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admin\Documents\Atlas RK 2019\"/>
    </mc:Choice>
  </mc:AlternateContent>
  <xr:revisionPtr revIDLastSave="0" documentId="8_{F2EE41F8-D5DE-4599-818A-D856444BE60C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obce" sheetId="2" r:id="rId1"/>
    <sheet name="koncentrácie" sheetId="7" r:id="rId2"/>
    <sheet name="porovnanie" sheetId="4" r:id="rId3"/>
  </sheets>
  <definedNames>
    <definedName name="_xlnm._FilterDatabase" localSheetId="2" hidden="1">porovnanie!$A$1:$AI$1878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99" i="7" l="1"/>
  <c r="G59" i="7"/>
  <c r="G63" i="7"/>
  <c r="G64" i="7"/>
  <c r="G71" i="7"/>
  <c r="G74" i="7"/>
  <c r="G84" i="7"/>
  <c r="G91" i="7"/>
  <c r="G115" i="7"/>
  <c r="G121" i="7"/>
  <c r="G123" i="7"/>
  <c r="G127" i="7"/>
  <c r="G128" i="7"/>
  <c r="G131" i="7"/>
  <c r="G136" i="7"/>
  <c r="G137" i="7"/>
  <c r="G139" i="7"/>
  <c r="G140" i="7"/>
  <c r="G142" i="7"/>
  <c r="G154" i="7"/>
  <c r="G160" i="7"/>
  <c r="G162" i="7"/>
  <c r="G165" i="7"/>
  <c r="G169" i="7"/>
  <c r="G170" i="7"/>
  <c r="G173" i="7"/>
  <c r="G174" i="7"/>
  <c r="G178" i="7"/>
  <c r="G184" i="7"/>
  <c r="G185" i="7"/>
  <c r="G189" i="7"/>
  <c r="G194" i="7"/>
  <c r="G195" i="7"/>
  <c r="G198" i="7"/>
  <c r="G209" i="7"/>
  <c r="G392" i="7"/>
  <c r="G393" i="7"/>
  <c r="G400" i="7"/>
  <c r="G423" i="7"/>
  <c r="G452" i="7"/>
  <c r="G459" i="7"/>
  <c r="G471" i="7"/>
  <c r="G499" i="7"/>
  <c r="G612" i="7"/>
  <c r="G669" i="7"/>
  <c r="G707" i="7"/>
  <c r="G735" i="7"/>
  <c r="G770" i="7"/>
  <c r="G904" i="7"/>
  <c r="G1044" i="7"/>
</calcChain>
</file>

<file path=xl/sharedStrings.xml><?xml version="1.0" encoding="utf-8"?>
<sst xmlns="http://schemas.openxmlformats.org/spreadsheetml/2006/main" count="74031" uniqueCount="1807">
  <si>
    <t>Kraj</t>
  </si>
  <si>
    <t>Okres</t>
  </si>
  <si>
    <t>Obec</t>
  </si>
  <si>
    <t>Názov lokality</t>
  </si>
  <si>
    <t>Typ koncentrácie</t>
  </si>
  <si>
    <t>Počet obydlí</t>
  </si>
  <si>
    <t>Počet bytových domov</t>
  </si>
  <si>
    <t>Počet bytov v bytových domoch</t>
  </si>
  <si>
    <t>Počet skolaudovaných rodinných domov</t>
  </si>
  <si>
    <t>Počet neskolaudovaných murovaných domov</t>
  </si>
  <si>
    <t>Počet neskolaudovaných dreverných domov</t>
  </si>
  <si>
    <t>Počet unimobuniek</t>
  </si>
  <si>
    <t>Počet chatrčí</t>
  </si>
  <si>
    <t>Počet karavanov, maringotiek</t>
  </si>
  <si>
    <t>Počet iných foriem bývania</t>
  </si>
  <si>
    <t>Počet obyvateľov bytových domov</t>
  </si>
  <si>
    <t>Počet obyvateľov skolaudovaných rodinných domov</t>
  </si>
  <si>
    <t>Počet obyvateľov neskolaudovaných murovaných domov</t>
  </si>
  <si>
    <t>Počet  obyvateľov neskolaudovaných dreverných domov</t>
  </si>
  <si>
    <t>Počet obyvateľov unimobuniek</t>
  </si>
  <si>
    <t>Počet obyvateľov chatrčí</t>
  </si>
  <si>
    <t>Počet obyvateľov karavanov, maringotiek</t>
  </si>
  <si>
    <t>Počet obyvateľov iných foriem bývania</t>
  </si>
  <si>
    <t>Koľko je v osídlení nájomných bytov?</t>
  </si>
  <si>
    <t>Koľko ľudí žije v nájomných bytoch?</t>
  </si>
  <si>
    <t>Vedie do osídlenia cesta?</t>
  </si>
  <si>
    <t>Vedie do osídlenia chodník?</t>
  </si>
  <si>
    <t>Bariéry pred osídlením: rieka, potok</t>
  </si>
  <si>
    <t>Bariéry pred osídlením: železnica</t>
  </si>
  <si>
    <t>Bariéry pred osídlením: pole, trávnatá plocha</t>
  </si>
  <si>
    <t>Bariéry pred osídlením: les</t>
  </si>
  <si>
    <t>Bariéry pred osídlením: stena, múr</t>
  </si>
  <si>
    <t>Bariéry pred osídlením: iná bariéra</t>
  </si>
  <si>
    <t>Bariéry pred osídlením: žiadna bariéra</t>
  </si>
  <si>
    <t>Vzdialenosť osídlenia od obce v metroch</t>
  </si>
  <si>
    <t>Vlastníctvo pozemkov: obyvatelia</t>
  </si>
  <si>
    <t>Vlastníctvo pozemkov: obec</t>
  </si>
  <si>
    <t>Vlastníctvo pozemkov: súkromné vlastníci</t>
  </si>
  <si>
    <t>Vlastníctvo pozemkov: pozemkové spoločenstvá</t>
  </si>
  <si>
    <t>Vlastníctvo pozemkov: cirkví</t>
  </si>
  <si>
    <t>Vlastníctvo pozemkov: SPF za štát</t>
  </si>
  <si>
    <t>Vlastníctvo pozemkov: SPF za neznámych</t>
  </si>
  <si>
    <t>Vlastníctvo pozemkov: štátne lesy</t>
  </si>
  <si>
    <t>Vlastníctvo pozemkov: železnice, armáda</t>
  </si>
  <si>
    <t>Vlastníctvo pozemkov: iní</t>
  </si>
  <si>
    <t>Aké % ľudí má dostupný verejný vodovod?</t>
  </si>
  <si>
    <t>Aké % ľudí reálne využíva verejný vodovod?</t>
  </si>
  <si>
    <t>Aké % ľudí využíva vlastnú studňu?</t>
  </si>
  <si>
    <t>Aké % ľudí využíva verejnú studňu, kohútik?</t>
  </si>
  <si>
    <t>Aké % ľudí využíva neštandardný zdroj vody?</t>
  </si>
  <si>
    <t>Aké % ľudí má dostupnú verejnú kanalizáciu?</t>
  </si>
  <si>
    <t>Aké % ľudí reálne využíva verejnú kanalizáciu?</t>
  </si>
  <si>
    <t>Aké % ľudí využíva vlastnú žumpu?</t>
  </si>
  <si>
    <t>Aké % ľudí využíva domovú čistiareň?</t>
  </si>
  <si>
    <t>Aké % ľudí nevyužíva žiadnu čistiareň?</t>
  </si>
  <si>
    <t>Aké % ľudí má dostupnú elektrickú sieť?</t>
  </si>
  <si>
    <t>Aké % ľudí je reálne pripojené na elektrickú sieť ?</t>
  </si>
  <si>
    <t>Aké % lokality je pokryté verejný osvetlením?</t>
  </si>
  <si>
    <t>Aké % ľudí má dostupný rozvod plynu?</t>
  </si>
  <si>
    <t>Aké % ľudí je reálne pripojené na rozvod plynu?</t>
  </si>
  <si>
    <t>Aké % ľudí má centrálne zásobované teplo?</t>
  </si>
  <si>
    <t>Aké % ľudí kúri plynom, elektrinou?</t>
  </si>
  <si>
    <t>Aké % ľudí kúri tuhými palivami?</t>
  </si>
  <si>
    <t>Aké % ľudí má kuku/bobor na odpad?</t>
  </si>
  <si>
    <t>Frekvencia vyvážania: kuka/bobor</t>
  </si>
  <si>
    <t>Je v obci triedený zber odpadu?</t>
  </si>
  <si>
    <t>Využíva obec veľkokapacitné kontajnery na odpad?</t>
  </si>
  <si>
    <t>Frekvencia vyvýžania: kontajner</t>
  </si>
  <si>
    <t>Je v lokalite skládka tuhého komunálneho odpadu?</t>
  </si>
  <si>
    <t>Sú v lokalite staré priemyselné areály?</t>
  </si>
  <si>
    <t>Je v lokalite zhoršená kvalita ovzdušia?</t>
  </si>
  <si>
    <t>Je na lokalitu typický výskyt prírodných katastrof?</t>
  </si>
  <si>
    <t>Je v lokalite výskyt záplav?</t>
  </si>
  <si>
    <t>V akej vzdialenosti je MŠ?</t>
  </si>
  <si>
    <t>V akej vzdialenosti je ZŠ 1-4?</t>
  </si>
  <si>
    <t>V akej vzdialenosti je ZŠ 1-9?</t>
  </si>
  <si>
    <t>V akej vzdialenosti je špeciálna škola?</t>
  </si>
  <si>
    <t>V akej vzdialenosti je stredná škola?</t>
  </si>
  <si>
    <t>Je zabezpečená doprava do MŠ?</t>
  </si>
  <si>
    <t>Je zabezpečená doprava do ZŠ 1-4?</t>
  </si>
  <si>
    <t>Je zabezpečená doprava do ZŠ 1-9?</t>
  </si>
  <si>
    <t>Je zabezpečená doprava do špeciálnej školy?</t>
  </si>
  <si>
    <t>Je zabezpečená doprava do strednej školy?</t>
  </si>
  <si>
    <t>Chodia deti z osídlenia do školského klubu detí v ZŠ 1-4?</t>
  </si>
  <si>
    <t>Chodia deti z osídlenia do školského klubu detí v ZŠ 1-9?</t>
  </si>
  <si>
    <t>Chodia deti z osídlenia do školského klubu detí v špeciálnej škole?</t>
  </si>
  <si>
    <t>Ako ďaleko je od osídlenia ambulancia všeobecného lekára?</t>
  </si>
  <si>
    <t>Ako ďaleko je od osídlenia ambulancia pediatra?</t>
  </si>
  <si>
    <t>Ako ďaleko je od osídlenia ambulancia gynekológa?</t>
  </si>
  <si>
    <t>Ako ďaleko je od osídlenia zastávka autobusu?</t>
  </si>
  <si>
    <t>Ako ďaleko je od osídlenia zastávka železníc?</t>
  </si>
  <si>
    <t>Ako ďaleko je od osídlenia obchod s potravinami?</t>
  </si>
  <si>
    <t>Banskobystrický</t>
  </si>
  <si>
    <t>Banská Bystrica</t>
  </si>
  <si>
    <t>Cementárenská</t>
  </si>
  <si>
    <t>Na okraji</t>
  </si>
  <si>
    <t>Áno</t>
  </si>
  <si>
    <t>Nie</t>
  </si>
  <si>
    <t>n/a</t>
  </si>
  <si>
    <t>Na Hrbe</t>
  </si>
  <si>
    <t>Na Skalici</t>
  </si>
  <si>
    <t>Podlavice</t>
  </si>
  <si>
    <t>Vo vnútri</t>
  </si>
  <si>
    <t>Riečanvoda</t>
  </si>
  <si>
    <t>Mimo obce</t>
  </si>
  <si>
    <t>Dúbravica</t>
  </si>
  <si>
    <t>Lešť</t>
  </si>
  <si>
    <t>Hrochoť</t>
  </si>
  <si>
    <t>(bez názvu)</t>
  </si>
  <si>
    <t>Môlča</t>
  </si>
  <si>
    <t>Rómska osada</t>
  </si>
  <si>
    <t>Poniky</t>
  </si>
  <si>
    <t>Na píle</t>
  </si>
  <si>
    <t>Slovenská Ľupča</t>
  </si>
  <si>
    <t>Vlkanová</t>
  </si>
  <si>
    <t>bytovka - Továrenská ul.</t>
  </si>
  <si>
    <t>Banská Štiavnica</t>
  </si>
  <si>
    <t>Šobov</t>
  </si>
  <si>
    <t>Prenčov</t>
  </si>
  <si>
    <t>Cigánsky rad</t>
  </si>
  <si>
    <t>Svätý Anton</t>
  </si>
  <si>
    <t>Brezno</t>
  </si>
  <si>
    <t>Hlavina</t>
  </si>
  <si>
    <t>Mazorníkovo, ulica Mládežnícka, ulica Vrbová</t>
  </si>
  <si>
    <t>Predné Halny, Jarmočnisko, ulica Lesná, ulica Stromová</t>
  </si>
  <si>
    <t>Zadné Halny</t>
  </si>
  <si>
    <t>Židlovo, Záhradná, Lichardova, Klepuš, Kiepka</t>
  </si>
  <si>
    <t>Čierny Balog</t>
  </si>
  <si>
    <t>Jama, ul. Slnečná</t>
  </si>
  <si>
    <t>Jandľovka, Do Doliny</t>
  </si>
  <si>
    <t>Pusté, ul. Školská</t>
  </si>
  <si>
    <t>Skalka, Vydrovo</t>
  </si>
  <si>
    <t>Heľpa</t>
  </si>
  <si>
    <t>ul. Farská</t>
  </si>
  <si>
    <t>Podbrezová</t>
  </si>
  <si>
    <t>Chvatimech</t>
  </si>
  <si>
    <t>Pohorelá</t>
  </si>
  <si>
    <t>Za Hronom</t>
  </si>
  <si>
    <t>Pohronská Polhora</t>
  </si>
  <si>
    <t>Polomka</t>
  </si>
  <si>
    <t>Dolinka, ul. Hronská</t>
  </si>
  <si>
    <t>Košárky, ul. Komenského</t>
  </si>
  <si>
    <t>Stvos, ul. Osloboditeľov</t>
  </si>
  <si>
    <t>Šumiac</t>
  </si>
  <si>
    <t>Rómska osada, ul J. Švermu</t>
  </si>
  <si>
    <t>Telgárt</t>
  </si>
  <si>
    <t>Dolná osada</t>
  </si>
  <si>
    <t>Horná osada</t>
  </si>
  <si>
    <t>Valaská</t>
  </si>
  <si>
    <t>Internát - Hronská  ul.</t>
  </si>
  <si>
    <t>Vaľkovňa</t>
  </si>
  <si>
    <t>Rómska osada Vaľkovňa</t>
  </si>
  <si>
    <t>Závadka nad Hronom</t>
  </si>
  <si>
    <t>bytovky - Rázusova u.</t>
  </si>
  <si>
    <t>Paseka</t>
  </si>
  <si>
    <t>Detva</t>
  </si>
  <si>
    <t>Cintorínska</t>
  </si>
  <si>
    <t>Dvadsiatky, ul. Štúrova</t>
  </si>
  <si>
    <t>Kukučínová</t>
  </si>
  <si>
    <t>Orlova</t>
  </si>
  <si>
    <t>Pastovník, ul. Kamenná</t>
  </si>
  <si>
    <t>Dúbravy</t>
  </si>
  <si>
    <t>Pažiť</t>
  </si>
  <si>
    <t>Hriňová</t>
  </si>
  <si>
    <t>Štokovec</t>
  </si>
  <si>
    <t>Vígľaš</t>
  </si>
  <si>
    <t>Pod Baštou</t>
  </si>
  <si>
    <t>Krupina</t>
  </si>
  <si>
    <t>Bzovík</t>
  </si>
  <si>
    <t>Cerovo</t>
  </si>
  <si>
    <t>Kamenica, Pavňa</t>
  </si>
  <si>
    <t>Čekovce</t>
  </si>
  <si>
    <t>Štepy</t>
  </si>
  <si>
    <t>Domaníky</t>
  </si>
  <si>
    <t>Hontianske Nemce</t>
  </si>
  <si>
    <t>Rómsky dvor</t>
  </si>
  <si>
    <t>Žalištie</t>
  </si>
  <si>
    <t>Hontianske Tesáre</t>
  </si>
  <si>
    <t>Horné Mladonice</t>
  </si>
  <si>
    <t>Červená Hora</t>
  </si>
  <si>
    <t>Horná ulica</t>
  </si>
  <si>
    <t>Litava</t>
  </si>
  <si>
    <t>Terany</t>
  </si>
  <si>
    <t>Osada pri potoku</t>
  </si>
  <si>
    <t>Lučenec</t>
  </si>
  <si>
    <t>Belina</t>
  </si>
  <si>
    <t>Sereg</t>
  </si>
  <si>
    <t>Biskupice</t>
  </si>
  <si>
    <t>Zsellérszög</t>
  </si>
  <si>
    <t>Divín</t>
  </si>
  <si>
    <t>Dolina, ul. Fučíkova</t>
  </si>
  <si>
    <t>Jilemnického</t>
  </si>
  <si>
    <t>Zbojnícky vŕšok, ul. SNP</t>
  </si>
  <si>
    <t>Fiľakovo</t>
  </si>
  <si>
    <t>ul. B.S.Timravy, Moyzesova</t>
  </si>
  <si>
    <t>ul. Jána Bottu, Železničná</t>
  </si>
  <si>
    <t>Holiša</t>
  </si>
  <si>
    <t>Horný koniec</t>
  </si>
  <si>
    <t>Kotmanová</t>
  </si>
  <si>
    <t>Pod Bašťou</t>
  </si>
  <si>
    <t>Lehôtka</t>
  </si>
  <si>
    <t>Lovinobaňa</t>
  </si>
  <si>
    <t>Kopec, ul. Hôrna</t>
  </si>
  <si>
    <t>Partizánska</t>
  </si>
  <si>
    <t>Sídlisko, Štvrť 1. mája</t>
  </si>
  <si>
    <t>bytovky - Zvolenská cesta</t>
  </si>
  <si>
    <t>Rapovská križovatka</t>
  </si>
  <si>
    <t>Tkáčska ulica</t>
  </si>
  <si>
    <t>Ubytovňa Rúbanisko</t>
  </si>
  <si>
    <t>Mučín</t>
  </si>
  <si>
    <t>Cigányszög, ul. Nová</t>
  </si>
  <si>
    <t>Nitra nad Ipľom</t>
  </si>
  <si>
    <t>Cigánysor "Horná"</t>
  </si>
  <si>
    <t>Podrečany</t>
  </si>
  <si>
    <t>Rapovce</t>
  </si>
  <si>
    <t>Petőfiho ulica</t>
  </si>
  <si>
    <t>Ružiná</t>
  </si>
  <si>
    <t>Šávoľ</t>
  </si>
  <si>
    <t>Kolónia</t>
  </si>
  <si>
    <t>Šíd</t>
  </si>
  <si>
    <t>Točnica</t>
  </si>
  <si>
    <t>Cigánska ulica</t>
  </si>
  <si>
    <t>Veľká nad Ipľom</t>
  </si>
  <si>
    <t>Malé Dáľovce</t>
  </si>
  <si>
    <t>Rómsky rad</t>
  </si>
  <si>
    <t>Poltár</t>
  </si>
  <si>
    <t>Cinobaňa</t>
  </si>
  <si>
    <t>Banská ul.</t>
  </si>
  <si>
    <t>Katarínska Huta</t>
  </si>
  <si>
    <t>Mlynská ulica, Maša</t>
  </si>
  <si>
    <t>Sídlisko</t>
  </si>
  <si>
    <t>Hradište</t>
  </si>
  <si>
    <t>Pirte</t>
  </si>
  <si>
    <t>Kokava nad Rimavicou</t>
  </si>
  <si>
    <t>Huta</t>
  </si>
  <si>
    <t>Chorepa</t>
  </si>
  <si>
    <t>Kyseľovo</t>
  </si>
  <si>
    <t>Málinec</t>
  </si>
  <si>
    <t>bytovka - Družstevná ul.</t>
  </si>
  <si>
    <t>Stupník</t>
  </si>
  <si>
    <t>Ozdín</t>
  </si>
  <si>
    <t>Bystrička</t>
  </si>
  <si>
    <t>ul. Slobody</t>
  </si>
  <si>
    <t>ul. Železničná</t>
  </si>
  <si>
    <t>Revúca</t>
  </si>
  <si>
    <t>Držkovce</t>
  </si>
  <si>
    <t>Drehaalja</t>
  </si>
  <si>
    <t>Sociálne byty</t>
  </si>
  <si>
    <t>Gemerská Ves</t>
  </si>
  <si>
    <t>Pustatina</t>
  </si>
  <si>
    <t>Hucín</t>
  </si>
  <si>
    <t>Chvalová</t>
  </si>
  <si>
    <t>Chyžné</t>
  </si>
  <si>
    <t>Suché</t>
  </si>
  <si>
    <t>Jelšava</t>
  </si>
  <si>
    <t>Kejďák</t>
  </si>
  <si>
    <t>Licince</t>
  </si>
  <si>
    <t>Majetky</t>
  </si>
  <si>
    <t>Lubeník</t>
  </si>
  <si>
    <t>Pod Marvanom</t>
  </si>
  <si>
    <t>Magnezitovce</t>
  </si>
  <si>
    <t>Kopráš</t>
  </si>
  <si>
    <t>Muránska Dlhá Lúka</t>
  </si>
  <si>
    <t>Rúbanka</t>
  </si>
  <si>
    <t>Otročok</t>
  </si>
  <si>
    <t>Nyíriovci</t>
  </si>
  <si>
    <t>Kiešková, ul. Strmá</t>
  </si>
  <si>
    <t>Revúčka</t>
  </si>
  <si>
    <t>SNP</t>
  </si>
  <si>
    <t>Sása (RA)</t>
  </si>
  <si>
    <t>Jandovka</t>
  </si>
  <si>
    <t>Sirk</t>
  </si>
  <si>
    <t>Šrobárka</t>
  </si>
  <si>
    <t>Šivetice</t>
  </si>
  <si>
    <t>Tornaľa</t>
  </si>
  <si>
    <t>Bereg</t>
  </si>
  <si>
    <t>Starňa, ul. Dlhá</t>
  </si>
  <si>
    <t xml:space="preserve">Zoltánka, ul. Francisciho, ul. Mierová </t>
  </si>
  <si>
    <t>Rimavská Sobota</t>
  </si>
  <si>
    <t>Číž</t>
  </si>
  <si>
    <t>Dubovec</t>
  </si>
  <si>
    <t>Majetok</t>
  </si>
  <si>
    <t>Figa</t>
  </si>
  <si>
    <t>Gemerský Jablonec</t>
  </si>
  <si>
    <t>Telepi sor</t>
  </si>
  <si>
    <t>Gortva</t>
  </si>
  <si>
    <t>Gettó</t>
  </si>
  <si>
    <t>Hajnáčka</t>
  </si>
  <si>
    <t>Durenda, Gortva</t>
  </si>
  <si>
    <t>Hnúšťa</t>
  </si>
  <si>
    <t>Likier T20</t>
  </si>
  <si>
    <t>Maša</t>
  </si>
  <si>
    <t>Mútnik</t>
  </si>
  <si>
    <t>Skálie</t>
  </si>
  <si>
    <t>Hodejov</t>
  </si>
  <si>
    <t>Vadas</t>
  </si>
  <si>
    <t>Hostice</t>
  </si>
  <si>
    <t>Hostišovce</t>
  </si>
  <si>
    <t>Husiná</t>
  </si>
  <si>
    <t>Benda</t>
  </si>
  <si>
    <t>Chanava</t>
  </si>
  <si>
    <t>Cigánysor</t>
  </si>
  <si>
    <t>Chrámec</t>
  </si>
  <si>
    <t>Cigánysor, NBNŠ</t>
  </si>
  <si>
    <t>Jesenské</t>
  </si>
  <si>
    <t>Sobotská ul.</t>
  </si>
  <si>
    <t>Kaloša</t>
  </si>
  <si>
    <t>Téška</t>
  </si>
  <si>
    <t>Klenovec</t>
  </si>
  <si>
    <t>Dolinka, ul. Majer</t>
  </si>
  <si>
    <t>Kráľ</t>
  </si>
  <si>
    <t>Lenartovce</t>
  </si>
  <si>
    <t>Nová Bašta</t>
  </si>
  <si>
    <t>Ožďany</t>
  </si>
  <si>
    <t>Rakytník</t>
  </si>
  <si>
    <t>Rimavská Baňa</t>
  </si>
  <si>
    <t>Repno</t>
  </si>
  <si>
    <t>Železničná</t>
  </si>
  <si>
    <t>Bakta</t>
  </si>
  <si>
    <t>Dúžavská cesta</t>
  </si>
  <si>
    <t>Mojín</t>
  </si>
  <si>
    <t>Nižná Pokoradz</t>
  </si>
  <si>
    <t>Vyšná Pokoradz</t>
  </si>
  <si>
    <t>Širkovce</t>
  </si>
  <si>
    <t>Petreš</t>
  </si>
  <si>
    <t>Rómska ulica</t>
  </si>
  <si>
    <t>Tisovec</t>
  </si>
  <si>
    <t>Hrb</t>
  </si>
  <si>
    <t>Uzovská Panica</t>
  </si>
  <si>
    <t>Mlyn</t>
  </si>
  <si>
    <t>Semsúrov</t>
  </si>
  <si>
    <t>Valice</t>
  </si>
  <si>
    <t>Kocik</t>
  </si>
  <si>
    <t>Včelince</t>
  </si>
  <si>
    <t>Zacharovce</t>
  </si>
  <si>
    <t>Baránička</t>
  </si>
  <si>
    <t>Veľký Krtíš</t>
  </si>
  <si>
    <t>Čelovce</t>
  </si>
  <si>
    <t>Hôrka</t>
  </si>
  <si>
    <t>Dačov Lom</t>
  </si>
  <si>
    <t>Dolné Plachtince</t>
  </si>
  <si>
    <t>Blatina</t>
  </si>
  <si>
    <t>Obeckovská ul.</t>
  </si>
  <si>
    <t>Pri chodníku ku kostolu</t>
  </si>
  <si>
    <t>Dolné Strháre</t>
  </si>
  <si>
    <t>Horné Plachtince</t>
  </si>
  <si>
    <t>Hrušov (VK)</t>
  </si>
  <si>
    <t>Kopanička</t>
  </si>
  <si>
    <t>Podkopanička</t>
  </si>
  <si>
    <t>Kosihovce</t>
  </si>
  <si>
    <t>Slovenské Ďarmoty</t>
  </si>
  <si>
    <t>Iliašov</t>
  </si>
  <si>
    <t>Slovenské Kľačany</t>
  </si>
  <si>
    <t>bytovka</t>
  </si>
  <si>
    <t>Stredné Plachtince</t>
  </si>
  <si>
    <t>ul. Mierová, ul. Školská</t>
  </si>
  <si>
    <t>ul. P.O.Hviezdoslava</t>
  </si>
  <si>
    <t>ul. Železničná, I. Madácha, ul. Banícka</t>
  </si>
  <si>
    <t>Záhradkárska oblasť</t>
  </si>
  <si>
    <t>Zvolen</t>
  </si>
  <si>
    <t>Budča</t>
  </si>
  <si>
    <t>ul. Súhradná</t>
  </si>
  <si>
    <t>Lieskovec</t>
  </si>
  <si>
    <t>Kotlisko, ul. Agátová</t>
  </si>
  <si>
    <t>Očová</t>
  </si>
  <si>
    <t>ul. Partizánska, ul. Lesná</t>
  </si>
  <si>
    <t xml:space="preserve">n/a </t>
  </si>
  <si>
    <t>N/A</t>
  </si>
  <si>
    <t>ul. SNP</t>
  </si>
  <si>
    <t>Sása (ZV)</t>
  </si>
  <si>
    <t>Lomno</t>
  </si>
  <si>
    <t>Sielnica</t>
  </si>
  <si>
    <t>Neresnica</t>
  </si>
  <si>
    <t>Pustý hrad</t>
  </si>
  <si>
    <t>Sokolská</t>
  </si>
  <si>
    <t>Unionka</t>
  </si>
  <si>
    <t>Zolná</t>
  </si>
  <si>
    <t>Zvolenská Slatina</t>
  </si>
  <si>
    <t>Nový Dvor</t>
  </si>
  <si>
    <t>Sebechov</t>
  </si>
  <si>
    <t>Uhrady</t>
  </si>
  <si>
    <t>Žarnovica</t>
  </si>
  <si>
    <t>Hodruša - Hámre</t>
  </si>
  <si>
    <t>Kvartiele</t>
  </si>
  <si>
    <t>Obrancov mieru</t>
  </si>
  <si>
    <t>Tehelná</t>
  </si>
  <si>
    <t>Žiar nad Hronom</t>
  </si>
  <si>
    <t>Dolná Ždaňa</t>
  </si>
  <si>
    <t>Horná Ždaňa</t>
  </si>
  <si>
    <t>Janova Lehota</t>
  </si>
  <si>
    <t>Prestavlky</t>
  </si>
  <si>
    <t>Stará Kremnička</t>
  </si>
  <si>
    <t>Trnavá Hora</t>
  </si>
  <si>
    <t>Chrástekova</t>
  </si>
  <si>
    <t>Kortina</t>
  </si>
  <si>
    <t>Šašov – Píla</t>
  </si>
  <si>
    <t>Ubytovňa STS</t>
  </si>
  <si>
    <t xml:space="preserve">Bratislavský </t>
  </si>
  <si>
    <t>Bratislava</t>
  </si>
  <si>
    <t>Nové Mesto</t>
  </si>
  <si>
    <t>Bojnická</t>
  </si>
  <si>
    <t>Bratislavský</t>
  </si>
  <si>
    <t>Petržalka</t>
  </si>
  <si>
    <t>Kopčianska</t>
  </si>
  <si>
    <t>Podunajské Biskupice</t>
  </si>
  <si>
    <t xml:space="preserve">Kovová ul., Šikmá ul. </t>
  </si>
  <si>
    <t>Pri trati</t>
  </si>
  <si>
    <t xml:space="preserve">Bratislava </t>
  </si>
  <si>
    <t xml:space="preserve">Podunajské Biskupice </t>
  </si>
  <si>
    <t>Slovnaft</t>
  </si>
  <si>
    <t>Vrakuňa</t>
  </si>
  <si>
    <t>Pentagón</t>
  </si>
  <si>
    <t>Malacky</t>
  </si>
  <si>
    <t>Jablonové</t>
  </si>
  <si>
    <t>Sarva</t>
  </si>
  <si>
    <t>Kostolište</t>
  </si>
  <si>
    <t>Cigánska ulička</t>
  </si>
  <si>
    <t>Kuchyňa</t>
  </si>
  <si>
    <t>Lozorno</t>
  </si>
  <si>
    <t>Kolónia, Jelšová ul.</t>
  </si>
  <si>
    <t>Hlboká ul.</t>
  </si>
  <si>
    <t>Malé Leváre</t>
  </si>
  <si>
    <t>Pernek</t>
  </si>
  <si>
    <t>Plavecký Štvrtok</t>
  </si>
  <si>
    <t>Rohožník</t>
  </si>
  <si>
    <t>Na Barine</t>
  </si>
  <si>
    <t>Studienka</t>
  </si>
  <si>
    <t>Veľké Leváre</t>
  </si>
  <si>
    <t>U cintorína</t>
  </si>
  <si>
    <t>nie</t>
  </si>
  <si>
    <t>áno</t>
  </si>
  <si>
    <t>Vysoká pri Morave</t>
  </si>
  <si>
    <t>Továrenská</t>
  </si>
  <si>
    <t>Záhorská Ves</t>
  </si>
  <si>
    <t>Závod</t>
  </si>
  <si>
    <t>Zohor</t>
  </si>
  <si>
    <t>Požiarnická</t>
  </si>
  <si>
    <t>Pezinok</t>
  </si>
  <si>
    <t>Glejovka</t>
  </si>
  <si>
    <t>Senec</t>
  </si>
  <si>
    <t>Dunajská Lužná</t>
  </si>
  <si>
    <t>Zámočnícka a Kováčska ulica</t>
  </si>
  <si>
    <t>Veľký Biel</t>
  </si>
  <si>
    <t>Krátka ul., Cigánysor</t>
  </si>
  <si>
    <t>Košický</t>
  </si>
  <si>
    <t>Gelnica</t>
  </si>
  <si>
    <t>Cintorínska, Banícka</t>
  </si>
  <si>
    <t>Háj</t>
  </si>
  <si>
    <t>Hlavná</t>
  </si>
  <si>
    <t>Mária Huta, Legy</t>
  </si>
  <si>
    <t>Helcmanovce</t>
  </si>
  <si>
    <t>Vyšný koniec</t>
  </si>
  <si>
    <t>Jaklovce</t>
  </si>
  <si>
    <t>Píla</t>
  </si>
  <si>
    <t>Stará dráha + nábrežná</t>
  </si>
  <si>
    <t>Kojšov</t>
  </si>
  <si>
    <t>Jaročok</t>
  </si>
  <si>
    <t>Mníšek nad Hnilcom</t>
  </si>
  <si>
    <t>Mexiko</t>
  </si>
  <si>
    <t>Nálepkovo</t>
  </si>
  <si>
    <t>Grün</t>
  </si>
  <si>
    <t>Hámor</t>
  </si>
  <si>
    <t>Záhajníca ("Píla")</t>
  </si>
  <si>
    <t>Prakovce</t>
  </si>
  <si>
    <t>Breziny</t>
  </si>
  <si>
    <t>bytovka - Kolónia</t>
  </si>
  <si>
    <t>Čurinka</t>
  </si>
  <si>
    <t>Richnava</t>
  </si>
  <si>
    <t>Ružakovec</t>
  </si>
  <si>
    <t>Smolnícka Huta</t>
  </si>
  <si>
    <t>Banská kolónia</t>
  </si>
  <si>
    <t>Švedlár</t>
  </si>
  <si>
    <t>Závadka</t>
  </si>
  <si>
    <t>Žakarovce</t>
  </si>
  <si>
    <t>Zuzana</t>
  </si>
  <si>
    <t>Košice</t>
  </si>
  <si>
    <t>Dargovských hrdinov</t>
  </si>
  <si>
    <t>Moňov Potok</t>
  </si>
  <si>
    <t>Záhradky pod Furčou</t>
  </si>
  <si>
    <t>Džungľa</t>
  </si>
  <si>
    <t>Severné nábrežie</t>
  </si>
  <si>
    <t>Juh</t>
  </si>
  <si>
    <t>Jazerná</t>
  </si>
  <si>
    <t>Pri Bitúnku, Jarmočná ul.</t>
  </si>
  <si>
    <t>záhradkárska lokalita za stanicou Košice-predmestie</t>
  </si>
  <si>
    <t>Košická Nová Ves</t>
  </si>
  <si>
    <t>Herlianska</t>
  </si>
  <si>
    <t>Krásna</t>
  </si>
  <si>
    <t>Vyšný Dvor</t>
  </si>
  <si>
    <t>Luník IX</t>
  </si>
  <si>
    <t>Mašličkovo</t>
  </si>
  <si>
    <t>Nad jazerom</t>
  </si>
  <si>
    <t>Lubina</t>
  </si>
  <si>
    <t>Sídlisko Ťahanovce</t>
  </si>
  <si>
    <t>Na Demetri</t>
  </si>
  <si>
    <t>Šaca</t>
  </si>
  <si>
    <t>Nám. Oceliarov</t>
  </si>
  <si>
    <t>Západ</t>
  </si>
  <si>
    <t>Popradská</t>
  </si>
  <si>
    <t>Košice-okolie</t>
  </si>
  <si>
    <t>Bačkovík</t>
  </si>
  <si>
    <t>Beniakovce</t>
  </si>
  <si>
    <t>Bidovce</t>
  </si>
  <si>
    <t>Blažice</t>
  </si>
  <si>
    <t>Jaraš</t>
  </si>
  <si>
    <t>Boliarov</t>
  </si>
  <si>
    <t>Buzica</t>
  </si>
  <si>
    <t>Benkov</t>
  </si>
  <si>
    <t>Cigánska šora</t>
  </si>
  <si>
    <t>Čakanovce (KS)</t>
  </si>
  <si>
    <t>Čaňa</t>
  </si>
  <si>
    <t>Tábor, ul. Svornosti</t>
  </si>
  <si>
    <t>Záhradná</t>
  </si>
  <si>
    <t>Želežničná</t>
  </si>
  <si>
    <t>Čečejovce</t>
  </si>
  <si>
    <t>Južná ul.</t>
  </si>
  <si>
    <t>Debraď</t>
  </si>
  <si>
    <t>Hatiny</t>
  </si>
  <si>
    <t>Drienovec</t>
  </si>
  <si>
    <t>Družstevná pri Hornáde</t>
  </si>
  <si>
    <t>Pod Hôrkou</t>
  </si>
  <si>
    <t>Varovecká</t>
  </si>
  <si>
    <t>Ďurkov</t>
  </si>
  <si>
    <t>Geča</t>
  </si>
  <si>
    <t>Hačava</t>
  </si>
  <si>
    <t>Košariská</t>
  </si>
  <si>
    <t>Chrastné</t>
  </si>
  <si>
    <t>Jasov</t>
  </si>
  <si>
    <t>Medzevská ulica</t>
  </si>
  <si>
    <t>Kecerovce</t>
  </si>
  <si>
    <t>Kecerovské Kostoľany</t>
  </si>
  <si>
    <t>Kecerovské Pekľany nižný koniec</t>
  </si>
  <si>
    <t>Šibeň, Kecerovské Pekľany vyšný koniec</t>
  </si>
  <si>
    <t>Kechnec</t>
  </si>
  <si>
    <t>Pri Milhosti</t>
  </si>
  <si>
    <t>Kostoľany nad Hornádom</t>
  </si>
  <si>
    <t>ul. Agátová</t>
  </si>
  <si>
    <t>Košická Polianka</t>
  </si>
  <si>
    <t>Košické Oľšany</t>
  </si>
  <si>
    <t>Tábor</t>
  </si>
  <si>
    <t>Kráľovce</t>
  </si>
  <si>
    <t>Dolná osada, pod lesom</t>
  </si>
  <si>
    <t>Horná osada, pri ihrisku</t>
  </si>
  <si>
    <t>Medzev</t>
  </si>
  <si>
    <t>Kováčská ul., okrajová časť</t>
  </si>
  <si>
    <t>Moldava nad Bodvou</t>
  </si>
  <si>
    <t>Budulovská</t>
  </si>
  <si>
    <t>ČSA, Rožňavská, Bartalošova</t>
  </si>
  <si>
    <t>Janka Kráľa, Debraďská, Vodná</t>
  </si>
  <si>
    <t>Nižná Myšľa</t>
  </si>
  <si>
    <t>Hlavná ul.</t>
  </si>
  <si>
    <t>Nižný Čaj</t>
  </si>
  <si>
    <t>Pri ceste</t>
  </si>
  <si>
    <t>Nižný Lánec</t>
  </si>
  <si>
    <t>Pri zbrojnici, V strede obce</t>
  </si>
  <si>
    <t>Terasa</t>
  </si>
  <si>
    <t>Za kostolom, Na konci obce</t>
  </si>
  <si>
    <t>Nováčany</t>
  </si>
  <si>
    <t>Suché koryto potoka</t>
  </si>
  <si>
    <t>Olšovany</t>
  </si>
  <si>
    <t>Opiná</t>
  </si>
  <si>
    <t>Výhonisko</t>
  </si>
  <si>
    <t>Ploské (KS)</t>
  </si>
  <si>
    <t>Ortáše</t>
  </si>
  <si>
    <t>Rankovce</t>
  </si>
  <si>
    <t>Rozhanovce</t>
  </si>
  <si>
    <t>ul. M.Č.Trenčianského</t>
  </si>
  <si>
    <t>Sady nad Torysou</t>
  </si>
  <si>
    <t>Seňa</t>
  </si>
  <si>
    <t>Na brehu</t>
  </si>
  <si>
    <t>Skároš</t>
  </si>
  <si>
    <t>(bez názvu) 1</t>
  </si>
  <si>
    <t>(bez názvu) 2</t>
  </si>
  <si>
    <t>Slanec</t>
  </si>
  <si>
    <t>Parková ulica</t>
  </si>
  <si>
    <t>Sokoľ</t>
  </si>
  <si>
    <t>Sokoľany</t>
  </si>
  <si>
    <t>Svinica</t>
  </si>
  <si>
    <t>Trstené pri Hornáde</t>
  </si>
  <si>
    <t>ul. Jarná</t>
  </si>
  <si>
    <t>Turňa nad Bodvou</t>
  </si>
  <si>
    <t>Kvetná ulica</t>
  </si>
  <si>
    <t>Vodná ulica</t>
  </si>
  <si>
    <t>Valaliky</t>
  </si>
  <si>
    <t>Kokšovská</t>
  </si>
  <si>
    <t>Urbárska</t>
  </si>
  <si>
    <t>Záhradky</t>
  </si>
  <si>
    <t>Veľká Ida</t>
  </si>
  <si>
    <t>Nová osada</t>
  </si>
  <si>
    <t>Stará osada</t>
  </si>
  <si>
    <t>Veľká Lodina</t>
  </si>
  <si>
    <t>Vtáčkovce</t>
  </si>
  <si>
    <t>Nová časť osady - bývalé JRD</t>
  </si>
  <si>
    <t>Nová časť osady - Urbariát</t>
  </si>
  <si>
    <t>od ŠZŠ po autobusovú zastávku</t>
  </si>
  <si>
    <t>Stará časť osady</t>
  </si>
  <si>
    <t>Vyšná Myšľa</t>
  </si>
  <si>
    <t>Pod lesom</t>
  </si>
  <si>
    <t>Vyšný Medzev</t>
  </si>
  <si>
    <t>ul. Hrdinov SNP</t>
  </si>
  <si>
    <t>Michalovce</t>
  </si>
  <si>
    <t>Bajany</t>
  </si>
  <si>
    <t>Zugov</t>
  </si>
  <si>
    <t>Budkovce</t>
  </si>
  <si>
    <t>Dolný les</t>
  </si>
  <si>
    <t>NIe</t>
  </si>
  <si>
    <t>Čečehov</t>
  </si>
  <si>
    <t>Čičarovce</t>
  </si>
  <si>
    <t>Drahňov</t>
  </si>
  <si>
    <t>Hatalov</t>
  </si>
  <si>
    <t>Ridzina</t>
  </si>
  <si>
    <t>Horovce</t>
  </si>
  <si>
    <t>Iňačovce</t>
  </si>
  <si>
    <t>Jastrabie pri Michalovciach</t>
  </si>
  <si>
    <t>Jovsa</t>
  </si>
  <si>
    <t>Kačanov</t>
  </si>
  <si>
    <t>Kapušianske Kľačany</t>
  </si>
  <si>
    <t>Mocsár</t>
  </si>
  <si>
    <t>Krišovská Liesková</t>
  </si>
  <si>
    <t>Krížany</t>
  </si>
  <si>
    <t>Liesková</t>
  </si>
  <si>
    <t>Laškovce</t>
  </si>
  <si>
    <t>Lesné</t>
  </si>
  <si>
    <t>Angi mlyn, ul. Mlynská</t>
  </si>
  <si>
    <t>bytovka - ul. Staničná</t>
  </si>
  <si>
    <t>Ul. M. Gerbu</t>
  </si>
  <si>
    <t>Ul. Š. Fidlika</t>
  </si>
  <si>
    <t>Moravany</t>
  </si>
  <si>
    <t>Nacina Ves</t>
  </si>
  <si>
    <t>Pavlovce nad Uhom</t>
  </si>
  <si>
    <t>Ortov</t>
  </si>
  <si>
    <t>Ťahyňa</t>
  </si>
  <si>
    <t>Petrovce nad Laborcom</t>
  </si>
  <si>
    <t>Ortáš</t>
  </si>
  <si>
    <t>Pozdišovce</t>
  </si>
  <si>
    <t>Ruská</t>
  </si>
  <si>
    <t>Senné</t>
  </si>
  <si>
    <t>Rakadov</t>
  </si>
  <si>
    <t>Slavkovce</t>
  </si>
  <si>
    <t>Sliepkovce</t>
  </si>
  <si>
    <t>Hradčany</t>
  </si>
  <si>
    <t>Strážske</t>
  </si>
  <si>
    <t>Laborecká ul.</t>
  </si>
  <si>
    <t>Stretava</t>
  </si>
  <si>
    <t>Šamudovce</t>
  </si>
  <si>
    <t>Dolniaci</t>
  </si>
  <si>
    <t>Horniaci</t>
  </si>
  <si>
    <t>Poľní</t>
  </si>
  <si>
    <t>Trhovište</t>
  </si>
  <si>
    <t>Rómska osada, GVP</t>
  </si>
  <si>
    <t>Trnava pri Laborci</t>
  </si>
  <si>
    <t>Veľké Kapušany</t>
  </si>
  <si>
    <t>Čičarovská ul.</t>
  </si>
  <si>
    <t>Veľké Slemence</t>
  </si>
  <si>
    <t>Vinné</t>
  </si>
  <si>
    <t>Cigánska Baňka</t>
  </si>
  <si>
    <t>Pod hradom</t>
  </si>
  <si>
    <t>Vojany</t>
  </si>
  <si>
    <t>Vrbnica</t>
  </si>
  <si>
    <t>Žbince</t>
  </si>
  <si>
    <t>Rožňava</t>
  </si>
  <si>
    <t>Bôrka</t>
  </si>
  <si>
    <t>Kohútia ulica</t>
  </si>
  <si>
    <t>Pod skalkou</t>
  </si>
  <si>
    <t>Smerom na Zádiel</t>
  </si>
  <si>
    <t>Bretka</t>
  </si>
  <si>
    <t>Brzotín</t>
  </si>
  <si>
    <t>Čierna Lehota</t>
  </si>
  <si>
    <t>Cigánska dolina</t>
  </si>
  <si>
    <t>Čoltovo</t>
  </si>
  <si>
    <t>Dobšiná</t>
  </si>
  <si>
    <t>Dedičná ulica</t>
  </si>
  <si>
    <t>Drnava</t>
  </si>
  <si>
    <t>Majer</t>
  </si>
  <si>
    <t>Okolie</t>
  </si>
  <si>
    <t>Gemerská Hôrka</t>
  </si>
  <si>
    <t>Vereš</t>
  </si>
  <si>
    <t>Gemerská Poloma</t>
  </si>
  <si>
    <t>U Garažíšky</t>
  </si>
  <si>
    <t>Henckovce</t>
  </si>
  <si>
    <t>Jarok</t>
  </si>
  <si>
    <t>Hrhov</t>
  </si>
  <si>
    <t>Grulyova osada</t>
  </si>
  <si>
    <t>Pod cintorínom</t>
  </si>
  <si>
    <t>Hrušov (RV)</t>
  </si>
  <si>
    <t>Doro</t>
  </si>
  <si>
    <t>Jovice</t>
  </si>
  <si>
    <t>Kobeliarovo</t>
  </si>
  <si>
    <t>Koceľovce</t>
  </si>
  <si>
    <t>Krásnohorské Podhradie</t>
  </si>
  <si>
    <t>Kunova Teplica</t>
  </si>
  <si>
    <t>Kaštieľ</t>
  </si>
  <si>
    <t>Markuška</t>
  </si>
  <si>
    <t>Mníšok</t>
  </si>
  <si>
    <t>Nižná Slaná</t>
  </si>
  <si>
    <t>Nižnoslanská baňa Mierová</t>
  </si>
  <si>
    <t>Nižnoslanská baňa Rudná</t>
  </si>
  <si>
    <t>Ochtiná</t>
  </si>
  <si>
    <t>Pašková</t>
  </si>
  <si>
    <t>Petrovo</t>
  </si>
  <si>
    <t>Plešivec</t>
  </si>
  <si>
    <t>Štítnicka ul.</t>
  </si>
  <si>
    <t>Rejdová</t>
  </si>
  <si>
    <t>Roštár</t>
  </si>
  <si>
    <t>Šufrlén</t>
  </si>
  <si>
    <t>Baňa</t>
  </si>
  <si>
    <t>Sever</t>
  </si>
  <si>
    <t>Rožňavské Bystré</t>
  </si>
  <si>
    <t>Kopolt - osada</t>
  </si>
  <si>
    <t>Silica</t>
  </si>
  <si>
    <t>Hustyák</t>
  </si>
  <si>
    <t>Slavec</t>
  </si>
  <si>
    <t>Slavoška</t>
  </si>
  <si>
    <t>Hlavisko</t>
  </si>
  <si>
    <t>Slavošovce</t>
  </si>
  <si>
    <t>Breh</t>
  </si>
  <si>
    <t>Hirsch</t>
  </si>
  <si>
    <t>Kasáreň</t>
  </si>
  <si>
    <t>Pošta</t>
  </si>
  <si>
    <t>Sobrance</t>
  </si>
  <si>
    <t>Bežovce</t>
  </si>
  <si>
    <t>Rómska osada, KO</t>
  </si>
  <si>
    <t>Blatné Remety</t>
  </si>
  <si>
    <t>Kristy</t>
  </si>
  <si>
    <t>Ostrov</t>
  </si>
  <si>
    <t>Podhoroď</t>
  </si>
  <si>
    <t>Dubová</t>
  </si>
  <si>
    <t>bytovka - Komenského</t>
  </si>
  <si>
    <t>Gorkého</t>
  </si>
  <si>
    <t>Hollého</t>
  </si>
  <si>
    <t>Michalovská</t>
  </si>
  <si>
    <t>Tibava</t>
  </si>
  <si>
    <t>Táňa</t>
  </si>
  <si>
    <t>Úbrež</t>
  </si>
  <si>
    <t>Jaruška</t>
  </si>
  <si>
    <t>Veľké Revištia</t>
  </si>
  <si>
    <t>Vyšná Rybnica</t>
  </si>
  <si>
    <t>Pri hlavnej ceste</t>
  </si>
  <si>
    <t>Spišská Nová Ves</t>
  </si>
  <si>
    <t>Arnutovce</t>
  </si>
  <si>
    <t>Betlanovce</t>
  </si>
  <si>
    <t>Bystrany</t>
  </si>
  <si>
    <t>Hrabušice</t>
  </si>
  <si>
    <t>Weingrub</t>
  </si>
  <si>
    <t>Chrasť nad Hornádom</t>
  </si>
  <si>
    <t>Podračková</t>
  </si>
  <si>
    <t>Iliašovce</t>
  </si>
  <si>
    <t>Dolný koniec, Rinek</t>
  </si>
  <si>
    <t>Kaľava</t>
  </si>
  <si>
    <t>Vrch Dubie</t>
  </si>
  <si>
    <t>Kolinovce</t>
  </si>
  <si>
    <t>Morniská</t>
  </si>
  <si>
    <t>Piesčiská</t>
  </si>
  <si>
    <t>Krompachy</t>
  </si>
  <si>
    <t>bytovka - ul. 29. augusta</t>
  </si>
  <si>
    <t>Družstevná ul.</t>
  </si>
  <si>
    <t>Hornádska ulica</t>
  </si>
  <si>
    <t>Stará Maša</t>
  </si>
  <si>
    <t>Letanovce</t>
  </si>
  <si>
    <t>Strelník</t>
  </si>
  <si>
    <t>Olcnava</t>
  </si>
  <si>
    <t>Rómska osada Belá</t>
  </si>
  <si>
    <t>Poráč</t>
  </si>
  <si>
    <t>Zlatník</t>
  </si>
  <si>
    <t>Rudňany</t>
  </si>
  <si>
    <t>Pätoracká</t>
  </si>
  <si>
    <t>Rochus</t>
  </si>
  <si>
    <t>Zabijanec</t>
  </si>
  <si>
    <t>Slovinky</t>
  </si>
  <si>
    <t>Pri ihrisku</t>
  </si>
  <si>
    <t>Smižany</t>
  </si>
  <si>
    <t>Hájik</t>
  </si>
  <si>
    <t>Podskala</t>
  </si>
  <si>
    <t>Vilčurňa</t>
  </si>
  <si>
    <t>Spišské Tomášovce</t>
  </si>
  <si>
    <t>Brezová</t>
  </si>
  <si>
    <t>Lipová</t>
  </si>
  <si>
    <t>Topoľová</t>
  </si>
  <si>
    <t>Spišské Vlachy</t>
  </si>
  <si>
    <t>Dobrá Vôľa</t>
  </si>
  <si>
    <t>Vajanského</t>
  </si>
  <si>
    <t>Teplička</t>
  </si>
  <si>
    <t>Vítkovce</t>
  </si>
  <si>
    <t>Vojkovce</t>
  </si>
  <si>
    <t>Dolina</t>
  </si>
  <si>
    <t>Žehra</t>
  </si>
  <si>
    <t>Dreveník</t>
  </si>
  <si>
    <t>Sídlisko Dreveník</t>
  </si>
  <si>
    <t>Trebišov</t>
  </si>
  <si>
    <t>Bačkov</t>
  </si>
  <si>
    <t>ul. Bočná</t>
  </si>
  <si>
    <t>Boťany</t>
  </si>
  <si>
    <t>Rómska osada, ul. Blatná</t>
  </si>
  <si>
    <t>Brezina</t>
  </si>
  <si>
    <t>Rómska osada, ul. Cintorínska</t>
  </si>
  <si>
    <t>Čierna nad Tisou</t>
  </si>
  <si>
    <t>bytovka - Obrancov mieru</t>
  </si>
  <si>
    <t>bytovka 1 - Školská</t>
  </si>
  <si>
    <t>bytovka 2 - Školská</t>
  </si>
  <si>
    <t>Egreš</t>
  </si>
  <si>
    <t>Rómska osada 1</t>
  </si>
  <si>
    <t>Rómska osada 2</t>
  </si>
  <si>
    <t>Rómska osada 3</t>
  </si>
  <si>
    <t>Hrčeľ</t>
  </si>
  <si>
    <t>Kráľovský Chlmec</t>
  </si>
  <si>
    <t>Fejséš</t>
  </si>
  <si>
    <t>Sunshine, ul. Trhovisko</t>
  </si>
  <si>
    <t>ul. Kossutha</t>
  </si>
  <si>
    <t>Kravany (TV)</t>
  </si>
  <si>
    <t>Kuzmice</t>
  </si>
  <si>
    <t>Patakaľ</t>
  </si>
  <si>
    <t>Pod stanicou</t>
  </si>
  <si>
    <t>Lastovce</t>
  </si>
  <si>
    <t>Mlynská</t>
  </si>
  <si>
    <t>Leles</t>
  </si>
  <si>
    <t>Malá Tŕňa</t>
  </si>
  <si>
    <t>Tokajská ul.</t>
  </si>
  <si>
    <t>Malé Trakany</t>
  </si>
  <si>
    <t>Michaľany</t>
  </si>
  <si>
    <t>Nižný Žipov</t>
  </si>
  <si>
    <t>Školská</t>
  </si>
  <si>
    <t>Tichá</t>
  </si>
  <si>
    <t>Za mostom, Hlavná ul.</t>
  </si>
  <si>
    <t>Novosad</t>
  </si>
  <si>
    <t>Orgovánová</t>
  </si>
  <si>
    <t>Pažitná</t>
  </si>
  <si>
    <t>Parchovany</t>
  </si>
  <si>
    <t>Sečovce</t>
  </si>
  <si>
    <t>Bačkovská</t>
  </si>
  <si>
    <t>Habeš</t>
  </si>
  <si>
    <t>Kpt. Jána Nálepku</t>
  </si>
  <si>
    <t>Nám. Cyrila a Metoda</t>
  </si>
  <si>
    <t>Sirník</t>
  </si>
  <si>
    <t>Fentiek</t>
  </si>
  <si>
    <t>Lentiek</t>
  </si>
  <si>
    <t>Slovenské Nové Mesto</t>
  </si>
  <si>
    <t>Karolov Dvor</t>
  </si>
  <si>
    <t>Veľké Ozorovce</t>
  </si>
  <si>
    <t>Veľký Horeš</t>
  </si>
  <si>
    <t>Družstevná</t>
  </si>
  <si>
    <t>Zbehňov</t>
  </si>
  <si>
    <t>Rómska osada, ul. Lesná</t>
  </si>
  <si>
    <t>Zemplínska Nová Ves</t>
  </si>
  <si>
    <t>oproti kultúrnému domu</t>
  </si>
  <si>
    <t>ul. Staničná</t>
  </si>
  <si>
    <t>ul. Za Humnom</t>
  </si>
  <si>
    <t>Zemplínska Teplica</t>
  </si>
  <si>
    <t>Bodnár</t>
  </si>
  <si>
    <t>Hejča</t>
  </si>
  <si>
    <t>Nitriansky</t>
  </si>
  <si>
    <t>Komárno</t>
  </si>
  <si>
    <t>Bajč</t>
  </si>
  <si>
    <t>Kotelnica</t>
  </si>
  <si>
    <t>Vlkanovo</t>
  </si>
  <si>
    <t>Dulovce</t>
  </si>
  <si>
    <t>Hurbanovo</t>
  </si>
  <si>
    <t>Aba</t>
  </si>
  <si>
    <t>Komárňanská</t>
  </si>
  <si>
    <t>Nový Diel</t>
  </si>
  <si>
    <t>Podzáhradná</t>
  </si>
  <si>
    <t>Šárad</t>
  </si>
  <si>
    <t>Kolárovo</t>
  </si>
  <si>
    <t>Osada Danko Pištu</t>
  </si>
  <si>
    <t>bytovka - Sústružnícka ul.</t>
  </si>
  <si>
    <t>Kava - Važskeho brehu</t>
  </si>
  <si>
    <t xml:space="preserve">Lándor </t>
  </si>
  <si>
    <t>Veľký Harčáš</t>
  </si>
  <si>
    <t>Marcelová</t>
  </si>
  <si>
    <t>Konopná ul., Krátka ul.</t>
  </si>
  <si>
    <t>Lesná ul., Žitavská ul.</t>
  </si>
  <si>
    <t>Záhradnícka ul.</t>
  </si>
  <si>
    <t>Vrbová nad Váhom</t>
  </si>
  <si>
    <t>Hliník</t>
  </si>
  <si>
    <t>Levice</t>
  </si>
  <si>
    <t>Bátovce</t>
  </si>
  <si>
    <t>Levická ul.</t>
  </si>
  <si>
    <t>Majhíbel</t>
  </si>
  <si>
    <t>Čaka</t>
  </si>
  <si>
    <t>Ibrihám</t>
  </si>
  <si>
    <t>Čata</t>
  </si>
  <si>
    <t>Kostolná</t>
  </si>
  <si>
    <t>Mostová</t>
  </si>
  <si>
    <t>Dolné Semerovce</t>
  </si>
  <si>
    <t>Dolný Pial</t>
  </si>
  <si>
    <t>Stredná</t>
  </si>
  <si>
    <t>Hronské Kosihy</t>
  </si>
  <si>
    <t>Pri kostole</t>
  </si>
  <si>
    <t>Kozárovce</t>
  </si>
  <si>
    <t>Domky</t>
  </si>
  <si>
    <t>Koháryho ul.</t>
  </si>
  <si>
    <t>Ladislavov dvor</t>
  </si>
  <si>
    <t>Nejedlého</t>
  </si>
  <si>
    <t>Lontov</t>
  </si>
  <si>
    <t>Pastovce</t>
  </si>
  <si>
    <t>Pukanec</t>
  </si>
  <si>
    <t>Prieložok</t>
  </si>
  <si>
    <t>Sazdice</t>
  </si>
  <si>
    <t>Kúria</t>
  </si>
  <si>
    <t>okolo kostola</t>
  </si>
  <si>
    <t>Slatina</t>
  </si>
  <si>
    <t>Šahy</t>
  </si>
  <si>
    <t>Petőfiho, Mlynská, Ružová</t>
  </si>
  <si>
    <t>Vyškovce nad Ipľom</t>
  </si>
  <si>
    <t>Želiezovce</t>
  </si>
  <si>
    <t>Sacherova ul., Školská ul.</t>
  </si>
  <si>
    <t>Cintorínska ul., Hronská ul.</t>
  </si>
  <si>
    <t>Karolina</t>
  </si>
  <si>
    <t>Rozina</t>
  </si>
  <si>
    <t>Nitra</t>
  </si>
  <si>
    <t>Alekšince</t>
  </si>
  <si>
    <t>Polygón</t>
  </si>
  <si>
    <t>Cabaj - Čápor</t>
  </si>
  <si>
    <t>časť Čápor</t>
  </si>
  <si>
    <t>Čakajovce</t>
  </si>
  <si>
    <t>Jelenec</t>
  </si>
  <si>
    <t>Pri mlyne</t>
  </si>
  <si>
    <t>Za Jednotou</t>
  </si>
  <si>
    <t>Lužianky</t>
  </si>
  <si>
    <t xml:space="preserve">Horákova, Obežná, Mesačná, Švantnerova, </t>
  </si>
  <si>
    <t>Rastislavova a Radošinská</t>
  </si>
  <si>
    <t>Mojmírovce</t>
  </si>
  <si>
    <t>Kúrie</t>
  </si>
  <si>
    <t>Vŕšok</t>
  </si>
  <si>
    <t>Borová, Kalvária</t>
  </si>
  <si>
    <t>Dolné Krškany</t>
  </si>
  <si>
    <t>Dražovce</t>
  </si>
  <si>
    <t>Mlynarce</t>
  </si>
  <si>
    <t>Orechov dvor</t>
  </si>
  <si>
    <t>Svätoplukovo</t>
  </si>
  <si>
    <t>Rómska ulička, pri ihrisku</t>
  </si>
  <si>
    <t>Telince</t>
  </si>
  <si>
    <t>ul. Viničná</t>
  </si>
  <si>
    <t>Vinodol</t>
  </si>
  <si>
    <t>Na Sihoti</t>
  </si>
  <si>
    <t>Zbehy</t>
  </si>
  <si>
    <t>Žirany</t>
  </si>
  <si>
    <t>Pri Dolnom parku</t>
  </si>
  <si>
    <t>Nové Zámky</t>
  </si>
  <si>
    <t>Bíňa</t>
  </si>
  <si>
    <t>Dubník</t>
  </si>
  <si>
    <t>Dvor Mikuláš</t>
  </si>
  <si>
    <t>Dvory nad Žitavou</t>
  </si>
  <si>
    <t>Bešeňovská cesta</t>
  </si>
  <si>
    <t>Fajkova</t>
  </si>
  <si>
    <t>J.Aranya</t>
  </si>
  <si>
    <t>Krivánska</t>
  </si>
  <si>
    <t>Sklenný vrch</t>
  </si>
  <si>
    <t>Kamenín</t>
  </si>
  <si>
    <t>Rózsadomb</t>
  </si>
  <si>
    <t>Kamenný Most</t>
  </si>
  <si>
    <t>Komjatice</t>
  </si>
  <si>
    <t>Hviezdoslavova, pri družstve</t>
  </si>
  <si>
    <t>Rázusova</t>
  </si>
  <si>
    <t>Komjatická</t>
  </si>
  <si>
    <t>Murgašova</t>
  </si>
  <si>
    <t>Nám. republiky</t>
  </si>
  <si>
    <t>Považská ub</t>
  </si>
  <si>
    <t>Obid</t>
  </si>
  <si>
    <t>Palárikovo</t>
  </si>
  <si>
    <t>bytovka - Štefánikova</t>
  </si>
  <si>
    <t>Šurany</t>
  </si>
  <si>
    <t>Argentína, Pribinova, Železničná</t>
  </si>
  <si>
    <t>Na Staničnej</t>
  </si>
  <si>
    <t>Tvrdošovce</t>
  </si>
  <si>
    <t>Jánošíkovo</t>
  </si>
  <si>
    <t>Kapustová</t>
  </si>
  <si>
    <t>Veľké Lovce</t>
  </si>
  <si>
    <t>Zemné</t>
  </si>
  <si>
    <t>Krajná ul.</t>
  </si>
  <si>
    <t>Šaľa</t>
  </si>
  <si>
    <t>Hájske</t>
  </si>
  <si>
    <t>Vrbina, Cigánska ulica</t>
  </si>
  <si>
    <t>Horná Kráľová</t>
  </si>
  <si>
    <t>Malá Kráľová</t>
  </si>
  <si>
    <t>Močenok</t>
  </si>
  <si>
    <t>ul. Sv. Gorazda</t>
  </si>
  <si>
    <t>Neded</t>
  </si>
  <si>
    <t>Osada</t>
  </si>
  <si>
    <t>Vážska ul.</t>
  </si>
  <si>
    <t>bytovka - Narcisová</t>
  </si>
  <si>
    <t>bytovka - V. Šrobára</t>
  </si>
  <si>
    <t>Trnovec nad Váhom</t>
  </si>
  <si>
    <t>Topoľčany</t>
  </si>
  <si>
    <t>Práznovce</t>
  </si>
  <si>
    <t>ul. Hviezdoslavova</t>
  </si>
  <si>
    <t>ul. Novomeského</t>
  </si>
  <si>
    <t>Bronx</t>
  </si>
  <si>
    <t>bytovka - Bernoláková</t>
  </si>
  <si>
    <t>Cukrovarská ul.</t>
  </si>
  <si>
    <t>Kalvária</t>
  </si>
  <si>
    <t>Veľké Ripňany</t>
  </si>
  <si>
    <t>Majerská ul, Mlynská ul.</t>
  </si>
  <si>
    <t>Topoľčianska ul.</t>
  </si>
  <si>
    <t>Zlaté Moravce</t>
  </si>
  <si>
    <t>Beladice</t>
  </si>
  <si>
    <t>Pérov</t>
  </si>
  <si>
    <t>Čaradice</t>
  </si>
  <si>
    <t>Volkovce</t>
  </si>
  <si>
    <t>ul. P. O. Hviezdoslava</t>
  </si>
  <si>
    <t>1. Mája</t>
  </si>
  <si>
    <t>Chyzerovecká</t>
  </si>
  <si>
    <t>Robotnícka</t>
  </si>
  <si>
    <t>Žitavské nábrežie</t>
  </si>
  <si>
    <t>Prešovský</t>
  </si>
  <si>
    <t>Bardejov</t>
  </si>
  <si>
    <t>Andrejová</t>
  </si>
  <si>
    <t>Dlhá Lúka-Hlavná</t>
  </si>
  <si>
    <t>Poštárka</t>
  </si>
  <si>
    <t>Becherov</t>
  </si>
  <si>
    <t>Na začiatku</t>
  </si>
  <si>
    <t>Cigeľka</t>
  </si>
  <si>
    <t>Frička</t>
  </si>
  <si>
    <t>Horbok</t>
  </si>
  <si>
    <t>Petrovske</t>
  </si>
  <si>
    <t>Gerlachov (BJ)</t>
  </si>
  <si>
    <t>Hrabské</t>
  </si>
  <si>
    <t>Kurima</t>
  </si>
  <si>
    <t>Klepár</t>
  </si>
  <si>
    <t>Kurov</t>
  </si>
  <si>
    <t>Lascov</t>
  </si>
  <si>
    <t>Lenartov</t>
  </si>
  <si>
    <t>Lukov</t>
  </si>
  <si>
    <t>Vatra, Venécia</t>
  </si>
  <si>
    <t>Malcov</t>
  </si>
  <si>
    <t>Marhaň</t>
  </si>
  <si>
    <t>Nižný Tvarožec</t>
  </si>
  <si>
    <t>Raslavice</t>
  </si>
  <si>
    <t>Toplianska, Kopčakova</t>
  </si>
  <si>
    <t>Rokytov</t>
  </si>
  <si>
    <t>Rómske bytovky</t>
  </si>
  <si>
    <t>Snakov</t>
  </si>
  <si>
    <t>Dolinka</t>
  </si>
  <si>
    <t>Sveržov</t>
  </si>
  <si>
    <t>Šarišské Čierne</t>
  </si>
  <si>
    <t>Rodinné  domy na okraji</t>
  </si>
  <si>
    <t>Šašová</t>
  </si>
  <si>
    <t>Varadka</t>
  </si>
  <si>
    <t>Zborov</t>
  </si>
  <si>
    <t>Krátky rad</t>
  </si>
  <si>
    <t>Zákutie</t>
  </si>
  <si>
    <t>Humenné</t>
  </si>
  <si>
    <t>Brekov</t>
  </si>
  <si>
    <t>Podskalka</t>
  </si>
  <si>
    <t>Kamenica nad Cirochou</t>
  </si>
  <si>
    <t>Vihorlatská</t>
  </si>
  <si>
    <t>Karná</t>
  </si>
  <si>
    <t>Ľubiša</t>
  </si>
  <si>
    <t>Myslina</t>
  </si>
  <si>
    <t>Rovné (HE)</t>
  </si>
  <si>
    <t>Na Krátkej</t>
  </si>
  <si>
    <t>Slovenská Volová</t>
  </si>
  <si>
    <t>Vyšný Hrušov</t>
  </si>
  <si>
    <t>Pri Hrušovke</t>
  </si>
  <si>
    <t>Pri Udave</t>
  </si>
  <si>
    <t>Zbudské Dlhé</t>
  </si>
  <si>
    <t>Kežmarok</t>
  </si>
  <si>
    <t>Holumnica</t>
  </si>
  <si>
    <t>Huncovce</t>
  </si>
  <si>
    <t>Ihľany</t>
  </si>
  <si>
    <t>časť Majerka</t>
  </si>
  <si>
    <t>časť Stotince</t>
  </si>
  <si>
    <t>ul. Poľná</t>
  </si>
  <si>
    <t>ul. Továrenská</t>
  </si>
  <si>
    <t>Krížová Ves</t>
  </si>
  <si>
    <t>Ľubica</t>
  </si>
  <si>
    <t>Poľná</t>
  </si>
  <si>
    <t>Malý Slavkov</t>
  </si>
  <si>
    <t>Rómska časť</t>
  </si>
  <si>
    <t>Podhorany</t>
  </si>
  <si>
    <t>Rakúsy</t>
  </si>
  <si>
    <t>Slovenská Ves</t>
  </si>
  <si>
    <t>Spišská Stará Ves</t>
  </si>
  <si>
    <t>Džurkov</t>
  </si>
  <si>
    <t>Za vodou</t>
  </si>
  <si>
    <t>Stará Lesná</t>
  </si>
  <si>
    <t>Stráne pod Tatrami</t>
  </si>
  <si>
    <t>Toporec</t>
  </si>
  <si>
    <t>Lengrub</t>
  </si>
  <si>
    <t>Tvarožná</t>
  </si>
  <si>
    <t>Fluder</t>
  </si>
  <si>
    <t>Štopergas</t>
  </si>
  <si>
    <t>Veľká Lomnica</t>
  </si>
  <si>
    <t>Kanišovec</t>
  </si>
  <si>
    <t>Kentucky</t>
  </si>
  <si>
    <t>Vrbov</t>
  </si>
  <si>
    <t>Výborná</t>
  </si>
  <si>
    <t>Levoča</t>
  </si>
  <si>
    <t>Bijacovce</t>
  </si>
  <si>
    <t>Dlhé Stráže</t>
  </si>
  <si>
    <t>Doľany</t>
  </si>
  <si>
    <t>Roškovce</t>
  </si>
  <si>
    <t>Domaňovce</t>
  </si>
  <si>
    <t>Dravce</t>
  </si>
  <si>
    <t>Bukovinka</t>
  </si>
  <si>
    <t>Jablonov</t>
  </si>
  <si>
    <t>Levočské Lúky</t>
  </si>
  <si>
    <t>Nad tehelňou</t>
  </si>
  <si>
    <t>Spišské Podhradie</t>
  </si>
  <si>
    <t>Rybníček</t>
  </si>
  <si>
    <t>Spišský Hrhov</t>
  </si>
  <si>
    <t>ul. Osloboditelov</t>
  </si>
  <si>
    <t>Spišský Štvrtok</t>
  </si>
  <si>
    <t>Rómska časť obce</t>
  </si>
  <si>
    <t>Medzilaborce</t>
  </si>
  <si>
    <t>Čabalovce</t>
  </si>
  <si>
    <t>Krásny Brod</t>
  </si>
  <si>
    <t>Dukelských hrdinov</t>
  </si>
  <si>
    <t>Pod Lesom</t>
  </si>
  <si>
    <t>Zámočnícka</t>
  </si>
  <si>
    <t>Palota</t>
  </si>
  <si>
    <t>Radvaň nad Laborcom</t>
  </si>
  <si>
    <t>U Lužku</t>
  </si>
  <si>
    <t>Volica</t>
  </si>
  <si>
    <t>Výrava</t>
  </si>
  <si>
    <t>Poprad</t>
  </si>
  <si>
    <t>Batizovce</t>
  </si>
  <si>
    <t>Časť Ul. Partizánska</t>
  </si>
  <si>
    <t>ul. Cintorínska</t>
  </si>
  <si>
    <t>Gánovce</t>
  </si>
  <si>
    <t>Gerlachov (PP)</t>
  </si>
  <si>
    <t>Cintorínska, Nová</t>
  </si>
  <si>
    <t>Hranovnica</t>
  </si>
  <si>
    <t>Hnilisko, Hviezdoslavova</t>
  </si>
  <si>
    <t>Jánovce</t>
  </si>
  <si>
    <t>Pod Hradiskom</t>
  </si>
  <si>
    <t>Kravany (PP)</t>
  </si>
  <si>
    <t>Kolónia, pri ihrisku</t>
  </si>
  <si>
    <t>Liptovská Teplička</t>
  </si>
  <si>
    <t>Kufajka</t>
  </si>
  <si>
    <t>Teplická</t>
  </si>
  <si>
    <t>Lučivná</t>
  </si>
  <si>
    <t>Rómska časť, Krížna ul.</t>
  </si>
  <si>
    <t>Mengusovce</t>
  </si>
  <si>
    <t>bytovka - Levočská</t>
  </si>
  <si>
    <t>Koperniková</t>
  </si>
  <si>
    <t>Matejovské námestie</t>
  </si>
  <si>
    <t>Staničná</t>
  </si>
  <si>
    <t>Spišská Teplica</t>
  </si>
  <si>
    <t>Družstevná ul., Osloboditeľov, Okružná, Krátka ul.</t>
  </si>
  <si>
    <t>Spišské Bystré</t>
  </si>
  <si>
    <t>Spišský Štiavnik</t>
  </si>
  <si>
    <t>Svit</t>
  </si>
  <si>
    <t>ul. Hlavná, Hviezdoslavova</t>
  </si>
  <si>
    <t>ul. Jilemnického</t>
  </si>
  <si>
    <t>ul. Mierova, Sládkovičova</t>
  </si>
  <si>
    <t>ul. Štúrova, Ivana Krasku</t>
  </si>
  <si>
    <t>Štrba</t>
  </si>
  <si>
    <t>J.Kráľa</t>
  </si>
  <si>
    <t>M.Benku</t>
  </si>
  <si>
    <t>Švábovce</t>
  </si>
  <si>
    <t>Osada pod lesom</t>
  </si>
  <si>
    <t>Veľký Slavkov</t>
  </si>
  <si>
    <t>Matejovská</t>
  </si>
  <si>
    <t>Vikartovce</t>
  </si>
  <si>
    <t>Májová</t>
  </si>
  <si>
    <t>Vydrník</t>
  </si>
  <si>
    <t>Prešov</t>
  </si>
  <si>
    <t>Abranovce</t>
  </si>
  <si>
    <t>Balog</t>
  </si>
  <si>
    <t>Bzenov</t>
  </si>
  <si>
    <t>Červenica</t>
  </si>
  <si>
    <t>Stará osada, Bocvanka</t>
  </si>
  <si>
    <t>Drienov</t>
  </si>
  <si>
    <t>ul. Pod Dvorom</t>
  </si>
  <si>
    <t>Drienovská Nová Ves</t>
  </si>
  <si>
    <t>Tekeriš</t>
  </si>
  <si>
    <t>Fričovce</t>
  </si>
  <si>
    <t>Výhon</t>
  </si>
  <si>
    <t>Hermanovce</t>
  </si>
  <si>
    <t>Nová osada - byty</t>
  </si>
  <si>
    <t>Chmeľov</t>
  </si>
  <si>
    <t>Podhrabina</t>
  </si>
  <si>
    <t>Rómska osada, Na šarvancu</t>
  </si>
  <si>
    <t>Chmiňany</t>
  </si>
  <si>
    <t>Chminianske Jakubovany</t>
  </si>
  <si>
    <t>Kapušany</t>
  </si>
  <si>
    <t>Kendice</t>
  </si>
  <si>
    <t>Chmelnik</t>
  </si>
  <si>
    <t>Suchý, pri cintoríne</t>
  </si>
  <si>
    <t>Kojatice</t>
  </si>
  <si>
    <t>Lemešany</t>
  </si>
  <si>
    <t>Lesíček</t>
  </si>
  <si>
    <t>Klempar</t>
  </si>
  <si>
    <t>Malý Slivník</t>
  </si>
  <si>
    <t>Furmanec</t>
  </si>
  <si>
    <t>Medzany</t>
  </si>
  <si>
    <t>Mirkovce</t>
  </si>
  <si>
    <t>Petrovany</t>
  </si>
  <si>
    <t>Močarmany</t>
  </si>
  <si>
    <t>Na cigánsku, pri družstve</t>
  </si>
  <si>
    <t>Stará tehelňa</t>
  </si>
  <si>
    <t>Tarasa Ševčenka</t>
  </si>
  <si>
    <t>Rokycany</t>
  </si>
  <si>
    <t>Dolná osada - Za Svinkou</t>
  </si>
  <si>
    <t>Horná osada - Jastrabie</t>
  </si>
  <si>
    <t>Ruská Nová Ves</t>
  </si>
  <si>
    <t>Kovaľňa</t>
  </si>
  <si>
    <t>Svinia</t>
  </si>
  <si>
    <t>Šarišská Poruba</t>
  </si>
  <si>
    <t>Šarišská Trstená</t>
  </si>
  <si>
    <t>Šindliar</t>
  </si>
  <si>
    <t>Terňa</t>
  </si>
  <si>
    <t>Hukaj, ul. Čergovska</t>
  </si>
  <si>
    <t>Tuhrina</t>
  </si>
  <si>
    <t>Upeš</t>
  </si>
  <si>
    <t>Varhaňovce</t>
  </si>
  <si>
    <t>Veľký Šariš</t>
  </si>
  <si>
    <t>Korpašská</t>
  </si>
  <si>
    <t>Víťaz</t>
  </si>
  <si>
    <t>Víťaz - Dolina</t>
  </si>
  <si>
    <t>Žehňa</t>
  </si>
  <si>
    <t>Sabinov</t>
  </si>
  <si>
    <t>Jarovnice</t>
  </si>
  <si>
    <t>Krivany</t>
  </si>
  <si>
    <t>bytovky</t>
  </si>
  <si>
    <t>Lipany</t>
  </si>
  <si>
    <t>Za traťou</t>
  </si>
  <si>
    <t>Milpoš</t>
  </si>
  <si>
    <t>Nižný Slavkov</t>
  </si>
  <si>
    <t>Štengos</t>
  </si>
  <si>
    <t>Olejníkov</t>
  </si>
  <si>
    <t>Ostrovany</t>
  </si>
  <si>
    <t>Pečovská Nová Ves</t>
  </si>
  <si>
    <t>ul. Na Trubalovec</t>
  </si>
  <si>
    <t>ul. Rómska</t>
  </si>
  <si>
    <t>Ražňany</t>
  </si>
  <si>
    <t>Rožkovany</t>
  </si>
  <si>
    <t>Bogaj</t>
  </si>
  <si>
    <t>Vachtáreň</t>
  </si>
  <si>
    <t>Husí hrb</t>
  </si>
  <si>
    <t>Telek</t>
  </si>
  <si>
    <t>Šarišské Michaľany</t>
  </si>
  <si>
    <t>Domy pod cintorínom</t>
  </si>
  <si>
    <t>ul. Štefánika</t>
  </si>
  <si>
    <t>Tichý Potok</t>
  </si>
  <si>
    <t>Torysa</t>
  </si>
  <si>
    <t>Lačnov</t>
  </si>
  <si>
    <t>Osada na začiatku obce</t>
  </si>
  <si>
    <t>Uzovské Pekľany</t>
  </si>
  <si>
    <t>Snina</t>
  </si>
  <si>
    <t>Belá nad Cirochou</t>
  </si>
  <si>
    <t>Staničná ulica</t>
  </si>
  <si>
    <t>Dlhé nad Cirochou</t>
  </si>
  <si>
    <t>Tristová</t>
  </si>
  <si>
    <t>Kalná Roztoka</t>
  </si>
  <si>
    <t>Rómske domy</t>
  </si>
  <si>
    <t>Klenová</t>
  </si>
  <si>
    <t>Jesenského ulica</t>
  </si>
  <si>
    <t>Kostrubaň</t>
  </si>
  <si>
    <t>Sídlisko I</t>
  </si>
  <si>
    <t>Stakčín</t>
  </si>
  <si>
    <t>Ubľa</t>
  </si>
  <si>
    <t>Ulič</t>
  </si>
  <si>
    <t>Jeden</t>
  </si>
  <si>
    <t>Stará Ľubovňa</t>
  </si>
  <si>
    <t>Čirč</t>
  </si>
  <si>
    <t>Oľšavec</t>
  </si>
  <si>
    <t>Hniezdne</t>
  </si>
  <si>
    <t>Čurek</t>
  </si>
  <si>
    <t>Jakubany</t>
  </si>
  <si>
    <t>Šmidovec</t>
  </si>
  <si>
    <t>Jarabina</t>
  </si>
  <si>
    <t>Na družstvo</t>
  </si>
  <si>
    <t>Nad úradom</t>
  </si>
  <si>
    <t>Verbky</t>
  </si>
  <si>
    <t>Kamienka</t>
  </si>
  <si>
    <t>Kolačkov</t>
  </si>
  <si>
    <t>Kyjov</t>
  </si>
  <si>
    <t>Ľubotín</t>
  </si>
  <si>
    <t>Podolínec</t>
  </si>
  <si>
    <t>Baštová</t>
  </si>
  <si>
    <t>Bernolákova</t>
  </si>
  <si>
    <t>Letná</t>
  </si>
  <si>
    <t>Nám. Mariánske</t>
  </si>
  <si>
    <t>Podsadek</t>
  </si>
  <si>
    <t>Šarišské Jastrabie</t>
  </si>
  <si>
    <t>Vyšné Ružbachy</t>
  </si>
  <si>
    <t>Stropkov</t>
  </si>
  <si>
    <t>Breznica</t>
  </si>
  <si>
    <t>Brusnica</t>
  </si>
  <si>
    <t>Bukovce</t>
  </si>
  <si>
    <t>Bžany</t>
  </si>
  <si>
    <t>Kolbovce</t>
  </si>
  <si>
    <t>Miková</t>
  </si>
  <si>
    <t>Nižná Olšava</t>
  </si>
  <si>
    <t>Ferdaska</t>
  </si>
  <si>
    <t>bytovka - Hrnčiarska ul.</t>
  </si>
  <si>
    <t>Orgovánová a Mlynská ul.</t>
  </si>
  <si>
    <t>Pod Laščíkom</t>
  </si>
  <si>
    <t>Za jarkom</t>
  </si>
  <si>
    <t>Veľkrop</t>
  </si>
  <si>
    <t>Markušov</t>
  </si>
  <si>
    <t>Vyšná Olšava</t>
  </si>
  <si>
    <t>Ferdaska - nové bytovky</t>
  </si>
  <si>
    <t>Vyšný Hrabovec</t>
  </si>
  <si>
    <t>Svidník</t>
  </si>
  <si>
    <t>Bodružal</t>
  </si>
  <si>
    <t>Cernina</t>
  </si>
  <si>
    <t>Dlhoňa</t>
  </si>
  <si>
    <t>Giraltovce</t>
  </si>
  <si>
    <t>Bardejovská</t>
  </si>
  <si>
    <t>Dukelska</t>
  </si>
  <si>
    <t>Hunkovce</t>
  </si>
  <si>
    <t>Kapišová</t>
  </si>
  <si>
    <t>Kečkovce</t>
  </si>
  <si>
    <t>začiatok obce</t>
  </si>
  <si>
    <t>Krajná Bystrá</t>
  </si>
  <si>
    <t>Krajná Poľana</t>
  </si>
  <si>
    <t>Kružlová</t>
  </si>
  <si>
    <t>Hrabiny</t>
  </si>
  <si>
    <t>Na Svidničku, vyšný koniec</t>
  </si>
  <si>
    <t>Nové bytovky</t>
  </si>
  <si>
    <t>Kurimka</t>
  </si>
  <si>
    <t>Ladomirová</t>
  </si>
  <si>
    <t>Nižný Komárnik</t>
  </si>
  <si>
    <t>Rovné (SK)</t>
  </si>
  <si>
    <t>Potok</t>
  </si>
  <si>
    <t>Roztoky</t>
  </si>
  <si>
    <t>Berežok</t>
  </si>
  <si>
    <t>Stročín</t>
  </si>
  <si>
    <t>Festivalová ul.</t>
  </si>
  <si>
    <t>Nábrežná ul.</t>
  </si>
  <si>
    <t>Sovietskych hrdinov 1</t>
  </si>
  <si>
    <t>Sovietskych hrdinov 2</t>
  </si>
  <si>
    <t>Vyšný Mirošov</t>
  </si>
  <si>
    <t>Vyšný Orlík</t>
  </si>
  <si>
    <t>Vranov nad Topľou</t>
  </si>
  <si>
    <t>Banské</t>
  </si>
  <si>
    <t>Benkovce</t>
  </si>
  <si>
    <t>Ondavská ulica</t>
  </si>
  <si>
    <t>Bystré</t>
  </si>
  <si>
    <t>Stavenec</t>
  </si>
  <si>
    <t>Čaklov</t>
  </si>
  <si>
    <t>Rómske ulice na konci dediny</t>
  </si>
  <si>
    <t>Čičava</t>
  </si>
  <si>
    <t>Dolná osada, stará osada</t>
  </si>
  <si>
    <t>Horná osada, nová osada</t>
  </si>
  <si>
    <t>Ďurďoš</t>
  </si>
  <si>
    <t>Hanušovce nad Topľou</t>
  </si>
  <si>
    <t>bytovka - Železničiarska</t>
  </si>
  <si>
    <t>Pod Šibenou</t>
  </si>
  <si>
    <t>Slovenská</t>
  </si>
  <si>
    <t>Hencovce</t>
  </si>
  <si>
    <t>Hencovská</t>
  </si>
  <si>
    <t>Koravčina</t>
  </si>
  <si>
    <t>Hlinné</t>
  </si>
  <si>
    <t>Jastrabie nad Topľou</t>
  </si>
  <si>
    <t>Kamenná Poruba</t>
  </si>
  <si>
    <t>Kučín</t>
  </si>
  <si>
    <t>Háj dolina</t>
  </si>
  <si>
    <t>Malá Domaša</t>
  </si>
  <si>
    <t>Nižný Hrabovec</t>
  </si>
  <si>
    <t>Nižný Hrušov</t>
  </si>
  <si>
    <t>Ondavské Matiašovce</t>
  </si>
  <si>
    <t>Pavlovce (VT)</t>
  </si>
  <si>
    <t>Poša</t>
  </si>
  <si>
    <t>Prosačov</t>
  </si>
  <si>
    <t>Rafajovce</t>
  </si>
  <si>
    <t>Rudlov</t>
  </si>
  <si>
    <t>Nižný koniec</t>
  </si>
  <si>
    <t>Ruská Voľa</t>
  </si>
  <si>
    <t>Sačurov</t>
  </si>
  <si>
    <t>Sečovská Polianka</t>
  </si>
  <si>
    <t>Kerej, ul. Toplianská</t>
  </si>
  <si>
    <t>Nová ulica</t>
  </si>
  <si>
    <t>Sedliská</t>
  </si>
  <si>
    <t>Rómska osada za cintorínom</t>
  </si>
  <si>
    <t>Skrabské</t>
  </si>
  <si>
    <t>Pri cintoríne</t>
  </si>
  <si>
    <t>Soľ</t>
  </si>
  <si>
    <t>Vechec</t>
  </si>
  <si>
    <t>Horná osada - Bodor</t>
  </si>
  <si>
    <t>Budovateľská</t>
  </si>
  <si>
    <t>Čemerné - Cintorínska</t>
  </si>
  <si>
    <t>Rodinná oblasť</t>
  </si>
  <si>
    <t>Vyšný Žipov</t>
  </si>
  <si>
    <t>Rómska osada, ul. Hlavná</t>
  </si>
  <si>
    <t>Zámutov</t>
  </si>
  <si>
    <t>Žalobín</t>
  </si>
  <si>
    <t>Trenčiansky</t>
  </si>
  <si>
    <t>Bánovce nad Bebravou</t>
  </si>
  <si>
    <t xml:space="preserve">ul. K nemocnici, ul. Holého </t>
  </si>
  <si>
    <t>ul. Partizánska, ul. Družstevna</t>
  </si>
  <si>
    <t>Ilava</t>
  </si>
  <si>
    <t>Dubnica nad Váhom</t>
  </si>
  <si>
    <t>ul. Bratislavská</t>
  </si>
  <si>
    <t>ul. Okružná</t>
  </si>
  <si>
    <t>Ladce</t>
  </si>
  <si>
    <t>Tunežice</t>
  </si>
  <si>
    <t>Pruské</t>
  </si>
  <si>
    <t>ul. Pri rybníku</t>
  </si>
  <si>
    <t>Zliechov</t>
  </si>
  <si>
    <t>Dolinky</t>
  </si>
  <si>
    <t>0.5</t>
  </si>
  <si>
    <t>Myjava</t>
  </si>
  <si>
    <t>Trokanova</t>
  </si>
  <si>
    <t>Nové Mesto nad Váhom</t>
  </si>
  <si>
    <t>Čachtice</t>
  </si>
  <si>
    <t>Kolónia, ul. Komárno</t>
  </si>
  <si>
    <t>Podzámska</t>
  </si>
  <si>
    <t>Častkovce</t>
  </si>
  <si>
    <t>Rómska osada, ul. Trenčianska</t>
  </si>
  <si>
    <t>Hrachovište</t>
  </si>
  <si>
    <t>Otrubná ulica</t>
  </si>
  <si>
    <t xml:space="preserve">Trenčianska ul. </t>
  </si>
  <si>
    <t>Pobedim</t>
  </si>
  <si>
    <t>Pobedim - SV obce (smer H. Streda)</t>
  </si>
  <si>
    <t>Podolie</t>
  </si>
  <si>
    <t>Ľ. Štúra</t>
  </si>
  <si>
    <t>Malá strana</t>
  </si>
  <si>
    <t>Vlhovec</t>
  </si>
  <si>
    <t>Partizánske</t>
  </si>
  <si>
    <t>Chynorany</t>
  </si>
  <si>
    <t>bytovka - Lúčna</t>
  </si>
  <si>
    <t>Moyzesova</t>
  </si>
  <si>
    <t>Nábrežná ulica</t>
  </si>
  <si>
    <t>Veľké Kršteňany</t>
  </si>
  <si>
    <t>Cigáreň</t>
  </si>
  <si>
    <t>Prievidza</t>
  </si>
  <si>
    <t>Handlová</t>
  </si>
  <si>
    <t>Banícka kolónia</t>
  </si>
  <si>
    <t>Nedožery - Brezany</t>
  </si>
  <si>
    <t>Kukučínova ul.</t>
  </si>
  <si>
    <t>Ciglianska cesta</t>
  </si>
  <si>
    <t>Púchov</t>
  </si>
  <si>
    <t>Nimnica</t>
  </si>
  <si>
    <t>Kolonka,  Horné Kočkovce</t>
  </si>
  <si>
    <t>Trenčín</t>
  </si>
  <si>
    <t>Kasárenská</t>
  </si>
  <si>
    <t>Trnavský</t>
  </si>
  <si>
    <t>Dunajská Streda</t>
  </si>
  <si>
    <t>Kračanská cesta</t>
  </si>
  <si>
    <t>Kukučínová ulica</t>
  </si>
  <si>
    <t>Lehnice</t>
  </si>
  <si>
    <t>Sása</t>
  </si>
  <si>
    <t>Mierovo</t>
  </si>
  <si>
    <t>Michal na Ostrove</t>
  </si>
  <si>
    <t>Nový Život</t>
  </si>
  <si>
    <t>Cigánysor, Szélutca</t>
  </si>
  <si>
    <t>Netýka sa</t>
  </si>
  <si>
    <t>Pataš</t>
  </si>
  <si>
    <t>Cigánysor, pri jazere</t>
  </si>
  <si>
    <t>Topoľníky</t>
  </si>
  <si>
    <t>Jánostelek</t>
  </si>
  <si>
    <t>Most</t>
  </si>
  <si>
    <t>Veľké Blahovo</t>
  </si>
  <si>
    <t>Veľké Dvorníky</t>
  </si>
  <si>
    <t>Horná, Ružová</t>
  </si>
  <si>
    <t>Veľký Meder</t>
  </si>
  <si>
    <t>Jahodová ulica</t>
  </si>
  <si>
    <t>Vrakúň</t>
  </si>
  <si>
    <t>Malomhelye, Malý Háj</t>
  </si>
  <si>
    <t>Vydrany</t>
  </si>
  <si>
    <t>Šašina</t>
  </si>
  <si>
    <t>Galanta</t>
  </si>
  <si>
    <t>Dolná Streda</t>
  </si>
  <si>
    <t>Osídlenie v intraviláne obce</t>
  </si>
  <si>
    <t>bytovka - Hodská ulica</t>
  </si>
  <si>
    <t>bytovka - Matúškovská cesta</t>
  </si>
  <si>
    <t>bytovka - Ul. Z. Kodálya</t>
  </si>
  <si>
    <t>Jelka</t>
  </si>
  <si>
    <t>Lapoš</t>
  </si>
  <si>
    <t>Pata</t>
  </si>
  <si>
    <t>Cigánska ulička, ul. Malinová</t>
  </si>
  <si>
    <t>Sereď</t>
  </si>
  <si>
    <t>bytovka - Trnavská</t>
  </si>
  <si>
    <t>Sládkovičovo</t>
  </si>
  <si>
    <t>Tomášikovo</t>
  </si>
  <si>
    <t>Jegeňéš</t>
  </si>
  <si>
    <t>Trstice</t>
  </si>
  <si>
    <t>Kulsotaly</t>
  </si>
  <si>
    <t>Veľký Grob</t>
  </si>
  <si>
    <t>Raj</t>
  </si>
  <si>
    <t>Zemianske Sady</t>
  </si>
  <si>
    <t>Kaptár</t>
  </si>
  <si>
    <t>Hlohovec</t>
  </si>
  <si>
    <t>Mierová</t>
  </si>
  <si>
    <t>Sv. Peter</t>
  </si>
  <si>
    <t>Šulekovo</t>
  </si>
  <si>
    <t>Kľačany</t>
  </si>
  <si>
    <t>Piešťany</t>
  </si>
  <si>
    <t>Drahovce</t>
  </si>
  <si>
    <t>Dolné Voderady</t>
  </si>
  <si>
    <t>Prašník</t>
  </si>
  <si>
    <t>Pod dolinku</t>
  </si>
  <si>
    <t>Ratnovce</t>
  </si>
  <si>
    <t>Senica</t>
  </si>
  <si>
    <t>Čáry</t>
  </si>
  <si>
    <t>Kuklov</t>
  </si>
  <si>
    <t>osada Kruh</t>
  </si>
  <si>
    <t>bytovka - ul. Hurbanova</t>
  </si>
  <si>
    <t>bytovka - ul. Janka Kráľa</t>
  </si>
  <si>
    <t>bytovka - ul. Štefánikova</t>
  </si>
  <si>
    <t>Šaštín - Stráže</t>
  </si>
  <si>
    <t>Vŕšky</t>
  </si>
  <si>
    <t>Štefanov</t>
  </si>
  <si>
    <t>Skalica</t>
  </si>
  <si>
    <t>Holíč</t>
  </si>
  <si>
    <t>Chalupy</t>
  </si>
  <si>
    <t>Kopčany</t>
  </si>
  <si>
    <t>Bratislavská</t>
  </si>
  <si>
    <t>Marxová</t>
  </si>
  <si>
    <t>Popudinské Močidľany</t>
  </si>
  <si>
    <t>bytovka - Horská ul.</t>
  </si>
  <si>
    <t>Nádražná ul.</t>
  </si>
  <si>
    <t>Trnava</t>
  </si>
  <si>
    <t>Coburgova</t>
  </si>
  <si>
    <t>Žilinský</t>
  </si>
  <si>
    <t>Čadca</t>
  </si>
  <si>
    <t>Svrčinovec</t>
  </si>
  <si>
    <t>Turzovka</t>
  </si>
  <si>
    <t>Mestský podnik služieb</t>
  </si>
  <si>
    <t>Dolný Kubín</t>
  </si>
  <si>
    <t>bytovka - ul. Ľ.Štúra</t>
  </si>
  <si>
    <t>bytovka - ul. Ťatliakova</t>
  </si>
  <si>
    <t>Kysucké Nové Mesto</t>
  </si>
  <si>
    <t>Dubská cesta</t>
  </si>
  <si>
    <t>Nesluša</t>
  </si>
  <si>
    <t>Dolný koniec</t>
  </si>
  <si>
    <t>Liptovský Mikuláš</t>
  </si>
  <si>
    <t>Hlboké</t>
  </si>
  <si>
    <t>Okoličné</t>
  </si>
  <si>
    <t>Priemyselná ulica</t>
  </si>
  <si>
    <t>Sládkovičova ulica</t>
  </si>
  <si>
    <t>Vrbická ulica</t>
  </si>
  <si>
    <t>Pribylina</t>
  </si>
  <si>
    <t>Pod Brehom</t>
  </si>
  <si>
    <t>Važec</t>
  </si>
  <si>
    <t>Martin</t>
  </si>
  <si>
    <t>Ambra Pietra</t>
  </si>
  <si>
    <t>Bambusky</t>
  </si>
  <si>
    <t>Na Kameni</t>
  </si>
  <si>
    <t>Sučany</t>
  </si>
  <si>
    <t>Fučíková, Partizánska, Langsfelda</t>
  </si>
  <si>
    <t>Vrútky</t>
  </si>
  <si>
    <t>Kafendova ul.</t>
  </si>
  <si>
    <t>Ružomberok</t>
  </si>
  <si>
    <t>Považská</t>
  </si>
  <si>
    <t>Rybárpole</t>
  </si>
  <si>
    <t>Textilná</t>
  </si>
  <si>
    <t>Žilina</t>
  </si>
  <si>
    <t>Turie</t>
  </si>
  <si>
    <t>Holý Diel</t>
  </si>
  <si>
    <t>Časť</t>
  </si>
  <si>
    <t>Aké % obce je pokryté verejný osvetlením?</t>
  </si>
  <si>
    <t>Frekvencia vyvážania kuky/bobra za mesiac?</t>
  </si>
  <si>
    <t>Frekvencia vyvážania kontajneru za rok?</t>
  </si>
  <si>
    <t>Ako ďaleko je ambulancia všeobecného lekára?</t>
  </si>
  <si>
    <t>Ako ďaleko je ambulancia pediatra?</t>
  </si>
  <si>
    <t>Ako ďaleko je ambulancia gynekológa?</t>
  </si>
  <si>
    <t>Ako ďaleko je zastávka autobusov?</t>
  </si>
  <si>
    <t>Ako ďaleko je zastávka železníc ?</t>
  </si>
  <si>
    <t>Ako ďaleko je obchod s potravinami?</t>
  </si>
  <si>
    <t xml:space="preserve"> jadro obce</t>
  </si>
  <si>
    <t>Drážovce</t>
  </si>
  <si>
    <t xml:space="preserve"> obec</t>
  </si>
  <si>
    <t>Lišov</t>
  </si>
  <si>
    <t>Sudince</t>
  </si>
  <si>
    <t>Súdovce</t>
  </si>
  <si>
    <t>Ábelová</t>
  </si>
  <si>
    <t>Bulhary</t>
  </si>
  <si>
    <t>Čakanovce (LC)</t>
  </si>
  <si>
    <t>Čamovce</t>
  </si>
  <si>
    <t>Fiľakovské Kováče</t>
  </si>
  <si>
    <t>Jelšovec</t>
  </si>
  <si>
    <t>Lentvora</t>
  </si>
  <si>
    <t>Radzovce</t>
  </si>
  <si>
    <t>Trenč</t>
  </si>
  <si>
    <t>Veľké Dravce</t>
  </si>
  <si>
    <t>Uhorské</t>
  </si>
  <si>
    <t>Zlatno</t>
  </si>
  <si>
    <t>Gemer</t>
  </si>
  <si>
    <t>Gemerské Teplice</t>
  </si>
  <si>
    <t>Gemerský Sad</t>
  </si>
  <si>
    <t>Kameňany</t>
  </si>
  <si>
    <t>Levkuška</t>
  </si>
  <si>
    <t>Muráň</t>
  </si>
  <si>
    <t>Nandraž</t>
  </si>
  <si>
    <t>Ploské (RA)</t>
  </si>
  <si>
    <t>Polina</t>
  </si>
  <si>
    <t>Ratková</t>
  </si>
  <si>
    <t>Rybník</t>
  </si>
  <si>
    <t>Skerešovo</t>
  </si>
  <si>
    <t>Turčok</t>
  </si>
  <si>
    <t>Abovce</t>
  </si>
  <si>
    <t>Barca</t>
  </si>
  <si>
    <t>Bátka</t>
  </si>
  <si>
    <t>Belín</t>
  </si>
  <si>
    <t>Blhovce</t>
  </si>
  <si>
    <t>Cakov</t>
  </si>
  <si>
    <t>Dražice</t>
  </si>
  <si>
    <t>Drňa</t>
  </si>
  <si>
    <t>Dulovo</t>
  </si>
  <si>
    <t>Ivanice</t>
  </si>
  <si>
    <t>Janice</t>
  </si>
  <si>
    <t>Kesovce</t>
  </si>
  <si>
    <t>Konrádovce</t>
  </si>
  <si>
    <t>Lipovec</t>
  </si>
  <si>
    <t>Martinová</t>
  </si>
  <si>
    <t>Neporadza</t>
  </si>
  <si>
    <t>Pavlovce (RS)</t>
  </si>
  <si>
    <t>Radnovce</t>
  </si>
  <si>
    <t>Riečka</t>
  </si>
  <si>
    <t>Rimavská Seč</t>
  </si>
  <si>
    <t>Rimavské Janovce</t>
  </si>
  <si>
    <t>Slizké</t>
  </si>
  <si>
    <t>Sútor</t>
  </si>
  <si>
    <t>Šimonovce</t>
  </si>
  <si>
    <t>Španie Pole</t>
  </si>
  <si>
    <t>Štrkovec</t>
  </si>
  <si>
    <t>Tachty</t>
  </si>
  <si>
    <t>Tomášovce</t>
  </si>
  <si>
    <t>Veľký Blh</t>
  </si>
  <si>
    <t>Vieska nad Blhom</t>
  </si>
  <si>
    <t>Vlkyňa</t>
  </si>
  <si>
    <t>Vyšné Valice</t>
  </si>
  <si>
    <t>Zádor</t>
  </si>
  <si>
    <t>Žíp</t>
  </si>
  <si>
    <t>Bušince</t>
  </si>
  <si>
    <t>Chrastince</t>
  </si>
  <si>
    <t>Chrťany</t>
  </si>
  <si>
    <t>Modrý Kameň</t>
  </si>
  <si>
    <t>Muľa</t>
  </si>
  <si>
    <t>Pôtor</t>
  </si>
  <si>
    <t>Pravica</t>
  </si>
  <si>
    <t>Sucháň</t>
  </si>
  <si>
    <t>Veľké Zlievce</t>
  </si>
  <si>
    <t>Vieska</t>
  </si>
  <si>
    <t>Zombor</t>
  </si>
  <si>
    <t>Štós</t>
  </si>
  <si>
    <t>Bracovce</t>
  </si>
  <si>
    <t>Budince</t>
  </si>
  <si>
    <t>Hnojné</t>
  </si>
  <si>
    <t>Lastomír</t>
  </si>
  <si>
    <t>Ložín</t>
  </si>
  <si>
    <t>Lúčky</t>
  </si>
  <si>
    <t>Malčice</t>
  </si>
  <si>
    <t>Markovce</t>
  </si>
  <si>
    <t>Oborín</t>
  </si>
  <si>
    <t>Palín</t>
  </si>
  <si>
    <t>Zemplínske Kopčany</t>
  </si>
  <si>
    <t>Gočaltovo</t>
  </si>
  <si>
    <t>Hanková</t>
  </si>
  <si>
    <t>Rochovce</t>
  </si>
  <si>
    <t>Rozložná</t>
  </si>
  <si>
    <t>Štítnik</t>
  </si>
  <si>
    <t>Bunkovce</t>
  </si>
  <si>
    <t>Ruský Hrabovec</t>
  </si>
  <si>
    <t>Markušovce</t>
  </si>
  <si>
    <t>Bačka</t>
  </si>
  <si>
    <t>Čeľovce</t>
  </si>
  <si>
    <t>Hraň</t>
  </si>
  <si>
    <t>Poľany</t>
  </si>
  <si>
    <t>Vojčice</t>
  </si>
  <si>
    <t>Vojka</t>
  </si>
  <si>
    <t>Zemplínsky Branč</t>
  </si>
  <si>
    <t>Plavé Vozokany</t>
  </si>
  <si>
    <t>Šalov</t>
  </si>
  <si>
    <t>Šarovce</t>
  </si>
  <si>
    <t>Turá</t>
  </si>
  <si>
    <t>Selice</t>
  </si>
  <si>
    <t>Žihárec</t>
  </si>
  <si>
    <t>Petrová</t>
  </si>
  <si>
    <t>Jurské</t>
  </si>
  <si>
    <t>Brestov nad Laborcom</t>
  </si>
  <si>
    <t>Sukov</t>
  </si>
  <si>
    <t>Nová Lesná</t>
  </si>
  <si>
    <t>Lomnička</t>
  </si>
  <si>
    <t>Mlynárovce</t>
  </si>
  <si>
    <t>Nižný Mirošov</t>
  </si>
  <si>
    <t>Zlaté Klasy</t>
  </si>
  <si>
    <t>Liptovská Porúbka</t>
  </si>
  <si>
    <t>Kód obce</t>
  </si>
  <si>
    <t>Počet obyvateľov</t>
  </si>
  <si>
    <t>Počet evidovaných koncentrácií</t>
  </si>
  <si>
    <t>Počet obyvateľov koncentrácií</t>
  </si>
  <si>
    <t>Počet obyvateľov koncentrácií mimo obce</t>
  </si>
  <si>
    <t>Počet obyvateľov koncentrácii na okraji obce</t>
  </si>
  <si>
    <t>Počet obyvateľov koncentrácií vo vnútri obce</t>
  </si>
  <si>
    <t>Preferovaný jazyk rómskej komunity</t>
  </si>
  <si>
    <t>Počet nájomných bytov v obci</t>
  </si>
  <si>
    <t>Počet obyvateľov nájomných bytov</t>
  </si>
  <si>
    <t>Je v obci skládka tuhého komunálneho odpadu?</t>
  </si>
  <si>
    <t>Sú v obci staré priemyselné areály?</t>
  </si>
  <si>
    <t>Je v obci zhoršená kvalita ovzdušia?</t>
  </si>
  <si>
    <t>Je na obec typický výskyt prírodných katastrof?</t>
  </si>
  <si>
    <t>Je v obci výskyt záplav?</t>
  </si>
  <si>
    <t>Nízko-prahové denné centrum</t>
  </si>
  <si>
    <t>Integračné centrum</t>
  </si>
  <si>
    <t>Komunitné centrum</t>
  </si>
  <si>
    <t>Ubytovňa</t>
  </si>
  <si>
    <t>Zariadenie núdzového bývania</t>
  </si>
  <si>
    <t>Nocľaháreň</t>
  </si>
  <si>
    <t>Útulok</t>
  </si>
  <si>
    <t>Domov „na pol ceste“</t>
  </si>
  <si>
    <t>Stredisko osobnej hygieny</t>
  </si>
  <si>
    <t>Práčovňa</t>
  </si>
  <si>
    <t>Opatrovateľská služba</t>
  </si>
  <si>
    <t>Je dostatok miest v materských školách?</t>
  </si>
  <si>
    <t xml:space="preserve">Počet poslancov </t>
  </si>
  <si>
    <t>Sú v obci rómski poslanci?</t>
  </si>
  <si>
    <t>Je v obci cirkevné/ pastoračné centrum?</t>
  </si>
  <si>
    <t>Ktorá cirkev pracuje s rómskymi komunitami?</t>
  </si>
  <si>
    <t>Je v obci sociálny podnik?</t>
  </si>
  <si>
    <t>Počet zamestnancov sociálneho podniku</t>
  </si>
  <si>
    <t>Sú medzi pracovníkmi rómski?</t>
  </si>
  <si>
    <t>Využíva obec aktivačné práce?</t>
  </si>
  <si>
    <t>Priemerný počet účastníkov aktivačnej práce?</t>
  </si>
  <si>
    <t>Sú medzi aktivačnými pracovníkmi rómski?</t>
  </si>
  <si>
    <t>Rómsky</t>
  </si>
  <si>
    <t>Neviem posúdiť</t>
  </si>
  <si>
    <t>BJB, ECAV, RKC</t>
  </si>
  <si>
    <t>Slovenský</t>
  </si>
  <si>
    <t>Neviem</t>
  </si>
  <si>
    <t>RKC</t>
  </si>
  <si>
    <t>GKC</t>
  </si>
  <si>
    <t>J+1</t>
  </si>
  <si>
    <t>J</t>
  </si>
  <si>
    <t>Maďarský</t>
  </si>
  <si>
    <t>J+2</t>
  </si>
  <si>
    <t>BJB</t>
  </si>
  <si>
    <t>ECAV</t>
  </si>
  <si>
    <t>JS</t>
  </si>
  <si>
    <t>RefKC</t>
  </si>
  <si>
    <t>RKC, Adventisti siedmeho dňa, ACS</t>
  </si>
  <si>
    <t>Armáda spásy</t>
  </si>
  <si>
    <t>KS Milosť</t>
  </si>
  <si>
    <t>KM Maranata</t>
  </si>
  <si>
    <t>CASD, ECAV</t>
  </si>
  <si>
    <t>ACS</t>
  </si>
  <si>
    <t>nevedia</t>
  </si>
  <si>
    <t>RKC, RefKC, GKC</t>
  </si>
  <si>
    <t>ACS, RM Maranata</t>
  </si>
  <si>
    <t>ECM</t>
  </si>
  <si>
    <t>ACS, JS</t>
  </si>
  <si>
    <t>Rusínsky</t>
  </si>
  <si>
    <t>ACS, RKC</t>
  </si>
  <si>
    <t>RM Maranata</t>
  </si>
  <si>
    <t>ECAV, RKC, GKC, RefKC</t>
  </si>
  <si>
    <t>JS, RKC</t>
  </si>
  <si>
    <t>RKC, RefKC</t>
  </si>
  <si>
    <t>CASD, RKC</t>
  </si>
  <si>
    <t xml:space="preserve">Rómsky </t>
  </si>
  <si>
    <t>Pravoslávna</t>
  </si>
  <si>
    <t>ACS, GKC</t>
  </si>
  <si>
    <t>BJB, Don Bosco, spoločnosť Ježišova</t>
  </si>
  <si>
    <t>Hontianske Moravce</t>
  </si>
  <si>
    <t>ul. Kostolná</t>
  </si>
  <si>
    <t>jadro obce</t>
  </si>
  <si>
    <t>Studená</t>
  </si>
  <si>
    <t>Svätý Peter</t>
  </si>
  <si>
    <t>Severná ul.</t>
  </si>
  <si>
    <t>Cintorínska ul.</t>
  </si>
  <si>
    <t>Nesvady</t>
  </si>
  <si>
    <t>Budovateľská ul., Gaštanový rad</t>
  </si>
  <si>
    <t>Piesková ul.</t>
  </si>
  <si>
    <t>Opletalova ul., Turecká ul., Vinohradnícka ul.</t>
  </si>
  <si>
    <t>Lok</t>
  </si>
  <si>
    <t>Poštová ul., Vrbová ul.</t>
  </si>
  <si>
    <t>Pialská ul., Inská ul., Úzka ul.</t>
  </si>
  <si>
    <t>Tekovské Lužany</t>
  </si>
  <si>
    <t>Turzovská, Hnilecká</t>
  </si>
  <si>
    <t>Počet obyvateľov koncentrácie</t>
  </si>
  <si>
    <t xml:space="preserve">Podiel rómskych obyvateľov </t>
  </si>
  <si>
    <t>Počet rómskych obyvateľov</t>
  </si>
  <si>
    <t>Počet rómskych obyvateľov bývajúcich integrovane</t>
  </si>
  <si>
    <t>MOPS</t>
  </si>
  <si>
    <t>TSP</t>
  </si>
  <si>
    <t>KC</t>
  </si>
  <si>
    <t>Asistenti v MŠ (PRIM, ŠOV)</t>
  </si>
  <si>
    <t>ZK</t>
  </si>
  <si>
    <t>Investícia do KC</t>
  </si>
  <si>
    <t>Investícia do MŠ</t>
  </si>
  <si>
    <t>Prístup k pitnej vode</t>
  </si>
  <si>
    <t>Odpadové hospodárstvo</t>
  </si>
  <si>
    <t>UoZ  v obci</t>
  </si>
  <si>
    <t>Dlhodobo nezamestnaní UoZ</t>
  </si>
  <si>
    <t>Mladí UoZ</t>
  </si>
  <si>
    <t>Počet ľudí na AOTP §52</t>
  </si>
  <si>
    <t>Počet ľudí na AOTP §50</t>
  </si>
  <si>
    <t>Príjemcovia pomoci v HN</t>
  </si>
  <si>
    <t xml:space="preserve">Osobitný príjemca - obec </t>
  </si>
  <si>
    <t>Dávka v hmotnej núdzi - poberatelia</t>
  </si>
  <si>
    <t>Prídavky na dieťa - deti</t>
  </si>
  <si>
    <t>Prídavky na dieťa - poberatelia</t>
  </si>
  <si>
    <t>Príspevok pri narodení dieťaťa - poberatelia</t>
  </si>
  <si>
    <t>Rodičovský príspevok - poberatelia</t>
  </si>
  <si>
    <t>Dotácie na stravu - deti</t>
  </si>
  <si>
    <t>Dotácie na školské pomôcky - deti</t>
  </si>
  <si>
    <t>Podiel ľudí v obci vo veku 0-15</t>
  </si>
  <si>
    <t>Podiel ľudí v obci vo veku 16-30</t>
  </si>
  <si>
    <t>Podiel ľudí v obci vo veku 31-50</t>
  </si>
  <si>
    <t>Podiel ľudí v obci vo veku 51-64</t>
  </si>
  <si>
    <t>Podiel ľudí v obci vo veku 65+</t>
  </si>
  <si>
    <t>Prihlásenie na trvalý pobyt (2018)</t>
  </si>
  <si>
    <t>Odhlásenie z trvalého pobytu (2018)</t>
  </si>
  <si>
    <t>Živonarodené deti v obci
(2018)</t>
  </si>
  <si>
    <t>Úmrtnosť v obci (2018)</t>
  </si>
  <si>
    <t>ÚSVRK</t>
  </si>
  <si>
    <t>IROP</t>
  </si>
  <si>
    <t>OP ĽZ</t>
  </si>
  <si>
    <t>IA</t>
  </si>
  <si>
    <t>MPC</t>
  </si>
  <si>
    <t>IROP, OP ĽZ</t>
  </si>
  <si>
    <t>Počet obyvateľov obce / Typ osídlenia</t>
  </si>
  <si>
    <t>na okraji</t>
  </si>
  <si>
    <t>Počet rómskych obyvateľov v časti obce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</si>
</sst>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name val="Calibri"/>
      <family val="2"/>
      <charset val="238"/>
    </font>
    <font>
      <sz val="10"/>
      <color rgb="FF000000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5" fillId="0" borderId="0"/>
  </cellStyleXfs>
  <cellXfs count="75">
    <xf numFmtId="0" fontId="0" fillId="0" borderId="0" xfId="0"/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0" fillId="0" borderId="1" xfId="0" applyBorder="1"/>
    <xf numFmtId="0" fontId="0" fillId="0" borderId="1" xfId="0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0" fontId="0" fillId="0" borderId="1" xfId="0" applyNumberFormat="1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49" fontId="0" fillId="0" borderId="1" xfId="0" applyNumberFormat="1" applyFill="1" applyBorder="1" applyAlignment="1">
      <alignment horizontal="center"/>
    </xf>
    <xf numFmtId="10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0" fontId="1" fillId="0" borderId="1" xfId="0" applyFont="1" applyFill="1" applyBorder="1"/>
    <xf numFmtId="0" fontId="1" fillId="0" borderId="1" xfId="0" applyFont="1" applyFill="1" applyBorder="1" applyAlignment="1">
      <alignment horizontal="center"/>
    </xf>
    <xf numFmtId="10" fontId="1" fillId="0" borderId="1" xfId="0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2" fontId="1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NumberFormat="1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1" fontId="1" fillId="0" borderId="1" xfId="0" applyNumberFormat="1" applyFont="1" applyFill="1" applyBorder="1" applyAlignment="1" applyProtection="1">
      <alignment horizontal="center"/>
    </xf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0" fillId="3" borderId="1" xfId="0" applyFill="1" applyBorder="1"/>
    <xf numFmtId="1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" fontId="3" fillId="3" borderId="1" xfId="0" applyNumberFormat="1" applyFont="1" applyFill="1" applyBorder="1" applyAlignment="1">
      <alignment horizontal="center"/>
    </xf>
    <xf numFmtId="0" fontId="1" fillId="3" borderId="1" xfId="0" applyFont="1" applyFill="1" applyBorder="1"/>
    <xf numFmtId="1" fontId="1" fillId="3" borderId="1" xfId="0" applyNumberFormat="1" applyFont="1" applyFill="1" applyBorder="1" applyAlignment="1">
      <alignment horizontal="center"/>
    </xf>
    <xf numFmtId="1" fontId="1" fillId="3" borderId="1" xfId="0" applyNumberFormat="1" applyFont="1" applyFill="1" applyBorder="1" applyAlignment="1" applyProtection="1">
      <alignment horizontal="center"/>
    </xf>
    <xf numFmtId="0" fontId="1" fillId="3" borderId="1" xfId="0" applyFont="1" applyFill="1" applyBorder="1" applyAlignment="1">
      <alignment horizontal="center"/>
    </xf>
    <xf numFmtId="0" fontId="0" fillId="4" borderId="1" xfId="0" applyFill="1" applyBorder="1"/>
    <xf numFmtId="0" fontId="0" fillId="4" borderId="1" xfId="0" applyFill="1" applyBorder="1" applyAlignment="1">
      <alignment horizontal="center"/>
    </xf>
    <xf numFmtId="0" fontId="0" fillId="0" borderId="0" xfId="0" applyFill="1"/>
    <xf numFmtId="1" fontId="0" fillId="2" borderId="1" xfId="0" applyNumberForma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 vertical="center" wrapText="1"/>
    </xf>
    <xf numFmtId="1" fontId="0" fillId="0" borderId="1" xfId="0" applyNumberFormat="1" applyFont="1" applyFill="1" applyBorder="1" applyAlignment="1" applyProtection="1">
      <alignment horizontal="center"/>
    </xf>
    <xf numFmtId="1" fontId="1" fillId="0" borderId="1" xfId="0" applyNumberFormat="1" applyFont="1" applyFill="1" applyBorder="1"/>
    <xf numFmtId="1" fontId="1" fillId="3" borderId="2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0" borderId="0" xfId="0" applyFill="1" applyBorder="1"/>
    <xf numFmtId="0" fontId="2" fillId="0" borderId="1" xfId="0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1" fontId="0" fillId="0" borderId="2" xfId="0" applyNumberForma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Fill="1" applyBorder="1" applyAlignment="1">
      <alignment horizontal="center"/>
    </xf>
    <xf numFmtId="1" fontId="0" fillId="0" borderId="0" xfId="0" applyNumberFormat="1" applyFill="1"/>
    <xf numFmtId="9" fontId="0" fillId="0" borderId="1" xfId="1" applyNumberFormat="1" applyFont="1" applyFill="1" applyBorder="1" applyAlignment="1">
      <alignment horizontal="center"/>
    </xf>
    <xf numFmtId="0" fontId="0" fillId="2" borderId="1" xfId="0" applyFont="1" applyFill="1" applyBorder="1"/>
    <xf numFmtId="0" fontId="0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 applyProtection="1">
      <alignment horizontal="center"/>
    </xf>
    <xf numFmtId="1" fontId="0" fillId="2" borderId="1" xfId="0" applyNumberFormat="1" applyFont="1" applyFill="1" applyBorder="1" applyAlignment="1">
      <alignment horizontal="center"/>
    </xf>
    <xf numFmtId="1" fontId="0" fillId="0" borderId="1" xfId="1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6" borderId="1" xfId="1" applyFont="1" applyFill="1" applyBorder="1" applyAlignment="1">
      <alignment horizontal="center"/>
    </xf>
    <xf numFmtId="0" fontId="0" fillId="6" borderId="1" xfId="0" applyFill="1" applyBorder="1" applyAlignment="1">
      <alignment horizontal="center" vertical="center" wrapText="1"/>
    </xf>
    <xf numFmtId="1" fontId="0" fillId="6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1" fontId="0" fillId="7" borderId="1" xfId="0" applyNumberForma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10" fontId="0" fillId="0" borderId="0" xfId="0" applyNumberFormat="1" applyFill="1" applyBorder="1" applyAlignment="1">
      <alignment horizontal="center"/>
    </xf>
  </cellXfs>
  <cellStyles count="3">
    <cellStyle name="Normálna" xfId="0" builtinId="0"/>
    <cellStyle name="Normálna 2" xfId="2" xr:uid="{00000000-0005-0000-0000-000000000000}"/>
    <cellStyle name="Percentá" xfId="1" builtinId="5"/>
  </cellStyles>
  <dxfs count="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66FF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K826"/>
  <sheetViews>
    <sheetView tabSelected="1" zoomScaleNormal="100" workbookViewId="0">
      <pane xSplit="5" ySplit="1" topLeftCell="F2" activePane="bottomRight" state="frozen"/>
      <selection pane="topRight" activeCell="F1" sqref="F1"/>
      <selection pane="bottomLeft" activeCell="A2" sqref="A2"/>
      <selection pane="bottomRight"/>
    </sheetView>
  </sheetViews>
  <sheetFormatPr defaultRowHeight="14.4" x14ac:dyDescent="0.3"/>
  <cols>
    <col min="1" max="1" width="15.33203125" bestFit="1" customWidth="1"/>
    <col min="2" max="2" width="22.5546875" bestFit="1" customWidth="1"/>
    <col min="3" max="3" width="25" bestFit="1" customWidth="1"/>
    <col min="4" max="4" width="14.109375" style="44" customWidth="1"/>
    <col min="5" max="5" width="11" style="21" customWidth="1"/>
    <col min="6" max="6" width="13" style="21" customWidth="1"/>
    <col min="7" max="7" width="11" style="21" customWidth="1"/>
    <col min="8" max="8" width="12.6640625" style="21" customWidth="1"/>
    <col min="9" max="9" width="11.6640625" style="21" customWidth="1"/>
    <col min="10" max="10" width="11.6640625" style="44" customWidth="1"/>
    <col min="11" max="11" width="13.44140625" style="44" customWidth="1"/>
    <col min="12" max="12" width="13.6640625" style="44" customWidth="1"/>
    <col min="13" max="13" width="14.44140625" style="21" customWidth="1"/>
    <col min="14" max="14" width="13.33203125" style="21" customWidth="1"/>
    <col min="15" max="15" width="11.5546875" style="21" customWidth="1"/>
    <col min="16" max="16" width="11" style="21" customWidth="1"/>
    <col min="17" max="18" width="13.6640625" style="21" customWidth="1"/>
    <col min="19" max="19" width="11.33203125" style="21" customWidth="1"/>
    <col min="20" max="20" width="14.109375" style="21" customWidth="1"/>
    <col min="21" max="21" width="13.33203125" style="21" customWidth="1"/>
    <col min="22" max="23" width="13.6640625" style="21" customWidth="1"/>
    <col min="24" max="26" width="10.44140625" style="21" customWidth="1"/>
    <col min="27" max="27" width="13.6640625" style="21" customWidth="1"/>
    <col min="28" max="28" width="13.77734375" style="21" customWidth="1"/>
    <col min="29" max="29" width="13.44140625" style="21" customWidth="1"/>
    <col min="30" max="30" width="12.44140625" style="21" customWidth="1"/>
    <col min="31" max="31" width="13.109375" style="21" customWidth="1"/>
    <col min="32" max="32" width="12.5546875" style="21" customWidth="1"/>
    <col min="33" max="33" width="12.33203125" style="21" customWidth="1"/>
    <col min="34" max="34" width="11.33203125" style="21" customWidth="1"/>
    <col min="35" max="35" width="11.44140625" style="21" customWidth="1"/>
    <col min="36" max="36" width="13.5546875" style="21" customWidth="1"/>
    <col min="37" max="37" width="8.6640625" style="21" customWidth="1"/>
    <col min="38" max="38" width="14.6640625" style="21" customWidth="1"/>
    <col min="39" max="39" width="10.6640625" style="21" customWidth="1"/>
    <col min="40" max="40" width="14.5546875" style="21" customWidth="1"/>
    <col min="41" max="41" width="12.33203125" style="21" customWidth="1"/>
    <col min="42" max="42" width="9.6640625" style="21" customWidth="1"/>
    <col min="43" max="43" width="13.44140625" style="21" customWidth="1"/>
    <col min="44" max="45" width="8.88671875" style="21" customWidth="1"/>
    <col min="46" max="46" width="10.5546875" style="21" customWidth="1"/>
    <col min="47" max="47" width="12" style="21" customWidth="1"/>
    <col min="48" max="48" width="10.6640625" style="21" customWidth="1"/>
    <col min="49" max="49" width="11.33203125" style="21" customWidth="1"/>
    <col min="50" max="50" width="12.33203125" style="21" customWidth="1"/>
    <col min="51" max="54" width="8.88671875" style="21" customWidth="1"/>
    <col min="55" max="55" width="14.6640625" style="21" customWidth="1"/>
    <col min="56" max="56" width="15.33203125" style="21" customWidth="1"/>
    <col min="57" max="57" width="13.33203125" style="21" customWidth="1"/>
    <col min="58" max="58" width="13.33203125" style="21" bestFit="1" customWidth="1"/>
    <col min="59" max="59" width="13.33203125" style="21" customWidth="1"/>
    <col min="60" max="61" width="13.33203125" style="21" bestFit="1" customWidth="1"/>
    <col min="62" max="62" width="12.6640625" style="21" customWidth="1"/>
    <col min="63" max="63" width="9.6640625" style="21" customWidth="1"/>
    <col min="64" max="64" width="8.88671875" style="21" customWidth="1"/>
    <col min="65" max="65" width="10.6640625" style="21" customWidth="1"/>
    <col min="66" max="66" width="18.5546875" style="21" customWidth="1"/>
    <col min="67" max="67" width="8.88671875" style="44" customWidth="1"/>
    <col min="68" max="68" width="13.6640625" style="44" customWidth="1"/>
    <col min="69" max="69" width="11.6640625" style="44" customWidth="1"/>
    <col min="70" max="70" width="12.5546875" style="44" customWidth="1"/>
    <col min="71" max="71" width="15.6640625" style="44" customWidth="1"/>
    <col min="72" max="72" width="11.6640625" style="44" customWidth="1"/>
    <col min="73" max="73" width="8.88671875" style="21" customWidth="1"/>
    <col min="74" max="74" width="11.109375" style="21" customWidth="1"/>
    <col min="75" max="75" width="11.6640625" style="21" customWidth="1"/>
    <col min="76" max="76" width="11.44140625" style="21" customWidth="1"/>
    <col min="77" max="77" width="10.5546875" style="21" customWidth="1"/>
    <col min="78" max="78" width="10.33203125" style="21" customWidth="1"/>
    <col min="79" max="79" width="10.44140625" style="21" customWidth="1"/>
    <col min="80" max="80" width="10.33203125" style="21" customWidth="1"/>
    <col min="81" max="81" width="13.109375" style="21" customWidth="1"/>
    <col min="82" max="82" width="9.88671875" style="21" customWidth="1"/>
    <col min="83" max="83" width="11.5546875" style="21" customWidth="1"/>
    <col min="84" max="84" width="11.88671875" style="21" customWidth="1"/>
    <col min="85" max="85" width="13.33203125" style="21" customWidth="1"/>
    <col min="86" max="86" width="11" style="21" customWidth="1"/>
    <col min="87" max="87" width="11.33203125" style="21" customWidth="1"/>
    <col min="88" max="88" width="11.5546875" style="21" customWidth="1"/>
    <col min="89" max="89" width="11.6640625" style="21" customWidth="1"/>
    <col min="90" max="91" width="11.33203125" style="21" customWidth="1"/>
    <col min="92" max="92" width="11.88671875" style="21" customWidth="1"/>
    <col min="93" max="93" width="12.6640625" style="21" customWidth="1"/>
    <col min="94" max="94" width="10.44140625" style="21" customWidth="1"/>
    <col min="95" max="95" width="12.109375" style="21" customWidth="1"/>
    <col min="96" max="96" width="12.33203125" style="21" customWidth="1"/>
    <col min="97" max="97" width="12.6640625" style="21" customWidth="1"/>
    <col min="98" max="98" width="12.88671875" style="21" customWidth="1"/>
    <col min="99" max="99" width="12.6640625" style="21" customWidth="1"/>
    <col min="100" max="100" width="12" style="21" customWidth="1"/>
    <col min="101" max="101" width="11.88671875" customWidth="1"/>
    <col min="102" max="102" width="13" customWidth="1"/>
    <col min="103" max="103" width="13.6640625" customWidth="1"/>
    <col min="104" max="104" width="10.33203125" customWidth="1"/>
    <col min="105" max="16384" width="8.88671875" style="37"/>
  </cols>
  <sheetData>
    <row r="1" spans="1:104" s="43" customFormat="1" ht="62.7" customHeight="1" x14ac:dyDescent="0.3">
      <c r="A1" s="1" t="s">
        <v>0</v>
      </c>
      <c r="B1" s="1" t="s">
        <v>1</v>
      </c>
      <c r="C1" s="1" t="s">
        <v>2</v>
      </c>
      <c r="D1" s="1" t="s">
        <v>1672</v>
      </c>
      <c r="E1" s="1" t="s">
        <v>1673</v>
      </c>
      <c r="F1" s="48" t="s">
        <v>1764</v>
      </c>
      <c r="G1" s="1" t="s">
        <v>1763</v>
      </c>
      <c r="H1" s="1" t="s">
        <v>1674</v>
      </c>
      <c r="I1" s="48" t="s">
        <v>1675</v>
      </c>
      <c r="J1" s="1" t="s">
        <v>1676</v>
      </c>
      <c r="K1" s="1" t="s">
        <v>1677</v>
      </c>
      <c r="L1" s="1" t="s">
        <v>1678</v>
      </c>
      <c r="M1" s="49" t="s">
        <v>1765</v>
      </c>
      <c r="N1" s="1" t="s">
        <v>1679</v>
      </c>
      <c r="O1" s="1" t="s">
        <v>1680</v>
      </c>
      <c r="P1" s="1" t="s">
        <v>1681</v>
      </c>
      <c r="Q1" s="1" t="s">
        <v>45</v>
      </c>
      <c r="R1" s="1" t="s">
        <v>46</v>
      </c>
      <c r="S1" s="1" t="s">
        <v>47</v>
      </c>
      <c r="T1" s="1" t="s">
        <v>48</v>
      </c>
      <c r="U1" s="1" t="s">
        <v>49</v>
      </c>
      <c r="V1" s="1" t="s">
        <v>50</v>
      </c>
      <c r="W1" s="1" t="s">
        <v>51</v>
      </c>
      <c r="X1" s="1" t="s">
        <v>52</v>
      </c>
      <c r="Y1" s="1" t="s">
        <v>53</v>
      </c>
      <c r="Z1" s="1" t="s">
        <v>54</v>
      </c>
      <c r="AA1" s="1" t="s">
        <v>55</v>
      </c>
      <c r="AB1" s="1" t="s">
        <v>56</v>
      </c>
      <c r="AC1" s="1" t="s">
        <v>1544</v>
      </c>
      <c r="AD1" s="1" t="s">
        <v>58</v>
      </c>
      <c r="AE1" s="1" t="s">
        <v>59</v>
      </c>
      <c r="AF1" s="1" t="s">
        <v>60</v>
      </c>
      <c r="AG1" s="1" t="s">
        <v>61</v>
      </c>
      <c r="AH1" s="1" t="s">
        <v>62</v>
      </c>
      <c r="AI1" s="1" t="s">
        <v>63</v>
      </c>
      <c r="AJ1" s="1" t="s">
        <v>1545</v>
      </c>
      <c r="AK1" s="1" t="s">
        <v>65</v>
      </c>
      <c r="AL1" s="1" t="s">
        <v>66</v>
      </c>
      <c r="AM1" s="1" t="s">
        <v>1546</v>
      </c>
      <c r="AN1" s="1" t="s">
        <v>1682</v>
      </c>
      <c r="AO1" s="1" t="s">
        <v>1683</v>
      </c>
      <c r="AP1" s="1" t="s">
        <v>1684</v>
      </c>
      <c r="AQ1" s="1" t="s">
        <v>1685</v>
      </c>
      <c r="AR1" s="1" t="s">
        <v>1686</v>
      </c>
      <c r="AS1" s="1" t="s">
        <v>1687</v>
      </c>
      <c r="AT1" s="1" t="s">
        <v>1688</v>
      </c>
      <c r="AU1" s="1" t="s">
        <v>1689</v>
      </c>
      <c r="AV1" s="1" t="s">
        <v>1690</v>
      </c>
      <c r="AW1" s="1" t="s">
        <v>1691</v>
      </c>
      <c r="AX1" s="1" t="s">
        <v>1692</v>
      </c>
      <c r="AY1" s="1" t="s">
        <v>1693</v>
      </c>
      <c r="AZ1" s="1" t="s">
        <v>1694</v>
      </c>
      <c r="BA1" s="1" t="s">
        <v>1695</v>
      </c>
      <c r="BB1" s="1" t="s">
        <v>1696</v>
      </c>
      <c r="BC1" s="1" t="s">
        <v>1697</v>
      </c>
      <c r="BD1" s="1" t="s">
        <v>1698</v>
      </c>
      <c r="BE1" s="1" t="s">
        <v>1547</v>
      </c>
      <c r="BF1" s="1" t="s">
        <v>1548</v>
      </c>
      <c r="BG1" s="1" t="s">
        <v>1549</v>
      </c>
      <c r="BH1" s="1" t="s">
        <v>1550</v>
      </c>
      <c r="BI1" s="1" t="s">
        <v>1551</v>
      </c>
      <c r="BJ1" s="1" t="s">
        <v>1552</v>
      </c>
      <c r="BK1" s="1" t="s">
        <v>1699</v>
      </c>
      <c r="BL1" s="1" t="s">
        <v>1700</v>
      </c>
      <c r="BM1" s="1" t="s">
        <v>1701</v>
      </c>
      <c r="BN1" s="1" t="s">
        <v>1702</v>
      </c>
      <c r="BO1" s="1" t="s">
        <v>1703</v>
      </c>
      <c r="BP1" s="1" t="s">
        <v>1704</v>
      </c>
      <c r="BQ1" s="1" t="s">
        <v>1705</v>
      </c>
      <c r="BR1" s="1" t="s">
        <v>1706</v>
      </c>
      <c r="BS1" s="1" t="s">
        <v>1707</v>
      </c>
      <c r="BT1" s="1" t="s">
        <v>1708</v>
      </c>
      <c r="BU1" s="62" t="s">
        <v>1766</v>
      </c>
      <c r="BV1" s="62" t="s">
        <v>1767</v>
      </c>
      <c r="BW1" s="62" t="s">
        <v>1768</v>
      </c>
      <c r="BX1" s="62" t="s">
        <v>1769</v>
      </c>
      <c r="BY1" s="62" t="s">
        <v>1770</v>
      </c>
      <c r="BZ1" s="63" t="s">
        <v>1771</v>
      </c>
      <c r="CA1" s="63" t="s">
        <v>1772</v>
      </c>
      <c r="CB1" s="63" t="s">
        <v>1773</v>
      </c>
      <c r="CC1" s="63" t="s">
        <v>1774</v>
      </c>
      <c r="CD1" s="64" t="s">
        <v>1775</v>
      </c>
      <c r="CE1" s="64" t="s">
        <v>1776</v>
      </c>
      <c r="CF1" s="64" t="s">
        <v>1777</v>
      </c>
      <c r="CG1" s="64" t="s">
        <v>1778</v>
      </c>
      <c r="CH1" s="64" t="s">
        <v>1779</v>
      </c>
      <c r="CI1" s="64" t="s">
        <v>1780</v>
      </c>
      <c r="CJ1" s="64" t="s">
        <v>1781</v>
      </c>
      <c r="CK1" s="64" t="s">
        <v>1782</v>
      </c>
      <c r="CL1" s="64" t="s">
        <v>1783</v>
      </c>
      <c r="CM1" s="64" t="s">
        <v>1784</v>
      </c>
      <c r="CN1" s="64" t="s">
        <v>1785</v>
      </c>
      <c r="CO1" s="64" t="s">
        <v>1786</v>
      </c>
      <c r="CP1" s="64" t="s">
        <v>1787</v>
      </c>
      <c r="CQ1" s="64" t="s">
        <v>1788</v>
      </c>
      <c r="CR1" s="64" t="s">
        <v>1789</v>
      </c>
      <c r="CS1" s="64" t="s">
        <v>1790</v>
      </c>
      <c r="CT1" s="64" t="s">
        <v>1791</v>
      </c>
      <c r="CU1" s="64" t="s">
        <v>1792</v>
      </c>
      <c r="CV1" s="64" t="s">
        <v>1793</v>
      </c>
      <c r="CW1" s="64" t="s">
        <v>1794</v>
      </c>
      <c r="CX1" s="64" t="s">
        <v>1795</v>
      </c>
      <c r="CY1" s="64" t="s">
        <v>1796</v>
      </c>
      <c r="CZ1" s="64" t="s">
        <v>1797</v>
      </c>
    </row>
    <row r="2" spans="1:104" x14ac:dyDescent="0.3">
      <c r="A2" s="3" t="s">
        <v>92</v>
      </c>
      <c r="B2" s="3" t="s">
        <v>93</v>
      </c>
      <c r="C2" s="3" t="s">
        <v>93</v>
      </c>
      <c r="D2" s="6">
        <v>508438</v>
      </c>
      <c r="E2" s="4">
        <v>76432</v>
      </c>
      <c r="F2" s="4">
        <v>1528</v>
      </c>
      <c r="G2" s="54">
        <v>1.9991626543855976E-2</v>
      </c>
      <c r="H2" s="4">
        <v>5</v>
      </c>
      <c r="I2" s="4">
        <v>488</v>
      </c>
      <c r="J2" s="6">
        <v>35</v>
      </c>
      <c r="K2" s="6">
        <v>371</v>
      </c>
      <c r="L2" s="6">
        <v>82</v>
      </c>
      <c r="M2" s="61">
        <v>1040</v>
      </c>
      <c r="N2" s="4" t="s">
        <v>1709</v>
      </c>
      <c r="O2" s="4">
        <v>321</v>
      </c>
      <c r="P2" s="4">
        <v>703</v>
      </c>
      <c r="Q2" s="4">
        <v>100</v>
      </c>
      <c r="R2" s="4">
        <v>95</v>
      </c>
      <c r="S2" s="4">
        <v>5</v>
      </c>
      <c r="T2" s="4">
        <v>0</v>
      </c>
      <c r="U2" s="4">
        <v>0</v>
      </c>
      <c r="V2" s="4">
        <v>100</v>
      </c>
      <c r="W2" s="4">
        <v>95</v>
      </c>
      <c r="X2" s="4">
        <v>5</v>
      </c>
      <c r="Y2" s="4">
        <v>0</v>
      </c>
      <c r="Z2" s="4">
        <v>0</v>
      </c>
      <c r="AA2" s="4">
        <v>100</v>
      </c>
      <c r="AB2" s="4">
        <v>100</v>
      </c>
      <c r="AC2" s="4">
        <v>100</v>
      </c>
      <c r="AD2" s="4">
        <v>90</v>
      </c>
      <c r="AE2" s="4">
        <v>90</v>
      </c>
      <c r="AF2" s="4">
        <v>50</v>
      </c>
      <c r="AG2" s="4">
        <v>30</v>
      </c>
      <c r="AH2" s="4">
        <v>20</v>
      </c>
      <c r="AI2" s="4">
        <v>100</v>
      </c>
      <c r="AJ2" s="4">
        <v>4</v>
      </c>
      <c r="AK2" s="4" t="s">
        <v>96</v>
      </c>
      <c r="AL2" s="4" t="s">
        <v>97</v>
      </c>
      <c r="AM2" s="4" t="s">
        <v>98</v>
      </c>
      <c r="AN2" s="4" t="s">
        <v>96</v>
      </c>
      <c r="AO2" s="4" t="s">
        <v>96</v>
      </c>
      <c r="AP2" s="4" t="s">
        <v>96</v>
      </c>
      <c r="AQ2" s="4" t="s">
        <v>97</v>
      </c>
      <c r="AR2" s="4" t="s">
        <v>97</v>
      </c>
      <c r="AS2" s="4" t="s">
        <v>96</v>
      </c>
      <c r="AT2" s="4" t="s">
        <v>96</v>
      </c>
      <c r="AU2" s="4" t="s">
        <v>96</v>
      </c>
      <c r="AV2" s="4" t="s">
        <v>96</v>
      </c>
      <c r="AW2" s="4" t="s">
        <v>97</v>
      </c>
      <c r="AX2" s="4" t="s">
        <v>96</v>
      </c>
      <c r="AY2" s="4" t="s">
        <v>96</v>
      </c>
      <c r="AZ2" s="4" t="s">
        <v>97</v>
      </c>
      <c r="BA2" s="4" t="s">
        <v>96</v>
      </c>
      <c r="BB2" s="4" t="s">
        <v>96</v>
      </c>
      <c r="BC2" s="4" t="s">
        <v>96</v>
      </c>
      <c r="BD2" s="4" t="s">
        <v>1710</v>
      </c>
      <c r="BE2" s="4">
        <v>0</v>
      </c>
      <c r="BF2" s="4">
        <v>0</v>
      </c>
      <c r="BG2" s="4">
        <v>0</v>
      </c>
      <c r="BH2" s="4">
        <v>0</v>
      </c>
      <c r="BI2" s="4">
        <v>0</v>
      </c>
      <c r="BJ2" s="4">
        <v>0</v>
      </c>
      <c r="BK2" s="4">
        <v>31</v>
      </c>
      <c r="BL2" s="4" t="s">
        <v>97</v>
      </c>
      <c r="BM2" s="4" t="s">
        <v>96</v>
      </c>
      <c r="BN2" s="4" t="s">
        <v>1711</v>
      </c>
      <c r="BO2" s="6" t="s">
        <v>97</v>
      </c>
      <c r="BP2" s="6" t="s">
        <v>98</v>
      </c>
      <c r="BQ2" s="6" t="s">
        <v>98</v>
      </c>
      <c r="BR2" s="6" t="s">
        <v>96</v>
      </c>
      <c r="BS2" s="6">
        <v>83</v>
      </c>
      <c r="BT2" s="6" t="s">
        <v>96</v>
      </c>
      <c r="BU2" s="29" t="s">
        <v>429</v>
      </c>
      <c r="BV2" s="29" t="s">
        <v>429</v>
      </c>
      <c r="BW2" s="29" t="s">
        <v>1798</v>
      </c>
      <c r="BX2" s="29" t="s">
        <v>429</v>
      </c>
      <c r="BY2" s="29" t="s">
        <v>430</v>
      </c>
      <c r="BZ2" s="65" t="s">
        <v>429</v>
      </c>
      <c r="CA2" s="65" t="s">
        <v>1799</v>
      </c>
      <c r="CB2" s="65" t="s">
        <v>429</v>
      </c>
      <c r="CC2" s="65" t="s">
        <v>429</v>
      </c>
      <c r="CD2" s="66">
        <v>1818</v>
      </c>
      <c r="CE2" s="66">
        <v>608</v>
      </c>
      <c r="CF2" s="66">
        <v>395</v>
      </c>
      <c r="CG2" s="66">
        <v>68</v>
      </c>
      <c r="CH2" s="66">
        <v>5</v>
      </c>
      <c r="CI2" s="66">
        <v>613</v>
      </c>
      <c r="CJ2" s="66">
        <v>12</v>
      </c>
      <c r="CK2" s="66">
        <v>461</v>
      </c>
      <c r="CL2" s="66">
        <v>13994</v>
      </c>
      <c r="CM2" s="66">
        <v>9216</v>
      </c>
      <c r="CN2" s="66">
        <v>755</v>
      </c>
      <c r="CO2" s="66">
        <v>1639</v>
      </c>
      <c r="CP2" s="66">
        <v>169</v>
      </c>
      <c r="CQ2" s="66">
        <v>177</v>
      </c>
      <c r="CR2" s="67">
        <v>0.1437435367114788</v>
      </c>
      <c r="CS2" s="67">
        <v>0.15319110906839276</v>
      </c>
      <c r="CT2" s="67">
        <v>0.3136849362288866</v>
      </c>
      <c r="CU2" s="67">
        <v>0.20788489282112171</v>
      </c>
      <c r="CV2" s="67">
        <v>0.18149552517012013</v>
      </c>
      <c r="CW2" s="68">
        <v>1092</v>
      </c>
      <c r="CX2" s="68">
        <v>1304</v>
      </c>
      <c r="CY2" s="68">
        <v>785</v>
      </c>
      <c r="CZ2" s="68">
        <v>730</v>
      </c>
    </row>
    <row r="3" spans="1:104" x14ac:dyDescent="0.3">
      <c r="A3" s="3" t="s">
        <v>92</v>
      </c>
      <c r="B3" s="3" t="s">
        <v>93</v>
      </c>
      <c r="C3" s="3" t="s">
        <v>105</v>
      </c>
      <c r="D3" s="6">
        <v>508586</v>
      </c>
      <c r="E3" s="4">
        <v>413</v>
      </c>
      <c r="F3" s="4">
        <v>82</v>
      </c>
      <c r="G3" s="54">
        <v>0.19854721549636803</v>
      </c>
      <c r="H3" s="4">
        <v>1</v>
      </c>
      <c r="I3" s="4">
        <v>82</v>
      </c>
      <c r="J3" s="6">
        <v>82</v>
      </c>
      <c r="K3" s="6"/>
      <c r="L3" s="6"/>
      <c r="M3" s="61"/>
      <c r="N3" s="4" t="s">
        <v>1712</v>
      </c>
      <c r="O3" s="4">
        <v>0</v>
      </c>
      <c r="P3" s="4">
        <v>0</v>
      </c>
      <c r="Q3" s="4">
        <v>100</v>
      </c>
      <c r="R3" s="4">
        <v>100</v>
      </c>
      <c r="S3" s="4">
        <v>0</v>
      </c>
      <c r="T3" s="4">
        <v>0</v>
      </c>
      <c r="U3" s="4">
        <v>0</v>
      </c>
      <c r="V3" s="4">
        <v>0</v>
      </c>
      <c r="W3" s="4">
        <v>0</v>
      </c>
      <c r="X3" s="4">
        <v>99</v>
      </c>
      <c r="Y3" s="4">
        <v>1</v>
      </c>
      <c r="Z3" s="4">
        <v>0</v>
      </c>
      <c r="AA3" s="4">
        <v>100</v>
      </c>
      <c r="AB3" s="4">
        <v>100</v>
      </c>
      <c r="AC3" s="4">
        <v>100</v>
      </c>
      <c r="AD3" s="4">
        <v>0</v>
      </c>
      <c r="AE3" s="4">
        <v>0</v>
      </c>
      <c r="AF3" s="4">
        <v>0</v>
      </c>
      <c r="AG3" s="4">
        <v>20</v>
      </c>
      <c r="AH3" s="4">
        <v>80</v>
      </c>
      <c r="AI3" s="4">
        <v>100</v>
      </c>
      <c r="AJ3" s="4">
        <v>2</v>
      </c>
      <c r="AK3" s="4" t="s">
        <v>96</v>
      </c>
      <c r="AL3" s="4" t="s">
        <v>97</v>
      </c>
      <c r="AM3" s="4" t="s">
        <v>98</v>
      </c>
      <c r="AN3" s="4" t="s">
        <v>97</v>
      </c>
      <c r="AO3" s="4" t="s">
        <v>97</v>
      </c>
      <c r="AP3" s="4" t="s">
        <v>97</v>
      </c>
      <c r="AQ3" s="4" t="s">
        <v>97</v>
      </c>
      <c r="AR3" s="4" t="s">
        <v>96</v>
      </c>
      <c r="AS3" s="4" t="s">
        <v>97</v>
      </c>
      <c r="AT3" s="4" t="s">
        <v>97</v>
      </c>
      <c r="AU3" s="4" t="s">
        <v>96</v>
      </c>
      <c r="AV3" s="4" t="s">
        <v>97</v>
      </c>
      <c r="AW3" s="4" t="s">
        <v>97</v>
      </c>
      <c r="AX3" s="4" t="s">
        <v>97</v>
      </c>
      <c r="AY3" s="4" t="s">
        <v>97</v>
      </c>
      <c r="AZ3" s="4" t="s">
        <v>97</v>
      </c>
      <c r="BA3" s="4" t="s">
        <v>97</v>
      </c>
      <c r="BB3" s="4" t="s">
        <v>97</v>
      </c>
      <c r="BC3" s="4" t="s">
        <v>97</v>
      </c>
      <c r="BD3" s="4" t="s">
        <v>1439</v>
      </c>
      <c r="BE3" s="4">
        <v>5</v>
      </c>
      <c r="BF3" s="4">
        <v>22</v>
      </c>
      <c r="BG3" s="4">
        <v>22</v>
      </c>
      <c r="BH3" s="4">
        <v>0</v>
      </c>
      <c r="BI3" s="4">
        <v>10</v>
      </c>
      <c r="BJ3" s="4">
        <v>0</v>
      </c>
      <c r="BK3" s="4">
        <v>5</v>
      </c>
      <c r="BL3" s="4" t="s">
        <v>97</v>
      </c>
      <c r="BM3" s="4" t="s">
        <v>97</v>
      </c>
      <c r="BN3" s="4" t="s">
        <v>98</v>
      </c>
      <c r="BO3" s="6" t="s">
        <v>97</v>
      </c>
      <c r="BP3" s="6" t="s">
        <v>98</v>
      </c>
      <c r="BQ3" s="6" t="s">
        <v>98</v>
      </c>
      <c r="BR3" s="6" t="s">
        <v>96</v>
      </c>
      <c r="BS3" s="6">
        <v>7</v>
      </c>
      <c r="BT3" s="6" t="s">
        <v>96</v>
      </c>
      <c r="BU3" s="29" t="s">
        <v>429</v>
      </c>
      <c r="BV3" s="29" t="s">
        <v>429</v>
      </c>
      <c r="BW3" s="29" t="s">
        <v>429</v>
      </c>
      <c r="BX3" s="29" t="s">
        <v>429</v>
      </c>
      <c r="BY3" s="29" t="s">
        <v>429</v>
      </c>
      <c r="BZ3" s="65" t="s">
        <v>429</v>
      </c>
      <c r="CA3" s="65" t="s">
        <v>429</v>
      </c>
      <c r="CB3" s="65" t="s">
        <v>429</v>
      </c>
      <c r="CC3" s="65" t="s">
        <v>429</v>
      </c>
      <c r="CD3" s="66">
        <v>19</v>
      </c>
      <c r="CE3" s="66">
        <v>11</v>
      </c>
      <c r="CF3" s="66">
        <v>4</v>
      </c>
      <c r="CG3" s="66">
        <v>0</v>
      </c>
      <c r="CH3" s="66">
        <v>0</v>
      </c>
      <c r="CI3" s="66">
        <v>15</v>
      </c>
      <c r="CJ3" s="66">
        <v>0</v>
      </c>
      <c r="CK3" s="66">
        <v>9</v>
      </c>
      <c r="CL3" s="66">
        <v>89</v>
      </c>
      <c r="CM3" s="66">
        <v>51</v>
      </c>
      <c r="CN3" s="66">
        <v>2</v>
      </c>
      <c r="CO3" s="66">
        <v>14</v>
      </c>
      <c r="CP3" s="66">
        <v>0</v>
      </c>
      <c r="CQ3" s="66">
        <v>0</v>
      </c>
      <c r="CR3" s="67">
        <v>0.18138424821002386</v>
      </c>
      <c r="CS3" s="67">
        <v>0.19570405727923629</v>
      </c>
      <c r="CT3" s="67">
        <v>0.32458233890214799</v>
      </c>
      <c r="CU3" s="67">
        <v>0.17422434367541767</v>
      </c>
      <c r="CV3" s="67">
        <v>0.12410501193317422</v>
      </c>
      <c r="CW3" s="68">
        <v>12</v>
      </c>
      <c r="CX3" s="68">
        <v>7</v>
      </c>
      <c r="CY3" s="68">
        <v>1</v>
      </c>
      <c r="CZ3" s="68">
        <v>4</v>
      </c>
    </row>
    <row r="4" spans="1:104" x14ac:dyDescent="0.3">
      <c r="A4" s="3" t="s">
        <v>92</v>
      </c>
      <c r="B4" s="3" t="s">
        <v>93</v>
      </c>
      <c r="C4" s="3" t="s">
        <v>107</v>
      </c>
      <c r="D4" s="6">
        <v>508659</v>
      </c>
      <c r="E4" s="4">
        <v>1466</v>
      </c>
      <c r="F4" s="4">
        <v>160</v>
      </c>
      <c r="G4" s="54">
        <v>0.10914051841746249</v>
      </c>
      <c r="H4" s="4">
        <v>1</v>
      </c>
      <c r="I4" s="4">
        <v>160</v>
      </c>
      <c r="J4" s="6"/>
      <c r="K4" s="6"/>
      <c r="L4" s="6">
        <v>160</v>
      </c>
      <c r="M4" s="61"/>
      <c r="N4" s="4" t="s">
        <v>1709</v>
      </c>
      <c r="O4" s="4">
        <v>0</v>
      </c>
      <c r="P4" s="4">
        <v>0</v>
      </c>
      <c r="Q4" s="4">
        <v>100</v>
      </c>
      <c r="R4" s="4">
        <v>100</v>
      </c>
      <c r="S4" s="4">
        <v>0</v>
      </c>
      <c r="T4" s="4">
        <v>0</v>
      </c>
      <c r="U4" s="4">
        <v>0</v>
      </c>
      <c r="V4" s="4">
        <v>100</v>
      </c>
      <c r="W4" s="4">
        <v>50</v>
      </c>
      <c r="X4" s="4">
        <v>50</v>
      </c>
      <c r="Y4" s="4">
        <v>0</v>
      </c>
      <c r="Z4" s="4">
        <v>0</v>
      </c>
      <c r="AA4" s="4">
        <v>100</v>
      </c>
      <c r="AB4" s="4">
        <v>100</v>
      </c>
      <c r="AC4" s="4">
        <v>90</v>
      </c>
      <c r="AD4" s="4">
        <v>0</v>
      </c>
      <c r="AE4" s="4">
        <v>0</v>
      </c>
      <c r="AF4" s="4">
        <v>0</v>
      </c>
      <c r="AG4" s="4">
        <v>20</v>
      </c>
      <c r="AH4" s="4">
        <v>80</v>
      </c>
      <c r="AI4" s="4">
        <v>100</v>
      </c>
      <c r="AJ4" s="4">
        <v>2</v>
      </c>
      <c r="AK4" s="4" t="s">
        <v>96</v>
      </c>
      <c r="AL4" s="4" t="s">
        <v>96</v>
      </c>
      <c r="AM4" s="4">
        <v>2</v>
      </c>
      <c r="AN4" s="4" t="s">
        <v>97</v>
      </c>
      <c r="AO4" s="4" t="s">
        <v>97</v>
      </c>
      <c r="AP4" s="4" t="s">
        <v>97</v>
      </c>
      <c r="AQ4" s="4" t="s">
        <v>97</v>
      </c>
      <c r="AR4" s="4" t="s">
        <v>97</v>
      </c>
      <c r="AS4" s="4" t="s">
        <v>97</v>
      </c>
      <c r="AT4" s="4" t="s">
        <v>97</v>
      </c>
      <c r="AU4" s="4" t="s">
        <v>97</v>
      </c>
      <c r="AV4" s="4" t="s">
        <v>97</v>
      </c>
      <c r="AW4" s="4" t="s">
        <v>97</v>
      </c>
      <c r="AX4" s="4" t="s">
        <v>97</v>
      </c>
      <c r="AY4" s="4" t="s">
        <v>97</v>
      </c>
      <c r="AZ4" s="4" t="s">
        <v>97</v>
      </c>
      <c r="BA4" s="4" t="s">
        <v>97</v>
      </c>
      <c r="BB4" s="4" t="s">
        <v>97</v>
      </c>
      <c r="BC4" s="4" t="s">
        <v>97</v>
      </c>
      <c r="BD4" s="4" t="s">
        <v>96</v>
      </c>
      <c r="BE4" s="4">
        <v>0</v>
      </c>
      <c r="BF4" s="4">
        <v>22</v>
      </c>
      <c r="BG4" s="4">
        <v>22</v>
      </c>
      <c r="BH4" s="4">
        <v>0</v>
      </c>
      <c r="BI4" s="4">
        <v>10</v>
      </c>
      <c r="BJ4" s="4">
        <v>0</v>
      </c>
      <c r="BK4" s="4">
        <v>9</v>
      </c>
      <c r="BL4" s="4" t="s">
        <v>97</v>
      </c>
      <c r="BM4" s="4" t="s">
        <v>97</v>
      </c>
      <c r="BN4" s="4" t="s">
        <v>98</v>
      </c>
      <c r="BO4" s="6" t="s">
        <v>97</v>
      </c>
      <c r="BP4" s="6" t="s">
        <v>98</v>
      </c>
      <c r="BQ4" s="6" t="s">
        <v>98</v>
      </c>
      <c r="BR4" s="6" t="s">
        <v>96</v>
      </c>
      <c r="BS4" s="6">
        <v>15</v>
      </c>
      <c r="BT4" s="6" t="s">
        <v>96</v>
      </c>
      <c r="BU4" s="29" t="s">
        <v>429</v>
      </c>
      <c r="BV4" s="29" t="s">
        <v>429</v>
      </c>
      <c r="BW4" s="29" t="s">
        <v>429</v>
      </c>
      <c r="BX4" s="29" t="s">
        <v>429</v>
      </c>
      <c r="BY4" s="29" t="s">
        <v>429</v>
      </c>
      <c r="BZ4" s="65" t="s">
        <v>429</v>
      </c>
      <c r="CA4" s="65" t="s">
        <v>1800</v>
      </c>
      <c r="CB4" s="65" t="s">
        <v>429</v>
      </c>
      <c r="CC4" s="65" t="s">
        <v>429</v>
      </c>
      <c r="CD4" s="66">
        <v>57</v>
      </c>
      <c r="CE4" s="66">
        <v>29</v>
      </c>
      <c r="CF4" s="66">
        <v>9</v>
      </c>
      <c r="CG4" s="66">
        <v>0</v>
      </c>
      <c r="CH4" s="66">
        <v>1</v>
      </c>
      <c r="CI4" s="66">
        <v>48</v>
      </c>
      <c r="CJ4" s="66">
        <v>0</v>
      </c>
      <c r="CK4" s="66">
        <v>24</v>
      </c>
      <c r="CL4" s="66">
        <v>296</v>
      </c>
      <c r="CM4" s="66">
        <v>180</v>
      </c>
      <c r="CN4" s="66">
        <v>8</v>
      </c>
      <c r="CO4" s="66">
        <v>32</v>
      </c>
      <c r="CP4" s="66">
        <v>10</v>
      </c>
      <c r="CQ4" s="66">
        <v>9</v>
      </c>
      <c r="CR4" s="67">
        <v>0.16576454668470908</v>
      </c>
      <c r="CS4" s="67">
        <v>0.17320703653585928</v>
      </c>
      <c r="CT4" s="67">
        <v>0.31799729364005414</v>
      </c>
      <c r="CU4" s="67">
        <v>0.17929634641407308</v>
      </c>
      <c r="CV4" s="67">
        <v>0.16373477672530445</v>
      </c>
      <c r="CW4" s="68">
        <v>15</v>
      </c>
      <c r="CX4" s="68">
        <v>23</v>
      </c>
      <c r="CY4" s="68">
        <v>11</v>
      </c>
      <c r="CZ4" s="68">
        <v>13</v>
      </c>
    </row>
    <row r="5" spans="1:104" x14ac:dyDescent="0.3">
      <c r="A5" s="3" t="s">
        <v>92</v>
      </c>
      <c r="B5" s="3" t="s">
        <v>93</v>
      </c>
      <c r="C5" s="3" t="s">
        <v>109</v>
      </c>
      <c r="D5" s="6">
        <v>508781</v>
      </c>
      <c r="E5" s="4">
        <v>401</v>
      </c>
      <c r="F5" s="4">
        <v>155</v>
      </c>
      <c r="G5" s="54">
        <v>0.38653366583541149</v>
      </c>
      <c r="H5" s="4">
        <v>1</v>
      </c>
      <c r="I5" s="4">
        <v>115</v>
      </c>
      <c r="J5" s="6">
        <v>115</v>
      </c>
      <c r="K5" s="6"/>
      <c r="L5" s="6"/>
      <c r="M5" s="61">
        <v>40</v>
      </c>
      <c r="N5" s="4" t="s">
        <v>1709</v>
      </c>
      <c r="O5" s="4">
        <v>0</v>
      </c>
      <c r="P5" s="4">
        <v>0</v>
      </c>
      <c r="Q5" s="4">
        <v>100</v>
      </c>
      <c r="R5" s="4">
        <v>100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90</v>
      </c>
      <c r="Y5" s="4">
        <v>10</v>
      </c>
      <c r="Z5" s="4">
        <v>0</v>
      </c>
      <c r="AA5" s="4">
        <v>100</v>
      </c>
      <c r="AB5" s="4">
        <v>100</v>
      </c>
      <c r="AC5" s="4">
        <v>100</v>
      </c>
      <c r="AD5" s="4">
        <v>0</v>
      </c>
      <c r="AE5" s="4">
        <v>0</v>
      </c>
      <c r="AF5" s="4">
        <v>0</v>
      </c>
      <c r="AG5" s="4">
        <v>20</v>
      </c>
      <c r="AH5" s="4">
        <v>80</v>
      </c>
      <c r="AI5" s="4">
        <v>100</v>
      </c>
      <c r="AJ5" s="4">
        <v>2</v>
      </c>
      <c r="AK5" s="4" t="s">
        <v>96</v>
      </c>
      <c r="AL5" s="4" t="s">
        <v>97</v>
      </c>
      <c r="AM5" s="4" t="s">
        <v>98</v>
      </c>
      <c r="AN5" s="4" t="s">
        <v>97</v>
      </c>
      <c r="AO5" s="4" t="s">
        <v>97</v>
      </c>
      <c r="AP5" s="4" t="s">
        <v>97</v>
      </c>
      <c r="AQ5" s="4" t="s">
        <v>97</v>
      </c>
      <c r="AR5" s="4" t="s">
        <v>97</v>
      </c>
      <c r="AS5" s="4" t="s">
        <v>97</v>
      </c>
      <c r="AT5" s="4" t="s">
        <v>97</v>
      </c>
      <c r="AU5" s="4" t="s">
        <v>97</v>
      </c>
      <c r="AV5" s="4" t="s">
        <v>97</v>
      </c>
      <c r="AW5" s="4" t="s">
        <v>97</v>
      </c>
      <c r="AX5" s="4" t="s">
        <v>97</v>
      </c>
      <c r="AY5" s="4" t="s">
        <v>97</v>
      </c>
      <c r="AZ5" s="4" t="s">
        <v>97</v>
      </c>
      <c r="BA5" s="4" t="s">
        <v>97</v>
      </c>
      <c r="BB5" s="4" t="s">
        <v>97</v>
      </c>
      <c r="BC5" s="4" t="s">
        <v>97</v>
      </c>
      <c r="BD5" s="4" t="s">
        <v>1710</v>
      </c>
      <c r="BE5" s="4">
        <v>12</v>
      </c>
      <c r="BF5" s="4">
        <v>12</v>
      </c>
      <c r="BG5" s="4">
        <v>12</v>
      </c>
      <c r="BH5" s="4">
        <v>0</v>
      </c>
      <c r="BI5" s="4">
        <v>7</v>
      </c>
      <c r="BJ5" s="4">
        <v>0</v>
      </c>
      <c r="BK5" s="4">
        <v>5</v>
      </c>
      <c r="BL5" s="4" t="s">
        <v>97</v>
      </c>
      <c r="BM5" s="4" t="s">
        <v>97</v>
      </c>
      <c r="BN5" s="4" t="s">
        <v>98</v>
      </c>
      <c r="BO5" s="6" t="s">
        <v>97</v>
      </c>
      <c r="BP5" s="6" t="s">
        <v>98</v>
      </c>
      <c r="BQ5" s="6" t="s">
        <v>98</v>
      </c>
      <c r="BR5" s="6" t="s">
        <v>96</v>
      </c>
      <c r="BS5" s="6">
        <v>8</v>
      </c>
      <c r="BT5" s="6" t="s">
        <v>96</v>
      </c>
      <c r="BU5" s="29" t="s">
        <v>429</v>
      </c>
      <c r="BV5" s="29" t="s">
        <v>429</v>
      </c>
      <c r="BW5" s="29" t="s">
        <v>429</v>
      </c>
      <c r="BX5" s="29" t="s">
        <v>429</v>
      </c>
      <c r="BY5" s="29" t="s">
        <v>429</v>
      </c>
      <c r="BZ5" s="65" t="s">
        <v>429</v>
      </c>
      <c r="CA5" s="65" t="s">
        <v>429</v>
      </c>
      <c r="CB5" s="65" t="s">
        <v>429</v>
      </c>
      <c r="CC5" s="65" t="s">
        <v>429</v>
      </c>
      <c r="CD5" s="66">
        <v>17</v>
      </c>
      <c r="CE5" s="66">
        <v>9</v>
      </c>
      <c r="CF5" s="66">
        <v>4</v>
      </c>
      <c r="CG5" s="66">
        <v>0</v>
      </c>
      <c r="CH5" s="66">
        <v>0</v>
      </c>
      <c r="CI5" s="66">
        <v>19</v>
      </c>
      <c r="CJ5" s="66">
        <v>0</v>
      </c>
      <c r="CK5" s="66">
        <v>14</v>
      </c>
      <c r="CL5" s="66">
        <v>77</v>
      </c>
      <c r="CM5" s="66">
        <v>39</v>
      </c>
      <c r="CN5" s="66">
        <v>2</v>
      </c>
      <c r="CO5" s="66">
        <v>9</v>
      </c>
      <c r="CP5" s="66">
        <v>0</v>
      </c>
      <c r="CQ5" s="66">
        <v>0</v>
      </c>
      <c r="CR5" s="67">
        <v>0.20485175202156333</v>
      </c>
      <c r="CS5" s="67">
        <v>0.18328840970350405</v>
      </c>
      <c r="CT5" s="67">
        <v>0.30188679245283018</v>
      </c>
      <c r="CU5" s="67">
        <v>0.17520215633423181</v>
      </c>
      <c r="CV5" s="67">
        <v>0.13477088948787061</v>
      </c>
      <c r="CW5" s="68">
        <v>7</v>
      </c>
      <c r="CX5" s="68">
        <v>5</v>
      </c>
      <c r="CY5" s="68">
        <v>3</v>
      </c>
      <c r="CZ5" s="68">
        <v>5</v>
      </c>
    </row>
    <row r="6" spans="1:104" x14ac:dyDescent="0.3">
      <c r="A6" s="3" t="s">
        <v>92</v>
      </c>
      <c r="B6" s="3" t="s">
        <v>93</v>
      </c>
      <c r="C6" s="3" t="s">
        <v>111</v>
      </c>
      <c r="D6" s="6">
        <v>508918</v>
      </c>
      <c r="E6" s="4">
        <v>1542</v>
      </c>
      <c r="F6" s="4">
        <v>91</v>
      </c>
      <c r="G6" s="54">
        <v>5.901426718547341E-2</v>
      </c>
      <c r="H6" s="4">
        <v>1</v>
      </c>
      <c r="I6" s="4">
        <v>31</v>
      </c>
      <c r="J6" s="6"/>
      <c r="K6" s="6">
        <v>31</v>
      </c>
      <c r="L6" s="6"/>
      <c r="M6" s="61">
        <v>60</v>
      </c>
      <c r="N6" s="4" t="s">
        <v>1712</v>
      </c>
      <c r="O6" s="4">
        <v>0</v>
      </c>
      <c r="P6" s="4">
        <v>0</v>
      </c>
      <c r="Q6" s="4">
        <v>100</v>
      </c>
      <c r="R6" s="4">
        <v>100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90</v>
      </c>
      <c r="Y6" s="4">
        <v>10</v>
      </c>
      <c r="Z6" s="4">
        <v>0</v>
      </c>
      <c r="AA6" s="4">
        <v>100</v>
      </c>
      <c r="AB6" s="4">
        <v>100</v>
      </c>
      <c r="AC6" s="4">
        <v>100</v>
      </c>
      <c r="AD6" s="4">
        <v>0</v>
      </c>
      <c r="AE6" s="4">
        <v>0</v>
      </c>
      <c r="AF6" s="4">
        <v>0</v>
      </c>
      <c r="AG6" s="4">
        <v>0</v>
      </c>
      <c r="AH6" s="4">
        <v>100</v>
      </c>
      <c r="AI6" s="4">
        <v>100</v>
      </c>
      <c r="AJ6" s="4">
        <v>2</v>
      </c>
      <c r="AK6" s="4" t="s">
        <v>96</v>
      </c>
      <c r="AL6" s="4" t="s">
        <v>96</v>
      </c>
      <c r="AM6" s="4">
        <v>1</v>
      </c>
      <c r="AN6" s="4" t="s">
        <v>97</v>
      </c>
      <c r="AO6" s="4" t="s">
        <v>97</v>
      </c>
      <c r="AP6" s="4" t="s">
        <v>97</v>
      </c>
      <c r="AQ6" s="4" t="s">
        <v>97</v>
      </c>
      <c r="AR6" s="4" t="s">
        <v>97</v>
      </c>
      <c r="AS6" s="4" t="s">
        <v>97</v>
      </c>
      <c r="AT6" s="4" t="s">
        <v>97</v>
      </c>
      <c r="AU6" s="4" t="s">
        <v>97</v>
      </c>
      <c r="AV6" s="4" t="s">
        <v>97</v>
      </c>
      <c r="AW6" s="4" t="s">
        <v>97</v>
      </c>
      <c r="AX6" s="4" t="s">
        <v>97</v>
      </c>
      <c r="AY6" s="4" t="s">
        <v>97</v>
      </c>
      <c r="AZ6" s="4" t="s">
        <v>97</v>
      </c>
      <c r="BA6" s="4" t="s">
        <v>97</v>
      </c>
      <c r="BB6" s="4" t="s">
        <v>97</v>
      </c>
      <c r="BC6" s="4" t="s">
        <v>97</v>
      </c>
      <c r="BD6" s="4" t="s">
        <v>96</v>
      </c>
      <c r="BE6" s="4">
        <v>22</v>
      </c>
      <c r="BF6" s="4">
        <v>22</v>
      </c>
      <c r="BG6" s="4">
        <v>22</v>
      </c>
      <c r="BH6" s="4">
        <v>0</v>
      </c>
      <c r="BI6" s="4">
        <v>18</v>
      </c>
      <c r="BJ6" s="4">
        <v>0</v>
      </c>
      <c r="BK6" s="4">
        <v>9</v>
      </c>
      <c r="BL6" s="4" t="s">
        <v>97</v>
      </c>
      <c r="BM6" s="4" t="s">
        <v>1713</v>
      </c>
      <c r="BN6" s="4" t="s">
        <v>98</v>
      </c>
      <c r="BO6" s="6" t="s">
        <v>97</v>
      </c>
      <c r="BP6" s="6" t="s">
        <v>98</v>
      </c>
      <c r="BQ6" s="6" t="s">
        <v>98</v>
      </c>
      <c r="BR6" s="6" t="s">
        <v>96</v>
      </c>
      <c r="BS6" s="6">
        <v>2</v>
      </c>
      <c r="BT6" s="6" t="s">
        <v>96</v>
      </c>
      <c r="BU6" s="29" t="s">
        <v>429</v>
      </c>
      <c r="BV6" s="29" t="s">
        <v>429</v>
      </c>
      <c r="BW6" s="29" t="s">
        <v>429</v>
      </c>
      <c r="BX6" s="29" t="s">
        <v>429</v>
      </c>
      <c r="BY6" s="29" t="s">
        <v>429</v>
      </c>
      <c r="BZ6" s="65" t="s">
        <v>429</v>
      </c>
      <c r="CA6" s="65" t="s">
        <v>429</v>
      </c>
      <c r="CB6" s="65" t="s">
        <v>429</v>
      </c>
      <c r="CC6" s="65" t="s">
        <v>429</v>
      </c>
      <c r="CD6" s="66">
        <v>43</v>
      </c>
      <c r="CE6" s="66">
        <v>15</v>
      </c>
      <c r="CF6" s="66">
        <v>9</v>
      </c>
      <c r="CG6" s="66">
        <v>0</v>
      </c>
      <c r="CH6" s="66">
        <v>0</v>
      </c>
      <c r="CI6" s="66">
        <v>6</v>
      </c>
      <c r="CJ6" s="66">
        <v>0</v>
      </c>
      <c r="CK6" s="66">
        <v>6</v>
      </c>
      <c r="CL6" s="66">
        <v>314</v>
      </c>
      <c r="CM6" s="66">
        <v>196</v>
      </c>
      <c r="CN6" s="66">
        <v>19</v>
      </c>
      <c r="CO6" s="66">
        <v>38</v>
      </c>
      <c r="CP6" s="66">
        <v>1</v>
      </c>
      <c r="CQ6" s="66">
        <v>0</v>
      </c>
      <c r="CR6" s="67">
        <v>0.15910543130990415</v>
      </c>
      <c r="CS6" s="67">
        <v>0.17891373801916932</v>
      </c>
      <c r="CT6" s="67">
        <v>0.30734824281150158</v>
      </c>
      <c r="CU6" s="67">
        <v>0.19424920127795528</v>
      </c>
      <c r="CV6" s="67">
        <v>0.16038338658146964</v>
      </c>
      <c r="CW6" s="68">
        <v>21</v>
      </c>
      <c r="CX6" s="68">
        <v>23</v>
      </c>
      <c r="CY6" s="68">
        <v>15</v>
      </c>
      <c r="CZ6" s="68">
        <v>20</v>
      </c>
    </row>
    <row r="7" spans="1:104" x14ac:dyDescent="0.3">
      <c r="A7" s="3" t="s">
        <v>92</v>
      </c>
      <c r="B7" s="3" t="s">
        <v>93</v>
      </c>
      <c r="C7" s="3" t="s">
        <v>113</v>
      </c>
      <c r="D7" s="6">
        <v>509001</v>
      </c>
      <c r="E7" s="4">
        <v>3298</v>
      </c>
      <c r="F7" s="4">
        <v>166</v>
      </c>
      <c r="G7" s="54">
        <v>5.033353547604609E-2</v>
      </c>
      <c r="H7" s="4">
        <v>1</v>
      </c>
      <c r="I7" s="4">
        <v>96</v>
      </c>
      <c r="J7" s="6">
        <v>96</v>
      </c>
      <c r="K7" s="6"/>
      <c r="L7" s="6"/>
      <c r="M7" s="61">
        <v>70</v>
      </c>
      <c r="N7" s="4" t="s">
        <v>1709</v>
      </c>
      <c r="O7" s="4">
        <v>0</v>
      </c>
      <c r="P7" s="4">
        <v>0</v>
      </c>
      <c r="Q7" s="4">
        <v>99</v>
      </c>
      <c r="R7" s="4">
        <v>99</v>
      </c>
      <c r="S7" s="4">
        <v>1</v>
      </c>
      <c r="T7" s="4">
        <v>0</v>
      </c>
      <c r="U7" s="4">
        <v>0</v>
      </c>
      <c r="V7" s="4">
        <v>97</v>
      </c>
      <c r="W7" s="4">
        <v>90</v>
      </c>
      <c r="X7" s="4">
        <v>1</v>
      </c>
      <c r="Y7" s="4">
        <v>2</v>
      </c>
      <c r="Z7" s="4">
        <v>7</v>
      </c>
      <c r="AA7" s="4">
        <v>100</v>
      </c>
      <c r="AB7" s="4">
        <v>100</v>
      </c>
      <c r="AC7" s="4">
        <v>100</v>
      </c>
      <c r="AD7" s="4">
        <v>90</v>
      </c>
      <c r="AE7" s="4">
        <v>70</v>
      </c>
      <c r="AF7" s="4">
        <v>0</v>
      </c>
      <c r="AG7" s="4">
        <v>80</v>
      </c>
      <c r="AH7" s="4">
        <v>20</v>
      </c>
      <c r="AI7" s="4">
        <v>100</v>
      </c>
      <c r="AJ7" s="4">
        <v>4</v>
      </c>
      <c r="AK7" s="4" t="s">
        <v>96</v>
      </c>
      <c r="AL7" s="4" t="s">
        <v>96</v>
      </c>
      <c r="AM7" s="4">
        <v>2</v>
      </c>
      <c r="AN7" s="4" t="s">
        <v>96</v>
      </c>
      <c r="AO7" s="4" t="s">
        <v>97</v>
      </c>
      <c r="AP7" s="4" t="s">
        <v>96</v>
      </c>
      <c r="AQ7" s="4" t="s">
        <v>97</v>
      </c>
      <c r="AR7" s="4" t="s">
        <v>97</v>
      </c>
      <c r="AS7" s="4" t="s">
        <v>97</v>
      </c>
      <c r="AT7" s="4" t="s">
        <v>97</v>
      </c>
      <c r="AU7" s="4" t="s">
        <v>97</v>
      </c>
      <c r="AV7" s="4" t="s">
        <v>97</v>
      </c>
      <c r="AW7" s="4" t="s">
        <v>97</v>
      </c>
      <c r="AX7" s="4" t="s">
        <v>97</v>
      </c>
      <c r="AY7" s="4" t="s">
        <v>97</v>
      </c>
      <c r="AZ7" s="4" t="s">
        <v>97</v>
      </c>
      <c r="BA7" s="4" t="s">
        <v>97</v>
      </c>
      <c r="BB7" s="4" t="s">
        <v>97</v>
      </c>
      <c r="BC7" s="4" t="s">
        <v>96</v>
      </c>
      <c r="BD7" s="4" t="s">
        <v>96</v>
      </c>
      <c r="BE7" s="4">
        <v>0</v>
      </c>
      <c r="BF7" s="4">
        <v>0</v>
      </c>
      <c r="BG7" s="4">
        <v>0</v>
      </c>
      <c r="BH7" s="4">
        <v>0</v>
      </c>
      <c r="BI7" s="4">
        <v>0</v>
      </c>
      <c r="BJ7" s="4">
        <v>0</v>
      </c>
      <c r="BK7" s="4">
        <v>9</v>
      </c>
      <c r="BL7" s="4" t="s">
        <v>97</v>
      </c>
      <c r="BM7" s="4" t="s">
        <v>1713</v>
      </c>
      <c r="BN7" s="4" t="s">
        <v>98</v>
      </c>
      <c r="BO7" s="6" t="s">
        <v>97</v>
      </c>
      <c r="BP7" s="6" t="s">
        <v>98</v>
      </c>
      <c r="BQ7" s="6" t="s">
        <v>98</v>
      </c>
      <c r="BR7" s="6" t="s">
        <v>96</v>
      </c>
      <c r="BS7" s="6">
        <v>5</v>
      </c>
      <c r="BT7" s="6" t="s">
        <v>96</v>
      </c>
      <c r="BU7" s="29" t="s">
        <v>429</v>
      </c>
      <c r="BV7" s="29" t="s">
        <v>429</v>
      </c>
      <c r="BW7" s="29" t="s">
        <v>429</v>
      </c>
      <c r="BX7" s="29" t="s">
        <v>429</v>
      </c>
      <c r="BY7" s="29" t="s">
        <v>429</v>
      </c>
      <c r="BZ7" s="65" t="s">
        <v>429</v>
      </c>
      <c r="CA7" s="65" t="s">
        <v>429</v>
      </c>
      <c r="CB7" s="65" t="s">
        <v>429</v>
      </c>
      <c r="CC7" s="65" t="s">
        <v>429</v>
      </c>
      <c r="CD7" s="66">
        <v>85</v>
      </c>
      <c r="CE7" s="66">
        <v>22</v>
      </c>
      <c r="CF7" s="66">
        <v>20</v>
      </c>
      <c r="CG7" s="66">
        <v>0</v>
      </c>
      <c r="CH7" s="66">
        <v>6</v>
      </c>
      <c r="CI7" s="66">
        <v>39</v>
      </c>
      <c r="CJ7" s="66">
        <v>0</v>
      </c>
      <c r="CK7" s="66">
        <v>22</v>
      </c>
      <c r="CL7" s="66">
        <v>600</v>
      </c>
      <c r="CM7" s="66">
        <v>371</v>
      </c>
      <c r="CN7" s="66">
        <v>32</v>
      </c>
      <c r="CO7" s="66">
        <v>66</v>
      </c>
      <c r="CP7" s="66">
        <v>8</v>
      </c>
      <c r="CQ7" s="66">
        <v>7</v>
      </c>
      <c r="CR7" s="67">
        <v>0.15281582952815831</v>
      </c>
      <c r="CS7" s="67">
        <v>0.16499238964992391</v>
      </c>
      <c r="CT7" s="67">
        <v>0.31780821917808222</v>
      </c>
      <c r="CU7" s="67">
        <v>0.18812785388127853</v>
      </c>
      <c r="CV7" s="67">
        <v>0.17625570776255708</v>
      </c>
      <c r="CW7" s="68">
        <v>74</v>
      </c>
      <c r="CX7" s="68">
        <v>55</v>
      </c>
      <c r="CY7" s="68">
        <v>40</v>
      </c>
      <c r="CZ7" s="68">
        <v>27</v>
      </c>
    </row>
    <row r="8" spans="1:104" x14ac:dyDescent="0.3">
      <c r="A8" s="3" t="s">
        <v>92</v>
      </c>
      <c r="B8" s="3" t="s">
        <v>93</v>
      </c>
      <c r="C8" s="3" t="s">
        <v>114</v>
      </c>
      <c r="D8" s="6">
        <v>557293</v>
      </c>
      <c r="E8" s="4">
        <v>1300</v>
      </c>
      <c r="F8" s="4">
        <v>70</v>
      </c>
      <c r="G8" s="54">
        <v>5.3846153846153849E-2</v>
      </c>
      <c r="H8" s="4">
        <v>1</v>
      </c>
      <c r="I8" s="4">
        <v>70</v>
      </c>
      <c r="J8" s="6"/>
      <c r="K8" s="6"/>
      <c r="L8" s="6">
        <v>70</v>
      </c>
      <c r="M8" s="61"/>
      <c r="N8" s="4" t="s">
        <v>1712</v>
      </c>
      <c r="O8" s="4">
        <v>0</v>
      </c>
      <c r="P8" s="4">
        <v>0</v>
      </c>
      <c r="Q8" s="4">
        <v>100</v>
      </c>
      <c r="R8" s="4">
        <v>100</v>
      </c>
      <c r="S8" s="4">
        <v>0</v>
      </c>
      <c r="T8" s="4">
        <v>0</v>
      </c>
      <c r="U8" s="4">
        <v>0</v>
      </c>
      <c r="V8" s="4">
        <v>50</v>
      </c>
      <c r="W8" s="4">
        <v>50</v>
      </c>
      <c r="X8" s="4">
        <v>45</v>
      </c>
      <c r="Y8" s="4">
        <v>5</v>
      </c>
      <c r="Z8" s="4">
        <v>0</v>
      </c>
      <c r="AA8" s="4">
        <v>100</v>
      </c>
      <c r="AB8" s="4">
        <v>100</v>
      </c>
      <c r="AC8" s="4">
        <v>100</v>
      </c>
      <c r="AD8" s="4">
        <v>100</v>
      </c>
      <c r="AE8" s="4">
        <v>80</v>
      </c>
      <c r="AF8" s="4">
        <v>0</v>
      </c>
      <c r="AG8" s="4">
        <v>95</v>
      </c>
      <c r="AH8" s="4">
        <v>5</v>
      </c>
      <c r="AI8" s="4">
        <v>100</v>
      </c>
      <c r="AJ8" s="4">
        <v>4</v>
      </c>
      <c r="AK8" s="4" t="s">
        <v>97</v>
      </c>
      <c r="AL8" s="4" t="s">
        <v>97</v>
      </c>
      <c r="AM8" s="4" t="s">
        <v>98</v>
      </c>
      <c r="AN8" s="4" t="s">
        <v>97</v>
      </c>
      <c r="AO8" s="4" t="s">
        <v>97</v>
      </c>
      <c r="AP8" s="4" t="s">
        <v>97</v>
      </c>
      <c r="AQ8" s="4" t="s">
        <v>97</v>
      </c>
      <c r="AR8" s="4" t="s">
        <v>97</v>
      </c>
      <c r="AS8" s="4" t="s">
        <v>97</v>
      </c>
      <c r="AT8" s="4" t="s">
        <v>97</v>
      </c>
      <c r="AU8" s="4" t="s">
        <v>97</v>
      </c>
      <c r="AV8" s="4" t="s">
        <v>97</v>
      </c>
      <c r="AW8" s="4" t="s">
        <v>97</v>
      </c>
      <c r="AX8" s="4" t="s">
        <v>97</v>
      </c>
      <c r="AY8" s="4" t="s">
        <v>97</v>
      </c>
      <c r="AZ8" s="4" t="s">
        <v>97</v>
      </c>
      <c r="BA8" s="4" t="s">
        <v>97</v>
      </c>
      <c r="BB8" s="4" t="s">
        <v>97</v>
      </c>
      <c r="BC8" s="4" t="s">
        <v>97</v>
      </c>
      <c r="BD8" s="4" t="s">
        <v>96</v>
      </c>
      <c r="BE8" s="4">
        <v>0</v>
      </c>
      <c r="BF8" s="4">
        <v>10</v>
      </c>
      <c r="BG8" s="4">
        <v>10</v>
      </c>
      <c r="BH8" s="4">
        <v>0</v>
      </c>
      <c r="BI8" s="4">
        <v>0</v>
      </c>
      <c r="BJ8" s="4">
        <v>0</v>
      </c>
      <c r="BK8" s="4">
        <v>9</v>
      </c>
      <c r="BL8" s="4" t="s">
        <v>97</v>
      </c>
      <c r="BM8" s="4" t="s">
        <v>97</v>
      </c>
      <c r="BN8" s="4" t="s">
        <v>98</v>
      </c>
      <c r="BO8" s="6" t="s">
        <v>97</v>
      </c>
      <c r="BP8" s="6" t="s">
        <v>98</v>
      </c>
      <c r="BQ8" s="6" t="s">
        <v>98</v>
      </c>
      <c r="BR8" s="6" t="s">
        <v>96</v>
      </c>
      <c r="BS8" s="6">
        <v>8</v>
      </c>
      <c r="BT8" s="6" t="s">
        <v>96</v>
      </c>
      <c r="BU8" s="29" t="s">
        <v>429</v>
      </c>
      <c r="BV8" s="29" t="s">
        <v>429</v>
      </c>
      <c r="BW8" s="29" t="s">
        <v>429</v>
      </c>
      <c r="BX8" s="29" t="s">
        <v>429</v>
      </c>
      <c r="BY8" s="29" t="s">
        <v>429</v>
      </c>
      <c r="BZ8" s="65" t="s">
        <v>429</v>
      </c>
      <c r="CA8" s="65" t="s">
        <v>429</v>
      </c>
      <c r="CB8" s="65" t="s">
        <v>429</v>
      </c>
      <c r="CC8" s="65" t="s">
        <v>429</v>
      </c>
      <c r="CD8" s="66">
        <v>43</v>
      </c>
      <c r="CE8" s="66">
        <v>18</v>
      </c>
      <c r="CF8" s="66">
        <v>9</v>
      </c>
      <c r="CG8" s="66">
        <v>0</v>
      </c>
      <c r="CH8" s="66">
        <v>0</v>
      </c>
      <c r="CI8" s="66">
        <v>38</v>
      </c>
      <c r="CJ8" s="66">
        <v>4</v>
      </c>
      <c r="CK8" s="66">
        <v>25</v>
      </c>
      <c r="CL8" s="66">
        <v>269</v>
      </c>
      <c r="CM8" s="66">
        <v>171</v>
      </c>
      <c r="CN8" s="66">
        <v>12</v>
      </c>
      <c r="CO8" s="66">
        <v>30</v>
      </c>
      <c r="CP8" s="66">
        <v>3</v>
      </c>
      <c r="CQ8" s="66">
        <v>3</v>
      </c>
      <c r="CR8" s="67">
        <v>0.15075757575757576</v>
      </c>
      <c r="CS8" s="67">
        <v>0.17651515151515151</v>
      </c>
      <c r="CT8" s="67">
        <v>0.34545454545454546</v>
      </c>
      <c r="CU8" s="67">
        <v>0.19924242424242425</v>
      </c>
      <c r="CV8" s="67">
        <v>0.12803030303030302</v>
      </c>
      <c r="CW8" s="68">
        <v>25</v>
      </c>
      <c r="CX8" s="68">
        <v>30</v>
      </c>
      <c r="CY8" s="68">
        <v>16</v>
      </c>
      <c r="CZ8" s="68">
        <v>11</v>
      </c>
    </row>
    <row r="9" spans="1:104" x14ac:dyDescent="0.3">
      <c r="A9" s="3" t="s">
        <v>92</v>
      </c>
      <c r="B9" s="3" t="s">
        <v>116</v>
      </c>
      <c r="C9" s="3" t="s">
        <v>116</v>
      </c>
      <c r="D9" s="6">
        <v>516643</v>
      </c>
      <c r="E9" s="4">
        <v>9708</v>
      </c>
      <c r="F9" s="4">
        <v>444</v>
      </c>
      <c r="G9" s="54">
        <v>4.573547589616811E-2</v>
      </c>
      <c r="H9" s="4">
        <v>1</v>
      </c>
      <c r="I9" s="4">
        <v>284</v>
      </c>
      <c r="J9" s="6">
        <v>284</v>
      </c>
      <c r="K9" s="6"/>
      <c r="L9" s="6"/>
      <c r="M9" s="61">
        <v>160</v>
      </c>
      <c r="N9" s="4" t="s">
        <v>1709</v>
      </c>
      <c r="O9" s="4">
        <v>217</v>
      </c>
      <c r="P9" s="4">
        <v>390</v>
      </c>
      <c r="Q9" s="4">
        <v>100</v>
      </c>
      <c r="R9" s="4">
        <v>100</v>
      </c>
      <c r="S9" s="4">
        <v>0</v>
      </c>
      <c r="T9" s="4">
        <v>0</v>
      </c>
      <c r="U9" s="4">
        <v>0</v>
      </c>
      <c r="V9" s="4">
        <v>89</v>
      </c>
      <c r="W9" s="4">
        <v>89</v>
      </c>
      <c r="X9" s="4">
        <v>9</v>
      </c>
      <c r="Y9" s="4">
        <v>1</v>
      </c>
      <c r="Z9" s="4">
        <v>1</v>
      </c>
      <c r="AA9" s="4">
        <v>100</v>
      </c>
      <c r="AB9" s="4">
        <v>100</v>
      </c>
      <c r="AC9" s="4">
        <v>90</v>
      </c>
      <c r="AD9" s="4">
        <v>60</v>
      </c>
      <c r="AE9" s="4">
        <v>58</v>
      </c>
      <c r="AF9" s="4">
        <v>50</v>
      </c>
      <c r="AG9" s="4">
        <v>30</v>
      </c>
      <c r="AH9" s="4">
        <v>20</v>
      </c>
      <c r="AI9" s="4">
        <v>100</v>
      </c>
      <c r="AJ9" s="4">
        <v>4</v>
      </c>
      <c r="AK9" s="4" t="s">
        <v>96</v>
      </c>
      <c r="AL9" s="4" t="s">
        <v>96</v>
      </c>
      <c r="AM9" s="4">
        <v>2</v>
      </c>
      <c r="AN9" s="4" t="s">
        <v>96</v>
      </c>
      <c r="AO9" s="4" t="s">
        <v>96</v>
      </c>
      <c r="AP9" s="4" t="s">
        <v>97</v>
      </c>
      <c r="AQ9" s="4" t="s">
        <v>97</v>
      </c>
      <c r="AR9" s="4" t="s">
        <v>97</v>
      </c>
      <c r="AS9" s="4" t="s">
        <v>97</v>
      </c>
      <c r="AT9" s="4" t="s">
        <v>97</v>
      </c>
      <c r="AU9" s="4" t="s">
        <v>96</v>
      </c>
      <c r="AV9" s="4" t="s">
        <v>97</v>
      </c>
      <c r="AW9" s="4" t="s">
        <v>97</v>
      </c>
      <c r="AX9" s="4" t="s">
        <v>97</v>
      </c>
      <c r="AY9" s="4" t="s">
        <v>97</v>
      </c>
      <c r="AZ9" s="4" t="s">
        <v>97</v>
      </c>
      <c r="BA9" s="4" t="s">
        <v>97</v>
      </c>
      <c r="BB9" s="4" t="s">
        <v>97</v>
      </c>
      <c r="BC9" s="4" t="s">
        <v>96</v>
      </c>
      <c r="BD9" s="4" t="s">
        <v>96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13</v>
      </c>
      <c r="BL9" s="4" t="s">
        <v>97</v>
      </c>
      <c r="BM9" s="4" t="s">
        <v>97</v>
      </c>
      <c r="BN9" s="4" t="s">
        <v>98</v>
      </c>
      <c r="BO9" s="6" t="s">
        <v>97</v>
      </c>
      <c r="BP9" s="6" t="s">
        <v>98</v>
      </c>
      <c r="BQ9" s="6" t="s">
        <v>98</v>
      </c>
      <c r="BR9" s="6" t="s">
        <v>97</v>
      </c>
      <c r="BS9" s="6" t="s">
        <v>98</v>
      </c>
      <c r="BT9" s="6" t="s">
        <v>97</v>
      </c>
      <c r="BU9" s="29" t="s">
        <v>429</v>
      </c>
      <c r="BV9" s="29" t="s">
        <v>429</v>
      </c>
      <c r="BW9" s="29" t="s">
        <v>1801</v>
      </c>
      <c r="BX9" s="29" t="s">
        <v>429</v>
      </c>
      <c r="BY9" s="29" t="s">
        <v>429</v>
      </c>
      <c r="BZ9" s="65" t="s">
        <v>429</v>
      </c>
      <c r="CA9" s="65" t="s">
        <v>429</v>
      </c>
      <c r="CB9" s="65" t="s">
        <v>429</v>
      </c>
      <c r="CC9" s="65" t="s">
        <v>1800</v>
      </c>
      <c r="CD9" s="66">
        <v>412</v>
      </c>
      <c r="CE9" s="66">
        <v>177</v>
      </c>
      <c r="CF9" s="66">
        <v>77</v>
      </c>
      <c r="CG9" s="66">
        <v>8</v>
      </c>
      <c r="CH9" s="66">
        <v>3</v>
      </c>
      <c r="CI9" s="66">
        <v>367</v>
      </c>
      <c r="CJ9" s="66">
        <v>139</v>
      </c>
      <c r="CK9" s="66">
        <v>218</v>
      </c>
      <c r="CL9" s="66">
        <v>1892</v>
      </c>
      <c r="CM9" s="66">
        <v>1205</v>
      </c>
      <c r="CN9" s="66">
        <v>103</v>
      </c>
      <c r="CO9" s="66">
        <v>214</v>
      </c>
      <c r="CP9" s="66">
        <v>91</v>
      </c>
      <c r="CQ9" s="66">
        <v>87</v>
      </c>
      <c r="CR9" s="67">
        <v>0.14877927254608869</v>
      </c>
      <c r="CS9" s="67">
        <v>0.17369207772795217</v>
      </c>
      <c r="CT9" s="67">
        <v>0.31141006477329347</v>
      </c>
      <c r="CU9" s="67">
        <v>0.19870453413054309</v>
      </c>
      <c r="CV9" s="67">
        <v>0.16741405082212257</v>
      </c>
      <c r="CW9" s="68">
        <v>119</v>
      </c>
      <c r="CX9" s="68">
        <v>190</v>
      </c>
      <c r="CY9" s="68">
        <v>108</v>
      </c>
      <c r="CZ9" s="68">
        <v>99</v>
      </c>
    </row>
    <row r="10" spans="1:104" x14ac:dyDescent="0.3">
      <c r="A10" s="3" t="s">
        <v>92</v>
      </c>
      <c r="B10" s="3" t="s">
        <v>116</v>
      </c>
      <c r="C10" s="3" t="s">
        <v>118</v>
      </c>
      <c r="D10" s="6">
        <v>517178</v>
      </c>
      <c r="E10" s="4">
        <v>658</v>
      </c>
      <c r="F10" s="4">
        <v>50</v>
      </c>
      <c r="G10" s="54">
        <v>7.598784194528875E-2</v>
      </c>
      <c r="H10" s="4">
        <v>1</v>
      </c>
      <c r="I10" s="4">
        <v>30</v>
      </c>
      <c r="J10" s="6"/>
      <c r="K10" s="6">
        <v>30</v>
      </c>
      <c r="L10" s="6"/>
      <c r="M10" s="61">
        <v>20</v>
      </c>
      <c r="N10" s="4" t="s">
        <v>1709</v>
      </c>
      <c r="O10" s="4">
        <v>48</v>
      </c>
      <c r="P10" s="4">
        <v>92</v>
      </c>
      <c r="Q10" s="4">
        <v>100</v>
      </c>
      <c r="R10" s="4">
        <v>95</v>
      </c>
      <c r="S10" s="4">
        <v>5</v>
      </c>
      <c r="T10" s="4">
        <v>0</v>
      </c>
      <c r="U10" s="4">
        <v>0</v>
      </c>
      <c r="V10" s="4">
        <v>75</v>
      </c>
      <c r="W10" s="4">
        <v>15</v>
      </c>
      <c r="X10" s="4">
        <v>15</v>
      </c>
      <c r="Y10" s="4">
        <v>70</v>
      </c>
      <c r="Z10" s="4">
        <v>0</v>
      </c>
      <c r="AA10" s="4">
        <v>100</v>
      </c>
      <c r="AB10" s="4">
        <v>99</v>
      </c>
      <c r="AC10" s="4">
        <v>90</v>
      </c>
      <c r="AD10" s="4">
        <v>0</v>
      </c>
      <c r="AE10" s="4">
        <v>0</v>
      </c>
      <c r="AF10" s="4">
        <v>0</v>
      </c>
      <c r="AG10" s="4">
        <v>10</v>
      </c>
      <c r="AH10" s="4">
        <v>90</v>
      </c>
      <c r="AI10" s="4">
        <v>99</v>
      </c>
      <c r="AJ10" s="4">
        <v>2</v>
      </c>
      <c r="AK10" s="4" t="s">
        <v>96</v>
      </c>
      <c r="AL10" s="4" t="s">
        <v>97</v>
      </c>
      <c r="AM10" s="4" t="s">
        <v>98</v>
      </c>
      <c r="AN10" s="4" t="s">
        <v>97</v>
      </c>
      <c r="AO10" s="4" t="s">
        <v>97</v>
      </c>
      <c r="AP10" s="4" t="s">
        <v>97</v>
      </c>
      <c r="AQ10" s="4" t="s">
        <v>97</v>
      </c>
      <c r="AR10" s="4" t="s">
        <v>97</v>
      </c>
      <c r="AS10" s="4" t="s">
        <v>97</v>
      </c>
      <c r="AT10" s="4" t="s">
        <v>97</v>
      </c>
      <c r="AU10" s="4" t="s">
        <v>96</v>
      </c>
      <c r="AV10" s="4" t="s">
        <v>97</v>
      </c>
      <c r="AW10" s="4" t="s">
        <v>97</v>
      </c>
      <c r="AX10" s="4" t="s">
        <v>97</v>
      </c>
      <c r="AY10" s="4" t="s">
        <v>97</v>
      </c>
      <c r="AZ10" s="4" t="s">
        <v>97</v>
      </c>
      <c r="BA10" s="4" t="s">
        <v>97</v>
      </c>
      <c r="BB10" s="4" t="s">
        <v>96</v>
      </c>
      <c r="BC10" s="4" t="s">
        <v>96</v>
      </c>
      <c r="BD10" s="4" t="s">
        <v>96</v>
      </c>
      <c r="BE10" s="4">
        <v>12</v>
      </c>
      <c r="BF10" s="4">
        <v>12</v>
      </c>
      <c r="BG10" s="4">
        <v>12</v>
      </c>
      <c r="BH10" s="4">
        <v>0</v>
      </c>
      <c r="BI10" s="4">
        <v>12</v>
      </c>
      <c r="BJ10" s="4">
        <v>0</v>
      </c>
      <c r="BK10" s="4">
        <v>7</v>
      </c>
      <c r="BL10" s="4" t="s">
        <v>97</v>
      </c>
      <c r="BM10" s="4" t="s">
        <v>97</v>
      </c>
      <c r="BN10" s="4" t="s">
        <v>98</v>
      </c>
      <c r="BO10" s="6" t="s">
        <v>97</v>
      </c>
      <c r="BP10" s="6" t="s">
        <v>98</v>
      </c>
      <c r="BQ10" s="6" t="s">
        <v>98</v>
      </c>
      <c r="BR10" s="6" t="s">
        <v>96</v>
      </c>
      <c r="BS10" s="6">
        <v>7</v>
      </c>
      <c r="BT10" s="6" t="s">
        <v>97</v>
      </c>
      <c r="BU10" s="29" t="s">
        <v>429</v>
      </c>
      <c r="BV10" s="29" t="s">
        <v>1801</v>
      </c>
      <c r="BW10" s="29" t="s">
        <v>1801</v>
      </c>
      <c r="BX10" s="29" t="s">
        <v>429</v>
      </c>
      <c r="BY10" s="29" t="s">
        <v>429</v>
      </c>
      <c r="BZ10" s="65" t="s">
        <v>429</v>
      </c>
      <c r="CA10" s="65" t="s">
        <v>1800</v>
      </c>
      <c r="CB10" s="65" t="s">
        <v>429</v>
      </c>
      <c r="CC10" s="65" t="s">
        <v>1800</v>
      </c>
      <c r="CD10" s="66">
        <v>26</v>
      </c>
      <c r="CE10" s="66">
        <v>6</v>
      </c>
      <c r="CF10" s="66">
        <v>6</v>
      </c>
      <c r="CG10" s="66">
        <v>4</v>
      </c>
      <c r="CH10" s="66">
        <v>3</v>
      </c>
      <c r="CI10" s="66">
        <v>28</v>
      </c>
      <c r="CJ10" s="66">
        <v>15</v>
      </c>
      <c r="CK10" s="66">
        <v>14</v>
      </c>
      <c r="CL10" s="66">
        <v>142</v>
      </c>
      <c r="CM10" s="66">
        <v>87</v>
      </c>
      <c r="CN10" s="66">
        <v>11</v>
      </c>
      <c r="CO10" s="66">
        <v>25</v>
      </c>
      <c r="CP10" s="66">
        <v>5</v>
      </c>
      <c r="CQ10" s="66">
        <v>5</v>
      </c>
      <c r="CR10" s="67">
        <v>0.17593984962406015</v>
      </c>
      <c r="CS10" s="67">
        <v>0.18796992481203006</v>
      </c>
      <c r="CT10" s="67">
        <v>0.2932330827067669</v>
      </c>
      <c r="CU10" s="67">
        <v>0.14736842105263157</v>
      </c>
      <c r="CV10" s="67">
        <v>0.19548872180451127</v>
      </c>
      <c r="CW10" s="68">
        <v>28</v>
      </c>
      <c r="CX10" s="68">
        <v>15</v>
      </c>
      <c r="CY10" s="68">
        <v>7</v>
      </c>
      <c r="CZ10" s="68">
        <v>14</v>
      </c>
    </row>
    <row r="11" spans="1:104" x14ac:dyDescent="0.3">
      <c r="A11" s="3" t="s">
        <v>92</v>
      </c>
      <c r="B11" s="3" t="s">
        <v>116</v>
      </c>
      <c r="C11" s="3" t="s">
        <v>120</v>
      </c>
      <c r="D11" s="6">
        <v>516597</v>
      </c>
      <c r="E11" s="4">
        <v>1169</v>
      </c>
      <c r="F11" s="4">
        <v>41</v>
      </c>
      <c r="G11" s="54">
        <v>3.5072711719418309E-2</v>
      </c>
      <c r="H11" s="4">
        <v>1</v>
      </c>
      <c r="I11" s="4">
        <v>41</v>
      </c>
      <c r="J11" s="6">
        <v>41</v>
      </c>
      <c r="K11" s="6"/>
      <c r="L11" s="6"/>
      <c r="M11" s="61"/>
      <c r="N11" s="4" t="s">
        <v>1709</v>
      </c>
      <c r="O11" s="4">
        <v>3</v>
      </c>
      <c r="P11" s="4">
        <v>10</v>
      </c>
      <c r="Q11" s="4">
        <v>100</v>
      </c>
      <c r="R11" s="4">
        <v>80</v>
      </c>
      <c r="S11" s="4">
        <v>20</v>
      </c>
      <c r="T11" s="4">
        <v>0</v>
      </c>
      <c r="U11" s="4">
        <v>0</v>
      </c>
      <c r="V11" s="4">
        <v>30</v>
      </c>
      <c r="W11" s="4">
        <v>30</v>
      </c>
      <c r="X11" s="4">
        <v>70</v>
      </c>
      <c r="Y11" s="4">
        <v>0</v>
      </c>
      <c r="Z11" s="4">
        <v>0</v>
      </c>
      <c r="AA11" s="4">
        <v>100</v>
      </c>
      <c r="AB11" s="4">
        <v>100</v>
      </c>
      <c r="AC11" s="4">
        <v>100</v>
      </c>
      <c r="AD11" s="4">
        <v>70</v>
      </c>
      <c r="AE11" s="4">
        <v>30</v>
      </c>
      <c r="AF11" s="4">
        <v>0</v>
      </c>
      <c r="AG11" s="4">
        <v>50</v>
      </c>
      <c r="AH11" s="4">
        <v>50</v>
      </c>
      <c r="AI11" s="4">
        <v>100</v>
      </c>
      <c r="AJ11" s="4">
        <v>2</v>
      </c>
      <c r="AK11" s="4" t="s">
        <v>96</v>
      </c>
      <c r="AL11" s="4" t="s">
        <v>97</v>
      </c>
      <c r="AM11" s="4" t="s">
        <v>98</v>
      </c>
      <c r="AN11" s="4" t="s">
        <v>97</v>
      </c>
      <c r="AO11" s="4" t="s">
        <v>97</v>
      </c>
      <c r="AP11" s="4" t="s">
        <v>97</v>
      </c>
      <c r="AQ11" s="4" t="s">
        <v>96</v>
      </c>
      <c r="AR11" s="4" t="s">
        <v>96</v>
      </c>
      <c r="AS11" s="4" t="s">
        <v>97</v>
      </c>
      <c r="AT11" s="4" t="s">
        <v>97</v>
      </c>
      <c r="AU11" s="4" t="s">
        <v>97</v>
      </c>
      <c r="AV11" s="4" t="s">
        <v>97</v>
      </c>
      <c r="AW11" s="4" t="s">
        <v>97</v>
      </c>
      <c r="AX11" s="4" t="s">
        <v>97</v>
      </c>
      <c r="AY11" s="4" t="s">
        <v>97</v>
      </c>
      <c r="AZ11" s="4" t="s">
        <v>97</v>
      </c>
      <c r="BA11" s="4" t="s">
        <v>97</v>
      </c>
      <c r="BB11" s="4" t="s">
        <v>97</v>
      </c>
      <c r="BC11" s="4" t="s">
        <v>96</v>
      </c>
      <c r="BD11" s="4" t="s">
        <v>96</v>
      </c>
      <c r="BE11" s="4">
        <v>6</v>
      </c>
      <c r="BF11" s="4">
        <v>6</v>
      </c>
      <c r="BG11" s="4">
        <v>6</v>
      </c>
      <c r="BH11" s="4">
        <v>0</v>
      </c>
      <c r="BI11" s="4">
        <v>6</v>
      </c>
      <c r="BJ11" s="4">
        <v>0</v>
      </c>
      <c r="BK11" s="4">
        <v>9</v>
      </c>
      <c r="BL11" s="4" t="s">
        <v>97</v>
      </c>
      <c r="BM11" s="4" t="s">
        <v>1713</v>
      </c>
      <c r="BN11" s="4" t="s">
        <v>98</v>
      </c>
      <c r="BO11" s="6" t="s">
        <v>97</v>
      </c>
      <c r="BP11" s="6" t="s">
        <v>98</v>
      </c>
      <c r="BQ11" s="6" t="s">
        <v>98</v>
      </c>
      <c r="BR11" s="6" t="s">
        <v>96</v>
      </c>
      <c r="BS11" s="6">
        <v>13</v>
      </c>
      <c r="BT11" s="6" t="s">
        <v>96</v>
      </c>
      <c r="BU11" s="29" t="s">
        <v>429</v>
      </c>
      <c r="BV11" s="29" t="s">
        <v>429</v>
      </c>
      <c r="BW11" s="29" t="s">
        <v>429</v>
      </c>
      <c r="BX11" s="29" t="s">
        <v>429</v>
      </c>
      <c r="BY11" s="29" t="s">
        <v>429</v>
      </c>
      <c r="BZ11" s="65" t="s">
        <v>429</v>
      </c>
      <c r="CA11" s="65" t="s">
        <v>429</v>
      </c>
      <c r="CB11" s="65" t="s">
        <v>429</v>
      </c>
      <c r="CC11" s="65" t="s">
        <v>429</v>
      </c>
      <c r="CD11" s="66">
        <v>51</v>
      </c>
      <c r="CE11" s="66">
        <v>21</v>
      </c>
      <c r="CF11" s="66">
        <v>6</v>
      </c>
      <c r="CG11" s="66">
        <v>5</v>
      </c>
      <c r="CH11" s="66">
        <v>12</v>
      </c>
      <c r="CI11" s="66">
        <v>48</v>
      </c>
      <c r="CJ11" s="66">
        <v>5</v>
      </c>
      <c r="CK11" s="66">
        <v>29</v>
      </c>
      <c r="CL11" s="66">
        <v>248</v>
      </c>
      <c r="CM11" s="66">
        <v>158</v>
      </c>
      <c r="CN11" s="66">
        <v>12</v>
      </c>
      <c r="CO11" s="66">
        <v>31</v>
      </c>
      <c r="CP11" s="66">
        <v>7</v>
      </c>
      <c r="CQ11" s="66">
        <v>10</v>
      </c>
      <c r="CR11" s="67">
        <v>0.16554054054054054</v>
      </c>
      <c r="CS11" s="67">
        <v>0.16807432432432431</v>
      </c>
      <c r="CT11" s="67">
        <v>0.3158783783783784</v>
      </c>
      <c r="CU11" s="67">
        <v>0.19594594594594594</v>
      </c>
      <c r="CV11" s="67">
        <v>0.1545608108108108</v>
      </c>
      <c r="CW11" s="68">
        <v>23</v>
      </c>
      <c r="CX11" s="68">
        <v>20</v>
      </c>
      <c r="CY11" s="68">
        <v>12</v>
      </c>
      <c r="CZ11" s="68">
        <v>23</v>
      </c>
    </row>
    <row r="12" spans="1:104" x14ac:dyDescent="0.3">
      <c r="A12" s="3" t="s">
        <v>92</v>
      </c>
      <c r="B12" s="3" t="s">
        <v>121</v>
      </c>
      <c r="C12" s="3" t="s">
        <v>121</v>
      </c>
      <c r="D12" s="6">
        <v>508497</v>
      </c>
      <c r="E12" s="4">
        <v>20338</v>
      </c>
      <c r="F12" s="4">
        <v>1930</v>
      </c>
      <c r="G12" s="54">
        <v>9.4896253318910412E-2</v>
      </c>
      <c r="H12" s="4">
        <v>5</v>
      </c>
      <c r="I12" s="4">
        <v>1930</v>
      </c>
      <c r="J12" s="6">
        <v>143</v>
      </c>
      <c r="K12" s="6"/>
      <c r="L12" s="6">
        <v>1787</v>
      </c>
      <c r="M12" s="61"/>
      <c r="N12" s="4" t="s">
        <v>1709</v>
      </c>
      <c r="O12" s="4">
        <v>127</v>
      </c>
      <c r="P12" s="4">
        <v>385</v>
      </c>
      <c r="Q12" s="4">
        <v>100</v>
      </c>
      <c r="R12" s="4">
        <v>99</v>
      </c>
      <c r="S12" s="4">
        <v>0</v>
      </c>
      <c r="T12" s="4">
        <v>0</v>
      </c>
      <c r="U12" s="4">
        <v>1</v>
      </c>
      <c r="V12" s="4">
        <v>95</v>
      </c>
      <c r="W12" s="4">
        <v>85</v>
      </c>
      <c r="X12" s="4">
        <v>5</v>
      </c>
      <c r="Y12" s="4">
        <v>0</v>
      </c>
      <c r="Z12" s="4">
        <v>10</v>
      </c>
      <c r="AA12" s="4">
        <v>100</v>
      </c>
      <c r="AB12" s="4">
        <v>91</v>
      </c>
      <c r="AC12" s="4">
        <v>100</v>
      </c>
      <c r="AD12" s="4">
        <v>99</v>
      </c>
      <c r="AE12" s="4">
        <v>0</v>
      </c>
      <c r="AF12" s="4">
        <v>0</v>
      </c>
      <c r="AG12" s="4">
        <v>1</v>
      </c>
      <c r="AH12" s="4">
        <v>99</v>
      </c>
      <c r="AI12" s="4">
        <v>79</v>
      </c>
      <c r="AJ12" s="4">
        <v>2</v>
      </c>
      <c r="AK12" s="4" t="s">
        <v>96</v>
      </c>
      <c r="AL12" s="4" t="s">
        <v>96</v>
      </c>
      <c r="AM12" s="4">
        <v>48</v>
      </c>
      <c r="AN12" s="4" t="s">
        <v>96</v>
      </c>
      <c r="AO12" s="4" t="s">
        <v>96</v>
      </c>
      <c r="AP12" s="4" t="s">
        <v>97</v>
      </c>
      <c r="AQ12" s="4" t="s">
        <v>96</v>
      </c>
      <c r="AR12" s="4" t="s">
        <v>96</v>
      </c>
      <c r="AS12" s="4" t="s">
        <v>96</v>
      </c>
      <c r="AT12" s="4" t="s">
        <v>97</v>
      </c>
      <c r="AU12" s="4" t="s">
        <v>97</v>
      </c>
      <c r="AV12" s="4" t="s">
        <v>96</v>
      </c>
      <c r="AW12" s="4" t="s">
        <v>97</v>
      </c>
      <c r="AX12" s="4" t="s">
        <v>96</v>
      </c>
      <c r="AY12" s="4" t="s">
        <v>97</v>
      </c>
      <c r="AZ12" s="4" t="s">
        <v>97</v>
      </c>
      <c r="BA12" s="4" t="s">
        <v>97</v>
      </c>
      <c r="BB12" s="4" t="s">
        <v>97</v>
      </c>
      <c r="BC12" s="4" t="s">
        <v>96</v>
      </c>
      <c r="BD12" s="4" t="s">
        <v>97</v>
      </c>
      <c r="BE12" s="4">
        <v>2</v>
      </c>
      <c r="BF12" s="4">
        <v>2</v>
      </c>
      <c r="BG12" s="4">
        <v>2</v>
      </c>
      <c r="BH12" s="4">
        <v>1</v>
      </c>
      <c r="BI12" s="4">
        <v>1</v>
      </c>
      <c r="BJ12" s="4">
        <v>1</v>
      </c>
      <c r="BK12" s="4">
        <v>21</v>
      </c>
      <c r="BL12" s="4" t="s">
        <v>97</v>
      </c>
      <c r="BM12" s="4" t="s">
        <v>96</v>
      </c>
      <c r="BN12" s="4" t="s">
        <v>1714</v>
      </c>
      <c r="BO12" s="6" t="s">
        <v>96</v>
      </c>
      <c r="BP12" s="6">
        <v>14</v>
      </c>
      <c r="BQ12" s="6" t="s">
        <v>96</v>
      </c>
      <c r="BR12" s="6" t="s">
        <v>96</v>
      </c>
      <c r="BS12" s="6">
        <v>20</v>
      </c>
      <c r="BT12" s="6" t="s">
        <v>96</v>
      </c>
      <c r="BU12" s="29" t="s">
        <v>430</v>
      </c>
      <c r="BV12" s="29" t="s">
        <v>1798</v>
      </c>
      <c r="BW12" s="29" t="s">
        <v>429</v>
      </c>
      <c r="BX12" s="29" t="s">
        <v>1798</v>
      </c>
      <c r="BY12" s="29" t="s">
        <v>430</v>
      </c>
      <c r="BZ12" s="65" t="s">
        <v>1800</v>
      </c>
      <c r="CA12" s="65" t="s">
        <v>1799</v>
      </c>
      <c r="CB12" s="65" t="s">
        <v>429</v>
      </c>
      <c r="CC12" s="65" t="s">
        <v>429</v>
      </c>
      <c r="CD12" s="66">
        <v>619</v>
      </c>
      <c r="CE12" s="66">
        <v>222</v>
      </c>
      <c r="CF12" s="66">
        <v>97</v>
      </c>
      <c r="CG12" s="66">
        <v>37</v>
      </c>
      <c r="CH12" s="66">
        <v>0</v>
      </c>
      <c r="CI12" s="66">
        <v>931</v>
      </c>
      <c r="CJ12" s="66">
        <v>151</v>
      </c>
      <c r="CK12" s="66">
        <v>375</v>
      </c>
      <c r="CL12" s="66">
        <v>3805</v>
      </c>
      <c r="CM12" s="66">
        <v>2314</v>
      </c>
      <c r="CN12" s="66">
        <v>182</v>
      </c>
      <c r="CO12" s="66">
        <v>468</v>
      </c>
      <c r="CP12" s="66">
        <v>485</v>
      </c>
      <c r="CQ12" s="66">
        <v>488</v>
      </c>
      <c r="CR12" s="67">
        <v>0.15090917768338663</v>
      </c>
      <c r="CS12" s="67">
        <v>0.17539254522025485</v>
      </c>
      <c r="CT12" s="67">
        <v>0.29819118980575576</v>
      </c>
      <c r="CU12" s="67">
        <v>0.20264401279053118</v>
      </c>
      <c r="CV12" s="67">
        <v>0.1728630745000716</v>
      </c>
      <c r="CW12" s="68">
        <v>247</v>
      </c>
      <c r="CX12" s="68">
        <v>364</v>
      </c>
      <c r="CY12" s="68">
        <v>201</v>
      </c>
      <c r="CZ12" s="68">
        <v>213</v>
      </c>
    </row>
    <row r="13" spans="1:104" x14ac:dyDescent="0.3">
      <c r="A13" s="3" t="s">
        <v>92</v>
      </c>
      <c r="B13" s="3" t="s">
        <v>121</v>
      </c>
      <c r="C13" s="3" t="s">
        <v>127</v>
      </c>
      <c r="D13" s="6">
        <v>508527</v>
      </c>
      <c r="E13" s="4">
        <v>5027</v>
      </c>
      <c r="F13" s="4">
        <v>769</v>
      </c>
      <c r="G13" s="54">
        <v>0.15297394072011139</v>
      </c>
      <c r="H13" s="4">
        <v>4</v>
      </c>
      <c r="I13" s="4">
        <v>769</v>
      </c>
      <c r="J13" s="6"/>
      <c r="K13" s="6">
        <v>189</v>
      </c>
      <c r="L13" s="6">
        <v>580</v>
      </c>
      <c r="M13" s="61"/>
      <c r="N13" s="4" t="s">
        <v>1709</v>
      </c>
      <c r="O13" s="4">
        <v>16</v>
      </c>
      <c r="P13" s="4">
        <v>35</v>
      </c>
      <c r="Q13" s="4">
        <v>95</v>
      </c>
      <c r="R13" s="4">
        <v>92</v>
      </c>
      <c r="S13" s="4">
        <v>5</v>
      </c>
      <c r="T13" s="4">
        <v>0</v>
      </c>
      <c r="U13" s="4">
        <v>3</v>
      </c>
      <c r="V13" s="4">
        <v>19</v>
      </c>
      <c r="W13" s="4">
        <v>19</v>
      </c>
      <c r="X13" s="4">
        <v>29</v>
      </c>
      <c r="Y13" s="4">
        <v>2</v>
      </c>
      <c r="Z13" s="4">
        <v>50</v>
      </c>
      <c r="AA13" s="4">
        <v>100</v>
      </c>
      <c r="AB13" s="4">
        <v>98</v>
      </c>
      <c r="AC13" s="4">
        <v>95</v>
      </c>
      <c r="AD13" s="4">
        <v>0</v>
      </c>
      <c r="AE13" s="4">
        <v>0</v>
      </c>
      <c r="AF13" s="4">
        <v>2</v>
      </c>
      <c r="AG13" s="4">
        <v>5</v>
      </c>
      <c r="AH13" s="4">
        <v>93</v>
      </c>
      <c r="AI13" s="4">
        <v>100</v>
      </c>
      <c r="AJ13" s="4">
        <v>2</v>
      </c>
      <c r="AK13" s="4" t="s">
        <v>96</v>
      </c>
      <c r="AL13" s="4" t="s">
        <v>96</v>
      </c>
      <c r="AM13" s="4">
        <v>2</v>
      </c>
      <c r="AN13" s="4" t="s">
        <v>97</v>
      </c>
      <c r="AO13" s="4" t="s">
        <v>97</v>
      </c>
      <c r="AP13" s="4" t="s">
        <v>97</v>
      </c>
      <c r="AQ13" s="4" t="s">
        <v>97</v>
      </c>
      <c r="AR13" s="4" t="s">
        <v>96</v>
      </c>
      <c r="AS13" s="4" t="s">
        <v>97</v>
      </c>
      <c r="AT13" s="4" t="s">
        <v>97</v>
      </c>
      <c r="AU13" s="4" t="s">
        <v>96</v>
      </c>
      <c r="AV13" s="4" t="s">
        <v>97</v>
      </c>
      <c r="AW13" s="4" t="s">
        <v>97</v>
      </c>
      <c r="AX13" s="4" t="s">
        <v>97</v>
      </c>
      <c r="AY13" s="4" t="s">
        <v>97</v>
      </c>
      <c r="AZ13" s="4" t="s">
        <v>97</v>
      </c>
      <c r="BA13" s="4" t="s">
        <v>97</v>
      </c>
      <c r="BB13" s="4" t="s">
        <v>97</v>
      </c>
      <c r="BC13" s="4" t="s">
        <v>96</v>
      </c>
      <c r="BD13" s="4" t="s">
        <v>96</v>
      </c>
      <c r="BE13" s="4">
        <v>0</v>
      </c>
      <c r="BF13" s="4">
        <v>0</v>
      </c>
      <c r="BG13" s="4">
        <v>10</v>
      </c>
      <c r="BH13" s="4">
        <v>0</v>
      </c>
      <c r="BI13" s="4">
        <v>10</v>
      </c>
      <c r="BJ13" s="4">
        <v>0</v>
      </c>
      <c r="BK13" s="4">
        <v>13</v>
      </c>
      <c r="BL13" s="4" t="s">
        <v>97</v>
      </c>
      <c r="BM13" s="4" t="s">
        <v>97</v>
      </c>
      <c r="BN13" s="4" t="s">
        <v>98</v>
      </c>
      <c r="BO13" s="6" t="s">
        <v>97</v>
      </c>
      <c r="BP13" s="6" t="s">
        <v>98</v>
      </c>
      <c r="BQ13" s="6" t="s">
        <v>98</v>
      </c>
      <c r="BR13" s="6" t="s">
        <v>96</v>
      </c>
      <c r="BS13" s="6">
        <v>22</v>
      </c>
      <c r="BT13" s="6" t="s">
        <v>96</v>
      </c>
      <c r="BU13" s="29" t="s">
        <v>429</v>
      </c>
      <c r="BV13" s="29" t="s">
        <v>1801</v>
      </c>
      <c r="BW13" s="29" t="s">
        <v>429</v>
      </c>
      <c r="BX13" s="29" t="s">
        <v>429</v>
      </c>
      <c r="BY13" s="29" t="s">
        <v>430</v>
      </c>
      <c r="BZ13" s="65" t="s">
        <v>429</v>
      </c>
      <c r="CA13" s="65" t="s">
        <v>1800</v>
      </c>
      <c r="CB13" s="65" t="s">
        <v>429</v>
      </c>
      <c r="CC13" s="65" t="s">
        <v>429</v>
      </c>
      <c r="CD13" s="66">
        <v>228</v>
      </c>
      <c r="CE13" s="66">
        <v>84</v>
      </c>
      <c r="CF13" s="66">
        <v>48</v>
      </c>
      <c r="CG13" s="66">
        <v>41</v>
      </c>
      <c r="CH13" s="66">
        <v>13</v>
      </c>
      <c r="CI13" s="66">
        <v>323</v>
      </c>
      <c r="CJ13" s="66">
        <v>41</v>
      </c>
      <c r="CK13" s="66">
        <v>118</v>
      </c>
      <c r="CL13" s="66">
        <v>1056</v>
      </c>
      <c r="CM13" s="66">
        <v>616</v>
      </c>
      <c r="CN13" s="66">
        <v>48</v>
      </c>
      <c r="CO13" s="66">
        <v>114</v>
      </c>
      <c r="CP13" s="66">
        <v>161</v>
      </c>
      <c r="CQ13" s="66">
        <v>158</v>
      </c>
      <c r="CR13" s="67">
        <v>0.1745719346585318</v>
      </c>
      <c r="CS13" s="67">
        <v>0.19858295611100177</v>
      </c>
      <c r="CT13" s="67">
        <v>0.29344617201338319</v>
      </c>
      <c r="CU13" s="67">
        <v>0.1946467230860067</v>
      </c>
      <c r="CV13" s="67">
        <v>0.13875221413107655</v>
      </c>
      <c r="CW13" s="68">
        <v>58</v>
      </c>
      <c r="CX13" s="68">
        <v>97</v>
      </c>
      <c r="CY13" s="68">
        <v>53</v>
      </c>
      <c r="CZ13" s="68">
        <v>65</v>
      </c>
    </row>
    <row r="14" spans="1:104" x14ac:dyDescent="0.3">
      <c r="A14" s="3" t="s">
        <v>92</v>
      </c>
      <c r="B14" s="3" t="s">
        <v>121</v>
      </c>
      <c r="C14" s="3" t="s">
        <v>132</v>
      </c>
      <c r="D14" s="6">
        <v>508608</v>
      </c>
      <c r="E14" s="4">
        <v>2585</v>
      </c>
      <c r="F14" s="4">
        <v>148</v>
      </c>
      <c r="G14" s="54">
        <v>5.7253384912959379E-2</v>
      </c>
      <c r="H14" s="4">
        <v>1</v>
      </c>
      <c r="I14" s="4">
        <v>148</v>
      </c>
      <c r="J14" s="6"/>
      <c r="K14" s="6"/>
      <c r="L14" s="6">
        <v>148</v>
      </c>
      <c r="M14" s="61"/>
      <c r="N14" s="4" t="s">
        <v>1709</v>
      </c>
      <c r="O14" s="4">
        <v>0</v>
      </c>
      <c r="P14" s="4">
        <v>0</v>
      </c>
      <c r="Q14" s="4">
        <v>100</v>
      </c>
      <c r="R14" s="4">
        <v>100</v>
      </c>
      <c r="S14" s="4">
        <v>0</v>
      </c>
      <c r="T14" s="4">
        <v>0</v>
      </c>
      <c r="U14" s="4">
        <v>0</v>
      </c>
      <c r="V14" s="4">
        <v>90</v>
      </c>
      <c r="W14" s="4">
        <v>66</v>
      </c>
      <c r="X14" s="4">
        <v>34</v>
      </c>
      <c r="Y14" s="4">
        <v>0</v>
      </c>
      <c r="Z14" s="4">
        <v>0</v>
      </c>
      <c r="AA14" s="4">
        <v>100</v>
      </c>
      <c r="AB14" s="4">
        <v>100</v>
      </c>
      <c r="AC14" s="4">
        <v>100</v>
      </c>
      <c r="AD14" s="4">
        <v>100</v>
      </c>
      <c r="AE14" s="4">
        <v>100</v>
      </c>
      <c r="AF14" s="4">
        <v>0</v>
      </c>
      <c r="AG14" s="4">
        <v>40</v>
      </c>
      <c r="AH14" s="4">
        <v>60</v>
      </c>
      <c r="AI14" s="4">
        <v>100</v>
      </c>
      <c r="AJ14" s="4">
        <v>2</v>
      </c>
      <c r="AK14" s="4" t="s">
        <v>96</v>
      </c>
      <c r="AL14" s="4" t="s">
        <v>97</v>
      </c>
      <c r="AM14" s="4" t="s">
        <v>98</v>
      </c>
      <c r="AN14" s="4" t="s">
        <v>97</v>
      </c>
      <c r="AO14" s="4" t="s">
        <v>97</v>
      </c>
      <c r="AP14" s="4" t="s">
        <v>96</v>
      </c>
      <c r="AQ14" s="4" t="s">
        <v>97</v>
      </c>
      <c r="AR14" s="4" t="s">
        <v>97</v>
      </c>
      <c r="AS14" s="4" t="s">
        <v>97</v>
      </c>
      <c r="AT14" s="4" t="s">
        <v>97</v>
      </c>
      <c r="AU14" s="4" t="s">
        <v>97</v>
      </c>
      <c r="AV14" s="4" t="s">
        <v>97</v>
      </c>
      <c r="AW14" s="4" t="s">
        <v>97</v>
      </c>
      <c r="AX14" s="4" t="s">
        <v>97</v>
      </c>
      <c r="AY14" s="4" t="s">
        <v>97</v>
      </c>
      <c r="AZ14" s="4" t="s">
        <v>97</v>
      </c>
      <c r="BA14" s="4" t="s">
        <v>97</v>
      </c>
      <c r="BB14" s="4" t="s">
        <v>97</v>
      </c>
      <c r="BC14" s="4" t="s">
        <v>96</v>
      </c>
      <c r="BD14" s="4" t="s">
        <v>96</v>
      </c>
      <c r="BE14" s="4">
        <v>1</v>
      </c>
      <c r="BF14" s="4">
        <v>1</v>
      </c>
      <c r="BG14" s="4">
        <v>10</v>
      </c>
      <c r="BH14" s="4">
        <v>0</v>
      </c>
      <c r="BI14" s="4">
        <v>3</v>
      </c>
      <c r="BJ14" s="4">
        <v>0</v>
      </c>
      <c r="BK14" s="4">
        <v>9</v>
      </c>
      <c r="BL14" s="4" t="s">
        <v>97</v>
      </c>
      <c r="BM14" s="4" t="s">
        <v>96</v>
      </c>
      <c r="BN14" s="4" t="s">
        <v>1714</v>
      </c>
      <c r="BO14" s="6" t="s">
        <v>97</v>
      </c>
      <c r="BP14" s="6" t="s">
        <v>98</v>
      </c>
      <c r="BQ14" s="6" t="s">
        <v>98</v>
      </c>
      <c r="BR14" s="6" t="s">
        <v>96</v>
      </c>
      <c r="BS14" s="6">
        <v>12</v>
      </c>
      <c r="BT14" s="6" t="s">
        <v>96</v>
      </c>
      <c r="BU14" s="29" t="s">
        <v>429</v>
      </c>
      <c r="BV14" s="29" t="s">
        <v>429</v>
      </c>
      <c r="BW14" s="29" t="s">
        <v>429</v>
      </c>
      <c r="BX14" s="29" t="s">
        <v>429</v>
      </c>
      <c r="BY14" s="29" t="s">
        <v>429</v>
      </c>
      <c r="BZ14" s="65" t="s">
        <v>429</v>
      </c>
      <c r="CA14" s="65" t="s">
        <v>429</v>
      </c>
      <c r="CB14" s="65" t="s">
        <v>429</v>
      </c>
      <c r="CC14" s="65" t="s">
        <v>429</v>
      </c>
      <c r="CD14" s="66">
        <v>102</v>
      </c>
      <c r="CE14" s="66">
        <v>33</v>
      </c>
      <c r="CF14" s="66">
        <v>23</v>
      </c>
      <c r="CG14" s="66">
        <v>8</v>
      </c>
      <c r="CH14" s="66">
        <v>5</v>
      </c>
      <c r="CI14" s="66">
        <v>79</v>
      </c>
      <c r="CJ14" s="66">
        <v>0</v>
      </c>
      <c r="CK14" s="66">
        <v>48</v>
      </c>
      <c r="CL14" s="66">
        <v>411</v>
      </c>
      <c r="CM14" s="66">
        <v>245</v>
      </c>
      <c r="CN14" s="66">
        <v>20</v>
      </c>
      <c r="CO14" s="66">
        <v>46</v>
      </c>
      <c r="CP14" s="66">
        <v>29</v>
      </c>
      <c r="CQ14" s="66">
        <v>28</v>
      </c>
      <c r="CR14" s="67">
        <v>0.12188577999233423</v>
      </c>
      <c r="CS14" s="67">
        <v>0.17401303181295516</v>
      </c>
      <c r="CT14" s="67">
        <v>0.28938290532771177</v>
      </c>
      <c r="CU14" s="67">
        <v>0.20659256420084324</v>
      </c>
      <c r="CV14" s="67">
        <v>0.20812571866615562</v>
      </c>
      <c r="CW14" s="68">
        <v>24</v>
      </c>
      <c r="CX14" s="68">
        <v>20</v>
      </c>
      <c r="CY14" s="68">
        <v>21</v>
      </c>
      <c r="CZ14" s="68">
        <v>30</v>
      </c>
    </row>
    <row r="15" spans="1:104" x14ac:dyDescent="0.3">
      <c r="A15" s="3" t="s">
        <v>92</v>
      </c>
      <c r="B15" s="3" t="s">
        <v>121</v>
      </c>
      <c r="C15" s="3" t="s">
        <v>134</v>
      </c>
      <c r="D15" s="6">
        <v>508853</v>
      </c>
      <c r="E15" s="4">
        <v>3789</v>
      </c>
      <c r="F15" s="4">
        <v>257</v>
      </c>
      <c r="G15" s="54">
        <v>6.7827922934811297E-2</v>
      </c>
      <c r="H15" s="4">
        <v>1</v>
      </c>
      <c r="I15" s="4">
        <v>57</v>
      </c>
      <c r="J15" s="6">
        <v>57</v>
      </c>
      <c r="K15" s="6"/>
      <c r="L15" s="6"/>
      <c r="M15" s="61">
        <v>200</v>
      </c>
      <c r="N15" s="4" t="s">
        <v>1709</v>
      </c>
      <c r="O15" s="4">
        <v>0</v>
      </c>
      <c r="P15" s="4">
        <v>0</v>
      </c>
      <c r="Q15" s="4">
        <v>100</v>
      </c>
      <c r="R15" s="4">
        <v>100</v>
      </c>
      <c r="S15" s="4">
        <v>0</v>
      </c>
      <c r="T15" s="4">
        <v>0</v>
      </c>
      <c r="U15" s="4">
        <v>0</v>
      </c>
      <c r="V15" s="4">
        <v>100</v>
      </c>
      <c r="W15" s="4">
        <v>100</v>
      </c>
      <c r="X15" s="4">
        <v>0</v>
      </c>
      <c r="Y15" s="4">
        <v>0</v>
      </c>
      <c r="Z15" s="4">
        <v>0</v>
      </c>
      <c r="AA15" s="4">
        <v>100</v>
      </c>
      <c r="AB15" s="4">
        <v>100</v>
      </c>
      <c r="AC15" s="4">
        <v>100</v>
      </c>
      <c r="AD15" s="4">
        <v>60</v>
      </c>
      <c r="AE15" s="4">
        <v>50</v>
      </c>
      <c r="AF15" s="4">
        <v>10</v>
      </c>
      <c r="AG15" s="4">
        <v>70</v>
      </c>
      <c r="AH15" s="4">
        <v>20</v>
      </c>
      <c r="AI15" s="4">
        <v>100</v>
      </c>
      <c r="AJ15" s="4">
        <v>10</v>
      </c>
      <c r="AK15" s="4" t="s">
        <v>96</v>
      </c>
      <c r="AL15" s="4" t="s">
        <v>96</v>
      </c>
      <c r="AM15" s="4">
        <v>10</v>
      </c>
      <c r="AN15" s="4" t="s">
        <v>97</v>
      </c>
      <c r="AO15" s="4" t="s">
        <v>97</v>
      </c>
      <c r="AP15" s="4" t="s">
        <v>97</v>
      </c>
      <c r="AQ15" s="4" t="s">
        <v>96</v>
      </c>
      <c r="AR15" s="4" t="s">
        <v>96</v>
      </c>
      <c r="AS15" s="4" t="s">
        <v>97</v>
      </c>
      <c r="AT15" s="4" t="s">
        <v>97</v>
      </c>
      <c r="AU15" s="4" t="s">
        <v>97</v>
      </c>
      <c r="AV15" s="4" t="s">
        <v>97</v>
      </c>
      <c r="AW15" s="4" t="s">
        <v>97</v>
      </c>
      <c r="AX15" s="4" t="s">
        <v>97</v>
      </c>
      <c r="AY15" s="4" t="s">
        <v>97</v>
      </c>
      <c r="AZ15" s="4" t="s">
        <v>97</v>
      </c>
      <c r="BA15" s="4" t="s">
        <v>97</v>
      </c>
      <c r="BB15" s="4" t="s">
        <v>97</v>
      </c>
      <c r="BC15" s="4" t="s">
        <v>96</v>
      </c>
      <c r="BD15" s="4" t="s">
        <v>96</v>
      </c>
      <c r="BE15" s="4">
        <v>2</v>
      </c>
      <c r="BF15" s="4">
        <v>2</v>
      </c>
      <c r="BG15" s="4">
        <v>2</v>
      </c>
      <c r="BH15" s="4">
        <v>0</v>
      </c>
      <c r="BI15" s="4">
        <v>0</v>
      </c>
      <c r="BJ15" s="4">
        <v>0</v>
      </c>
      <c r="BK15" s="4">
        <v>11</v>
      </c>
      <c r="BL15" s="4" t="s">
        <v>97</v>
      </c>
      <c r="BM15" s="4" t="s">
        <v>96</v>
      </c>
      <c r="BN15" s="4" t="s">
        <v>1714</v>
      </c>
      <c r="BO15" s="6" t="s">
        <v>97</v>
      </c>
      <c r="BP15" s="6" t="s">
        <v>98</v>
      </c>
      <c r="BQ15" s="6" t="s">
        <v>98</v>
      </c>
      <c r="BR15" s="6" t="s">
        <v>96</v>
      </c>
      <c r="BS15" s="6">
        <v>8</v>
      </c>
      <c r="BT15" s="6" t="s">
        <v>97</v>
      </c>
      <c r="BU15" s="29" t="s">
        <v>429</v>
      </c>
      <c r="BV15" s="29" t="s">
        <v>429</v>
      </c>
      <c r="BW15" s="29" t="s">
        <v>429</v>
      </c>
      <c r="BX15" s="29" t="s">
        <v>429</v>
      </c>
      <c r="BY15" s="29" t="s">
        <v>429</v>
      </c>
      <c r="BZ15" s="65" t="s">
        <v>429</v>
      </c>
      <c r="CA15" s="65" t="s">
        <v>429</v>
      </c>
      <c r="CB15" s="65" t="s">
        <v>429</v>
      </c>
      <c r="CC15" s="65" t="s">
        <v>429</v>
      </c>
      <c r="CD15" s="66">
        <v>107</v>
      </c>
      <c r="CE15" s="66">
        <v>43</v>
      </c>
      <c r="CF15" s="66">
        <v>26</v>
      </c>
      <c r="CG15" s="66">
        <v>13</v>
      </c>
      <c r="CH15" s="66">
        <v>4</v>
      </c>
      <c r="CI15" s="66">
        <v>88</v>
      </c>
      <c r="CJ15" s="66">
        <v>6</v>
      </c>
      <c r="CK15" s="66">
        <v>47</v>
      </c>
      <c r="CL15" s="66">
        <v>650</v>
      </c>
      <c r="CM15" s="66">
        <v>422</v>
      </c>
      <c r="CN15" s="66">
        <v>20</v>
      </c>
      <c r="CO15" s="66">
        <v>79</v>
      </c>
      <c r="CP15" s="66">
        <v>26</v>
      </c>
      <c r="CQ15" s="66">
        <v>23</v>
      </c>
      <c r="CR15" s="67">
        <v>0.1300518134715026</v>
      </c>
      <c r="CS15" s="67">
        <v>0.16787564766839377</v>
      </c>
      <c r="CT15" s="67">
        <v>0.32176165803108808</v>
      </c>
      <c r="CU15" s="67">
        <v>0.21321243523316064</v>
      </c>
      <c r="CV15" s="67">
        <v>0.16709844559585493</v>
      </c>
      <c r="CW15" s="68">
        <v>74</v>
      </c>
      <c r="CX15" s="68">
        <v>82</v>
      </c>
      <c r="CY15" s="68">
        <v>26</v>
      </c>
      <c r="CZ15" s="68">
        <v>40</v>
      </c>
    </row>
    <row r="16" spans="1:104" x14ac:dyDescent="0.3">
      <c r="A16" s="3" t="s">
        <v>92</v>
      </c>
      <c r="B16" s="3" t="s">
        <v>121</v>
      </c>
      <c r="C16" s="3" t="s">
        <v>136</v>
      </c>
      <c r="D16" s="6">
        <v>508870</v>
      </c>
      <c r="E16" s="4">
        <v>2229</v>
      </c>
      <c r="F16" s="4">
        <v>222</v>
      </c>
      <c r="G16" s="54">
        <v>9.9596231493943477E-2</v>
      </c>
      <c r="H16" s="4">
        <v>1</v>
      </c>
      <c r="I16" s="4">
        <v>212</v>
      </c>
      <c r="J16" s="6">
        <v>212</v>
      </c>
      <c r="K16" s="6"/>
      <c r="L16" s="6"/>
      <c r="M16" s="61">
        <v>10</v>
      </c>
      <c r="N16" s="4" t="s">
        <v>1709</v>
      </c>
      <c r="O16" s="4">
        <v>6</v>
      </c>
      <c r="P16" s="4">
        <v>15</v>
      </c>
      <c r="Q16" s="4">
        <v>100</v>
      </c>
      <c r="R16" s="4">
        <v>100</v>
      </c>
      <c r="S16" s="4">
        <v>0</v>
      </c>
      <c r="T16" s="4">
        <v>0</v>
      </c>
      <c r="U16" s="4">
        <v>0</v>
      </c>
      <c r="V16" s="4">
        <v>100</v>
      </c>
      <c r="W16" s="4">
        <v>98</v>
      </c>
      <c r="X16" s="4">
        <v>1</v>
      </c>
      <c r="Y16" s="4">
        <v>0</v>
      </c>
      <c r="Z16" s="4">
        <v>1</v>
      </c>
      <c r="AA16" s="4">
        <v>100</v>
      </c>
      <c r="AB16" s="4">
        <v>100</v>
      </c>
      <c r="AC16" s="4">
        <v>100</v>
      </c>
      <c r="AD16" s="4">
        <v>100</v>
      </c>
      <c r="AE16" s="4">
        <v>60</v>
      </c>
      <c r="AF16" s="4">
        <v>0</v>
      </c>
      <c r="AG16" s="4">
        <v>80</v>
      </c>
      <c r="AH16" s="4">
        <v>20</v>
      </c>
      <c r="AI16" s="4">
        <v>100</v>
      </c>
      <c r="AJ16" s="4">
        <v>2</v>
      </c>
      <c r="AK16" s="4" t="s">
        <v>96</v>
      </c>
      <c r="AL16" s="4" t="s">
        <v>96</v>
      </c>
      <c r="AM16" s="4">
        <v>12</v>
      </c>
      <c r="AN16" s="4" t="s">
        <v>96</v>
      </c>
      <c r="AO16" s="4" t="s">
        <v>97</v>
      </c>
      <c r="AP16" s="4" t="s">
        <v>97</v>
      </c>
      <c r="AQ16" s="4" t="s">
        <v>97</v>
      </c>
      <c r="AR16" s="4" t="s">
        <v>97</v>
      </c>
      <c r="AS16" s="4" t="s">
        <v>97</v>
      </c>
      <c r="AT16" s="4" t="s">
        <v>97</v>
      </c>
      <c r="AU16" s="4" t="s">
        <v>96</v>
      </c>
      <c r="AV16" s="4" t="s">
        <v>97</v>
      </c>
      <c r="AW16" s="4" t="s">
        <v>97</v>
      </c>
      <c r="AX16" s="4" t="s">
        <v>97</v>
      </c>
      <c r="AY16" s="4" t="s">
        <v>97</v>
      </c>
      <c r="AZ16" s="4" t="s">
        <v>97</v>
      </c>
      <c r="BA16" s="4" t="s">
        <v>97</v>
      </c>
      <c r="BB16" s="4" t="s">
        <v>97</v>
      </c>
      <c r="BC16" s="4" t="s">
        <v>96</v>
      </c>
      <c r="BD16" s="4" t="s">
        <v>96</v>
      </c>
      <c r="BE16" s="4">
        <v>3</v>
      </c>
      <c r="BF16" s="4">
        <v>3</v>
      </c>
      <c r="BG16" s="4">
        <v>12</v>
      </c>
      <c r="BH16" s="4">
        <v>0</v>
      </c>
      <c r="BI16" s="4">
        <v>2</v>
      </c>
      <c r="BJ16" s="4">
        <v>0</v>
      </c>
      <c r="BK16" s="4">
        <v>9</v>
      </c>
      <c r="BL16" s="4" t="s">
        <v>97</v>
      </c>
      <c r="BM16" s="4" t="s">
        <v>97</v>
      </c>
      <c r="BN16" s="4" t="s">
        <v>98</v>
      </c>
      <c r="BO16" s="6" t="s">
        <v>97</v>
      </c>
      <c r="BP16" s="6" t="s">
        <v>98</v>
      </c>
      <c r="BQ16" s="6" t="s">
        <v>98</v>
      </c>
      <c r="BR16" s="6" t="s">
        <v>96</v>
      </c>
      <c r="BS16" s="6">
        <v>7</v>
      </c>
      <c r="BT16" s="6" t="s">
        <v>96</v>
      </c>
      <c r="BU16" s="29" t="s">
        <v>429</v>
      </c>
      <c r="BV16" s="29" t="s">
        <v>429</v>
      </c>
      <c r="BW16" s="29" t="s">
        <v>1801</v>
      </c>
      <c r="BX16" s="29" t="s">
        <v>429</v>
      </c>
      <c r="BY16" s="29" t="s">
        <v>430</v>
      </c>
      <c r="BZ16" s="65" t="s">
        <v>429</v>
      </c>
      <c r="CA16" s="65" t="s">
        <v>429</v>
      </c>
      <c r="CB16" s="65" t="s">
        <v>429</v>
      </c>
      <c r="CC16" s="65" t="s">
        <v>1800</v>
      </c>
      <c r="CD16" s="66">
        <v>90</v>
      </c>
      <c r="CE16" s="66">
        <v>35</v>
      </c>
      <c r="CF16" s="66">
        <v>18</v>
      </c>
      <c r="CG16" s="66">
        <v>3</v>
      </c>
      <c r="CH16" s="66">
        <v>8</v>
      </c>
      <c r="CI16" s="66">
        <v>77</v>
      </c>
      <c r="CJ16" s="66">
        <v>0</v>
      </c>
      <c r="CK16" s="66">
        <v>35</v>
      </c>
      <c r="CL16" s="66">
        <v>328</v>
      </c>
      <c r="CM16" s="66">
        <v>207</v>
      </c>
      <c r="CN16" s="66">
        <v>22</v>
      </c>
      <c r="CO16" s="66">
        <v>40</v>
      </c>
      <c r="CP16" s="66">
        <v>94</v>
      </c>
      <c r="CQ16" s="66">
        <v>96</v>
      </c>
      <c r="CR16" s="67">
        <v>0.11786372007366483</v>
      </c>
      <c r="CS16" s="67">
        <v>0.14410681399631675</v>
      </c>
      <c r="CT16" s="67">
        <v>0.30524861878453041</v>
      </c>
      <c r="CU16" s="67">
        <v>0.19843462246777163</v>
      </c>
      <c r="CV16" s="67">
        <v>0.2343462246777164</v>
      </c>
      <c r="CW16" s="68">
        <v>17</v>
      </c>
      <c r="CX16" s="68">
        <v>37</v>
      </c>
      <c r="CY16" s="68">
        <v>17</v>
      </c>
      <c r="CZ16" s="68">
        <v>37</v>
      </c>
    </row>
    <row r="17" spans="1:104" x14ac:dyDescent="0.3">
      <c r="A17" s="3" t="s">
        <v>92</v>
      </c>
      <c r="B17" s="3" t="s">
        <v>121</v>
      </c>
      <c r="C17" s="3" t="s">
        <v>138</v>
      </c>
      <c r="D17" s="6">
        <v>508888</v>
      </c>
      <c r="E17" s="4">
        <v>1689</v>
      </c>
      <c r="F17" s="4">
        <v>201</v>
      </c>
      <c r="G17" s="54">
        <v>0.11900532859680284</v>
      </c>
      <c r="H17" s="4">
        <v>1</v>
      </c>
      <c r="I17" s="4">
        <v>181</v>
      </c>
      <c r="J17" s="6"/>
      <c r="K17" s="6">
        <v>181</v>
      </c>
      <c r="L17" s="6"/>
      <c r="M17" s="61">
        <v>20</v>
      </c>
      <c r="N17" s="4" t="s">
        <v>1709</v>
      </c>
      <c r="O17" s="4">
        <v>0</v>
      </c>
      <c r="P17" s="4">
        <v>0</v>
      </c>
      <c r="Q17" s="4">
        <v>100</v>
      </c>
      <c r="R17" s="4">
        <v>100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90</v>
      </c>
      <c r="Y17" s="4">
        <v>0</v>
      </c>
      <c r="Z17" s="4">
        <v>10</v>
      </c>
      <c r="AA17" s="4">
        <v>100</v>
      </c>
      <c r="AB17" s="4">
        <v>100</v>
      </c>
      <c r="AC17" s="4">
        <v>100</v>
      </c>
      <c r="AD17" s="4">
        <v>100</v>
      </c>
      <c r="AE17" s="4">
        <v>95</v>
      </c>
      <c r="AF17" s="4">
        <v>0</v>
      </c>
      <c r="AG17" s="4">
        <v>95</v>
      </c>
      <c r="AH17" s="4">
        <v>5</v>
      </c>
      <c r="AI17" s="4">
        <v>100</v>
      </c>
      <c r="AJ17" s="4">
        <v>2</v>
      </c>
      <c r="AK17" s="4" t="s">
        <v>96</v>
      </c>
      <c r="AL17" s="4" t="s">
        <v>96</v>
      </c>
      <c r="AM17" s="4">
        <v>12</v>
      </c>
      <c r="AN17" s="4" t="s">
        <v>97</v>
      </c>
      <c r="AO17" s="4" t="s">
        <v>97</v>
      </c>
      <c r="AP17" s="4" t="s">
        <v>97</v>
      </c>
      <c r="AQ17" s="4" t="s">
        <v>96</v>
      </c>
      <c r="AR17" s="4" t="s">
        <v>96</v>
      </c>
      <c r="AS17" s="4" t="s">
        <v>97</v>
      </c>
      <c r="AT17" s="4" t="s">
        <v>97</v>
      </c>
      <c r="AU17" s="4" t="s">
        <v>97</v>
      </c>
      <c r="AV17" s="4" t="s">
        <v>97</v>
      </c>
      <c r="AW17" s="4" t="s">
        <v>97</v>
      </c>
      <c r="AX17" s="4" t="s">
        <v>97</v>
      </c>
      <c r="AY17" s="4" t="s">
        <v>97</v>
      </c>
      <c r="AZ17" s="4" t="s">
        <v>97</v>
      </c>
      <c r="BA17" s="4" t="s">
        <v>97</v>
      </c>
      <c r="BB17" s="4" t="s">
        <v>97</v>
      </c>
      <c r="BC17" s="4" t="s">
        <v>96</v>
      </c>
      <c r="BD17" s="4" t="s">
        <v>96</v>
      </c>
      <c r="BE17" s="4">
        <v>0</v>
      </c>
      <c r="BF17" s="4">
        <v>15</v>
      </c>
      <c r="BG17" s="4">
        <v>15</v>
      </c>
      <c r="BH17" s="4">
        <v>0</v>
      </c>
      <c r="BI17" s="4">
        <v>0</v>
      </c>
      <c r="BJ17" s="4">
        <v>0</v>
      </c>
      <c r="BK17" s="4">
        <v>9</v>
      </c>
      <c r="BL17" s="4" t="s">
        <v>97</v>
      </c>
      <c r="BM17" s="4" t="s">
        <v>97</v>
      </c>
      <c r="BN17" s="4" t="s">
        <v>98</v>
      </c>
      <c r="BO17" s="6" t="s">
        <v>97</v>
      </c>
      <c r="BP17" s="6" t="s">
        <v>98</v>
      </c>
      <c r="BQ17" s="6" t="s">
        <v>98</v>
      </c>
      <c r="BR17" s="6" t="s">
        <v>96</v>
      </c>
      <c r="BS17" s="6">
        <v>25</v>
      </c>
      <c r="BT17" s="6" t="s">
        <v>96</v>
      </c>
      <c r="BU17" s="29" t="s">
        <v>429</v>
      </c>
      <c r="BV17" s="29" t="s">
        <v>429</v>
      </c>
      <c r="BW17" s="29" t="s">
        <v>429</v>
      </c>
      <c r="BX17" s="29" t="s">
        <v>429</v>
      </c>
      <c r="BY17" s="29" t="s">
        <v>429</v>
      </c>
      <c r="BZ17" s="65" t="s">
        <v>429</v>
      </c>
      <c r="CA17" s="65" t="s">
        <v>429</v>
      </c>
      <c r="CB17" s="65" t="s">
        <v>429</v>
      </c>
      <c r="CC17" s="65" t="s">
        <v>429</v>
      </c>
      <c r="CD17" s="66">
        <v>76</v>
      </c>
      <c r="CE17" s="66">
        <v>33</v>
      </c>
      <c r="CF17" s="66">
        <v>9</v>
      </c>
      <c r="CG17" s="66">
        <v>0</v>
      </c>
      <c r="CH17" s="66">
        <v>0</v>
      </c>
      <c r="CI17" s="66">
        <v>69</v>
      </c>
      <c r="CJ17" s="66">
        <v>0</v>
      </c>
      <c r="CK17" s="66">
        <v>37</v>
      </c>
      <c r="CL17" s="66">
        <v>385</v>
      </c>
      <c r="CM17" s="66">
        <v>208</v>
      </c>
      <c r="CN17" s="66">
        <v>17</v>
      </c>
      <c r="CO17" s="66">
        <v>45</v>
      </c>
      <c r="CP17" s="66">
        <v>15</v>
      </c>
      <c r="CQ17" s="66">
        <v>15</v>
      </c>
      <c r="CR17" s="67">
        <v>0.18658892128279883</v>
      </c>
      <c r="CS17" s="67">
        <v>0.18775510204081633</v>
      </c>
      <c r="CT17" s="67">
        <v>0.30145772594752185</v>
      </c>
      <c r="CU17" s="67">
        <v>0.18542274052478133</v>
      </c>
      <c r="CV17" s="67">
        <v>0.13877551020408163</v>
      </c>
      <c r="CW17" s="68">
        <v>19</v>
      </c>
      <c r="CX17" s="68">
        <v>26</v>
      </c>
      <c r="CY17" s="68">
        <v>17</v>
      </c>
      <c r="CZ17" s="68">
        <v>25</v>
      </c>
    </row>
    <row r="18" spans="1:104" x14ac:dyDescent="0.3">
      <c r="A18" s="3" t="s">
        <v>92</v>
      </c>
      <c r="B18" s="3" t="s">
        <v>121</v>
      </c>
      <c r="C18" s="3" t="s">
        <v>139</v>
      </c>
      <c r="D18" s="6">
        <v>508900</v>
      </c>
      <c r="E18" s="4">
        <v>2941</v>
      </c>
      <c r="F18" s="4">
        <v>595</v>
      </c>
      <c r="G18" s="54">
        <v>0.20231213872832371</v>
      </c>
      <c r="H18" s="4">
        <v>3</v>
      </c>
      <c r="I18" s="4">
        <v>595</v>
      </c>
      <c r="J18" s="6">
        <v>490</v>
      </c>
      <c r="K18" s="6">
        <v>105</v>
      </c>
      <c r="L18" s="6"/>
      <c r="M18" s="61"/>
      <c r="N18" s="4" t="s">
        <v>1709</v>
      </c>
      <c r="O18" s="4">
        <v>0</v>
      </c>
      <c r="P18" s="4">
        <v>0</v>
      </c>
      <c r="Q18" s="4">
        <v>100</v>
      </c>
      <c r="R18" s="4">
        <v>100</v>
      </c>
      <c r="S18" s="4">
        <v>0</v>
      </c>
      <c r="T18" s="4">
        <v>0</v>
      </c>
      <c r="U18" s="4">
        <v>0</v>
      </c>
      <c r="V18" s="4">
        <v>90</v>
      </c>
      <c r="W18" s="4">
        <v>90</v>
      </c>
      <c r="X18" s="4">
        <v>3</v>
      </c>
      <c r="Y18" s="4">
        <v>1</v>
      </c>
      <c r="Z18" s="4">
        <v>6</v>
      </c>
      <c r="AA18" s="4">
        <v>100</v>
      </c>
      <c r="AB18" s="4">
        <v>100</v>
      </c>
      <c r="AC18" s="4">
        <v>100</v>
      </c>
      <c r="AD18" s="4">
        <v>100</v>
      </c>
      <c r="AE18" s="4">
        <v>100</v>
      </c>
      <c r="AF18" s="4">
        <v>0</v>
      </c>
      <c r="AG18" s="4">
        <v>100</v>
      </c>
      <c r="AH18" s="4">
        <v>0</v>
      </c>
      <c r="AI18" s="4">
        <v>97</v>
      </c>
      <c r="AJ18" s="4">
        <v>1</v>
      </c>
      <c r="AK18" s="4" t="s">
        <v>96</v>
      </c>
      <c r="AL18" s="4" t="s">
        <v>97</v>
      </c>
      <c r="AM18" s="4" t="s">
        <v>98</v>
      </c>
      <c r="AN18" s="4" t="s">
        <v>97</v>
      </c>
      <c r="AO18" s="4" t="s">
        <v>97</v>
      </c>
      <c r="AP18" s="4" t="s">
        <v>96</v>
      </c>
      <c r="AQ18" s="4" t="s">
        <v>97</v>
      </c>
      <c r="AR18" s="4" t="s">
        <v>97</v>
      </c>
      <c r="AS18" s="4" t="s">
        <v>97</v>
      </c>
      <c r="AT18" s="4" t="s">
        <v>97</v>
      </c>
      <c r="AU18" s="4" t="s">
        <v>97</v>
      </c>
      <c r="AV18" s="4" t="s">
        <v>97</v>
      </c>
      <c r="AW18" s="4" t="s">
        <v>97</v>
      </c>
      <c r="AX18" s="4" t="s">
        <v>97</v>
      </c>
      <c r="AY18" s="4" t="s">
        <v>97</v>
      </c>
      <c r="AZ18" s="4" t="s">
        <v>97</v>
      </c>
      <c r="BA18" s="4" t="s">
        <v>97</v>
      </c>
      <c r="BB18" s="4" t="s">
        <v>97</v>
      </c>
      <c r="BC18" s="4" t="s">
        <v>96</v>
      </c>
      <c r="BD18" s="4" t="s">
        <v>96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9</v>
      </c>
      <c r="BL18" s="4" t="s">
        <v>97</v>
      </c>
      <c r="BM18" s="4" t="s">
        <v>97</v>
      </c>
      <c r="BN18" s="4" t="s">
        <v>98</v>
      </c>
      <c r="BO18" s="6" t="s">
        <v>97</v>
      </c>
      <c r="BP18" s="6" t="s">
        <v>98</v>
      </c>
      <c r="BQ18" s="6" t="s">
        <v>98</v>
      </c>
      <c r="BR18" s="6" t="s">
        <v>96</v>
      </c>
      <c r="BS18" s="6">
        <v>22</v>
      </c>
      <c r="BT18" s="6" t="s">
        <v>96</v>
      </c>
      <c r="BU18" s="29" t="s">
        <v>429</v>
      </c>
      <c r="BV18" s="29" t="s">
        <v>1798</v>
      </c>
      <c r="BW18" s="29" t="s">
        <v>429</v>
      </c>
      <c r="BX18" s="29" t="s">
        <v>429</v>
      </c>
      <c r="BY18" s="29" t="s">
        <v>430</v>
      </c>
      <c r="BZ18" s="65" t="s">
        <v>429</v>
      </c>
      <c r="CA18" s="65" t="s">
        <v>1800</v>
      </c>
      <c r="CB18" s="65" t="s">
        <v>429</v>
      </c>
      <c r="CC18" s="65" t="s">
        <v>429</v>
      </c>
      <c r="CD18" s="66">
        <v>124</v>
      </c>
      <c r="CE18" s="66">
        <v>44</v>
      </c>
      <c r="CF18" s="66">
        <v>32</v>
      </c>
      <c r="CG18" s="66">
        <v>0</v>
      </c>
      <c r="CH18" s="66">
        <v>0</v>
      </c>
      <c r="CI18" s="66">
        <v>157</v>
      </c>
      <c r="CJ18" s="66">
        <v>2</v>
      </c>
      <c r="CK18" s="66">
        <v>56</v>
      </c>
      <c r="CL18" s="66">
        <v>592</v>
      </c>
      <c r="CM18" s="66">
        <v>309</v>
      </c>
      <c r="CN18" s="66">
        <v>29</v>
      </c>
      <c r="CO18" s="66">
        <v>85</v>
      </c>
      <c r="CP18" s="66">
        <v>128</v>
      </c>
      <c r="CQ18" s="66">
        <v>127</v>
      </c>
      <c r="CR18" s="67">
        <v>0.17508417508417509</v>
      </c>
      <c r="CS18" s="67">
        <v>0.18249158249158248</v>
      </c>
      <c r="CT18" s="67">
        <v>0.27171717171717169</v>
      </c>
      <c r="CU18" s="67">
        <v>0.19797979797979798</v>
      </c>
      <c r="CV18" s="67">
        <v>0.17272727272727273</v>
      </c>
      <c r="CW18" s="68">
        <v>39</v>
      </c>
      <c r="CX18" s="68">
        <v>42</v>
      </c>
      <c r="CY18" s="68">
        <v>32</v>
      </c>
      <c r="CZ18" s="68">
        <v>41</v>
      </c>
    </row>
    <row r="19" spans="1:104" x14ac:dyDescent="0.3">
      <c r="A19" s="3" t="s">
        <v>92</v>
      </c>
      <c r="B19" s="3" t="s">
        <v>121</v>
      </c>
      <c r="C19" s="3" t="s">
        <v>143</v>
      </c>
      <c r="D19" s="6">
        <v>509043</v>
      </c>
      <c r="E19" s="4">
        <v>1320</v>
      </c>
      <c r="F19" s="4">
        <v>545</v>
      </c>
      <c r="G19" s="54">
        <v>0.4128787878787879</v>
      </c>
      <c r="H19" s="4">
        <v>1</v>
      </c>
      <c r="I19" s="4">
        <v>545</v>
      </c>
      <c r="J19" s="6"/>
      <c r="K19" s="6">
        <v>545</v>
      </c>
      <c r="L19" s="6"/>
      <c r="M19" s="61"/>
      <c r="N19" s="4" t="s">
        <v>1709</v>
      </c>
      <c r="O19" s="4">
        <v>0</v>
      </c>
      <c r="P19" s="4">
        <v>0</v>
      </c>
      <c r="Q19" s="4">
        <v>100</v>
      </c>
      <c r="R19" s="4">
        <v>100</v>
      </c>
      <c r="S19" s="4">
        <v>0</v>
      </c>
      <c r="T19" s="4">
        <v>0</v>
      </c>
      <c r="U19" s="4">
        <v>0</v>
      </c>
      <c r="V19" s="4">
        <v>60</v>
      </c>
      <c r="W19" s="4">
        <v>60</v>
      </c>
      <c r="X19" s="4">
        <v>40</v>
      </c>
      <c r="Y19" s="4">
        <v>0</v>
      </c>
      <c r="Z19" s="4">
        <v>0</v>
      </c>
      <c r="AA19" s="4">
        <v>100</v>
      </c>
      <c r="AB19" s="4">
        <v>100</v>
      </c>
      <c r="AC19" s="4">
        <v>100</v>
      </c>
      <c r="AD19" s="4">
        <v>0</v>
      </c>
      <c r="AE19" s="4">
        <v>0</v>
      </c>
      <c r="AF19" s="4">
        <v>0</v>
      </c>
      <c r="AG19" s="4">
        <v>0</v>
      </c>
      <c r="AH19" s="4">
        <v>100</v>
      </c>
      <c r="AI19" s="4">
        <v>100</v>
      </c>
      <c r="AJ19" s="4">
        <v>2</v>
      </c>
      <c r="AK19" s="4" t="s">
        <v>96</v>
      </c>
      <c r="AL19" s="4" t="s">
        <v>96</v>
      </c>
      <c r="AM19" s="4">
        <v>3</v>
      </c>
      <c r="AN19" s="4" t="s">
        <v>96</v>
      </c>
      <c r="AO19" s="4" t="s">
        <v>97</v>
      </c>
      <c r="AP19" s="4" t="s">
        <v>97</v>
      </c>
      <c r="AQ19" s="4" t="s">
        <v>97</v>
      </c>
      <c r="AR19" s="4" t="s">
        <v>97</v>
      </c>
      <c r="AS19" s="4" t="s">
        <v>97</v>
      </c>
      <c r="AT19" s="4" t="s">
        <v>97</v>
      </c>
      <c r="AU19" s="4" t="s">
        <v>96</v>
      </c>
      <c r="AV19" s="4" t="s">
        <v>97</v>
      </c>
      <c r="AW19" s="4" t="s">
        <v>97</v>
      </c>
      <c r="AX19" s="4" t="s">
        <v>97</v>
      </c>
      <c r="AY19" s="4" t="s">
        <v>97</v>
      </c>
      <c r="AZ19" s="4" t="s">
        <v>97</v>
      </c>
      <c r="BA19" s="4" t="s">
        <v>97</v>
      </c>
      <c r="BB19" s="4" t="s">
        <v>97</v>
      </c>
      <c r="BC19" s="4" t="s">
        <v>96</v>
      </c>
      <c r="BD19" s="4" t="s">
        <v>96</v>
      </c>
      <c r="BE19" s="4">
        <v>1</v>
      </c>
      <c r="BF19" s="4">
        <v>12</v>
      </c>
      <c r="BG19" s="4">
        <v>22</v>
      </c>
      <c r="BH19" s="4">
        <v>1</v>
      </c>
      <c r="BI19" s="4">
        <v>3</v>
      </c>
      <c r="BJ19" s="4">
        <v>0</v>
      </c>
      <c r="BK19" s="4">
        <v>9</v>
      </c>
      <c r="BL19" s="4" t="s">
        <v>97</v>
      </c>
      <c r="BM19" s="4" t="s">
        <v>97</v>
      </c>
      <c r="BN19" s="4" t="s">
        <v>98</v>
      </c>
      <c r="BO19" s="6" t="s">
        <v>97</v>
      </c>
      <c r="BP19" s="6" t="s">
        <v>98</v>
      </c>
      <c r="BQ19" s="6" t="s">
        <v>98</v>
      </c>
      <c r="BR19" s="6" t="s">
        <v>96</v>
      </c>
      <c r="BS19" s="6">
        <v>9</v>
      </c>
      <c r="BT19" s="6" t="s">
        <v>96</v>
      </c>
      <c r="BU19" s="29" t="s">
        <v>430</v>
      </c>
      <c r="BV19" s="29" t="s">
        <v>1801</v>
      </c>
      <c r="BW19" s="29" t="s">
        <v>429</v>
      </c>
      <c r="BX19" s="29" t="s">
        <v>429</v>
      </c>
      <c r="BY19" s="29" t="s">
        <v>430</v>
      </c>
      <c r="BZ19" s="65" t="s">
        <v>429</v>
      </c>
      <c r="CA19" s="65" t="s">
        <v>429</v>
      </c>
      <c r="CB19" s="65" t="s">
        <v>429</v>
      </c>
      <c r="CC19" s="65" t="s">
        <v>1800</v>
      </c>
      <c r="CD19" s="66">
        <v>115</v>
      </c>
      <c r="CE19" s="66">
        <v>63</v>
      </c>
      <c r="CF19" s="66">
        <v>26</v>
      </c>
      <c r="CG19" s="66">
        <v>12</v>
      </c>
      <c r="CH19" s="66">
        <v>1</v>
      </c>
      <c r="CI19" s="66">
        <v>224</v>
      </c>
      <c r="CJ19" s="66">
        <v>30</v>
      </c>
      <c r="CK19" s="66">
        <v>78</v>
      </c>
      <c r="CL19" s="66">
        <v>297</v>
      </c>
      <c r="CM19" s="66">
        <v>147</v>
      </c>
      <c r="CN19" s="66">
        <v>16</v>
      </c>
      <c r="CO19" s="66">
        <v>44</v>
      </c>
      <c r="CP19" s="66">
        <v>173</v>
      </c>
      <c r="CQ19" s="66">
        <v>161</v>
      </c>
      <c r="CR19" s="67">
        <v>0.18608287724784989</v>
      </c>
      <c r="CS19" s="67">
        <v>0.2032838154808444</v>
      </c>
      <c r="CT19" s="67">
        <v>0.24394057857701329</v>
      </c>
      <c r="CU19" s="67">
        <v>0.17513682564503519</v>
      </c>
      <c r="CV19" s="67">
        <v>0.19155590304925724</v>
      </c>
      <c r="CW19" s="68">
        <v>5</v>
      </c>
      <c r="CX19" s="68">
        <v>4</v>
      </c>
      <c r="CY19" s="68">
        <v>18</v>
      </c>
      <c r="CZ19" s="68">
        <v>12</v>
      </c>
    </row>
    <row r="20" spans="1:104" x14ac:dyDescent="0.3">
      <c r="A20" s="3" t="s">
        <v>92</v>
      </c>
      <c r="B20" s="3" t="s">
        <v>121</v>
      </c>
      <c r="C20" s="3" t="s">
        <v>145</v>
      </c>
      <c r="D20" s="6">
        <v>509051</v>
      </c>
      <c r="E20" s="4">
        <v>1550</v>
      </c>
      <c r="F20" s="4">
        <v>920</v>
      </c>
      <c r="G20" s="54">
        <v>0.59354838709677415</v>
      </c>
      <c r="H20" s="4">
        <v>2</v>
      </c>
      <c r="I20" s="4">
        <v>880</v>
      </c>
      <c r="J20" s="6">
        <v>339</v>
      </c>
      <c r="K20" s="6">
        <v>541</v>
      </c>
      <c r="L20" s="6"/>
      <c r="M20" s="61">
        <v>40</v>
      </c>
      <c r="N20" s="4" t="s">
        <v>1709</v>
      </c>
      <c r="O20" s="4">
        <v>0</v>
      </c>
      <c r="P20" s="4">
        <v>0</v>
      </c>
      <c r="Q20" s="4">
        <v>100</v>
      </c>
      <c r="R20" s="4">
        <v>100</v>
      </c>
      <c r="S20" s="4">
        <v>0</v>
      </c>
      <c r="T20" s="4">
        <v>0</v>
      </c>
      <c r="U20" s="4">
        <v>0</v>
      </c>
      <c r="V20" s="4">
        <v>30</v>
      </c>
      <c r="W20" s="4">
        <v>30</v>
      </c>
      <c r="X20" s="4">
        <v>69</v>
      </c>
      <c r="Y20" s="4">
        <v>1</v>
      </c>
      <c r="Z20" s="4">
        <v>0</v>
      </c>
      <c r="AA20" s="4">
        <v>100</v>
      </c>
      <c r="AB20" s="4">
        <v>100</v>
      </c>
      <c r="AC20" s="4">
        <v>100</v>
      </c>
      <c r="AD20" s="4">
        <v>0</v>
      </c>
      <c r="AE20" s="4">
        <v>0</v>
      </c>
      <c r="AF20" s="4">
        <v>0</v>
      </c>
      <c r="AG20" s="4">
        <v>50</v>
      </c>
      <c r="AH20" s="4">
        <v>50</v>
      </c>
      <c r="AI20" s="4">
        <v>100</v>
      </c>
      <c r="AJ20" s="4">
        <v>2</v>
      </c>
      <c r="AK20" s="4" t="s">
        <v>96</v>
      </c>
      <c r="AL20" s="4" t="s">
        <v>96</v>
      </c>
      <c r="AM20" s="4">
        <v>6</v>
      </c>
      <c r="AN20" s="4" t="s">
        <v>97</v>
      </c>
      <c r="AO20" s="4" t="s">
        <v>97</v>
      </c>
      <c r="AP20" s="4" t="s">
        <v>97</v>
      </c>
      <c r="AQ20" s="4" t="s">
        <v>97</v>
      </c>
      <c r="AR20" s="4" t="s">
        <v>97</v>
      </c>
      <c r="AS20" s="4" t="s">
        <v>97</v>
      </c>
      <c r="AT20" s="4" t="s">
        <v>97</v>
      </c>
      <c r="AU20" s="4" t="s">
        <v>96</v>
      </c>
      <c r="AV20" s="4" t="s">
        <v>97</v>
      </c>
      <c r="AW20" s="4" t="s">
        <v>97</v>
      </c>
      <c r="AX20" s="4" t="s">
        <v>97</v>
      </c>
      <c r="AY20" s="4" t="s">
        <v>97</v>
      </c>
      <c r="AZ20" s="4" t="s">
        <v>97</v>
      </c>
      <c r="BA20" s="4" t="s">
        <v>96</v>
      </c>
      <c r="BB20" s="4" t="s">
        <v>96</v>
      </c>
      <c r="BC20" s="4" t="s">
        <v>96</v>
      </c>
      <c r="BD20" s="4" t="s">
        <v>96</v>
      </c>
      <c r="BE20" s="4">
        <v>1</v>
      </c>
      <c r="BF20" s="4">
        <v>1</v>
      </c>
      <c r="BG20" s="4">
        <v>30</v>
      </c>
      <c r="BH20" s="4">
        <v>0</v>
      </c>
      <c r="BI20" s="4">
        <v>1</v>
      </c>
      <c r="BJ20" s="4">
        <v>0</v>
      </c>
      <c r="BK20" s="4">
        <v>9</v>
      </c>
      <c r="BL20" s="4" t="s">
        <v>96</v>
      </c>
      <c r="BM20" s="4" t="s">
        <v>96</v>
      </c>
      <c r="BN20" s="4" t="s">
        <v>1715</v>
      </c>
      <c r="BO20" s="6" t="s">
        <v>97</v>
      </c>
      <c r="BP20" s="6" t="s">
        <v>98</v>
      </c>
      <c r="BQ20" s="6" t="s">
        <v>98</v>
      </c>
      <c r="BR20" s="6" t="s">
        <v>96</v>
      </c>
      <c r="BS20" s="6">
        <v>33</v>
      </c>
      <c r="BT20" s="6" t="s">
        <v>96</v>
      </c>
      <c r="BU20" s="29" t="s">
        <v>430</v>
      </c>
      <c r="BV20" s="29" t="s">
        <v>1798</v>
      </c>
      <c r="BW20" s="29" t="s">
        <v>429</v>
      </c>
      <c r="BX20" s="29" t="s">
        <v>1798</v>
      </c>
      <c r="BY20" s="29" t="s">
        <v>430</v>
      </c>
      <c r="BZ20" s="65" t="s">
        <v>429</v>
      </c>
      <c r="CA20" s="65" t="s">
        <v>429</v>
      </c>
      <c r="CB20" s="65" t="s">
        <v>429</v>
      </c>
      <c r="CC20" s="65" t="s">
        <v>1800</v>
      </c>
      <c r="CD20" s="66">
        <v>157</v>
      </c>
      <c r="CE20" s="66">
        <v>77</v>
      </c>
      <c r="CF20" s="66">
        <v>59</v>
      </c>
      <c r="CG20" s="66">
        <v>27</v>
      </c>
      <c r="CH20" s="66">
        <v>7</v>
      </c>
      <c r="CI20" s="66">
        <v>366</v>
      </c>
      <c r="CJ20" s="66">
        <v>6</v>
      </c>
      <c r="CK20" s="66">
        <v>125</v>
      </c>
      <c r="CL20" s="66">
        <v>363</v>
      </c>
      <c r="CM20" s="66">
        <v>180</v>
      </c>
      <c r="CN20" s="66">
        <v>21</v>
      </c>
      <c r="CO20" s="66">
        <v>58</v>
      </c>
      <c r="CP20" s="66">
        <v>223</v>
      </c>
      <c r="CQ20" s="66">
        <v>217</v>
      </c>
      <c r="CR20" s="67">
        <v>0.21577574967405475</v>
      </c>
      <c r="CS20" s="67">
        <v>0.23989569752281617</v>
      </c>
      <c r="CT20" s="67">
        <v>0.26792698826597133</v>
      </c>
      <c r="CU20" s="67">
        <v>0.14015645371577576</v>
      </c>
      <c r="CV20" s="67">
        <v>0.13624511082138202</v>
      </c>
      <c r="CW20" s="68">
        <v>13</v>
      </c>
      <c r="CX20" s="68">
        <v>21</v>
      </c>
      <c r="CY20" s="68">
        <v>24</v>
      </c>
      <c r="CZ20" s="68">
        <v>14</v>
      </c>
    </row>
    <row r="21" spans="1:104" x14ac:dyDescent="0.3">
      <c r="A21" s="3" t="s">
        <v>92</v>
      </c>
      <c r="B21" s="3" t="s">
        <v>121</v>
      </c>
      <c r="C21" s="3" t="s">
        <v>148</v>
      </c>
      <c r="D21" s="6">
        <v>509086</v>
      </c>
      <c r="E21" s="4">
        <v>3610</v>
      </c>
      <c r="F21" s="4">
        <v>430</v>
      </c>
      <c r="G21" s="54">
        <v>0.11911357340720222</v>
      </c>
      <c r="H21" s="4">
        <v>1</v>
      </c>
      <c r="I21" s="4">
        <v>100</v>
      </c>
      <c r="J21" s="6"/>
      <c r="K21" s="6"/>
      <c r="L21" s="6">
        <v>100</v>
      </c>
      <c r="M21" s="61">
        <v>330</v>
      </c>
      <c r="N21" s="4" t="s">
        <v>1709</v>
      </c>
      <c r="O21" s="4">
        <v>5</v>
      </c>
      <c r="P21" s="4">
        <v>15</v>
      </c>
      <c r="Q21" s="4">
        <v>100</v>
      </c>
      <c r="R21" s="4">
        <v>100</v>
      </c>
      <c r="S21" s="4">
        <v>0</v>
      </c>
      <c r="T21" s="4">
        <v>0</v>
      </c>
      <c r="U21" s="4">
        <v>0</v>
      </c>
      <c r="V21" s="4">
        <v>100</v>
      </c>
      <c r="W21" s="4">
        <v>100</v>
      </c>
      <c r="X21" s="4">
        <v>0</v>
      </c>
      <c r="Y21" s="4">
        <v>0</v>
      </c>
      <c r="Z21" s="4">
        <v>0</v>
      </c>
      <c r="AA21" s="4">
        <v>100</v>
      </c>
      <c r="AB21" s="4">
        <v>100</v>
      </c>
      <c r="AC21" s="4">
        <v>100</v>
      </c>
      <c r="AD21" s="4">
        <v>100</v>
      </c>
      <c r="AE21" s="4">
        <v>100</v>
      </c>
      <c r="AF21" s="4">
        <v>0</v>
      </c>
      <c r="AG21" s="4">
        <v>100</v>
      </c>
      <c r="AH21" s="4">
        <v>0</v>
      </c>
      <c r="AI21" s="4">
        <v>100</v>
      </c>
      <c r="AJ21" s="4">
        <v>2</v>
      </c>
      <c r="AK21" s="4" t="s">
        <v>96</v>
      </c>
      <c r="AL21" s="4" t="s">
        <v>96</v>
      </c>
      <c r="AM21" s="4">
        <v>3</v>
      </c>
      <c r="AN21" s="4" t="s">
        <v>97</v>
      </c>
      <c r="AO21" s="4" t="s">
        <v>97</v>
      </c>
      <c r="AP21" s="4" t="s">
        <v>97</v>
      </c>
      <c r="AQ21" s="4" t="s">
        <v>97</v>
      </c>
      <c r="AR21" s="4" t="s">
        <v>97</v>
      </c>
      <c r="AS21" s="4" t="s">
        <v>97</v>
      </c>
      <c r="AT21" s="4" t="s">
        <v>97</v>
      </c>
      <c r="AU21" s="4" t="s">
        <v>97</v>
      </c>
      <c r="AV21" s="4" t="s">
        <v>97</v>
      </c>
      <c r="AW21" s="4" t="s">
        <v>97</v>
      </c>
      <c r="AX21" s="4" t="s">
        <v>97</v>
      </c>
      <c r="AY21" s="4" t="s">
        <v>97</v>
      </c>
      <c r="AZ21" s="4" t="s">
        <v>97</v>
      </c>
      <c r="BA21" s="4" t="s">
        <v>97</v>
      </c>
      <c r="BB21" s="4" t="s">
        <v>97</v>
      </c>
      <c r="BC21" s="4" t="s">
        <v>96</v>
      </c>
      <c r="BD21" s="4" t="s">
        <v>96</v>
      </c>
      <c r="BE21" s="4">
        <v>0</v>
      </c>
      <c r="BF21" s="4">
        <v>0</v>
      </c>
      <c r="BG21" s="4">
        <v>6</v>
      </c>
      <c r="BH21" s="4">
        <v>0</v>
      </c>
      <c r="BI21" s="4">
        <v>0</v>
      </c>
      <c r="BJ21" s="4">
        <v>0</v>
      </c>
      <c r="BK21" s="4">
        <v>11</v>
      </c>
      <c r="BL21" s="4" t="s">
        <v>97</v>
      </c>
      <c r="BM21" s="4" t="s">
        <v>97</v>
      </c>
      <c r="BN21" s="4" t="s">
        <v>98</v>
      </c>
      <c r="BO21" s="6" t="s">
        <v>97</v>
      </c>
      <c r="BP21" s="6" t="s">
        <v>98</v>
      </c>
      <c r="BQ21" s="6" t="s">
        <v>98</v>
      </c>
      <c r="BR21" s="6" t="s">
        <v>96</v>
      </c>
      <c r="BS21" s="6">
        <v>35</v>
      </c>
      <c r="BT21" s="6" t="s">
        <v>96</v>
      </c>
      <c r="BU21" s="29" t="s">
        <v>429</v>
      </c>
      <c r="BV21" s="29" t="s">
        <v>1801</v>
      </c>
      <c r="BW21" s="29" t="s">
        <v>1801</v>
      </c>
      <c r="BX21" s="29" t="s">
        <v>429</v>
      </c>
      <c r="BY21" s="29" t="s">
        <v>429</v>
      </c>
      <c r="BZ21" s="65" t="s">
        <v>1800</v>
      </c>
      <c r="CA21" s="65" t="s">
        <v>429</v>
      </c>
      <c r="CB21" s="65" t="s">
        <v>429</v>
      </c>
      <c r="CC21" s="65" t="s">
        <v>1800</v>
      </c>
      <c r="CD21" s="66">
        <v>167</v>
      </c>
      <c r="CE21" s="66">
        <v>74</v>
      </c>
      <c r="CF21" s="66">
        <v>33</v>
      </c>
      <c r="CG21" s="66">
        <v>29</v>
      </c>
      <c r="CH21" s="66">
        <v>0</v>
      </c>
      <c r="CI21" s="66">
        <v>182</v>
      </c>
      <c r="CJ21" s="66">
        <v>62</v>
      </c>
      <c r="CK21" s="66">
        <v>98</v>
      </c>
      <c r="CL21" s="66">
        <v>620</v>
      </c>
      <c r="CM21" s="66">
        <v>389</v>
      </c>
      <c r="CN21" s="66">
        <v>25</v>
      </c>
      <c r="CO21" s="66">
        <v>69</v>
      </c>
      <c r="CP21" s="66">
        <v>65</v>
      </c>
      <c r="CQ21" s="66">
        <v>64</v>
      </c>
      <c r="CR21" s="67">
        <v>0.13940873338757798</v>
      </c>
      <c r="CS21" s="67">
        <v>0.1822620016273393</v>
      </c>
      <c r="CT21" s="67">
        <v>0.29346352047735286</v>
      </c>
      <c r="CU21" s="67">
        <v>0.18578790344453486</v>
      </c>
      <c r="CV21" s="67">
        <v>0.19907784106319501</v>
      </c>
      <c r="CW21" s="68">
        <v>41</v>
      </c>
      <c r="CX21" s="68">
        <v>54</v>
      </c>
      <c r="CY21" s="68">
        <v>22</v>
      </c>
      <c r="CZ21" s="68">
        <v>48</v>
      </c>
    </row>
    <row r="22" spans="1:104" x14ac:dyDescent="0.3">
      <c r="A22" s="3" t="s">
        <v>92</v>
      </c>
      <c r="B22" s="3" t="s">
        <v>121</v>
      </c>
      <c r="C22" s="3" t="s">
        <v>150</v>
      </c>
      <c r="D22" s="6">
        <v>509094</v>
      </c>
      <c r="E22" s="4">
        <v>411</v>
      </c>
      <c r="F22" s="4">
        <v>279</v>
      </c>
      <c r="G22" s="54">
        <v>0.67883211678832112</v>
      </c>
      <c r="H22" s="4">
        <v>1</v>
      </c>
      <c r="I22" s="4">
        <v>198</v>
      </c>
      <c r="J22" s="6"/>
      <c r="K22" s="6">
        <v>198</v>
      </c>
      <c r="L22" s="6"/>
      <c r="M22" s="61">
        <v>81</v>
      </c>
      <c r="N22" s="4" t="s">
        <v>1709</v>
      </c>
      <c r="O22" s="4">
        <v>11</v>
      </c>
      <c r="P22" s="4">
        <v>93</v>
      </c>
      <c r="Q22" s="4">
        <v>100</v>
      </c>
      <c r="R22" s="4">
        <v>99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70</v>
      </c>
      <c r="Y22" s="4">
        <v>22</v>
      </c>
      <c r="Z22" s="4">
        <v>8</v>
      </c>
      <c r="AA22" s="4">
        <v>100</v>
      </c>
      <c r="AB22" s="4">
        <v>98</v>
      </c>
      <c r="AC22" s="4">
        <v>100</v>
      </c>
      <c r="AD22" s="4">
        <v>0</v>
      </c>
      <c r="AE22" s="4">
        <v>0</v>
      </c>
      <c r="AF22" s="4">
        <v>0</v>
      </c>
      <c r="AG22" s="4">
        <v>0</v>
      </c>
      <c r="AH22" s="4">
        <v>100</v>
      </c>
      <c r="AI22" s="4">
        <v>98</v>
      </c>
      <c r="AJ22" s="4">
        <v>2</v>
      </c>
      <c r="AK22" s="4" t="s">
        <v>96</v>
      </c>
      <c r="AL22" s="4" t="s">
        <v>97</v>
      </c>
      <c r="AM22" s="4" t="s">
        <v>98</v>
      </c>
      <c r="AN22" s="4" t="s">
        <v>97</v>
      </c>
      <c r="AO22" s="4" t="s">
        <v>96</v>
      </c>
      <c r="AP22" s="4" t="s">
        <v>97</v>
      </c>
      <c r="AQ22" s="4" t="s">
        <v>97</v>
      </c>
      <c r="AR22" s="4" t="s">
        <v>97</v>
      </c>
      <c r="AS22" s="4" t="s">
        <v>97</v>
      </c>
      <c r="AT22" s="4" t="s">
        <v>97</v>
      </c>
      <c r="AU22" s="4" t="s">
        <v>97</v>
      </c>
      <c r="AV22" s="4" t="s">
        <v>97</v>
      </c>
      <c r="AW22" s="4" t="s">
        <v>97</v>
      </c>
      <c r="AX22" s="4" t="s">
        <v>97</v>
      </c>
      <c r="AY22" s="4" t="s">
        <v>97</v>
      </c>
      <c r="AZ22" s="4" t="s">
        <v>97</v>
      </c>
      <c r="BA22" s="4" t="s">
        <v>97</v>
      </c>
      <c r="BB22" s="4" t="s">
        <v>97</v>
      </c>
      <c r="BC22" s="4" t="s">
        <v>96</v>
      </c>
      <c r="BD22" s="4" t="s">
        <v>96</v>
      </c>
      <c r="BE22" s="4">
        <v>4</v>
      </c>
      <c r="BF22" s="4">
        <v>4</v>
      </c>
      <c r="BG22" s="4">
        <v>20</v>
      </c>
      <c r="BH22" s="4">
        <v>0</v>
      </c>
      <c r="BI22" s="4">
        <v>10</v>
      </c>
      <c r="BJ22" s="4">
        <v>0</v>
      </c>
      <c r="BK22" s="4">
        <v>5</v>
      </c>
      <c r="BL22" s="4" t="s">
        <v>96</v>
      </c>
      <c r="BM22" s="4" t="s">
        <v>97</v>
      </c>
      <c r="BN22" s="4" t="s">
        <v>98</v>
      </c>
      <c r="BO22" s="6" t="s">
        <v>97</v>
      </c>
      <c r="BP22" s="6" t="s">
        <v>98</v>
      </c>
      <c r="BQ22" s="6" t="s">
        <v>98</v>
      </c>
      <c r="BR22" s="6" t="s">
        <v>96</v>
      </c>
      <c r="BS22" s="6">
        <v>4</v>
      </c>
      <c r="BT22" s="6" t="s">
        <v>96</v>
      </c>
      <c r="BU22" s="29" t="s">
        <v>430</v>
      </c>
      <c r="BV22" s="29" t="s">
        <v>1798</v>
      </c>
      <c r="BW22" s="29" t="s">
        <v>429</v>
      </c>
      <c r="BX22" s="29" t="s">
        <v>1798</v>
      </c>
      <c r="BY22" s="29" t="s">
        <v>430</v>
      </c>
      <c r="BZ22" s="65" t="s">
        <v>429</v>
      </c>
      <c r="CA22" s="65" t="s">
        <v>429</v>
      </c>
      <c r="CB22" s="65" t="s">
        <v>429</v>
      </c>
      <c r="CC22" s="65" t="s">
        <v>429</v>
      </c>
      <c r="CD22" s="66">
        <v>35</v>
      </c>
      <c r="CE22" s="66">
        <v>21</v>
      </c>
      <c r="CF22" s="66">
        <v>6</v>
      </c>
      <c r="CG22" s="66">
        <v>0</v>
      </c>
      <c r="CH22" s="66">
        <v>0</v>
      </c>
      <c r="CI22" s="66">
        <v>101</v>
      </c>
      <c r="CJ22" s="66">
        <v>43</v>
      </c>
      <c r="CK22" s="66">
        <v>24</v>
      </c>
      <c r="CL22" s="66">
        <v>134</v>
      </c>
      <c r="CM22" s="66">
        <v>55</v>
      </c>
      <c r="CN22" s="66">
        <v>6</v>
      </c>
      <c r="CO22" s="66">
        <v>19</v>
      </c>
      <c r="CP22" s="66">
        <v>14</v>
      </c>
      <c r="CQ22" s="66">
        <v>6</v>
      </c>
      <c r="CR22" s="67">
        <v>0.3256880733944954</v>
      </c>
      <c r="CS22" s="67">
        <v>0.25229357798165136</v>
      </c>
      <c r="CT22" s="67">
        <v>0.24082568807339449</v>
      </c>
      <c r="CU22" s="67">
        <v>9.862385321100918E-2</v>
      </c>
      <c r="CV22" s="67">
        <v>8.2568807339449546E-2</v>
      </c>
      <c r="CW22" s="68">
        <v>5</v>
      </c>
      <c r="CX22" s="68">
        <v>0</v>
      </c>
      <c r="CY22" s="68">
        <v>6</v>
      </c>
      <c r="CZ22" s="68">
        <v>5</v>
      </c>
    </row>
    <row r="23" spans="1:104" x14ac:dyDescent="0.3">
      <c r="A23" s="3" t="s">
        <v>92</v>
      </c>
      <c r="B23" s="3" t="s">
        <v>121</v>
      </c>
      <c r="C23" s="3" t="s">
        <v>152</v>
      </c>
      <c r="D23" s="6">
        <v>509124</v>
      </c>
      <c r="E23" s="4">
        <v>2276</v>
      </c>
      <c r="F23" s="4">
        <v>570</v>
      </c>
      <c r="G23" s="54">
        <v>0.25043936731107208</v>
      </c>
      <c r="H23" s="4">
        <v>2</v>
      </c>
      <c r="I23" s="4">
        <v>570</v>
      </c>
      <c r="J23" s="6"/>
      <c r="K23" s="6"/>
      <c r="L23" s="6">
        <v>570</v>
      </c>
      <c r="M23" s="61"/>
      <c r="N23" s="4" t="s">
        <v>1709</v>
      </c>
      <c r="O23" s="4">
        <v>0</v>
      </c>
      <c r="P23" s="4">
        <v>0</v>
      </c>
      <c r="Q23" s="4">
        <v>100</v>
      </c>
      <c r="R23" s="4">
        <v>100</v>
      </c>
      <c r="S23" s="4">
        <v>0</v>
      </c>
      <c r="T23" s="4">
        <v>0</v>
      </c>
      <c r="U23" s="4">
        <v>0</v>
      </c>
      <c r="V23" s="4">
        <v>95</v>
      </c>
      <c r="W23" s="4">
        <v>95</v>
      </c>
      <c r="X23" s="4">
        <v>5</v>
      </c>
      <c r="Y23" s="4">
        <v>0</v>
      </c>
      <c r="Z23" s="4">
        <v>0</v>
      </c>
      <c r="AA23" s="4">
        <v>100</v>
      </c>
      <c r="AB23" s="4">
        <v>100</v>
      </c>
      <c r="AC23" s="4">
        <v>100</v>
      </c>
      <c r="AD23" s="4">
        <v>95</v>
      </c>
      <c r="AE23" s="4">
        <v>95</v>
      </c>
      <c r="AF23" s="4">
        <v>0</v>
      </c>
      <c r="AG23" s="4">
        <v>90</v>
      </c>
      <c r="AH23" s="4">
        <v>10</v>
      </c>
      <c r="AI23" s="4">
        <v>100</v>
      </c>
      <c r="AJ23" s="4">
        <v>2</v>
      </c>
      <c r="AK23" s="4" t="s">
        <v>96</v>
      </c>
      <c r="AL23" s="4" t="s">
        <v>96</v>
      </c>
      <c r="AM23" s="4">
        <v>2</v>
      </c>
      <c r="AN23" s="4" t="s">
        <v>97</v>
      </c>
      <c r="AO23" s="4" t="s">
        <v>97</v>
      </c>
      <c r="AP23" s="4" t="s">
        <v>97</v>
      </c>
      <c r="AQ23" s="4" t="s">
        <v>96</v>
      </c>
      <c r="AR23" s="4" t="s">
        <v>96</v>
      </c>
      <c r="AS23" s="4" t="s">
        <v>97</v>
      </c>
      <c r="AT23" s="4" t="s">
        <v>97</v>
      </c>
      <c r="AU23" s="4" t="s">
        <v>97</v>
      </c>
      <c r="AV23" s="4" t="s">
        <v>97</v>
      </c>
      <c r="AW23" s="4" t="s">
        <v>97</v>
      </c>
      <c r="AX23" s="4" t="s">
        <v>97</v>
      </c>
      <c r="AY23" s="4" t="s">
        <v>97</v>
      </c>
      <c r="AZ23" s="4" t="s">
        <v>97</v>
      </c>
      <c r="BA23" s="4" t="s">
        <v>97</v>
      </c>
      <c r="BB23" s="4" t="s">
        <v>97</v>
      </c>
      <c r="BC23" s="4" t="s">
        <v>96</v>
      </c>
      <c r="BD23" s="4" t="s">
        <v>96</v>
      </c>
      <c r="BE23" s="4">
        <v>0</v>
      </c>
      <c r="BF23" s="4">
        <v>6</v>
      </c>
      <c r="BG23" s="4">
        <v>6</v>
      </c>
      <c r="BH23" s="4">
        <v>0</v>
      </c>
      <c r="BI23" s="4">
        <v>0</v>
      </c>
      <c r="BJ23" s="4">
        <v>0</v>
      </c>
      <c r="BK23" s="4">
        <v>9</v>
      </c>
      <c r="BL23" s="4" t="s">
        <v>97</v>
      </c>
      <c r="BM23" s="4" t="s">
        <v>97</v>
      </c>
      <c r="BN23" s="4" t="s">
        <v>98</v>
      </c>
      <c r="BO23" s="6" t="s">
        <v>97</v>
      </c>
      <c r="BP23" s="6" t="s">
        <v>98</v>
      </c>
      <c r="BQ23" s="6" t="s">
        <v>98</v>
      </c>
      <c r="BR23" s="6" t="s">
        <v>96</v>
      </c>
      <c r="BS23" s="6">
        <v>12</v>
      </c>
      <c r="BT23" s="6" t="s">
        <v>96</v>
      </c>
      <c r="BU23" s="29" t="s">
        <v>429</v>
      </c>
      <c r="BV23" s="29" t="s">
        <v>429</v>
      </c>
      <c r="BW23" s="29" t="s">
        <v>429</v>
      </c>
      <c r="BX23" s="29" t="s">
        <v>1802</v>
      </c>
      <c r="BY23" s="29" t="s">
        <v>429</v>
      </c>
      <c r="BZ23" s="65" t="s">
        <v>429</v>
      </c>
      <c r="CA23" s="65" t="s">
        <v>429</v>
      </c>
      <c r="CB23" s="65" t="s">
        <v>429</v>
      </c>
      <c r="CC23" s="65" t="s">
        <v>429</v>
      </c>
      <c r="CD23" s="66">
        <v>111</v>
      </c>
      <c r="CE23" s="66">
        <v>59</v>
      </c>
      <c r="CF23" s="66">
        <v>12</v>
      </c>
      <c r="CG23" s="66">
        <v>5</v>
      </c>
      <c r="CH23" s="66">
        <v>3</v>
      </c>
      <c r="CI23" s="66">
        <v>171</v>
      </c>
      <c r="CJ23" s="66">
        <v>16</v>
      </c>
      <c r="CK23" s="66">
        <v>63</v>
      </c>
      <c r="CL23" s="66">
        <v>478</v>
      </c>
      <c r="CM23" s="66">
        <v>248</v>
      </c>
      <c r="CN23" s="66">
        <v>22</v>
      </c>
      <c r="CO23" s="66">
        <v>66</v>
      </c>
      <c r="CP23" s="66">
        <v>91</v>
      </c>
      <c r="CQ23" s="66">
        <v>91</v>
      </c>
      <c r="CR23" s="67">
        <v>0.17290322580645162</v>
      </c>
      <c r="CS23" s="67">
        <v>0.20430107526881722</v>
      </c>
      <c r="CT23" s="67">
        <v>0.26236559139784948</v>
      </c>
      <c r="CU23" s="67">
        <v>0.20688172043010752</v>
      </c>
      <c r="CV23" s="67">
        <v>0.15354838709677418</v>
      </c>
      <c r="CW23" s="68">
        <v>59</v>
      </c>
      <c r="CX23" s="68">
        <v>63</v>
      </c>
      <c r="CY23" s="68">
        <v>28</v>
      </c>
      <c r="CZ23" s="68">
        <v>25</v>
      </c>
    </row>
    <row r="24" spans="1:104" x14ac:dyDescent="0.3">
      <c r="A24" s="3" t="s">
        <v>92</v>
      </c>
      <c r="B24" s="3" t="s">
        <v>155</v>
      </c>
      <c r="C24" s="3" t="s">
        <v>155</v>
      </c>
      <c r="D24" s="6">
        <v>518263</v>
      </c>
      <c r="E24" s="6">
        <v>14318</v>
      </c>
      <c r="F24" s="4">
        <v>1002</v>
      </c>
      <c r="G24" s="54">
        <v>6.9981841039251286E-2</v>
      </c>
      <c r="H24" s="6">
        <v>5</v>
      </c>
      <c r="I24" s="6">
        <v>902</v>
      </c>
      <c r="J24" s="6"/>
      <c r="K24" s="6"/>
      <c r="L24" s="6">
        <v>902</v>
      </c>
      <c r="M24" s="61">
        <v>100</v>
      </c>
      <c r="N24" s="6" t="s">
        <v>1709</v>
      </c>
      <c r="O24" s="6">
        <v>361</v>
      </c>
      <c r="P24" s="6">
        <v>1263</v>
      </c>
      <c r="Q24" s="6">
        <v>100</v>
      </c>
      <c r="R24" s="6">
        <v>100</v>
      </c>
      <c r="S24" s="6">
        <v>0</v>
      </c>
      <c r="T24" s="6">
        <v>0</v>
      </c>
      <c r="U24" s="6">
        <v>0</v>
      </c>
      <c r="V24" s="6">
        <v>100</v>
      </c>
      <c r="W24" s="6">
        <v>100</v>
      </c>
      <c r="X24" s="6">
        <v>0</v>
      </c>
      <c r="Y24" s="6">
        <v>0</v>
      </c>
      <c r="Z24" s="6">
        <v>0</v>
      </c>
      <c r="AA24" s="6">
        <v>100</v>
      </c>
      <c r="AB24" s="6">
        <v>100</v>
      </c>
      <c r="AC24" s="6">
        <v>100</v>
      </c>
      <c r="AD24" s="6">
        <v>70</v>
      </c>
      <c r="AE24" s="6">
        <v>40</v>
      </c>
      <c r="AF24" s="6">
        <v>40</v>
      </c>
      <c r="AG24" s="6">
        <v>50</v>
      </c>
      <c r="AH24" s="4">
        <v>10</v>
      </c>
      <c r="AI24" s="4">
        <v>100</v>
      </c>
      <c r="AJ24" s="4">
        <v>4</v>
      </c>
      <c r="AK24" s="4" t="s">
        <v>96</v>
      </c>
      <c r="AL24" s="4" t="s">
        <v>96</v>
      </c>
      <c r="AM24" s="4">
        <v>2</v>
      </c>
      <c r="AN24" s="4" t="s">
        <v>97</v>
      </c>
      <c r="AO24" s="4" t="s">
        <v>97</v>
      </c>
      <c r="AP24" s="4" t="s">
        <v>97</v>
      </c>
      <c r="AQ24" s="4" t="s">
        <v>97</v>
      </c>
      <c r="AR24" s="4" t="s">
        <v>97</v>
      </c>
      <c r="AS24" s="4" t="s">
        <v>97</v>
      </c>
      <c r="AT24" s="4" t="s">
        <v>97</v>
      </c>
      <c r="AU24" s="4" t="s">
        <v>97</v>
      </c>
      <c r="AV24" s="4" t="s">
        <v>97</v>
      </c>
      <c r="AW24" s="4" t="s">
        <v>97</v>
      </c>
      <c r="AX24" s="4" t="s">
        <v>97</v>
      </c>
      <c r="AY24" s="4" t="s">
        <v>97</v>
      </c>
      <c r="AZ24" s="4" t="s">
        <v>97</v>
      </c>
      <c r="BA24" s="4" t="s">
        <v>97</v>
      </c>
      <c r="BB24" s="4" t="s">
        <v>97</v>
      </c>
      <c r="BC24" s="4" t="s">
        <v>96</v>
      </c>
      <c r="BD24" s="4" t="s">
        <v>97</v>
      </c>
      <c r="BE24" s="4">
        <v>0</v>
      </c>
      <c r="BF24" s="4">
        <v>0</v>
      </c>
      <c r="BG24" s="4">
        <v>0</v>
      </c>
      <c r="BH24" s="4">
        <v>0</v>
      </c>
      <c r="BI24" s="4">
        <v>4</v>
      </c>
      <c r="BJ24" s="4">
        <v>0</v>
      </c>
      <c r="BK24" s="4">
        <v>15</v>
      </c>
      <c r="BL24" s="4" t="s">
        <v>97</v>
      </c>
      <c r="BM24" s="4" t="s">
        <v>97</v>
      </c>
      <c r="BN24" s="4" t="s">
        <v>98</v>
      </c>
      <c r="BO24" s="6" t="s">
        <v>97</v>
      </c>
      <c r="BP24" s="6" t="s">
        <v>98</v>
      </c>
      <c r="BQ24" s="6" t="s">
        <v>98</v>
      </c>
      <c r="BR24" s="6" t="s">
        <v>96</v>
      </c>
      <c r="BS24" s="6">
        <v>22</v>
      </c>
      <c r="BT24" s="6" t="s">
        <v>96</v>
      </c>
      <c r="BU24" s="29" t="s">
        <v>429</v>
      </c>
      <c r="BV24" s="29" t="s">
        <v>1801</v>
      </c>
      <c r="BW24" s="29" t="s">
        <v>429</v>
      </c>
      <c r="BX24" s="29" t="s">
        <v>429</v>
      </c>
      <c r="BY24" s="29" t="s">
        <v>430</v>
      </c>
      <c r="BZ24" s="65" t="s">
        <v>429</v>
      </c>
      <c r="CA24" s="65" t="s">
        <v>429</v>
      </c>
      <c r="CB24" s="65" t="s">
        <v>429</v>
      </c>
      <c r="CC24" s="65" t="s">
        <v>429</v>
      </c>
      <c r="CD24" s="66">
        <v>563</v>
      </c>
      <c r="CE24" s="66">
        <v>254</v>
      </c>
      <c r="CF24" s="66">
        <v>95</v>
      </c>
      <c r="CG24" s="66">
        <v>46</v>
      </c>
      <c r="CH24" s="66">
        <v>25</v>
      </c>
      <c r="CI24" s="66">
        <v>416</v>
      </c>
      <c r="CJ24" s="66">
        <v>74</v>
      </c>
      <c r="CK24" s="66">
        <v>225</v>
      </c>
      <c r="CL24" s="66">
        <v>2664</v>
      </c>
      <c r="CM24" s="66">
        <v>1661</v>
      </c>
      <c r="CN24" s="66">
        <v>88</v>
      </c>
      <c r="CO24" s="66">
        <v>316</v>
      </c>
      <c r="CP24" s="66">
        <v>422</v>
      </c>
      <c r="CQ24" s="66">
        <v>388</v>
      </c>
      <c r="CR24" s="67">
        <v>0.14190385401062236</v>
      </c>
      <c r="CS24" s="67">
        <v>0.17629034454582596</v>
      </c>
      <c r="CT24" s="67">
        <v>0.31458531935176359</v>
      </c>
      <c r="CU24" s="67">
        <v>0.19031730900177041</v>
      </c>
      <c r="CV24" s="67">
        <v>0.17690317309001771</v>
      </c>
      <c r="CW24" s="68">
        <v>149</v>
      </c>
      <c r="CX24" s="68">
        <v>198</v>
      </c>
      <c r="CY24" s="68">
        <v>125</v>
      </c>
      <c r="CZ24" s="68">
        <v>141</v>
      </c>
    </row>
    <row r="25" spans="1:104" x14ac:dyDescent="0.3">
      <c r="A25" s="3" t="s">
        <v>92</v>
      </c>
      <c r="B25" s="3" t="s">
        <v>155</v>
      </c>
      <c r="C25" s="3" t="s">
        <v>161</v>
      </c>
      <c r="D25" s="6">
        <v>518379</v>
      </c>
      <c r="E25" s="6">
        <v>943</v>
      </c>
      <c r="F25" s="4">
        <v>45</v>
      </c>
      <c r="G25" s="54">
        <v>4.7720042417815481E-2</v>
      </c>
      <c r="H25" s="6">
        <v>1</v>
      </c>
      <c r="I25" s="6">
        <v>35</v>
      </c>
      <c r="J25" s="6"/>
      <c r="K25" s="6"/>
      <c r="L25" s="6">
        <v>35</v>
      </c>
      <c r="M25" s="61">
        <v>10</v>
      </c>
      <c r="N25" s="6" t="s">
        <v>1712</v>
      </c>
      <c r="O25" s="6">
        <v>0</v>
      </c>
      <c r="P25" s="6">
        <v>0</v>
      </c>
      <c r="Q25" s="6">
        <v>85</v>
      </c>
      <c r="R25" s="6">
        <v>79</v>
      </c>
      <c r="S25" s="6">
        <v>21</v>
      </c>
      <c r="T25" s="6">
        <v>0</v>
      </c>
      <c r="U25" s="6">
        <v>0</v>
      </c>
      <c r="V25" s="6">
        <v>65</v>
      </c>
      <c r="W25" s="6">
        <v>61</v>
      </c>
      <c r="X25" s="6">
        <v>39</v>
      </c>
      <c r="Y25" s="6">
        <v>0</v>
      </c>
      <c r="Z25" s="6">
        <v>0</v>
      </c>
      <c r="AA25" s="6">
        <v>100</v>
      </c>
      <c r="AB25" s="6">
        <v>100</v>
      </c>
      <c r="AC25" s="6">
        <v>100</v>
      </c>
      <c r="AD25" s="6">
        <v>0</v>
      </c>
      <c r="AE25" s="6">
        <v>0</v>
      </c>
      <c r="AF25" s="6">
        <v>0</v>
      </c>
      <c r="AG25" s="6">
        <v>2</v>
      </c>
      <c r="AH25" s="4">
        <v>98</v>
      </c>
      <c r="AI25" s="4">
        <v>100</v>
      </c>
      <c r="AJ25" s="4">
        <v>2</v>
      </c>
      <c r="AK25" s="4" t="s">
        <v>96</v>
      </c>
      <c r="AL25" s="4" t="s">
        <v>96</v>
      </c>
      <c r="AM25" s="4">
        <v>7</v>
      </c>
      <c r="AN25" s="4" t="s">
        <v>97</v>
      </c>
      <c r="AO25" s="4" t="s">
        <v>97</v>
      </c>
      <c r="AP25" s="4" t="s">
        <v>97</v>
      </c>
      <c r="AQ25" s="4" t="s">
        <v>96</v>
      </c>
      <c r="AR25" s="4" t="s">
        <v>96</v>
      </c>
      <c r="AS25" s="4" t="s">
        <v>97</v>
      </c>
      <c r="AT25" s="4" t="s">
        <v>97</v>
      </c>
      <c r="AU25" s="4" t="s">
        <v>97</v>
      </c>
      <c r="AV25" s="4" t="s">
        <v>97</v>
      </c>
      <c r="AW25" s="4" t="s">
        <v>97</v>
      </c>
      <c r="AX25" s="4" t="s">
        <v>97</v>
      </c>
      <c r="AY25" s="4" t="s">
        <v>97</v>
      </c>
      <c r="AZ25" s="4" t="s">
        <v>97</v>
      </c>
      <c r="BA25" s="4" t="s">
        <v>97</v>
      </c>
      <c r="BB25" s="4" t="s">
        <v>97</v>
      </c>
      <c r="BC25" s="4" t="s">
        <v>97</v>
      </c>
      <c r="BD25" s="4" t="s">
        <v>96</v>
      </c>
      <c r="BE25" s="4">
        <v>6</v>
      </c>
      <c r="BF25" s="4">
        <v>6</v>
      </c>
      <c r="BG25" s="4">
        <v>8</v>
      </c>
      <c r="BH25" s="4">
        <v>0</v>
      </c>
      <c r="BI25" s="4">
        <v>8</v>
      </c>
      <c r="BJ25" s="4">
        <v>0</v>
      </c>
      <c r="BK25" s="4">
        <v>7</v>
      </c>
      <c r="BL25" s="4" t="s">
        <v>97</v>
      </c>
      <c r="BM25" s="4" t="s">
        <v>97</v>
      </c>
      <c r="BN25" s="4" t="s">
        <v>98</v>
      </c>
      <c r="BO25" s="6" t="s">
        <v>97</v>
      </c>
      <c r="BP25" s="6" t="s">
        <v>98</v>
      </c>
      <c r="BQ25" s="6" t="s">
        <v>98</v>
      </c>
      <c r="BR25" s="6" t="s">
        <v>96</v>
      </c>
      <c r="BS25" s="6">
        <v>8</v>
      </c>
      <c r="BT25" s="6" t="s">
        <v>96</v>
      </c>
      <c r="BU25" s="29" t="s">
        <v>429</v>
      </c>
      <c r="BV25" s="29" t="s">
        <v>429</v>
      </c>
      <c r="BW25" s="29" t="s">
        <v>429</v>
      </c>
      <c r="BX25" s="29" t="s">
        <v>429</v>
      </c>
      <c r="BY25" s="29" t="s">
        <v>429</v>
      </c>
      <c r="BZ25" s="65" t="s">
        <v>429</v>
      </c>
      <c r="CA25" s="65" t="s">
        <v>429</v>
      </c>
      <c r="CB25" s="65" t="s">
        <v>429</v>
      </c>
      <c r="CC25" s="65" t="s">
        <v>429</v>
      </c>
      <c r="CD25" s="66">
        <v>31</v>
      </c>
      <c r="CE25" s="66">
        <v>18</v>
      </c>
      <c r="CF25" s="66">
        <v>2</v>
      </c>
      <c r="CG25" s="66">
        <v>3</v>
      </c>
      <c r="CH25" s="66">
        <v>0</v>
      </c>
      <c r="CI25" s="66">
        <v>21</v>
      </c>
      <c r="CJ25" s="66">
        <v>0</v>
      </c>
      <c r="CK25" s="66">
        <v>15</v>
      </c>
      <c r="CL25" s="66">
        <v>151</v>
      </c>
      <c r="CM25" s="66">
        <v>94</v>
      </c>
      <c r="CN25" s="66">
        <v>6</v>
      </c>
      <c r="CO25" s="66">
        <v>18</v>
      </c>
      <c r="CP25" s="66">
        <v>1</v>
      </c>
      <c r="CQ25" s="66">
        <v>0</v>
      </c>
      <c r="CR25" s="67">
        <v>0.13874066168623267</v>
      </c>
      <c r="CS25" s="67">
        <v>0.17716115261472787</v>
      </c>
      <c r="CT25" s="67">
        <v>0.31056563500533618</v>
      </c>
      <c r="CU25" s="67">
        <v>0.20277481323372465</v>
      </c>
      <c r="CV25" s="67">
        <v>0.17075773745997866</v>
      </c>
      <c r="CW25" s="68">
        <v>22</v>
      </c>
      <c r="CX25" s="68">
        <v>8</v>
      </c>
      <c r="CY25" s="68">
        <v>5</v>
      </c>
      <c r="CZ25" s="68">
        <v>10</v>
      </c>
    </row>
    <row r="26" spans="1:104" x14ac:dyDescent="0.3">
      <c r="A26" s="3" t="s">
        <v>92</v>
      </c>
      <c r="B26" s="3" t="s">
        <v>155</v>
      </c>
      <c r="C26" s="3" t="s">
        <v>163</v>
      </c>
      <c r="D26" s="6">
        <v>518468</v>
      </c>
      <c r="E26" s="6">
        <v>7353</v>
      </c>
      <c r="F26" s="4">
        <v>145</v>
      </c>
      <c r="G26" s="54">
        <v>1.9719842241262071E-2</v>
      </c>
      <c r="H26" s="6">
        <v>1</v>
      </c>
      <c r="I26" s="6">
        <v>45</v>
      </c>
      <c r="J26" s="6"/>
      <c r="K26" s="6"/>
      <c r="L26" s="6">
        <v>45</v>
      </c>
      <c r="M26" s="61">
        <v>100</v>
      </c>
      <c r="N26" s="6" t="s">
        <v>1712</v>
      </c>
      <c r="O26" s="6">
        <v>86</v>
      </c>
      <c r="P26" s="6">
        <v>146</v>
      </c>
      <c r="Q26" s="6">
        <v>65</v>
      </c>
      <c r="R26" s="6">
        <v>65</v>
      </c>
      <c r="S26" s="6">
        <v>25</v>
      </c>
      <c r="T26" s="6">
        <v>0</v>
      </c>
      <c r="U26" s="6">
        <v>10</v>
      </c>
      <c r="V26" s="6">
        <v>55</v>
      </c>
      <c r="W26" s="6">
        <v>55</v>
      </c>
      <c r="X26" s="6">
        <v>40</v>
      </c>
      <c r="Y26" s="6">
        <v>5</v>
      </c>
      <c r="Z26" s="6">
        <v>0</v>
      </c>
      <c r="AA26" s="6">
        <v>100</v>
      </c>
      <c r="AB26" s="6">
        <v>100</v>
      </c>
      <c r="AC26" s="6">
        <v>85</v>
      </c>
      <c r="AD26" s="6">
        <v>40</v>
      </c>
      <c r="AE26" s="6">
        <v>40</v>
      </c>
      <c r="AF26" s="6">
        <v>20</v>
      </c>
      <c r="AG26" s="6">
        <v>45</v>
      </c>
      <c r="AH26" s="4">
        <v>35</v>
      </c>
      <c r="AI26" s="4">
        <v>92</v>
      </c>
      <c r="AJ26" s="4">
        <v>2</v>
      </c>
      <c r="AK26" s="4" t="s">
        <v>96</v>
      </c>
      <c r="AL26" s="4" t="s">
        <v>96</v>
      </c>
      <c r="AM26" s="4">
        <v>4</v>
      </c>
      <c r="AN26" s="4" t="s">
        <v>97</v>
      </c>
      <c r="AO26" s="4" t="s">
        <v>97</v>
      </c>
      <c r="AP26" s="4" t="s">
        <v>97</v>
      </c>
      <c r="AQ26" s="4" t="s">
        <v>97</v>
      </c>
      <c r="AR26" s="4" t="s">
        <v>97</v>
      </c>
      <c r="AS26" s="4" t="s">
        <v>97</v>
      </c>
      <c r="AT26" s="4" t="s">
        <v>97</v>
      </c>
      <c r="AU26" s="4" t="s">
        <v>97</v>
      </c>
      <c r="AV26" s="4" t="s">
        <v>97</v>
      </c>
      <c r="AW26" s="4" t="s">
        <v>97</v>
      </c>
      <c r="AX26" s="4" t="s">
        <v>97</v>
      </c>
      <c r="AY26" s="4" t="s">
        <v>97</v>
      </c>
      <c r="AZ26" s="4" t="s">
        <v>97</v>
      </c>
      <c r="BA26" s="4" t="s">
        <v>97</v>
      </c>
      <c r="BB26" s="4" t="s">
        <v>97</v>
      </c>
      <c r="BC26" s="4" t="s">
        <v>96</v>
      </c>
      <c r="BD26" s="4" t="s">
        <v>96</v>
      </c>
      <c r="BE26" s="4">
        <v>0</v>
      </c>
      <c r="BF26" s="4">
        <v>0</v>
      </c>
      <c r="BG26" s="4">
        <v>0</v>
      </c>
      <c r="BH26" s="4">
        <v>0</v>
      </c>
      <c r="BI26" s="4">
        <v>12</v>
      </c>
      <c r="BJ26" s="4">
        <v>0</v>
      </c>
      <c r="BK26" s="4">
        <v>13</v>
      </c>
      <c r="BL26" s="4" t="s">
        <v>97</v>
      </c>
      <c r="BM26" s="4" t="s">
        <v>97</v>
      </c>
      <c r="BN26" s="4" t="s">
        <v>98</v>
      </c>
      <c r="BO26" s="6" t="s">
        <v>97</v>
      </c>
      <c r="BP26" s="6" t="s">
        <v>98</v>
      </c>
      <c r="BQ26" s="6" t="s">
        <v>98</v>
      </c>
      <c r="BR26" s="6" t="s">
        <v>96</v>
      </c>
      <c r="BS26" s="6">
        <v>32</v>
      </c>
      <c r="BT26" s="6" t="s">
        <v>96</v>
      </c>
      <c r="BU26" s="29" t="s">
        <v>429</v>
      </c>
      <c r="BV26" s="29" t="s">
        <v>429</v>
      </c>
      <c r="BW26" s="29" t="s">
        <v>429</v>
      </c>
      <c r="BX26" s="29" t="s">
        <v>429</v>
      </c>
      <c r="BY26" s="29" t="s">
        <v>429</v>
      </c>
      <c r="BZ26" s="65" t="s">
        <v>429</v>
      </c>
      <c r="CA26" s="65" t="s">
        <v>429</v>
      </c>
      <c r="CB26" s="65" t="s">
        <v>429</v>
      </c>
      <c r="CC26" s="65" t="s">
        <v>429</v>
      </c>
      <c r="CD26" s="66">
        <v>289</v>
      </c>
      <c r="CE26" s="66">
        <v>123</v>
      </c>
      <c r="CF26" s="66">
        <v>44</v>
      </c>
      <c r="CG26" s="66">
        <v>12</v>
      </c>
      <c r="CH26" s="66">
        <v>27</v>
      </c>
      <c r="CI26" s="66">
        <v>181</v>
      </c>
      <c r="CJ26" s="66">
        <v>26</v>
      </c>
      <c r="CK26" s="66">
        <v>115</v>
      </c>
      <c r="CL26" s="66">
        <v>1265</v>
      </c>
      <c r="CM26" s="66">
        <v>778</v>
      </c>
      <c r="CN26" s="66">
        <v>65</v>
      </c>
      <c r="CO26" s="66">
        <v>152</v>
      </c>
      <c r="CP26" s="66">
        <v>556</v>
      </c>
      <c r="CQ26" s="66">
        <v>493</v>
      </c>
      <c r="CR26" s="67">
        <v>0.14123463388562266</v>
      </c>
      <c r="CS26" s="67">
        <v>0.181587386424372</v>
      </c>
      <c r="CT26" s="67">
        <v>0.2940940673436665</v>
      </c>
      <c r="CU26" s="67">
        <v>0.20390165686798503</v>
      </c>
      <c r="CV26" s="67">
        <v>0.17918225547835381</v>
      </c>
      <c r="CW26" s="68">
        <v>72</v>
      </c>
      <c r="CX26" s="68">
        <v>108</v>
      </c>
      <c r="CY26" s="68">
        <v>67</v>
      </c>
      <c r="CZ26" s="68">
        <v>82</v>
      </c>
    </row>
    <row r="27" spans="1:104" x14ac:dyDescent="0.3">
      <c r="A27" s="3" t="s">
        <v>92</v>
      </c>
      <c r="B27" s="3" t="s">
        <v>155</v>
      </c>
      <c r="C27" s="3" t="s">
        <v>165</v>
      </c>
      <c r="D27" s="6">
        <v>518921</v>
      </c>
      <c r="E27" s="6">
        <v>1663</v>
      </c>
      <c r="F27" s="4">
        <v>120</v>
      </c>
      <c r="G27" s="54">
        <v>7.2158749248346366E-2</v>
      </c>
      <c r="H27" s="6">
        <v>1</v>
      </c>
      <c r="I27" s="6">
        <v>100</v>
      </c>
      <c r="J27" s="6"/>
      <c r="K27" s="6"/>
      <c r="L27" s="6">
        <v>100</v>
      </c>
      <c r="M27" s="61">
        <v>20</v>
      </c>
      <c r="N27" s="6" t="s">
        <v>1709</v>
      </c>
      <c r="O27" s="6">
        <v>3</v>
      </c>
      <c r="P27" s="6">
        <v>10</v>
      </c>
      <c r="Q27" s="6">
        <v>90</v>
      </c>
      <c r="R27" s="6">
        <v>90</v>
      </c>
      <c r="S27" s="6">
        <v>10</v>
      </c>
      <c r="T27" s="6">
        <v>0</v>
      </c>
      <c r="U27" s="6">
        <v>0</v>
      </c>
      <c r="V27" s="6">
        <v>0</v>
      </c>
      <c r="W27" s="6">
        <v>0</v>
      </c>
      <c r="X27" s="6">
        <v>80</v>
      </c>
      <c r="Y27" s="6">
        <v>20</v>
      </c>
      <c r="Z27" s="6">
        <v>0</v>
      </c>
      <c r="AA27" s="6">
        <v>100</v>
      </c>
      <c r="AB27" s="6">
        <v>100</v>
      </c>
      <c r="AC27" s="6">
        <v>90</v>
      </c>
      <c r="AD27" s="6">
        <v>100</v>
      </c>
      <c r="AE27" s="6">
        <v>85</v>
      </c>
      <c r="AF27" s="6">
        <v>0</v>
      </c>
      <c r="AG27" s="6">
        <v>70</v>
      </c>
      <c r="AH27" s="4">
        <v>30</v>
      </c>
      <c r="AI27" s="4">
        <v>100</v>
      </c>
      <c r="AJ27" s="4">
        <v>2</v>
      </c>
      <c r="AK27" s="4" t="s">
        <v>96</v>
      </c>
      <c r="AL27" s="4" t="s">
        <v>97</v>
      </c>
      <c r="AM27" s="4" t="s">
        <v>98</v>
      </c>
      <c r="AN27" s="4" t="s">
        <v>97</v>
      </c>
      <c r="AO27" s="4" t="s">
        <v>97</v>
      </c>
      <c r="AP27" s="4" t="s">
        <v>97</v>
      </c>
      <c r="AQ27" s="4" t="s">
        <v>97</v>
      </c>
      <c r="AR27" s="4" t="s">
        <v>97</v>
      </c>
      <c r="AS27" s="4" t="s">
        <v>97</v>
      </c>
      <c r="AT27" s="4" t="s">
        <v>97</v>
      </c>
      <c r="AU27" s="4" t="s">
        <v>97</v>
      </c>
      <c r="AV27" s="4" t="s">
        <v>97</v>
      </c>
      <c r="AW27" s="4" t="s">
        <v>97</v>
      </c>
      <c r="AX27" s="4" t="s">
        <v>97</v>
      </c>
      <c r="AY27" s="4" t="s">
        <v>97</v>
      </c>
      <c r="AZ27" s="4" t="s">
        <v>97</v>
      </c>
      <c r="BA27" s="4" t="s">
        <v>97</v>
      </c>
      <c r="BB27" s="4" t="s">
        <v>97</v>
      </c>
      <c r="BC27" s="4" t="s">
        <v>97</v>
      </c>
      <c r="BD27" s="4" t="s">
        <v>97</v>
      </c>
      <c r="BE27" s="4">
        <v>14</v>
      </c>
      <c r="BF27" s="4">
        <v>14</v>
      </c>
      <c r="BG27" s="4">
        <v>14</v>
      </c>
      <c r="BH27" s="4">
        <v>0</v>
      </c>
      <c r="BI27" s="4">
        <v>0</v>
      </c>
      <c r="BJ27" s="4">
        <v>0</v>
      </c>
      <c r="BK27" s="4">
        <v>9</v>
      </c>
      <c r="BL27" s="4" t="s">
        <v>97</v>
      </c>
      <c r="BM27" s="4" t="s">
        <v>97</v>
      </c>
      <c r="BN27" s="4" t="s">
        <v>98</v>
      </c>
      <c r="BO27" s="6" t="s">
        <v>97</v>
      </c>
      <c r="BP27" s="6" t="s">
        <v>98</v>
      </c>
      <c r="BQ27" s="6" t="s">
        <v>98</v>
      </c>
      <c r="BR27" s="6" t="s">
        <v>96</v>
      </c>
      <c r="BS27" s="6">
        <v>6</v>
      </c>
      <c r="BT27" s="6" t="s">
        <v>96</v>
      </c>
      <c r="BU27" s="29" t="s">
        <v>429</v>
      </c>
      <c r="BV27" s="29" t="s">
        <v>429</v>
      </c>
      <c r="BW27" s="29" t="s">
        <v>429</v>
      </c>
      <c r="BX27" s="29" t="s">
        <v>429</v>
      </c>
      <c r="BY27" s="29" t="s">
        <v>429</v>
      </c>
      <c r="BZ27" s="65" t="s">
        <v>429</v>
      </c>
      <c r="CA27" s="65" t="s">
        <v>1799</v>
      </c>
      <c r="CB27" s="65" t="s">
        <v>429</v>
      </c>
      <c r="CC27" s="65" t="s">
        <v>429</v>
      </c>
      <c r="CD27" s="66">
        <v>40</v>
      </c>
      <c r="CE27" s="66">
        <v>16</v>
      </c>
      <c r="CF27" s="66">
        <v>5</v>
      </c>
      <c r="CG27" s="66">
        <v>1</v>
      </c>
      <c r="CH27" s="66">
        <v>0</v>
      </c>
      <c r="CI27" s="66">
        <v>25</v>
      </c>
      <c r="CJ27" s="66">
        <v>0</v>
      </c>
      <c r="CK27" s="66">
        <v>19</v>
      </c>
      <c r="CL27" s="66">
        <v>299</v>
      </c>
      <c r="CM27" s="66">
        <v>188</v>
      </c>
      <c r="CN27" s="66">
        <v>13</v>
      </c>
      <c r="CO27" s="66">
        <v>34</v>
      </c>
      <c r="CP27" s="66">
        <v>171</v>
      </c>
      <c r="CQ27" s="66">
        <v>87</v>
      </c>
      <c r="CR27" s="67">
        <v>0.15572232645403378</v>
      </c>
      <c r="CS27" s="67">
        <v>0.15947467166979362</v>
      </c>
      <c r="CT27" s="67">
        <v>0.29393370856785489</v>
      </c>
      <c r="CU27" s="67">
        <v>0.20012507817385866</v>
      </c>
      <c r="CV27" s="67">
        <v>0.19074421513445905</v>
      </c>
      <c r="CW27" s="68">
        <v>26</v>
      </c>
      <c r="CX27" s="68">
        <v>46</v>
      </c>
      <c r="CY27" s="68">
        <v>20</v>
      </c>
      <c r="CZ27" s="68">
        <v>21</v>
      </c>
    </row>
    <row r="28" spans="1:104" x14ac:dyDescent="0.3">
      <c r="A28" s="3" t="s">
        <v>92</v>
      </c>
      <c r="B28" s="3" t="s">
        <v>167</v>
      </c>
      <c r="C28" s="3" t="s">
        <v>168</v>
      </c>
      <c r="D28" s="6">
        <v>518212</v>
      </c>
      <c r="E28" s="6">
        <v>1135</v>
      </c>
      <c r="F28" s="4">
        <v>180</v>
      </c>
      <c r="G28" s="54">
        <v>0.15859030837004406</v>
      </c>
      <c r="H28" s="6">
        <v>1</v>
      </c>
      <c r="I28" s="6">
        <v>180</v>
      </c>
      <c r="J28" s="6">
        <v>180</v>
      </c>
      <c r="K28" s="6"/>
      <c r="L28" s="6"/>
      <c r="M28" s="61"/>
      <c r="N28" s="6" t="s">
        <v>1709</v>
      </c>
      <c r="O28" s="6">
        <v>32</v>
      </c>
      <c r="P28" s="6">
        <v>100</v>
      </c>
      <c r="Q28" s="6">
        <v>100</v>
      </c>
      <c r="R28" s="6">
        <v>100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100</v>
      </c>
      <c r="Y28" s="6">
        <v>0</v>
      </c>
      <c r="Z28" s="6">
        <v>0</v>
      </c>
      <c r="AA28" s="6">
        <v>100</v>
      </c>
      <c r="AB28" s="6">
        <v>100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4">
        <v>100</v>
      </c>
      <c r="AI28" s="4">
        <v>90</v>
      </c>
      <c r="AJ28" s="4">
        <v>2</v>
      </c>
      <c r="AK28" s="4" t="s">
        <v>96</v>
      </c>
      <c r="AL28" s="4" t="s">
        <v>96</v>
      </c>
      <c r="AM28" s="4">
        <v>2</v>
      </c>
      <c r="AN28" s="4" t="s">
        <v>97</v>
      </c>
      <c r="AO28" s="4" t="s">
        <v>97</v>
      </c>
      <c r="AP28" s="4" t="s">
        <v>97</v>
      </c>
      <c r="AQ28" s="4" t="s">
        <v>97</v>
      </c>
      <c r="AR28" s="4" t="s">
        <v>97</v>
      </c>
      <c r="AS28" s="4" t="s">
        <v>97</v>
      </c>
      <c r="AT28" s="4" t="s">
        <v>97</v>
      </c>
      <c r="AU28" s="4" t="s">
        <v>97</v>
      </c>
      <c r="AV28" s="4" t="s">
        <v>97</v>
      </c>
      <c r="AW28" s="4" t="s">
        <v>97</v>
      </c>
      <c r="AX28" s="4" t="s">
        <v>97</v>
      </c>
      <c r="AY28" s="4" t="s">
        <v>97</v>
      </c>
      <c r="AZ28" s="4" t="s">
        <v>97</v>
      </c>
      <c r="BA28" s="4" t="s">
        <v>97</v>
      </c>
      <c r="BB28" s="4" t="s">
        <v>97</v>
      </c>
      <c r="BC28" s="4" t="s">
        <v>97</v>
      </c>
      <c r="BD28" s="4" t="s">
        <v>97</v>
      </c>
      <c r="BE28" s="4">
        <v>0</v>
      </c>
      <c r="BF28" s="4">
        <v>0</v>
      </c>
      <c r="BG28" s="4">
        <v>5</v>
      </c>
      <c r="BH28" s="4">
        <v>1</v>
      </c>
      <c r="BI28" s="4">
        <v>3</v>
      </c>
      <c r="BJ28" s="4">
        <v>1</v>
      </c>
      <c r="BK28" s="4">
        <v>7</v>
      </c>
      <c r="BL28" s="4" t="s">
        <v>97</v>
      </c>
      <c r="BM28" s="4" t="s">
        <v>97</v>
      </c>
      <c r="BN28" s="4" t="s">
        <v>98</v>
      </c>
      <c r="BO28" s="6" t="s">
        <v>97</v>
      </c>
      <c r="BP28" s="6" t="s">
        <v>98</v>
      </c>
      <c r="BQ28" s="6" t="s">
        <v>98</v>
      </c>
      <c r="BR28" s="6" t="s">
        <v>96</v>
      </c>
      <c r="BS28" s="6">
        <v>8</v>
      </c>
      <c r="BT28" s="6" t="s">
        <v>96</v>
      </c>
      <c r="BU28" s="29" t="s">
        <v>429</v>
      </c>
      <c r="BV28" s="29" t="s">
        <v>429</v>
      </c>
      <c r="BW28" s="29" t="s">
        <v>429</v>
      </c>
      <c r="BX28" s="29" t="s">
        <v>429</v>
      </c>
      <c r="BY28" s="29" t="s">
        <v>430</v>
      </c>
      <c r="BZ28" s="65" t="s">
        <v>429</v>
      </c>
      <c r="CA28" s="65" t="s">
        <v>429</v>
      </c>
      <c r="CB28" s="65" t="s">
        <v>429</v>
      </c>
      <c r="CC28" s="65" t="s">
        <v>429</v>
      </c>
      <c r="CD28" s="66">
        <v>48</v>
      </c>
      <c r="CE28" s="66">
        <v>20</v>
      </c>
      <c r="CF28" s="66">
        <v>11</v>
      </c>
      <c r="CG28" s="66">
        <v>0</v>
      </c>
      <c r="CH28" s="66">
        <v>2</v>
      </c>
      <c r="CI28" s="66">
        <v>61</v>
      </c>
      <c r="CJ28" s="66">
        <v>0</v>
      </c>
      <c r="CK28" s="66">
        <v>29</v>
      </c>
      <c r="CL28" s="66">
        <v>285</v>
      </c>
      <c r="CM28" s="66">
        <v>142</v>
      </c>
      <c r="CN28" s="66">
        <v>13</v>
      </c>
      <c r="CO28" s="66">
        <v>36</v>
      </c>
      <c r="CP28" s="66">
        <v>254</v>
      </c>
      <c r="CQ28" s="66">
        <v>235</v>
      </c>
      <c r="CR28" s="67">
        <v>0.20541958041958042</v>
      </c>
      <c r="CS28" s="67">
        <v>0.22814685314685315</v>
      </c>
      <c r="CT28" s="67">
        <v>0.27972027972027974</v>
      </c>
      <c r="CU28" s="67">
        <v>0.15996503496503497</v>
      </c>
      <c r="CV28" s="67">
        <v>0.12674825174825174</v>
      </c>
      <c r="CW28" s="68">
        <v>10</v>
      </c>
      <c r="CX28" s="68">
        <v>18</v>
      </c>
      <c r="CY28" s="68">
        <v>12</v>
      </c>
      <c r="CZ28" s="68">
        <v>9</v>
      </c>
    </row>
    <row r="29" spans="1:104" x14ac:dyDescent="0.3">
      <c r="A29" s="3" t="s">
        <v>92</v>
      </c>
      <c r="B29" s="3" t="s">
        <v>167</v>
      </c>
      <c r="C29" s="3" t="s">
        <v>169</v>
      </c>
      <c r="D29" s="6">
        <v>518239</v>
      </c>
      <c r="E29" s="6">
        <v>595</v>
      </c>
      <c r="F29" s="4">
        <v>120</v>
      </c>
      <c r="G29" s="54">
        <v>0.20168067226890757</v>
      </c>
      <c r="H29" s="6">
        <v>1</v>
      </c>
      <c r="I29" s="6">
        <v>80</v>
      </c>
      <c r="J29" s="6">
        <v>80</v>
      </c>
      <c r="K29" s="6"/>
      <c r="L29" s="6"/>
      <c r="M29" s="61">
        <v>40</v>
      </c>
      <c r="N29" s="6" t="s">
        <v>1709</v>
      </c>
      <c r="O29" s="6">
        <v>4</v>
      </c>
      <c r="P29" s="6">
        <v>4</v>
      </c>
      <c r="Q29" s="6">
        <v>100</v>
      </c>
      <c r="R29" s="6">
        <v>90</v>
      </c>
      <c r="S29" s="6">
        <v>10</v>
      </c>
      <c r="T29" s="6">
        <v>0</v>
      </c>
      <c r="U29" s="6">
        <v>0</v>
      </c>
      <c r="V29" s="6">
        <v>90</v>
      </c>
      <c r="W29" s="6">
        <v>90</v>
      </c>
      <c r="X29" s="6">
        <v>10</v>
      </c>
      <c r="Y29" s="6">
        <v>0</v>
      </c>
      <c r="Z29" s="6">
        <v>0</v>
      </c>
      <c r="AA29" s="6">
        <v>100</v>
      </c>
      <c r="AB29" s="6">
        <v>100</v>
      </c>
      <c r="AC29" s="6">
        <v>70</v>
      </c>
      <c r="AD29" s="6">
        <v>0</v>
      </c>
      <c r="AE29" s="6">
        <v>0</v>
      </c>
      <c r="AF29" s="6">
        <v>0</v>
      </c>
      <c r="AG29" s="6">
        <v>10</v>
      </c>
      <c r="AH29" s="4">
        <v>90</v>
      </c>
      <c r="AI29" s="4">
        <v>100</v>
      </c>
      <c r="AJ29" s="4">
        <v>1</v>
      </c>
      <c r="AK29" s="4" t="s">
        <v>96</v>
      </c>
      <c r="AL29" s="4" t="s">
        <v>96</v>
      </c>
      <c r="AM29" s="4">
        <v>2</v>
      </c>
      <c r="AN29" s="4" t="s">
        <v>96</v>
      </c>
      <c r="AO29" s="4" t="s">
        <v>97</v>
      </c>
      <c r="AP29" s="4" t="s">
        <v>97</v>
      </c>
      <c r="AQ29" s="4" t="s">
        <v>97</v>
      </c>
      <c r="AR29" s="4" t="s">
        <v>97</v>
      </c>
      <c r="AS29" s="4" t="s">
        <v>97</v>
      </c>
      <c r="AT29" s="4" t="s">
        <v>97</v>
      </c>
      <c r="AU29" s="4" t="s">
        <v>96</v>
      </c>
      <c r="AV29" s="4" t="s">
        <v>97</v>
      </c>
      <c r="AW29" s="4" t="s">
        <v>97</v>
      </c>
      <c r="AX29" s="4" t="s">
        <v>97</v>
      </c>
      <c r="AY29" s="4" t="s">
        <v>97</v>
      </c>
      <c r="AZ29" s="4" t="s">
        <v>97</v>
      </c>
      <c r="BA29" s="4" t="s">
        <v>97</v>
      </c>
      <c r="BB29" s="4" t="s">
        <v>97</v>
      </c>
      <c r="BC29" s="4" t="s">
        <v>97</v>
      </c>
      <c r="BD29" s="4" t="s">
        <v>96</v>
      </c>
      <c r="BE29" s="4">
        <v>10</v>
      </c>
      <c r="BF29" s="4">
        <v>18</v>
      </c>
      <c r="BG29" s="4">
        <v>18</v>
      </c>
      <c r="BH29" s="4">
        <v>1</v>
      </c>
      <c r="BI29" s="4">
        <v>18</v>
      </c>
      <c r="BJ29" s="4">
        <v>1</v>
      </c>
      <c r="BK29" s="4">
        <v>7</v>
      </c>
      <c r="BL29" s="4" t="s">
        <v>97</v>
      </c>
      <c r="BM29" s="4" t="s">
        <v>97</v>
      </c>
      <c r="BN29" s="4" t="s">
        <v>98</v>
      </c>
      <c r="BO29" s="6" t="s">
        <v>97</v>
      </c>
      <c r="BP29" s="6" t="s">
        <v>98</v>
      </c>
      <c r="BQ29" s="6" t="s">
        <v>98</v>
      </c>
      <c r="BR29" s="6" t="s">
        <v>96</v>
      </c>
      <c r="BS29" s="6">
        <v>23</v>
      </c>
      <c r="BT29" s="6" t="s">
        <v>96</v>
      </c>
      <c r="BU29" s="29" t="s">
        <v>429</v>
      </c>
      <c r="BV29" s="29" t="s">
        <v>429</v>
      </c>
      <c r="BW29" s="29" t="s">
        <v>1801</v>
      </c>
      <c r="BX29" s="29" t="s">
        <v>429</v>
      </c>
      <c r="BY29" s="29" t="s">
        <v>430</v>
      </c>
      <c r="BZ29" s="65" t="s">
        <v>1800</v>
      </c>
      <c r="CA29" s="65" t="s">
        <v>429</v>
      </c>
      <c r="CB29" s="65" t="s">
        <v>429</v>
      </c>
      <c r="CC29" s="65" t="s">
        <v>429</v>
      </c>
      <c r="CD29" s="66">
        <v>40</v>
      </c>
      <c r="CE29" s="66">
        <v>23</v>
      </c>
      <c r="CF29" s="66">
        <v>8</v>
      </c>
      <c r="CG29" s="66">
        <v>2</v>
      </c>
      <c r="CH29" s="66">
        <v>1</v>
      </c>
      <c r="CI29" s="66">
        <v>49</v>
      </c>
      <c r="CJ29" s="66">
        <v>0</v>
      </c>
      <c r="CK29" s="66">
        <v>24</v>
      </c>
      <c r="CL29" s="66">
        <v>118</v>
      </c>
      <c r="CM29" s="66">
        <v>69</v>
      </c>
      <c r="CN29" s="66">
        <v>10</v>
      </c>
      <c r="CO29" s="66">
        <v>15</v>
      </c>
      <c r="CP29" s="66">
        <v>80</v>
      </c>
      <c r="CQ29" s="66">
        <v>71</v>
      </c>
      <c r="CR29" s="67">
        <v>0.17346938775510204</v>
      </c>
      <c r="CS29" s="67">
        <v>0.17517006802721088</v>
      </c>
      <c r="CT29" s="67">
        <v>0.32482993197278914</v>
      </c>
      <c r="CU29" s="67">
        <v>0.17346938775510204</v>
      </c>
      <c r="CV29" s="67">
        <v>0.15306122448979592</v>
      </c>
      <c r="CW29" s="68">
        <v>3</v>
      </c>
      <c r="CX29" s="68">
        <v>12</v>
      </c>
      <c r="CY29" s="68">
        <v>11</v>
      </c>
      <c r="CZ29" s="68">
        <v>3</v>
      </c>
    </row>
    <row r="30" spans="1:104" x14ac:dyDescent="0.3">
      <c r="A30" s="3" t="s">
        <v>92</v>
      </c>
      <c r="B30" s="3" t="s">
        <v>167</v>
      </c>
      <c r="C30" s="3" t="s">
        <v>171</v>
      </c>
      <c r="D30" s="6">
        <v>518255</v>
      </c>
      <c r="E30" s="6">
        <v>440</v>
      </c>
      <c r="F30" s="4">
        <v>60</v>
      </c>
      <c r="G30" s="54">
        <v>0.13636363636363635</v>
      </c>
      <c r="H30" s="6">
        <v>1</v>
      </c>
      <c r="I30" s="6">
        <v>60</v>
      </c>
      <c r="J30" s="6"/>
      <c r="K30" s="6">
        <v>60</v>
      </c>
      <c r="L30" s="6"/>
      <c r="M30" s="61"/>
      <c r="N30" s="6" t="s">
        <v>1709</v>
      </c>
      <c r="O30" s="6">
        <v>8</v>
      </c>
      <c r="P30" s="6">
        <v>20</v>
      </c>
      <c r="Q30" s="6">
        <v>100</v>
      </c>
      <c r="R30" s="6">
        <v>100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100</v>
      </c>
      <c r="Y30" s="6">
        <v>0</v>
      </c>
      <c r="Z30" s="6">
        <v>0</v>
      </c>
      <c r="AA30" s="6">
        <v>100</v>
      </c>
      <c r="AB30" s="6">
        <v>100</v>
      </c>
      <c r="AC30" s="6">
        <v>100</v>
      </c>
      <c r="AD30" s="6">
        <v>0</v>
      </c>
      <c r="AE30" s="6">
        <v>0</v>
      </c>
      <c r="AF30" s="6">
        <v>0</v>
      </c>
      <c r="AG30" s="6">
        <v>0</v>
      </c>
      <c r="AH30" s="4">
        <v>100</v>
      </c>
      <c r="AI30" s="4">
        <v>100</v>
      </c>
      <c r="AJ30" s="4">
        <v>4</v>
      </c>
      <c r="AK30" s="4" t="s">
        <v>97</v>
      </c>
      <c r="AL30" s="4" t="s">
        <v>96</v>
      </c>
      <c r="AM30" s="4">
        <v>8</v>
      </c>
      <c r="AN30" s="4" t="s">
        <v>97</v>
      </c>
      <c r="AO30" s="4" t="s">
        <v>97</v>
      </c>
      <c r="AP30" s="4" t="s">
        <v>97</v>
      </c>
      <c r="AQ30" s="4" t="s">
        <v>97</v>
      </c>
      <c r="AR30" s="4" t="s">
        <v>97</v>
      </c>
      <c r="AS30" s="4" t="s">
        <v>97</v>
      </c>
      <c r="AT30" s="4" t="s">
        <v>97</v>
      </c>
      <c r="AU30" s="4" t="s">
        <v>97</v>
      </c>
      <c r="AV30" s="4" t="s">
        <v>97</v>
      </c>
      <c r="AW30" s="4" t="s">
        <v>97</v>
      </c>
      <c r="AX30" s="4" t="s">
        <v>97</v>
      </c>
      <c r="AY30" s="4" t="s">
        <v>97</v>
      </c>
      <c r="AZ30" s="4" t="s">
        <v>97</v>
      </c>
      <c r="BA30" s="4" t="s">
        <v>97</v>
      </c>
      <c r="BB30" s="4" t="s">
        <v>97</v>
      </c>
      <c r="BC30" s="4" t="s">
        <v>97</v>
      </c>
      <c r="BD30" s="4" t="s">
        <v>96</v>
      </c>
      <c r="BE30" s="4">
        <v>5</v>
      </c>
      <c r="BF30" s="4">
        <v>13</v>
      </c>
      <c r="BG30" s="4">
        <v>13</v>
      </c>
      <c r="BH30" s="4">
        <v>1</v>
      </c>
      <c r="BI30" s="4">
        <v>13</v>
      </c>
      <c r="BJ30" s="4">
        <v>0</v>
      </c>
      <c r="BK30" s="4">
        <v>5</v>
      </c>
      <c r="BL30" s="4" t="s">
        <v>97</v>
      </c>
      <c r="BM30" s="4" t="s">
        <v>97</v>
      </c>
      <c r="BN30" s="4" t="s">
        <v>98</v>
      </c>
      <c r="BO30" s="6" t="s">
        <v>97</v>
      </c>
      <c r="BP30" s="6" t="s">
        <v>98</v>
      </c>
      <c r="BQ30" s="6" t="s">
        <v>98</v>
      </c>
      <c r="BR30" s="6" t="s">
        <v>96</v>
      </c>
      <c r="BS30" s="6">
        <v>10</v>
      </c>
      <c r="BT30" s="6" t="s">
        <v>96</v>
      </c>
      <c r="BU30" s="29" t="s">
        <v>429</v>
      </c>
      <c r="BV30" s="29" t="s">
        <v>429</v>
      </c>
      <c r="BW30" s="29" t="s">
        <v>429</v>
      </c>
      <c r="BX30" s="29" t="s">
        <v>429</v>
      </c>
      <c r="BY30" s="29" t="s">
        <v>429</v>
      </c>
      <c r="BZ30" s="65" t="s">
        <v>429</v>
      </c>
      <c r="CA30" s="65" t="s">
        <v>429</v>
      </c>
      <c r="CB30" s="65" t="s">
        <v>429</v>
      </c>
      <c r="CC30" s="65" t="s">
        <v>429</v>
      </c>
      <c r="CD30" s="66">
        <v>25</v>
      </c>
      <c r="CE30" s="66">
        <v>20</v>
      </c>
      <c r="CF30" s="66">
        <v>3</v>
      </c>
      <c r="CG30" s="66">
        <v>0</v>
      </c>
      <c r="CH30" s="66">
        <v>0</v>
      </c>
      <c r="CI30" s="66">
        <v>43</v>
      </c>
      <c r="CJ30" s="66">
        <v>0</v>
      </c>
      <c r="CK30" s="66">
        <v>29</v>
      </c>
      <c r="CL30" s="66">
        <v>105</v>
      </c>
      <c r="CM30" s="66">
        <v>51</v>
      </c>
      <c r="CN30" s="66">
        <v>8</v>
      </c>
      <c r="CO30" s="66">
        <v>20</v>
      </c>
      <c r="CP30" s="66">
        <v>37</v>
      </c>
      <c r="CQ30" s="66">
        <v>0</v>
      </c>
      <c r="CR30" s="67">
        <v>0.21040723981900453</v>
      </c>
      <c r="CS30" s="67">
        <v>0.18552036199095023</v>
      </c>
      <c r="CT30" s="67">
        <v>0.29638009049773756</v>
      </c>
      <c r="CU30" s="67">
        <v>0.15384615384615385</v>
      </c>
      <c r="CV30" s="67">
        <v>0.15384615384615385</v>
      </c>
      <c r="CW30" s="68">
        <v>10</v>
      </c>
      <c r="CX30" s="68">
        <v>22</v>
      </c>
      <c r="CY30" s="68">
        <v>8</v>
      </c>
      <c r="CZ30" s="68">
        <v>7</v>
      </c>
    </row>
    <row r="31" spans="1:104" x14ac:dyDescent="0.3">
      <c r="A31" s="3" t="s">
        <v>92</v>
      </c>
      <c r="B31" s="3" t="s">
        <v>167</v>
      </c>
      <c r="C31" s="3" t="s">
        <v>173</v>
      </c>
      <c r="D31" s="6">
        <v>518336</v>
      </c>
      <c r="E31" s="6">
        <v>212</v>
      </c>
      <c r="F31" s="4">
        <v>89</v>
      </c>
      <c r="G31" s="54">
        <v>0.419811320754717</v>
      </c>
      <c r="H31" s="6">
        <v>1</v>
      </c>
      <c r="I31" s="6">
        <v>33</v>
      </c>
      <c r="J31" s="6"/>
      <c r="K31" s="6">
        <v>33</v>
      </c>
      <c r="L31" s="6"/>
      <c r="M31" s="61">
        <v>56</v>
      </c>
      <c r="N31" s="6" t="s">
        <v>1712</v>
      </c>
      <c r="O31" s="6">
        <v>0</v>
      </c>
      <c r="P31" s="6">
        <v>0</v>
      </c>
      <c r="Q31" s="6">
        <v>0</v>
      </c>
      <c r="R31" s="6">
        <v>0</v>
      </c>
      <c r="S31" s="6">
        <v>100</v>
      </c>
      <c r="T31" s="6">
        <v>0</v>
      </c>
      <c r="U31" s="6">
        <v>0</v>
      </c>
      <c r="V31" s="6">
        <v>0</v>
      </c>
      <c r="W31" s="6">
        <v>0</v>
      </c>
      <c r="X31" s="6">
        <v>100</v>
      </c>
      <c r="Y31" s="6">
        <v>0</v>
      </c>
      <c r="Z31" s="6">
        <v>0</v>
      </c>
      <c r="AA31" s="6">
        <v>100</v>
      </c>
      <c r="AB31" s="6">
        <v>100</v>
      </c>
      <c r="AC31" s="6">
        <v>100</v>
      </c>
      <c r="AD31" s="6">
        <v>0</v>
      </c>
      <c r="AE31" s="6">
        <v>0</v>
      </c>
      <c r="AF31" s="6">
        <v>0</v>
      </c>
      <c r="AG31" s="6">
        <v>100</v>
      </c>
      <c r="AH31" s="4">
        <v>0</v>
      </c>
      <c r="AI31" s="4">
        <v>100</v>
      </c>
      <c r="AJ31" s="4">
        <v>2</v>
      </c>
      <c r="AK31" s="4" t="s">
        <v>96</v>
      </c>
      <c r="AL31" s="4" t="s">
        <v>96</v>
      </c>
      <c r="AM31" s="4">
        <v>2</v>
      </c>
      <c r="AN31" s="4" t="s">
        <v>97</v>
      </c>
      <c r="AO31" s="4" t="s">
        <v>97</v>
      </c>
      <c r="AP31" s="4" t="s">
        <v>97</v>
      </c>
      <c r="AQ31" s="4" t="s">
        <v>97</v>
      </c>
      <c r="AR31" s="4" t="s">
        <v>96</v>
      </c>
      <c r="AS31" s="4" t="s">
        <v>97</v>
      </c>
      <c r="AT31" s="4" t="s">
        <v>97</v>
      </c>
      <c r="AU31" s="4" t="s">
        <v>97</v>
      </c>
      <c r="AV31" s="4" t="s">
        <v>97</v>
      </c>
      <c r="AW31" s="4" t="s">
        <v>97</v>
      </c>
      <c r="AX31" s="4" t="s">
        <v>97</v>
      </c>
      <c r="AY31" s="4" t="s">
        <v>97</v>
      </c>
      <c r="AZ31" s="4" t="s">
        <v>97</v>
      </c>
      <c r="BA31" s="4" t="s">
        <v>97</v>
      </c>
      <c r="BB31" s="4" t="s">
        <v>97</v>
      </c>
      <c r="BC31" s="4" t="s">
        <v>97</v>
      </c>
      <c r="BD31" s="4" t="s">
        <v>1439</v>
      </c>
      <c r="BE31" s="4">
        <v>3</v>
      </c>
      <c r="BF31" s="4">
        <v>15</v>
      </c>
      <c r="BG31" s="4">
        <v>3</v>
      </c>
      <c r="BH31" s="4">
        <v>0</v>
      </c>
      <c r="BI31" s="4">
        <v>0</v>
      </c>
      <c r="BJ31" s="4">
        <v>0</v>
      </c>
      <c r="BK31" s="4">
        <v>5</v>
      </c>
      <c r="BL31" s="4" t="s">
        <v>96</v>
      </c>
      <c r="BM31" s="4" t="s">
        <v>97</v>
      </c>
      <c r="BN31" s="4" t="s">
        <v>98</v>
      </c>
      <c r="BO31" s="6" t="s">
        <v>97</v>
      </c>
      <c r="BP31" s="6" t="s">
        <v>98</v>
      </c>
      <c r="BQ31" s="6" t="s">
        <v>98</v>
      </c>
      <c r="BR31" s="6" t="s">
        <v>96</v>
      </c>
      <c r="BS31" s="6">
        <v>5</v>
      </c>
      <c r="BT31" s="6" t="s">
        <v>96</v>
      </c>
      <c r="BU31" s="29" t="s">
        <v>429</v>
      </c>
      <c r="BV31" s="29" t="s">
        <v>429</v>
      </c>
      <c r="BW31" s="29" t="s">
        <v>429</v>
      </c>
      <c r="BX31" s="29" t="s">
        <v>429</v>
      </c>
      <c r="BY31" s="29" t="s">
        <v>429</v>
      </c>
      <c r="BZ31" s="65" t="s">
        <v>429</v>
      </c>
      <c r="CA31" s="65" t="s">
        <v>429</v>
      </c>
      <c r="CB31" s="65" t="s">
        <v>429</v>
      </c>
      <c r="CC31" s="65" t="s">
        <v>429</v>
      </c>
      <c r="CD31" s="66">
        <v>14</v>
      </c>
      <c r="CE31" s="66">
        <v>6</v>
      </c>
      <c r="CF31" s="66">
        <v>1</v>
      </c>
      <c r="CG31" s="66">
        <v>0</v>
      </c>
      <c r="CH31" s="66">
        <v>5</v>
      </c>
      <c r="CI31" s="66">
        <v>6</v>
      </c>
      <c r="CJ31" s="66">
        <v>0</v>
      </c>
      <c r="CK31" s="66">
        <v>4</v>
      </c>
      <c r="CL31" s="66">
        <v>43</v>
      </c>
      <c r="CM31" s="66">
        <v>23</v>
      </c>
      <c r="CN31" s="66">
        <v>2</v>
      </c>
      <c r="CO31" s="66">
        <v>8</v>
      </c>
      <c r="CP31" s="66">
        <v>0</v>
      </c>
      <c r="CQ31" s="66">
        <v>0</v>
      </c>
      <c r="CR31" s="67">
        <v>0.15</v>
      </c>
      <c r="CS31" s="67">
        <v>0.20499999999999999</v>
      </c>
      <c r="CT31" s="67">
        <v>0.34499999999999997</v>
      </c>
      <c r="CU31" s="67">
        <v>0.18</v>
      </c>
      <c r="CV31" s="67">
        <v>0.12</v>
      </c>
      <c r="CW31" s="68">
        <v>4</v>
      </c>
      <c r="CX31" s="68">
        <v>3</v>
      </c>
      <c r="CY31" s="68">
        <v>4</v>
      </c>
      <c r="CZ31" s="68">
        <v>3</v>
      </c>
    </row>
    <row r="32" spans="1:104" x14ac:dyDescent="0.3">
      <c r="A32" s="3" t="s">
        <v>92</v>
      </c>
      <c r="B32" s="3" t="s">
        <v>167</v>
      </c>
      <c r="C32" s="3" t="s">
        <v>1554</v>
      </c>
      <c r="D32" s="6">
        <v>518344</v>
      </c>
      <c r="E32" s="6">
        <v>135</v>
      </c>
      <c r="F32" s="4">
        <v>41</v>
      </c>
      <c r="G32" s="54">
        <v>0.3037037037037037</v>
      </c>
      <c r="H32" s="6">
        <v>0</v>
      </c>
      <c r="I32" s="6">
        <v>0</v>
      </c>
      <c r="J32" s="6"/>
      <c r="K32" s="6"/>
      <c r="L32" s="6"/>
      <c r="M32" s="61">
        <v>41</v>
      </c>
      <c r="N32" s="6" t="s">
        <v>1712</v>
      </c>
      <c r="O32" s="6">
        <v>0</v>
      </c>
      <c r="P32" s="6">
        <v>0</v>
      </c>
      <c r="Q32" s="6">
        <v>100</v>
      </c>
      <c r="R32" s="6">
        <v>100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88</v>
      </c>
      <c r="Y32" s="6">
        <v>3</v>
      </c>
      <c r="Z32" s="6">
        <v>9</v>
      </c>
      <c r="AA32" s="6">
        <v>100</v>
      </c>
      <c r="AB32" s="6">
        <v>100</v>
      </c>
      <c r="AC32" s="6">
        <v>100</v>
      </c>
      <c r="AD32" s="6">
        <v>0</v>
      </c>
      <c r="AE32" s="6">
        <v>0</v>
      </c>
      <c r="AF32" s="6">
        <v>0</v>
      </c>
      <c r="AG32" s="6">
        <v>0</v>
      </c>
      <c r="AH32" s="4">
        <v>100</v>
      </c>
      <c r="AI32" s="4">
        <v>100</v>
      </c>
      <c r="AJ32" s="4">
        <v>2</v>
      </c>
      <c r="AK32" s="4" t="s">
        <v>96</v>
      </c>
      <c r="AL32" s="4" t="s">
        <v>96</v>
      </c>
      <c r="AM32" s="4">
        <v>4</v>
      </c>
      <c r="AN32" s="4" t="s">
        <v>96</v>
      </c>
      <c r="AO32" s="4" t="s">
        <v>97</v>
      </c>
      <c r="AP32" s="4" t="s">
        <v>97</v>
      </c>
      <c r="AQ32" s="4" t="s">
        <v>97</v>
      </c>
      <c r="AR32" s="4" t="s">
        <v>96</v>
      </c>
      <c r="AS32" s="4" t="s">
        <v>97</v>
      </c>
      <c r="AT32" s="4" t="s">
        <v>97</v>
      </c>
      <c r="AU32" s="4" t="s">
        <v>97</v>
      </c>
      <c r="AV32" s="4" t="s">
        <v>97</v>
      </c>
      <c r="AW32" s="4" t="s">
        <v>97</v>
      </c>
      <c r="AX32" s="4" t="s">
        <v>97</v>
      </c>
      <c r="AY32" s="4" t="s">
        <v>97</v>
      </c>
      <c r="AZ32" s="4" t="s">
        <v>97</v>
      </c>
      <c r="BA32" s="4" t="s">
        <v>97</v>
      </c>
      <c r="BB32" s="4" t="s">
        <v>97</v>
      </c>
      <c r="BC32" s="4" t="s">
        <v>97</v>
      </c>
      <c r="BD32" s="4" t="s">
        <v>1439</v>
      </c>
      <c r="BE32" s="4">
        <v>3</v>
      </c>
      <c r="BF32" s="4">
        <v>8</v>
      </c>
      <c r="BG32" s="4">
        <v>8</v>
      </c>
      <c r="BH32" s="4">
        <v>0</v>
      </c>
      <c r="BI32" s="4">
        <v>5</v>
      </c>
      <c r="BJ32" s="4">
        <v>0</v>
      </c>
      <c r="BK32" s="4">
        <v>5</v>
      </c>
      <c r="BL32" s="4" t="s">
        <v>97</v>
      </c>
      <c r="BM32" s="4" t="s">
        <v>97</v>
      </c>
      <c r="BN32" s="4" t="s">
        <v>98</v>
      </c>
      <c r="BO32" s="6" t="s">
        <v>97</v>
      </c>
      <c r="BP32" s="6" t="s">
        <v>98</v>
      </c>
      <c r="BQ32" s="6" t="s">
        <v>98</v>
      </c>
      <c r="BR32" s="6" t="s">
        <v>96</v>
      </c>
      <c r="BS32" s="6">
        <v>2</v>
      </c>
      <c r="BT32" s="6" t="s">
        <v>96</v>
      </c>
      <c r="BU32" s="29" t="s">
        <v>429</v>
      </c>
      <c r="BV32" s="29" t="s">
        <v>429</v>
      </c>
      <c r="BW32" s="29" t="s">
        <v>429</v>
      </c>
      <c r="BX32" s="29" t="s">
        <v>429</v>
      </c>
      <c r="BY32" s="29" t="s">
        <v>429</v>
      </c>
      <c r="BZ32" s="65" t="s">
        <v>429</v>
      </c>
      <c r="CA32" s="65" t="s">
        <v>429</v>
      </c>
      <c r="CB32" s="65" t="s">
        <v>429</v>
      </c>
      <c r="CC32" s="65" t="s">
        <v>429</v>
      </c>
      <c r="CD32" s="66">
        <v>11</v>
      </c>
      <c r="CE32" s="66">
        <v>7</v>
      </c>
      <c r="CF32" s="66">
        <v>0</v>
      </c>
      <c r="CG32" s="66">
        <v>0</v>
      </c>
      <c r="CH32" s="66">
        <v>0</v>
      </c>
      <c r="CI32" s="66">
        <v>9</v>
      </c>
      <c r="CJ32" s="66">
        <v>0</v>
      </c>
      <c r="CK32" s="66">
        <v>9</v>
      </c>
      <c r="CL32" s="66">
        <v>23</v>
      </c>
      <c r="CM32" s="66">
        <v>14</v>
      </c>
      <c r="CN32" s="66">
        <v>1</v>
      </c>
      <c r="CO32" s="66">
        <v>3</v>
      </c>
      <c r="CP32" s="66">
        <v>0</v>
      </c>
      <c r="CQ32" s="66">
        <v>0</v>
      </c>
      <c r="CR32" s="67">
        <v>0.1417910447761194</v>
      </c>
      <c r="CS32" s="67">
        <v>0.23134328358208955</v>
      </c>
      <c r="CT32" s="67">
        <v>0.2537313432835821</v>
      </c>
      <c r="CU32" s="67">
        <v>0.20149253731343283</v>
      </c>
      <c r="CV32" s="67">
        <v>0.17164179104477612</v>
      </c>
      <c r="CW32" s="68">
        <v>4</v>
      </c>
      <c r="CX32" s="68">
        <v>2</v>
      </c>
      <c r="CY32" s="68">
        <v>1</v>
      </c>
      <c r="CZ32" s="68">
        <v>1</v>
      </c>
    </row>
    <row r="33" spans="1:104" x14ac:dyDescent="0.3">
      <c r="A33" s="2" t="s">
        <v>92</v>
      </c>
      <c r="B33" s="2" t="s">
        <v>167</v>
      </c>
      <c r="C33" s="2" t="s">
        <v>1746</v>
      </c>
      <c r="D33" s="6">
        <v>518409</v>
      </c>
      <c r="E33" s="6">
        <v>840</v>
      </c>
      <c r="F33" s="4">
        <v>67</v>
      </c>
      <c r="G33" s="54">
        <v>7.9761904761904756E-2</v>
      </c>
      <c r="H33" s="6">
        <v>1</v>
      </c>
      <c r="I33" s="6">
        <v>52</v>
      </c>
      <c r="J33" s="6"/>
      <c r="K33" s="6"/>
      <c r="L33" s="6">
        <v>52</v>
      </c>
      <c r="M33" s="61">
        <v>15</v>
      </c>
      <c r="N33" s="6" t="s">
        <v>1712</v>
      </c>
      <c r="O33" s="6">
        <v>38</v>
      </c>
      <c r="P33" s="6">
        <v>115</v>
      </c>
      <c r="Q33" s="6">
        <v>95</v>
      </c>
      <c r="R33" s="6">
        <v>95</v>
      </c>
      <c r="S33" s="6">
        <v>5</v>
      </c>
      <c r="T33" s="6">
        <v>0</v>
      </c>
      <c r="U33" s="6">
        <v>0</v>
      </c>
      <c r="V33" s="6">
        <v>90</v>
      </c>
      <c r="W33" s="6">
        <v>90</v>
      </c>
      <c r="X33" s="6">
        <v>5</v>
      </c>
      <c r="Y33" s="6">
        <v>0</v>
      </c>
      <c r="Z33" s="6">
        <v>5</v>
      </c>
      <c r="AA33" s="6">
        <v>100</v>
      </c>
      <c r="AB33" s="6">
        <v>100</v>
      </c>
      <c r="AC33" s="6">
        <v>100</v>
      </c>
      <c r="AD33" s="6">
        <v>98</v>
      </c>
      <c r="AE33" s="6">
        <v>80</v>
      </c>
      <c r="AF33" s="6">
        <v>0</v>
      </c>
      <c r="AG33" s="6">
        <v>70</v>
      </c>
      <c r="AH33" s="6">
        <v>30</v>
      </c>
      <c r="AI33" s="6">
        <v>100</v>
      </c>
      <c r="AJ33" s="6">
        <v>2</v>
      </c>
      <c r="AK33" s="6" t="s">
        <v>96</v>
      </c>
      <c r="AL33" s="6" t="s">
        <v>97</v>
      </c>
      <c r="AM33" s="6" t="s">
        <v>98</v>
      </c>
      <c r="AN33" s="6" t="s">
        <v>97</v>
      </c>
      <c r="AO33" s="6" t="s">
        <v>97</v>
      </c>
      <c r="AP33" s="6" t="s">
        <v>97</v>
      </c>
      <c r="AQ33" s="6" t="s">
        <v>96</v>
      </c>
      <c r="AR33" s="6" t="s">
        <v>96</v>
      </c>
      <c r="AS33" s="6" t="s">
        <v>97</v>
      </c>
      <c r="AT33" s="6" t="s">
        <v>97</v>
      </c>
      <c r="AU33" s="6" t="s">
        <v>97</v>
      </c>
      <c r="AV33" s="6" t="s">
        <v>97</v>
      </c>
      <c r="AW33" s="6" t="s">
        <v>97</v>
      </c>
      <c r="AX33" s="6" t="s">
        <v>97</v>
      </c>
      <c r="AY33" s="6" t="s">
        <v>97</v>
      </c>
      <c r="AZ33" s="6" t="s">
        <v>97</v>
      </c>
      <c r="BA33" s="6" t="s">
        <v>97</v>
      </c>
      <c r="BB33" s="6" t="s">
        <v>97</v>
      </c>
      <c r="BC33" s="6" t="s">
        <v>97</v>
      </c>
      <c r="BD33" s="6" t="s">
        <v>96</v>
      </c>
      <c r="BE33" s="6">
        <v>0</v>
      </c>
      <c r="BF33" s="6">
        <v>10</v>
      </c>
      <c r="BG33" s="6">
        <v>5</v>
      </c>
      <c r="BH33" s="6">
        <v>0</v>
      </c>
      <c r="BI33" s="6">
        <v>5</v>
      </c>
      <c r="BJ33" s="6">
        <v>0</v>
      </c>
      <c r="BK33" s="6">
        <v>7</v>
      </c>
      <c r="BL33" s="6" t="s">
        <v>97</v>
      </c>
      <c r="BM33" s="6" t="s">
        <v>97</v>
      </c>
      <c r="BN33" s="6" t="s">
        <v>98</v>
      </c>
      <c r="BO33" s="6" t="s">
        <v>97</v>
      </c>
      <c r="BP33" s="6" t="s">
        <v>98</v>
      </c>
      <c r="BQ33" s="6" t="s">
        <v>98</v>
      </c>
      <c r="BR33" s="6" t="s">
        <v>96</v>
      </c>
      <c r="BS33" s="6">
        <v>10</v>
      </c>
      <c r="BT33" s="6" t="s">
        <v>96</v>
      </c>
      <c r="BU33" s="29" t="s">
        <v>429</v>
      </c>
      <c r="BV33" s="29" t="s">
        <v>1801</v>
      </c>
      <c r="BW33" s="29" t="s">
        <v>429</v>
      </c>
      <c r="BX33" s="29" t="s">
        <v>1802</v>
      </c>
      <c r="BY33" s="29" t="s">
        <v>429</v>
      </c>
      <c r="BZ33" s="65" t="s">
        <v>429</v>
      </c>
      <c r="CA33" s="65" t="s">
        <v>429</v>
      </c>
      <c r="CB33" s="65" t="s">
        <v>429</v>
      </c>
      <c r="CC33" s="65" t="s">
        <v>429</v>
      </c>
      <c r="CD33" s="66">
        <v>28</v>
      </c>
      <c r="CE33" s="66">
        <v>13</v>
      </c>
      <c r="CF33" s="66">
        <v>19</v>
      </c>
      <c r="CG33" s="66">
        <v>0</v>
      </c>
      <c r="CH33" s="66">
        <v>0</v>
      </c>
      <c r="CI33" s="66">
        <v>34</v>
      </c>
      <c r="CJ33" s="66">
        <v>7</v>
      </c>
      <c r="CK33" s="66">
        <v>22</v>
      </c>
      <c r="CL33" s="66">
        <v>149</v>
      </c>
      <c r="CM33" s="66">
        <v>95</v>
      </c>
      <c r="CN33" s="66">
        <v>6</v>
      </c>
      <c r="CO33" s="66">
        <v>23</v>
      </c>
      <c r="CP33" s="66">
        <v>174</v>
      </c>
      <c r="CQ33" s="66">
        <v>154</v>
      </c>
      <c r="CR33" s="67">
        <v>0.14069767441860465</v>
      </c>
      <c r="CS33" s="67">
        <v>0.20348837209302326</v>
      </c>
      <c r="CT33" s="67">
        <v>0.29651162790697677</v>
      </c>
      <c r="CU33" s="67">
        <v>0.18604651162790697</v>
      </c>
      <c r="CV33" s="67">
        <v>0.17325581395348838</v>
      </c>
      <c r="CW33" s="66">
        <v>22</v>
      </c>
      <c r="CX33" s="66">
        <v>23</v>
      </c>
      <c r="CY33" s="66">
        <v>7</v>
      </c>
      <c r="CZ33" s="66">
        <v>15</v>
      </c>
    </row>
    <row r="34" spans="1:104" x14ac:dyDescent="0.3">
      <c r="A34" s="3" t="s">
        <v>92</v>
      </c>
      <c r="B34" s="3" t="s">
        <v>167</v>
      </c>
      <c r="C34" s="3" t="s">
        <v>174</v>
      </c>
      <c r="D34" s="6">
        <v>518417</v>
      </c>
      <c r="E34" s="6">
        <v>1454</v>
      </c>
      <c r="F34" s="4">
        <v>89</v>
      </c>
      <c r="G34" s="54">
        <v>6.1210453920220086E-2</v>
      </c>
      <c r="H34" s="6">
        <v>2</v>
      </c>
      <c r="I34" s="6">
        <v>69</v>
      </c>
      <c r="J34" s="6">
        <v>30</v>
      </c>
      <c r="K34" s="6"/>
      <c r="L34" s="6">
        <v>39</v>
      </c>
      <c r="M34" s="61">
        <v>20</v>
      </c>
      <c r="N34" s="6" t="s">
        <v>1709</v>
      </c>
      <c r="O34" s="6">
        <v>0</v>
      </c>
      <c r="P34" s="6">
        <v>0</v>
      </c>
      <c r="Q34" s="6">
        <v>100</v>
      </c>
      <c r="R34" s="6">
        <v>100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100</v>
      </c>
      <c r="Y34" s="6">
        <v>0</v>
      </c>
      <c r="Z34" s="6">
        <v>0</v>
      </c>
      <c r="AA34" s="6">
        <v>100</v>
      </c>
      <c r="AB34" s="6">
        <v>100</v>
      </c>
      <c r="AC34" s="6">
        <v>100</v>
      </c>
      <c r="AD34" s="6">
        <v>0</v>
      </c>
      <c r="AE34" s="6">
        <v>0</v>
      </c>
      <c r="AF34" s="6">
        <v>0</v>
      </c>
      <c r="AG34" s="6">
        <v>20</v>
      </c>
      <c r="AH34" s="4">
        <v>80</v>
      </c>
      <c r="AI34" s="4">
        <v>100</v>
      </c>
      <c r="AJ34" s="4">
        <v>1</v>
      </c>
      <c r="AK34" s="4" t="s">
        <v>96</v>
      </c>
      <c r="AL34" s="4" t="s">
        <v>96</v>
      </c>
      <c r="AM34" s="4">
        <v>2</v>
      </c>
      <c r="AN34" s="4" t="s">
        <v>97</v>
      </c>
      <c r="AO34" s="4" t="s">
        <v>97</v>
      </c>
      <c r="AP34" s="4" t="s">
        <v>97</v>
      </c>
      <c r="AQ34" s="4" t="s">
        <v>97</v>
      </c>
      <c r="AR34" s="4" t="s">
        <v>97</v>
      </c>
      <c r="AS34" s="4" t="s">
        <v>97</v>
      </c>
      <c r="AT34" s="4" t="s">
        <v>97</v>
      </c>
      <c r="AU34" s="4" t="s">
        <v>97</v>
      </c>
      <c r="AV34" s="4" t="s">
        <v>97</v>
      </c>
      <c r="AW34" s="4" t="s">
        <v>97</v>
      </c>
      <c r="AX34" s="4" t="s">
        <v>97</v>
      </c>
      <c r="AY34" s="4" t="s">
        <v>97</v>
      </c>
      <c r="AZ34" s="4" t="s">
        <v>97</v>
      </c>
      <c r="BA34" s="4" t="s">
        <v>97</v>
      </c>
      <c r="BB34" s="4" t="s">
        <v>97</v>
      </c>
      <c r="BC34" s="4" t="s">
        <v>97</v>
      </c>
      <c r="BD34" s="4" t="s">
        <v>96</v>
      </c>
      <c r="BE34" s="4">
        <v>0</v>
      </c>
      <c r="BF34" s="4">
        <v>11</v>
      </c>
      <c r="BG34" s="4">
        <v>0</v>
      </c>
      <c r="BH34" s="4">
        <v>0</v>
      </c>
      <c r="BI34" s="4">
        <v>0</v>
      </c>
      <c r="BJ34" s="4">
        <v>0</v>
      </c>
      <c r="BK34" s="4">
        <v>7</v>
      </c>
      <c r="BL34" s="4" t="s">
        <v>97</v>
      </c>
      <c r="BM34" s="4" t="s">
        <v>97</v>
      </c>
      <c r="BN34" s="4" t="s">
        <v>98</v>
      </c>
      <c r="BO34" s="6" t="s">
        <v>97</v>
      </c>
      <c r="BP34" s="6" t="s">
        <v>98</v>
      </c>
      <c r="BQ34" s="6" t="s">
        <v>98</v>
      </c>
      <c r="BR34" s="6" t="s">
        <v>97</v>
      </c>
      <c r="BS34" s="6" t="s">
        <v>98</v>
      </c>
      <c r="BT34" s="6" t="s">
        <v>97</v>
      </c>
      <c r="BU34" s="29" t="s">
        <v>429</v>
      </c>
      <c r="BV34" s="29" t="s">
        <v>1801</v>
      </c>
      <c r="BW34" s="29" t="s">
        <v>429</v>
      </c>
      <c r="BX34" s="29" t="s">
        <v>1802</v>
      </c>
      <c r="BY34" s="29" t="s">
        <v>429</v>
      </c>
      <c r="BZ34" s="65" t="s">
        <v>1800</v>
      </c>
      <c r="CA34" s="65" t="s">
        <v>429</v>
      </c>
      <c r="CB34" s="65" t="s">
        <v>429</v>
      </c>
      <c r="CC34" s="65" t="s">
        <v>429</v>
      </c>
      <c r="CD34" s="66">
        <v>68</v>
      </c>
      <c r="CE34" s="66">
        <v>24</v>
      </c>
      <c r="CF34" s="66">
        <v>10</v>
      </c>
      <c r="CG34" s="66">
        <v>3</v>
      </c>
      <c r="CH34" s="66">
        <v>4</v>
      </c>
      <c r="CI34" s="66">
        <v>55</v>
      </c>
      <c r="CJ34" s="66">
        <v>0</v>
      </c>
      <c r="CK34" s="66">
        <v>36</v>
      </c>
      <c r="CL34" s="66">
        <v>269</v>
      </c>
      <c r="CM34" s="66">
        <v>151</v>
      </c>
      <c r="CN34" s="66">
        <v>18</v>
      </c>
      <c r="CO34" s="66">
        <v>24</v>
      </c>
      <c r="CP34" s="66">
        <v>207</v>
      </c>
      <c r="CQ34" s="66">
        <v>180</v>
      </c>
      <c r="CR34" s="67">
        <v>0.15374056280027454</v>
      </c>
      <c r="CS34" s="67">
        <v>0.20315717227179136</v>
      </c>
      <c r="CT34" s="67">
        <v>0.29512697323266984</v>
      </c>
      <c r="CU34" s="67">
        <v>0.19080301990391216</v>
      </c>
      <c r="CV34" s="67">
        <v>0.1571722717913521</v>
      </c>
      <c r="CW34" s="68">
        <v>8</v>
      </c>
      <c r="CX34" s="68">
        <v>20</v>
      </c>
      <c r="CY34" s="68">
        <v>17</v>
      </c>
      <c r="CZ34" s="68">
        <v>19</v>
      </c>
    </row>
    <row r="35" spans="1:104" x14ac:dyDescent="0.3">
      <c r="A35" s="3" t="s">
        <v>92</v>
      </c>
      <c r="B35" s="3" t="s">
        <v>167</v>
      </c>
      <c r="C35" s="3" t="s">
        <v>177</v>
      </c>
      <c r="D35" s="6">
        <v>518425</v>
      </c>
      <c r="E35" s="6">
        <v>905</v>
      </c>
      <c r="F35" s="4">
        <v>328</v>
      </c>
      <c r="G35" s="54">
        <v>0.36243093922651931</v>
      </c>
      <c r="H35" s="6">
        <v>1</v>
      </c>
      <c r="I35" s="6">
        <v>128</v>
      </c>
      <c r="J35" s="6">
        <v>128</v>
      </c>
      <c r="K35" s="6"/>
      <c r="L35" s="6"/>
      <c r="M35" s="61">
        <v>200</v>
      </c>
      <c r="N35" s="6" t="s">
        <v>1709</v>
      </c>
      <c r="O35" s="6">
        <v>0</v>
      </c>
      <c r="P35" s="6">
        <v>0</v>
      </c>
      <c r="Q35" s="6">
        <v>100</v>
      </c>
      <c r="R35" s="6">
        <v>80</v>
      </c>
      <c r="S35" s="6">
        <v>20</v>
      </c>
      <c r="T35" s="6">
        <v>0</v>
      </c>
      <c r="U35" s="6">
        <v>0</v>
      </c>
      <c r="V35" s="6">
        <v>0</v>
      </c>
      <c r="W35" s="6">
        <v>0</v>
      </c>
      <c r="X35" s="6">
        <v>100</v>
      </c>
      <c r="Y35" s="6">
        <v>0</v>
      </c>
      <c r="Z35" s="6">
        <v>0</v>
      </c>
      <c r="AA35" s="6">
        <v>100</v>
      </c>
      <c r="AB35" s="6">
        <v>90</v>
      </c>
      <c r="AC35" s="6">
        <v>100</v>
      </c>
      <c r="AD35" s="6">
        <v>80</v>
      </c>
      <c r="AE35" s="6">
        <v>50</v>
      </c>
      <c r="AF35" s="6">
        <v>0</v>
      </c>
      <c r="AG35" s="6">
        <v>80</v>
      </c>
      <c r="AH35" s="4">
        <v>20</v>
      </c>
      <c r="AI35" s="4">
        <v>90</v>
      </c>
      <c r="AJ35" s="4">
        <v>2</v>
      </c>
      <c r="AK35" s="4" t="s">
        <v>96</v>
      </c>
      <c r="AL35" s="4" t="s">
        <v>96</v>
      </c>
      <c r="AM35" s="4">
        <v>6</v>
      </c>
      <c r="AN35" s="4" t="s">
        <v>96</v>
      </c>
      <c r="AO35" s="4" t="s">
        <v>97</v>
      </c>
      <c r="AP35" s="4" t="s">
        <v>97</v>
      </c>
      <c r="AQ35" s="4" t="s">
        <v>96</v>
      </c>
      <c r="AR35" s="4" t="s">
        <v>96</v>
      </c>
      <c r="AS35" s="4" t="s">
        <v>97</v>
      </c>
      <c r="AT35" s="4" t="s">
        <v>97</v>
      </c>
      <c r="AU35" s="4" t="s">
        <v>97</v>
      </c>
      <c r="AV35" s="4" t="s">
        <v>97</v>
      </c>
      <c r="AW35" s="4" t="s">
        <v>97</v>
      </c>
      <c r="AX35" s="4" t="s">
        <v>97</v>
      </c>
      <c r="AY35" s="4" t="s">
        <v>97</v>
      </c>
      <c r="AZ35" s="4" t="s">
        <v>97</v>
      </c>
      <c r="BA35" s="4" t="s">
        <v>97</v>
      </c>
      <c r="BB35" s="4" t="s">
        <v>97</v>
      </c>
      <c r="BC35" s="4" t="s">
        <v>97</v>
      </c>
      <c r="BD35" s="4" t="s">
        <v>97</v>
      </c>
      <c r="BE35" s="4">
        <v>0</v>
      </c>
      <c r="BF35" s="4">
        <v>5</v>
      </c>
      <c r="BG35" s="4">
        <v>5</v>
      </c>
      <c r="BH35" s="4">
        <v>0</v>
      </c>
      <c r="BI35" s="4">
        <v>0</v>
      </c>
      <c r="BJ35" s="4">
        <v>0</v>
      </c>
      <c r="BK35" s="4">
        <v>7</v>
      </c>
      <c r="BL35" s="4" t="s">
        <v>97</v>
      </c>
      <c r="BM35" s="4" t="s">
        <v>97</v>
      </c>
      <c r="BN35" s="4" t="s">
        <v>98</v>
      </c>
      <c r="BO35" s="6" t="s">
        <v>97</v>
      </c>
      <c r="BP35" s="6" t="s">
        <v>98</v>
      </c>
      <c r="BQ35" s="6" t="s">
        <v>98</v>
      </c>
      <c r="BR35" s="6" t="s">
        <v>96</v>
      </c>
      <c r="BS35" s="6">
        <v>30</v>
      </c>
      <c r="BT35" s="6" t="s">
        <v>96</v>
      </c>
      <c r="BU35" s="29" t="s">
        <v>430</v>
      </c>
      <c r="BV35" s="29" t="s">
        <v>1801</v>
      </c>
      <c r="BW35" s="29" t="s">
        <v>429</v>
      </c>
      <c r="BX35" s="29" t="s">
        <v>429</v>
      </c>
      <c r="BY35" s="29" t="s">
        <v>429</v>
      </c>
      <c r="BZ35" s="65" t="s">
        <v>429</v>
      </c>
      <c r="CA35" s="65" t="s">
        <v>429</v>
      </c>
      <c r="CB35" s="65" t="s">
        <v>429</v>
      </c>
      <c r="CC35" s="65" t="s">
        <v>429</v>
      </c>
      <c r="CD35" s="66">
        <v>45</v>
      </c>
      <c r="CE35" s="66">
        <v>27</v>
      </c>
      <c r="CF35" s="66">
        <v>5</v>
      </c>
      <c r="CG35" s="66">
        <v>2</v>
      </c>
      <c r="CH35" s="66">
        <v>0</v>
      </c>
      <c r="CI35" s="66">
        <v>99</v>
      </c>
      <c r="CJ35" s="66">
        <v>10</v>
      </c>
      <c r="CK35" s="66">
        <v>38</v>
      </c>
      <c r="CL35" s="66">
        <v>199</v>
      </c>
      <c r="CM35" s="66">
        <v>105</v>
      </c>
      <c r="CN35" s="66">
        <v>11</v>
      </c>
      <c r="CO35" s="66">
        <v>19</v>
      </c>
      <c r="CP35" s="66">
        <v>62</v>
      </c>
      <c r="CQ35" s="66">
        <v>41</v>
      </c>
      <c r="CR35" s="67">
        <v>0.18872017353579176</v>
      </c>
      <c r="CS35" s="67">
        <v>0.19956616052060738</v>
      </c>
      <c r="CT35" s="67">
        <v>0.29284164859002171</v>
      </c>
      <c r="CU35" s="67">
        <v>0.16377440347071584</v>
      </c>
      <c r="CV35" s="67">
        <v>0.15509761388286333</v>
      </c>
      <c r="CW35" s="68">
        <v>12</v>
      </c>
      <c r="CX35" s="68">
        <v>20</v>
      </c>
      <c r="CY35" s="68">
        <v>15</v>
      </c>
      <c r="CZ35" s="68">
        <v>7</v>
      </c>
    </row>
    <row r="36" spans="1:104" x14ac:dyDescent="0.3">
      <c r="A36" s="3" t="s">
        <v>92</v>
      </c>
      <c r="B36" s="3" t="s">
        <v>167</v>
      </c>
      <c r="C36" s="3" t="s">
        <v>178</v>
      </c>
      <c r="D36" s="6">
        <v>518433</v>
      </c>
      <c r="E36" s="6">
        <v>172</v>
      </c>
      <c r="F36" s="4">
        <v>33</v>
      </c>
      <c r="G36" s="54">
        <v>0.19186046511627908</v>
      </c>
      <c r="H36" s="6">
        <v>1</v>
      </c>
      <c r="I36" s="6">
        <v>33</v>
      </c>
      <c r="J36" s="6">
        <v>33</v>
      </c>
      <c r="K36" s="6"/>
      <c r="L36" s="6"/>
      <c r="M36" s="61"/>
      <c r="N36" s="6" t="s">
        <v>1709</v>
      </c>
      <c r="O36" s="6">
        <v>0</v>
      </c>
      <c r="P36" s="6">
        <v>0</v>
      </c>
      <c r="Q36" s="6">
        <v>100</v>
      </c>
      <c r="R36" s="6">
        <v>80</v>
      </c>
      <c r="S36" s="6">
        <v>0</v>
      </c>
      <c r="T36" s="6">
        <v>20</v>
      </c>
      <c r="U36" s="6">
        <v>0</v>
      </c>
      <c r="V36" s="6">
        <v>0</v>
      </c>
      <c r="W36" s="6">
        <v>0</v>
      </c>
      <c r="X36" s="6">
        <v>80</v>
      </c>
      <c r="Y36" s="6">
        <v>0</v>
      </c>
      <c r="Z36" s="6">
        <v>20</v>
      </c>
      <c r="AA36" s="6">
        <v>100</v>
      </c>
      <c r="AB36" s="6">
        <v>80</v>
      </c>
      <c r="AC36" s="6">
        <v>100</v>
      </c>
      <c r="AD36" s="6">
        <v>0</v>
      </c>
      <c r="AE36" s="6">
        <v>0</v>
      </c>
      <c r="AF36" s="6">
        <v>0</v>
      </c>
      <c r="AG36" s="6">
        <v>10</v>
      </c>
      <c r="AH36" s="4">
        <v>90</v>
      </c>
      <c r="AI36" s="4">
        <v>100</v>
      </c>
      <c r="AJ36" s="4">
        <v>1</v>
      </c>
      <c r="AK36" s="4" t="s">
        <v>96</v>
      </c>
      <c r="AL36" s="4" t="s">
        <v>96</v>
      </c>
      <c r="AM36" s="4">
        <v>12</v>
      </c>
      <c r="AN36" s="4" t="s">
        <v>97</v>
      </c>
      <c r="AO36" s="4" t="s">
        <v>97</v>
      </c>
      <c r="AP36" s="4" t="s">
        <v>97</v>
      </c>
      <c r="AQ36" s="4" t="s">
        <v>97</v>
      </c>
      <c r="AR36" s="4" t="s">
        <v>97</v>
      </c>
      <c r="AS36" s="4" t="s">
        <v>97</v>
      </c>
      <c r="AT36" s="4" t="s">
        <v>97</v>
      </c>
      <c r="AU36" s="4" t="s">
        <v>97</v>
      </c>
      <c r="AV36" s="4" t="s">
        <v>97</v>
      </c>
      <c r="AW36" s="4" t="s">
        <v>97</v>
      </c>
      <c r="AX36" s="4" t="s">
        <v>97</v>
      </c>
      <c r="AY36" s="4" t="s">
        <v>97</v>
      </c>
      <c r="AZ36" s="4" t="s">
        <v>97</v>
      </c>
      <c r="BA36" s="4" t="s">
        <v>97</v>
      </c>
      <c r="BB36" s="4" t="s">
        <v>97</v>
      </c>
      <c r="BC36" s="4" t="s">
        <v>97</v>
      </c>
      <c r="BD36" s="4" t="s">
        <v>96</v>
      </c>
      <c r="BE36" s="4">
        <v>5</v>
      </c>
      <c r="BF36" s="4">
        <v>20</v>
      </c>
      <c r="BG36" s="4">
        <v>20</v>
      </c>
      <c r="BH36" s="4">
        <v>1</v>
      </c>
      <c r="BI36" s="4">
        <v>20</v>
      </c>
      <c r="BJ36" s="4">
        <v>1</v>
      </c>
      <c r="BK36" s="4">
        <v>5</v>
      </c>
      <c r="BL36" s="4" t="s">
        <v>97</v>
      </c>
      <c r="BM36" s="4" t="s">
        <v>97</v>
      </c>
      <c r="BN36" s="4" t="s">
        <v>98</v>
      </c>
      <c r="BO36" s="6" t="s">
        <v>97</v>
      </c>
      <c r="BP36" s="6" t="s">
        <v>98</v>
      </c>
      <c r="BQ36" s="6" t="s">
        <v>98</v>
      </c>
      <c r="BR36" s="6" t="s">
        <v>96</v>
      </c>
      <c r="BS36" s="6">
        <v>6</v>
      </c>
      <c r="BT36" s="6" t="s">
        <v>96</v>
      </c>
      <c r="BU36" s="29" t="s">
        <v>429</v>
      </c>
      <c r="BV36" s="29" t="s">
        <v>429</v>
      </c>
      <c r="BW36" s="29" t="s">
        <v>429</v>
      </c>
      <c r="BX36" s="29" t="s">
        <v>429</v>
      </c>
      <c r="BY36" s="29" t="s">
        <v>429</v>
      </c>
      <c r="BZ36" s="65" t="s">
        <v>429</v>
      </c>
      <c r="CA36" s="65" t="s">
        <v>429</v>
      </c>
      <c r="CB36" s="65" t="s">
        <v>429</v>
      </c>
      <c r="CC36" s="65" t="s">
        <v>429</v>
      </c>
      <c r="CD36" s="66">
        <v>15</v>
      </c>
      <c r="CE36" s="66">
        <v>10</v>
      </c>
      <c r="CF36" s="66">
        <v>0</v>
      </c>
      <c r="CG36" s="66">
        <v>0</v>
      </c>
      <c r="CH36" s="66">
        <v>0</v>
      </c>
      <c r="CI36" s="66">
        <v>16</v>
      </c>
      <c r="CJ36" s="66">
        <v>2</v>
      </c>
      <c r="CK36" s="66">
        <v>12</v>
      </c>
      <c r="CL36" s="66">
        <v>32</v>
      </c>
      <c r="CM36" s="66">
        <v>17</v>
      </c>
      <c r="CN36" s="66">
        <v>2</v>
      </c>
      <c r="CO36" s="66">
        <v>7</v>
      </c>
      <c r="CP36" s="66">
        <v>0</v>
      </c>
      <c r="CQ36" s="66">
        <v>0</v>
      </c>
      <c r="CR36" s="67">
        <v>0.16</v>
      </c>
      <c r="CS36" s="67">
        <v>0.21714285714285714</v>
      </c>
      <c r="CT36" s="67">
        <v>0.32571428571428573</v>
      </c>
      <c r="CU36" s="67">
        <v>0.15428571428571428</v>
      </c>
      <c r="CV36" s="67">
        <v>0.14285714285714285</v>
      </c>
      <c r="CW36" s="68">
        <v>4</v>
      </c>
      <c r="CX36" s="68">
        <v>1</v>
      </c>
      <c r="CY36" s="68">
        <v>2</v>
      </c>
      <c r="CZ36" s="68">
        <v>2</v>
      </c>
    </row>
    <row r="37" spans="1:104" x14ac:dyDescent="0.3">
      <c r="A37" s="3" t="s">
        <v>92</v>
      </c>
      <c r="B37" s="3" t="s">
        <v>167</v>
      </c>
      <c r="C37" s="3" t="s">
        <v>167</v>
      </c>
      <c r="D37" s="6">
        <v>518557</v>
      </c>
      <c r="E37" s="6">
        <v>7576</v>
      </c>
      <c r="F37" s="4">
        <v>454</v>
      </c>
      <c r="G37" s="54">
        <v>5.9926082365364307E-2</v>
      </c>
      <c r="H37" s="6">
        <v>2</v>
      </c>
      <c r="I37" s="6">
        <v>154</v>
      </c>
      <c r="J37" s="6">
        <v>58</v>
      </c>
      <c r="K37" s="6"/>
      <c r="L37" s="6">
        <v>96</v>
      </c>
      <c r="M37" s="61">
        <v>300</v>
      </c>
      <c r="N37" s="6" t="s">
        <v>1709</v>
      </c>
      <c r="O37" s="6">
        <v>135</v>
      </c>
      <c r="P37" s="6">
        <v>331</v>
      </c>
      <c r="Q37" s="6">
        <v>80</v>
      </c>
      <c r="R37" s="6">
        <v>80</v>
      </c>
      <c r="S37" s="6">
        <v>20</v>
      </c>
      <c r="T37" s="6">
        <v>0</v>
      </c>
      <c r="U37" s="6">
        <v>0</v>
      </c>
      <c r="V37" s="6">
        <v>80</v>
      </c>
      <c r="W37" s="6">
        <v>80</v>
      </c>
      <c r="X37" s="6">
        <v>15</v>
      </c>
      <c r="Y37" s="6">
        <v>5</v>
      </c>
      <c r="Z37" s="6">
        <v>0</v>
      </c>
      <c r="AA37" s="6">
        <v>100</v>
      </c>
      <c r="AB37" s="6">
        <v>95</v>
      </c>
      <c r="AC37" s="6">
        <v>90</v>
      </c>
      <c r="AD37" s="6">
        <v>50</v>
      </c>
      <c r="AE37" s="6">
        <v>50</v>
      </c>
      <c r="AF37" s="6">
        <v>50</v>
      </c>
      <c r="AG37" s="6">
        <v>25</v>
      </c>
      <c r="AH37" s="4">
        <v>25</v>
      </c>
      <c r="AI37" s="4">
        <v>100</v>
      </c>
      <c r="AJ37" s="4">
        <v>4</v>
      </c>
      <c r="AK37" s="4" t="s">
        <v>96</v>
      </c>
      <c r="AL37" s="4" t="s">
        <v>97</v>
      </c>
      <c r="AM37" s="4" t="s">
        <v>98</v>
      </c>
      <c r="AN37" s="4" t="s">
        <v>96</v>
      </c>
      <c r="AO37" s="4" t="s">
        <v>97</v>
      </c>
      <c r="AP37" s="4" t="s">
        <v>97</v>
      </c>
      <c r="AQ37" s="4" t="s">
        <v>97</v>
      </c>
      <c r="AR37" s="4" t="s">
        <v>97</v>
      </c>
      <c r="AS37" s="4" t="s">
        <v>97</v>
      </c>
      <c r="AT37" s="4" t="s">
        <v>97</v>
      </c>
      <c r="AU37" s="4" t="s">
        <v>97</v>
      </c>
      <c r="AV37" s="4" t="s">
        <v>96</v>
      </c>
      <c r="AW37" s="4" t="s">
        <v>97</v>
      </c>
      <c r="AX37" s="4" t="s">
        <v>97</v>
      </c>
      <c r="AY37" s="4" t="s">
        <v>97</v>
      </c>
      <c r="AZ37" s="4" t="s">
        <v>97</v>
      </c>
      <c r="BA37" s="4" t="s">
        <v>97</v>
      </c>
      <c r="BB37" s="4" t="s">
        <v>97</v>
      </c>
      <c r="BC37" s="4" t="s">
        <v>96</v>
      </c>
      <c r="BD37" s="4" t="s">
        <v>96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12</v>
      </c>
      <c r="BL37" s="4" t="s">
        <v>97</v>
      </c>
      <c r="BM37" s="4" t="s">
        <v>97</v>
      </c>
      <c r="BN37" s="4" t="s">
        <v>98</v>
      </c>
      <c r="BO37" s="6" t="s">
        <v>97</v>
      </c>
      <c r="BP37" s="6" t="s">
        <v>98</v>
      </c>
      <c r="BQ37" s="6" t="s">
        <v>98</v>
      </c>
      <c r="BR37" s="6" t="s">
        <v>96</v>
      </c>
      <c r="BS37" s="6">
        <v>7</v>
      </c>
      <c r="BT37" s="6" t="s">
        <v>96</v>
      </c>
      <c r="BU37" s="29" t="s">
        <v>429</v>
      </c>
      <c r="BV37" s="29" t="s">
        <v>1801</v>
      </c>
      <c r="BW37" s="29" t="s">
        <v>429</v>
      </c>
      <c r="BX37" s="29" t="s">
        <v>429</v>
      </c>
      <c r="BY37" s="29" t="s">
        <v>430</v>
      </c>
      <c r="BZ37" s="65" t="s">
        <v>429</v>
      </c>
      <c r="CA37" s="65" t="s">
        <v>429</v>
      </c>
      <c r="CB37" s="65" t="s">
        <v>429</v>
      </c>
      <c r="CC37" s="65" t="s">
        <v>429</v>
      </c>
      <c r="CD37" s="66">
        <v>230</v>
      </c>
      <c r="CE37" s="66">
        <v>81</v>
      </c>
      <c r="CF37" s="66">
        <v>48</v>
      </c>
      <c r="CG37" s="66">
        <v>0</v>
      </c>
      <c r="CH37" s="66">
        <v>1</v>
      </c>
      <c r="CI37" s="66">
        <v>176</v>
      </c>
      <c r="CJ37" s="66">
        <v>12</v>
      </c>
      <c r="CK37" s="66">
        <v>113</v>
      </c>
      <c r="CL37" s="66">
        <v>1575</v>
      </c>
      <c r="CM37" s="66">
        <v>938</v>
      </c>
      <c r="CN37" s="66">
        <v>83</v>
      </c>
      <c r="CO37" s="66">
        <v>199</v>
      </c>
      <c r="CP37" s="66">
        <v>1104</v>
      </c>
      <c r="CQ37" s="66">
        <v>942</v>
      </c>
      <c r="CR37" s="67">
        <v>0.15912834156847841</v>
      </c>
      <c r="CS37" s="67">
        <v>0.18624097301406309</v>
      </c>
      <c r="CT37" s="67">
        <v>0.30457367287469911</v>
      </c>
      <c r="CU37" s="67">
        <v>0.1864943620929938</v>
      </c>
      <c r="CV37" s="67">
        <v>0.16356265044976562</v>
      </c>
      <c r="CW37" s="68">
        <v>130</v>
      </c>
      <c r="CX37" s="68">
        <v>127</v>
      </c>
      <c r="CY37" s="68">
        <v>86</v>
      </c>
      <c r="CZ37" s="68">
        <v>86</v>
      </c>
    </row>
    <row r="38" spans="1:104" x14ac:dyDescent="0.3">
      <c r="A38" s="3" t="s">
        <v>92</v>
      </c>
      <c r="B38" s="3" t="s">
        <v>167</v>
      </c>
      <c r="C38" s="3" t="s">
        <v>1556</v>
      </c>
      <c r="D38" s="6">
        <v>518603</v>
      </c>
      <c r="E38" s="6">
        <v>228</v>
      </c>
      <c r="F38" s="4">
        <v>75</v>
      </c>
      <c r="G38" s="54">
        <v>0.32894736842105265</v>
      </c>
      <c r="H38" s="6">
        <v>0</v>
      </c>
      <c r="I38" s="6">
        <v>0</v>
      </c>
      <c r="J38" s="6"/>
      <c r="K38" s="6"/>
      <c r="L38" s="6"/>
      <c r="M38" s="61">
        <v>75</v>
      </c>
      <c r="N38" s="6" t="s">
        <v>1712</v>
      </c>
      <c r="O38" s="6">
        <v>0</v>
      </c>
      <c r="P38" s="6">
        <v>0</v>
      </c>
      <c r="Q38" s="6">
        <v>0</v>
      </c>
      <c r="R38" s="6">
        <v>0</v>
      </c>
      <c r="S38" s="6">
        <v>100</v>
      </c>
      <c r="T38" s="6">
        <v>0</v>
      </c>
      <c r="U38" s="6">
        <v>0</v>
      </c>
      <c r="V38" s="6">
        <v>0</v>
      </c>
      <c r="W38" s="6">
        <v>0</v>
      </c>
      <c r="X38" s="6">
        <v>90</v>
      </c>
      <c r="Y38" s="6">
        <v>0</v>
      </c>
      <c r="Z38" s="6">
        <v>10</v>
      </c>
      <c r="AA38" s="6">
        <v>100</v>
      </c>
      <c r="AB38" s="6">
        <v>100</v>
      </c>
      <c r="AC38" s="6">
        <v>100</v>
      </c>
      <c r="AD38" s="6">
        <v>0</v>
      </c>
      <c r="AE38" s="6">
        <v>0</v>
      </c>
      <c r="AF38" s="6">
        <v>0</v>
      </c>
      <c r="AG38" s="6">
        <v>25</v>
      </c>
      <c r="AH38" s="4">
        <v>75</v>
      </c>
      <c r="AI38" s="4">
        <v>80</v>
      </c>
      <c r="AJ38" s="4">
        <v>2</v>
      </c>
      <c r="AK38" s="4" t="s">
        <v>96</v>
      </c>
      <c r="AL38" s="4" t="s">
        <v>96</v>
      </c>
      <c r="AM38" s="4">
        <v>12</v>
      </c>
      <c r="AN38" s="4" t="s">
        <v>97</v>
      </c>
      <c r="AO38" s="4" t="s">
        <v>97</v>
      </c>
      <c r="AP38" s="4" t="s">
        <v>97</v>
      </c>
      <c r="AQ38" s="4" t="s">
        <v>97</v>
      </c>
      <c r="AR38" s="4" t="s">
        <v>96</v>
      </c>
      <c r="AS38" s="4" t="s">
        <v>97</v>
      </c>
      <c r="AT38" s="4" t="s">
        <v>97</v>
      </c>
      <c r="AU38" s="4" t="s">
        <v>97</v>
      </c>
      <c r="AV38" s="4" t="s">
        <v>97</v>
      </c>
      <c r="AW38" s="4" t="s">
        <v>97</v>
      </c>
      <c r="AX38" s="4" t="s">
        <v>97</v>
      </c>
      <c r="AY38" s="4" t="s">
        <v>97</v>
      </c>
      <c r="AZ38" s="4" t="s">
        <v>97</v>
      </c>
      <c r="BA38" s="4" t="s">
        <v>97</v>
      </c>
      <c r="BB38" s="4" t="s">
        <v>97</v>
      </c>
      <c r="BC38" s="4" t="s">
        <v>97</v>
      </c>
      <c r="BD38" s="4" t="s">
        <v>1439</v>
      </c>
      <c r="BE38" s="4">
        <v>5</v>
      </c>
      <c r="BF38" s="4">
        <v>30</v>
      </c>
      <c r="BG38" s="4">
        <v>30</v>
      </c>
      <c r="BH38" s="4">
        <v>0</v>
      </c>
      <c r="BI38" s="4">
        <v>9</v>
      </c>
      <c r="BJ38" s="4">
        <v>5</v>
      </c>
      <c r="BK38" s="4">
        <v>5</v>
      </c>
      <c r="BL38" s="4" t="s">
        <v>97</v>
      </c>
      <c r="BM38" s="4" t="s">
        <v>97</v>
      </c>
      <c r="BN38" s="4" t="s">
        <v>98</v>
      </c>
      <c r="BO38" s="6" t="s">
        <v>97</v>
      </c>
      <c r="BP38" s="6" t="s">
        <v>98</v>
      </c>
      <c r="BQ38" s="6" t="s">
        <v>98</v>
      </c>
      <c r="BR38" s="6" t="s">
        <v>96</v>
      </c>
      <c r="BS38" s="6">
        <v>3</v>
      </c>
      <c r="BT38" s="6" t="s">
        <v>97</v>
      </c>
      <c r="BU38" s="29" t="s">
        <v>429</v>
      </c>
      <c r="BV38" s="29" t="s">
        <v>429</v>
      </c>
      <c r="BW38" s="29" t="s">
        <v>429</v>
      </c>
      <c r="BX38" s="29" t="s">
        <v>429</v>
      </c>
      <c r="BY38" s="29" t="s">
        <v>429</v>
      </c>
      <c r="BZ38" s="65" t="s">
        <v>429</v>
      </c>
      <c r="CA38" s="65" t="s">
        <v>429</v>
      </c>
      <c r="CB38" s="65" t="s">
        <v>429</v>
      </c>
      <c r="CC38" s="65" t="s">
        <v>429</v>
      </c>
      <c r="CD38" s="66">
        <v>36</v>
      </c>
      <c r="CE38" s="66">
        <v>29</v>
      </c>
      <c r="CF38" s="66">
        <v>2</v>
      </c>
      <c r="CG38" s="66">
        <v>0</v>
      </c>
      <c r="CH38" s="66">
        <v>0</v>
      </c>
      <c r="CI38" s="66">
        <v>63</v>
      </c>
      <c r="CJ38" s="66">
        <v>0</v>
      </c>
      <c r="CK38" s="66">
        <v>26</v>
      </c>
      <c r="CL38" s="66">
        <v>50</v>
      </c>
      <c r="CM38" s="66">
        <v>27</v>
      </c>
      <c r="CN38" s="66">
        <v>5</v>
      </c>
      <c r="CO38" s="66">
        <v>7</v>
      </c>
      <c r="CP38" s="66">
        <v>0</v>
      </c>
      <c r="CQ38" s="66">
        <v>0</v>
      </c>
      <c r="CR38" s="67">
        <v>0.20353982300884957</v>
      </c>
      <c r="CS38" s="67">
        <v>0.2168141592920354</v>
      </c>
      <c r="CT38" s="67">
        <v>0.25221238938053098</v>
      </c>
      <c r="CU38" s="67">
        <v>0.19469026548672566</v>
      </c>
      <c r="CV38" s="67">
        <v>0.13274336283185842</v>
      </c>
      <c r="CW38" s="68">
        <v>5</v>
      </c>
      <c r="CX38" s="68">
        <v>4</v>
      </c>
      <c r="CY38" s="68">
        <v>5</v>
      </c>
      <c r="CZ38" s="68">
        <v>1</v>
      </c>
    </row>
    <row r="39" spans="1:104" x14ac:dyDescent="0.3">
      <c r="A39" s="3" t="s">
        <v>92</v>
      </c>
      <c r="B39" s="3" t="s">
        <v>167</v>
      </c>
      <c r="C39" s="3" t="s">
        <v>181</v>
      </c>
      <c r="D39" s="6">
        <v>518611</v>
      </c>
      <c r="E39" s="6">
        <v>746</v>
      </c>
      <c r="F39" s="4">
        <v>289</v>
      </c>
      <c r="G39" s="54">
        <v>0.38739946380697049</v>
      </c>
      <c r="H39" s="6">
        <v>1</v>
      </c>
      <c r="I39" s="6">
        <v>289</v>
      </c>
      <c r="J39" s="6"/>
      <c r="K39" s="6">
        <v>289</v>
      </c>
      <c r="L39" s="6"/>
      <c r="M39" s="61"/>
      <c r="N39" s="6" t="s">
        <v>1709</v>
      </c>
      <c r="O39" s="6">
        <v>0</v>
      </c>
      <c r="P39" s="6">
        <v>0</v>
      </c>
      <c r="Q39" s="6">
        <v>100</v>
      </c>
      <c r="R39" s="6">
        <v>100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96</v>
      </c>
      <c r="Y39" s="6">
        <v>4</v>
      </c>
      <c r="Z39" s="6">
        <v>0</v>
      </c>
      <c r="AA39" s="6">
        <v>100</v>
      </c>
      <c r="AB39" s="6">
        <v>100</v>
      </c>
      <c r="AC39" s="6">
        <v>100</v>
      </c>
      <c r="AD39" s="6">
        <v>0</v>
      </c>
      <c r="AE39" s="6">
        <v>0</v>
      </c>
      <c r="AF39" s="6">
        <v>12</v>
      </c>
      <c r="AG39" s="6">
        <v>20</v>
      </c>
      <c r="AH39" s="4">
        <v>68</v>
      </c>
      <c r="AI39" s="4">
        <v>100</v>
      </c>
      <c r="AJ39" s="4">
        <v>2</v>
      </c>
      <c r="AK39" s="4" t="s">
        <v>96</v>
      </c>
      <c r="AL39" s="4" t="s">
        <v>97</v>
      </c>
      <c r="AM39" s="4" t="s">
        <v>98</v>
      </c>
      <c r="AN39" s="4" t="s">
        <v>97</v>
      </c>
      <c r="AO39" s="4" t="s">
        <v>97</v>
      </c>
      <c r="AP39" s="4" t="s">
        <v>97</v>
      </c>
      <c r="AQ39" s="4" t="s">
        <v>97</v>
      </c>
      <c r="AR39" s="4" t="s">
        <v>97</v>
      </c>
      <c r="AS39" s="4" t="s">
        <v>97</v>
      </c>
      <c r="AT39" s="4" t="s">
        <v>97</v>
      </c>
      <c r="AU39" s="4" t="s">
        <v>96</v>
      </c>
      <c r="AV39" s="4" t="s">
        <v>97</v>
      </c>
      <c r="AW39" s="4" t="s">
        <v>97</v>
      </c>
      <c r="AX39" s="4" t="s">
        <v>97</v>
      </c>
      <c r="AY39" s="4" t="s">
        <v>97</v>
      </c>
      <c r="AZ39" s="4" t="s">
        <v>97</v>
      </c>
      <c r="BA39" s="4" t="s">
        <v>97</v>
      </c>
      <c r="BB39" s="4" t="s">
        <v>97</v>
      </c>
      <c r="BC39" s="4" t="s">
        <v>97</v>
      </c>
      <c r="BD39" s="4" t="s">
        <v>96</v>
      </c>
      <c r="BE39" s="4">
        <v>12</v>
      </c>
      <c r="BF39" s="4">
        <v>16</v>
      </c>
      <c r="BG39" s="4">
        <v>16</v>
      </c>
      <c r="BH39" s="4">
        <v>0</v>
      </c>
      <c r="BI39" s="4">
        <v>16</v>
      </c>
      <c r="BJ39" s="4">
        <v>0</v>
      </c>
      <c r="BK39" s="4">
        <v>7</v>
      </c>
      <c r="BL39" s="4" t="s">
        <v>97</v>
      </c>
      <c r="BM39" s="4" t="s">
        <v>97</v>
      </c>
      <c r="BN39" s="4" t="s">
        <v>98</v>
      </c>
      <c r="BO39" s="6" t="s">
        <v>97</v>
      </c>
      <c r="BP39" s="6" t="s">
        <v>98</v>
      </c>
      <c r="BQ39" s="6" t="s">
        <v>98</v>
      </c>
      <c r="BR39" s="6" t="s">
        <v>96</v>
      </c>
      <c r="BS39" s="6">
        <v>40</v>
      </c>
      <c r="BT39" s="6" t="s">
        <v>96</v>
      </c>
      <c r="BU39" s="29" t="s">
        <v>429</v>
      </c>
      <c r="BV39" s="29" t="s">
        <v>1801</v>
      </c>
      <c r="BW39" s="29" t="s">
        <v>1801</v>
      </c>
      <c r="BX39" s="29" t="s">
        <v>429</v>
      </c>
      <c r="BY39" s="29" t="s">
        <v>430</v>
      </c>
      <c r="BZ39" s="65" t="s">
        <v>429</v>
      </c>
      <c r="CA39" s="65" t="s">
        <v>429</v>
      </c>
      <c r="CB39" s="65" t="s">
        <v>429</v>
      </c>
      <c r="CC39" s="65" t="s">
        <v>429</v>
      </c>
      <c r="CD39" s="66">
        <v>48</v>
      </c>
      <c r="CE39" s="66">
        <v>19</v>
      </c>
      <c r="CF39" s="66">
        <v>18</v>
      </c>
      <c r="CG39" s="66">
        <v>4</v>
      </c>
      <c r="CH39" s="66">
        <v>0</v>
      </c>
      <c r="CI39" s="66">
        <v>91</v>
      </c>
      <c r="CJ39" s="66">
        <v>2</v>
      </c>
      <c r="CK39" s="66">
        <v>38</v>
      </c>
      <c r="CL39" s="66">
        <v>175</v>
      </c>
      <c r="CM39" s="66">
        <v>82</v>
      </c>
      <c r="CN39" s="66">
        <v>10</v>
      </c>
      <c r="CO39" s="66">
        <v>29</v>
      </c>
      <c r="CP39" s="66">
        <v>46</v>
      </c>
      <c r="CQ39" s="66">
        <v>31</v>
      </c>
      <c r="CR39" s="67">
        <v>0.19659239842726081</v>
      </c>
      <c r="CS39" s="67">
        <v>0.24246395806028834</v>
      </c>
      <c r="CT39" s="67">
        <v>0.26736566186107469</v>
      </c>
      <c r="CU39" s="67">
        <v>0.16120576671035386</v>
      </c>
      <c r="CV39" s="67">
        <v>0.13237221494102228</v>
      </c>
      <c r="CW39" s="68">
        <v>18</v>
      </c>
      <c r="CX39" s="68">
        <v>21</v>
      </c>
      <c r="CY39" s="68">
        <v>10</v>
      </c>
      <c r="CZ39" s="68">
        <v>8</v>
      </c>
    </row>
    <row r="40" spans="1:104" x14ac:dyDescent="0.3">
      <c r="A40" s="3" t="s">
        <v>92</v>
      </c>
      <c r="B40" s="3" t="s">
        <v>167</v>
      </c>
      <c r="C40" s="3" t="s">
        <v>1557</v>
      </c>
      <c r="D40" s="6">
        <v>518832</v>
      </c>
      <c r="E40" s="6">
        <v>90</v>
      </c>
      <c r="F40" s="4">
        <v>63</v>
      </c>
      <c r="G40" s="54">
        <v>0.7</v>
      </c>
      <c r="H40" s="6" t="s">
        <v>1717</v>
      </c>
      <c r="I40" s="6">
        <v>63</v>
      </c>
      <c r="J40" s="6"/>
      <c r="K40" s="6"/>
      <c r="L40" s="6">
        <v>63</v>
      </c>
      <c r="M40" s="61"/>
      <c r="N40" s="6" t="s">
        <v>1712</v>
      </c>
      <c r="O40" s="6">
        <v>0</v>
      </c>
      <c r="P40" s="6">
        <v>0</v>
      </c>
      <c r="Q40" s="6">
        <v>0</v>
      </c>
      <c r="R40" s="6">
        <v>0</v>
      </c>
      <c r="S40" s="6">
        <v>98</v>
      </c>
      <c r="T40" s="6">
        <v>2</v>
      </c>
      <c r="U40" s="6">
        <v>0</v>
      </c>
      <c r="V40" s="6">
        <v>0</v>
      </c>
      <c r="W40" s="6">
        <v>0</v>
      </c>
      <c r="X40" s="6">
        <v>90</v>
      </c>
      <c r="Y40" s="6">
        <v>0</v>
      </c>
      <c r="Z40" s="6">
        <v>10</v>
      </c>
      <c r="AA40" s="6">
        <v>100</v>
      </c>
      <c r="AB40" s="6">
        <v>99</v>
      </c>
      <c r="AC40" s="6">
        <v>100</v>
      </c>
      <c r="AD40" s="6">
        <v>0</v>
      </c>
      <c r="AE40" s="6">
        <v>0</v>
      </c>
      <c r="AF40" s="6">
        <v>0</v>
      </c>
      <c r="AG40" s="6">
        <v>0</v>
      </c>
      <c r="AH40" s="4">
        <v>100</v>
      </c>
      <c r="AI40" s="4">
        <v>100</v>
      </c>
      <c r="AJ40" s="4">
        <v>1</v>
      </c>
      <c r="AK40" s="4" t="s">
        <v>96</v>
      </c>
      <c r="AL40" s="4" t="s">
        <v>96</v>
      </c>
      <c r="AM40" s="4">
        <v>4</v>
      </c>
      <c r="AN40" s="4" t="s">
        <v>97</v>
      </c>
      <c r="AO40" s="4" t="s">
        <v>97</v>
      </c>
      <c r="AP40" s="4" t="s">
        <v>97</v>
      </c>
      <c r="AQ40" s="4" t="s">
        <v>97</v>
      </c>
      <c r="AR40" s="4" t="s">
        <v>97</v>
      </c>
      <c r="AS40" s="4" t="s">
        <v>97</v>
      </c>
      <c r="AT40" s="4" t="s">
        <v>97</v>
      </c>
      <c r="AU40" s="4" t="s">
        <v>97</v>
      </c>
      <c r="AV40" s="4" t="s">
        <v>97</v>
      </c>
      <c r="AW40" s="4" t="s">
        <v>97</v>
      </c>
      <c r="AX40" s="4" t="s">
        <v>97</v>
      </c>
      <c r="AY40" s="4" t="s">
        <v>97</v>
      </c>
      <c r="AZ40" s="4" t="s">
        <v>97</v>
      </c>
      <c r="BA40" s="4" t="s">
        <v>97</v>
      </c>
      <c r="BB40" s="4" t="s">
        <v>97</v>
      </c>
      <c r="BC40" s="4" t="s">
        <v>97</v>
      </c>
      <c r="BD40" s="4" t="s">
        <v>1439</v>
      </c>
      <c r="BE40" s="4">
        <v>5</v>
      </c>
      <c r="BF40" s="4">
        <v>7</v>
      </c>
      <c r="BG40" s="4">
        <v>7</v>
      </c>
      <c r="BH40" s="4">
        <v>1</v>
      </c>
      <c r="BI40" s="4">
        <v>7</v>
      </c>
      <c r="BJ40" s="4">
        <v>5</v>
      </c>
      <c r="BK40" s="4">
        <v>5</v>
      </c>
      <c r="BL40" s="4" t="s">
        <v>97</v>
      </c>
      <c r="BM40" s="4" t="s">
        <v>97</v>
      </c>
      <c r="BN40" s="4" t="s">
        <v>98</v>
      </c>
      <c r="BO40" s="6" t="s">
        <v>97</v>
      </c>
      <c r="BP40" s="6" t="s">
        <v>98</v>
      </c>
      <c r="BQ40" s="6" t="s">
        <v>98</v>
      </c>
      <c r="BR40" s="6" t="s">
        <v>96</v>
      </c>
      <c r="BS40" s="6">
        <v>8</v>
      </c>
      <c r="BT40" s="6" t="s">
        <v>96</v>
      </c>
      <c r="BU40" s="29" t="s">
        <v>429</v>
      </c>
      <c r="BV40" s="29" t="s">
        <v>429</v>
      </c>
      <c r="BW40" s="29" t="s">
        <v>429</v>
      </c>
      <c r="BX40" s="29" t="s">
        <v>429</v>
      </c>
      <c r="BY40" s="29" t="s">
        <v>429</v>
      </c>
      <c r="BZ40" s="65" t="s">
        <v>429</v>
      </c>
      <c r="CA40" s="65" t="s">
        <v>429</v>
      </c>
      <c r="CB40" s="65" t="s">
        <v>429</v>
      </c>
      <c r="CC40" s="65" t="s">
        <v>429</v>
      </c>
      <c r="CD40" s="66">
        <v>7</v>
      </c>
      <c r="CE40" s="66">
        <v>6</v>
      </c>
      <c r="CF40" s="66">
        <v>0</v>
      </c>
      <c r="CG40" s="66">
        <v>0</v>
      </c>
      <c r="CH40" s="66">
        <v>0</v>
      </c>
      <c r="CI40" s="66">
        <v>11</v>
      </c>
      <c r="CJ40" s="66">
        <v>0</v>
      </c>
      <c r="CK40" s="66">
        <v>6</v>
      </c>
      <c r="CL40" s="66">
        <v>21</v>
      </c>
      <c r="CM40" s="66">
        <v>12</v>
      </c>
      <c r="CN40" s="66">
        <v>4</v>
      </c>
      <c r="CO40" s="66">
        <v>5</v>
      </c>
      <c r="CP40" s="66">
        <v>0</v>
      </c>
      <c r="CQ40" s="66">
        <v>0</v>
      </c>
      <c r="CR40" s="67">
        <v>0.25301204819277107</v>
      </c>
      <c r="CS40" s="67">
        <v>0.26506024096385544</v>
      </c>
      <c r="CT40" s="67">
        <v>0.26506024096385544</v>
      </c>
      <c r="CU40" s="67">
        <v>0.13253012048192772</v>
      </c>
      <c r="CV40" s="67">
        <v>8.4337349397590355E-2</v>
      </c>
      <c r="CW40" s="68">
        <v>2</v>
      </c>
      <c r="CX40" s="68">
        <v>1</v>
      </c>
      <c r="CY40" s="68">
        <v>2</v>
      </c>
      <c r="CZ40" s="68">
        <v>5</v>
      </c>
    </row>
    <row r="41" spans="1:104" x14ac:dyDescent="0.3">
      <c r="A41" s="3" t="s">
        <v>92</v>
      </c>
      <c r="B41" s="3" t="s">
        <v>167</v>
      </c>
      <c r="C41" s="3" t="s">
        <v>1558</v>
      </c>
      <c r="D41" s="6">
        <v>518841</v>
      </c>
      <c r="E41" s="6">
        <v>220</v>
      </c>
      <c r="F41" s="4">
        <v>110</v>
      </c>
      <c r="G41" s="54">
        <v>0.5</v>
      </c>
      <c r="H41" s="6">
        <v>0</v>
      </c>
      <c r="I41" s="6">
        <v>0</v>
      </c>
      <c r="J41" s="6"/>
      <c r="K41" s="6"/>
      <c r="L41" s="6"/>
      <c r="M41" s="61">
        <v>110</v>
      </c>
      <c r="N41" s="6" t="s">
        <v>1712</v>
      </c>
      <c r="O41" s="6">
        <v>0</v>
      </c>
      <c r="P41" s="6">
        <v>0</v>
      </c>
      <c r="Q41" s="6">
        <v>100</v>
      </c>
      <c r="R41" s="6">
        <v>75</v>
      </c>
      <c r="S41" s="6">
        <v>20</v>
      </c>
      <c r="T41" s="6">
        <v>5</v>
      </c>
      <c r="U41" s="6">
        <v>0</v>
      </c>
      <c r="V41" s="6">
        <v>0</v>
      </c>
      <c r="W41" s="6">
        <v>0</v>
      </c>
      <c r="X41" s="6">
        <v>90</v>
      </c>
      <c r="Y41" s="6">
        <v>10</v>
      </c>
      <c r="Z41" s="6">
        <v>0</v>
      </c>
      <c r="AA41" s="6">
        <v>100</v>
      </c>
      <c r="AB41" s="6">
        <v>100</v>
      </c>
      <c r="AC41" s="6">
        <v>100</v>
      </c>
      <c r="AD41" s="6">
        <v>0</v>
      </c>
      <c r="AE41" s="6">
        <v>0</v>
      </c>
      <c r="AF41" s="6">
        <v>0</v>
      </c>
      <c r="AG41" s="6">
        <v>20</v>
      </c>
      <c r="AH41" s="4">
        <v>80</v>
      </c>
      <c r="AI41" s="4">
        <v>100</v>
      </c>
      <c r="AJ41" s="4">
        <v>2</v>
      </c>
      <c r="AK41" s="4" t="s">
        <v>96</v>
      </c>
      <c r="AL41" s="4" t="s">
        <v>96</v>
      </c>
      <c r="AM41" s="4">
        <v>2</v>
      </c>
      <c r="AN41" s="4" t="s">
        <v>96</v>
      </c>
      <c r="AO41" s="4" t="s">
        <v>97</v>
      </c>
      <c r="AP41" s="4" t="s">
        <v>97</v>
      </c>
      <c r="AQ41" s="4" t="s">
        <v>97</v>
      </c>
      <c r="AR41" s="4" t="s">
        <v>96</v>
      </c>
      <c r="AS41" s="4" t="s">
        <v>97</v>
      </c>
      <c r="AT41" s="4" t="s">
        <v>97</v>
      </c>
      <c r="AU41" s="4" t="s">
        <v>97</v>
      </c>
      <c r="AV41" s="4" t="s">
        <v>97</v>
      </c>
      <c r="AW41" s="4" t="s">
        <v>97</v>
      </c>
      <c r="AX41" s="4" t="s">
        <v>97</v>
      </c>
      <c r="AY41" s="4" t="s">
        <v>97</v>
      </c>
      <c r="AZ41" s="4" t="s">
        <v>97</v>
      </c>
      <c r="BA41" s="4" t="s">
        <v>96</v>
      </c>
      <c r="BB41" s="4" t="s">
        <v>96</v>
      </c>
      <c r="BC41" s="4" t="s">
        <v>97</v>
      </c>
      <c r="BD41" s="4" t="s">
        <v>1710</v>
      </c>
      <c r="BE41" s="4">
        <v>3</v>
      </c>
      <c r="BF41" s="4">
        <v>10</v>
      </c>
      <c r="BG41" s="4">
        <v>7</v>
      </c>
      <c r="BH41" s="4">
        <v>0</v>
      </c>
      <c r="BI41" s="4">
        <v>8</v>
      </c>
      <c r="BJ41" s="4">
        <v>0</v>
      </c>
      <c r="BK41" s="4">
        <v>5</v>
      </c>
      <c r="BL41" s="4" t="s">
        <v>97</v>
      </c>
      <c r="BM41" s="4" t="s">
        <v>96</v>
      </c>
      <c r="BN41" s="4" t="s">
        <v>1714</v>
      </c>
      <c r="BO41" s="6" t="s">
        <v>97</v>
      </c>
      <c r="BP41" s="6" t="s">
        <v>98</v>
      </c>
      <c r="BQ41" s="6" t="s">
        <v>98</v>
      </c>
      <c r="BR41" s="6" t="s">
        <v>96</v>
      </c>
      <c r="BS41" s="6">
        <v>14</v>
      </c>
      <c r="BT41" s="6" t="s">
        <v>96</v>
      </c>
      <c r="BU41" s="29" t="s">
        <v>429</v>
      </c>
      <c r="BV41" s="29" t="s">
        <v>1801</v>
      </c>
      <c r="BW41" s="29" t="s">
        <v>429</v>
      </c>
      <c r="BX41" s="29" t="s">
        <v>429</v>
      </c>
      <c r="BY41" s="29" t="s">
        <v>429</v>
      </c>
      <c r="BZ41" s="65" t="s">
        <v>429</v>
      </c>
      <c r="CA41" s="65" t="s">
        <v>429</v>
      </c>
      <c r="CB41" s="65" t="s">
        <v>429</v>
      </c>
      <c r="CC41" s="65" t="s">
        <v>429</v>
      </c>
      <c r="CD41" s="66">
        <v>17</v>
      </c>
      <c r="CE41" s="66">
        <v>12</v>
      </c>
      <c r="CF41" s="66">
        <v>1</v>
      </c>
      <c r="CG41" s="66">
        <v>0</v>
      </c>
      <c r="CH41" s="66">
        <v>0</v>
      </c>
      <c r="CI41" s="66">
        <v>30</v>
      </c>
      <c r="CJ41" s="66">
        <v>0</v>
      </c>
      <c r="CK41" s="66">
        <v>14</v>
      </c>
      <c r="CL41" s="66">
        <v>60</v>
      </c>
      <c r="CM41" s="66">
        <v>27</v>
      </c>
      <c r="CN41" s="66">
        <v>2</v>
      </c>
      <c r="CO41" s="66">
        <v>9</v>
      </c>
      <c r="CP41" s="66">
        <v>0</v>
      </c>
      <c r="CQ41" s="66">
        <v>0</v>
      </c>
      <c r="CR41" s="67">
        <v>0.26484018264840181</v>
      </c>
      <c r="CS41" s="67">
        <v>0.16438356164383561</v>
      </c>
      <c r="CT41" s="67">
        <v>0.27397260273972601</v>
      </c>
      <c r="CU41" s="67">
        <v>0.17351598173515981</v>
      </c>
      <c r="CV41" s="67">
        <v>0.12328767123287671</v>
      </c>
      <c r="CW41" s="68">
        <v>9</v>
      </c>
      <c r="CX41" s="68">
        <v>4</v>
      </c>
      <c r="CY41" s="68">
        <v>2</v>
      </c>
      <c r="CZ41" s="68">
        <v>2</v>
      </c>
    </row>
    <row r="42" spans="1:104" x14ac:dyDescent="0.3">
      <c r="A42" s="3" t="s">
        <v>92</v>
      </c>
      <c r="B42" s="3" t="s">
        <v>167</v>
      </c>
      <c r="C42" s="3" t="s">
        <v>182</v>
      </c>
      <c r="D42" s="6">
        <v>518867</v>
      </c>
      <c r="E42" s="6">
        <v>602</v>
      </c>
      <c r="F42" s="4">
        <v>118</v>
      </c>
      <c r="G42" s="54">
        <v>0.19601328903654486</v>
      </c>
      <c r="H42" s="6">
        <v>1</v>
      </c>
      <c r="I42" s="6">
        <v>38</v>
      </c>
      <c r="J42" s="6"/>
      <c r="K42" s="6">
        <v>38</v>
      </c>
      <c r="L42" s="6"/>
      <c r="M42" s="61">
        <v>80</v>
      </c>
      <c r="N42" s="6" t="s">
        <v>1709</v>
      </c>
      <c r="O42" s="6">
        <v>0</v>
      </c>
      <c r="P42" s="6">
        <v>0</v>
      </c>
      <c r="Q42" s="6">
        <v>100</v>
      </c>
      <c r="R42" s="6">
        <v>100</v>
      </c>
      <c r="S42" s="6">
        <v>0</v>
      </c>
      <c r="T42" s="6">
        <v>0</v>
      </c>
      <c r="U42" s="6">
        <v>0</v>
      </c>
      <c r="V42" s="6">
        <v>95</v>
      </c>
      <c r="W42" s="6">
        <v>95</v>
      </c>
      <c r="X42" s="6">
        <v>5</v>
      </c>
      <c r="Y42" s="6">
        <v>0</v>
      </c>
      <c r="Z42" s="6">
        <v>0</v>
      </c>
      <c r="AA42" s="6">
        <v>100</v>
      </c>
      <c r="AB42" s="6">
        <v>100</v>
      </c>
      <c r="AC42" s="6">
        <v>100</v>
      </c>
      <c r="AD42" s="6">
        <v>90</v>
      </c>
      <c r="AE42" s="6">
        <v>90</v>
      </c>
      <c r="AF42" s="6">
        <v>0</v>
      </c>
      <c r="AG42" s="6">
        <v>90</v>
      </c>
      <c r="AH42" s="4">
        <v>10</v>
      </c>
      <c r="AI42" s="4">
        <v>100</v>
      </c>
      <c r="AJ42" s="4">
        <v>2</v>
      </c>
      <c r="AK42" s="4" t="s">
        <v>96</v>
      </c>
      <c r="AL42" s="4" t="s">
        <v>96</v>
      </c>
      <c r="AM42" s="4">
        <v>5</v>
      </c>
      <c r="AN42" s="4" t="s">
        <v>96</v>
      </c>
      <c r="AO42" s="4" t="s">
        <v>97</v>
      </c>
      <c r="AP42" s="4" t="s">
        <v>97</v>
      </c>
      <c r="AQ42" s="4" t="s">
        <v>97</v>
      </c>
      <c r="AR42" s="4" t="s">
        <v>97</v>
      </c>
      <c r="AS42" s="4" t="s">
        <v>97</v>
      </c>
      <c r="AT42" s="4" t="s">
        <v>97</v>
      </c>
      <c r="AU42" s="4" t="s">
        <v>97</v>
      </c>
      <c r="AV42" s="4" t="s">
        <v>97</v>
      </c>
      <c r="AW42" s="4" t="s">
        <v>97</v>
      </c>
      <c r="AX42" s="4" t="s">
        <v>97</v>
      </c>
      <c r="AY42" s="4" t="s">
        <v>97</v>
      </c>
      <c r="AZ42" s="4" t="s">
        <v>97</v>
      </c>
      <c r="BA42" s="4" t="s">
        <v>97</v>
      </c>
      <c r="BB42" s="4" t="s">
        <v>97</v>
      </c>
      <c r="BC42" s="4" t="s">
        <v>97</v>
      </c>
      <c r="BD42" s="4" t="s">
        <v>96</v>
      </c>
      <c r="BE42" s="4">
        <v>2</v>
      </c>
      <c r="BF42" s="4">
        <v>2</v>
      </c>
      <c r="BG42" s="4">
        <v>2</v>
      </c>
      <c r="BH42" s="4">
        <v>0</v>
      </c>
      <c r="BI42" s="4">
        <v>0</v>
      </c>
      <c r="BJ42" s="4">
        <v>0</v>
      </c>
      <c r="BK42" s="4">
        <v>7</v>
      </c>
      <c r="BL42" s="4" t="s">
        <v>97</v>
      </c>
      <c r="BM42" s="4" t="s">
        <v>97</v>
      </c>
      <c r="BN42" s="4" t="s">
        <v>98</v>
      </c>
      <c r="BO42" s="6" t="s">
        <v>97</v>
      </c>
      <c r="BP42" s="6" t="s">
        <v>98</v>
      </c>
      <c r="BQ42" s="6" t="s">
        <v>98</v>
      </c>
      <c r="BR42" s="6" t="s">
        <v>96</v>
      </c>
      <c r="BS42" s="6">
        <v>11</v>
      </c>
      <c r="BT42" s="6" t="s">
        <v>96</v>
      </c>
      <c r="BU42" s="29" t="s">
        <v>429</v>
      </c>
      <c r="BV42" s="29" t="s">
        <v>429</v>
      </c>
      <c r="BW42" s="29" t="s">
        <v>429</v>
      </c>
      <c r="BX42" s="29" t="s">
        <v>429</v>
      </c>
      <c r="BY42" s="29" t="s">
        <v>429</v>
      </c>
      <c r="BZ42" s="65" t="s">
        <v>429</v>
      </c>
      <c r="CA42" s="65" t="s">
        <v>429</v>
      </c>
      <c r="CB42" s="65" t="s">
        <v>429</v>
      </c>
      <c r="CC42" s="65" t="s">
        <v>429</v>
      </c>
      <c r="CD42" s="66">
        <v>36</v>
      </c>
      <c r="CE42" s="66">
        <v>15</v>
      </c>
      <c r="CF42" s="66">
        <v>6</v>
      </c>
      <c r="CG42" s="66">
        <v>6</v>
      </c>
      <c r="CH42" s="66">
        <v>2</v>
      </c>
      <c r="CI42" s="66">
        <v>53</v>
      </c>
      <c r="CJ42" s="66">
        <v>9</v>
      </c>
      <c r="CK42" s="66">
        <v>27</v>
      </c>
      <c r="CL42" s="66">
        <v>102</v>
      </c>
      <c r="CM42" s="66">
        <v>58</v>
      </c>
      <c r="CN42" s="66">
        <v>5</v>
      </c>
      <c r="CO42" s="66">
        <v>11</v>
      </c>
      <c r="CP42" s="66">
        <v>19</v>
      </c>
      <c r="CQ42" s="66">
        <v>5</v>
      </c>
      <c r="CR42" s="67">
        <v>0.16472545757071547</v>
      </c>
      <c r="CS42" s="67">
        <v>0.19800332778702162</v>
      </c>
      <c r="CT42" s="67">
        <v>0.25956738768718801</v>
      </c>
      <c r="CU42" s="67">
        <v>0.22462562396006655</v>
      </c>
      <c r="CV42" s="67">
        <v>0.15307820299500832</v>
      </c>
      <c r="CW42" s="68">
        <v>8</v>
      </c>
      <c r="CX42" s="68">
        <v>9</v>
      </c>
      <c r="CY42" s="68">
        <v>3</v>
      </c>
      <c r="CZ42" s="68">
        <v>13</v>
      </c>
    </row>
    <row r="43" spans="1:104" x14ac:dyDescent="0.3">
      <c r="A43" s="3" t="s">
        <v>92</v>
      </c>
      <c r="B43" s="3" t="s">
        <v>184</v>
      </c>
      <c r="C43" s="3" t="s">
        <v>1559</v>
      </c>
      <c r="D43" s="6">
        <v>511226</v>
      </c>
      <c r="E43" s="6">
        <v>229</v>
      </c>
      <c r="F43" s="4">
        <v>126</v>
      </c>
      <c r="G43" s="54">
        <v>0.55021834061135366</v>
      </c>
      <c r="H43" s="6">
        <v>0</v>
      </c>
      <c r="I43" s="6">
        <v>0</v>
      </c>
      <c r="J43" s="6"/>
      <c r="K43" s="6"/>
      <c r="L43" s="6"/>
      <c r="M43" s="61">
        <v>125.99999999999999</v>
      </c>
      <c r="N43" s="6" t="s">
        <v>1712</v>
      </c>
      <c r="O43" s="6">
        <v>0</v>
      </c>
      <c r="P43" s="6">
        <v>0</v>
      </c>
      <c r="Q43" s="6">
        <v>50</v>
      </c>
      <c r="R43" s="6">
        <v>40</v>
      </c>
      <c r="S43" s="6">
        <v>60</v>
      </c>
      <c r="T43" s="6">
        <v>0</v>
      </c>
      <c r="U43" s="6">
        <v>0</v>
      </c>
      <c r="V43" s="6">
        <v>0</v>
      </c>
      <c r="W43" s="6">
        <v>0</v>
      </c>
      <c r="X43" s="6">
        <v>60</v>
      </c>
      <c r="Y43" s="6">
        <v>0</v>
      </c>
      <c r="Z43" s="6">
        <v>40</v>
      </c>
      <c r="AA43" s="6">
        <v>100</v>
      </c>
      <c r="AB43" s="6">
        <v>90</v>
      </c>
      <c r="AC43" s="6">
        <v>40</v>
      </c>
      <c r="AD43" s="6">
        <v>0</v>
      </c>
      <c r="AE43" s="6">
        <v>0</v>
      </c>
      <c r="AF43" s="6">
        <v>0</v>
      </c>
      <c r="AG43" s="6">
        <v>10</v>
      </c>
      <c r="AH43" s="4">
        <v>90</v>
      </c>
      <c r="AI43" s="4">
        <v>90</v>
      </c>
      <c r="AJ43" s="4">
        <v>2</v>
      </c>
      <c r="AK43" s="4" t="s">
        <v>96</v>
      </c>
      <c r="AL43" s="4" t="s">
        <v>96</v>
      </c>
      <c r="AM43" s="4">
        <v>10</v>
      </c>
      <c r="AN43" s="4" t="s">
        <v>97</v>
      </c>
      <c r="AO43" s="4" t="s">
        <v>97</v>
      </c>
      <c r="AP43" s="4" t="s">
        <v>97</v>
      </c>
      <c r="AQ43" s="4" t="s">
        <v>97</v>
      </c>
      <c r="AR43" s="4" t="s">
        <v>97</v>
      </c>
      <c r="AS43" s="4" t="s">
        <v>97</v>
      </c>
      <c r="AT43" s="4" t="s">
        <v>97</v>
      </c>
      <c r="AU43" s="4" t="s">
        <v>97</v>
      </c>
      <c r="AV43" s="4" t="s">
        <v>97</v>
      </c>
      <c r="AW43" s="4" t="s">
        <v>97</v>
      </c>
      <c r="AX43" s="4" t="s">
        <v>97</v>
      </c>
      <c r="AY43" s="4" t="s">
        <v>97</v>
      </c>
      <c r="AZ43" s="4" t="s">
        <v>97</v>
      </c>
      <c r="BA43" s="4" t="s">
        <v>97</v>
      </c>
      <c r="BB43" s="4" t="s">
        <v>97</v>
      </c>
      <c r="BC43" s="4" t="s">
        <v>97</v>
      </c>
      <c r="BD43" s="4" t="s">
        <v>97</v>
      </c>
      <c r="BE43" s="4">
        <v>15</v>
      </c>
      <c r="BF43" s="4">
        <v>15</v>
      </c>
      <c r="BG43" s="4">
        <v>23</v>
      </c>
      <c r="BH43" s="4">
        <v>0</v>
      </c>
      <c r="BI43" s="4">
        <v>20</v>
      </c>
      <c r="BJ43" s="4">
        <v>0</v>
      </c>
      <c r="BK43" s="4">
        <v>5</v>
      </c>
      <c r="BL43" s="4" t="s">
        <v>97</v>
      </c>
      <c r="BM43" s="4" t="s">
        <v>97</v>
      </c>
      <c r="BN43" s="4" t="s">
        <v>98</v>
      </c>
      <c r="BO43" s="6" t="s">
        <v>97</v>
      </c>
      <c r="BP43" s="6" t="s">
        <v>98</v>
      </c>
      <c r="BQ43" s="6" t="s">
        <v>98</v>
      </c>
      <c r="BR43" s="6" t="s">
        <v>96</v>
      </c>
      <c r="BS43" s="6">
        <v>14</v>
      </c>
      <c r="BT43" s="6" t="s">
        <v>96</v>
      </c>
      <c r="BU43" s="29" t="s">
        <v>429</v>
      </c>
      <c r="BV43" s="29" t="s">
        <v>429</v>
      </c>
      <c r="BW43" s="29" t="s">
        <v>429</v>
      </c>
      <c r="BX43" s="29" t="s">
        <v>429</v>
      </c>
      <c r="BY43" s="29" t="s">
        <v>429</v>
      </c>
      <c r="BZ43" s="65" t="s">
        <v>429</v>
      </c>
      <c r="CA43" s="65" t="s">
        <v>429</v>
      </c>
      <c r="CB43" s="65" t="s">
        <v>429</v>
      </c>
      <c r="CC43" s="65" t="s">
        <v>429</v>
      </c>
      <c r="CD43" s="66">
        <v>14</v>
      </c>
      <c r="CE43" s="66">
        <v>7</v>
      </c>
      <c r="CF43" s="66">
        <v>5</v>
      </c>
      <c r="CG43" s="66">
        <v>0</v>
      </c>
      <c r="CH43" s="66">
        <v>0</v>
      </c>
      <c r="CI43" s="66">
        <v>38</v>
      </c>
      <c r="CJ43" s="66">
        <v>9</v>
      </c>
      <c r="CK43" s="66">
        <v>16</v>
      </c>
      <c r="CL43" s="66">
        <v>71</v>
      </c>
      <c r="CM43" s="66">
        <v>28</v>
      </c>
      <c r="CN43" s="66">
        <v>3</v>
      </c>
      <c r="CO43" s="66">
        <v>7</v>
      </c>
      <c r="CP43" s="66">
        <v>0</v>
      </c>
      <c r="CQ43" s="66">
        <v>0</v>
      </c>
      <c r="CR43" s="67">
        <v>0.32093023255813952</v>
      </c>
      <c r="CS43" s="67">
        <v>0.14883720930232558</v>
      </c>
      <c r="CT43" s="67">
        <v>0.23720930232558141</v>
      </c>
      <c r="CU43" s="67">
        <v>0.11627906976744186</v>
      </c>
      <c r="CV43" s="67">
        <v>0.17674418604651163</v>
      </c>
      <c r="CW43" s="68">
        <v>35</v>
      </c>
      <c r="CX43" s="68">
        <v>18</v>
      </c>
      <c r="CY43" s="68">
        <v>3</v>
      </c>
      <c r="CZ43" s="68">
        <v>3</v>
      </c>
    </row>
    <row r="44" spans="1:104" x14ac:dyDescent="0.3">
      <c r="A44" s="3" t="s">
        <v>92</v>
      </c>
      <c r="B44" s="3" t="s">
        <v>184</v>
      </c>
      <c r="C44" s="3" t="s">
        <v>185</v>
      </c>
      <c r="D44" s="6">
        <v>511234</v>
      </c>
      <c r="E44" s="6">
        <v>611</v>
      </c>
      <c r="F44" s="4">
        <v>244</v>
      </c>
      <c r="G44" s="54">
        <v>0.39934533551554829</v>
      </c>
      <c r="H44" s="6">
        <v>1</v>
      </c>
      <c r="I44" s="6">
        <v>62</v>
      </c>
      <c r="J44" s="6"/>
      <c r="K44" s="6">
        <v>62</v>
      </c>
      <c r="L44" s="6"/>
      <c r="M44" s="61">
        <v>182</v>
      </c>
      <c r="N44" s="6" t="s">
        <v>1718</v>
      </c>
      <c r="O44" s="6">
        <v>0</v>
      </c>
      <c r="P44" s="6">
        <v>0</v>
      </c>
      <c r="Q44" s="6">
        <v>100</v>
      </c>
      <c r="R44" s="6">
        <v>60</v>
      </c>
      <c r="S44" s="6">
        <v>20</v>
      </c>
      <c r="T44" s="6">
        <v>20</v>
      </c>
      <c r="U44" s="6">
        <v>0</v>
      </c>
      <c r="V44" s="6">
        <v>100</v>
      </c>
      <c r="W44" s="6">
        <v>80</v>
      </c>
      <c r="X44" s="6">
        <v>10</v>
      </c>
      <c r="Y44" s="6">
        <v>0</v>
      </c>
      <c r="Z44" s="6">
        <v>10</v>
      </c>
      <c r="AA44" s="6">
        <v>100</v>
      </c>
      <c r="AB44" s="6">
        <v>99</v>
      </c>
      <c r="AC44" s="6">
        <v>100</v>
      </c>
      <c r="AD44" s="6">
        <v>100</v>
      </c>
      <c r="AE44" s="6">
        <v>50</v>
      </c>
      <c r="AF44" s="6">
        <v>0</v>
      </c>
      <c r="AG44" s="6">
        <v>45</v>
      </c>
      <c r="AH44" s="4">
        <v>55</v>
      </c>
      <c r="AI44" s="4">
        <v>90</v>
      </c>
      <c r="AJ44" s="4">
        <v>2</v>
      </c>
      <c r="AK44" s="4" t="s">
        <v>96</v>
      </c>
      <c r="AL44" s="4" t="s">
        <v>97</v>
      </c>
      <c r="AM44" s="4" t="s">
        <v>98</v>
      </c>
      <c r="AN44" s="4" t="s">
        <v>97</v>
      </c>
      <c r="AO44" s="4" t="s">
        <v>97</v>
      </c>
      <c r="AP44" s="4" t="s">
        <v>97</v>
      </c>
      <c r="AQ44" s="4" t="s">
        <v>97</v>
      </c>
      <c r="AR44" s="4" t="s">
        <v>96</v>
      </c>
      <c r="AS44" s="4" t="s">
        <v>97</v>
      </c>
      <c r="AT44" s="4" t="s">
        <v>97</v>
      </c>
      <c r="AU44" s="4" t="s">
        <v>97</v>
      </c>
      <c r="AV44" s="4" t="s">
        <v>97</v>
      </c>
      <c r="AW44" s="4" t="s">
        <v>97</v>
      </c>
      <c r="AX44" s="4" t="s">
        <v>97</v>
      </c>
      <c r="AY44" s="4" t="s">
        <v>97</v>
      </c>
      <c r="AZ44" s="4" t="s">
        <v>97</v>
      </c>
      <c r="BA44" s="4" t="s">
        <v>97</v>
      </c>
      <c r="BB44" s="4" t="s">
        <v>97</v>
      </c>
      <c r="BC44" s="4" t="s">
        <v>97</v>
      </c>
      <c r="BD44" s="4" t="s">
        <v>96</v>
      </c>
      <c r="BE44" s="4">
        <v>5</v>
      </c>
      <c r="BF44" s="4">
        <v>5</v>
      </c>
      <c r="BG44" s="4">
        <v>5</v>
      </c>
      <c r="BH44" s="4">
        <v>0</v>
      </c>
      <c r="BI44" s="4">
        <v>5</v>
      </c>
      <c r="BJ44" s="4">
        <v>0</v>
      </c>
      <c r="BK44" s="4">
        <v>7</v>
      </c>
      <c r="BL44" s="4" t="s">
        <v>96</v>
      </c>
      <c r="BM44" s="4" t="s">
        <v>97</v>
      </c>
      <c r="BN44" s="4" t="s">
        <v>98</v>
      </c>
      <c r="BO44" s="6" t="s">
        <v>97</v>
      </c>
      <c r="BP44" s="6" t="s">
        <v>98</v>
      </c>
      <c r="BQ44" s="6" t="s">
        <v>98</v>
      </c>
      <c r="BR44" s="6" t="s">
        <v>96</v>
      </c>
      <c r="BS44" s="6">
        <v>29</v>
      </c>
      <c r="BT44" s="6" t="s">
        <v>96</v>
      </c>
      <c r="BU44" s="29" t="s">
        <v>429</v>
      </c>
      <c r="BV44" s="29" t="s">
        <v>1801</v>
      </c>
      <c r="BW44" s="29" t="s">
        <v>429</v>
      </c>
      <c r="BX44" s="29" t="s">
        <v>429</v>
      </c>
      <c r="BY44" s="29" t="s">
        <v>430</v>
      </c>
      <c r="BZ44" s="65" t="s">
        <v>429</v>
      </c>
      <c r="CA44" s="65" t="s">
        <v>429</v>
      </c>
      <c r="CB44" s="65" t="s">
        <v>429</v>
      </c>
      <c r="CC44" s="65" t="s">
        <v>429</v>
      </c>
      <c r="CD44" s="66">
        <v>67</v>
      </c>
      <c r="CE44" s="66">
        <v>32</v>
      </c>
      <c r="CF44" s="66">
        <v>19</v>
      </c>
      <c r="CG44" s="66">
        <v>0</v>
      </c>
      <c r="CH44" s="66">
        <v>2</v>
      </c>
      <c r="CI44" s="66">
        <v>66</v>
      </c>
      <c r="CJ44" s="66">
        <v>1</v>
      </c>
      <c r="CK44" s="66">
        <v>33</v>
      </c>
      <c r="CL44" s="66">
        <v>111</v>
      </c>
      <c r="CM44" s="66">
        <v>70</v>
      </c>
      <c r="CN44" s="66">
        <v>7</v>
      </c>
      <c r="CO44" s="66">
        <v>20</v>
      </c>
      <c r="CP44" s="66">
        <v>39</v>
      </c>
      <c r="CQ44" s="66">
        <v>28</v>
      </c>
      <c r="CR44" s="67">
        <v>0.18652037617554859</v>
      </c>
      <c r="CS44" s="67">
        <v>0.20532915360501566</v>
      </c>
      <c r="CT44" s="67">
        <v>0.28996865203761757</v>
      </c>
      <c r="CU44" s="67">
        <v>0.19435736677115986</v>
      </c>
      <c r="CV44" s="67">
        <v>0.1238244514106583</v>
      </c>
      <c r="CW44" s="68">
        <v>19</v>
      </c>
      <c r="CX44" s="68">
        <v>5</v>
      </c>
      <c r="CY44" s="68">
        <v>6</v>
      </c>
      <c r="CZ44" s="68">
        <v>7</v>
      </c>
    </row>
    <row r="45" spans="1:104" x14ac:dyDescent="0.3">
      <c r="A45" s="3" t="s">
        <v>92</v>
      </c>
      <c r="B45" s="3" t="s">
        <v>184</v>
      </c>
      <c r="C45" s="3" t="s">
        <v>187</v>
      </c>
      <c r="D45" s="6">
        <v>557315</v>
      </c>
      <c r="E45" s="6">
        <v>1120</v>
      </c>
      <c r="F45" s="4">
        <v>310</v>
      </c>
      <c r="G45" s="54">
        <v>0.2767857142857143</v>
      </c>
      <c r="H45" s="6">
        <v>1</v>
      </c>
      <c r="I45" s="6">
        <v>150</v>
      </c>
      <c r="J45" s="6"/>
      <c r="K45" s="6">
        <v>150</v>
      </c>
      <c r="L45" s="6"/>
      <c r="M45" s="61">
        <v>160</v>
      </c>
      <c r="N45" s="6" t="s">
        <v>1718</v>
      </c>
      <c r="O45" s="6">
        <v>3</v>
      </c>
      <c r="P45" s="6">
        <v>8</v>
      </c>
      <c r="Q45" s="6">
        <v>50</v>
      </c>
      <c r="R45" s="6">
        <v>20</v>
      </c>
      <c r="S45" s="6">
        <v>60</v>
      </c>
      <c r="T45" s="6">
        <v>20</v>
      </c>
      <c r="U45" s="6">
        <v>0</v>
      </c>
      <c r="V45" s="6">
        <v>7</v>
      </c>
      <c r="W45" s="6">
        <v>7</v>
      </c>
      <c r="X45" s="6">
        <v>90</v>
      </c>
      <c r="Y45" s="6">
        <v>1</v>
      </c>
      <c r="Z45" s="6">
        <v>2</v>
      </c>
      <c r="AA45" s="6">
        <v>100</v>
      </c>
      <c r="AB45" s="6">
        <v>99</v>
      </c>
      <c r="AC45" s="6">
        <v>100</v>
      </c>
      <c r="AD45" s="6">
        <v>100</v>
      </c>
      <c r="AE45" s="6">
        <v>50</v>
      </c>
      <c r="AF45" s="6">
        <v>0</v>
      </c>
      <c r="AG45" s="6">
        <v>60</v>
      </c>
      <c r="AH45" s="4">
        <v>40</v>
      </c>
      <c r="AI45" s="4">
        <v>100</v>
      </c>
      <c r="AJ45" s="4">
        <v>2</v>
      </c>
      <c r="AK45" s="4" t="s">
        <v>96</v>
      </c>
      <c r="AL45" s="4" t="s">
        <v>97</v>
      </c>
      <c r="AM45" s="4" t="s">
        <v>98</v>
      </c>
      <c r="AN45" s="4" t="s">
        <v>97</v>
      </c>
      <c r="AO45" s="4" t="s">
        <v>97</v>
      </c>
      <c r="AP45" s="4" t="s">
        <v>97</v>
      </c>
      <c r="AQ45" s="4" t="s">
        <v>96</v>
      </c>
      <c r="AR45" s="4" t="s">
        <v>96</v>
      </c>
      <c r="AS45" s="4" t="s">
        <v>97</v>
      </c>
      <c r="AT45" s="4" t="s">
        <v>97</v>
      </c>
      <c r="AU45" s="4" t="s">
        <v>97</v>
      </c>
      <c r="AV45" s="4" t="s">
        <v>97</v>
      </c>
      <c r="AW45" s="4" t="s">
        <v>97</v>
      </c>
      <c r="AX45" s="4" t="s">
        <v>97</v>
      </c>
      <c r="AY45" s="4" t="s">
        <v>97</v>
      </c>
      <c r="AZ45" s="4" t="s">
        <v>97</v>
      </c>
      <c r="BA45" s="4" t="s">
        <v>97</v>
      </c>
      <c r="BB45" s="4" t="s">
        <v>97</v>
      </c>
      <c r="BC45" s="4" t="s">
        <v>97</v>
      </c>
      <c r="BD45" s="4" t="s">
        <v>96</v>
      </c>
      <c r="BE45" s="4">
        <v>3</v>
      </c>
      <c r="BF45" s="4">
        <v>3</v>
      </c>
      <c r="BG45" s="4">
        <v>3</v>
      </c>
      <c r="BH45" s="4">
        <v>0</v>
      </c>
      <c r="BI45" s="4">
        <v>3</v>
      </c>
      <c r="BJ45" s="4">
        <v>0</v>
      </c>
      <c r="BK45" s="4">
        <v>9</v>
      </c>
      <c r="BL45" s="4" t="s">
        <v>97</v>
      </c>
      <c r="BM45" s="4" t="s">
        <v>97</v>
      </c>
      <c r="BN45" s="4" t="s">
        <v>98</v>
      </c>
      <c r="BO45" s="6" t="s">
        <v>97</v>
      </c>
      <c r="BP45" s="6" t="s">
        <v>98</v>
      </c>
      <c r="BQ45" s="6" t="s">
        <v>98</v>
      </c>
      <c r="BR45" s="6" t="s">
        <v>96</v>
      </c>
      <c r="BS45" s="6">
        <v>40</v>
      </c>
      <c r="BT45" s="6" t="s">
        <v>96</v>
      </c>
      <c r="BU45" s="29" t="s">
        <v>429</v>
      </c>
      <c r="BV45" s="29" t="s">
        <v>429</v>
      </c>
      <c r="BW45" s="29" t="s">
        <v>429</v>
      </c>
      <c r="BX45" s="29" t="s">
        <v>429</v>
      </c>
      <c r="BY45" s="29" t="s">
        <v>430</v>
      </c>
      <c r="BZ45" s="65" t="s">
        <v>429</v>
      </c>
      <c r="CA45" s="65" t="s">
        <v>429</v>
      </c>
      <c r="CB45" s="65" t="s">
        <v>429</v>
      </c>
      <c r="CC45" s="65" t="s">
        <v>429</v>
      </c>
      <c r="CD45" s="66">
        <v>101</v>
      </c>
      <c r="CE45" s="66">
        <v>54</v>
      </c>
      <c r="CF45" s="66">
        <v>22</v>
      </c>
      <c r="CG45" s="66">
        <v>0</v>
      </c>
      <c r="CH45" s="66">
        <v>7</v>
      </c>
      <c r="CI45" s="66">
        <v>106</v>
      </c>
      <c r="CJ45" s="66">
        <v>0</v>
      </c>
      <c r="CK45" s="66">
        <v>51</v>
      </c>
      <c r="CL45" s="66">
        <v>195</v>
      </c>
      <c r="CM45" s="66">
        <v>121</v>
      </c>
      <c r="CN45" s="66">
        <v>10</v>
      </c>
      <c r="CO45" s="66">
        <v>31</v>
      </c>
      <c r="CP45" s="66">
        <v>46</v>
      </c>
      <c r="CQ45" s="66">
        <v>41</v>
      </c>
      <c r="CR45" s="67">
        <v>0.17150395778364116</v>
      </c>
      <c r="CS45" s="67">
        <v>0.16446789797713279</v>
      </c>
      <c r="CT45" s="67">
        <v>0.31574318381706246</v>
      </c>
      <c r="CU45" s="67">
        <v>0.18205804749340371</v>
      </c>
      <c r="CV45" s="67">
        <v>0.16622691292875991</v>
      </c>
      <c r="CW45" s="68">
        <v>17</v>
      </c>
      <c r="CX45" s="68">
        <v>28</v>
      </c>
      <c r="CY45" s="68">
        <v>13</v>
      </c>
      <c r="CZ45" s="68">
        <v>12</v>
      </c>
    </row>
    <row r="46" spans="1:104" x14ac:dyDescent="0.3">
      <c r="A46" s="3" t="s">
        <v>92</v>
      </c>
      <c r="B46" s="3" t="s">
        <v>184</v>
      </c>
      <c r="C46" s="3" t="s">
        <v>1560</v>
      </c>
      <c r="D46" s="6">
        <v>558273</v>
      </c>
      <c r="E46" s="6">
        <v>318</v>
      </c>
      <c r="F46" s="4">
        <v>207</v>
      </c>
      <c r="G46" s="54">
        <v>0.65094339622641506</v>
      </c>
      <c r="H46" s="6" t="s">
        <v>1717</v>
      </c>
      <c r="I46" s="6">
        <v>207</v>
      </c>
      <c r="J46" s="6"/>
      <c r="K46" s="6"/>
      <c r="L46" s="6">
        <v>207</v>
      </c>
      <c r="M46" s="61"/>
      <c r="N46" s="6" t="s">
        <v>1718</v>
      </c>
      <c r="O46" s="6">
        <v>0</v>
      </c>
      <c r="P46" s="6">
        <v>0</v>
      </c>
      <c r="Q46" s="6">
        <v>0</v>
      </c>
      <c r="R46" s="6">
        <v>0</v>
      </c>
      <c r="S46" s="6">
        <v>90</v>
      </c>
      <c r="T46" s="6">
        <v>10</v>
      </c>
      <c r="U46" s="6">
        <v>0</v>
      </c>
      <c r="V46" s="6">
        <v>0</v>
      </c>
      <c r="W46" s="6">
        <v>0</v>
      </c>
      <c r="X46" s="6">
        <v>35</v>
      </c>
      <c r="Y46" s="6">
        <v>0</v>
      </c>
      <c r="Z46" s="6">
        <v>65</v>
      </c>
      <c r="AA46" s="6">
        <v>100</v>
      </c>
      <c r="AB46" s="6">
        <v>100</v>
      </c>
      <c r="AC46" s="6">
        <v>100</v>
      </c>
      <c r="AD46" s="6">
        <v>0</v>
      </c>
      <c r="AE46" s="6">
        <v>0</v>
      </c>
      <c r="AF46" s="6">
        <v>0</v>
      </c>
      <c r="AG46" s="6">
        <v>0</v>
      </c>
      <c r="AH46" s="4">
        <v>100</v>
      </c>
      <c r="AI46" s="4">
        <v>70</v>
      </c>
      <c r="AJ46" s="4">
        <v>2</v>
      </c>
      <c r="AK46" s="4" t="s">
        <v>96</v>
      </c>
      <c r="AL46" s="4" t="s">
        <v>97</v>
      </c>
      <c r="AM46" s="4" t="s">
        <v>98</v>
      </c>
      <c r="AN46" s="4" t="s">
        <v>97</v>
      </c>
      <c r="AO46" s="4" t="s">
        <v>97</v>
      </c>
      <c r="AP46" s="4" t="s">
        <v>97</v>
      </c>
      <c r="AQ46" s="4" t="s">
        <v>96</v>
      </c>
      <c r="AR46" s="4" t="s">
        <v>96</v>
      </c>
      <c r="AS46" s="4" t="s">
        <v>97</v>
      </c>
      <c r="AT46" s="4" t="s">
        <v>97</v>
      </c>
      <c r="AU46" s="4" t="s">
        <v>97</v>
      </c>
      <c r="AV46" s="4" t="s">
        <v>97</v>
      </c>
      <c r="AW46" s="4" t="s">
        <v>97</v>
      </c>
      <c r="AX46" s="4" t="s">
        <v>97</v>
      </c>
      <c r="AY46" s="4" t="s">
        <v>97</v>
      </c>
      <c r="AZ46" s="4" t="s">
        <v>97</v>
      </c>
      <c r="BA46" s="4" t="s">
        <v>97</v>
      </c>
      <c r="BB46" s="4" t="s">
        <v>97</v>
      </c>
      <c r="BC46" s="4" t="s">
        <v>97</v>
      </c>
      <c r="BD46" s="4" t="s">
        <v>1439</v>
      </c>
      <c r="BE46" s="4">
        <v>4</v>
      </c>
      <c r="BF46" s="4">
        <v>4</v>
      </c>
      <c r="BG46" s="4">
        <v>4</v>
      </c>
      <c r="BH46" s="4">
        <v>0</v>
      </c>
      <c r="BI46" s="4">
        <v>4</v>
      </c>
      <c r="BJ46" s="4">
        <v>0</v>
      </c>
      <c r="BK46" s="4">
        <v>5</v>
      </c>
      <c r="BL46" s="4" t="s">
        <v>97</v>
      </c>
      <c r="BM46" s="4" t="s">
        <v>97</v>
      </c>
      <c r="BN46" s="4" t="s">
        <v>98</v>
      </c>
      <c r="BO46" s="6" t="s">
        <v>97</v>
      </c>
      <c r="BP46" s="6" t="s">
        <v>98</v>
      </c>
      <c r="BQ46" s="6" t="s">
        <v>98</v>
      </c>
      <c r="BR46" s="6" t="s">
        <v>96</v>
      </c>
      <c r="BS46" s="6">
        <v>15</v>
      </c>
      <c r="BT46" s="6" t="s">
        <v>96</v>
      </c>
      <c r="BU46" s="29" t="s">
        <v>429</v>
      </c>
      <c r="BV46" s="29" t="s">
        <v>429</v>
      </c>
      <c r="BW46" s="29" t="s">
        <v>429</v>
      </c>
      <c r="BX46" s="29" t="s">
        <v>429</v>
      </c>
      <c r="BY46" s="29" t="s">
        <v>429</v>
      </c>
      <c r="BZ46" s="65" t="s">
        <v>429</v>
      </c>
      <c r="CA46" s="65" t="s">
        <v>429</v>
      </c>
      <c r="CB46" s="65" t="s">
        <v>429</v>
      </c>
      <c r="CC46" s="65" t="s">
        <v>429</v>
      </c>
      <c r="CD46" s="66">
        <v>44</v>
      </c>
      <c r="CE46" s="66">
        <v>28</v>
      </c>
      <c r="CF46" s="66">
        <v>8</v>
      </c>
      <c r="CG46" s="66">
        <v>6</v>
      </c>
      <c r="CH46" s="66">
        <v>0</v>
      </c>
      <c r="CI46" s="66">
        <v>83</v>
      </c>
      <c r="CJ46" s="66">
        <v>0</v>
      </c>
      <c r="CK46" s="66">
        <v>32</v>
      </c>
      <c r="CL46" s="66">
        <v>97</v>
      </c>
      <c r="CM46" s="66">
        <v>47</v>
      </c>
      <c r="CN46" s="66">
        <v>4</v>
      </c>
      <c r="CO46" s="66">
        <v>17</v>
      </c>
      <c r="CP46" s="66">
        <v>21</v>
      </c>
      <c r="CQ46" s="66">
        <v>22</v>
      </c>
      <c r="CR46" s="67">
        <v>0.29392971246006389</v>
      </c>
      <c r="CS46" s="67">
        <v>0.18849840255591055</v>
      </c>
      <c r="CT46" s="67">
        <v>0.25878594249201275</v>
      </c>
      <c r="CU46" s="67">
        <v>0.16293929712460065</v>
      </c>
      <c r="CV46" s="67">
        <v>9.5846645367412137E-2</v>
      </c>
      <c r="CW46" s="68">
        <v>12</v>
      </c>
      <c r="CX46" s="68">
        <v>11</v>
      </c>
      <c r="CY46" s="68">
        <v>1</v>
      </c>
      <c r="CZ46" s="68">
        <v>3</v>
      </c>
    </row>
    <row r="47" spans="1:104" x14ac:dyDescent="0.3">
      <c r="A47" s="3" t="s">
        <v>92</v>
      </c>
      <c r="B47" s="3" t="s">
        <v>184</v>
      </c>
      <c r="C47" s="3" t="s">
        <v>1561</v>
      </c>
      <c r="D47" s="6">
        <v>511323</v>
      </c>
      <c r="E47" s="6">
        <v>1133</v>
      </c>
      <c r="F47" s="4">
        <v>770</v>
      </c>
      <c r="G47" s="54">
        <v>0.67961165048543692</v>
      </c>
      <c r="H47" s="6" t="s">
        <v>1717</v>
      </c>
      <c r="I47" s="6">
        <v>770</v>
      </c>
      <c r="J47" s="6"/>
      <c r="K47" s="6"/>
      <c r="L47" s="6">
        <v>770</v>
      </c>
      <c r="M47" s="61"/>
      <c r="N47" s="6" t="s">
        <v>1718</v>
      </c>
      <c r="O47" s="6">
        <v>0</v>
      </c>
      <c r="P47" s="6">
        <v>0</v>
      </c>
      <c r="Q47" s="6">
        <v>0</v>
      </c>
      <c r="R47" s="6">
        <v>0</v>
      </c>
      <c r="S47" s="6">
        <v>80</v>
      </c>
      <c r="T47" s="6">
        <v>20</v>
      </c>
      <c r="U47" s="6">
        <v>0</v>
      </c>
      <c r="V47" s="6">
        <v>0</v>
      </c>
      <c r="W47" s="6">
        <v>0</v>
      </c>
      <c r="X47" s="6">
        <v>50</v>
      </c>
      <c r="Y47" s="6">
        <v>0</v>
      </c>
      <c r="Z47" s="6">
        <v>50</v>
      </c>
      <c r="AA47" s="6">
        <v>100</v>
      </c>
      <c r="AB47" s="6">
        <v>90</v>
      </c>
      <c r="AC47" s="6">
        <v>100</v>
      </c>
      <c r="AD47" s="6">
        <v>100</v>
      </c>
      <c r="AE47" s="6">
        <v>60</v>
      </c>
      <c r="AF47" s="6">
        <v>0</v>
      </c>
      <c r="AG47" s="6">
        <v>40</v>
      </c>
      <c r="AH47" s="4">
        <v>60</v>
      </c>
      <c r="AI47" s="4">
        <v>100</v>
      </c>
      <c r="AJ47" s="4">
        <v>2</v>
      </c>
      <c r="AK47" s="4" t="s">
        <v>96</v>
      </c>
      <c r="AL47" s="4" t="s">
        <v>96</v>
      </c>
      <c r="AM47" s="4">
        <v>2</v>
      </c>
      <c r="AN47" s="4" t="s">
        <v>97</v>
      </c>
      <c r="AO47" s="4" t="s">
        <v>97</v>
      </c>
      <c r="AP47" s="4" t="s">
        <v>97</v>
      </c>
      <c r="AQ47" s="4" t="s">
        <v>97</v>
      </c>
      <c r="AR47" s="4" t="s">
        <v>97</v>
      </c>
      <c r="AS47" s="4" t="s">
        <v>97</v>
      </c>
      <c r="AT47" s="4" t="s">
        <v>97</v>
      </c>
      <c r="AU47" s="4" t="s">
        <v>97</v>
      </c>
      <c r="AV47" s="4" t="s">
        <v>97</v>
      </c>
      <c r="AW47" s="4" t="s">
        <v>97</v>
      </c>
      <c r="AX47" s="4" t="s">
        <v>97</v>
      </c>
      <c r="AY47" s="4" t="s">
        <v>97</v>
      </c>
      <c r="AZ47" s="4" t="s">
        <v>97</v>
      </c>
      <c r="BA47" s="4" t="s">
        <v>97</v>
      </c>
      <c r="BB47" s="4" t="s">
        <v>97</v>
      </c>
      <c r="BC47" s="4" t="s">
        <v>97</v>
      </c>
      <c r="BD47" s="4" t="s">
        <v>96</v>
      </c>
      <c r="BE47" s="4">
        <v>2</v>
      </c>
      <c r="BF47" s="4">
        <v>8</v>
      </c>
      <c r="BG47" s="4">
        <v>8</v>
      </c>
      <c r="BH47" s="4">
        <v>0</v>
      </c>
      <c r="BI47" s="4">
        <v>8</v>
      </c>
      <c r="BJ47" s="4">
        <v>0</v>
      </c>
      <c r="BK47" s="4">
        <v>9</v>
      </c>
      <c r="BL47" s="4" t="s">
        <v>96</v>
      </c>
      <c r="BM47" s="4" t="s">
        <v>97</v>
      </c>
      <c r="BN47" s="4" t="s">
        <v>98</v>
      </c>
      <c r="BO47" s="6" t="s">
        <v>97</v>
      </c>
      <c r="BP47" s="6" t="s">
        <v>98</v>
      </c>
      <c r="BQ47" s="6" t="s">
        <v>98</v>
      </c>
      <c r="BR47" s="6" t="s">
        <v>96</v>
      </c>
      <c r="BS47" s="6">
        <v>100</v>
      </c>
      <c r="BT47" s="6" t="s">
        <v>96</v>
      </c>
      <c r="BU47" s="29" t="s">
        <v>429</v>
      </c>
      <c r="BV47" s="29" t="s">
        <v>1801</v>
      </c>
      <c r="BW47" s="29" t="s">
        <v>429</v>
      </c>
      <c r="BX47" s="29" t="s">
        <v>429</v>
      </c>
      <c r="BY47" s="29" t="s">
        <v>430</v>
      </c>
      <c r="BZ47" s="65" t="s">
        <v>429</v>
      </c>
      <c r="CA47" s="65" t="s">
        <v>429</v>
      </c>
      <c r="CB47" s="65" t="s">
        <v>429</v>
      </c>
      <c r="CC47" s="65" t="s">
        <v>429</v>
      </c>
      <c r="CD47" s="66">
        <v>157</v>
      </c>
      <c r="CE47" s="66">
        <v>106</v>
      </c>
      <c r="CF47" s="66">
        <v>38</v>
      </c>
      <c r="CG47" s="66">
        <v>0</v>
      </c>
      <c r="CH47" s="66">
        <v>0</v>
      </c>
      <c r="CI47" s="66">
        <v>314</v>
      </c>
      <c r="CJ47" s="66">
        <v>0</v>
      </c>
      <c r="CK47" s="66">
        <v>113</v>
      </c>
      <c r="CL47" s="66">
        <v>258</v>
      </c>
      <c r="CM47" s="66">
        <v>131</v>
      </c>
      <c r="CN47" s="66">
        <v>16</v>
      </c>
      <c r="CO47" s="66">
        <v>37</v>
      </c>
      <c r="CP47" s="66">
        <v>81</v>
      </c>
      <c r="CQ47" s="66">
        <v>71</v>
      </c>
      <c r="CR47" s="67">
        <v>0.25361702127659574</v>
      </c>
      <c r="CS47" s="67">
        <v>0.22212765957446809</v>
      </c>
      <c r="CT47" s="67">
        <v>0.2774468085106383</v>
      </c>
      <c r="CU47" s="67">
        <v>0.16</v>
      </c>
      <c r="CV47" s="67">
        <v>8.6808510638297878E-2</v>
      </c>
      <c r="CW47" s="68">
        <v>15</v>
      </c>
      <c r="CX47" s="68">
        <v>18</v>
      </c>
      <c r="CY47" s="68">
        <v>23</v>
      </c>
      <c r="CZ47" s="68">
        <v>16</v>
      </c>
    </row>
    <row r="48" spans="1:104" x14ac:dyDescent="0.3">
      <c r="A48" s="3" t="s">
        <v>92</v>
      </c>
      <c r="B48" s="3" t="s">
        <v>184</v>
      </c>
      <c r="C48" s="3" t="s">
        <v>1562</v>
      </c>
      <c r="D48" s="6">
        <v>511331</v>
      </c>
      <c r="E48" s="6">
        <v>625</v>
      </c>
      <c r="F48" s="4">
        <v>300</v>
      </c>
      <c r="G48" s="54">
        <v>0.48</v>
      </c>
      <c r="H48" s="6">
        <v>0</v>
      </c>
      <c r="I48" s="6">
        <v>0</v>
      </c>
      <c r="J48" s="6"/>
      <c r="K48" s="6"/>
      <c r="L48" s="6"/>
      <c r="M48" s="61">
        <v>300</v>
      </c>
      <c r="N48" s="6" t="s">
        <v>1718</v>
      </c>
      <c r="O48" s="6">
        <v>0</v>
      </c>
      <c r="P48" s="6">
        <v>0</v>
      </c>
      <c r="Q48" s="6">
        <v>80</v>
      </c>
      <c r="R48" s="6">
        <v>60</v>
      </c>
      <c r="S48" s="6">
        <v>30</v>
      </c>
      <c r="T48" s="6">
        <v>10</v>
      </c>
      <c r="U48" s="6">
        <v>0</v>
      </c>
      <c r="V48" s="6">
        <v>0</v>
      </c>
      <c r="W48" s="6">
        <v>0</v>
      </c>
      <c r="X48" s="6">
        <v>60</v>
      </c>
      <c r="Y48" s="6">
        <v>0</v>
      </c>
      <c r="Z48" s="6">
        <v>40</v>
      </c>
      <c r="AA48" s="6">
        <v>95</v>
      </c>
      <c r="AB48" s="6">
        <v>95</v>
      </c>
      <c r="AC48" s="6">
        <v>0</v>
      </c>
      <c r="AD48" s="6">
        <v>70</v>
      </c>
      <c r="AE48" s="6">
        <v>70</v>
      </c>
      <c r="AF48" s="6">
        <v>0</v>
      </c>
      <c r="AG48" s="6">
        <v>30</v>
      </c>
      <c r="AH48" s="4">
        <v>70</v>
      </c>
      <c r="AI48" s="4">
        <v>90</v>
      </c>
      <c r="AJ48" s="4">
        <v>1</v>
      </c>
      <c r="AK48" s="4" t="s">
        <v>96</v>
      </c>
      <c r="AL48" s="4" t="s">
        <v>96</v>
      </c>
      <c r="AM48" s="4">
        <v>6</v>
      </c>
      <c r="AN48" s="4" t="s">
        <v>96</v>
      </c>
      <c r="AO48" s="4" t="s">
        <v>97</v>
      </c>
      <c r="AP48" s="4" t="s">
        <v>97</v>
      </c>
      <c r="AQ48" s="4" t="s">
        <v>97</v>
      </c>
      <c r="AR48" s="4" t="s">
        <v>96</v>
      </c>
      <c r="AS48" s="4" t="s">
        <v>97</v>
      </c>
      <c r="AT48" s="4" t="s">
        <v>97</v>
      </c>
      <c r="AU48" s="4" t="s">
        <v>97</v>
      </c>
      <c r="AV48" s="4" t="s">
        <v>97</v>
      </c>
      <c r="AW48" s="4" t="s">
        <v>97</v>
      </c>
      <c r="AX48" s="4" t="s">
        <v>97</v>
      </c>
      <c r="AY48" s="4" t="s">
        <v>97</v>
      </c>
      <c r="AZ48" s="4" t="s">
        <v>97</v>
      </c>
      <c r="BA48" s="4" t="s">
        <v>97</v>
      </c>
      <c r="BB48" s="4" t="s">
        <v>97</v>
      </c>
      <c r="BC48" s="4" t="s">
        <v>97</v>
      </c>
      <c r="BD48" s="4" t="s">
        <v>96</v>
      </c>
      <c r="BE48" s="4">
        <v>7</v>
      </c>
      <c r="BF48" s="4">
        <v>7</v>
      </c>
      <c r="BG48" s="4">
        <v>7</v>
      </c>
      <c r="BH48" s="4">
        <v>0</v>
      </c>
      <c r="BI48" s="4">
        <v>0</v>
      </c>
      <c r="BJ48" s="4">
        <v>0</v>
      </c>
      <c r="BK48" s="4">
        <v>7</v>
      </c>
      <c r="BL48" s="4" t="s">
        <v>97</v>
      </c>
      <c r="BM48" s="4" t="s">
        <v>97</v>
      </c>
      <c r="BN48" s="4" t="s">
        <v>98</v>
      </c>
      <c r="BO48" s="6" t="s">
        <v>97</v>
      </c>
      <c r="BP48" s="6" t="s">
        <v>98</v>
      </c>
      <c r="BQ48" s="6" t="s">
        <v>98</v>
      </c>
      <c r="BR48" s="6" t="s">
        <v>96</v>
      </c>
      <c r="BS48" s="6">
        <v>30</v>
      </c>
      <c r="BT48" s="6" t="s">
        <v>96</v>
      </c>
      <c r="BU48" s="29" t="s">
        <v>429</v>
      </c>
      <c r="BV48" s="29" t="s">
        <v>1801</v>
      </c>
      <c r="BW48" s="29" t="s">
        <v>429</v>
      </c>
      <c r="BX48" s="29" t="s">
        <v>429</v>
      </c>
      <c r="BY48" s="29" t="s">
        <v>429</v>
      </c>
      <c r="BZ48" s="65" t="s">
        <v>429</v>
      </c>
      <c r="CA48" s="65" t="s">
        <v>429</v>
      </c>
      <c r="CB48" s="65" t="s">
        <v>429</v>
      </c>
      <c r="CC48" s="65" t="s">
        <v>429</v>
      </c>
      <c r="CD48" s="66">
        <v>70</v>
      </c>
      <c r="CE48" s="66">
        <v>44</v>
      </c>
      <c r="CF48" s="66">
        <v>15</v>
      </c>
      <c r="CG48" s="66">
        <v>0</v>
      </c>
      <c r="CH48" s="66">
        <v>0</v>
      </c>
      <c r="CI48" s="66">
        <v>114</v>
      </c>
      <c r="CJ48" s="66">
        <v>1</v>
      </c>
      <c r="CK48" s="66">
        <v>39</v>
      </c>
      <c r="CL48" s="66">
        <v>149</v>
      </c>
      <c r="CM48" s="66">
        <v>70</v>
      </c>
      <c r="CN48" s="66">
        <v>7</v>
      </c>
      <c r="CO48" s="66">
        <v>22</v>
      </c>
      <c r="CP48" s="66">
        <v>44</v>
      </c>
      <c r="CQ48" s="66">
        <v>32</v>
      </c>
      <c r="CR48" s="67">
        <v>0.23870967741935484</v>
      </c>
      <c r="CS48" s="67">
        <v>0.2129032258064516</v>
      </c>
      <c r="CT48" s="67">
        <v>0.2870967741935484</v>
      </c>
      <c r="CU48" s="67">
        <v>0.16451612903225807</v>
      </c>
      <c r="CV48" s="67">
        <v>9.6774193548387094E-2</v>
      </c>
      <c r="CW48" s="68">
        <v>3</v>
      </c>
      <c r="CX48" s="68">
        <v>16</v>
      </c>
      <c r="CY48" s="68">
        <v>10</v>
      </c>
      <c r="CZ48" s="68">
        <v>9</v>
      </c>
    </row>
    <row r="49" spans="1:104" x14ac:dyDescent="0.3">
      <c r="A49" s="3" t="s">
        <v>92</v>
      </c>
      <c r="B49" s="3" t="s">
        <v>184</v>
      </c>
      <c r="C49" s="3" t="s">
        <v>189</v>
      </c>
      <c r="D49" s="6">
        <v>511358</v>
      </c>
      <c r="E49" s="6">
        <v>2040</v>
      </c>
      <c r="F49" s="4">
        <v>384</v>
      </c>
      <c r="G49" s="54">
        <v>0.18823529411764706</v>
      </c>
      <c r="H49" s="6">
        <v>3</v>
      </c>
      <c r="I49" s="6">
        <v>384</v>
      </c>
      <c r="J49" s="6"/>
      <c r="K49" s="6">
        <v>384</v>
      </c>
      <c r="L49" s="6"/>
      <c r="M49" s="61"/>
      <c r="N49" s="6" t="s">
        <v>1712</v>
      </c>
      <c r="O49" s="6">
        <v>0</v>
      </c>
      <c r="P49" s="6">
        <v>0</v>
      </c>
      <c r="Q49" s="6">
        <v>100</v>
      </c>
      <c r="R49" s="6">
        <v>100</v>
      </c>
      <c r="S49" s="6">
        <v>0</v>
      </c>
      <c r="T49" s="6">
        <v>0</v>
      </c>
      <c r="U49" s="6">
        <v>0</v>
      </c>
      <c r="V49" s="6">
        <v>100</v>
      </c>
      <c r="W49" s="6">
        <v>100</v>
      </c>
      <c r="X49" s="6">
        <v>0</v>
      </c>
      <c r="Y49" s="6">
        <v>0</v>
      </c>
      <c r="Z49" s="6">
        <v>0</v>
      </c>
      <c r="AA49" s="6">
        <v>100</v>
      </c>
      <c r="AB49" s="6">
        <v>100</v>
      </c>
      <c r="AC49" s="6">
        <v>100</v>
      </c>
      <c r="AD49" s="6">
        <v>100</v>
      </c>
      <c r="AE49" s="6">
        <v>100</v>
      </c>
      <c r="AF49" s="6">
        <v>0</v>
      </c>
      <c r="AG49" s="6">
        <v>50</v>
      </c>
      <c r="AH49" s="4">
        <v>50</v>
      </c>
      <c r="AI49" s="4">
        <v>100</v>
      </c>
      <c r="AJ49" s="4">
        <v>2</v>
      </c>
      <c r="AK49" s="4" t="s">
        <v>96</v>
      </c>
      <c r="AL49" s="4" t="s">
        <v>97</v>
      </c>
      <c r="AM49" s="4" t="s">
        <v>98</v>
      </c>
      <c r="AN49" s="4" t="s">
        <v>97</v>
      </c>
      <c r="AO49" s="4" t="s">
        <v>97</v>
      </c>
      <c r="AP49" s="4" t="s">
        <v>97</v>
      </c>
      <c r="AQ49" s="4" t="s">
        <v>97</v>
      </c>
      <c r="AR49" s="4" t="s">
        <v>97</v>
      </c>
      <c r="AS49" s="4" t="s">
        <v>96</v>
      </c>
      <c r="AT49" s="4" t="s">
        <v>97</v>
      </c>
      <c r="AU49" s="4" t="s">
        <v>97</v>
      </c>
      <c r="AV49" s="4" t="s">
        <v>97</v>
      </c>
      <c r="AW49" s="4" t="s">
        <v>97</v>
      </c>
      <c r="AX49" s="4" t="s">
        <v>97</v>
      </c>
      <c r="AY49" s="4" t="s">
        <v>97</v>
      </c>
      <c r="AZ49" s="4" t="s">
        <v>97</v>
      </c>
      <c r="BA49" s="4" t="s">
        <v>97</v>
      </c>
      <c r="BB49" s="4" t="s">
        <v>97</v>
      </c>
      <c r="BC49" s="4" t="s">
        <v>96</v>
      </c>
      <c r="BD49" s="4" t="s">
        <v>96</v>
      </c>
      <c r="BE49" s="4">
        <v>0</v>
      </c>
      <c r="BF49" s="4">
        <v>0</v>
      </c>
      <c r="BG49" s="4">
        <v>0</v>
      </c>
      <c r="BH49" s="4">
        <v>0</v>
      </c>
      <c r="BI49" s="4">
        <v>2</v>
      </c>
      <c r="BJ49" s="4">
        <v>0</v>
      </c>
      <c r="BK49" s="4">
        <v>9</v>
      </c>
      <c r="BL49" s="4" t="s">
        <v>97</v>
      </c>
      <c r="BM49" s="4" t="s">
        <v>96</v>
      </c>
      <c r="BN49" s="4" t="s">
        <v>1714</v>
      </c>
      <c r="BO49" s="6" t="s">
        <v>97</v>
      </c>
      <c r="BP49" s="6" t="s">
        <v>98</v>
      </c>
      <c r="BQ49" s="6" t="s">
        <v>98</v>
      </c>
      <c r="BR49" s="6" t="s">
        <v>96</v>
      </c>
      <c r="BS49" s="6">
        <v>35</v>
      </c>
      <c r="BT49" s="6" t="s">
        <v>96</v>
      </c>
      <c r="BU49" s="29" t="s">
        <v>429</v>
      </c>
      <c r="BV49" s="29" t="s">
        <v>429</v>
      </c>
      <c r="BW49" s="29" t="s">
        <v>429</v>
      </c>
      <c r="BX49" s="29" t="s">
        <v>429</v>
      </c>
      <c r="BY49" s="29" t="s">
        <v>430</v>
      </c>
      <c r="BZ49" s="65" t="s">
        <v>429</v>
      </c>
      <c r="CA49" s="65" t="s">
        <v>429</v>
      </c>
      <c r="CB49" s="65" t="s">
        <v>429</v>
      </c>
      <c r="CC49" s="65" t="s">
        <v>429</v>
      </c>
      <c r="CD49" s="66">
        <v>135</v>
      </c>
      <c r="CE49" s="66">
        <v>63</v>
      </c>
      <c r="CF49" s="66">
        <v>36</v>
      </c>
      <c r="CG49" s="66">
        <v>11</v>
      </c>
      <c r="CH49" s="66">
        <v>3</v>
      </c>
      <c r="CI49" s="66">
        <v>166</v>
      </c>
      <c r="CJ49" s="66">
        <v>0</v>
      </c>
      <c r="CK49" s="66">
        <v>61</v>
      </c>
      <c r="CL49" s="66">
        <v>402</v>
      </c>
      <c r="CM49" s="66">
        <v>232</v>
      </c>
      <c r="CN49" s="66">
        <v>28</v>
      </c>
      <c r="CO49" s="66">
        <v>66</v>
      </c>
      <c r="CP49" s="66">
        <v>69</v>
      </c>
      <c r="CQ49" s="66">
        <v>64</v>
      </c>
      <c r="CR49" s="67">
        <v>0.18186203569705742</v>
      </c>
      <c r="CS49" s="67">
        <v>0.170767004341534</v>
      </c>
      <c r="CT49" s="67">
        <v>0.30921369995176073</v>
      </c>
      <c r="CU49" s="67">
        <v>0.18427399903521466</v>
      </c>
      <c r="CV49" s="67">
        <v>0.15388326097443319</v>
      </c>
      <c r="CW49" s="68">
        <v>32</v>
      </c>
      <c r="CX49" s="68">
        <v>39</v>
      </c>
      <c r="CY49" s="68">
        <v>27</v>
      </c>
      <c r="CZ49" s="68">
        <v>22</v>
      </c>
    </row>
    <row r="50" spans="1:104" x14ac:dyDescent="0.3">
      <c r="A50" s="3" t="s">
        <v>92</v>
      </c>
      <c r="B50" s="3" t="s">
        <v>184</v>
      </c>
      <c r="C50" s="3" t="s">
        <v>193</v>
      </c>
      <c r="D50" s="6">
        <v>511391</v>
      </c>
      <c r="E50" s="6">
        <v>10037</v>
      </c>
      <c r="F50" s="4">
        <v>3536</v>
      </c>
      <c r="G50" s="54">
        <v>0.35229650293912523</v>
      </c>
      <c r="H50" s="6">
        <v>2</v>
      </c>
      <c r="I50" s="6">
        <v>517</v>
      </c>
      <c r="J50" s="6"/>
      <c r="K50" s="6">
        <v>517</v>
      </c>
      <c r="L50" s="6"/>
      <c r="M50" s="61">
        <v>3019</v>
      </c>
      <c r="N50" s="6" t="s">
        <v>1718</v>
      </c>
      <c r="O50" s="6">
        <v>21</v>
      </c>
      <c r="P50" s="6">
        <v>43</v>
      </c>
      <c r="Q50" s="6">
        <v>99</v>
      </c>
      <c r="R50" s="6">
        <v>80</v>
      </c>
      <c r="S50" s="6">
        <v>20</v>
      </c>
      <c r="T50" s="6">
        <v>0</v>
      </c>
      <c r="U50" s="6">
        <v>0</v>
      </c>
      <c r="V50" s="6">
        <v>89</v>
      </c>
      <c r="W50" s="6">
        <v>83</v>
      </c>
      <c r="X50" s="6">
        <v>15</v>
      </c>
      <c r="Y50" s="6">
        <v>1</v>
      </c>
      <c r="Z50" s="6">
        <v>1</v>
      </c>
      <c r="AA50" s="6">
        <v>100</v>
      </c>
      <c r="AB50" s="6">
        <v>100</v>
      </c>
      <c r="AC50" s="6">
        <v>100</v>
      </c>
      <c r="AD50" s="6">
        <v>99</v>
      </c>
      <c r="AE50" s="6">
        <v>99</v>
      </c>
      <c r="AF50" s="6">
        <v>50</v>
      </c>
      <c r="AG50" s="6">
        <v>30</v>
      </c>
      <c r="AH50" s="4">
        <v>20</v>
      </c>
      <c r="AI50" s="4">
        <v>99</v>
      </c>
      <c r="AJ50" s="4">
        <v>4</v>
      </c>
      <c r="AK50" s="4" t="s">
        <v>96</v>
      </c>
      <c r="AL50" s="4" t="s">
        <v>96</v>
      </c>
      <c r="AM50" s="4">
        <v>8</v>
      </c>
      <c r="AN50" s="4" t="s">
        <v>97</v>
      </c>
      <c r="AO50" s="4" t="s">
        <v>97</v>
      </c>
      <c r="AP50" s="4" t="s">
        <v>96</v>
      </c>
      <c r="AQ50" s="4" t="s">
        <v>96</v>
      </c>
      <c r="AR50" s="4" t="s">
        <v>96</v>
      </c>
      <c r="AS50" s="4" t="s">
        <v>97</v>
      </c>
      <c r="AT50" s="4" t="s">
        <v>97</v>
      </c>
      <c r="AU50" s="4" t="s">
        <v>96</v>
      </c>
      <c r="AV50" s="4" t="s">
        <v>97</v>
      </c>
      <c r="AW50" s="4" t="s">
        <v>97</v>
      </c>
      <c r="AX50" s="4" t="s">
        <v>97</v>
      </c>
      <c r="AY50" s="4" t="s">
        <v>97</v>
      </c>
      <c r="AZ50" s="4" t="s">
        <v>97</v>
      </c>
      <c r="BA50" s="4" t="s">
        <v>97</v>
      </c>
      <c r="BB50" s="4" t="s">
        <v>97</v>
      </c>
      <c r="BC50" s="4" t="s">
        <v>96</v>
      </c>
      <c r="BD50" s="4" t="s">
        <v>96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15</v>
      </c>
      <c r="BL50" s="4" t="s">
        <v>97</v>
      </c>
      <c r="BM50" s="4" t="s">
        <v>97</v>
      </c>
      <c r="BN50" s="4" t="s">
        <v>98</v>
      </c>
      <c r="BO50" s="6" t="s">
        <v>97</v>
      </c>
      <c r="BP50" s="6" t="s">
        <v>98</v>
      </c>
      <c r="BQ50" s="6" t="s">
        <v>98</v>
      </c>
      <c r="BR50" s="6" t="s">
        <v>96</v>
      </c>
      <c r="BS50" s="6">
        <v>73</v>
      </c>
      <c r="BT50" s="6" t="s">
        <v>96</v>
      </c>
      <c r="BU50" s="29" t="s">
        <v>430</v>
      </c>
      <c r="BV50" s="29" t="s">
        <v>1801</v>
      </c>
      <c r="BW50" s="29" t="s">
        <v>1801</v>
      </c>
      <c r="BX50" s="29" t="s">
        <v>429</v>
      </c>
      <c r="BY50" s="29" t="s">
        <v>430</v>
      </c>
      <c r="BZ50" s="65" t="s">
        <v>429</v>
      </c>
      <c r="CA50" s="65" t="s">
        <v>1799</v>
      </c>
      <c r="CB50" s="65" t="s">
        <v>429</v>
      </c>
      <c r="CC50" s="65" t="s">
        <v>429</v>
      </c>
      <c r="CD50" s="66">
        <v>666</v>
      </c>
      <c r="CE50" s="66">
        <v>367</v>
      </c>
      <c r="CF50" s="66">
        <v>128</v>
      </c>
      <c r="CG50" s="66">
        <v>66</v>
      </c>
      <c r="CH50" s="66">
        <v>0</v>
      </c>
      <c r="CI50" s="66">
        <v>859</v>
      </c>
      <c r="CJ50" s="66">
        <v>14</v>
      </c>
      <c r="CK50" s="66">
        <v>414</v>
      </c>
      <c r="CL50" s="66">
        <v>1744</v>
      </c>
      <c r="CM50" s="66">
        <v>1077</v>
      </c>
      <c r="CN50" s="66">
        <v>68</v>
      </c>
      <c r="CO50" s="66">
        <v>240</v>
      </c>
      <c r="CP50" s="66">
        <v>459</v>
      </c>
      <c r="CQ50" s="66">
        <v>419</v>
      </c>
      <c r="CR50" s="67">
        <v>0.17731298285283587</v>
      </c>
      <c r="CS50" s="67">
        <v>0.1793857169775768</v>
      </c>
      <c r="CT50" s="67">
        <v>0.30959110608630114</v>
      </c>
      <c r="CU50" s="67">
        <v>0.18258903335217638</v>
      </c>
      <c r="CV50" s="67">
        <v>0.15112116073110984</v>
      </c>
      <c r="CW50" s="68">
        <v>126</v>
      </c>
      <c r="CX50" s="68">
        <v>150</v>
      </c>
      <c r="CY50" s="68">
        <v>75</v>
      </c>
      <c r="CZ50" s="68">
        <v>91</v>
      </c>
    </row>
    <row r="51" spans="1:104" x14ac:dyDescent="0.3">
      <c r="A51" s="3" t="s">
        <v>92</v>
      </c>
      <c r="B51" s="3" t="s">
        <v>184</v>
      </c>
      <c r="C51" s="3" t="s">
        <v>1563</v>
      </c>
      <c r="D51" s="6">
        <v>511404</v>
      </c>
      <c r="E51" s="6">
        <v>916</v>
      </c>
      <c r="F51" s="4">
        <v>431</v>
      </c>
      <c r="G51" s="54">
        <v>0.47052401746724892</v>
      </c>
      <c r="H51" s="6">
        <v>0</v>
      </c>
      <c r="I51" s="6">
        <v>0</v>
      </c>
      <c r="J51" s="6"/>
      <c r="K51" s="6"/>
      <c r="L51" s="6"/>
      <c r="M51" s="61">
        <v>431</v>
      </c>
      <c r="N51" s="6" t="s">
        <v>1718</v>
      </c>
      <c r="O51" s="6">
        <v>0</v>
      </c>
      <c r="P51" s="6">
        <v>0</v>
      </c>
      <c r="Q51" s="6">
        <v>0</v>
      </c>
      <c r="R51" s="6">
        <v>0</v>
      </c>
      <c r="S51" s="6">
        <v>100</v>
      </c>
      <c r="T51" s="6">
        <v>0</v>
      </c>
      <c r="U51" s="6">
        <v>0</v>
      </c>
      <c r="V51" s="6">
        <v>0</v>
      </c>
      <c r="W51" s="6">
        <v>0</v>
      </c>
      <c r="X51" s="6">
        <v>80</v>
      </c>
      <c r="Y51" s="6">
        <v>1</v>
      </c>
      <c r="Z51" s="6">
        <v>19</v>
      </c>
      <c r="AA51" s="6">
        <v>100</v>
      </c>
      <c r="AB51" s="6">
        <v>99</v>
      </c>
      <c r="AC51" s="6">
        <v>100</v>
      </c>
      <c r="AD51" s="6">
        <v>100</v>
      </c>
      <c r="AE51" s="6">
        <v>70</v>
      </c>
      <c r="AF51" s="6">
        <v>0</v>
      </c>
      <c r="AG51" s="6">
        <v>70</v>
      </c>
      <c r="AH51" s="4">
        <v>30</v>
      </c>
      <c r="AI51" s="4">
        <v>100</v>
      </c>
      <c r="AJ51" s="4">
        <v>2</v>
      </c>
      <c r="AK51" s="4" t="s">
        <v>96</v>
      </c>
      <c r="AL51" s="4" t="s">
        <v>97</v>
      </c>
      <c r="AM51" s="4" t="s">
        <v>98</v>
      </c>
      <c r="AN51" s="4" t="s">
        <v>97</v>
      </c>
      <c r="AO51" s="4" t="s">
        <v>97</v>
      </c>
      <c r="AP51" s="4" t="s">
        <v>97</v>
      </c>
      <c r="AQ51" s="4" t="s">
        <v>97</v>
      </c>
      <c r="AR51" s="4" t="s">
        <v>96</v>
      </c>
      <c r="AS51" s="4" t="s">
        <v>97</v>
      </c>
      <c r="AT51" s="4" t="s">
        <v>97</v>
      </c>
      <c r="AU51" s="4" t="s">
        <v>97</v>
      </c>
      <c r="AV51" s="4" t="s">
        <v>97</v>
      </c>
      <c r="AW51" s="4" t="s">
        <v>97</v>
      </c>
      <c r="AX51" s="4" t="s">
        <v>97</v>
      </c>
      <c r="AY51" s="4" t="s">
        <v>97</v>
      </c>
      <c r="AZ51" s="4" t="s">
        <v>97</v>
      </c>
      <c r="BA51" s="4" t="s">
        <v>97</v>
      </c>
      <c r="BB51" s="4" t="s">
        <v>97</v>
      </c>
      <c r="BC51" s="4" t="s">
        <v>97</v>
      </c>
      <c r="BD51" s="4" t="s">
        <v>96</v>
      </c>
      <c r="BE51" s="4">
        <v>5</v>
      </c>
      <c r="BF51" s="4">
        <v>11</v>
      </c>
      <c r="BG51" s="4">
        <v>5</v>
      </c>
      <c r="BH51" s="4">
        <v>0</v>
      </c>
      <c r="BI51" s="4">
        <v>3</v>
      </c>
      <c r="BJ51" s="4">
        <v>0</v>
      </c>
      <c r="BK51" s="4">
        <v>7</v>
      </c>
      <c r="BL51" s="4" t="s">
        <v>97</v>
      </c>
      <c r="BM51" s="4" t="s">
        <v>97</v>
      </c>
      <c r="BN51" s="4" t="s">
        <v>98</v>
      </c>
      <c r="BO51" s="6" t="s">
        <v>97</v>
      </c>
      <c r="BP51" s="6" t="s">
        <v>98</v>
      </c>
      <c r="BQ51" s="6" t="s">
        <v>98</v>
      </c>
      <c r="BR51" s="6" t="s">
        <v>96</v>
      </c>
      <c r="BS51" s="6">
        <v>10</v>
      </c>
      <c r="BT51" s="6" t="s">
        <v>96</v>
      </c>
      <c r="BU51" s="29" t="s">
        <v>429</v>
      </c>
      <c r="BV51" s="29" t="s">
        <v>429</v>
      </c>
      <c r="BW51" s="29" t="s">
        <v>429</v>
      </c>
      <c r="BX51" s="29" t="s">
        <v>429</v>
      </c>
      <c r="BY51" s="29" t="s">
        <v>430</v>
      </c>
      <c r="BZ51" s="65" t="s">
        <v>429</v>
      </c>
      <c r="CA51" s="65" t="s">
        <v>429</v>
      </c>
      <c r="CB51" s="65" t="s">
        <v>429</v>
      </c>
      <c r="CC51" s="65" t="s">
        <v>429</v>
      </c>
      <c r="CD51" s="66">
        <v>67</v>
      </c>
      <c r="CE51" s="66">
        <v>35</v>
      </c>
      <c r="CF51" s="66">
        <v>14</v>
      </c>
      <c r="CG51" s="66">
        <v>0</v>
      </c>
      <c r="CH51" s="66">
        <v>0</v>
      </c>
      <c r="CI51" s="66">
        <v>90</v>
      </c>
      <c r="CJ51" s="66">
        <v>0</v>
      </c>
      <c r="CK51" s="66">
        <v>39</v>
      </c>
      <c r="CL51" s="66">
        <v>205</v>
      </c>
      <c r="CM51" s="66">
        <v>111</v>
      </c>
      <c r="CN51" s="66">
        <v>15</v>
      </c>
      <c r="CO51" s="66">
        <v>30</v>
      </c>
      <c r="CP51" s="66">
        <v>31</v>
      </c>
      <c r="CQ51" s="66">
        <v>15</v>
      </c>
      <c r="CR51" s="67">
        <v>0.19978401727861772</v>
      </c>
      <c r="CS51" s="67">
        <v>0.18466522678185746</v>
      </c>
      <c r="CT51" s="67">
        <v>0.29805615550755937</v>
      </c>
      <c r="CU51" s="67">
        <v>0.18034557235421167</v>
      </c>
      <c r="CV51" s="67">
        <v>0.13714902807775378</v>
      </c>
      <c r="CW51" s="68">
        <v>29</v>
      </c>
      <c r="CX51" s="68">
        <v>23</v>
      </c>
      <c r="CY51" s="68">
        <v>16</v>
      </c>
      <c r="CZ51" s="68">
        <v>11</v>
      </c>
    </row>
    <row r="52" spans="1:104" x14ac:dyDescent="0.3">
      <c r="A52" s="3" t="s">
        <v>92</v>
      </c>
      <c r="B52" s="3" t="s">
        <v>184</v>
      </c>
      <c r="C52" s="3" t="s">
        <v>196</v>
      </c>
      <c r="D52" s="6">
        <v>511439</v>
      </c>
      <c r="E52" s="6">
        <v>661</v>
      </c>
      <c r="F52" s="4">
        <v>290</v>
      </c>
      <c r="G52" s="54">
        <v>0.43872919818456885</v>
      </c>
      <c r="H52" s="6">
        <v>1</v>
      </c>
      <c r="I52" s="6">
        <v>290</v>
      </c>
      <c r="J52" s="6"/>
      <c r="K52" s="6"/>
      <c r="L52" s="6">
        <v>290</v>
      </c>
      <c r="M52" s="61"/>
      <c r="N52" s="6" t="s">
        <v>1718</v>
      </c>
      <c r="O52" s="6">
        <v>0</v>
      </c>
      <c r="P52" s="6">
        <v>0</v>
      </c>
      <c r="Q52" s="6">
        <v>0</v>
      </c>
      <c r="R52" s="6">
        <v>0</v>
      </c>
      <c r="S52" s="6">
        <v>100</v>
      </c>
      <c r="T52" s="6">
        <v>0</v>
      </c>
      <c r="U52" s="6">
        <v>0</v>
      </c>
      <c r="V52" s="6">
        <v>0</v>
      </c>
      <c r="W52" s="6">
        <v>0</v>
      </c>
      <c r="X52" s="6">
        <v>100</v>
      </c>
      <c r="Y52" s="6">
        <v>0</v>
      </c>
      <c r="Z52" s="6">
        <v>0</v>
      </c>
      <c r="AA52" s="6">
        <v>100</v>
      </c>
      <c r="AB52" s="6">
        <v>97</v>
      </c>
      <c r="AC52" s="6">
        <v>100</v>
      </c>
      <c r="AD52" s="6">
        <v>57</v>
      </c>
      <c r="AE52" s="6">
        <v>50</v>
      </c>
      <c r="AF52" s="6">
        <v>0</v>
      </c>
      <c r="AG52" s="6">
        <v>50</v>
      </c>
      <c r="AH52" s="4">
        <v>50</v>
      </c>
      <c r="AI52" s="4">
        <v>100</v>
      </c>
      <c r="AJ52" s="4">
        <v>2</v>
      </c>
      <c r="AK52" s="4" t="s">
        <v>96</v>
      </c>
      <c r="AL52" s="4" t="s">
        <v>96</v>
      </c>
      <c r="AM52" s="4">
        <v>7</v>
      </c>
      <c r="AN52" s="4" t="s">
        <v>97</v>
      </c>
      <c r="AO52" s="4" t="s">
        <v>97</v>
      </c>
      <c r="AP52" s="4" t="s">
        <v>97</v>
      </c>
      <c r="AQ52" s="4" t="s">
        <v>97</v>
      </c>
      <c r="AR52" s="4" t="s">
        <v>96</v>
      </c>
      <c r="AS52" s="4" t="s">
        <v>97</v>
      </c>
      <c r="AT52" s="4" t="s">
        <v>97</v>
      </c>
      <c r="AU52" s="4" t="s">
        <v>97</v>
      </c>
      <c r="AV52" s="4" t="s">
        <v>97</v>
      </c>
      <c r="AW52" s="4" t="s">
        <v>97</v>
      </c>
      <c r="AX52" s="4" t="s">
        <v>97</v>
      </c>
      <c r="AY52" s="4" t="s">
        <v>97</v>
      </c>
      <c r="AZ52" s="4" t="s">
        <v>97</v>
      </c>
      <c r="BA52" s="4" t="s">
        <v>97</v>
      </c>
      <c r="BB52" s="4" t="s">
        <v>97</v>
      </c>
      <c r="BC52" s="4" t="s">
        <v>97</v>
      </c>
      <c r="BD52" s="4" t="s">
        <v>96</v>
      </c>
      <c r="BE52" s="4">
        <v>10</v>
      </c>
      <c r="BF52" s="4">
        <v>10</v>
      </c>
      <c r="BG52" s="4">
        <v>10</v>
      </c>
      <c r="BH52" s="4">
        <v>0</v>
      </c>
      <c r="BI52" s="4">
        <v>1</v>
      </c>
      <c r="BJ52" s="4">
        <v>0</v>
      </c>
      <c r="BK52" s="4">
        <v>7</v>
      </c>
      <c r="BL52" s="4" t="s">
        <v>97</v>
      </c>
      <c r="BM52" s="4" t="s">
        <v>97</v>
      </c>
      <c r="BN52" s="4" t="s">
        <v>98</v>
      </c>
      <c r="BO52" s="6" t="s">
        <v>96</v>
      </c>
      <c r="BP52" s="6">
        <v>1</v>
      </c>
      <c r="BQ52" s="6" t="s">
        <v>96</v>
      </c>
      <c r="BR52" s="6" t="s">
        <v>96</v>
      </c>
      <c r="BS52" s="6">
        <v>23</v>
      </c>
      <c r="BT52" s="6" t="s">
        <v>96</v>
      </c>
      <c r="BU52" s="29" t="s">
        <v>429</v>
      </c>
      <c r="BV52" s="29" t="s">
        <v>1801</v>
      </c>
      <c r="BW52" s="29" t="s">
        <v>429</v>
      </c>
      <c r="BX52" s="29" t="s">
        <v>429</v>
      </c>
      <c r="BY52" s="29" t="s">
        <v>430</v>
      </c>
      <c r="BZ52" s="65" t="s">
        <v>429</v>
      </c>
      <c r="CA52" s="65" t="s">
        <v>429</v>
      </c>
      <c r="CB52" s="65" t="s">
        <v>429</v>
      </c>
      <c r="CC52" s="65" t="s">
        <v>429</v>
      </c>
      <c r="CD52" s="66">
        <v>54</v>
      </c>
      <c r="CE52" s="66">
        <v>29</v>
      </c>
      <c r="CF52" s="66">
        <v>12</v>
      </c>
      <c r="CG52" s="66">
        <v>0</v>
      </c>
      <c r="CH52" s="66">
        <v>0</v>
      </c>
      <c r="CI52" s="66">
        <v>100</v>
      </c>
      <c r="CJ52" s="66">
        <v>18</v>
      </c>
      <c r="CK52" s="66">
        <v>44</v>
      </c>
      <c r="CL52" s="66">
        <v>150</v>
      </c>
      <c r="CM52" s="66">
        <v>92</v>
      </c>
      <c r="CN52" s="66">
        <v>5</v>
      </c>
      <c r="CO52" s="66">
        <v>18</v>
      </c>
      <c r="CP52" s="66">
        <v>46</v>
      </c>
      <c r="CQ52" s="66">
        <v>28</v>
      </c>
      <c r="CR52" s="67">
        <v>0.21150855365474339</v>
      </c>
      <c r="CS52" s="67">
        <v>0.20062208398133749</v>
      </c>
      <c r="CT52" s="67">
        <v>0.32659409020217728</v>
      </c>
      <c r="CU52" s="67">
        <v>0.13374805598755832</v>
      </c>
      <c r="CV52" s="67">
        <v>0.12752721617418353</v>
      </c>
      <c r="CW52" s="68">
        <v>5</v>
      </c>
      <c r="CX52" s="68">
        <v>13</v>
      </c>
      <c r="CY52" s="68">
        <v>4</v>
      </c>
      <c r="CZ52" s="68">
        <v>12</v>
      </c>
    </row>
    <row r="53" spans="1:104" x14ac:dyDescent="0.3">
      <c r="A53" s="3" t="s">
        <v>92</v>
      </c>
      <c r="B53" s="3" t="s">
        <v>184</v>
      </c>
      <c r="C53" s="3" t="s">
        <v>1564</v>
      </c>
      <c r="D53" s="6">
        <v>511463</v>
      </c>
      <c r="E53" s="6">
        <v>334</v>
      </c>
      <c r="F53" s="4">
        <v>267</v>
      </c>
      <c r="G53" s="54">
        <v>0.79940119760479045</v>
      </c>
      <c r="H53" s="6" t="s">
        <v>1717</v>
      </c>
      <c r="I53" s="6">
        <v>267</v>
      </c>
      <c r="J53" s="6"/>
      <c r="K53" s="6"/>
      <c r="L53" s="6">
        <v>267</v>
      </c>
      <c r="M53" s="61"/>
      <c r="N53" s="6" t="s">
        <v>1712</v>
      </c>
      <c r="O53" s="6">
        <v>0</v>
      </c>
      <c r="P53" s="6">
        <v>0</v>
      </c>
      <c r="Q53" s="6">
        <v>0</v>
      </c>
      <c r="R53" s="6">
        <v>0</v>
      </c>
      <c r="S53" s="6">
        <v>100</v>
      </c>
      <c r="T53" s="6">
        <v>0</v>
      </c>
      <c r="U53" s="6">
        <v>0</v>
      </c>
      <c r="V53" s="6">
        <v>0</v>
      </c>
      <c r="W53" s="6">
        <v>0</v>
      </c>
      <c r="X53" s="6">
        <v>30</v>
      </c>
      <c r="Y53" s="6">
        <v>0</v>
      </c>
      <c r="Z53" s="6">
        <v>70</v>
      </c>
      <c r="AA53" s="6">
        <v>100</v>
      </c>
      <c r="AB53" s="6">
        <v>100</v>
      </c>
      <c r="AC53" s="6">
        <v>100</v>
      </c>
      <c r="AD53" s="6">
        <v>100</v>
      </c>
      <c r="AE53" s="6">
        <v>40</v>
      </c>
      <c r="AF53" s="6">
        <v>0</v>
      </c>
      <c r="AG53" s="6">
        <v>40</v>
      </c>
      <c r="AH53" s="4">
        <v>60</v>
      </c>
      <c r="AI53" s="4">
        <v>100</v>
      </c>
      <c r="AJ53" s="4">
        <v>2</v>
      </c>
      <c r="AK53" s="4" t="s">
        <v>96</v>
      </c>
      <c r="AL53" s="4" t="s">
        <v>96</v>
      </c>
      <c r="AM53" s="4">
        <v>2</v>
      </c>
      <c r="AN53" s="4" t="s">
        <v>96</v>
      </c>
      <c r="AO53" s="4" t="s">
        <v>97</v>
      </c>
      <c r="AP53" s="4" t="s">
        <v>97</v>
      </c>
      <c r="AQ53" s="4" t="s">
        <v>97</v>
      </c>
      <c r="AR53" s="4" t="s">
        <v>96</v>
      </c>
      <c r="AS53" s="4" t="s">
        <v>97</v>
      </c>
      <c r="AT53" s="4" t="s">
        <v>97</v>
      </c>
      <c r="AU53" s="4" t="s">
        <v>97</v>
      </c>
      <c r="AV53" s="4" t="s">
        <v>97</v>
      </c>
      <c r="AW53" s="4" t="s">
        <v>97</v>
      </c>
      <c r="AX53" s="4" t="s">
        <v>97</v>
      </c>
      <c r="AY53" s="4" t="s">
        <v>97</v>
      </c>
      <c r="AZ53" s="4" t="s">
        <v>97</v>
      </c>
      <c r="BA53" s="4" t="s">
        <v>97</v>
      </c>
      <c r="BB53" s="4" t="s">
        <v>97</v>
      </c>
      <c r="BC53" s="4" t="s">
        <v>97</v>
      </c>
      <c r="BD53" s="4" t="s">
        <v>1439</v>
      </c>
      <c r="BE53" s="4">
        <v>2</v>
      </c>
      <c r="BF53" s="4">
        <v>12</v>
      </c>
      <c r="BG53" s="4">
        <v>12</v>
      </c>
      <c r="BH53" s="4">
        <v>0</v>
      </c>
      <c r="BI53" s="4">
        <v>12</v>
      </c>
      <c r="BJ53" s="4">
        <v>0</v>
      </c>
      <c r="BK53" s="4">
        <v>5</v>
      </c>
      <c r="BL53" s="4" t="s">
        <v>96</v>
      </c>
      <c r="BM53" s="4" t="s">
        <v>96</v>
      </c>
      <c r="BN53" s="4" t="s">
        <v>1714</v>
      </c>
      <c r="BO53" s="6" t="s">
        <v>97</v>
      </c>
      <c r="BP53" s="6" t="s">
        <v>98</v>
      </c>
      <c r="BQ53" s="6" t="s">
        <v>98</v>
      </c>
      <c r="BR53" s="6" t="s">
        <v>96</v>
      </c>
      <c r="BS53" s="6">
        <v>35</v>
      </c>
      <c r="BT53" s="6" t="s">
        <v>96</v>
      </c>
      <c r="BU53" s="29" t="s">
        <v>430</v>
      </c>
      <c r="BV53" s="29" t="s">
        <v>429</v>
      </c>
      <c r="BW53" s="29" t="s">
        <v>429</v>
      </c>
      <c r="BX53" s="29" t="s">
        <v>429</v>
      </c>
      <c r="BY53" s="29" t="s">
        <v>429</v>
      </c>
      <c r="BZ53" s="65" t="s">
        <v>429</v>
      </c>
      <c r="CA53" s="65" t="s">
        <v>429</v>
      </c>
      <c r="CB53" s="65" t="s">
        <v>429</v>
      </c>
      <c r="CC53" s="65" t="s">
        <v>429</v>
      </c>
      <c r="CD53" s="66">
        <v>35</v>
      </c>
      <c r="CE53" s="66">
        <v>26</v>
      </c>
      <c r="CF53" s="66">
        <v>9</v>
      </c>
      <c r="CG53" s="66">
        <v>0</v>
      </c>
      <c r="CH53" s="66">
        <v>0</v>
      </c>
      <c r="CI53" s="66">
        <v>67</v>
      </c>
      <c r="CJ53" s="66">
        <v>0</v>
      </c>
      <c r="CK53" s="66">
        <v>29</v>
      </c>
      <c r="CL53" s="66">
        <v>69</v>
      </c>
      <c r="CM53" s="66">
        <v>42</v>
      </c>
      <c r="CN53" s="66">
        <v>6</v>
      </c>
      <c r="CO53" s="66">
        <v>10</v>
      </c>
      <c r="CP53" s="66">
        <v>0</v>
      </c>
      <c r="CQ53" s="66">
        <v>0</v>
      </c>
      <c r="CR53" s="67">
        <v>0.2314540059347181</v>
      </c>
      <c r="CS53" s="67">
        <v>0.22255192878338279</v>
      </c>
      <c r="CT53" s="67">
        <v>0.29080118694362017</v>
      </c>
      <c r="CU53" s="67">
        <v>0.16320474777448071</v>
      </c>
      <c r="CV53" s="67">
        <v>9.1988130563798218E-2</v>
      </c>
      <c r="CW53" s="68">
        <v>9</v>
      </c>
      <c r="CX53" s="68">
        <v>6</v>
      </c>
      <c r="CY53" s="68">
        <v>5</v>
      </c>
      <c r="CZ53" s="68">
        <v>1</v>
      </c>
    </row>
    <row r="54" spans="1:104" x14ac:dyDescent="0.3">
      <c r="A54" s="3" t="s">
        <v>92</v>
      </c>
      <c r="B54" s="3" t="s">
        <v>184</v>
      </c>
      <c r="C54" s="3" t="s">
        <v>198</v>
      </c>
      <c r="D54" s="6">
        <v>511374</v>
      </c>
      <c r="E54" s="6">
        <v>293</v>
      </c>
      <c r="F54" s="4">
        <v>69</v>
      </c>
      <c r="G54" s="54">
        <v>0.23549488054607509</v>
      </c>
      <c r="H54" s="6">
        <v>1</v>
      </c>
      <c r="I54" s="6">
        <v>39</v>
      </c>
      <c r="J54" s="6"/>
      <c r="K54" s="6">
        <v>39</v>
      </c>
      <c r="L54" s="6"/>
      <c r="M54" s="61">
        <v>30</v>
      </c>
      <c r="N54" s="6" t="s">
        <v>1712</v>
      </c>
      <c r="O54" s="6">
        <v>0</v>
      </c>
      <c r="P54" s="6">
        <v>0</v>
      </c>
      <c r="Q54" s="6">
        <v>0</v>
      </c>
      <c r="R54" s="6">
        <v>0</v>
      </c>
      <c r="S54" s="6">
        <v>100</v>
      </c>
      <c r="T54" s="6">
        <v>0</v>
      </c>
      <c r="U54" s="6">
        <v>0</v>
      </c>
      <c r="V54" s="6">
        <v>0</v>
      </c>
      <c r="W54" s="6">
        <v>0</v>
      </c>
      <c r="X54" s="6">
        <v>95</v>
      </c>
      <c r="Y54" s="6">
        <v>5</v>
      </c>
      <c r="Z54" s="6">
        <v>0</v>
      </c>
      <c r="AA54" s="6">
        <v>100</v>
      </c>
      <c r="AB54" s="6">
        <v>100</v>
      </c>
      <c r="AC54" s="6">
        <v>100</v>
      </c>
      <c r="AD54" s="6">
        <v>100</v>
      </c>
      <c r="AE54" s="6">
        <v>98</v>
      </c>
      <c r="AF54" s="6">
        <v>0</v>
      </c>
      <c r="AG54" s="6">
        <v>15</v>
      </c>
      <c r="AH54" s="4">
        <v>85</v>
      </c>
      <c r="AI54" s="4">
        <v>100</v>
      </c>
      <c r="AJ54" s="4">
        <v>2</v>
      </c>
      <c r="AK54" s="4" t="s">
        <v>96</v>
      </c>
      <c r="AL54" s="4" t="s">
        <v>96</v>
      </c>
      <c r="AM54" s="4">
        <v>8</v>
      </c>
      <c r="AN54" s="4" t="s">
        <v>97</v>
      </c>
      <c r="AO54" s="4" t="s">
        <v>97</v>
      </c>
      <c r="AP54" s="4" t="s">
        <v>97</v>
      </c>
      <c r="AQ54" s="4" t="s">
        <v>96</v>
      </c>
      <c r="AR54" s="4" t="s">
        <v>96</v>
      </c>
      <c r="AS54" s="4" t="s">
        <v>97</v>
      </c>
      <c r="AT54" s="4" t="s">
        <v>97</v>
      </c>
      <c r="AU54" s="4" t="s">
        <v>97</v>
      </c>
      <c r="AV54" s="4" t="s">
        <v>97</v>
      </c>
      <c r="AW54" s="4" t="s">
        <v>97</v>
      </c>
      <c r="AX54" s="4" t="s">
        <v>97</v>
      </c>
      <c r="AY54" s="4" t="s">
        <v>97</v>
      </c>
      <c r="AZ54" s="4" t="s">
        <v>97</v>
      </c>
      <c r="BA54" s="4" t="s">
        <v>97</v>
      </c>
      <c r="BB54" s="4" t="s">
        <v>97</v>
      </c>
      <c r="BC54" s="4" t="s">
        <v>97</v>
      </c>
      <c r="BD54" s="4" t="s">
        <v>96</v>
      </c>
      <c r="BE54" s="4">
        <v>6</v>
      </c>
      <c r="BF54" s="4">
        <v>8</v>
      </c>
      <c r="BG54" s="4">
        <v>20</v>
      </c>
      <c r="BH54" s="4">
        <v>0</v>
      </c>
      <c r="BI54" s="4">
        <v>6</v>
      </c>
      <c r="BJ54" s="4">
        <v>0</v>
      </c>
      <c r="BK54" s="4">
        <v>5</v>
      </c>
      <c r="BL54" s="4" t="s">
        <v>97</v>
      </c>
      <c r="BM54" s="4" t="s">
        <v>97</v>
      </c>
      <c r="BN54" s="4" t="s">
        <v>98</v>
      </c>
      <c r="BO54" s="6" t="s">
        <v>97</v>
      </c>
      <c r="BP54" s="6" t="s">
        <v>98</v>
      </c>
      <c r="BQ54" s="6" t="s">
        <v>98</v>
      </c>
      <c r="BR54" s="6" t="s">
        <v>96</v>
      </c>
      <c r="BS54" s="6">
        <v>9</v>
      </c>
      <c r="BT54" s="6" t="s">
        <v>96</v>
      </c>
      <c r="BU54" s="29" t="s">
        <v>429</v>
      </c>
      <c r="BV54" s="29" t="s">
        <v>429</v>
      </c>
      <c r="BW54" s="29" t="s">
        <v>429</v>
      </c>
      <c r="BX54" s="29" t="s">
        <v>429</v>
      </c>
      <c r="BY54" s="29" t="s">
        <v>429</v>
      </c>
      <c r="BZ54" s="65" t="s">
        <v>429</v>
      </c>
      <c r="CA54" s="65" t="s">
        <v>429</v>
      </c>
      <c r="CB54" s="65" t="s">
        <v>429</v>
      </c>
      <c r="CC54" s="65" t="s">
        <v>429</v>
      </c>
      <c r="CD54" s="66">
        <v>18</v>
      </c>
      <c r="CE54" s="66">
        <v>9</v>
      </c>
      <c r="CF54" s="66">
        <v>1</v>
      </c>
      <c r="CG54" s="66">
        <v>0</v>
      </c>
      <c r="CH54" s="66">
        <v>2</v>
      </c>
      <c r="CI54" s="66">
        <v>24</v>
      </c>
      <c r="CJ54" s="66">
        <v>2</v>
      </c>
      <c r="CK54" s="66">
        <v>13</v>
      </c>
      <c r="CL54" s="66">
        <v>37</v>
      </c>
      <c r="CM54" s="66">
        <v>23</v>
      </c>
      <c r="CN54" s="66">
        <v>2</v>
      </c>
      <c r="CO54" s="66">
        <v>0</v>
      </c>
      <c r="CP54" s="66">
        <v>0</v>
      </c>
      <c r="CQ54" s="66">
        <v>0</v>
      </c>
      <c r="CR54" s="67">
        <v>0.11486486486486487</v>
      </c>
      <c r="CS54" s="67">
        <v>0.15878378378378377</v>
      </c>
      <c r="CT54" s="67">
        <v>0.31756756756756754</v>
      </c>
      <c r="CU54" s="67">
        <v>0.20270270270270271</v>
      </c>
      <c r="CV54" s="67">
        <v>0.20608108108108109</v>
      </c>
      <c r="CW54" s="68">
        <v>8</v>
      </c>
      <c r="CX54" s="68">
        <v>5</v>
      </c>
      <c r="CY54" s="68">
        <v>2</v>
      </c>
      <c r="CZ54" s="68">
        <v>6</v>
      </c>
    </row>
    <row r="55" spans="1:104" x14ac:dyDescent="0.3">
      <c r="A55" s="3" t="s">
        <v>92</v>
      </c>
      <c r="B55" s="3" t="s">
        <v>184</v>
      </c>
      <c r="C55" s="3" t="s">
        <v>200</v>
      </c>
      <c r="D55" s="6">
        <v>511528</v>
      </c>
      <c r="E55" s="6">
        <v>353</v>
      </c>
      <c r="F55" s="4">
        <v>96</v>
      </c>
      <c r="G55" s="54">
        <v>0.2719546742209632</v>
      </c>
      <c r="H55" s="6">
        <v>1</v>
      </c>
      <c r="I55" s="6">
        <v>96</v>
      </c>
      <c r="J55" s="6"/>
      <c r="K55" s="6"/>
      <c r="L55" s="6">
        <v>96</v>
      </c>
      <c r="M55" s="61"/>
      <c r="N55" s="6" t="s">
        <v>1712</v>
      </c>
      <c r="O55" s="6">
        <v>0</v>
      </c>
      <c r="P55" s="6">
        <v>0</v>
      </c>
      <c r="Q55" s="6">
        <v>100</v>
      </c>
      <c r="R55" s="6">
        <v>70</v>
      </c>
      <c r="S55" s="6">
        <v>30</v>
      </c>
      <c r="T55" s="6">
        <v>0</v>
      </c>
      <c r="U55" s="6">
        <v>0</v>
      </c>
      <c r="V55" s="6">
        <v>50</v>
      </c>
      <c r="W55" s="6">
        <v>50</v>
      </c>
      <c r="X55" s="6">
        <v>50</v>
      </c>
      <c r="Y55" s="6">
        <v>0</v>
      </c>
      <c r="Z55" s="6">
        <v>0</v>
      </c>
      <c r="AA55" s="6">
        <v>100</v>
      </c>
      <c r="AB55" s="6">
        <v>100</v>
      </c>
      <c r="AC55" s="6">
        <v>100</v>
      </c>
      <c r="AD55" s="6">
        <v>0</v>
      </c>
      <c r="AE55" s="6">
        <v>0</v>
      </c>
      <c r="AF55" s="6">
        <v>0</v>
      </c>
      <c r="AG55" s="6">
        <v>10</v>
      </c>
      <c r="AH55" s="4">
        <v>90</v>
      </c>
      <c r="AI55" s="4">
        <v>100</v>
      </c>
      <c r="AJ55" s="4">
        <v>3</v>
      </c>
      <c r="AK55" s="4" t="s">
        <v>97</v>
      </c>
      <c r="AL55" s="4" t="s">
        <v>96</v>
      </c>
      <c r="AM55" s="4">
        <v>2</v>
      </c>
      <c r="AN55" s="4" t="s">
        <v>97</v>
      </c>
      <c r="AO55" s="4" t="s">
        <v>97</v>
      </c>
      <c r="AP55" s="4" t="s">
        <v>97</v>
      </c>
      <c r="AQ55" s="4" t="s">
        <v>97</v>
      </c>
      <c r="AR55" s="4" t="s">
        <v>97</v>
      </c>
      <c r="AS55" s="4" t="s">
        <v>97</v>
      </c>
      <c r="AT55" s="4" t="s">
        <v>97</v>
      </c>
      <c r="AU55" s="4" t="s">
        <v>97</v>
      </c>
      <c r="AV55" s="4" t="s">
        <v>97</v>
      </c>
      <c r="AW55" s="4" t="s">
        <v>97</v>
      </c>
      <c r="AX55" s="4" t="s">
        <v>97</v>
      </c>
      <c r="AY55" s="4" t="s">
        <v>97</v>
      </c>
      <c r="AZ55" s="4" t="s">
        <v>97</v>
      </c>
      <c r="BA55" s="4" t="s">
        <v>97</v>
      </c>
      <c r="BB55" s="4" t="s">
        <v>97</v>
      </c>
      <c r="BC55" s="4" t="s">
        <v>97</v>
      </c>
      <c r="BD55" s="4" t="s">
        <v>1439</v>
      </c>
      <c r="BE55" s="4">
        <v>4</v>
      </c>
      <c r="BF55" s="4">
        <v>4</v>
      </c>
      <c r="BG55" s="4">
        <v>11</v>
      </c>
      <c r="BH55" s="4">
        <v>2</v>
      </c>
      <c r="BI55" s="4">
        <v>11</v>
      </c>
      <c r="BJ55" s="4">
        <v>4</v>
      </c>
      <c r="BK55" s="4">
        <v>5</v>
      </c>
      <c r="BL55" s="4" t="s">
        <v>97</v>
      </c>
      <c r="BM55" s="4" t="s">
        <v>97</v>
      </c>
      <c r="BN55" s="4" t="s">
        <v>98</v>
      </c>
      <c r="BO55" s="6" t="s">
        <v>97</v>
      </c>
      <c r="BP55" s="6" t="s">
        <v>98</v>
      </c>
      <c r="BQ55" s="6" t="s">
        <v>98</v>
      </c>
      <c r="BR55" s="6" t="s">
        <v>96</v>
      </c>
      <c r="BS55" s="6">
        <v>8</v>
      </c>
      <c r="BT55" s="6" t="s">
        <v>96</v>
      </c>
      <c r="BU55" s="29" t="s">
        <v>429</v>
      </c>
      <c r="BV55" s="29" t="s">
        <v>429</v>
      </c>
      <c r="BW55" s="29" t="s">
        <v>429</v>
      </c>
      <c r="BX55" s="29" t="s">
        <v>429</v>
      </c>
      <c r="BY55" s="29" t="s">
        <v>429</v>
      </c>
      <c r="BZ55" s="65" t="s">
        <v>429</v>
      </c>
      <c r="CA55" s="65" t="s">
        <v>429</v>
      </c>
      <c r="CB55" s="65" t="s">
        <v>429</v>
      </c>
      <c r="CC55" s="65" t="s">
        <v>429</v>
      </c>
      <c r="CD55" s="66">
        <v>17</v>
      </c>
      <c r="CE55" s="66">
        <v>6</v>
      </c>
      <c r="CF55" s="66">
        <v>6</v>
      </c>
      <c r="CG55" s="66">
        <v>0</v>
      </c>
      <c r="CH55" s="66">
        <v>0</v>
      </c>
      <c r="CI55" s="66">
        <v>22</v>
      </c>
      <c r="CJ55" s="66">
        <v>0</v>
      </c>
      <c r="CK55" s="66">
        <v>11</v>
      </c>
      <c r="CL55" s="66">
        <v>64</v>
      </c>
      <c r="CM55" s="66">
        <v>39</v>
      </c>
      <c r="CN55" s="66">
        <v>4</v>
      </c>
      <c r="CO55" s="66">
        <v>14</v>
      </c>
      <c r="CP55" s="66">
        <v>0</v>
      </c>
      <c r="CQ55" s="66">
        <v>0</v>
      </c>
      <c r="CR55" s="67">
        <v>0.16524216524216523</v>
      </c>
      <c r="CS55" s="67">
        <v>0.21937321937321938</v>
      </c>
      <c r="CT55" s="67">
        <v>0.25925925925925924</v>
      </c>
      <c r="CU55" s="67">
        <v>0.20227920227920229</v>
      </c>
      <c r="CV55" s="67">
        <v>0.15384615384615385</v>
      </c>
      <c r="CW55" s="68">
        <v>7</v>
      </c>
      <c r="CX55" s="68">
        <v>5</v>
      </c>
      <c r="CY55" s="68">
        <v>2</v>
      </c>
      <c r="CZ55" s="68">
        <v>3</v>
      </c>
    </row>
    <row r="56" spans="1:104" x14ac:dyDescent="0.3">
      <c r="A56" s="3" t="s">
        <v>92</v>
      </c>
      <c r="B56" s="3" t="s">
        <v>184</v>
      </c>
      <c r="C56" s="3" t="s">
        <v>1565</v>
      </c>
      <c r="D56" s="6">
        <v>511536</v>
      </c>
      <c r="E56" s="6">
        <v>98</v>
      </c>
      <c r="F56" s="4">
        <v>59</v>
      </c>
      <c r="G56" s="54">
        <v>0.60204081632653061</v>
      </c>
      <c r="H56" s="6" t="s">
        <v>1717</v>
      </c>
      <c r="I56" s="6">
        <v>59</v>
      </c>
      <c r="J56" s="6"/>
      <c r="K56" s="6"/>
      <c r="L56" s="6">
        <v>59</v>
      </c>
      <c r="M56" s="61"/>
      <c r="N56" s="6" t="s">
        <v>1712</v>
      </c>
      <c r="O56" s="6">
        <v>0</v>
      </c>
      <c r="P56" s="6">
        <v>0</v>
      </c>
      <c r="Q56" s="6">
        <v>100</v>
      </c>
      <c r="R56" s="6">
        <v>99</v>
      </c>
      <c r="S56" s="6">
        <v>1</v>
      </c>
      <c r="T56" s="6">
        <v>0</v>
      </c>
      <c r="U56" s="6">
        <v>0</v>
      </c>
      <c r="V56" s="6">
        <v>0</v>
      </c>
      <c r="W56" s="6">
        <v>0</v>
      </c>
      <c r="X56" s="6">
        <v>70</v>
      </c>
      <c r="Y56" s="6">
        <v>0</v>
      </c>
      <c r="Z56" s="6">
        <v>30</v>
      </c>
      <c r="AA56" s="6">
        <v>100</v>
      </c>
      <c r="AB56" s="6">
        <v>99</v>
      </c>
      <c r="AC56" s="6">
        <v>100</v>
      </c>
      <c r="AD56" s="6">
        <v>0</v>
      </c>
      <c r="AE56" s="6">
        <v>0</v>
      </c>
      <c r="AF56" s="6">
        <v>0</v>
      </c>
      <c r="AG56" s="6">
        <v>0</v>
      </c>
      <c r="AH56" s="4">
        <v>100</v>
      </c>
      <c r="AI56" s="4">
        <v>100</v>
      </c>
      <c r="AJ56" s="4">
        <v>1</v>
      </c>
      <c r="AK56" s="4" t="s">
        <v>96</v>
      </c>
      <c r="AL56" s="4" t="s">
        <v>96</v>
      </c>
      <c r="AM56" s="4">
        <v>1</v>
      </c>
      <c r="AN56" s="4" t="s">
        <v>97</v>
      </c>
      <c r="AO56" s="4" t="s">
        <v>97</v>
      </c>
      <c r="AP56" s="4" t="s">
        <v>97</v>
      </c>
      <c r="AQ56" s="4" t="s">
        <v>97</v>
      </c>
      <c r="AR56" s="4" t="s">
        <v>97</v>
      </c>
      <c r="AS56" s="4" t="s">
        <v>97</v>
      </c>
      <c r="AT56" s="4" t="s">
        <v>97</v>
      </c>
      <c r="AU56" s="4" t="s">
        <v>97</v>
      </c>
      <c r="AV56" s="4" t="s">
        <v>97</v>
      </c>
      <c r="AW56" s="4" t="s">
        <v>97</v>
      </c>
      <c r="AX56" s="4" t="s">
        <v>97</v>
      </c>
      <c r="AY56" s="4" t="s">
        <v>97</v>
      </c>
      <c r="AZ56" s="4" t="s">
        <v>97</v>
      </c>
      <c r="BA56" s="4" t="s">
        <v>97</v>
      </c>
      <c r="BB56" s="4" t="s">
        <v>97</v>
      </c>
      <c r="BC56" s="4" t="s">
        <v>97</v>
      </c>
      <c r="BD56" s="4" t="s">
        <v>1439</v>
      </c>
      <c r="BE56" s="4">
        <v>28</v>
      </c>
      <c r="BF56" s="4">
        <v>28</v>
      </c>
      <c r="BG56" s="4">
        <v>28</v>
      </c>
      <c r="BH56" s="4">
        <v>0</v>
      </c>
      <c r="BI56" s="4">
        <v>28</v>
      </c>
      <c r="BJ56" s="4">
        <v>6</v>
      </c>
      <c r="BK56" s="4">
        <v>3</v>
      </c>
      <c r="BL56" s="4" t="s">
        <v>97</v>
      </c>
      <c r="BM56" s="4" t="s">
        <v>97</v>
      </c>
      <c r="BN56" s="4" t="s">
        <v>98</v>
      </c>
      <c r="BO56" s="6" t="s">
        <v>97</v>
      </c>
      <c r="BP56" s="6" t="s">
        <v>98</v>
      </c>
      <c r="BQ56" s="6" t="s">
        <v>98</v>
      </c>
      <c r="BR56" s="6" t="s">
        <v>96</v>
      </c>
      <c r="BS56" s="6">
        <v>9</v>
      </c>
      <c r="BT56" s="6" t="s">
        <v>96</v>
      </c>
      <c r="BU56" s="29" t="s">
        <v>429</v>
      </c>
      <c r="BV56" s="29" t="s">
        <v>429</v>
      </c>
      <c r="BW56" s="29" t="s">
        <v>429</v>
      </c>
      <c r="BX56" s="29" t="s">
        <v>429</v>
      </c>
      <c r="BY56" s="29" t="s">
        <v>429</v>
      </c>
      <c r="BZ56" s="65" t="s">
        <v>429</v>
      </c>
      <c r="CA56" s="65" t="s">
        <v>429</v>
      </c>
      <c r="CB56" s="65" t="s">
        <v>429</v>
      </c>
      <c r="CC56" s="65" t="s">
        <v>429</v>
      </c>
      <c r="CD56" s="66">
        <v>9</v>
      </c>
      <c r="CE56" s="66">
        <v>8</v>
      </c>
      <c r="CF56" s="66">
        <v>1</v>
      </c>
      <c r="CG56" s="66">
        <v>0</v>
      </c>
      <c r="CH56" s="66">
        <v>0</v>
      </c>
      <c r="CI56" s="66">
        <v>22</v>
      </c>
      <c r="CJ56" s="66">
        <v>0</v>
      </c>
      <c r="CK56" s="66">
        <v>6</v>
      </c>
      <c r="CL56" s="66">
        <v>30</v>
      </c>
      <c r="CM56" s="66">
        <v>10</v>
      </c>
      <c r="CN56" s="66">
        <v>0</v>
      </c>
      <c r="CO56" s="66">
        <v>3</v>
      </c>
      <c r="CP56" s="66">
        <v>0</v>
      </c>
      <c r="CQ56" s="66">
        <v>0</v>
      </c>
      <c r="CR56" s="67">
        <v>0.29166666666666669</v>
      </c>
      <c r="CS56" s="67">
        <v>0.28125</v>
      </c>
      <c r="CT56" s="67">
        <v>0.23958333333333334</v>
      </c>
      <c r="CU56" s="67">
        <v>0.13541666666666666</v>
      </c>
      <c r="CV56" s="67">
        <v>5.2083333333333336E-2</v>
      </c>
      <c r="CW56" s="68">
        <v>0</v>
      </c>
      <c r="CX56" s="68">
        <v>0</v>
      </c>
      <c r="CY56" s="68">
        <v>0</v>
      </c>
      <c r="CZ56" s="68">
        <v>0</v>
      </c>
    </row>
    <row r="57" spans="1:104" x14ac:dyDescent="0.3">
      <c r="A57" s="3" t="s">
        <v>92</v>
      </c>
      <c r="B57" s="3" t="s">
        <v>184</v>
      </c>
      <c r="C57" s="3" t="s">
        <v>201</v>
      </c>
      <c r="D57" s="6">
        <v>511552</v>
      </c>
      <c r="E57" s="6">
        <v>1993</v>
      </c>
      <c r="F57" s="4">
        <v>363</v>
      </c>
      <c r="G57" s="54">
        <v>0.1821374811841445</v>
      </c>
      <c r="H57" s="6">
        <v>3</v>
      </c>
      <c r="I57" s="6">
        <v>303</v>
      </c>
      <c r="J57" s="6"/>
      <c r="K57" s="6"/>
      <c r="L57" s="6">
        <v>303</v>
      </c>
      <c r="M57" s="61">
        <v>60</v>
      </c>
      <c r="N57" s="6" t="s">
        <v>1712</v>
      </c>
      <c r="O57" s="6">
        <v>0</v>
      </c>
      <c r="P57" s="6">
        <v>0</v>
      </c>
      <c r="Q57" s="6">
        <v>100</v>
      </c>
      <c r="R57" s="6">
        <v>70</v>
      </c>
      <c r="S57" s="6">
        <v>30</v>
      </c>
      <c r="T57" s="6">
        <v>0</v>
      </c>
      <c r="U57" s="6">
        <v>0</v>
      </c>
      <c r="V57" s="6">
        <v>65</v>
      </c>
      <c r="W57" s="6">
        <v>65</v>
      </c>
      <c r="X57" s="6">
        <v>30</v>
      </c>
      <c r="Y57" s="6">
        <v>0</v>
      </c>
      <c r="Z57" s="6">
        <v>5</v>
      </c>
      <c r="AA57" s="6">
        <v>100</v>
      </c>
      <c r="AB57" s="6">
        <v>100</v>
      </c>
      <c r="AC57" s="6">
        <v>100</v>
      </c>
      <c r="AD57" s="6">
        <v>95</v>
      </c>
      <c r="AE57" s="6">
        <v>60</v>
      </c>
      <c r="AF57" s="6">
        <v>0</v>
      </c>
      <c r="AG57" s="6">
        <v>60</v>
      </c>
      <c r="AH57" s="4">
        <v>40</v>
      </c>
      <c r="AI57" s="4">
        <v>100</v>
      </c>
      <c r="AJ57" s="4">
        <v>1</v>
      </c>
      <c r="AK57" s="4" t="s">
        <v>96</v>
      </c>
      <c r="AL57" s="4" t="s">
        <v>96</v>
      </c>
      <c r="AM57" s="4">
        <v>12</v>
      </c>
      <c r="AN57" s="4" t="s">
        <v>97</v>
      </c>
      <c r="AO57" s="4" t="s">
        <v>97</v>
      </c>
      <c r="AP57" s="4" t="s">
        <v>97</v>
      </c>
      <c r="AQ57" s="4" t="s">
        <v>97</v>
      </c>
      <c r="AR57" s="4" t="s">
        <v>97</v>
      </c>
      <c r="AS57" s="4" t="s">
        <v>97</v>
      </c>
      <c r="AT57" s="4" t="s">
        <v>97</v>
      </c>
      <c r="AU57" s="4" t="s">
        <v>97</v>
      </c>
      <c r="AV57" s="4" t="s">
        <v>97</v>
      </c>
      <c r="AW57" s="4" t="s">
        <v>97</v>
      </c>
      <c r="AX57" s="4" t="s">
        <v>97</v>
      </c>
      <c r="AY57" s="4" t="s">
        <v>97</v>
      </c>
      <c r="AZ57" s="4" t="s">
        <v>97</v>
      </c>
      <c r="BA57" s="4" t="s">
        <v>97</v>
      </c>
      <c r="BB57" s="4" t="s">
        <v>97</v>
      </c>
      <c r="BC57" s="4" t="s">
        <v>96</v>
      </c>
      <c r="BD57" s="4" t="s">
        <v>97</v>
      </c>
      <c r="BE57" s="4">
        <v>0</v>
      </c>
      <c r="BF57" s="4">
        <v>0</v>
      </c>
      <c r="BG57" s="4">
        <v>14</v>
      </c>
      <c r="BH57" s="4">
        <v>0</v>
      </c>
      <c r="BI57" s="4">
        <v>0</v>
      </c>
      <c r="BJ57" s="4">
        <v>0</v>
      </c>
      <c r="BK57" s="4">
        <v>9</v>
      </c>
      <c r="BL57" s="4" t="s">
        <v>97</v>
      </c>
      <c r="BM57" s="4" t="s">
        <v>97</v>
      </c>
      <c r="BN57" s="4" t="s">
        <v>98</v>
      </c>
      <c r="BO57" s="6" t="s">
        <v>97</v>
      </c>
      <c r="BP57" s="6" t="s">
        <v>98</v>
      </c>
      <c r="BQ57" s="6" t="s">
        <v>98</v>
      </c>
      <c r="BR57" s="6" t="s">
        <v>96</v>
      </c>
      <c r="BS57" s="6">
        <v>30</v>
      </c>
      <c r="BT57" s="6" t="s">
        <v>96</v>
      </c>
      <c r="BU57" s="29" t="s">
        <v>429</v>
      </c>
      <c r="BV57" s="29" t="s">
        <v>1801</v>
      </c>
      <c r="BW57" s="29" t="s">
        <v>429</v>
      </c>
      <c r="BX57" s="29" t="s">
        <v>1802</v>
      </c>
      <c r="BY57" s="29" t="s">
        <v>429</v>
      </c>
      <c r="BZ57" s="65" t="s">
        <v>429</v>
      </c>
      <c r="CA57" s="65" t="s">
        <v>1800</v>
      </c>
      <c r="CB57" s="65" t="s">
        <v>429</v>
      </c>
      <c r="CC57" s="65" t="s">
        <v>1800</v>
      </c>
      <c r="CD57" s="66">
        <v>108</v>
      </c>
      <c r="CE57" s="66">
        <v>43</v>
      </c>
      <c r="CF57" s="66">
        <v>26</v>
      </c>
      <c r="CG57" s="66">
        <v>6</v>
      </c>
      <c r="CH57" s="66">
        <v>2</v>
      </c>
      <c r="CI57" s="66">
        <v>250</v>
      </c>
      <c r="CJ57" s="66">
        <v>77</v>
      </c>
      <c r="CK57" s="66">
        <v>114</v>
      </c>
      <c r="CL57" s="66">
        <v>466</v>
      </c>
      <c r="CM57" s="66">
        <v>267</v>
      </c>
      <c r="CN57" s="66">
        <v>17</v>
      </c>
      <c r="CO57" s="66">
        <v>64</v>
      </c>
      <c r="CP57" s="66">
        <v>103</v>
      </c>
      <c r="CQ57" s="66">
        <v>96</v>
      </c>
      <c r="CR57" s="67">
        <v>0.17532782904322486</v>
      </c>
      <c r="CS57" s="67">
        <v>0.18698397280233123</v>
      </c>
      <c r="CT57" s="67">
        <v>0.29626032054395335</v>
      </c>
      <c r="CU57" s="67">
        <v>0.19232637202525499</v>
      </c>
      <c r="CV57" s="67">
        <v>0.14910150558523555</v>
      </c>
      <c r="CW57" s="68">
        <v>38</v>
      </c>
      <c r="CX57" s="68">
        <v>32</v>
      </c>
      <c r="CY57" s="68">
        <v>21</v>
      </c>
      <c r="CZ57" s="68">
        <v>23</v>
      </c>
    </row>
    <row r="58" spans="1:104" x14ac:dyDescent="0.3">
      <c r="A58" s="3" t="s">
        <v>92</v>
      </c>
      <c r="B58" s="3" t="s">
        <v>184</v>
      </c>
      <c r="C58" s="3" t="s">
        <v>184</v>
      </c>
      <c r="D58" s="6">
        <v>511218</v>
      </c>
      <c r="E58" s="6">
        <v>28090</v>
      </c>
      <c r="F58" s="4">
        <v>3371</v>
      </c>
      <c r="G58" s="54">
        <v>0.12000711997152011</v>
      </c>
      <c r="H58" s="6">
        <v>4</v>
      </c>
      <c r="I58" s="6">
        <v>511</v>
      </c>
      <c r="J58" s="6">
        <v>146</v>
      </c>
      <c r="K58" s="6"/>
      <c r="L58" s="6">
        <v>365</v>
      </c>
      <c r="M58" s="61">
        <v>2860</v>
      </c>
      <c r="N58" s="6" t="s">
        <v>1712</v>
      </c>
      <c r="O58" s="6">
        <v>264</v>
      </c>
      <c r="P58" s="6">
        <v>540</v>
      </c>
      <c r="Q58" s="6">
        <v>100</v>
      </c>
      <c r="R58" s="6">
        <v>100</v>
      </c>
      <c r="S58" s="6">
        <v>0</v>
      </c>
      <c r="T58" s="6">
        <v>0</v>
      </c>
      <c r="U58" s="6">
        <v>0</v>
      </c>
      <c r="V58" s="6">
        <v>100</v>
      </c>
      <c r="W58" s="6">
        <v>100</v>
      </c>
      <c r="X58" s="6">
        <v>0</v>
      </c>
      <c r="Y58" s="6">
        <v>0</v>
      </c>
      <c r="Z58" s="6">
        <v>0</v>
      </c>
      <c r="AA58" s="6">
        <v>100</v>
      </c>
      <c r="AB58" s="6">
        <v>100</v>
      </c>
      <c r="AC58" s="6">
        <v>100</v>
      </c>
      <c r="AD58" s="6">
        <v>100</v>
      </c>
      <c r="AE58" s="6">
        <v>100</v>
      </c>
      <c r="AF58" s="6">
        <v>0</v>
      </c>
      <c r="AG58" s="6">
        <v>100</v>
      </c>
      <c r="AH58" s="4">
        <v>0</v>
      </c>
      <c r="AI58" s="4">
        <v>90</v>
      </c>
      <c r="AJ58" s="4">
        <v>8</v>
      </c>
      <c r="AK58" s="4" t="s">
        <v>96</v>
      </c>
      <c r="AL58" s="4" t="s">
        <v>96</v>
      </c>
      <c r="AM58" s="4">
        <v>12</v>
      </c>
      <c r="AN58" s="4" t="s">
        <v>96</v>
      </c>
      <c r="AO58" s="4" t="s">
        <v>96</v>
      </c>
      <c r="AP58" s="4" t="s">
        <v>96</v>
      </c>
      <c r="AQ58" s="4" t="s">
        <v>97</v>
      </c>
      <c r="AR58" s="4" t="s">
        <v>97</v>
      </c>
      <c r="AS58" s="4" t="s">
        <v>96</v>
      </c>
      <c r="AT58" s="4" t="s">
        <v>97</v>
      </c>
      <c r="AU58" s="4" t="s">
        <v>96</v>
      </c>
      <c r="AV58" s="4" t="s">
        <v>96</v>
      </c>
      <c r="AW58" s="4" t="s">
        <v>96</v>
      </c>
      <c r="AX58" s="4" t="s">
        <v>96</v>
      </c>
      <c r="AY58" s="4" t="s">
        <v>96</v>
      </c>
      <c r="AZ58" s="4" t="s">
        <v>97</v>
      </c>
      <c r="BA58" s="4" t="s">
        <v>96</v>
      </c>
      <c r="BB58" s="4" t="s">
        <v>96</v>
      </c>
      <c r="BC58" s="4" t="s">
        <v>96</v>
      </c>
      <c r="BD58" s="4" t="s">
        <v>96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21</v>
      </c>
      <c r="BL58" s="4" t="s">
        <v>97</v>
      </c>
      <c r="BM58" s="4" t="s">
        <v>96</v>
      </c>
      <c r="BN58" s="4" t="s">
        <v>1714</v>
      </c>
      <c r="BO58" s="6" t="s">
        <v>97</v>
      </c>
      <c r="BP58" s="6" t="s">
        <v>98</v>
      </c>
      <c r="BQ58" s="6" t="s">
        <v>98</v>
      </c>
      <c r="BR58" s="6" t="s">
        <v>96</v>
      </c>
      <c r="BS58" s="6">
        <v>150</v>
      </c>
      <c r="BT58" s="6" t="s">
        <v>96</v>
      </c>
      <c r="BU58" s="29" t="s">
        <v>429</v>
      </c>
      <c r="BV58" s="29" t="s">
        <v>1801</v>
      </c>
      <c r="BW58" s="29" t="s">
        <v>1801</v>
      </c>
      <c r="BX58" s="29" t="s">
        <v>1802</v>
      </c>
      <c r="BY58" s="29" t="s">
        <v>430</v>
      </c>
      <c r="BZ58" s="65" t="s">
        <v>429</v>
      </c>
      <c r="CA58" s="65" t="s">
        <v>429</v>
      </c>
      <c r="CB58" s="65" t="s">
        <v>429</v>
      </c>
      <c r="CC58" s="65" t="s">
        <v>429</v>
      </c>
      <c r="CD58" s="66">
        <v>951</v>
      </c>
      <c r="CE58" s="66">
        <v>399</v>
      </c>
      <c r="CF58" s="66">
        <v>162</v>
      </c>
      <c r="CG58" s="66">
        <v>0</v>
      </c>
      <c r="CH58" s="66">
        <v>2</v>
      </c>
      <c r="CI58" s="66">
        <v>898</v>
      </c>
      <c r="CJ58" s="66">
        <v>11</v>
      </c>
      <c r="CK58" s="66">
        <v>538</v>
      </c>
      <c r="CL58" s="66">
        <v>4542</v>
      </c>
      <c r="CM58" s="66">
        <v>2961</v>
      </c>
      <c r="CN58" s="66">
        <v>209</v>
      </c>
      <c r="CO58" s="66">
        <v>593</v>
      </c>
      <c r="CP58" s="66">
        <v>426</v>
      </c>
      <c r="CQ58" s="66">
        <v>395</v>
      </c>
      <c r="CR58" s="67">
        <v>0.14267218126236289</v>
      </c>
      <c r="CS58" s="67">
        <v>0.16256069052328717</v>
      </c>
      <c r="CT58" s="67">
        <v>0.31472756698435533</v>
      </c>
      <c r="CU58" s="67">
        <v>0.19985614098183779</v>
      </c>
      <c r="CV58" s="67">
        <v>0.18018342024815681</v>
      </c>
      <c r="CW58" s="68">
        <v>340</v>
      </c>
      <c r="CX58" s="68">
        <v>424</v>
      </c>
      <c r="CY58" s="68">
        <v>218</v>
      </c>
      <c r="CZ58" s="68">
        <v>320</v>
      </c>
    </row>
    <row r="59" spans="1:104" x14ac:dyDescent="0.3">
      <c r="A59" s="3" t="s">
        <v>92</v>
      </c>
      <c r="B59" s="3" t="s">
        <v>184</v>
      </c>
      <c r="C59" s="3" t="s">
        <v>209</v>
      </c>
      <c r="D59" s="6">
        <v>511625</v>
      </c>
      <c r="E59" s="6">
        <v>758</v>
      </c>
      <c r="F59" s="4">
        <v>460</v>
      </c>
      <c r="G59" s="54">
        <v>0.60686015831134565</v>
      </c>
      <c r="H59" s="6">
        <v>1</v>
      </c>
      <c r="I59" s="6">
        <v>400</v>
      </c>
      <c r="J59" s="6"/>
      <c r="K59" s="6"/>
      <c r="L59" s="6">
        <v>400</v>
      </c>
      <c r="M59" s="61">
        <v>60.000000000000007</v>
      </c>
      <c r="N59" s="6" t="s">
        <v>1712</v>
      </c>
      <c r="O59" s="6">
        <v>0</v>
      </c>
      <c r="P59" s="6">
        <v>0</v>
      </c>
      <c r="Q59" s="6">
        <v>0</v>
      </c>
      <c r="R59" s="6">
        <v>0</v>
      </c>
      <c r="S59" s="6">
        <v>80</v>
      </c>
      <c r="T59" s="6">
        <v>20</v>
      </c>
      <c r="U59" s="6">
        <v>0</v>
      </c>
      <c r="V59" s="6">
        <v>0</v>
      </c>
      <c r="W59" s="6">
        <v>0</v>
      </c>
      <c r="X59" s="6">
        <v>50</v>
      </c>
      <c r="Y59" s="6">
        <v>10</v>
      </c>
      <c r="Z59" s="6">
        <v>40</v>
      </c>
      <c r="AA59" s="6">
        <v>100</v>
      </c>
      <c r="AB59" s="6">
        <v>95</v>
      </c>
      <c r="AC59" s="6">
        <v>100</v>
      </c>
      <c r="AD59" s="6">
        <v>90</v>
      </c>
      <c r="AE59" s="6">
        <v>80</v>
      </c>
      <c r="AF59" s="6">
        <v>0</v>
      </c>
      <c r="AG59" s="6">
        <v>50</v>
      </c>
      <c r="AH59" s="4">
        <v>50</v>
      </c>
      <c r="AI59" s="4">
        <v>95</v>
      </c>
      <c r="AJ59" s="4">
        <v>2</v>
      </c>
      <c r="AK59" s="4" t="s">
        <v>96</v>
      </c>
      <c r="AL59" s="4" t="s">
        <v>96</v>
      </c>
      <c r="AM59" s="4">
        <v>12</v>
      </c>
      <c r="AN59" s="4" t="s">
        <v>97</v>
      </c>
      <c r="AO59" s="4" t="s">
        <v>96</v>
      </c>
      <c r="AP59" s="4" t="s">
        <v>97</v>
      </c>
      <c r="AQ59" s="4" t="s">
        <v>97</v>
      </c>
      <c r="AR59" s="4" t="s">
        <v>97</v>
      </c>
      <c r="AS59" s="4" t="s">
        <v>97</v>
      </c>
      <c r="AT59" s="4" t="s">
        <v>97</v>
      </c>
      <c r="AU59" s="4" t="s">
        <v>96</v>
      </c>
      <c r="AV59" s="4" t="s">
        <v>97</v>
      </c>
      <c r="AW59" s="4" t="s">
        <v>97</v>
      </c>
      <c r="AX59" s="4" t="s">
        <v>97</v>
      </c>
      <c r="AY59" s="4" t="s">
        <v>97</v>
      </c>
      <c r="AZ59" s="4" t="s">
        <v>97</v>
      </c>
      <c r="BA59" s="4" t="s">
        <v>97</v>
      </c>
      <c r="BB59" s="4" t="s">
        <v>97</v>
      </c>
      <c r="BC59" s="4" t="s">
        <v>97</v>
      </c>
      <c r="BD59" s="4" t="s">
        <v>96</v>
      </c>
      <c r="BE59" s="4">
        <v>4</v>
      </c>
      <c r="BF59" s="4">
        <v>10</v>
      </c>
      <c r="BG59" s="4">
        <v>10</v>
      </c>
      <c r="BH59" s="4">
        <v>0</v>
      </c>
      <c r="BI59" s="4">
        <v>10</v>
      </c>
      <c r="BJ59" s="4">
        <v>0</v>
      </c>
      <c r="BK59" s="4">
        <v>7</v>
      </c>
      <c r="BL59" s="4" t="s">
        <v>97</v>
      </c>
      <c r="BM59" s="4" t="s">
        <v>97</v>
      </c>
      <c r="BN59" s="4" t="s">
        <v>98</v>
      </c>
      <c r="BO59" s="6" t="s">
        <v>97</v>
      </c>
      <c r="BP59" s="6" t="s">
        <v>98</v>
      </c>
      <c r="BQ59" s="6" t="s">
        <v>98</v>
      </c>
      <c r="BR59" s="6" t="s">
        <v>96</v>
      </c>
      <c r="BS59" s="6">
        <v>34</v>
      </c>
      <c r="BT59" s="6" t="s">
        <v>96</v>
      </c>
      <c r="BU59" s="29" t="s">
        <v>430</v>
      </c>
      <c r="BV59" s="29" t="s">
        <v>1801</v>
      </c>
      <c r="BW59" s="29" t="s">
        <v>1801</v>
      </c>
      <c r="BX59" s="29" t="s">
        <v>429</v>
      </c>
      <c r="BY59" s="29" t="s">
        <v>429</v>
      </c>
      <c r="BZ59" s="65" t="s">
        <v>429</v>
      </c>
      <c r="CA59" s="65" t="s">
        <v>429</v>
      </c>
      <c r="CB59" s="65" t="s">
        <v>429</v>
      </c>
      <c r="CC59" s="65" t="s">
        <v>429</v>
      </c>
      <c r="CD59" s="66">
        <v>71</v>
      </c>
      <c r="CE59" s="66">
        <v>29</v>
      </c>
      <c r="CF59" s="66">
        <v>17</v>
      </c>
      <c r="CG59" s="66">
        <v>0</v>
      </c>
      <c r="CH59" s="66">
        <v>0</v>
      </c>
      <c r="CI59" s="66">
        <v>134</v>
      </c>
      <c r="CJ59" s="66">
        <v>0</v>
      </c>
      <c r="CK59" s="66">
        <v>61</v>
      </c>
      <c r="CL59" s="66">
        <v>160</v>
      </c>
      <c r="CM59" s="66">
        <v>90</v>
      </c>
      <c r="CN59" s="66">
        <v>13</v>
      </c>
      <c r="CO59" s="66">
        <v>22</v>
      </c>
      <c r="CP59" s="66">
        <v>34</v>
      </c>
      <c r="CQ59" s="66">
        <v>25</v>
      </c>
      <c r="CR59" s="67">
        <v>0.21501272264631044</v>
      </c>
      <c r="CS59" s="67">
        <v>0.22264631043256997</v>
      </c>
      <c r="CT59" s="67">
        <v>0.27099236641221375</v>
      </c>
      <c r="CU59" s="67">
        <v>0.18447837150127228</v>
      </c>
      <c r="CV59" s="67">
        <v>0.10687022900763359</v>
      </c>
      <c r="CW59" s="68">
        <v>32</v>
      </c>
      <c r="CX59" s="68">
        <v>19</v>
      </c>
      <c r="CY59" s="68">
        <v>9</v>
      </c>
      <c r="CZ59" s="68">
        <v>5</v>
      </c>
    </row>
    <row r="60" spans="1:104" x14ac:dyDescent="0.3">
      <c r="A60" s="3" t="s">
        <v>92</v>
      </c>
      <c r="B60" s="3" t="s">
        <v>184</v>
      </c>
      <c r="C60" s="3" t="s">
        <v>211</v>
      </c>
      <c r="D60" s="6">
        <v>511668</v>
      </c>
      <c r="E60" s="6">
        <v>368</v>
      </c>
      <c r="F60" s="4">
        <v>339</v>
      </c>
      <c r="G60" s="54">
        <v>0.92119565217391308</v>
      </c>
      <c r="H60" s="6" t="s">
        <v>1716</v>
      </c>
      <c r="I60" s="6">
        <v>339</v>
      </c>
      <c r="J60" s="6"/>
      <c r="K60" s="6">
        <v>30</v>
      </c>
      <c r="L60" s="6">
        <v>309</v>
      </c>
      <c r="M60" s="61"/>
      <c r="N60" s="6" t="s">
        <v>1718</v>
      </c>
      <c r="O60" s="6">
        <v>0</v>
      </c>
      <c r="P60" s="6">
        <v>0</v>
      </c>
      <c r="Q60" s="6">
        <v>0</v>
      </c>
      <c r="R60" s="6">
        <v>0</v>
      </c>
      <c r="S60" s="6">
        <v>100</v>
      </c>
      <c r="T60" s="6">
        <v>0</v>
      </c>
      <c r="U60" s="6">
        <v>0</v>
      </c>
      <c r="V60" s="6">
        <v>0</v>
      </c>
      <c r="W60" s="6">
        <v>0</v>
      </c>
      <c r="X60" s="6">
        <v>80</v>
      </c>
      <c r="Y60" s="6">
        <v>0</v>
      </c>
      <c r="Z60" s="6">
        <v>20</v>
      </c>
      <c r="AA60" s="6">
        <v>100</v>
      </c>
      <c r="AB60" s="6">
        <v>100</v>
      </c>
      <c r="AC60" s="6">
        <v>100</v>
      </c>
      <c r="AD60" s="6">
        <v>100</v>
      </c>
      <c r="AE60" s="6">
        <v>25</v>
      </c>
      <c r="AF60" s="6">
        <v>0</v>
      </c>
      <c r="AG60" s="6">
        <v>30</v>
      </c>
      <c r="AH60" s="4">
        <v>70</v>
      </c>
      <c r="AI60" s="4">
        <v>70</v>
      </c>
      <c r="AJ60" s="4">
        <v>1</v>
      </c>
      <c r="AK60" s="4" t="s">
        <v>96</v>
      </c>
      <c r="AL60" s="4" t="s">
        <v>96</v>
      </c>
      <c r="AM60" s="4">
        <v>4</v>
      </c>
      <c r="AN60" s="4" t="s">
        <v>96</v>
      </c>
      <c r="AO60" s="4" t="s">
        <v>97</v>
      </c>
      <c r="AP60" s="4" t="s">
        <v>97</v>
      </c>
      <c r="AQ60" s="4" t="s">
        <v>96</v>
      </c>
      <c r="AR60" s="4" t="s">
        <v>96</v>
      </c>
      <c r="AS60" s="4" t="s">
        <v>97</v>
      </c>
      <c r="AT60" s="4" t="s">
        <v>97</v>
      </c>
      <c r="AU60" s="4" t="s">
        <v>97</v>
      </c>
      <c r="AV60" s="4" t="s">
        <v>97</v>
      </c>
      <c r="AW60" s="4" t="s">
        <v>97</v>
      </c>
      <c r="AX60" s="4" t="s">
        <v>97</v>
      </c>
      <c r="AY60" s="4" t="s">
        <v>97</v>
      </c>
      <c r="AZ60" s="4" t="s">
        <v>97</v>
      </c>
      <c r="BA60" s="4" t="s">
        <v>97</v>
      </c>
      <c r="BB60" s="4" t="s">
        <v>97</v>
      </c>
      <c r="BC60" s="4" t="s">
        <v>97</v>
      </c>
      <c r="BD60" s="4" t="s">
        <v>1439</v>
      </c>
      <c r="BE60" s="4">
        <v>12</v>
      </c>
      <c r="BF60" s="4">
        <v>12</v>
      </c>
      <c r="BG60" s="4">
        <v>12</v>
      </c>
      <c r="BH60" s="4">
        <v>0</v>
      </c>
      <c r="BI60" s="4">
        <v>3</v>
      </c>
      <c r="BJ60" s="4">
        <v>2</v>
      </c>
      <c r="BK60" s="4">
        <v>5</v>
      </c>
      <c r="BL60" s="4" t="s">
        <v>96</v>
      </c>
      <c r="BM60" s="4" t="s">
        <v>96</v>
      </c>
      <c r="BN60" s="4" t="s">
        <v>1714</v>
      </c>
      <c r="BO60" s="6" t="s">
        <v>97</v>
      </c>
      <c r="BP60" s="6" t="s">
        <v>98</v>
      </c>
      <c r="BQ60" s="6" t="s">
        <v>98</v>
      </c>
      <c r="BR60" s="6" t="s">
        <v>96</v>
      </c>
      <c r="BS60" s="6">
        <v>13</v>
      </c>
      <c r="BT60" s="6" t="s">
        <v>96</v>
      </c>
      <c r="BU60" s="29" t="s">
        <v>429</v>
      </c>
      <c r="BV60" s="29" t="s">
        <v>1801</v>
      </c>
      <c r="BW60" s="29" t="s">
        <v>429</v>
      </c>
      <c r="BX60" s="29" t="s">
        <v>429</v>
      </c>
      <c r="BY60" s="29" t="s">
        <v>429</v>
      </c>
      <c r="BZ60" s="65" t="s">
        <v>429</v>
      </c>
      <c r="CA60" s="65" t="s">
        <v>429</v>
      </c>
      <c r="CB60" s="65" t="s">
        <v>429</v>
      </c>
      <c r="CC60" s="65" t="s">
        <v>429</v>
      </c>
      <c r="CD60" s="66">
        <v>50</v>
      </c>
      <c r="CE60" s="66">
        <v>25</v>
      </c>
      <c r="CF60" s="66">
        <v>9</v>
      </c>
      <c r="CG60" s="66">
        <v>0</v>
      </c>
      <c r="CH60" s="66">
        <v>0</v>
      </c>
      <c r="CI60" s="66">
        <v>90</v>
      </c>
      <c r="CJ60" s="66">
        <v>7</v>
      </c>
      <c r="CK60" s="66">
        <v>39</v>
      </c>
      <c r="CL60" s="66">
        <v>84</v>
      </c>
      <c r="CM60" s="66">
        <v>48</v>
      </c>
      <c r="CN60" s="66">
        <v>5</v>
      </c>
      <c r="CO60" s="66">
        <v>16</v>
      </c>
      <c r="CP60" s="66">
        <v>20</v>
      </c>
      <c r="CQ60" s="66">
        <v>22</v>
      </c>
      <c r="CR60" s="67">
        <v>0.25132275132275134</v>
      </c>
      <c r="CS60" s="67">
        <v>0.24338624338624337</v>
      </c>
      <c r="CT60" s="67">
        <v>0.27777777777777779</v>
      </c>
      <c r="CU60" s="67">
        <v>0.15608465608465608</v>
      </c>
      <c r="CV60" s="67">
        <v>7.1428571428571425E-2</v>
      </c>
      <c r="CW60" s="68">
        <v>16</v>
      </c>
      <c r="CX60" s="68">
        <v>7</v>
      </c>
      <c r="CY60" s="68">
        <v>5</v>
      </c>
      <c r="CZ60" s="68">
        <v>4</v>
      </c>
    </row>
    <row r="61" spans="1:104" x14ac:dyDescent="0.3">
      <c r="A61" s="3" t="s">
        <v>92</v>
      </c>
      <c r="B61" s="3" t="s">
        <v>184</v>
      </c>
      <c r="C61" s="3" t="s">
        <v>213</v>
      </c>
      <c r="D61" s="6">
        <v>511749</v>
      </c>
      <c r="E61" s="6">
        <v>525</v>
      </c>
      <c r="F61" s="4">
        <v>70</v>
      </c>
      <c r="G61" s="54">
        <v>0.13333333333333333</v>
      </c>
      <c r="H61" s="6">
        <v>1</v>
      </c>
      <c r="I61" s="6">
        <v>30</v>
      </c>
      <c r="J61" s="6"/>
      <c r="K61" s="6">
        <v>30</v>
      </c>
      <c r="L61" s="6"/>
      <c r="M61" s="61">
        <v>40.000000000000007</v>
      </c>
      <c r="N61" s="6" t="s">
        <v>1712</v>
      </c>
      <c r="O61" s="6">
        <v>0</v>
      </c>
      <c r="P61" s="6">
        <v>0</v>
      </c>
      <c r="Q61" s="6">
        <v>100</v>
      </c>
      <c r="R61" s="6">
        <v>100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99</v>
      </c>
      <c r="Y61" s="6">
        <v>1</v>
      </c>
      <c r="Z61" s="6">
        <v>0</v>
      </c>
      <c r="AA61" s="6">
        <v>100</v>
      </c>
      <c r="AB61" s="6">
        <v>100</v>
      </c>
      <c r="AC61" s="6">
        <v>100</v>
      </c>
      <c r="AD61" s="6">
        <v>95</v>
      </c>
      <c r="AE61" s="6">
        <v>70</v>
      </c>
      <c r="AF61" s="6">
        <v>0</v>
      </c>
      <c r="AG61" s="6">
        <v>35</v>
      </c>
      <c r="AH61" s="4">
        <v>65</v>
      </c>
      <c r="AI61" s="4">
        <v>97</v>
      </c>
      <c r="AJ61" s="4">
        <v>2</v>
      </c>
      <c r="AK61" s="4" t="s">
        <v>96</v>
      </c>
      <c r="AL61" s="4" t="s">
        <v>96</v>
      </c>
      <c r="AM61" s="4">
        <v>2</v>
      </c>
      <c r="AN61" s="4" t="s">
        <v>97</v>
      </c>
      <c r="AO61" s="4" t="s">
        <v>97</v>
      </c>
      <c r="AP61" s="4" t="s">
        <v>97</v>
      </c>
      <c r="AQ61" s="4" t="s">
        <v>97</v>
      </c>
      <c r="AR61" s="4" t="s">
        <v>96</v>
      </c>
      <c r="AS61" s="4" t="s">
        <v>97</v>
      </c>
      <c r="AT61" s="4" t="s">
        <v>97</v>
      </c>
      <c r="AU61" s="4" t="s">
        <v>97</v>
      </c>
      <c r="AV61" s="4" t="s">
        <v>97</v>
      </c>
      <c r="AW61" s="4" t="s">
        <v>97</v>
      </c>
      <c r="AX61" s="4" t="s">
        <v>97</v>
      </c>
      <c r="AY61" s="4" t="s">
        <v>97</v>
      </c>
      <c r="AZ61" s="4" t="s">
        <v>97</v>
      </c>
      <c r="BA61" s="4" t="s">
        <v>97</v>
      </c>
      <c r="BB61" s="4" t="s">
        <v>97</v>
      </c>
      <c r="BC61" s="4" t="s">
        <v>97</v>
      </c>
      <c r="BD61" s="4" t="s">
        <v>96</v>
      </c>
      <c r="BE61" s="4">
        <v>5</v>
      </c>
      <c r="BF61" s="4">
        <v>5</v>
      </c>
      <c r="BG61" s="4">
        <v>12</v>
      </c>
      <c r="BH61" s="4">
        <v>0</v>
      </c>
      <c r="BI61" s="4">
        <v>0</v>
      </c>
      <c r="BJ61" s="4">
        <v>0</v>
      </c>
      <c r="BK61" s="4">
        <v>7</v>
      </c>
      <c r="BL61" s="4" t="s">
        <v>97</v>
      </c>
      <c r="BM61" s="4" t="s">
        <v>97</v>
      </c>
      <c r="BN61" s="4" t="s">
        <v>98</v>
      </c>
      <c r="BO61" s="6" t="s">
        <v>97</v>
      </c>
      <c r="BP61" s="6" t="s">
        <v>98</v>
      </c>
      <c r="BQ61" s="6" t="s">
        <v>98</v>
      </c>
      <c r="BR61" s="6" t="s">
        <v>96</v>
      </c>
      <c r="BS61" s="6">
        <v>6</v>
      </c>
      <c r="BT61" s="6" t="s">
        <v>96</v>
      </c>
      <c r="BU61" s="29" t="s">
        <v>429</v>
      </c>
      <c r="BV61" s="29" t="s">
        <v>429</v>
      </c>
      <c r="BW61" s="29" t="s">
        <v>429</v>
      </c>
      <c r="BX61" s="29" t="s">
        <v>429</v>
      </c>
      <c r="BY61" s="29" t="s">
        <v>429</v>
      </c>
      <c r="BZ61" s="65" t="s">
        <v>429</v>
      </c>
      <c r="CA61" s="65" t="s">
        <v>429</v>
      </c>
      <c r="CB61" s="65" t="s">
        <v>429</v>
      </c>
      <c r="CC61" s="65" t="s">
        <v>429</v>
      </c>
      <c r="CD61" s="66">
        <v>34</v>
      </c>
      <c r="CE61" s="66">
        <v>21</v>
      </c>
      <c r="CF61" s="66">
        <v>3</v>
      </c>
      <c r="CG61" s="66">
        <v>0</v>
      </c>
      <c r="CH61" s="66">
        <v>0</v>
      </c>
      <c r="CI61" s="66">
        <v>0</v>
      </c>
      <c r="CJ61" s="66">
        <v>0</v>
      </c>
      <c r="CK61" s="66">
        <v>0</v>
      </c>
      <c r="CL61" s="66">
        <v>4</v>
      </c>
      <c r="CM61" s="66">
        <v>4</v>
      </c>
      <c r="CN61" s="66">
        <v>1</v>
      </c>
      <c r="CO61" s="66">
        <v>0</v>
      </c>
      <c r="CP61" s="66">
        <v>0</v>
      </c>
      <c r="CQ61" s="66">
        <v>0</v>
      </c>
      <c r="CR61" s="67">
        <v>0.1</v>
      </c>
      <c r="CS61" s="67">
        <v>0.18888888888888888</v>
      </c>
      <c r="CT61" s="67">
        <v>0.28888888888888886</v>
      </c>
      <c r="CU61" s="67">
        <v>0.22222222222222221</v>
      </c>
      <c r="CV61" s="67">
        <v>0.2</v>
      </c>
      <c r="CW61" s="68">
        <v>5</v>
      </c>
      <c r="CX61" s="68">
        <v>12</v>
      </c>
      <c r="CY61" s="68">
        <v>4</v>
      </c>
      <c r="CZ61" s="68">
        <v>8</v>
      </c>
    </row>
    <row r="62" spans="1:104" x14ac:dyDescent="0.3">
      <c r="A62" s="3" t="s">
        <v>92</v>
      </c>
      <c r="B62" s="3" t="s">
        <v>184</v>
      </c>
      <c r="C62" s="3" t="s">
        <v>1566</v>
      </c>
      <c r="D62" s="6">
        <v>511790</v>
      </c>
      <c r="E62" s="6">
        <v>1616</v>
      </c>
      <c r="F62" s="4">
        <v>485</v>
      </c>
      <c r="G62" s="54">
        <v>0.30012376237623761</v>
      </c>
      <c r="H62" s="6">
        <v>0</v>
      </c>
      <c r="I62" s="6">
        <v>0</v>
      </c>
      <c r="J62" s="6"/>
      <c r="K62" s="6"/>
      <c r="L62" s="6"/>
      <c r="M62" s="61">
        <v>485</v>
      </c>
      <c r="N62" s="6" t="s">
        <v>1718</v>
      </c>
      <c r="O62" s="6">
        <v>0</v>
      </c>
      <c r="P62" s="6">
        <v>0</v>
      </c>
      <c r="Q62" s="6">
        <v>0</v>
      </c>
      <c r="R62" s="6">
        <v>0</v>
      </c>
      <c r="S62" s="6">
        <v>100</v>
      </c>
      <c r="T62" s="6">
        <v>0</v>
      </c>
      <c r="U62" s="6">
        <v>0</v>
      </c>
      <c r="V62" s="6">
        <v>0</v>
      </c>
      <c r="W62" s="6">
        <v>0</v>
      </c>
      <c r="X62" s="6">
        <v>80</v>
      </c>
      <c r="Y62" s="6">
        <v>0</v>
      </c>
      <c r="Z62" s="6">
        <v>20</v>
      </c>
      <c r="AA62" s="6">
        <v>100</v>
      </c>
      <c r="AB62" s="6">
        <v>100</v>
      </c>
      <c r="AC62" s="6">
        <v>100</v>
      </c>
      <c r="AD62" s="6">
        <v>90</v>
      </c>
      <c r="AE62" s="6">
        <v>90</v>
      </c>
      <c r="AF62" s="6">
        <v>0</v>
      </c>
      <c r="AG62" s="6">
        <v>55</v>
      </c>
      <c r="AH62" s="4">
        <v>45</v>
      </c>
      <c r="AI62" s="4">
        <v>80</v>
      </c>
      <c r="AJ62" s="4">
        <v>4</v>
      </c>
      <c r="AK62" s="4" t="s">
        <v>96</v>
      </c>
      <c r="AL62" s="4" t="s">
        <v>96</v>
      </c>
      <c r="AM62" s="4">
        <v>2</v>
      </c>
      <c r="AN62" s="4" t="s">
        <v>97</v>
      </c>
      <c r="AO62" s="4" t="s">
        <v>97</v>
      </c>
      <c r="AP62" s="4" t="s">
        <v>97</v>
      </c>
      <c r="AQ62" s="4" t="s">
        <v>97</v>
      </c>
      <c r="AR62" s="4" t="s">
        <v>96</v>
      </c>
      <c r="AS62" s="4" t="s">
        <v>97</v>
      </c>
      <c r="AT62" s="4" t="s">
        <v>97</v>
      </c>
      <c r="AU62" s="4" t="s">
        <v>97</v>
      </c>
      <c r="AV62" s="4" t="s">
        <v>97</v>
      </c>
      <c r="AW62" s="4" t="s">
        <v>97</v>
      </c>
      <c r="AX62" s="4" t="s">
        <v>97</v>
      </c>
      <c r="AY62" s="4" t="s">
        <v>97</v>
      </c>
      <c r="AZ62" s="4" t="s">
        <v>97</v>
      </c>
      <c r="BA62" s="4" t="s">
        <v>97</v>
      </c>
      <c r="BB62" s="4" t="s">
        <v>97</v>
      </c>
      <c r="BC62" s="4" t="s">
        <v>97</v>
      </c>
      <c r="BD62" s="4" t="s">
        <v>96</v>
      </c>
      <c r="BE62" s="4">
        <v>6</v>
      </c>
      <c r="BF62" s="4">
        <v>6</v>
      </c>
      <c r="BG62" s="4">
        <v>6</v>
      </c>
      <c r="BH62" s="4">
        <v>0</v>
      </c>
      <c r="BI62" s="4">
        <v>0</v>
      </c>
      <c r="BJ62" s="4">
        <v>0</v>
      </c>
      <c r="BK62" s="4">
        <v>9</v>
      </c>
      <c r="BL62" s="4" t="s">
        <v>97</v>
      </c>
      <c r="BM62" s="4" t="s">
        <v>97</v>
      </c>
      <c r="BN62" s="4" t="s">
        <v>98</v>
      </c>
      <c r="BO62" s="6" t="s">
        <v>97</v>
      </c>
      <c r="BP62" s="6" t="s">
        <v>98</v>
      </c>
      <c r="BQ62" s="6" t="s">
        <v>98</v>
      </c>
      <c r="BR62" s="6" t="s">
        <v>96</v>
      </c>
      <c r="BS62" s="6">
        <v>39</v>
      </c>
      <c r="BT62" s="6" t="s">
        <v>96</v>
      </c>
      <c r="BU62" s="29" t="s">
        <v>430</v>
      </c>
      <c r="BV62" s="29" t="s">
        <v>1801</v>
      </c>
      <c r="BW62" s="29" t="s">
        <v>429</v>
      </c>
      <c r="BX62" s="29" t="s">
        <v>429</v>
      </c>
      <c r="BY62" s="29" t="s">
        <v>430</v>
      </c>
      <c r="BZ62" s="65" t="s">
        <v>429</v>
      </c>
      <c r="CA62" s="65" t="s">
        <v>429</v>
      </c>
      <c r="CB62" s="65" t="s">
        <v>429</v>
      </c>
      <c r="CC62" s="65" t="s">
        <v>429</v>
      </c>
      <c r="CD62" s="66">
        <v>128</v>
      </c>
      <c r="CE62" s="66">
        <v>71</v>
      </c>
      <c r="CF62" s="66">
        <v>23</v>
      </c>
      <c r="CG62" s="66">
        <v>10</v>
      </c>
      <c r="CH62" s="66">
        <v>0</v>
      </c>
      <c r="CI62" s="66">
        <v>142</v>
      </c>
      <c r="CJ62" s="66">
        <v>0</v>
      </c>
      <c r="CK62" s="66">
        <v>80</v>
      </c>
      <c r="CL62" s="66">
        <v>279</v>
      </c>
      <c r="CM62" s="66">
        <v>172</v>
      </c>
      <c r="CN62" s="66">
        <v>7</v>
      </c>
      <c r="CO62" s="66">
        <v>35</v>
      </c>
      <c r="CP62" s="66">
        <v>117</v>
      </c>
      <c r="CQ62" s="66">
        <v>110</v>
      </c>
      <c r="CR62" s="67">
        <v>0.15270618556701032</v>
      </c>
      <c r="CS62" s="67">
        <v>0.18041237113402062</v>
      </c>
      <c r="CT62" s="67">
        <v>0.30025773195876287</v>
      </c>
      <c r="CU62" s="67">
        <v>0.20360824742268041</v>
      </c>
      <c r="CV62" s="67">
        <v>0.16301546391752578</v>
      </c>
      <c r="CW62" s="68">
        <v>21</v>
      </c>
      <c r="CX62" s="68">
        <v>9</v>
      </c>
      <c r="CY62" s="68">
        <v>15</v>
      </c>
      <c r="CZ62" s="68">
        <v>26</v>
      </c>
    </row>
    <row r="63" spans="1:104" x14ac:dyDescent="0.3">
      <c r="A63" s="3" t="s">
        <v>92</v>
      </c>
      <c r="B63" s="3" t="s">
        <v>184</v>
      </c>
      <c r="C63" s="3" t="s">
        <v>214</v>
      </c>
      <c r="D63" s="6">
        <v>511803</v>
      </c>
      <c r="E63" s="6">
        <v>968</v>
      </c>
      <c r="F63" s="4">
        <v>474</v>
      </c>
      <c r="G63" s="54">
        <v>0.48966942148760328</v>
      </c>
      <c r="H63" s="6">
        <v>1</v>
      </c>
      <c r="I63" s="6">
        <v>189</v>
      </c>
      <c r="J63" s="6"/>
      <c r="K63" s="6">
        <v>189</v>
      </c>
      <c r="L63" s="6"/>
      <c r="M63" s="61">
        <v>285</v>
      </c>
      <c r="N63" s="6" t="s">
        <v>1718</v>
      </c>
      <c r="O63" s="6">
        <v>0</v>
      </c>
      <c r="P63" s="6">
        <v>0</v>
      </c>
      <c r="Q63" s="6">
        <v>100</v>
      </c>
      <c r="R63" s="6">
        <v>85</v>
      </c>
      <c r="S63" s="6">
        <v>15</v>
      </c>
      <c r="T63" s="6">
        <v>0</v>
      </c>
      <c r="U63" s="6">
        <v>0</v>
      </c>
      <c r="V63" s="6">
        <v>0</v>
      </c>
      <c r="W63" s="6">
        <v>0</v>
      </c>
      <c r="X63" s="6">
        <v>75</v>
      </c>
      <c r="Y63" s="6">
        <v>0</v>
      </c>
      <c r="Z63" s="6">
        <v>25</v>
      </c>
      <c r="AA63" s="6">
        <v>100</v>
      </c>
      <c r="AB63" s="6">
        <v>100</v>
      </c>
      <c r="AC63" s="6">
        <v>100</v>
      </c>
      <c r="AD63" s="6">
        <v>100</v>
      </c>
      <c r="AE63" s="6">
        <v>85</v>
      </c>
      <c r="AF63" s="6">
        <v>0</v>
      </c>
      <c r="AG63" s="6">
        <v>75</v>
      </c>
      <c r="AH63" s="4">
        <v>25</v>
      </c>
      <c r="AI63" s="4">
        <v>100</v>
      </c>
      <c r="AJ63" s="4">
        <v>2</v>
      </c>
      <c r="AK63" s="4" t="s">
        <v>96</v>
      </c>
      <c r="AL63" s="4" t="s">
        <v>96</v>
      </c>
      <c r="AM63" s="4">
        <v>5</v>
      </c>
      <c r="AN63" s="4" t="s">
        <v>97</v>
      </c>
      <c r="AO63" s="4" t="s">
        <v>97</v>
      </c>
      <c r="AP63" s="4" t="s">
        <v>97</v>
      </c>
      <c r="AQ63" s="4" t="s">
        <v>96</v>
      </c>
      <c r="AR63" s="4" t="s">
        <v>96</v>
      </c>
      <c r="AS63" s="4" t="s">
        <v>97</v>
      </c>
      <c r="AT63" s="4" t="s">
        <v>97</v>
      </c>
      <c r="AU63" s="4" t="s">
        <v>97</v>
      </c>
      <c r="AV63" s="4" t="s">
        <v>97</v>
      </c>
      <c r="AW63" s="4" t="s">
        <v>97</v>
      </c>
      <c r="AX63" s="4" t="s">
        <v>97</v>
      </c>
      <c r="AY63" s="4" t="s">
        <v>97</v>
      </c>
      <c r="AZ63" s="4" t="s">
        <v>97</v>
      </c>
      <c r="BA63" s="4" t="s">
        <v>97</v>
      </c>
      <c r="BB63" s="4" t="s">
        <v>97</v>
      </c>
      <c r="BC63" s="4" t="s">
        <v>97</v>
      </c>
      <c r="BD63" s="4" t="s">
        <v>96</v>
      </c>
      <c r="BE63" s="4">
        <v>0</v>
      </c>
      <c r="BF63" s="4">
        <v>8</v>
      </c>
      <c r="BG63" s="4">
        <v>8</v>
      </c>
      <c r="BH63" s="4">
        <v>0</v>
      </c>
      <c r="BI63" s="4">
        <v>0</v>
      </c>
      <c r="BJ63" s="4">
        <v>0</v>
      </c>
      <c r="BK63" s="4">
        <v>7</v>
      </c>
      <c r="BL63" s="4" t="s">
        <v>96</v>
      </c>
      <c r="BM63" s="4" t="s">
        <v>97</v>
      </c>
      <c r="BN63" s="4" t="s">
        <v>98</v>
      </c>
      <c r="BO63" s="6" t="s">
        <v>97</v>
      </c>
      <c r="BP63" s="6" t="s">
        <v>98</v>
      </c>
      <c r="BQ63" s="6" t="s">
        <v>98</v>
      </c>
      <c r="BR63" s="6" t="s">
        <v>96</v>
      </c>
      <c r="BS63" s="6">
        <v>51</v>
      </c>
      <c r="BT63" s="6" t="s">
        <v>96</v>
      </c>
      <c r="BU63" s="29" t="s">
        <v>430</v>
      </c>
      <c r="BV63" s="29" t="s">
        <v>429</v>
      </c>
      <c r="BW63" s="29" t="s">
        <v>429</v>
      </c>
      <c r="BX63" s="29" t="s">
        <v>429</v>
      </c>
      <c r="BY63" s="29" t="s">
        <v>429</v>
      </c>
      <c r="BZ63" s="65" t="s">
        <v>429</v>
      </c>
      <c r="CA63" s="65" t="s">
        <v>429</v>
      </c>
      <c r="CB63" s="65" t="s">
        <v>429</v>
      </c>
      <c r="CC63" s="65" t="s">
        <v>429</v>
      </c>
      <c r="CD63" s="66">
        <v>101</v>
      </c>
      <c r="CE63" s="66">
        <v>56</v>
      </c>
      <c r="CF63" s="66">
        <v>18</v>
      </c>
      <c r="CG63" s="66">
        <v>14</v>
      </c>
      <c r="CH63" s="66">
        <v>3</v>
      </c>
      <c r="CI63" s="66">
        <v>125</v>
      </c>
      <c r="CJ63" s="66">
        <v>0</v>
      </c>
      <c r="CK63" s="66">
        <v>62</v>
      </c>
      <c r="CL63" s="66">
        <v>183</v>
      </c>
      <c r="CM63" s="66">
        <v>111</v>
      </c>
      <c r="CN63" s="66">
        <v>13</v>
      </c>
      <c r="CO63" s="66">
        <v>25</v>
      </c>
      <c r="CP63" s="66">
        <v>38</v>
      </c>
      <c r="CQ63" s="66">
        <v>33</v>
      </c>
      <c r="CR63" s="67">
        <v>0.18365180467091294</v>
      </c>
      <c r="CS63" s="67">
        <v>0.18365180467091294</v>
      </c>
      <c r="CT63" s="67">
        <v>0.32590233545647557</v>
      </c>
      <c r="CU63" s="67">
        <v>0.19002123142250532</v>
      </c>
      <c r="CV63" s="67">
        <v>0.11677282377919321</v>
      </c>
      <c r="CW63" s="68">
        <v>7</v>
      </c>
      <c r="CX63" s="68">
        <v>19</v>
      </c>
      <c r="CY63" s="68">
        <v>13</v>
      </c>
      <c r="CZ63" s="68">
        <v>9</v>
      </c>
    </row>
    <row r="64" spans="1:104" x14ac:dyDescent="0.3">
      <c r="A64" s="3" t="s">
        <v>92</v>
      </c>
      <c r="B64" s="3" t="s">
        <v>184</v>
      </c>
      <c r="C64" s="3" t="s">
        <v>216</v>
      </c>
      <c r="D64" s="6">
        <v>511838</v>
      </c>
      <c r="E64" s="4">
        <v>861</v>
      </c>
      <c r="F64" s="4">
        <v>306</v>
      </c>
      <c r="G64" s="54">
        <v>0.35540069686411152</v>
      </c>
      <c r="H64" s="4">
        <v>1</v>
      </c>
      <c r="I64" s="4">
        <v>306</v>
      </c>
      <c r="J64" s="6"/>
      <c r="K64" s="6">
        <v>306</v>
      </c>
      <c r="L64" s="6"/>
      <c r="M64" s="61"/>
      <c r="N64" s="4" t="s">
        <v>1712</v>
      </c>
      <c r="O64" s="4">
        <v>0</v>
      </c>
      <c r="P64" s="4">
        <v>0</v>
      </c>
      <c r="Q64" s="4">
        <v>74</v>
      </c>
      <c r="R64" s="4">
        <v>74</v>
      </c>
      <c r="S64" s="4">
        <v>26</v>
      </c>
      <c r="T64" s="4">
        <v>0</v>
      </c>
      <c r="U64" s="4">
        <v>0</v>
      </c>
      <c r="V64" s="4">
        <v>74</v>
      </c>
      <c r="W64" s="4">
        <v>65</v>
      </c>
      <c r="X64" s="4">
        <v>35</v>
      </c>
      <c r="Y64" s="4">
        <v>0</v>
      </c>
      <c r="Z64" s="4">
        <v>0</v>
      </c>
      <c r="AA64" s="4">
        <v>74</v>
      </c>
      <c r="AB64" s="4">
        <v>74</v>
      </c>
      <c r="AC64" s="4">
        <v>74</v>
      </c>
      <c r="AD64" s="4">
        <v>74</v>
      </c>
      <c r="AE64" s="4">
        <v>50</v>
      </c>
      <c r="AF64" s="4">
        <v>0</v>
      </c>
      <c r="AG64" s="4">
        <v>50</v>
      </c>
      <c r="AH64" s="4">
        <v>50</v>
      </c>
      <c r="AI64" s="4">
        <v>74</v>
      </c>
      <c r="AJ64" s="4">
        <v>2</v>
      </c>
      <c r="AK64" s="4" t="s">
        <v>96</v>
      </c>
      <c r="AL64" s="4" t="s">
        <v>96</v>
      </c>
      <c r="AM64" s="4">
        <v>2</v>
      </c>
      <c r="AN64" s="4" t="s">
        <v>97</v>
      </c>
      <c r="AO64" s="4" t="s">
        <v>97</v>
      </c>
      <c r="AP64" s="4" t="s">
        <v>97</v>
      </c>
      <c r="AQ64" s="4" t="s">
        <v>97</v>
      </c>
      <c r="AR64" s="4" t="s">
        <v>97</v>
      </c>
      <c r="AS64" s="4" t="s">
        <v>97</v>
      </c>
      <c r="AT64" s="4" t="s">
        <v>97</v>
      </c>
      <c r="AU64" s="4" t="s">
        <v>97</v>
      </c>
      <c r="AV64" s="4" t="s">
        <v>97</v>
      </c>
      <c r="AW64" s="4" t="s">
        <v>97</v>
      </c>
      <c r="AX64" s="4" t="s">
        <v>97</v>
      </c>
      <c r="AY64" s="4" t="s">
        <v>97</v>
      </c>
      <c r="AZ64" s="4" t="s">
        <v>97</v>
      </c>
      <c r="BA64" s="4" t="s">
        <v>97</v>
      </c>
      <c r="BB64" s="4" t="s">
        <v>97</v>
      </c>
      <c r="BC64" s="4" t="s">
        <v>97</v>
      </c>
      <c r="BD64" s="4" t="s">
        <v>96</v>
      </c>
      <c r="BE64" s="4">
        <v>2</v>
      </c>
      <c r="BF64" s="4">
        <v>2</v>
      </c>
      <c r="BG64" s="4">
        <v>2</v>
      </c>
      <c r="BH64" s="4">
        <v>1</v>
      </c>
      <c r="BI64" s="4">
        <v>0</v>
      </c>
      <c r="BJ64" s="4">
        <v>1</v>
      </c>
      <c r="BK64" s="4">
        <v>7</v>
      </c>
      <c r="BL64" s="4" t="s">
        <v>97</v>
      </c>
      <c r="BM64" s="4" t="s">
        <v>97</v>
      </c>
      <c r="BN64" s="4" t="s">
        <v>98</v>
      </c>
      <c r="BO64" s="6" t="s">
        <v>97</v>
      </c>
      <c r="BP64" s="6" t="s">
        <v>98</v>
      </c>
      <c r="BQ64" s="6" t="s">
        <v>98</v>
      </c>
      <c r="BR64" s="6" t="s">
        <v>96</v>
      </c>
      <c r="BS64" s="6">
        <v>26</v>
      </c>
      <c r="BT64" s="6" t="s">
        <v>96</v>
      </c>
      <c r="BU64" s="29" t="s">
        <v>429</v>
      </c>
      <c r="BV64" s="29" t="s">
        <v>429</v>
      </c>
      <c r="BW64" s="29" t="s">
        <v>429</v>
      </c>
      <c r="BX64" s="29" t="s">
        <v>429</v>
      </c>
      <c r="BY64" s="29" t="s">
        <v>430</v>
      </c>
      <c r="BZ64" s="65" t="s">
        <v>429</v>
      </c>
      <c r="CA64" s="65" t="s">
        <v>429</v>
      </c>
      <c r="CB64" s="65" t="s">
        <v>429</v>
      </c>
      <c r="CC64" s="65" t="s">
        <v>429</v>
      </c>
      <c r="CD64" s="66">
        <v>54</v>
      </c>
      <c r="CE64" s="66">
        <v>30</v>
      </c>
      <c r="CF64" s="66">
        <v>8</v>
      </c>
      <c r="CG64" s="66">
        <v>16</v>
      </c>
      <c r="CH64" s="66">
        <v>1</v>
      </c>
      <c r="CI64" s="66">
        <v>85</v>
      </c>
      <c r="CJ64" s="66">
        <v>5</v>
      </c>
      <c r="CK64" s="66">
        <v>35</v>
      </c>
      <c r="CL64" s="66">
        <v>175</v>
      </c>
      <c r="CM64" s="66">
        <v>99</v>
      </c>
      <c r="CN64" s="66">
        <v>7</v>
      </c>
      <c r="CO64" s="66">
        <v>22</v>
      </c>
      <c r="CP64" s="66">
        <v>67</v>
      </c>
      <c r="CQ64" s="66">
        <v>53</v>
      </c>
      <c r="CR64" s="67">
        <v>0.18493150684931506</v>
      </c>
      <c r="CS64" s="67">
        <v>0.19634703196347031</v>
      </c>
      <c r="CT64" s="67">
        <v>0.28082191780821919</v>
      </c>
      <c r="CU64" s="67">
        <v>0.16210045662100456</v>
      </c>
      <c r="CV64" s="67">
        <v>0.17579908675799086</v>
      </c>
      <c r="CW64" s="68">
        <v>14</v>
      </c>
      <c r="CX64" s="68">
        <v>14</v>
      </c>
      <c r="CY64" s="68">
        <v>6</v>
      </c>
      <c r="CZ64" s="68">
        <v>7</v>
      </c>
    </row>
    <row r="65" spans="1:104" x14ac:dyDescent="0.3">
      <c r="A65" s="3" t="s">
        <v>92</v>
      </c>
      <c r="B65" s="3" t="s">
        <v>184</v>
      </c>
      <c r="C65" s="3" t="s">
        <v>217</v>
      </c>
      <c r="D65" s="6">
        <v>511854</v>
      </c>
      <c r="E65" s="4">
        <v>586</v>
      </c>
      <c r="F65" s="4">
        <v>255</v>
      </c>
      <c r="G65" s="54">
        <v>0.43515358361774742</v>
      </c>
      <c r="H65" s="4">
        <v>1</v>
      </c>
      <c r="I65" s="4">
        <v>255</v>
      </c>
      <c r="J65" s="6"/>
      <c r="K65" s="6"/>
      <c r="L65" s="6">
        <v>255</v>
      </c>
      <c r="M65" s="61"/>
      <c r="N65" s="4" t="s">
        <v>1718</v>
      </c>
      <c r="O65" s="4">
        <v>0</v>
      </c>
      <c r="P65" s="4">
        <v>0</v>
      </c>
      <c r="Q65" s="4">
        <v>0</v>
      </c>
      <c r="R65" s="4">
        <v>0</v>
      </c>
      <c r="S65" s="4">
        <v>28</v>
      </c>
      <c r="T65" s="4">
        <v>72</v>
      </c>
      <c r="U65" s="4">
        <v>0</v>
      </c>
      <c r="V65" s="4">
        <v>0</v>
      </c>
      <c r="W65" s="4">
        <v>0</v>
      </c>
      <c r="X65" s="4">
        <v>90</v>
      </c>
      <c r="Y65" s="4">
        <v>0</v>
      </c>
      <c r="Z65" s="4">
        <v>10</v>
      </c>
      <c r="AA65" s="4">
        <v>100</v>
      </c>
      <c r="AB65" s="4">
        <v>100</v>
      </c>
      <c r="AC65" s="4">
        <v>100</v>
      </c>
      <c r="AD65" s="4">
        <v>100</v>
      </c>
      <c r="AE65" s="4">
        <v>100</v>
      </c>
      <c r="AF65" s="4">
        <v>0</v>
      </c>
      <c r="AG65" s="4">
        <v>30</v>
      </c>
      <c r="AH65" s="4">
        <v>70</v>
      </c>
      <c r="AI65" s="4">
        <v>100</v>
      </c>
      <c r="AJ65" s="4">
        <v>2</v>
      </c>
      <c r="AK65" s="4" t="s">
        <v>96</v>
      </c>
      <c r="AL65" s="4" t="s">
        <v>96</v>
      </c>
      <c r="AM65" s="4">
        <v>2</v>
      </c>
      <c r="AN65" s="4" t="s">
        <v>97</v>
      </c>
      <c r="AO65" s="4" t="s">
        <v>97</v>
      </c>
      <c r="AP65" s="4" t="s">
        <v>97</v>
      </c>
      <c r="AQ65" s="4" t="s">
        <v>97</v>
      </c>
      <c r="AR65" s="4" t="s">
        <v>97</v>
      </c>
      <c r="AS65" s="4" t="s">
        <v>97</v>
      </c>
      <c r="AT65" s="4" t="s">
        <v>97</v>
      </c>
      <c r="AU65" s="4" t="s">
        <v>97</v>
      </c>
      <c r="AV65" s="4" t="s">
        <v>97</v>
      </c>
      <c r="AW65" s="4" t="s">
        <v>97</v>
      </c>
      <c r="AX65" s="4" t="s">
        <v>97</v>
      </c>
      <c r="AY65" s="4" t="s">
        <v>97</v>
      </c>
      <c r="AZ65" s="4" t="s">
        <v>97</v>
      </c>
      <c r="BA65" s="4" t="s">
        <v>97</v>
      </c>
      <c r="BB65" s="4" t="s">
        <v>97</v>
      </c>
      <c r="BC65" s="4" t="s">
        <v>97</v>
      </c>
      <c r="BD65" s="4" t="s">
        <v>96</v>
      </c>
      <c r="BE65" s="4">
        <v>4</v>
      </c>
      <c r="BF65" s="4">
        <v>4</v>
      </c>
      <c r="BG65" s="4">
        <v>4</v>
      </c>
      <c r="BH65" s="4">
        <v>2</v>
      </c>
      <c r="BI65" s="4">
        <v>4</v>
      </c>
      <c r="BJ65" s="4">
        <v>4</v>
      </c>
      <c r="BK65" s="4">
        <v>7</v>
      </c>
      <c r="BL65" s="4" t="s">
        <v>97</v>
      </c>
      <c r="BM65" s="4" t="s">
        <v>97</v>
      </c>
      <c r="BN65" s="4" t="s">
        <v>98</v>
      </c>
      <c r="BO65" s="6" t="s">
        <v>97</v>
      </c>
      <c r="BP65" s="6" t="s">
        <v>98</v>
      </c>
      <c r="BQ65" s="6" t="s">
        <v>98</v>
      </c>
      <c r="BR65" s="6" t="s">
        <v>96</v>
      </c>
      <c r="BS65" s="6">
        <v>35</v>
      </c>
      <c r="BT65" s="6" t="s">
        <v>96</v>
      </c>
      <c r="BU65" s="29" t="s">
        <v>429</v>
      </c>
      <c r="BV65" s="29" t="s">
        <v>1801</v>
      </c>
      <c r="BW65" s="29" t="s">
        <v>429</v>
      </c>
      <c r="BX65" s="29" t="s">
        <v>429</v>
      </c>
      <c r="BY65" s="29" t="s">
        <v>430</v>
      </c>
      <c r="BZ65" s="65" t="s">
        <v>429</v>
      </c>
      <c r="CA65" s="65" t="s">
        <v>429</v>
      </c>
      <c r="CB65" s="65" t="s">
        <v>429</v>
      </c>
      <c r="CC65" s="65" t="s">
        <v>429</v>
      </c>
      <c r="CD65" s="66">
        <v>59</v>
      </c>
      <c r="CE65" s="66">
        <v>32</v>
      </c>
      <c r="CF65" s="66">
        <v>14</v>
      </c>
      <c r="CG65" s="66">
        <v>0</v>
      </c>
      <c r="CH65" s="66">
        <v>7</v>
      </c>
      <c r="CI65" s="66">
        <v>82</v>
      </c>
      <c r="CJ65" s="66">
        <v>4</v>
      </c>
      <c r="CK65" s="66">
        <v>34</v>
      </c>
      <c r="CL65" s="66">
        <v>123</v>
      </c>
      <c r="CM65" s="66">
        <v>60</v>
      </c>
      <c r="CN65" s="66">
        <v>7</v>
      </c>
      <c r="CO65" s="66">
        <v>14</v>
      </c>
      <c r="CP65" s="66">
        <v>30</v>
      </c>
      <c r="CQ65" s="66">
        <v>24</v>
      </c>
      <c r="CR65" s="67">
        <v>0.21256931608133087</v>
      </c>
      <c r="CS65" s="67">
        <v>0.21256931608133087</v>
      </c>
      <c r="CT65" s="67">
        <v>0.26062846580406657</v>
      </c>
      <c r="CU65" s="67">
        <v>0.18853974121996303</v>
      </c>
      <c r="CV65" s="67">
        <v>0.1256931608133087</v>
      </c>
      <c r="CW65" s="68">
        <v>9</v>
      </c>
      <c r="CX65" s="68">
        <v>12</v>
      </c>
      <c r="CY65" s="68">
        <v>10</v>
      </c>
      <c r="CZ65" s="68">
        <v>6</v>
      </c>
    </row>
    <row r="66" spans="1:104" x14ac:dyDescent="0.3">
      <c r="A66" s="3" t="s">
        <v>92</v>
      </c>
      <c r="B66" s="3" t="s">
        <v>184</v>
      </c>
      <c r="C66" s="3" t="s">
        <v>219</v>
      </c>
      <c r="D66" s="6">
        <v>511871</v>
      </c>
      <c r="E66" s="4">
        <v>1298</v>
      </c>
      <c r="F66" s="4">
        <v>845</v>
      </c>
      <c r="G66" s="54">
        <v>0.65100154083204931</v>
      </c>
      <c r="H66" s="4">
        <v>1</v>
      </c>
      <c r="I66" s="4">
        <v>725</v>
      </c>
      <c r="J66" s="6"/>
      <c r="K66" s="6"/>
      <c r="L66" s="6">
        <v>725</v>
      </c>
      <c r="M66" s="61">
        <v>120</v>
      </c>
      <c r="N66" s="4" t="s">
        <v>1718</v>
      </c>
      <c r="O66" s="4">
        <v>0</v>
      </c>
      <c r="P66" s="4">
        <v>0</v>
      </c>
      <c r="Q66" s="4">
        <v>90</v>
      </c>
      <c r="R66" s="4">
        <v>60</v>
      </c>
      <c r="S66" s="4">
        <v>20</v>
      </c>
      <c r="T66" s="4">
        <v>0</v>
      </c>
      <c r="U66" s="4">
        <v>20</v>
      </c>
      <c r="V66" s="4">
        <v>0</v>
      </c>
      <c r="W66" s="4">
        <v>0</v>
      </c>
      <c r="X66" s="4">
        <v>70</v>
      </c>
      <c r="Y66" s="4">
        <v>0</v>
      </c>
      <c r="Z66" s="4">
        <v>30</v>
      </c>
      <c r="AA66" s="4">
        <v>100</v>
      </c>
      <c r="AB66" s="4">
        <v>100</v>
      </c>
      <c r="AC66" s="4">
        <v>100</v>
      </c>
      <c r="AD66" s="4">
        <v>80</v>
      </c>
      <c r="AE66" s="4">
        <v>50</v>
      </c>
      <c r="AF66" s="4">
        <v>0</v>
      </c>
      <c r="AG66" s="4">
        <v>50</v>
      </c>
      <c r="AH66" s="4">
        <v>50</v>
      </c>
      <c r="AI66" s="4">
        <v>100</v>
      </c>
      <c r="AJ66" s="4">
        <v>2</v>
      </c>
      <c r="AK66" s="4" t="s">
        <v>96</v>
      </c>
      <c r="AL66" s="4" t="s">
        <v>97</v>
      </c>
      <c r="AM66" s="4" t="s">
        <v>98</v>
      </c>
      <c r="AN66" s="4" t="s">
        <v>97</v>
      </c>
      <c r="AO66" s="4" t="s">
        <v>97</v>
      </c>
      <c r="AP66" s="4" t="s">
        <v>97</v>
      </c>
      <c r="AQ66" s="4" t="s">
        <v>97</v>
      </c>
      <c r="AR66" s="4" t="s">
        <v>97</v>
      </c>
      <c r="AS66" s="4" t="s">
        <v>97</v>
      </c>
      <c r="AT66" s="4" t="s">
        <v>97</v>
      </c>
      <c r="AU66" s="4" t="s">
        <v>97</v>
      </c>
      <c r="AV66" s="4" t="s">
        <v>97</v>
      </c>
      <c r="AW66" s="4" t="s">
        <v>97</v>
      </c>
      <c r="AX66" s="4" t="s">
        <v>97</v>
      </c>
      <c r="AY66" s="4" t="s">
        <v>97</v>
      </c>
      <c r="AZ66" s="4" t="s">
        <v>97</v>
      </c>
      <c r="BA66" s="4" t="s">
        <v>97</v>
      </c>
      <c r="BB66" s="4" t="s">
        <v>97</v>
      </c>
      <c r="BC66" s="4" t="s">
        <v>97</v>
      </c>
      <c r="BD66" s="4" t="s">
        <v>97</v>
      </c>
      <c r="BE66" s="4">
        <v>5</v>
      </c>
      <c r="BF66" s="4">
        <v>5</v>
      </c>
      <c r="BG66" s="4">
        <v>5</v>
      </c>
      <c r="BH66" s="4">
        <v>0</v>
      </c>
      <c r="BI66" s="4">
        <v>3</v>
      </c>
      <c r="BJ66" s="4">
        <v>0</v>
      </c>
      <c r="BK66" s="4">
        <v>9</v>
      </c>
      <c r="BL66" s="4" t="s">
        <v>97</v>
      </c>
      <c r="BM66" s="4" t="s">
        <v>97</v>
      </c>
      <c r="BN66" s="4" t="s">
        <v>98</v>
      </c>
      <c r="BO66" s="6" t="s">
        <v>97</v>
      </c>
      <c r="BP66" s="6" t="s">
        <v>98</v>
      </c>
      <c r="BQ66" s="6" t="s">
        <v>98</v>
      </c>
      <c r="BR66" s="6" t="s">
        <v>96</v>
      </c>
      <c r="BS66" s="6">
        <v>37</v>
      </c>
      <c r="BT66" s="6" t="s">
        <v>96</v>
      </c>
      <c r="BU66" s="29" t="s">
        <v>430</v>
      </c>
      <c r="BV66" s="29" t="s">
        <v>1798</v>
      </c>
      <c r="BW66" s="29" t="s">
        <v>429</v>
      </c>
      <c r="BX66" s="29" t="s">
        <v>429</v>
      </c>
      <c r="BY66" s="29" t="s">
        <v>430</v>
      </c>
      <c r="BZ66" s="65" t="s">
        <v>429</v>
      </c>
      <c r="CA66" s="65" t="s">
        <v>429</v>
      </c>
      <c r="CB66" s="65" t="s">
        <v>429</v>
      </c>
      <c r="CC66" s="65" t="s">
        <v>429</v>
      </c>
      <c r="CD66" s="66">
        <v>154</v>
      </c>
      <c r="CE66" s="66">
        <v>60</v>
      </c>
      <c r="CF66" s="66">
        <v>52</v>
      </c>
      <c r="CG66" s="66">
        <v>0</v>
      </c>
      <c r="CH66" s="66">
        <v>24</v>
      </c>
      <c r="CI66" s="66">
        <v>228</v>
      </c>
      <c r="CJ66" s="66">
        <v>34</v>
      </c>
      <c r="CK66" s="66">
        <v>88</v>
      </c>
      <c r="CL66" s="66">
        <v>312</v>
      </c>
      <c r="CM66" s="66">
        <v>154</v>
      </c>
      <c r="CN66" s="66">
        <v>13</v>
      </c>
      <c r="CO66" s="66">
        <v>52</v>
      </c>
      <c r="CP66" s="66">
        <v>91</v>
      </c>
      <c r="CQ66" s="66">
        <v>83</v>
      </c>
      <c r="CR66" s="67">
        <v>0.25325172149961744</v>
      </c>
      <c r="CS66" s="67">
        <v>0.21193573068094873</v>
      </c>
      <c r="CT66" s="67">
        <v>0.26472838561591433</v>
      </c>
      <c r="CU66" s="67">
        <v>0.15914307574598316</v>
      </c>
      <c r="CV66" s="67">
        <v>0.11094108645753634</v>
      </c>
      <c r="CW66" s="68">
        <v>18</v>
      </c>
      <c r="CX66" s="68">
        <v>24</v>
      </c>
      <c r="CY66" s="68">
        <v>15</v>
      </c>
      <c r="CZ66" s="68">
        <v>8</v>
      </c>
    </row>
    <row r="67" spans="1:104" x14ac:dyDescent="0.3">
      <c r="A67" s="3" t="s">
        <v>92</v>
      </c>
      <c r="B67" s="3" t="s">
        <v>184</v>
      </c>
      <c r="C67" s="3" t="s">
        <v>220</v>
      </c>
      <c r="D67" s="6">
        <v>511901</v>
      </c>
      <c r="E67" s="4">
        <v>396</v>
      </c>
      <c r="F67" s="4">
        <v>96</v>
      </c>
      <c r="G67" s="54">
        <v>0.24242424242424243</v>
      </c>
      <c r="H67" s="4">
        <v>1</v>
      </c>
      <c r="I67" s="4">
        <v>66</v>
      </c>
      <c r="J67" s="6"/>
      <c r="K67" s="6">
        <v>66</v>
      </c>
      <c r="L67" s="6"/>
      <c r="M67" s="61">
        <v>30</v>
      </c>
      <c r="N67" s="4" t="s">
        <v>1712</v>
      </c>
      <c r="O67" s="4">
        <v>0</v>
      </c>
      <c r="P67" s="4">
        <v>0</v>
      </c>
      <c r="Q67" s="4">
        <v>90</v>
      </c>
      <c r="R67" s="4">
        <v>90</v>
      </c>
      <c r="S67" s="4">
        <v>10</v>
      </c>
      <c r="T67" s="4">
        <v>0</v>
      </c>
      <c r="U67" s="4">
        <v>0</v>
      </c>
      <c r="V67" s="4">
        <v>0</v>
      </c>
      <c r="W67" s="4">
        <v>0</v>
      </c>
      <c r="X67" s="4">
        <v>90</v>
      </c>
      <c r="Y67" s="4">
        <v>1</v>
      </c>
      <c r="Z67" s="4">
        <v>9</v>
      </c>
      <c r="AA67" s="4">
        <v>100</v>
      </c>
      <c r="AB67" s="4">
        <v>100</v>
      </c>
      <c r="AC67" s="4">
        <v>100</v>
      </c>
      <c r="AD67" s="4">
        <v>100</v>
      </c>
      <c r="AE67" s="4">
        <v>100</v>
      </c>
      <c r="AF67" s="4">
        <v>0</v>
      </c>
      <c r="AG67" s="4">
        <v>50</v>
      </c>
      <c r="AH67" s="4">
        <v>50</v>
      </c>
      <c r="AI67" s="4">
        <v>100</v>
      </c>
      <c r="AJ67" s="4">
        <v>2</v>
      </c>
      <c r="AK67" s="4" t="s">
        <v>96</v>
      </c>
      <c r="AL67" s="4" t="s">
        <v>96</v>
      </c>
      <c r="AM67" s="4">
        <v>2</v>
      </c>
      <c r="AN67" s="4" t="s">
        <v>97</v>
      </c>
      <c r="AO67" s="4" t="s">
        <v>97</v>
      </c>
      <c r="AP67" s="4" t="s">
        <v>97</v>
      </c>
      <c r="AQ67" s="4" t="s">
        <v>96</v>
      </c>
      <c r="AR67" s="4" t="s">
        <v>96</v>
      </c>
      <c r="AS67" s="4" t="s">
        <v>97</v>
      </c>
      <c r="AT67" s="4" t="s">
        <v>97</v>
      </c>
      <c r="AU67" s="4" t="s">
        <v>97</v>
      </c>
      <c r="AV67" s="4" t="s">
        <v>97</v>
      </c>
      <c r="AW67" s="4" t="s">
        <v>97</v>
      </c>
      <c r="AX67" s="4" t="s">
        <v>97</v>
      </c>
      <c r="AY67" s="4" t="s">
        <v>97</v>
      </c>
      <c r="AZ67" s="4" t="s">
        <v>97</v>
      </c>
      <c r="BA67" s="4" t="s">
        <v>97</v>
      </c>
      <c r="BB67" s="4" t="s">
        <v>97</v>
      </c>
      <c r="BC67" s="4" t="s">
        <v>97</v>
      </c>
      <c r="BD67" s="4" t="s">
        <v>1439</v>
      </c>
      <c r="BE67" s="4">
        <v>13</v>
      </c>
      <c r="BF67" s="4">
        <v>13</v>
      </c>
      <c r="BG67" s="4">
        <v>13</v>
      </c>
      <c r="BH67" s="4">
        <v>0</v>
      </c>
      <c r="BI67" s="4">
        <v>13</v>
      </c>
      <c r="BJ67" s="4">
        <v>0</v>
      </c>
      <c r="BK67" s="4">
        <v>5</v>
      </c>
      <c r="BL67" s="4" t="s">
        <v>97</v>
      </c>
      <c r="BM67" s="4" t="s">
        <v>97</v>
      </c>
      <c r="BN67" s="4" t="s">
        <v>98</v>
      </c>
      <c r="BO67" s="6" t="s">
        <v>97</v>
      </c>
      <c r="BP67" s="6" t="s">
        <v>98</v>
      </c>
      <c r="BQ67" s="6" t="s">
        <v>98</v>
      </c>
      <c r="BR67" s="6" t="s">
        <v>96</v>
      </c>
      <c r="BS67" s="6">
        <v>8</v>
      </c>
      <c r="BT67" s="6" t="s">
        <v>96</v>
      </c>
      <c r="BU67" s="29" t="s">
        <v>429</v>
      </c>
      <c r="BV67" s="29" t="s">
        <v>429</v>
      </c>
      <c r="BW67" s="29" t="s">
        <v>429</v>
      </c>
      <c r="BX67" s="29" t="s">
        <v>429</v>
      </c>
      <c r="BY67" s="29" t="s">
        <v>429</v>
      </c>
      <c r="BZ67" s="65" t="s">
        <v>429</v>
      </c>
      <c r="CA67" s="65" t="s">
        <v>429</v>
      </c>
      <c r="CB67" s="65" t="s">
        <v>429</v>
      </c>
      <c r="CC67" s="65" t="s">
        <v>429</v>
      </c>
      <c r="CD67" s="66">
        <v>22</v>
      </c>
      <c r="CE67" s="66">
        <v>11</v>
      </c>
      <c r="CF67" s="66">
        <v>8</v>
      </c>
      <c r="CG67" s="66">
        <v>0</v>
      </c>
      <c r="CH67" s="66">
        <v>0</v>
      </c>
      <c r="CI67" s="66">
        <v>52</v>
      </c>
      <c r="CJ67" s="66">
        <v>2</v>
      </c>
      <c r="CK67" s="66">
        <v>15</v>
      </c>
      <c r="CL67" s="66">
        <v>94</v>
      </c>
      <c r="CM67" s="66">
        <v>45</v>
      </c>
      <c r="CN67" s="66">
        <v>4</v>
      </c>
      <c r="CO67" s="66">
        <v>10</v>
      </c>
      <c r="CP67" s="66">
        <v>0</v>
      </c>
      <c r="CQ67" s="66">
        <v>0</v>
      </c>
      <c r="CR67" s="67">
        <v>0.23261390887290168</v>
      </c>
      <c r="CS67" s="67">
        <v>0.18225419664268586</v>
      </c>
      <c r="CT67" s="67">
        <v>0.27817745803357313</v>
      </c>
      <c r="CU67" s="67">
        <v>0.19664268585131894</v>
      </c>
      <c r="CV67" s="67">
        <v>0.11031175059952038</v>
      </c>
      <c r="CW67" s="68">
        <v>12</v>
      </c>
      <c r="CX67" s="68">
        <v>1</v>
      </c>
      <c r="CY67" s="68">
        <v>6</v>
      </c>
      <c r="CZ67" s="68">
        <v>0</v>
      </c>
    </row>
    <row r="68" spans="1:104" x14ac:dyDescent="0.3">
      <c r="A68" s="3" t="s">
        <v>92</v>
      </c>
      <c r="B68" s="3" t="s">
        <v>184</v>
      </c>
      <c r="C68" s="3" t="s">
        <v>1567</v>
      </c>
      <c r="D68" s="6">
        <v>557340</v>
      </c>
      <c r="E68" s="4">
        <v>564</v>
      </c>
      <c r="F68" s="4">
        <v>519</v>
      </c>
      <c r="G68" s="54">
        <v>0.92021276595744683</v>
      </c>
      <c r="H68" s="6" t="s">
        <v>1717</v>
      </c>
      <c r="I68" s="6">
        <v>519</v>
      </c>
      <c r="J68" s="6"/>
      <c r="K68" s="6"/>
      <c r="L68" s="6">
        <v>519</v>
      </c>
      <c r="M68" s="61"/>
      <c r="N68" s="4" t="s">
        <v>1712</v>
      </c>
      <c r="O68" s="4">
        <v>0</v>
      </c>
      <c r="P68" s="4">
        <v>0</v>
      </c>
      <c r="Q68" s="4">
        <v>100</v>
      </c>
      <c r="R68" s="4">
        <v>70</v>
      </c>
      <c r="S68" s="4">
        <v>13</v>
      </c>
      <c r="T68" s="4">
        <v>17</v>
      </c>
      <c r="U68" s="4">
        <v>0</v>
      </c>
      <c r="V68" s="4">
        <v>100</v>
      </c>
      <c r="W68" s="4">
        <v>70</v>
      </c>
      <c r="X68" s="4">
        <v>25</v>
      </c>
      <c r="Y68" s="4">
        <v>0</v>
      </c>
      <c r="Z68" s="4">
        <v>5</v>
      </c>
      <c r="AA68" s="4">
        <v>100</v>
      </c>
      <c r="AB68" s="4">
        <v>100</v>
      </c>
      <c r="AC68" s="4">
        <v>100</v>
      </c>
      <c r="AD68" s="4">
        <v>0</v>
      </c>
      <c r="AE68" s="4">
        <v>0</v>
      </c>
      <c r="AF68" s="4">
        <v>0</v>
      </c>
      <c r="AG68" s="4">
        <v>0</v>
      </c>
      <c r="AH68" s="4">
        <v>100</v>
      </c>
      <c r="AI68" s="4">
        <v>100</v>
      </c>
      <c r="AJ68" s="4">
        <v>1</v>
      </c>
      <c r="AK68" s="4" t="s">
        <v>96</v>
      </c>
      <c r="AL68" s="4" t="s">
        <v>96</v>
      </c>
      <c r="AM68" s="4">
        <v>1</v>
      </c>
      <c r="AN68" s="4" t="s">
        <v>96</v>
      </c>
      <c r="AO68" s="4" t="s">
        <v>97</v>
      </c>
      <c r="AP68" s="4" t="s">
        <v>97</v>
      </c>
      <c r="AQ68" s="4" t="s">
        <v>96</v>
      </c>
      <c r="AR68" s="4" t="s">
        <v>96</v>
      </c>
      <c r="AS68" s="4" t="s">
        <v>97</v>
      </c>
      <c r="AT68" s="4" t="s">
        <v>97</v>
      </c>
      <c r="AU68" s="4" t="s">
        <v>97</v>
      </c>
      <c r="AV68" s="4" t="s">
        <v>97</v>
      </c>
      <c r="AW68" s="4" t="s">
        <v>97</v>
      </c>
      <c r="AX68" s="4" t="s">
        <v>97</v>
      </c>
      <c r="AY68" s="4" t="s">
        <v>97</v>
      </c>
      <c r="AZ68" s="4" t="s">
        <v>97</v>
      </c>
      <c r="BA68" s="4" t="s">
        <v>97</v>
      </c>
      <c r="BB68" s="4" t="s">
        <v>97</v>
      </c>
      <c r="BC68" s="4" t="s">
        <v>97</v>
      </c>
      <c r="BD68" s="4" t="s">
        <v>97</v>
      </c>
      <c r="BE68" s="4">
        <v>6</v>
      </c>
      <c r="BF68" s="4">
        <v>17</v>
      </c>
      <c r="BG68" s="4">
        <v>17</v>
      </c>
      <c r="BH68" s="4">
        <v>0</v>
      </c>
      <c r="BI68" s="4">
        <v>17</v>
      </c>
      <c r="BJ68" s="4">
        <v>0</v>
      </c>
      <c r="BK68" s="4">
        <v>5</v>
      </c>
      <c r="BL68" s="4" t="s">
        <v>96</v>
      </c>
      <c r="BM68" s="4" t="s">
        <v>97</v>
      </c>
      <c r="BN68" s="4" t="s">
        <v>98</v>
      </c>
      <c r="BO68" s="6" t="s">
        <v>96</v>
      </c>
      <c r="BP68" s="6">
        <v>5</v>
      </c>
      <c r="BQ68" s="6" t="s">
        <v>96</v>
      </c>
      <c r="BR68" s="6" t="s">
        <v>96</v>
      </c>
      <c r="BS68" s="6">
        <v>10</v>
      </c>
      <c r="BT68" s="6" t="s">
        <v>96</v>
      </c>
      <c r="BU68" s="29" t="s">
        <v>430</v>
      </c>
      <c r="BV68" s="29" t="s">
        <v>429</v>
      </c>
      <c r="BW68" s="29" t="s">
        <v>429</v>
      </c>
      <c r="BX68" s="29" t="s">
        <v>429</v>
      </c>
      <c r="BY68" s="29" t="s">
        <v>430</v>
      </c>
      <c r="BZ68" s="65" t="s">
        <v>429</v>
      </c>
      <c r="CA68" s="65" t="s">
        <v>429</v>
      </c>
      <c r="CB68" s="65" t="s">
        <v>429</v>
      </c>
      <c r="CC68" s="65" t="s">
        <v>429</v>
      </c>
      <c r="CD68" s="66">
        <v>33</v>
      </c>
      <c r="CE68" s="66">
        <v>16</v>
      </c>
      <c r="CF68" s="66">
        <v>6</v>
      </c>
      <c r="CG68" s="66">
        <v>0</v>
      </c>
      <c r="CH68" s="66">
        <v>4</v>
      </c>
      <c r="CI68" s="66">
        <v>66</v>
      </c>
      <c r="CJ68" s="66">
        <v>3</v>
      </c>
      <c r="CK68" s="66">
        <v>25</v>
      </c>
      <c r="CL68" s="66">
        <v>144</v>
      </c>
      <c r="CM68" s="66">
        <v>70</v>
      </c>
      <c r="CN68" s="66">
        <v>7</v>
      </c>
      <c r="CO68" s="66">
        <v>25</v>
      </c>
      <c r="CP68" s="66">
        <v>37</v>
      </c>
      <c r="CQ68" s="66">
        <v>34</v>
      </c>
      <c r="CR68" s="67">
        <v>0.32897196261682243</v>
      </c>
      <c r="CS68" s="67">
        <v>0.22990654205607478</v>
      </c>
      <c r="CT68" s="67">
        <v>0.26542056074766357</v>
      </c>
      <c r="CU68" s="67">
        <v>0.11214953271028037</v>
      </c>
      <c r="CV68" s="67">
        <v>6.3551401869158877E-2</v>
      </c>
      <c r="CW68" s="68">
        <v>14</v>
      </c>
      <c r="CX68" s="68">
        <v>2</v>
      </c>
      <c r="CY68" s="68">
        <v>12</v>
      </c>
      <c r="CZ68" s="68">
        <v>2</v>
      </c>
    </row>
    <row r="69" spans="1:104" x14ac:dyDescent="0.3">
      <c r="A69" s="3" t="s">
        <v>92</v>
      </c>
      <c r="B69" s="3" t="s">
        <v>184</v>
      </c>
      <c r="C69" s="3" t="s">
        <v>222</v>
      </c>
      <c r="D69" s="6">
        <v>511994</v>
      </c>
      <c r="E69" s="4">
        <v>920</v>
      </c>
      <c r="F69" s="4">
        <v>361</v>
      </c>
      <c r="G69" s="54">
        <v>0.3923913043478261</v>
      </c>
      <c r="H69" s="4">
        <v>2</v>
      </c>
      <c r="I69" s="4">
        <v>251</v>
      </c>
      <c r="J69" s="6">
        <v>51</v>
      </c>
      <c r="K69" s="6">
        <v>200</v>
      </c>
      <c r="L69" s="6"/>
      <c r="M69" s="61">
        <v>110</v>
      </c>
      <c r="N69" s="4" t="s">
        <v>1712</v>
      </c>
      <c r="O69" s="4">
        <v>0</v>
      </c>
      <c r="P69" s="4">
        <v>0</v>
      </c>
      <c r="Q69" s="4">
        <v>0</v>
      </c>
      <c r="R69" s="4">
        <v>0</v>
      </c>
      <c r="S69" s="4">
        <v>95</v>
      </c>
      <c r="T69" s="4">
        <v>5</v>
      </c>
      <c r="U69" s="4">
        <v>0</v>
      </c>
      <c r="V69" s="4">
        <v>0</v>
      </c>
      <c r="W69" s="4">
        <v>0</v>
      </c>
      <c r="X69" s="4">
        <v>95</v>
      </c>
      <c r="Y69" s="4">
        <v>5</v>
      </c>
      <c r="Z69" s="4">
        <v>0</v>
      </c>
      <c r="AA69" s="4">
        <v>100</v>
      </c>
      <c r="AB69" s="4">
        <v>100</v>
      </c>
      <c r="AC69" s="4">
        <v>100</v>
      </c>
      <c r="AD69" s="4">
        <v>100</v>
      </c>
      <c r="AE69" s="4">
        <v>90</v>
      </c>
      <c r="AF69" s="4">
        <v>1</v>
      </c>
      <c r="AG69" s="4">
        <v>48</v>
      </c>
      <c r="AH69" s="4">
        <v>51</v>
      </c>
      <c r="AI69" s="4">
        <v>100</v>
      </c>
      <c r="AJ69" s="4">
        <v>2</v>
      </c>
      <c r="AK69" s="4" t="s">
        <v>96</v>
      </c>
      <c r="AL69" s="4" t="s">
        <v>96</v>
      </c>
      <c r="AM69" s="4">
        <v>2</v>
      </c>
      <c r="AN69" s="4" t="s">
        <v>97</v>
      </c>
      <c r="AO69" s="4" t="s">
        <v>97</v>
      </c>
      <c r="AP69" s="4" t="s">
        <v>97</v>
      </c>
      <c r="AQ69" s="4" t="s">
        <v>96</v>
      </c>
      <c r="AR69" s="4" t="s">
        <v>96</v>
      </c>
      <c r="AS69" s="4" t="s">
        <v>97</v>
      </c>
      <c r="AT69" s="4" t="s">
        <v>97</v>
      </c>
      <c r="AU69" s="4" t="s">
        <v>97</v>
      </c>
      <c r="AV69" s="4" t="s">
        <v>97</v>
      </c>
      <c r="AW69" s="4" t="s">
        <v>97</v>
      </c>
      <c r="AX69" s="4" t="s">
        <v>97</v>
      </c>
      <c r="AY69" s="4" t="s">
        <v>97</v>
      </c>
      <c r="AZ69" s="4" t="s">
        <v>97</v>
      </c>
      <c r="BA69" s="4" t="s">
        <v>97</v>
      </c>
      <c r="BB69" s="4" t="s">
        <v>97</v>
      </c>
      <c r="BC69" s="4" t="s">
        <v>97</v>
      </c>
      <c r="BD69" s="4" t="s">
        <v>96</v>
      </c>
      <c r="BE69" s="4">
        <v>10</v>
      </c>
      <c r="BF69" s="4">
        <v>10</v>
      </c>
      <c r="BG69" s="4">
        <v>10</v>
      </c>
      <c r="BH69" s="4">
        <v>0</v>
      </c>
      <c r="BI69" s="4">
        <v>10</v>
      </c>
      <c r="BJ69" s="4">
        <v>0</v>
      </c>
      <c r="BK69" s="4">
        <v>7</v>
      </c>
      <c r="BL69" s="4" t="s">
        <v>97</v>
      </c>
      <c r="BM69" s="4" t="s">
        <v>97</v>
      </c>
      <c r="BN69" s="4" t="s">
        <v>98</v>
      </c>
      <c r="BO69" s="6" t="s">
        <v>97</v>
      </c>
      <c r="BP69" s="6" t="s">
        <v>98</v>
      </c>
      <c r="BQ69" s="6" t="s">
        <v>98</v>
      </c>
      <c r="BR69" s="6" t="s">
        <v>96</v>
      </c>
      <c r="BS69" s="6">
        <v>29</v>
      </c>
      <c r="BT69" s="6" t="s">
        <v>96</v>
      </c>
      <c r="BU69" s="29" t="s">
        <v>429</v>
      </c>
      <c r="BV69" s="29" t="s">
        <v>1801</v>
      </c>
      <c r="BW69" s="29" t="s">
        <v>429</v>
      </c>
      <c r="BX69" s="29" t="s">
        <v>429</v>
      </c>
      <c r="BY69" s="29" t="s">
        <v>430</v>
      </c>
      <c r="BZ69" s="65" t="s">
        <v>429</v>
      </c>
      <c r="CA69" s="65" t="s">
        <v>429</v>
      </c>
      <c r="CB69" s="65" t="s">
        <v>429</v>
      </c>
      <c r="CC69" s="65" t="s">
        <v>429</v>
      </c>
      <c r="CD69" s="66">
        <v>95</v>
      </c>
      <c r="CE69" s="66">
        <v>53</v>
      </c>
      <c r="CF69" s="66">
        <v>16</v>
      </c>
      <c r="CG69" s="66">
        <v>0</v>
      </c>
      <c r="CH69" s="66">
        <v>5</v>
      </c>
      <c r="CI69" s="66">
        <v>105</v>
      </c>
      <c r="CJ69" s="66">
        <v>0</v>
      </c>
      <c r="CK69" s="66">
        <v>49</v>
      </c>
      <c r="CL69" s="66">
        <v>184</v>
      </c>
      <c r="CM69" s="66">
        <v>110</v>
      </c>
      <c r="CN69" s="66">
        <v>14</v>
      </c>
      <c r="CO69" s="66">
        <v>29</v>
      </c>
      <c r="CP69" s="66">
        <v>25</v>
      </c>
      <c r="CQ69" s="66">
        <v>18</v>
      </c>
      <c r="CR69" s="67">
        <v>0.18851570964247022</v>
      </c>
      <c r="CS69" s="67">
        <v>0.18959913326110509</v>
      </c>
      <c r="CT69" s="67">
        <v>0.28494041170097506</v>
      </c>
      <c r="CU69" s="67">
        <v>0.18201516793066089</v>
      </c>
      <c r="CV69" s="67">
        <v>0.15492957746478872</v>
      </c>
      <c r="CW69" s="68">
        <v>12</v>
      </c>
      <c r="CX69" s="68">
        <v>21</v>
      </c>
      <c r="CY69" s="68">
        <v>17</v>
      </c>
      <c r="CZ69" s="68">
        <v>12</v>
      </c>
    </row>
    <row r="70" spans="1:104" x14ac:dyDescent="0.3">
      <c r="A70" s="3" t="s">
        <v>92</v>
      </c>
      <c r="B70" s="3" t="s">
        <v>184</v>
      </c>
      <c r="C70" s="3" t="s">
        <v>1568</v>
      </c>
      <c r="D70" s="6">
        <v>512010</v>
      </c>
      <c r="E70" s="4">
        <v>720</v>
      </c>
      <c r="F70" s="4">
        <v>288</v>
      </c>
      <c r="G70" s="54">
        <v>0.4</v>
      </c>
      <c r="H70" s="6">
        <v>0</v>
      </c>
      <c r="I70" s="6">
        <v>0</v>
      </c>
      <c r="J70" s="6"/>
      <c r="K70" s="6"/>
      <c r="L70" s="6"/>
      <c r="M70" s="61">
        <v>288</v>
      </c>
      <c r="N70" s="4" t="s">
        <v>1718</v>
      </c>
      <c r="O70" s="4">
        <v>0</v>
      </c>
      <c r="P70" s="4">
        <v>0</v>
      </c>
      <c r="Q70" s="4">
        <v>0</v>
      </c>
      <c r="R70" s="4">
        <v>0</v>
      </c>
      <c r="S70" s="4">
        <v>100</v>
      </c>
      <c r="T70" s="4">
        <v>0</v>
      </c>
      <c r="U70" s="4">
        <v>0</v>
      </c>
      <c r="V70" s="4">
        <v>0</v>
      </c>
      <c r="W70" s="4">
        <v>0</v>
      </c>
      <c r="X70" s="4">
        <v>100</v>
      </c>
      <c r="Y70" s="4">
        <v>0</v>
      </c>
      <c r="Z70" s="4">
        <v>0</v>
      </c>
      <c r="AA70" s="4">
        <v>100</v>
      </c>
      <c r="AB70" s="4">
        <v>100</v>
      </c>
      <c r="AC70" s="4">
        <v>100</v>
      </c>
      <c r="AD70" s="4">
        <v>100</v>
      </c>
      <c r="AE70" s="4">
        <v>80</v>
      </c>
      <c r="AF70" s="4">
        <v>0</v>
      </c>
      <c r="AG70" s="4">
        <v>65</v>
      </c>
      <c r="AH70" s="4">
        <v>35</v>
      </c>
      <c r="AI70" s="4">
        <v>100</v>
      </c>
      <c r="AJ70" s="4">
        <v>2</v>
      </c>
      <c r="AK70" s="4" t="s">
        <v>96</v>
      </c>
      <c r="AL70" s="4" t="s">
        <v>96</v>
      </c>
      <c r="AM70" s="4">
        <v>6</v>
      </c>
      <c r="AN70" s="4" t="s">
        <v>97</v>
      </c>
      <c r="AO70" s="4" t="s">
        <v>97</v>
      </c>
      <c r="AP70" s="4" t="s">
        <v>97</v>
      </c>
      <c r="AQ70" s="4" t="s">
        <v>96</v>
      </c>
      <c r="AR70" s="4" t="s">
        <v>96</v>
      </c>
      <c r="AS70" s="4" t="s">
        <v>97</v>
      </c>
      <c r="AT70" s="4" t="s">
        <v>97</v>
      </c>
      <c r="AU70" s="4" t="s">
        <v>96</v>
      </c>
      <c r="AV70" s="4" t="s">
        <v>97</v>
      </c>
      <c r="AW70" s="4" t="s">
        <v>97</v>
      </c>
      <c r="AX70" s="4" t="s">
        <v>97</v>
      </c>
      <c r="AY70" s="4" t="s">
        <v>97</v>
      </c>
      <c r="AZ70" s="4" t="s">
        <v>97</v>
      </c>
      <c r="BA70" s="4" t="s">
        <v>97</v>
      </c>
      <c r="BB70" s="4" t="s">
        <v>97</v>
      </c>
      <c r="BC70" s="4" t="s">
        <v>97</v>
      </c>
      <c r="BD70" s="4" t="s">
        <v>96</v>
      </c>
      <c r="BE70" s="4">
        <v>15</v>
      </c>
      <c r="BF70" s="4">
        <v>15</v>
      </c>
      <c r="BG70" s="4">
        <v>15</v>
      </c>
      <c r="BH70" s="4">
        <v>0</v>
      </c>
      <c r="BI70" s="4">
        <v>6</v>
      </c>
      <c r="BJ70" s="4">
        <v>0</v>
      </c>
      <c r="BK70" s="4">
        <v>7</v>
      </c>
      <c r="BL70" s="4" t="s">
        <v>97</v>
      </c>
      <c r="BM70" s="4" t="s">
        <v>97</v>
      </c>
      <c r="BN70" s="4" t="s">
        <v>98</v>
      </c>
      <c r="BO70" s="6" t="s">
        <v>97</v>
      </c>
      <c r="BP70" s="6" t="s">
        <v>98</v>
      </c>
      <c r="BQ70" s="6" t="s">
        <v>98</v>
      </c>
      <c r="BR70" s="6" t="s">
        <v>96</v>
      </c>
      <c r="BS70" s="6">
        <v>30</v>
      </c>
      <c r="BT70" s="6" t="s">
        <v>96</v>
      </c>
      <c r="BU70" s="29" t="s">
        <v>430</v>
      </c>
      <c r="BV70" s="29" t="s">
        <v>1801</v>
      </c>
      <c r="BW70" s="29" t="s">
        <v>1801</v>
      </c>
      <c r="BX70" s="29" t="s">
        <v>429</v>
      </c>
      <c r="BY70" s="29" t="s">
        <v>430</v>
      </c>
      <c r="BZ70" s="65" t="s">
        <v>429</v>
      </c>
      <c r="CA70" s="65" t="s">
        <v>429</v>
      </c>
      <c r="CB70" s="65" t="s">
        <v>429</v>
      </c>
      <c r="CC70" s="65" t="s">
        <v>429</v>
      </c>
      <c r="CD70" s="66">
        <v>59</v>
      </c>
      <c r="CE70" s="66">
        <v>20</v>
      </c>
      <c r="CF70" s="66">
        <v>14</v>
      </c>
      <c r="CG70" s="66">
        <v>0</v>
      </c>
      <c r="CH70" s="66">
        <v>4</v>
      </c>
      <c r="CI70" s="66">
        <v>100</v>
      </c>
      <c r="CJ70" s="66">
        <v>8</v>
      </c>
      <c r="CK70" s="66">
        <v>42</v>
      </c>
      <c r="CL70" s="66">
        <v>163</v>
      </c>
      <c r="CM70" s="66">
        <v>87</v>
      </c>
      <c r="CN70" s="66">
        <v>5</v>
      </c>
      <c r="CO70" s="66">
        <v>25</v>
      </c>
      <c r="CP70" s="66">
        <v>101</v>
      </c>
      <c r="CQ70" s="66">
        <v>90</v>
      </c>
      <c r="CR70" s="67">
        <v>0.23714285714285716</v>
      </c>
      <c r="CS70" s="67">
        <v>0.19</v>
      </c>
      <c r="CT70" s="67">
        <v>0.2985714285714286</v>
      </c>
      <c r="CU70" s="67">
        <v>0.15428571428571428</v>
      </c>
      <c r="CV70" s="67">
        <v>0.12</v>
      </c>
      <c r="CW70" s="68">
        <v>13</v>
      </c>
      <c r="CX70" s="68">
        <v>18</v>
      </c>
      <c r="CY70" s="68">
        <v>6</v>
      </c>
      <c r="CZ70" s="68">
        <v>11</v>
      </c>
    </row>
    <row r="71" spans="1:104" x14ac:dyDescent="0.3">
      <c r="A71" s="3" t="s">
        <v>92</v>
      </c>
      <c r="B71" s="3" t="s">
        <v>225</v>
      </c>
      <c r="C71" s="3" t="s">
        <v>226</v>
      </c>
      <c r="D71" s="6">
        <v>511315</v>
      </c>
      <c r="E71" s="4">
        <v>2164</v>
      </c>
      <c r="F71" s="4">
        <v>454</v>
      </c>
      <c r="G71" s="54">
        <v>0.20979667282809611</v>
      </c>
      <c r="H71" s="4">
        <v>4</v>
      </c>
      <c r="I71" s="4">
        <v>454</v>
      </c>
      <c r="J71" s="6"/>
      <c r="K71" s="6"/>
      <c r="L71" s="6">
        <v>454</v>
      </c>
      <c r="M71" s="61"/>
      <c r="N71" s="4" t="s">
        <v>1712</v>
      </c>
      <c r="O71" s="4">
        <v>0</v>
      </c>
      <c r="P71" s="4">
        <v>0</v>
      </c>
      <c r="Q71" s="4">
        <v>100</v>
      </c>
      <c r="R71" s="4">
        <v>70</v>
      </c>
      <c r="S71" s="4">
        <v>20</v>
      </c>
      <c r="T71" s="4">
        <v>5</v>
      </c>
      <c r="U71" s="4">
        <v>5</v>
      </c>
      <c r="V71" s="4">
        <v>30</v>
      </c>
      <c r="W71" s="4">
        <v>30</v>
      </c>
      <c r="X71" s="4">
        <v>60</v>
      </c>
      <c r="Y71" s="4">
        <v>0</v>
      </c>
      <c r="Z71" s="4">
        <v>10</v>
      </c>
      <c r="AA71" s="4">
        <v>100</v>
      </c>
      <c r="AB71" s="4">
        <v>100</v>
      </c>
      <c r="AC71" s="4">
        <v>100</v>
      </c>
      <c r="AD71" s="4">
        <v>100</v>
      </c>
      <c r="AE71" s="4">
        <v>80</v>
      </c>
      <c r="AF71" s="4">
        <v>10</v>
      </c>
      <c r="AG71" s="4">
        <v>50</v>
      </c>
      <c r="AH71" s="4">
        <v>40</v>
      </c>
      <c r="AI71" s="4">
        <v>100</v>
      </c>
      <c r="AJ71" s="4">
        <v>2</v>
      </c>
      <c r="AK71" s="4" t="s">
        <v>96</v>
      </c>
      <c r="AL71" s="4" t="s">
        <v>96</v>
      </c>
      <c r="AM71" s="4">
        <v>3</v>
      </c>
      <c r="AN71" s="4" t="s">
        <v>97</v>
      </c>
      <c r="AO71" s="4" t="s">
        <v>97</v>
      </c>
      <c r="AP71" s="4" t="s">
        <v>97</v>
      </c>
      <c r="AQ71" s="4" t="s">
        <v>97</v>
      </c>
      <c r="AR71" s="4" t="s">
        <v>97</v>
      </c>
      <c r="AS71" s="4" t="s">
        <v>96</v>
      </c>
      <c r="AT71" s="4" t="s">
        <v>97</v>
      </c>
      <c r="AU71" s="4" t="s">
        <v>96</v>
      </c>
      <c r="AV71" s="4" t="s">
        <v>97</v>
      </c>
      <c r="AW71" s="4" t="s">
        <v>97</v>
      </c>
      <c r="AX71" s="4" t="s">
        <v>97</v>
      </c>
      <c r="AY71" s="4" t="s">
        <v>97</v>
      </c>
      <c r="AZ71" s="4" t="s">
        <v>97</v>
      </c>
      <c r="BA71" s="4" t="s">
        <v>97</v>
      </c>
      <c r="BB71" s="4" t="s">
        <v>97</v>
      </c>
      <c r="BC71" s="4" t="s">
        <v>97</v>
      </c>
      <c r="BD71" s="4" t="s">
        <v>96</v>
      </c>
      <c r="BE71" s="4">
        <v>0</v>
      </c>
      <c r="BF71" s="4">
        <v>16</v>
      </c>
      <c r="BG71" s="4">
        <v>16</v>
      </c>
      <c r="BH71" s="4">
        <v>0</v>
      </c>
      <c r="BI71" s="4">
        <v>0</v>
      </c>
      <c r="BJ71" s="4">
        <v>0</v>
      </c>
      <c r="BK71" s="4">
        <v>9</v>
      </c>
      <c r="BL71" s="4" t="s">
        <v>97</v>
      </c>
      <c r="BM71" s="4" t="s">
        <v>96</v>
      </c>
      <c r="BN71" s="4" t="s">
        <v>1720</v>
      </c>
      <c r="BO71" s="6" t="s">
        <v>97</v>
      </c>
      <c r="BP71" s="6" t="s">
        <v>98</v>
      </c>
      <c r="BQ71" s="6" t="s">
        <v>98</v>
      </c>
      <c r="BR71" s="6" t="s">
        <v>96</v>
      </c>
      <c r="BS71" s="6">
        <v>4</v>
      </c>
      <c r="BT71" s="6" t="s">
        <v>96</v>
      </c>
      <c r="BU71" s="29" t="s">
        <v>429</v>
      </c>
      <c r="BV71" s="29" t="s">
        <v>1801</v>
      </c>
      <c r="BW71" s="29" t="s">
        <v>1801</v>
      </c>
      <c r="BX71" s="29" t="s">
        <v>429</v>
      </c>
      <c r="BY71" s="29" t="s">
        <v>429</v>
      </c>
      <c r="BZ71" s="65" t="s">
        <v>429</v>
      </c>
      <c r="CA71" s="65" t="s">
        <v>1800</v>
      </c>
      <c r="CB71" s="65" t="s">
        <v>429</v>
      </c>
      <c r="CC71" s="65" t="s">
        <v>429</v>
      </c>
      <c r="CD71" s="66">
        <v>151</v>
      </c>
      <c r="CE71" s="66">
        <v>83</v>
      </c>
      <c r="CF71" s="66">
        <v>25</v>
      </c>
      <c r="CG71" s="66">
        <v>11</v>
      </c>
      <c r="CH71" s="66">
        <v>3</v>
      </c>
      <c r="CI71" s="66">
        <v>190</v>
      </c>
      <c r="CJ71" s="66">
        <v>71</v>
      </c>
      <c r="CK71" s="66">
        <v>90</v>
      </c>
      <c r="CL71" s="66">
        <v>374</v>
      </c>
      <c r="CM71" s="66">
        <v>207</v>
      </c>
      <c r="CN71" s="66">
        <v>17</v>
      </c>
      <c r="CO71" s="66">
        <v>47</v>
      </c>
      <c r="CP71" s="66">
        <v>89</v>
      </c>
      <c r="CQ71" s="66">
        <v>86</v>
      </c>
      <c r="CR71" s="67">
        <v>0.15178571428571427</v>
      </c>
      <c r="CS71" s="67">
        <v>0.19196428571428573</v>
      </c>
      <c r="CT71" s="67">
        <v>0.29285714285714287</v>
      </c>
      <c r="CU71" s="67">
        <v>0.19017857142857142</v>
      </c>
      <c r="CV71" s="67">
        <v>0.17321428571428571</v>
      </c>
      <c r="CW71" s="68">
        <v>41</v>
      </c>
      <c r="CX71" s="68">
        <v>45</v>
      </c>
      <c r="CY71" s="68">
        <v>16</v>
      </c>
      <c r="CZ71" s="68">
        <v>26</v>
      </c>
    </row>
    <row r="72" spans="1:104" x14ac:dyDescent="0.3">
      <c r="A72" s="3" t="s">
        <v>92</v>
      </c>
      <c r="B72" s="3" t="s">
        <v>225</v>
      </c>
      <c r="C72" s="3" t="s">
        <v>231</v>
      </c>
      <c r="D72" s="6">
        <v>511447</v>
      </c>
      <c r="E72" s="4">
        <v>241</v>
      </c>
      <c r="F72" s="4">
        <v>42</v>
      </c>
      <c r="G72" s="54">
        <v>0.17427385892116182</v>
      </c>
      <c r="H72" s="4">
        <v>1</v>
      </c>
      <c r="I72" s="4">
        <v>42</v>
      </c>
      <c r="J72" s="6"/>
      <c r="K72" s="6">
        <v>42</v>
      </c>
      <c r="L72" s="6"/>
      <c r="M72" s="61"/>
      <c r="N72" s="4" t="s">
        <v>1709</v>
      </c>
      <c r="O72" s="4">
        <v>0</v>
      </c>
      <c r="P72" s="4">
        <v>0</v>
      </c>
      <c r="Q72" s="4">
        <v>0</v>
      </c>
      <c r="R72" s="4">
        <v>0</v>
      </c>
      <c r="S72" s="4">
        <v>100</v>
      </c>
      <c r="T72" s="4">
        <v>0</v>
      </c>
      <c r="U72" s="4">
        <v>0</v>
      </c>
      <c r="V72" s="4">
        <v>0</v>
      </c>
      <c r="W72" s="4">
        <v>0</v>
      </c>
      <c r="X72" s="4">
        <v>90</v>
      </c>
      <c r="Y72" s="4">
        <v>10</v>
      </c>
      <c r="Z72" s="4">
        <v>0</v>
      </c>
      <c r="AA72" s="4">
        <v>100</v>
      </c>
      <c r="AB72" s="4">
        <v>100</v>
      </c>
      <c r="AC72" s="4">
        <v>100</v>
      </c>
      <c r="AD72" s="4">
        <v>100</v>
      </c>
      <c r="AE72" s="4">
        <v>100</v>
      </c>
      <c r="AF72" s="4">
        <v>0</v>
      </c>
      <c r="AG72" s="4">
        <v>50</v>
      </c>
      <c r="AH72" s="4">
        <v>50</v>
      </c>
      <c r="AI72" s="4">
        <v>100</v>
      </c>
      <c r="AJ72" s="4">
        <v>1</v>
      </c>
      <c r="AK72" s="4" t="s">
        <v>96</v>
      </c>
      <c r="AL72" s="4" t="s">
        <v>96</v>
      </c>
      <c r="AM72" s="4">
        <v>12</v>
      </c>
      <c r="AN72" s="4" t="s">
        <v>97</v>
      </c>
      <c r="AO72" s="4" t="s">
        <v>97</v>
      </c>
      <c r="AP72" s="4" t="s">
        <v>97</v>
      </c>
      <c r="AQ72" s="4" t="s">
        <v>96</v>
      </c>
      <c r="AR72" s="4" t="s">
        <v>96</v>
      </c>
      <c r="AS72" s="4" t="s">
        <v>97</v>
      </c>
      <c r="AT72" s="4" t="s">
        <v>97</v>
      </c>
      <c r="AU72" s="4" t="s">
        <v>97</v>
      </c>
      <c r="AV72" s="4" t="s">
        <v>97</v>
      </c>
      <c r="AW72" s="4" t="s">
        <v>97</v>
      </c>
      <c r="AX72" s="4" t="s">
        <v>97</v>
      </c>
      <c r="AY72" s="4" t="s">
        <v>97</v>
      </c>
      <c r="AZ72" s="4" t="s">
        <v>97</v>
      </c>
      <c r="BA72" s="4" t="s">
        <v>97</v>
      </c>
      <c r="BB72" s="4" t="s">
        <v>97</v>
      </c>
      <c r="BC72" s="4" t="s">
        <v>97</v>
      </c>
      <c r="BD72" s="4" t="s">
        <v>1439</v>
      </c>
      <c r="BE72" s="4">
        <v>12</v>
      </c>
      <c r="BF72" s="4">
        <v>12</v>
      </c>
      <c r="BG72" s="4">
        <v>12</v>
      </c>
      <c r="BH72" s="4">
        <v>0</v>
      </c>
      <c r="BI72" s="4">
        <v>11</v>
      </c>
      <c r="BJ72" s="4">
        <v>0</v>
      </c>
      <c r="BK72" s="4">
        <v>5</v>
      </c>
      <c r="BL72" s="4" t="s">
        <v>97</v>
      </c>
      <c r="BM72" s="4" t="s">
        <v>97</v>
      </c>
      <c r="BN72" s="4" t="s">
        <v>98</v>
      </c>
      <c r="BO72" s="6" t="s">
        <v>97</v>
      </c>
      <c r="BP72" s="6" t="s">
        <v>98</v>
      </c>
      <c r="BQ72" s="6" t="s">
        <v>98</v>
      </c>
      <c r="BR72" s="6" t="s">
        <v>96</v>
      </c>
      <c r="BS72" s="6">
        <v>14</v>
      </c>
      <c r="BT72" s="6" t="s">
        <v>96</v>
      </c>
      <c r="BU72" s="29" t="s">
        <v>429</v>
      </c>
      <c r="BV72" s="29" t="s">
        <v>1801</v>
      </c>
      <c r="BW72" s="29" t="s">
        <v>429</v>
      </c>
      <c r="BX72" s="29" t="s">
        <v>429</v>
      </c>
      <c r="BY72" s="29" t="s">
        <v>429</v>
      </c>
      <c r="BZ72" s="65" t="s">
        <v>429</v>
      </c>
      <c r="CA72" s="65" t="s">
        <v>429</v>
      </c>
      <c r="CB72" s="65" t="s">
        <v>429</v>
      </c>
      <c r="CC72" s="65" t="s">
        <v>429</v>
      </c>
      <c r="CD72" s="69">
        <v>25.083333333333332</v>
      </c>
      <c r="CE72" s="69">
        <v>15.916666666666666</v>
      </c>
      <c r="CF72" s="66">
        <v>3</v>
      </c>
      <c r="CG72" s="69">
        <v>0</v>
      </c>
      <c r="CH72" s="69">
        <v>0</v>
      </c>
      <c r="CI72" s="69">
        <v>25</v>
      </c>
      <c r="CJ72" s="69">
        <v>4</v>
      </c>
      <c r="CK72" s="66">
        <v>17</v>
      </c>
      <c r="CL72" s="66">
        <v>36</v>
      </c>
      <c r="CM72" s="66">
        <v>22</v>
      </c>
      <c r="CN72" s="66">
        <v>2</v>
      </c>
      <c r="CO72" s="66">
        <v>6</v>
      </c>
      <c r="CP72" s="66">
        <v>0</v>
      </c>
      <c r="CQ72" s="66">
        <v>0</v>
      </c>
      <c r="CR72" s="67">
        <v>0.11885245901639344</v>
      </c>
      <c r="CS72" s="67">
        <v>0.13114754098360656</v>
      </c>
      <c r="CT72" s="67">
        <v>0.28688524590163933</v>
      </c>
      <c r="CU72" s="67">
        <v>0.25</v>
      </c>
      <c r="CV72" s="67">
        <v>0.21311475409836064</v>
      </c>
      <c r="CW72" s="68">
        <v>7</v>
      </c>
      <c r="CX72" s="68">
        <v>4</v>
      </c>
      <c r="CY72" s="68">
        <v>2</v>
      </c>
      <c r="CZ72" s="68">
        <v>5</v>
      </c>
    </row>
    <row r="73" spans="1:104" x14ac:dyDescent="0.3">
      <c r="A73" s="3" t="s">
        <v>92</v>
      </c>
      <c r="B73" s="3" t="s">
        <v>225</v>
      </c>
      <c r="C73" s="3" t="s">
        <v>233</v>
      </c>
      <c r="D73" s="6">
        <v>511498</v>
      </c>
      <c r="E73" s="4">
        <v>2843</v>
      </c>
      <c r="F73" s="4">
        <v>515</v>
      </c>
      <c r="G73" s="54">
        <v>0.18114667604642984</v>
      </c>
      <c r="H73" s="4">
        <v>3</v>
      </c>
      <c r="I73" s="4">
        <v>325</v>
      </c>
      <c r="J73" s="6"/>
      <c r="K73" s="6">
        <v>125</v>
      </c>
      <c r="L73" s="6">
        <v>200</v>
      </c>
      <c r="M73" s="61">
        <v>190</v>
      </c>
      <c r="N73" s="4" t="s">
        <v>1712</v>
      </c>
      <c r="O73" s="4">
        <v>11</v>
      </c>
      <c r="P73" s="4">
        <v>18</v>
      </c>
      <c r="Q73" s="4">
        <v>100</v>
      </c>
      <c r="R73" s="4">
        <v>100</v>
      </c>
      <c r="S73" s="4">
        <v>0</v>
      </c>
      <c r="T73" s="4">
        <v>0</v>
      </c>
      <c r="U73" s="4">
        <v>0</v>
      </c>
      <c r="V73" s="4">
        <v>50</v>
      </c>
      <c r="W73" s="4">
        <v>50</v>
      </c>
      <c r="X73" s="4">
        <v>50</v>
      </c>
      <c r="Y73" s="4">
        <v>0</v>
      </c>
      <c r="Z73" s="4">
        <v>0</v>
      </c>
      <c r="AA73" s="4">
        <v>100</v>
      </c>
      <c r="AB73" s="4">
        <v>100</v>
      </c>
      <c r="AC73" s="4">
        <v>100</v>
      </c>
      <c r="AD73" s="4">
        <v>100</v>
      </c>
      <c r="AE73" s="4">
        <v>60</v>
      </c>
      <c r="AF73" s="4">
        <v>20</v>
      </c>
      <c r="AG73" s="4">
        <v>10</v>
      </c>
      <c r="AH73" s="4">
        <v>70</v>
      </c>
      <c r="AI73" s="4">
        <v>100</v>
      </c>
      <c r="AJ73" s="4">
        <v>2</v>
      </c>
      <c r="AK73" s="4" t="s">
        <v>96</v>
      </c>
      <c r="AL73" s="4" t="s">
        <v>96</v>
      </c>
      <c r="AM73" s="4">
        <v>2</v>
      </c>
      <c r="AN73" s="4" t="s">
        <v>97</v>
      </c>
      <c r="AO73" s="4" t="s">
        <v>97</v>
      </c>
      <c r="AP73" s="4" t="s">
        <v>97</v>
      </c>
      <c r="AQ73" s="4" t="s">
        <v>97</v>
      </c>
      <c r="AR73" s="4" t="s">
        <v>96</v>
      </c>
      <c r="AS73" s="4" t="s">
        <v>97</v>
      </c>
      <c r="AT73" s="4" t="s">
        <v>97</v>
      </c>
      <c r="AU73" s="4" t="s">
        <v>96</v>
      </c>
      <c r="AV73" s="4" t="s">
        <v>97</v>
      </c>
      <c r="AW73" s="4" t="s">
        <v>97</v>
      </c>
      <c r="AX73" s="4" t="s">
        <v>97</v>
      </c>
      <c r="AY73" s="4" t="s">
        <v>97</v>
      </c>
      <c r="AZ73" s="4" t="s">
        <v>97</v>
      </c>
      <c r="BA73" s="4" t="s">
        <v>97</v>
      </c>
      <c r="BB73" s="4" t="s">
        <v>96</v>
      </c>
      <c r="BC73" s="4" t="s">
        <v>96</v>
      </c>
      <c r="BD73" s="4" t="s">
        <v>96</v>
      </c>
      <c r="BE73" s="4">
        <v>0</v>
      </c>
      <c r="BF73" s="4">
        <v>0</v>
      </c>
      <c r="BG73" s="4">
        <v>0</v>
      </c>
      <c r="BH73" s="4">
        <v>0</v>
      </c>
      <c r="BI73" s="4">
        <v>0</v>
      </c>
      <c r="BJ73" s="4">
        <v>0</v>
      </c>
      <c r="BK73" s="4">
        <v>9</v>
      </c>
      <c r="BL73" s="4" t="s">
        <v>97</v>
      </c>
      <c r="BM73" s="4" t="s">
        <v>97</v>
      </c>
      <c r="BN73" s="4" t="s">
        <v>98</v>
      </c>
      <c r="BO73" s="6" t="s">
        <v>97</v>
      </c>
      <c r="BP73" s="6" t="s">
        <v>98</v>
      </c>
      <c r="BQ73" s="6" t="s">
        <v>98</v>
      </c>
      <c r="BR73" s="6" t="s">
        <v>96</v>
      </c>
      <c r="BS73" s="6">
        <v>55</v>
      </c>
      <c r="BT73" s="6" t="s">
        <v>96</v>
      </c>
      <c r="BU73" s="29" t="s">
        <v>430</v>
      </c>
      <c r="BV73" s="29" t="s">
        <v>1801</v>
      </c>
      <c r="BW73" s="29" t="s">
        <v>1801</v>
      </c>
      <c r="BX73" s="29" t="s">
        <v>429</v>
      </c>
      <c r="BY73" s="29" t="s">
        <v>430</v>
      </c>
      <c r="BZ73" s="65" t="s">
        <v>1800</v>
      </c>
      <c r="CA73" s="65" t="s">
        <v>429</v>
      </c>
      <c r="CB73" s="65" t="s">
        <v>429</v>
      </c>
      <c r="CC73" s="65" t="s">
        <v>429</v>
      </c>
      <c r="CD73" s="66">
        <v>213</v>
      </c>
      <c r="CE73" s="66">
        <v>124</v>
      </c>
      <c r="CF73" s="66">
        <v>39</v>
      </c>
      <c r="CG73" s="66">
        <v>0</v>
      </c>
      <c r="CH73" s="66">
        <v>0</v>
      </c>
      <c r="CI73" s="66">
        <v>256</v>
      </c>
      <c r="CJ73" s="66">
        <v>104</v>
      </c>
      <c r="CK73" s="66">
        <v>134</v>
      </c>
      <c r="CL73" s="66">
        <v>503</v>
      </c>
      <c r="CM73" s="66">
        <v>307</v>
      </c>
      <c r="CN73" s="66">
        <v>24</v>
      </c>
      <c r="CO73" s="66">
        <v>62</v>
      </c>
      <c r="CP73" s="66">
        <v>85</v>
      </c>
      <c r="CQ73" s="66">
        <v>78</v>
      </c>
      <c r="CR73" s="67">
        <v>0.16158429723098494</v>
      </c>
      <c r="CS73" s="67">
        <v>0.18086225026288119</v>
      </c>
      <c r="CT73" s="67">
        <v>0.29337539432176657</v>
      </c>
      <c r="CU73" s="67">
        <v>0.18857343147563968</v>
      </c>
      <c r="CV73" s="67">
        <v>0.17560462670872765</v>
      </c>
      <c r="CW73" s="68">
        <v>45</v>
      </c>
      <c r="CX73" s="68">
        <v>37</v>
      </c>
      <c r="CY73" s="68">
        <v>25</v>
      </c>
      <c r="CZ73" s="68">
        <v>29</v>
      </c>
    </row>
    <row r="74" spans="1:104" x14ac:dyDescent="0.3">
      <c r="A74" s="3" t="s">
        <v>92</v>
      </c>
      <c r="B74" s="3" t="s">
        <v>225</v>
      </c>
      <c r="C74" s="3" t="s">
        <v>237</v>
      </c>
      <c r="D74" s="6">
        <v>511595</v>
      </c>
      <c r="E74" s="4">
        <v>1391</v>
      </c>
      <c r="F74" s="4">
        <v>237</v>
      </c>
      <c r="G74" s="54">
        <v>0.17038102084831055</v>
      </c>
      <c r="H74" s="4">
        <v>3</v>
      </c>
      <c r="I74" s="4">
        <v>127</v>
      </c>
      <c r="J74" s="6">
        <v>34</v>
      </c>
      <c r="K74" s="6">
        <v>34</v>
      </c>
      <c r="L74" s="6">
        <v>59</v>
      </c>
      <c r="M74" s="61">
        <v>110</v>
      </c>
      <c r="N74" s="4" t="s">
        <v>1712</v>
      </c>
      <c r="O74" s="4">
        <v>29</v>
      </c>
      <c r="P74" s="4">
        <v>78</v>
      </c>
      <c r="Q74" s="4">
        <v>100</v>
      </c>
      <c r="R74" s="4">
        <v>95</v>
      </c>
      <c r="S74" s="4">
        <v>5</v>
      </c>
      <c r="T74" s="4">
        <v>0</v>
      </c>
      <c r="U74" s="4">
        <v>0</v>
      </c>
      <c r="V74" s="4">
        <v>90</v>
      </c>
      <c r="W74" s="4">
        <v>90</v>
      </c>
      <c r="X74" s="4">
        <v>10</v>
      </c>
      <c r="Y74" s="4">
        <v>0</v>
      </c>
      <c r="Z74" s="4">
        <v>0</v>
      </c>
      <c r="AA74" s="4">
        <v>100</v>
      </c>
      <c r="AB74" s="4">
        <v>96</v>
      </c>
      <c r="AC74" s="4">
        <v>99</v>
      </c>
      <c r="AD74" s="4">
        <v>80</v>
      </c>
      <c r="AE74" s="4">
        <v>30</v>
      </c>
      <c r="AF74" s="4">
        <v>0</v>
      </c>
      <c r="AG74" s="4">
        <v>30</v>
      </c>
      <c r="AH74" s="4">
        <v>70</v>
      </c>
      <c r="AI74" s="4">
        <v>100</v>
      </c>
      <c r="AJ74" s="4">
        <v>2</v>
      </c>
      <c r="AK74" s="4" t="s">
        <v>96</v>
      </c>
      <c r="AL74" s="4" t="s">
        <v>96</v>
      </c>
      <c r="AM74" s="4">
        <v>12</v>
      </c>
      <c r="AN74" s="4" t="s">
        <v>97</v>
      </c>
      <c r="AO74" s="4" t="s">
        <v>96</v>
      </c>
      <c r="AP74" s="4" t="s">
        <v>97</v>
      </c>
      <c r="AQ74" s="4" t="s">
        <v>97</v>
      </c>
      <c r="AR74" s="4" t="s">
        <v>97</v>
      </c>
      <c r="AS74" s="4" t="s">
        <v>97</v>
      </c>
      <c r="AT74" s="4" t="s">
        <v>96</v>
      </c>
      <c r="AU74" s="4" t="s">
        <v>96</v>
      </c>
      <c r="AV74" s="4" t="s">
        <v>97</v>
      </c>
      <c r="AW74" s="4" t="s">
        <v>97</v>
      </c>
      <c r="AX74" s="4" t="s">
        <v>97</v>
      </c>
      <c r="AY74" s="4" t="s">
        <v>97</v>
      </c>
      <c r="AZ74" s="4" t="s">
        <v>97</v>
      </c>
      <c r="BA74" s="4" t="s">
        <v>97</v>
      </c>
      <c r="BB74" s="4" t="s">
        <v>96</v>
      </c>
      <c r="BC74" s="4" t="s">
        <v>96</v>
      </c>
      <c r="BD74" s="4" t="s">
        <v>96</v>
      </c>
      <c r="BE74" s="4">
        <v>0</v>
      </c>
      <c r="BF74" s="4">
        <v>0</v>
      </c>
      <c r="BG74" s="4">
        <v>40</v>
      </c>
      <c r="BH74" s="4">
        <v>0</v>
      </c>
      <c r="BI74" s="4">
        <v>40</v>
      </c>
      <c r="BJ74" s="4">
        <v>0</v>
      </c>
      <c r="BK74" s="4">
        <v>9</v>
      </c>
      <c r="BL74" s="4" t="s">
        <v>97</v>
      </c>
      <c r="BM74" s="4" t="s">
        <v>97</v>
      </c>
      <c r="BN74" s="4" t="s">
        <v>98</v>
      </c>
      <c r="BO74" s="6" t="s">
        <v>97</v>
      </c>
      <c r="BP74" s="6" t="s">
        <v>98</v>
      </c>
      <c r="BQ74" s="6" t="s">
        <v>98</v>
      </c>
      <c r="BR74" s="6" t="s">
        <v>96</v>
      </c>
      <c r="BS74" s="6">
        <v>27</v>
      </c>
      <c r="BT74" s="6" t="s">
        <v>96</v>
      </c>
      <c r="BU74" s="29" t="s">
        <v>430</v>
      </c>
      <c r="BV74" s="29" t="s">
        <v>1801</v>
      </c>
      <c r="BW74" s="29" t="s">
        <v>1801</v>
      </c>
      <c r="BX74" s="29" t="s">
        <v>429</v>
      </c>
      <c r="BY74" s="29" t="s">
        <v>429</v>
      </c>
      <c r="BZ74" s="65" t="s">
        <v>429</v>
      </c>
      <c r="CA74" s="65" t="s">
        <v>429</v>
      </c>
      <c r="CB74" s="65" t="s">
        <v>429</v>
      </c>
      <c r="CC74" s="65" t="s">
        <v>429</v>
      </c>
      <c r="CD74" s="66">
        <v>133</v>
      </c>
      <c r="CE74" s="66">
        <v>84</v>
      </c>
      <c r="CF74" s="66">
        <v>19</v>
      </c>
      <c r="CG74" s="66">
        <v>17</v>
      </c>
      <c r="CH74" s="66">
        <v>5</v>
      </c>
      <c r="CI74" s="66">
        <v>142</v>
      </c>
      <c r="CJ74" s="66">
        <v>27</v>
      </c>
      <c r="CK74" s="66">
        <v>71</v>
      </c>
      <c r="CL74" s="66">
        <v>259</v>
      </c>
      <c r="CM74" s="66">
        <v>152</v>
      </c>
      <c r="CN74" s="66">
        <v>8</v>
      </c>
      <c r="CO74" s="66">
        <v>36</v>
      </c>
      <c r="CP74" s="66">
        <v>80</v>
      </c>
      <c r="CQ74" s="66">
        <v>58</v>
      </c>
      <c r="CR74" s="67">
        <v>0.16733601070950468</v>
      </c>
      <c r="CS74" s="67">
        <v>0.19477911646586346</v>
      </c>
      <c r="CT74" s="67">
        <v>0.30120481927710846</v>
      </c>
      <c r="CU74" s="67">
        <v>0.20080321285140562</v>
      </c>
      <c r="CV74" s="67">
        <v>0.1358768406961178</v>
      </c>
      <c r="CW74" s="68">
        <v>24</v>
      </c>
      <c r="CX74" s="68">
        <v>20</v>
      </c>
      <c r="CY74" s="68">
        <v>10</v>
      </c>
      <c r="CZ74" s="68">
        <v>14</v>
      </c>
    </row>
    <row r="75" spans="1:104" x14ac:dyDescent="0.3">
      <c r="A75" s="3" t="s">
        <v>92</v>
      </c>
      <c r="B75" s="3" t="s">
        <v>225</v>
      </c>
      <c r="C75" s="3" t="s">
        <v>240</v>
      </c>
      <c r="D75" s="6">
        <v>511684</v>
      </c>
      <c r="E75" s="4">
        <v>364</v>
      </c>
      <c r="F75" s="4">
        <v>53</v>
      </c>
      <c r="G75" s="54">
        <v>0.14560439560439561</v>
      </c>
      <c r="H75" s="4">
        <v>1</v>
      </c>
      <c r="I75" s="4">
        <v>43</v>
      </c>
      <c r="J75" s="6"/>
      <c r="K75" s="6"/>
      <c r="L75" s="6">
        <v>43</v>
      </c>
      <c r="M75" s="61">
        <v>10</v>
      </c>
      <c r="N75" s="4" t="s">
        <v>1712</v>
      </c>
      <c r="O75" s="4">
        <v>0</v>
      </c>
      <c r="P75" s="4">
        <v>0</v>
      </c>
      <c r="Q75" s="4">
        <v>75</v>
      </c>
      <c r="R75" s="4">
        <v>70</v>
      </c>
      <c r="S75" s="4">
        <v>28</v>
      </c>
      <c r="T75" s="4">
        <v>2</v>
      </c>
      <c r="U75" s="4">
        <v>0</v>
      </c>
      <c r="V75" s="4">
        <v>0</v>
      </c>
      <c r="W75" s="4">
        <v>0</v>
      </c>
      <c r="X75" s="4">
        <v>80</v>
      </c>
      <c r="Y75" s="4">
        <v>20</v>
      </c>
      <c r="Z75" s="4">
        <v>0</v>
      </c>
      <c r="AA75" s="4">
        <v>100</v>
      </c>
      <c r="AB75" s="4">
        <v>100</v>
      </c>
      <c r="AC75" s="4">
        <v>100</v>
      </c>
      <c r="AD75" s="4">
        <v>70</v>
      </c>
      <c r="AE75" s="4">
        <v>50</v>
      </c>
      <c r="AF75" s="4">
        <v>10</v>
      </c>
      <c r="AG75" s="4">
        <v>40</v>
      </c>
      <c r="AH75" s="4">
        <v>50</v>
      </c>
      <c r="AI75" s="4">
        <v>90</v>
      </c>
      <c r="AJ75" s="4">
        <v>1</v>
      </c>
      <c r="AK75" s="4" t="s">
        <v>96</v>
      </c>
      <c r="AL75" s="4" t="s">
        <v>96</v>
      </c>
      <c r="AM75" s="4">
        <v>4</v>
      </c>
      <c r="AN75" s="4" t="s">
        <v>96</v>
      </c>
      <c r="AO75" s="4" t="s">
        <v>97</v>
      </c>
      <c r="AP75" s="4" t="s">
        <v>97</v>
      </c>
      <c r="AQ75" s="4" t="s">
        <v>97</v>
      </c>
      <c r="AR75" s="4" t="s">
        <v>97</v>
      </c>
      <c r="AS75" s="4" t="s">
        <v>97</v>
      </c>
      <c r="AT75" s="4" t="s">
        <v>97</v>
      </c>
      <c r="AU75" s="4" t="s">
        <v>97</v>
      </c>
      <c r="AV75" s="4" t="s">
        <v>97</v>
      </c>
      <c r="AW75" s="4" t="s">
        <v>97</v>
      </c>
      <c r="AX75" s="4" t="s">
        <v>97</v>
      </c>
      <c r="AY75" s="4" t="s">
        <v>97</v>
      </c>
      <c r="AZ75" s="4" t="s">
        <v>97</v>
      </c>
      <c r="BA75" s="4" t="s">
        <v>97</v>
      </c>
      <c r="BB75" s="4" t="s">
        <v>97</v>
      </c>
      <c r="BC75" s="4" t="s">
        <v>97</v>
      </c>
      <c r="BD75" s="4" t="s">
        <v>1439</v>
      </c>
      <c r="BE75" s="4">
        <v>4</v>
      </c>
      <c r="BF75" s="4">
        <v>4</v>
      </c>
      <c r="BG75" s="4">
        <v>15</v>
      </c>
      <c r="BH75" s="4">
        <v>0</v>
      </c>
      <c r="BI75" s="4">
        <v>15</v>
      </c>
      <c r="BJ75" s="4">
        <v>15</v>
      </c>
      <c r="BK75" s="4">
        <v>5</v>
      </c>
      <c r="BL75" s="4" t="s">
        <v>97</v>
      </c>
      <c r="BM75" s="4" t="s">
        <v>97</v>
      </c>
      <c r="BN75" s="4" t="s">
        <v>98</v>
      </c>
      <c r="BO75" s="6" t="s">
        <v>97</v>
      </c>
      <c r="BP75" s="6" t="s">
        <v>98</v>
      </c>
      <c r="BQ75" s="6" t="s">
        <v>98</v>
      </c>
      <c r="BR75" s="6" t="s">
        <v>96</v>
      </c>
      <c r="BS75" s="6">
        <v>12</v>
      </c>
      <c r="BT75" s="6" t="s">
        <v>96</v>
      </c>
      <c r="BU75" s="29" t="s">
        <v>429</v>
      </c>
      <c r="BV75" s="29" t="s">
        <v>1801</v>
      </c>
      <c r="BW75" s="29" t="s">
        <v>429</v>
      </c>
      <c r="BX75" s="29" t="s">
        <v>429</v>
      </c>
      <c r="BY75" s="29" t="s">
        <v>429</v>
      </c>
      <c r="BZ75" s="65" t="s">
        <v>429</v>
      </c>
      <c r="CA75" s="65" t="s">
        <v>429</v>
      </c>
      <c r="CB75" s="65" t="s">
        <v>429</v>
      </c>
      <c r="CC75" s="65" t="s">
        <v>429</v>
      </c>
      <c r="CD75" s="66">
        <v>28</v>
      </c>
      <c r="CE75" s="66">
        <v>18</v>
      </c>
      <c r="CF75" s="66">
        <v>3</v>
      </c>
      <c r="CG75" s="66">
        <v>0</v>
      </c>
      <c r="CH75" s="66">
        <v>0</v>
      </c>
      <c r="CI75" s="66">
        <v>31</v>
      </c>
      <c r="CJ75" s="66">
        <v>2</v>
      </c>
      <c r="CK75" s="66">
        <v>19</v>
      </c>
      <c r="CL75" s="66">
        <v>39</v>
      </c>
      <c r="CM75" s="66">
        <v>26</v>
      </c>
      <c r="CN75" s="66">
        <v>1</v>
      </c>
      <c r="CO75" s="66">
        <v>8</v>
      </c>
      <c r="CP75" s="66">
        <v>0</v>
      </c>
      <c r="CQ75" s="66">
        <v>0</v>
      </c>
      <c r="CR75" s="67">
        <v>7.9734219269102985E-2</v>
      </c>
      <c r="CS75" s="67">
        <v>0.18604651162790697</v>
      </c>
      <c r="CT75" s="67">
        <v>0.29568106312292358</v>
      </c>
      <c r="CU75" s="67">
        <v>0.22591362126245848</v>
      </c>
      <c r="CV75" s="67">
        <v>0.21262458471760798</v>
      </c>
      <c r="CW75" s="68">
        <v>7</v>
      </c>
      <c r="CX75" s="68">
        <v>7</v>
      </c>
      <c r="CY75" s="68">
        <v>1</v>
      </c>
      <c r="CZ75" s="68">
        <v>5</v>
      </c>
    </row>
    <row r="76" spans="1:104" x14ac:dyDescent="0.3">
      <c r="A76" s="3" t="s">
        <v>92</v>
      </c>
      <c r="B76" s="3" t="s">
        <v>225</v>
      </c>
      <c r="C76" s="3" t="s">
        <v>225</v>
      </c>
      <c r="D76" s="6">
        <v>511765</v>
      </c>
      <c r="E76" s="4">
        <v>5470</v>
      </c>
      <c r="F76" s="4">
        <v>878</v>
      </c>
      <c r="G76" s="54">
        <v>0.16051188299817185</v>
      </c>
      <c r="H76" s="4">
        <v>2</v>
      </c>
      <c r="I76" s="4">
        <v>358</v>
      </c>
      <c r="J76" s="6"/>
      <c r="K76" s="6"/>
      <c r="L76" s="6">
        <v>358</v>
      </c>
      <c r="M76" s="61">
        <v>520</v>
      </c>
      <c r="N76" s="4" t="s">
        <v>1712</v>
      </c>
      <c r="O76" s="4">
        <v>64</v>
      </c>
      <c r="P76" s="4">
        <v>650</v>
      </c>
      <c r="Q76" s="4">
        <v>100</v>
      </c>
      <c r="R76" s="4">
        <v>100</v>
      </c>
      <c r="S76" s="4">
        <v>0</v>
      </c>
      <c r="T76" s="4">
        <v>0</v>
      </c>
      <c r="U76" s="4">
        <v>0</v>
      </c>
      <c r="V76" s="4">
        <v>100</v>
      </c>
      <c r="W76" s="4">
        <v>100</v>
      </c>
      <c r="X76" s="4">
        <v>0</v>
      </c>
      <c r="Y76" s="4">
        <v>0</v>
      </c>
      <c r="Z76" s="4">
        <v>0</v>
      </c>
      <c r="AA76" s="4">
        <v>100</v>
      </c>
      <c r="AB76" s="4">
        <v>100</v>
      </c>
      <c r="AC76" s="4">
        <v>100</v>
      </c>
      <c r="AD76" s="4">
        <v>100</v>
      </c>
      <c r="AE76" s="4">
        <v>100</v>
      </c>
      <c r="AF76" s="4">
        <v>0</v>
      </c>
      <c r="AG76" s="4">
        <v>100</v>
      </c>
      <c r="AH76" s="4">
        <v>0</v>
      </c>
      <c r="AI76" s="4">
        <v>100</v>
      </c>
      <c r="AJ76" s="4">
        <v>4</v>
      </c>
      <c r="AK76" s="4" t="s">
        <v>96</v>
      </c>
      <c r="AL76" s="4" t="s">
        <v>96</v>
      </c>
      <c r="AM76" s="4">
        <v>3</v>
      </c>
      <c r="AN76" s="4" t="s">
        <v>97</v>
      </c>
      <c r="AO76" s="4" t="s">
        <v>96</v>
      </c>
      <c r="AP76" s="4" t="s">
        <v>97</v>
      </c>
      <c r="AQ76" s="4" t="s">
        <v>97</v>
      </c>
      <c r="AR76" s="4" t="s">
        <v>97</v>
      </c>
      <c r="AS76" s="4" t="s">
        <v>97</v>
      </c>
      <c r="AT76" s="4" t="s">
        <v>97</v>
      </c>
      <c r="AU76" s="4" t="s">
        <v>96</v>
      </c>
      <c r="AV76" s="4" t="s">
        <v>97</v>
      </c>
      <c r="AW76" s="4" t="s">
        <v>97</v>
      </c>
      <c r="AX76" s="4" t="s">
        <v>97</v>
      </c>
      <c r="AY76" s="4" t="s">
        <v>97</v>
      </c>
      <c r="AZ76" s="4" t="s">
        <v>97</v>
      </c>
      <c r="BA76" s="4" t="s">
        <v>97</v>
      </c>
      <c r="BB76" s="4" t="s">
        <v>97</v>
      </c>
      <c r="BC76" s="4" t="s">
        <v>97</v>
      </c>
      <c r="BD76" s="4" t="s">
        <v>96</v>
      </c>
      <c r="BE76" s="4">
        <v>0</v>
      </c>
      <c r="BF76" s="4">
        <v>0</v>
      </c>
      <c r="BG76" s="4">
        <v>0</v>
      </c>
      <c r="BH76" s="4">
        <v>0</v>
      </c>
      <c r="BI76" s="4">
        <v>0</v>
      </c>
      <c r="BJ76" s="4">
        <v>0</v>
      </c>
      <c r="BK76" s="4">
        <v>11</v>
      </c>
      <c r="BL76" s="4" t="s">
        <v>97</v>
      </c>
      <c r="BM76" s="4" t="s">
        <v>97</v>
      </c>
      <c r="BN76" s="4" t="s">
        <v>98</v>
      </c>
      <c r="BO76" s="6" t="s">
        <v>97</v>
      </c>
      <c r="BP76" s="6" t="s">
        <v>98</v>
      </c>
      <c r="BQ76" s="6" t="s">
        <v>98</v>
      </c>
      <c r="BR76" s="6" t="s">
        <v>96</v>
      </c>
      <c r="BS76" s="6">
        <v>61</v>
      </c>
      <c r="BT76" s="6" t="s">
        <v>96</v>
      </c>
      <c r="BU76" s="29" t="s">
        <v>430</v>
      </c>
      <c r="BV76" s="29" t="s">
        <v>1801</v>
      </c>
      <c r="BW76" s="29" t="s">
        <v>1801</v>
      </c>
      <c r="BX76" s="29" t="s">
        <v>429</v>
      </c>
      <c r="BY76" s="29" t="s">
        <v>429</v>
      </c>
      <c r="BZ76" s="65" t="s">
        <v>429</v>
      </c>
      <c r="CA76" s="65" t="s">
        <v>429</v>
      </c>
      <c r="CB76" s="65" t="s">
        <v>429</v>
      </c>
      <c r="CC76" s="65" t="s">
        <v>429</v>
      </c>
      <c r="CD76" s="66">
        <v>323</v>
      </c>
      <c r="CE76" s="66">
        <v>168</v>
      </c>
      <c r="CF76" s="66">
        <v>52</v>
      </c>
      <c r="CG76" s="66">
        <v>43</v>
      </c>
      <c r="CH76" s="66">
        <v>1</v>
      </c>
      <c r="CI76" s="66">
        <v>292</v>
      </c>
      <c r="CJ76" s="66">
        <v>116</v>
      </c>
      <c r="CK76" s="66">
        <v>155</v>
      </c>
      <c r="CL76" s="66">
        <v>951</v>
      </c>
      <c r="CM76" s="66">
        <v>596</v>
      </c>
      <c r="CN76" s="66">
        <v>40</v>
      </c>
      <c r="CO76" s="66">
        <v>130</v>
      </c>
      <c r="CP76" s="66">
        <v>138</v>
      </c>
      <c r="CQ76" s="66">
        <v>131</v>
      </c>
      <c r="CR76" s="67">
        <v>0.14186789772727273</v>
      </c>
      <c r="CS76" s="67">
        <v>0.169921875</v>
      </c>
      <c r="CT76" s="67">
        <v>0.32191051136363635</v>
      </c>
      <c r="CU76" s="67">
        <v>0.20099431818181818</v>
      </c>
      <c r="CV76" s="67">
        <v>0.16530539772727273</v>
      </c>
      <c r="CW76" s="68">
        <v>72</v>
      </c>
      <c r="CX76" s="68">
        <v>111</v>
      </c>
      <c r="CY76" s="68">
        <v>44</v>
      </c>
      <c r="CZ76" s="68">
        <v>66</v>
      </c>
    </row>
    <row r="77" spans="1:104" x14ac:dyDescent="0.3">
      <c r="A77" s="3" t="s">
        <v>92</v>
      </c>
      <c r="B77" s="3" t="s">
        <v>225</v>
      </c>
      <c r="C77" s="3" t="s">
        <v>1569</v>
      </c>
      <c r="D77" s="6">
        <v>511978</v>
      </c>
      <c r="E77" s="4">
        <v>517</v>
      </c>
      <c r="F77" s="4">
        <v>160</v>
      </c>
      <c r="G77" s="54">
        <v>0.30947775628626695</v>
      </c>
      <c r="H77" s="6">
        <v>0</v>
      </c>
      <c r="I77" s="6">
        <v>0</v>
      </c>
      <c r="J77" s="6"/>
      <c r="K77" s="6"/>
      <c r="L77" s="6"/>
      <c r="M77" s="61">
        <v>160</v>
      </c>
      <c r="N77" s="4" t="s">
        <v>1712</v>
      </c>
      <c r="O77" s="4">
        <v>0</v>
      </c>
      <c r="P77" s="4">
        <v>0</v>
      </c>
      <c r="Q77" s="4">
        <v>32</v>
      </c>
      <c r="R77" s="4">
        <v>32</v>
      </c>
      <c r="S77" s="4">
        <v>68</v>
      </c>
      <c r="T77" s="4">
        <v>0</v>
      </c>
      <c r="U77" s="4">
        <v>0</v>
      </c>
      <c r="V77" s="4">
        <v>100</v>
      </c>
      <c r="W77" s="4">
        <v>75</v>
      </c>
      <c r="X77" s="4">
        <v>25</v>
      </c>
      <c r="Y77" s="4">
        <v>0</v>
      </c>
      <c r="Z77" s="4">
        <v>0</v>
      </c>
      <c r="AA77" s="4">
        <v>100</v>
      </c>
      <c r="AB77" s="4">
        <v>100</v>
      </c>
      <c r="AC77" s="4">
        <v>100</v>
      </c>
      <c r="AD77" s="4">
        <v>100</v>
      </c>
      <c r="AE77" s="4">
        <v>50</v>
      </c>
      <c r="AF77" s="4">
        <v>0</v>
      </c>
      <c r="AG77" s="4">
        <v>29</v>
      </c>
      <c r="AH77" s="4">
        <v>71</v>
      </c>
      <c r="AI77" s="4">
        <v>100</v>
      </c>
      <c r="AJ77" s="4">
        <v>2</v>
      </c>
      <c r="AK77" s="4" t="s">
        <v>96</v>
      </c>
      <c r="AL77" s="4" t="s">
        <v>96</v>
      </c>
      <c r="AM77" s="4">
        <v>4</v>
      </c>
      <c r="AN77" s="4" t="s">
        <v>97</v>
      </c>
      <c r="AO77" s="4" t="s">
        <v>97</v>
      </c>
      <c r="AP77" s="4" t="s">
        <v>97</v>
      </c>
      <c r="AQ77" s="4" t="s">
        <v>97</v>
      </c>
      <c r="AR77" s="4" t="s">
        <v>97</v>
      </c>
      <c r="AS77" s="4" t="s">
        <v>97</v>
      </c>
      <c r="AT77" s="4" t="s">
        <v>97</v>
      </c>
      <c r="AU77" s="4" t="s">
        <v>97</v>
      </c>
      <c r="AV77" s="4" t="s">
        <v>97</v>
      </c>
      <c r="AW77" s="4" t="s">
        <v>97</v>
      </c>
      <c r="AX77" s="4" t="s">
        <v>97</v>
      </c>
      <c r="AY77" s="4" t="s">
        <v>97</v>
      </c>
      <c r="AZ77" s="4" t="s">
        <v>97</v>
      </c>
      <c r="BA77" s="4" t="s">
        <v>97</v>
      </c>
      <c r="BB77" s="4" t="s">
        <v>97</v>
      </c>
      <c r="BC77" s="4" t="s">
        <v>96</v>
      </c>
      <c r="BD77" s="4" t="s">
        <v>96</v>
      </c>
      <c r="BE77" s="4">
        <v>10</v>
      </c>
      <c r="BF77" s="4">
        <v>10</v>
      </c>
      <c r="BG77" s="4">
        <v>10</v>
      </c>
      <c r="BH77" s="4">
        <v>10</v>
      </c>
      <c r="BI77" s="4">
        <v>10</v>
      </c>
      <c r="BJ77" s="4">
        <v>0</v>
      </c>
      <c r="BK77" s="4">
        <v>7</v>
      </c>
      <c r="BL77" s="4" t="s">
        <v>97</v>
      </c>
      <c r="BM77" s="4" t="s">
        <v>97</v>
      </c>
      <c r="BN77" s="4" t="s">
        <v>98</v>
      </c>
      <c r="BO77" s="6" t="s">
        <v>97</v>
      </c>
      <c r="BP77" s="6" t="s">
        <v>98</v>
      </c>
      <c r="BQ77" s="6" t="s">
        <v>98</v>
      </c>
      <c r="BR77" s="6" t="s">
        <v>96</v>
      </c>
      <c r="BS77" s="6">
        <v>14</v>
      </c>
      <c r="BT77" s="6" t="s">
        <v>96</v>
      </c>
      <c r="BU77" s="29" t="s">
        <v>429</v>
      </c>
      <c r="BV77" s="29" t="s">
        <v>1801</v>
      </c>
      <c r="BW77" s="29" t="s">
        <v>429</v>
      </c>
      <c r="BX77" s="29" t="s">
        <v>429</v>
      </c>
      <c r="BY77" s="29" t="s">
        <v>429</v>
      </c>
      <c r="BZ77" s="65" t="s">
        <v>429</v>
      </c>
      <c r="CA77" s="65" t="s">
        <v>429</v>
      </c>
      <c r="CB77" s="65" t="s">
        <v>429</v>
      </c>
      <c r="CC77" s="65" t="s">
        <v>429</v>
      </c>
      <c r="CD77" s="66">
        <v>40</v>
      </c>
      <c r="CE77" s="66">
        <v>23</v>
      </c>
      <c r="CF77" s="66">
        <v>3</v>
      </c>
      <c r="CG77" s="66">
        <v>0</v>
      </c>
      <c r="CH77" s="66">
        <v>0</v>
      </c>
      <c r="CI77" s="66">
        <v>49</v>
      </c>
      <c r="CJ77" s="66">
        <v>20</v>
      </c>
      <c r="CK77" s="66">
        <v>26</v>
      </c>
      <c r="CL77" s="66">
        <v>88</v>
      </c>
      <c r="CM77" s="66">
        <v>56</v>
      </c>
      <c r="CN77" s="66">
        <v>1</v>
      </c>
      <c r="CO77" s="66">
        <v>7</v>
      </c>
      <c r="CP77" s="66">
        <v>23</v>
      </c>
      <c r="CQ77" s="66">
        <v>14</v>
      </c>
      <c r="CR77" s="67">
        <v>0.13984674329501914</v>
      </c>
      <c r="CS77" s="67">
        <v>0.18199233716475097</v>
      </c>
      <c r="CT77" s="67">
        <v>0.3065134099616858</v>
      </c>
      <c r="CU77" s="67">
        <v>0.2049808429118774</v>
      </c>
      <c r="CV77" s="67">
        <v>0.16666666666666666</v>
      </c>
      <c r="CW77" s="68">
        <v>7</v>
      </c>
      <c r="CX77" s="68">
        <v>13</v>
      </c>
      <c r="CY77" s="68">
        <v>2</v>
      </c>
      <c r="CZ77" s="68">
        <v>6</v>
      </c>
    </row>
    <row r="78" spans="1:104" x14ac:dyDescent="0.3">
      <c r="A78" s="3" t="s">
        <v>92</v>
      </c>
      <c r="B78" s="3" t="s">
        <v>225</v>
      </c>
      <c r="C78" s="3" t="s">
        <v>1570</v>
      </c>
      <c r="D78" s="6">
        <v>582051</v>
      </c>
      <c r="E78" s="4">
        <v>460</v>
      </c>
      <c r="F78" s="4">
        <v>184</v>
      </c>
      <c r="G78" s="54">
        <v>0.4</v>
      </c>
      <c r="H78" s="6">
        <v>0</v>
      </c>
      <c r="I78" s="6">
        <v>0</v>
      </c>
      <c r="J78" s="6"/>
      <c r="K78" s="6"/>
      <c r="L78" s="6"/>
      <c r="M78" s="61">
        <v>184</v>
      </c>
      <c r="N78" s="4" t="s">
        <v>1712</v>
      </c>
      <c r="O78" s="4">
        <v>13</v>
      </c>
      <c r="P78" s="4">
        <v>70</v>
      </c>
      <c r="Q78" s="4">
        <v>100</v>
      </c>
      <c r="R78" s="4">
        <v>100</v>
      </c>
      <c r="S78" s="4">
        <v>0</v>
      </c>
      <c r="T78" s="4">
        <v>0</v>
      </c>
      <c r="U78" s="4">
        <v>0</v>
      </c>
      <c r="V78" s="4">
        <v>80</v>
      </c>
      <c r="W78" s="4">
        <v>80</v>
      </c>
      <c r="X78" s="4">
        <v>20</v>
      </c>
      <c r="Y78" s="4">
        <v>0</v>
      </c>
      <c r="Z78" s="4">
        <v>0</v>
      </c>
      <c r="AA78" s="4">
        <v>100</v>
      </c>
      <c r="AB78" s="4">
        <v>100</v>
      </c>
      <c r="AC78" s="4">
        <v>100</v>
      </c>
      <c r="AD78" s="4">
        <v>0</v>
      </c>
      <c r="AE78" s="4">
        <v>0</v>
      </c>
      <c r="AF78" s="4">
        <v>0</v>
      </c>
      <c r="AG78" s="4">
        <v>0</v>
      </c>
      <c r="AH78" s="4">
        <v>100</v>
      </c>
      <c r="AI78" s="4">
        <v>100</v>
      </c>
      <c r="AJ78" s="4">
        <v>2</v>
      </c>
      <c r="AK78" s="4" t="s">
        <v>97</v>
      </c>
      <c r="AL78" s="4" t="s">
        <v>96</v>
      </c>
      <c r="AM78" s="4">
        <v>4</v>
      </c>
      <c r="AN78" s="4" t="s">
        <v>96</v>
      </c>
      <c r="AO78" s="4" t="s">
        <v>96</v>
      </c>
      <c r="AP78" s="4" t="s">
        <v>97</v>
      </c>
      <c r="AQ78" s="4" t="s">
        <v>97</v>
      </c>
      <c r="AR78" s="4" t="s">
        <v>97</v>
      </c>
      <c r="AS78" s="4" t="s">
        <v>97</v>
      </c>
      <c r="AT78" s="4" t="s">
        <v>97</v>
      </c>
      <c r="AU78" s="4" t="s">
        <v>97</v>
      </c>
      <c r="AV78" s="4" t="s">
        <v>97</v>
      </c>
      <c r="AW78" s="4" t="s">
        <v>97</v>
      </c>
      <c r="AX78" s="4" t="s">
        <v>97</v>
      </c>
      <c r="AY78" s="4" t="s">
        <v>97</v>
      </c>
      <c r="AZ78" s="4" t="s">
        <v>97</v>
      </c>
      <c r="BA78" s="4" t="s">
        <v>97</v>
      </c>
      <c r="BB78" s="4" t="s">
        <v>97</v>
      </c>
      <c r="BC78" s="4" t="s">
        <v>97</v>
      </c>
      <c r="BD78" s="4" t="s">
        <v>1439</v>
      </c>
      <c r="BE78" s="4">
        <v>6</v>
      </c>
      <c r="BF78" s="4">
        <v>6</v>
      </c>
      <c r="BG78" s="4">
        <v>6</v>
      </c>
      <c r="BH78" s="4">
        <v>0</v>
      </c>
      <c r="BI78" s="4">
        <v>1</v>
      </c>
      <c r="BJ78" s="4">
        <v>0</v>
      </c>
      <c r="BK78" s="4">
        <v>5</v>
      </c>
      <c r="BL78" s="4" t="s">
        <v>97</v>
      </c>
      <c r="BM78" s="4" t="s">
        <v>1713</v>
      </c>
      <c r="BN78" s="4" t="s">
        <v>98</v>
      </c>
      <c r="BO78" s="6" t="s">
        <v>97</v>
      </c>
      <c r="BP78" s="6" t="s">
        <v>98</v>
      </c>
      <c r="BQ78" s="6" t="s">
        <v>98</v>
      </c>
      <c r="BR78" s="6" t="s">
        <v>96</v>
      </c>
      <c r="BS78" s="6">
        <v>8</v>
      </c>
      <c r="BT78" s="6" t="s">
        <v>96</v>
      </c>
      <c r="BU78" s="29" t="s">
        <v>429</v>
      </c>
      <c r="BV78" s="29" t="s">
        <v>429</v>
      </c>
      <c r="BW78" s="29" t="s">
        <v>429</v>
      </c>
      <c r="BX78" s="29" t="s">
        <v>429</v>
      </c>
      <c r="BY78" s="29" t="s">
        <v>429</v>
      </c>
      <c r="BZ78" s="65" t="s">
        <v>429</v>
      </c>
      <c r="CA78" s="65" t="s">
        <v>429</v>
      </c>
      <c r="CB78" s="65" t="s">
        <v>429</v>
      </c>
      <c r="CC78" s="65" t="s">
        <v>429</v>
      </c>
      <c r="CD78" s="69">
        <v>34.416666666666664</v>
      </c>
      <c r="CE78" s="69">
        <v>21.833333333333332</v>
      </c>
      <c r="CF78" s="66">
        <v>3</v>
      </c>
      <c r="CG78" s="69">
        <v>0</v>
      </c>
      <c r="CH78" s="69">
        <v>0</v>
      </c>
      <c r="CI78" s="69">
        <v>42</v>
      </c>
      <c r="CJ78" s="69">
        <v>26</v>
      </c>
      <c r="CK78" s="66">
        <v>21</v>
      </c>
      <c r="CL78" s="66">
        <v>77</v>
      </c>
      <c r="CM78" s="66">
        <v>45</v>
      </c>
      <c r="CN78" s="66">
        <v>3</v>
      </c>
      <c r="CO78" s="66">
        <v>12</v>
      </c>
      <c r="CP78" s="66">
        <v>0</v>
      </c>
      <c r="CQ78" s="66">
        <v>0</v>
      </c>
      <c r="CR78" s="67">
        <v>0.15578947368421053</v>
      </c>
      <c r="CS78" s="67">
        <v>0.19789473684210526</v>
      </c>
      <c r="CT78" s="67">
        <v>0.28842105263157897</v>
      </c>
      <c r="CU78" s="67">
        <v>0.17052631578947369</v>
      </c>
      <c r="CV78" s="67">
        <v>0.18736842105263157</v>
      </c>
      <c r="CW78" s="68">
        <v>17</v>
      </c>
      <c r="CX78" s="68">
        <v>15</v>
      </c>
      <c r="CY78" s="68">
        <v>5</v>
      </c>
      <c r="CZ78" s="68">
        <v>4</v>
      </c>
    </row>
    <row r="79" spans="1:104" x14ac:dyDescent="0.3">
      <c r="A79" s="3" t="s">
        <v>92</v>
      </c>
      <c r="B79" s="3" t="s">
        <v>244</v>
      </c>
      <c r="C79" s="3" t="s">
        <v>245</v>
      </c>
      <c r="D79" s="6">
        <v>514675</v>
      </c>
      <c r="E79" s="4">
        <v>600</v>
      </c>
      <c r="F79" s="4">
        <v>342</v>
      </c>
      <c r="G79" s="54">
        <v>0.56999999999999995</v>
      </c>
      <c r="H79" s="6">
        <v>2</v>
      </c>
      <c r="I79" s="4">
        <v>162</v>
      </c>
      <c r="J79" s="6"/>
      <c r="K79" s="6">
        <v>162</v>
      </c>
      <c r="L79" s="6"/>
      <c r="M79" s="61">
        <v>180</v>
      </c>
      <c r="N79" s="4" t="s">
        <v>1718</v>
      </c>
      <c r="O79" s="4">
        <v>0</v>
      </c>
      <c r="P79" s="4">
        <v>0</v>
      </c>
      <c r="Q79" s="4">
        <v>100</v>
      </c>
      <c r="R79" s="4">
        <v>60</v>
      </c>
      <c r="S79" s="4">
        <v>40</v>
      </c>
      <c r="T79" s="4">
        <v>0</v>
      </c>
      <c r="U79" s="4">
        <v>0</v>
      </c>
      <c r="V79" s="4">
        <v>0</v>
      </c>
      <c r="W79" s="4">
        <v>0</v>
      </c>
      <c r="X79" s="4">
        <v>70</v>
      </c>
      <c r="Y79" s="4">
        <v>20</v>
      </c>
      <c r="Z79" s="4">
        <v>10</v>
      </c>
      <c r="AA79" s="4">
        <v>100</v>
      </c>
      <c r="AB79" s="4">
        <v>100</v>
      </c>
      <c r="AC79" s="4">
        <v>100</v>
      </c>
      <c r="AD79" s="4">
        <v>0</v>
      </c>
      <c r="AE79" s="4">
        <v>0</v>
      </c>
      <c r="AF79" s="4">
        <v>0</v>
      </c>
      <c r="AG79" s="4">
        <v>0</v>
      </c>
      <c r="AH79" s="4">
        <v>100</v>
      </c>
      <c r="AI79" s="4">
        <v>100</v>
      </c>
      <c r="AJ79" s="4">
        <v>2</v>
      </c>
      <c r="AK79" s="4" t="s">
        <v>96</v>
      </c>
      <c r="AL79" s="4" t="s">
        <v>96</v>
      </c>
      <c r="AM79" s="4">
        <v>3</v>
      </c>
      <c r="AN79" s="4" t="s">
        <v>97</v>
      </c>
      <c r="AO79" s="4" t="s">
        <v>97</v>
      </c>
      <c r="AP79" s="4" t="s">
        <v>97</v>
      </c>
      <c r="AQ79" s="4" t="s">
        <v>96</v>
      </c>
      <c r="AR79" s="4" t="s">
        <v>96</v>
      </c>
      <c r="AS79" s="4" t="s">
        <v>97</v>
      </c>
      <c r="AT79" s="4" t="s">
        <v>97</v>
      </c>
      <c r="AU79" s="4" t="s">
        <v>97</v>
      </c>
      <c r="AV79" s="4" t="s">
        <v>97</v>
      </c>
      <c r="AW79" s="4" t="s">
        <v>97</v>
      </c>
      <c r="AX79" s="4" t="s">
        <v>97</v>
      </c>
      <c r="AY79" s="4" t="s">
        <v>97</v>
      </c>
      <c r="AZ79" s="4" t="s">
        <v>97</v>
      </c>
      <c r="BA79" s="4" t="s">
        <v>97</v>
      </c>
      <c r="BB79" s="4" t="s">
        <v>97</v>
      </c>
      <c r="BC79" s="4" t="s">
        <v>97</v>
      </c>
      <c r="BD79" s="4" t="s">
        <v>97</v>
      </c>
      <c r="BE79" s="4">
        <v>10</v>
      </c>
      <c r="BF79" s="4">
        <v>18</v>
      </c>
      <c r="BG79" s="4">
        <v>18</v>
      </c>
      <c r="BH79" s="4">
        <v>0</v>
      </c>
      <c r="BI79" s="4">
        <v>18</v>
      </c>
      <c r="BJ79" s="4">
        <v>0</v>
      </c>
      <c r="BK79" s="4">
        <v>7</v>
      </c>
      <c r="BL79" s="4" t="s">
        <v>96</v>
      </c>
      <c r="BM79" s="4" t="s">
        <v>97</v>
      </c>
      <c r="BN79" s="4" t="s">
        <v>98</v>
      </c>
      <c r="BO79" s="6" t="s">
        <v>97</v>
      </c>
      <c r="BP79" s="6" t="s">
        <v>98</v>
      </c>
      <c r="BQ79" s="6" t="s">
        <v>98</v>
      </c>
      <c r="BR79" s="6" t="s">
        <v>96</v>
      </c>
      <c r="BS79" s="6">
        <v>110</v>
      </c>
      <c r="BT79" s="6" t="s">
        <v>96</v>
      </c>
      <c r="BU79" s="29" t="s">
        <v>429</v>
      </c>
      <c r="BV79" s="29" t="s">
        <v>429</v>
      </c>
      <c r="BW79" s="29" t="s">
        <v>429</v>
      </c>
      <c r="BX79" s="29" t="s">
        <v>429</v>
      </c>
      <c r="BY79" s="29" t="s">
        <v>429</v>
      </c>
      <c r="BZ79" s="65" t="s">
        <v>429</v>
      </c>
      <c r="CA79" s="65" t="s">
        <v>429</v>
      </c>
      <c r="CB79" s="65" t="s">
        <v>429</v>
      </c>
      <c r="CC79" s="65" t="s">
        <v>429</v>
      </c>
      <c r="CD79" s="66">
        <v>95</v>
      </c>
      <c r="CE79" s="66">
        <v>37</v>
      </c>
      <c r="CF79" s="66">
        <v>25</v>
      </c>
      <c r="CG79" s="66">
        <v>0</v>
      </c>
      <c r="CH79" s="66">
        <v>0</v>
      </c>
      <c r="CI79" s="66">
        <v>119</v>
      </c>
      <c r="CJ79" s="66">
        <v>9</v>
      </c>
      <c r="CK79" s="66">
        <v>40</v>
      </c>
      <c r="CL79" s="66">
        <v>140</v>
      </c>
      <c r="CM79" s="66">
        <v>71</v>
      </c>
      <c r="CN79" s="66">
        <v>6</v>
      </c>
      <c r="CO79" s="66">
        <v>19</v>
      </c>
      <c r="CP79" s="66">
        <v>53</v>
      </c>
      <c r="CQ79" s="66">
        <v>37</v>
      </c>
      <c r="CR79" s="67">
        <v>0.241852487135506</v>
      </c>
      <c r="CS79" s="67">
        <v>0.19897084048027444</v>
      </c>
      <c r="CT79" s="67">
        <v>0.30874785591766724</v>
      </c>
      <c r="CU79" s="67">
        <v>0.13207547169811321</v>
      </c>
      <c r="CV79" s="67">
        <v>0.1183533447684391</v>
      </c>
      <c r="CW79" s="68">
        <v>8</v>
      </c>
      <c r="CX79" s="68">
        <v>5</v>
      </c>
      <c r="CY79" s="68">
        <v>6</v>
      </c>
      <c r="CZ79" s="68">
        <v>8</v>
      </c>
    </row>
    <row r="80" spans="1:104" x14ac:dyDescent="0.3">
      <c r="A80" s="3" t="s">
        <v>92</v>
      </c>
      <c r="B80" s="3" t="s">
        <v>244</v>
      </c>
      <c r="C80" s="3" t="s">
        <v>1571</v>
      </c>
      <c r="D80" s="6">
        <v>514721</v>
      </c>
      <c r="E80" s="4">
        <v>903</v>
      </c>
      <c r="F80" s="4">
        <v>271</v>
      </c>
      <c r="G80" s="54">
        <v>0.30011074197120707</v>
      </c>
      <c r="H80" s="6">
        <v>0</v>
      </c>
      <c r="I80" s="6">
        <v>0</v>
      </c>
      <c r="J80" s="6"/>
      <c r="K80" s="6"/>
      <c r="L80" s="6"/>
      <c r="M80" s="61">
        <v>271</v>
      </c>
      <c r="N80" s="4" t="s">
        <v>1718</v>
      </c>
      <c r="O80" s="4">
        <v>0</v>
      </c>
      <c r="P80" s="4">
        <v>0</v>
      </c>
      <c r="Q80" s="4">
        <v>100</v>
      </c>
      <c r="R80" s="4">
        <v>90</v>
      </c>
      <c r="S80" s="4">
        <v>10</v>
      </c>
      <c r="T80" s="4">
        <v>0</v>
      </c>
      <c r="U80" s="4">
        <v>0</v>
      </c>
      <c r="V80" s="4">
        <v>0</v>
      </c>
      <c r="W80" s="4">
        <v>0</v>
      </c>
      <c r="X80" s="4">
        <v>100</v>
      </c>
      <c r="Y80" s="4">
        <v>0</v>
      </c>
      <c r="Z80" s="4">
        <v>0</v>
      </c>
      <c r="AA80" s="4">
        <v>100</v>
      </c>
      <c r="AB80" s="4">
        <v>100</v>
      </c>
      <c r="AC80" s="4">
        <v>100</v>
      </c>
      <c r="AD80" s="4">
        <v>100</v>
      </c>
      <c r="AE80" s="4">
        <v>60</v>
      </c>
      <c r="AF80" s="4">
        <v>0</v>
      </c>
      <c r="AG80" s="4">
        <v>60</v>
      </c>
      <c r="AH80" s="4">
        <v>40</v>
      </c>
      <c r="AI80" s="4">
        <v>100</v>
      </c>
      <c r="AJ80" s="4">
        <v>4</v>
      </c>
      <c r="AK80" s="4" t="s">
        <v>96</v>
      </c>
      <c r="AL80" s="4" t="s">
        <v>96</v>
      </c>
      <c r="AM80" s="4">
        <v>10</v>
      </c>
      <c r="AN80" s="4" t="s">
        <v>97</v>
      </c>
      <c r="AO80" s="4" t="s">
        <v>97</v>
      </c>
      <c r="AP80" s="4" t="s">
        <v>97</v>
      </c>
      <c r="AQ80" s="4" t="s">
        <v>96</v>
      </c>
      <c r="AR80" s="4" t="s">
        <v>96</v>
      </c>
      <c r="AS80" s="4" t="s">
        <v>97</v>
      </c>
      <c r="AT80" s="4" t="s">
        <v>97</v>
      </c>
      <c r="AU80" s="4" t="s">
        <v>97</v>
      </c>
      <c r="AV80" s="4" t="s">
        <v>97</v>
      </c>
      <c r="AW80" s="4" t="s">
        <v>97</v>
      </c>
      <c r="AX80" s="4" t="s">
        <v>97</v>
      </c>
      <c r="AY80" s="4" t="s">
        <v>97</v>
      </c>
      <c r="AZ80" s="4" t="s">
        <v>97</v>
      </c>
      <c r="BA80" s="4" t="s">
        <v>97</v>
      </c>
      <c r="BB80" s="4" t="s">
        <v>97</v>
      </c>
      <c r="BC80" s="4" t="s">
        <v>97</v>
      </c>
      <c r="BD80" s="4" t="s">
        <v>96</v>
      </c>
      <c r="BE80" s="4">
        <v>3</v>
      </c>
      <c r="BF80" s="4">
        <v>3</v>
      </c>
      <c r="BG80" s="4">
        <v>3</v>
      </c>
      <c r="BH80" s="4">
        <v>0</v>
      </c>
      <c r="BI80" s="4">
        <v>3</v>
      </c>
      <c r="BJ80" s="4">
        <v>0</v>
      </c>
      <c r="BK80" s="4">
        <v>7</v>
      </c>
      <c r="BL80" s="4" t="s">
        <v>96</v>
      </c>
      <c r="BM80" s="4" t="s">
        <v>97</v>
      </c>
      <c r="BN80" s="4" t="s">
        <v>98</v>
      </c>
      <c r="BO80" s="6" t="s">
        <v>96</v>
      </c>
      <c r="BP80" s="6">
        <v>5</v>
      </c>
      <c r="BQ80" s="6" t="s">
        <v>96</v>
      </c>
      <c r="BR80" s="6" t="s">
        <v>96</v>
      </c>
      <c r="BS80" s="6">
        <v>35</v>
      </c>
      <c r="BT80" s="6" t="s">
        <v>96</v>
      </c>
      <c r="BU80" s="29" t="s">
        <v>430</v>
      </c>
      <c r="BV80" s="29" t="s">
        <v>1801</v>
      </c>
      <c r="BW80" s="29" t="s">
        <v>429</v>
      </c>
      <c r="BX80" s="29" t="s">
        <v>429</v>
      </c>
      <c r="BY80" s="29" t="s">
        <v>429</v>
      </c>
      <c r="BZ80" s="65" t="s">
        <v>429</v>
      </c>
      <c r="CA80" s="65" t="s">
        <v>429</v>
      </c>
      <c r="CB80" s="65" t="s">
        <v>429</v>
      </c>
      <c r="CC80" s="65" t="s">
        <v>429</v>
      </c>
      <c r="CD80" s="66">
        <v>106</v>
      </c>
      <c r="CE80" s="66">
        <v>52</v>
      </c>
      <c r="CF80" s="66">
        <v>14</v>
      </c>
      <c r="CG80" s="66">
        <v>0</v>
      </c>
      <c r="CH80" s="66">
        <v>0</v>
      </c>
      <c r="CI80" s="66">
        <v>143</v>
      </c>
      <c r="CJ80" s="66">
        <v>22</v>
      </c>
      <c r="CK80" s="66">
        <v>56</v>
      </c>
      <c r="CL80" s="66">
        <v>200</v>
      </c>
      <c r="CM80" s="66">
        <v>118</v>
      </c>
      <c r="CN80" s="66">
        <v>11</v>
      </c>
      <c r="CO80" s="66">
        <v>25</v>
      </c>
      <c r="CP80" s="66">
        <v>161</v>
      </c>
      <c r="CQ80" s="66">
        <v>160</v>
      </c>
      <c r="CR80" s="67">
        <v>0.19888888888888889</v>
      </c>
      <c r="CS80" s="67">
        <v>0.19111111111111112</v>
      </c>
      <c r="CT80" s="67">
        <v>0.32222222222222224</v>
      </c>
      <c r="CU80" s="67">
        <v>0.16555555555555557</v>
      </c>
      <c r="CV80" s="67">
        <v>0.12222222222222222</v>
      </c>
      <c r="CW80" s="68">
        <v>26</v>
      </c>
      <c r="CX80" s="68">
        <v>12</v>
      </c>
      <c r="CY80" s="68">
        <v>9</v>
      </c>
      <c r="CZ80" s="68">
        <v>10</v>
      </c>
    </row>
    <row r="81" spans="1:104" x14ac:dyDescent="0.3">
      <c r="A81" s="3" t="s">
        <v>92</v>
      </c>
      <c r="B81" s="3" t="s">
        <v>244</v>
      </c>
      <c r="C81" s="3" t="s">
        <v>248</v>
      </c>
      <c r="D81" s="6">
        <v>514756</v>
      </c>
      <c r="E81" s="4">
        <v>993</v>
      </c>
      <c r="F81" s="4">
        <v>626</v>
      </c>
      <c r="G81" s="54">
        <v>0.63041289023162139</v>
      </c>
      <c r="H81" s="6">
        <v>1</v>
      </c>
      <c r="I81" s="4">
        <v>116</v>
      </c>
      <c r="J81" s="6">
        <v>116</v>
      </c>
      <c r="K81" s="6"/>
      <c r="L81" s="6"/>
      <c r="M81" s="61">
        <v>510.00000000000006</v>
      </c>
      <c r="N81" s="4" t="s">
        <v>1718</v>
      </c>
      <c r="O81" s="4">
        <v>0</v>
      </c>
      <c r="P81" s="4">
        <v>0</v>
      </c>
      <c r="Q81" s="4">
        <v>90</v>
      </c>
      <c r="R81" s="4">
        <v>90</v>
      </c>
      <c r="S81" s="4">
        <v>10</v>
      </c>
      <c r="T81" s="4">
        <v>0</v>
      </c>
      <c r="U81" s="4">
        <v>0</v>
      </c>
      <c r="V81" s="4">
        <v>90</v>
      </c>
      <c r="W81" s="4">
        <v>40</v>
      </c>
      <c r="X81" s="4">
        <v>30</v>
      </c>
      <c r="Y81" s="4">
        <v>0</v>
      </c>
      <c r="Z81" s="4">
        <v>30</v>
      </c>
      <c r="AA81" s="4">
        <v>100</v>
      </c>
      <c r="AB81" s="4">
        <v>100</v>
      </c>
      <c r="AC81" s="4">
        <v>100</v>
      </c>
      <c r="AD81" s="4">
        <v>100</v>
      </c>
      <c r="AE81" s="4">
        <v>50</v>
      </c>
      <c r="AF81" s="4">
        <v>0</v>
      </c>
      <c r="AG81" s="4">
        <v>50</v>
      </c>
      <c r="AH81" s="4">
        <v>50</v>
      </c>
      <c r="AI81" s="4">
        <v>100</v>
      </c>
      <c r="AJ81" s="4">
        <v>2</v>
      </c>
      <c r="AK81" s="4" t="s">
        <v>96</v>
      </c>
      <c r="AL81" s="4" t="s">
        <v>96</v>
      </c>
      <c r="AM81" s="4">
        <v>2</v>
      </c>
      <c r="AN81" s="4" t="s">
        <v>97</v>
      </c>
      <c r="AO81" s="4" t="s">
        <v>97</v>
      </c>
      <c r="AP81" s="4" t="s">
        <v>97</v>
      </c>
      <c r="AQ81" s="4" t="s">
        <v>96</v>
      </c>
      <c r="AR81" s="4" t="s">
        <v>96</v>
      </c>
      <c r="AS81" s="4" t="s">
        <v>97</v>
      </c>
      <c r="AT81" s="4" t="s">
        <v>97</v>
      </c>
      <c r="AU81" s="4" t="s">
        <v>97</v>
      </c>
      <c r="AV81" s="4" t="s">
        <v>97</v>
      </c>
      <c r="AW81" s="4" t="s">
        <v>97</v>
      </c>
      <c r="AX81" s="4" t="s">
        <v>97</v>
      </c>
      <c r="AY81" s="4" t="s">
        <v>97</v>
      </c>
      <c r="AZ81" s="4" t="s">
        <v>97</v>
      </c>
      <c r="BA81" s="4" t="s">
        <v>97</v>
      </c>
      <c r="BB81" s="4" t="s">
        <v>97</v>
      </c>
      <c r="BC81" s="4" t="s">
        <v>97</v>
      </c>
      <c r="BD81" s="4" t="s">
        <v>96</v>
      </c>
      <c r="BE81" s="4">
        <v>0</v>
      </c>
      <c r="BF81" s="4">
        <v>10</v>
      </c>
      <c r="BG81" s="4">
        <v>10</v>
      </c>
      <c r="BH81" s="4">
        <v>0</v>
      </c>
      <c r="BI81" s="4">
        <v>0</v>
      </c>
      <c r="BJ81" s="4">
        <v>0</v>
      </c>
      <c r="BK81" s="4">
        <v>7</v>
      </c>
      <c r="BL81" s="4" t="s">
        <v>96</v>
      </c>
      <c r="BM81" s="4" t="s">
        <v>97</v>
      </c>
      <c r="BN81" s="4" t="s">
        <v>98</v>
      </c>
      <c r="BO81" s="6" t="s">
        <v>97</v>
      </c>
      <c r="BP81" s="6" t="s">
        <v>98</v>
      </c>
      <c r="BQ81" s="6" t="s">
        <v>98</v>
      </c>
      <c r="BR81" s="6" t="s">
        <v>96</v>
      </c>
      <c r="BS81" s="6">
        <v>14</v>
      </c>
      <c r="BT81" s="6" t="s">
        <v>96</v>
      </c>
      <c r="BU81" s="29" t="s">
        <v>429</v>
      </c>
      <c r="BV81" s="29" t="s">
        <v>1798</v>
      </c>
      <c r="BW81" s="29" t="s">
        <v>429</v>
      </c>
      <c r="BX81" s="29" t="s">
        <v>1798</v>
      </c>
      <c r="BY81" s="29" t="s">
        <v>430</v>
      </c>
      <c r="BZ81" s="65" t="s">
        <v>1800</v>
      </c>
      <c r="CA81" s="65" t="s">
        <v>429</v>
      </c>
      <c r="CB81" s="65" t="s">
        <v>429</v>
      </c>
      <c r="CC81" s="65" t="s">
        <v>1800</v>
      </c>
      <c r="CD81" s="66">
        <v>188</v>
      </c>
      <c r="CE81" s="66">
        <v>117</v>
      </c>
      <c r="CF81" s="66">
        <v>32</v>
      </c>
      <c r="CG81" s="66">
        <v>78</v>
      </c>
      <c r="CH81" s="66">
        <v>4</v>
      </c>
      <c r="CI81" s="66">
        <v>226</v>
      </c>
      <c r="CJ81" s="66">
        <v>3</v>
      </c>
      <c r="CK81" s="66">
        <v>77</v>
      </c>
      <c r="CL81" s="66">
        <v>255</v>
      </c>
      <c r="CM81" s="66">
        <v>114</v>
      </c>
      <c r="CN81" s="66">
        <v>14</v>
      </c>
      <c r="CO81" s="66">
        <v>44</v>
      </c>
      <c r="CP81" s="66">
        <v>424</v>
      </c>
      <c r="CQ81" s="66">
        <v>406</v>
      </c>
      <c r="CR81" s="67">
        <v>0.26626626626626626</v>
      </c>
      <c r="CS81" s="67">
        <v>0.21721721721721721</v>
      </c>
      <c r="CT81" s="67">
        <v>0.26926926926926925</v>
      </c>
      <c r="CU81" s="67">
        <v>0.16416416416416416</v>
      </c>
      <c r="CV81" s="67">
        <v>8.3083083083083084E-2</v>
      </c>
      <c r="CW81" s="68">
        <v>15</v>
      </c>
      <c r="CX81" s="68">
        <v>18</v>
      </c>
      <c r="CY81" s="68">
        <v>20</v>
      </c>
      <c r="CZ81" s="68">
        <v>8</v>
      </c>
    </row>
    <row r="82" spans="1:104" x14ac:dyDescent="0.3">
      <c r="A82" s="3" t="s">
        <v>92</v>
      </c>
      <c r="B82" s="3" t="s">
        <v>244</v>
      </c>
      <c r="C82" s="3" t="s">
        <v>1572</v>
      </c>
      <c r="D82" s="6">
        <v>525677</v>
      </c>
      <c r="E82" s="4">
        <v>362</v>
      </c>
      <c r="F82" s="4">
        <v>159</v>
      </c>
      <c r="G82" s="54">
        <v>0.43922651933701656</v>
      </c>
      <c r="H82" s="6">
        <v>0</v>
      </c>
      <c r="I82" s="6">
        <v>0</v>
      </c>
      <c r="J82" s="6"/>
      <c r="K82" s="6"/>
      <c r="L82" s="6"/>
      <c r="M82" s="61">
        <v>159</v>
      </c>
      <c r="N82" s="4" t="s">
        <v>1718</v>
      </c>
      <c r="O82" s="4">
        <v>0</v>
      </c>
      <c r="P82" s="4">
        <v>0</v>
      </c>
      <c r="Q82" s="4">
        <v>100</v>
      </c>
      <c r="R82" s="4">
        <v>100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98</v>
      </c>
      <c r="Y82" s="4">
        <v>0</v>
      </c>
      <c r="Z82" s="4">
        <v>2</v>
      </c>
      <c r="AA82" s="4">
        <v>100</v>
      </c>
      <c r="AB82" s="4">
        <v>100</v>
      </c>
      <c r="AC82" s="4">
        <v>100</v>
      </c>
      <c r="AD82" s="4">
        <v>100</v>
      </c>
      <c r="AE82" s="4">
        <v>30</v>
      </c>
      <c r="AF82" s="4">
        <v>0</v>
      </c>
      <c r="AG82" s="4">
        <v>30</v>
      </c>
      <c r="AH82" s="4">
        <v>70</v>
      </c>
      <c r="AI82" s="4">
        <v>100</v>
      </c>
      <c r="AJ82" s="4">
        <v>2</v>
      </c>
      <c r="AK82" s="4" t="s">
        <v>96</v>
      </c>
      <c r="AL82" s="4" t="s">
        <v>96</v>
      </c>
      <c r="AM82" s="4">
        <v>4</v>
      </c>
      <c r="AN82" s="4" t="s">
        <v>97</v>
      </c>
      <c r="AO82" s="4" t="s">
        <v>97</v>
      </c>
      <c r="AP82" s="4" t="s">
        <v>96</v>
      </c>
      <c r="AQ82" s="4" t="s">
        <v>96</v>
      </c>
      <c r="AR82" s="4" t="s">
        <v>96</v>
      </c>
      <c r="AS82" s="4" t="s">
        <v>97</v>
      </c>
      <c r="AT82" s="4" t="s">
        <v>97</v>
      </c>
      <c r="AU82" s="4" t="s">
        <v>97</v>
      </c>
      <c r="AV82" s="4" t="s">
        <v>97</v>
      </c>
      <c r="AW82" s="4" t="s">
        <v>97</v>
      </c>
      <c r="AX82" s="4" t="s">
        <v>97</v>
      </c>
      <c r="AY82" s="4" t="s">
        <v>97</v>
      </c>
      <c r="AZ82" s="4" t="s">
        <v>97</v>
      </c>
      <c r="BA82" s="4" t="s">
        <v>97</v>
      </c>
      <c r="BB82" s="4" t="s">
        <v>97</v>
      </c>
      <c r="BC82" s="4" t="s">
        <v>97</v>
      </c>
      <c r="BD82" s="4" t="s">
        <v>1439</v>
      </c>
      <c r="BE82" s="4">
        <v>4</v>
      </c>
      <c r="BF82" s="4">
        <v>4</v>
      </c>
      <c r="BG82" s="4">
        <v>4</v>
      </c>
      <c r="BH82" s="4">
        <v>0</v>
      </c>
      <c r="BI82" s="4">
        <v>16</v>
      </c>
      <c r="BJ82" s="4">
        <v>0</v>
      </c>
      <c r="BK82" s="4">
        <v>5</v>
      </c>
      <c r="BL82" s="4" t="s">
        <v>96</v>
      </c>
      <c r="BM82" s="4" t="s">
        <v>97</v>
      </c>
      <c r="BN82" s="4" t="s">
        <v>98</v>
      </c>
      <c r="BO82" s="6" t="s">
        <v>97</v>
      </c>
      <c r="BP82" s="6" t="s">
        <v>98</v>
      </c>
      <c r="BQ82" s="6" t="s">
        <v>98</v>
      </c>
      <c r="BR82" s="6" t="s">
        <v>96</v>
      </c>
      <c r="BS82" s="6">
        <v>36</v>
      </c>
      <c r="BT82" s="6" t="s">
        <v>96</v>
      </c>
      <c r="BU82" s="29" t="s">
        <v>429</v>
      </c>
      <c r="BV82" s="29" t="s">
        <v>429</v>
      </c>
      <c r="BW82" s="29" t="s">
        <v>429</v>
      </c>
      <c r="BX82" s="29" t="s">
        <v>429</v>
      </c>
      <c r="BY82" s="29" t="s">
        <v>429</v>
      </c>
      <c r="BZ82" s="65" t="s">
        <v>429</v>
      </c>
      <c r="CA82" s="65" t="s">
        <v>429</v>
      </c>
      <c r="CB82" s="65" t="s">
        <v>429</v>
      </c>
      <c r="CC82" s="65" t="s">
        <v>429</v>
      </c>
      <c r="CD82" s="66">
        <v>49</v>
      </c>
      <c r="CE82" s="66">
        <v>28</v>
      </c>
      <c r="CF82" s="66">
        <v>6</v>
      </c>
      <c r="CG82" s="66">
        <v>0</v>
      </c>
      <c r="CH82" s="66">
        <v>0</v>
      </c>
      <c r="CI82" s="66">
        <v>68</v>
      </c>
      <c r="CJ82" s="66">
        <v>0</v>
      </c>
      <c r="CK82" s="66">
        <v>28</v>
      </c>
      <c r="CL82" s="66">
        <v>79</v>
      </c>
      <c r="CM82" s="66">
        <v>46</v>
      </c>
      <c r="CN82" s="66">
        <v>4</v>
      </c>
      <c r="CO82" s="66">
        <v>9</v>
      </c>
      <c r="CP82" s="66">
        <v>0</v>
      </c>
      <c r="CQ82" s="66">
        <v>0</v>
      </c>
      <c r="CR82" s="67">
        <v>0.17983651226158037</v>
      </c>
      <c r="CS82" s="67">
        <v>0.21525885558583105</v>
      </c>
      <c r="CT82" s="67">
        <v>0.3024523160762943</v>
      </c>
      <c r="CU82" s="67">
        <v>0.15803814713896458</v>
      </c>
      <c r="CV82" s="67">
        <v>0.1444141689373297</v>
      </c>
      <c r="CW82" s="68">
        <v>5</v>
      </c>
      <c r="CX82" s="68">
        <v>14</v>
      </c>
      <c r="CY82" s="68">
        <v>1</v>
      </c>
      <c r="CZ82" s="68">
        <v>7</v>
      </c>
    </row>
    <row r="83" spans="1:104" x14ac:dyDescent="0.3">
      <c r="A83" s="3" t="s">
        <v>92</v>
      </c>
      <c r="B83" s="3" t="s">
        <v>244</v>
      </c>
      <c r="C83" s="3" t="s">
        <v>1573</v>
      </c>
      <c r="D83" s="6">
        <v>525685</v>
      </c>
      <c r="E83" s="4">
        <v>300</v>
      </c>
      <c r="F83" s="4">
        <v>90</v>
      </c>
      <c r="G83" s="54">
        <v>0.3</v>
      </c>
      <c r="H83" s="6">
        <v>0</v>
      </c>
      <c r="I83" s="6">
        <v>0</v>
      </c>
      <c r="J83" s="6"/>
      <c r="K83" s="6"/>
      <c r="L83" s="6"/>
      <c r="M83" s="61">
        <v>90</v>
      </c>
      <c r="N83" s="4" t="s">
        <v>1709</v>
      </c>
      <c r="O83" s="4">
        <v>0</v>
      </c>
      <c r="P83" s="4">
        <v>0</v>
      </c>
      <c r="Q83" s="4">
        <v>100</v>
      </c>
      <c r="R83" s="4">
        <v>100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80</v>
      </c>
      <c r="Y83" s="4">
        <v>10</v>
      </c>
      <c r="Z83" s="4">
        <v>10</v>
      </c>
      <c r="AA83" s="4">
        <v>100</v>
      </c>
      <c r="AB83" s="4">
        <v>100</v>
      </c>
      <c r="AC83" s="4">
        <v>100</v>
      </c>
      <c r="AD83" s="4">
        <v>100</v>
      </c>
      <c r="AE83" s="4">
        <v>50</v>
      </c>
      <c r="AF83" s="4">
        <v>0</v>
      </c>
      <c r="AG83" s="4">
        <v>30</v>
      </c>
      <c r="AH83" s="4">
        <v>70</v>
      </c>
      <c r="AI83" s="4">
        <v>100</v>
      </c>
      <c r="AJ83" s="4">
        <v>2</v>
      </c>
      <c r="AK83" s="4" t="s">
        <v>96</v>
      </c>
      <c r="AL83" s="4" t="s">
        <v>96</v>
      </c>
      <c r="AM83" s="4">
        <v>4</v>
      </c>
      <c r="AN83" s="4" t="s">
        <v>96</v>
      </c>
      <c r="AO83" s="4" t="s">
        <v>96</v>
      </c>
      <c r="AP83" s="4" t="s">
        <v>97</v>
      </c>
      <c r="AQ83" s="4" t="s">
        <v>96</v>
      </c>
      <c r="AR83" s="4" t="s">
        <v>96</v>
      </c>
      <c r="AS83" s="4" t="s">
        <v>97</v>
      </c>
      <c r="AT83" s="4" t="s">
        <v>97</v>
      </c>
      <c r="AU83" s="4" t="s">
        <v>97</v>
      </c>
      <c r="AV83" s="4" t="s">
        <v>97</v>
      </c>
      <c r="AW83" s="4" t="s">
        <v>96</v>
      </c>
      <c r="AX83" s="4" t="s">
        <v>97</v>
      </c>
      <c r="AY83" s="4" t="s">
        <v>97</v>
      </c>
      <c r="AZ83" s="4" t="s">
        <v>97</v>
      </c>
      <c r="BA83" s="4" t="s">
        <v>97</v>
      </c>
      <c r="BB83" s="4" t="s">
        <v>97</v>
      </c>
      <c r="BC83" s="4" t="s">
        <v>96</v>
      </c>
      <c r="BD83" s="4" t="s">
        <v>1439</v>
      </c>
      <c r="BE83" s="4">
        <v>3</v>
      </c>
      <c r="BF83" s="4">
        <v>24</v>
      </c>
      <c r="BG83" s="4">
        <v>12</v>
      </c>
      <c r="BH83" s="4">
        <v>0</v>
      </c>
      <c r="BI83" s="4">
        <v>3</v>
      </c>
      <c r="BJ83" s="4">
        <v>0</v>
      </c>
      <c r="BK83" s="4">
        <v>5</v>
      </c>
      <c r="BL83" s="4" t="s">
        <v>97</v>
      </c>
      <c r="BM83" s="4" t="s">
        <v>97</v>
      </c>
      <c r="BN83" s="4" t="s">
        <v>98</v>
      </c>
      <c r="BO83" s="6" t="s">
        <v>97</v>
      </c>
      <c r="BP83" s="6" t="s">
        <v>98</v>
      </c>
      <c r="BQ83" s="6" t="s">
        <v>98</v>
      </c>
      <c r="BR83" s="6" t="s">
        <v>96</v>
      </c>
      <c r="BS83" s="6">
        <v>16</v>
      </c>
      <c r="BT83" s="6" t="s">
        <v>96</v>
      </c>
      <c r="BU83" s="29" t="s">
        <v>429</v>
      </c>
      <c r="BV83" s="29" t="s">
        <v>429</v>
      </c>
      <c r="BW83" s="29" t="s">
        <v>429</v>
      </c>
      <c r="BX83" s="29" t="s">
        <v>429</v>
      </c>
      <c r="BY83" s="29" t="s">
        <v>429</v>
      </c>
      <c r="BZ83" s="65" t="s">
        <v>429</v>
      </c>
      <c r="CA83" s="65" t="s">
        <v>429</v>
      </c>
      <c r="CB83" s="65" t="s">
        <v>429</v>
      </c>
      <c r="CC83" s="65" t="s">
        <v>429</v>
      </c>
      <c r="CD83" s="66">
        <v>19</v>
      </c>
      <c r="CE83" s="66">
        <v>7</v>
      </c>
      <c r="CF83" s="66">
        <v>3</v>
      </c>
      <c r="CG83" s="66">
        <v>0</v>
      </c>
      <c r="CH83" s="66">
        <v>0</v>
      </c>
      <c r="CI83" s="66">
        <v>33</v>
      </c>
      <c r="CJ83" s="66">
        <v>9</v>
      </c>
      <c r="CK83" s="66">
        <v>17</v>
      </c>
      <c r="CL83" s="66">
        <v>55</v>
      </c>
      <c r="CM83" s="66">
        <v>29</v>
      </c>
      <c r="CN83" s="66">
        <v>1</v>
      </c>
      <c r="CO83" s="66">
        <v>12</v>
      </c>
      <c r="CP83" s="66">
        <v>0</v>
      </c>
      <c r="CQ83" s="66">
        <v>0</v>
      </c>
      <c r="CR83" s="67">
        <v>0.16107382550335569</v>
      </c>
      <c r="CS83" s="67">
        <v>0.20469798657718122</v>
      </c>
      <c r="CT83" s="67">
        <v>0.26845637583892618</v>
      </c>
      <c r="CU83" s="67">
        <v>0.20805369127516779</v>
      </c>
      <c r="CV83" s="67">
        <v>0.15771812080536912</v>
      </c>
      <c r="CW83" s="68">
        <v>4</v>
      </c>
      <c r="CX83" s="68">
        <v>9</v>
      </c>
      <c r="CY83" s="68">
        <v>3</v>
      </c>
      <c r="CZ83" s="68">
        <v>4</v>
      </c>
    </row>
    <row r="84" spans="1:104" x14ac:dyDescent="0.3">
      <c r="A84" s="3" t="s">
        <v>92</v>
      </c>
      <c r="B84" s="3" t="s">
        <v>244</v>
      </c>
      <c r="C84" s="3" t="s">
        <v>250</v>
      </c>
      <c r="D84" s="6">
        <v>525766</v>
      </c>
      <c r="E84" s="4">
        <v>946</v>
      </c>
      <c r="F84" s="4">
        <v>766</v>
      </c>
      <c r="G84" s="54">
        <v>0.80972515856236782</v>
      </c>
      <c r="H84" s="6">
        <v>1</v>
      </c>
      <c r="I84" s="4">
        <v>420</v>
      </c>
      <c r="J84" s="6"/>
      <c r="K84" s="6">
        <v>420</v>
      </c>
      <c r="L84" s="6"/>
      <c r="M84" s="61">
        <v>346</v>
      </c>
      <c r="N84" s="4" t="s">
        <v>1709</v>
      </c>
      <c r="O84" s="4">
        <v>0</v>
      </c>
      <c r="P84" s="4">
        <v>0</v>
      </c>
      <c r="Q84" s="4">
        <v>100</v>
      </c>
      <c r="R84" s="4">
        <v>100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80</v>
      </c>
      <c r="Y84" s="4">
        <v>5</v>
      </c>
      <c r="Z84" s="4">
        <v>15</v>
      </c>
      <c r="AA84" s="4">
        <v>100</v>
      </c>
      <c r="AB84" s="4">
        <v>100</v>
      </c>
      <c r="AC84" s="4">
        <v>100</v>
      </c>
      <c r="AD84" s="4">
        <v>100</v>
      </c>
      <c r="AE84" s="4">
        <v>50</v>
      </c>
      <c r="AF84" s="4">
        <v>0</v>
      </c>
      <c r="AG84" s="4">
        <v>2</v>
      </c>
      <c r="AH84" s="4">
        <v>98</v>
      </c>
      <c r="AI84" s="4">
        <v>80</v>
      </c>
      <c r="AJ84" s="4">
        <v>2</v>
      </c>
      <c r="AK84" s="4" t="s">
        <v>96</v>
      </c>
      <c r="AL84" s="4" t="s">
        <v>96</v>
      </c>
      <c r="AM84" s="4">
        <v>6</v>
      </c>
      <c r="AN84" s="4" t="s">
        <v>97</v>
      </c>
      <c r="AO84" s="4" t="s">
        <v>97</v>
      </c>
      <c r="AP84" s="4" t="s">
        <v>96</v>
      </c>
      <c r="AQ84" s="4" t="s">
        <v>96</v>
      </c>
      <c r="AR84" s="4" t="s">
        <v>96</v>
      </c>
      <c r="AS84" s="4" t="s">
        <v>97</v>
      </c>
      <c r="AT84" s="4" t="s">
        <v>97</v>
      </c>
      <c r="AU84" s="4" t="s">
        <v>97</v>
      </c>
      <c r="AV84" s="4" t="s">
        <v>97</v>
      </c>
      <c r="AW84" s="4" t="s">
        <v>97</v>
      </c>
      <c r="AX84" s="4" t="s">
        <v>97</v>
      </c>
      <c r="AY84" s="4" t="s">
        <v>97</v>
      </c>
      <c r="AZ84" s="4" t="s">
        <v>97</v>
      </c>
      <c r="BA84" s="4" t="s">
        <v>97</v>
      </c>
      <c r="BB84" s="4" t="s">
        <v>97</v>
      </c>
      <c r="BC84" s="4" t="s">
        <v>97</v>
      </c>
      <c r="BD84" s="4" t="s">
        <v>97</v>
      </c>
      <c r="BE84" s="4">
        <v>0</v>
      </c>
      <c r="BF84" s="4">
        <v>9</v>
      </c>
      <c r="BG84" s="4">
        <v>9</v>
      </c>
      <c r="BH84" s="4">
        <v>0</v>
      </c>
      <c r="BI84" s="4">
        <v>0</v>
      </c>
      <c r="BJ84" s="4">
        <v>0</v>
      </c>
      <c r="BK84" s="4">
        <v>7</v>
      </c>
      <c r="BL84" s="4" t="s">
        <v>96</v>
      </c>
      <c r="BM84" s="4" t="s">
        <v>97</v>
      </c>
      <c r="BN84" s="4" t="s">
        <v>98</v>
      </c>
      <c r="BO84" s="6" t="s">
        <v>97</v>
      </c>
      <c r="BP84" s="6" t="s">
        <v>98</v>
      </c>
      <c r="BQ84" s="6" t="s">
        <v>98</v>
      </c>
      <c r="BR84" s="6" t="s">
        <v>96</v>
      </c>
      <c r="BS84" s="6">
        <v>64</v>
      </c>
      <c r="BT84" s="6" t="s">
        <v>96</v>
      </c>
      <c r="BU84" s="29" t="s">
        <v>430</v>
      </c>
      <c r="BV84" s="29" t="s">
        <v>1801</v>
      </c>
      <c r="BW84" s="29" t="s">
        <v>429</v>
      </c>
      <c r="BX84" s="29" t="s">
        <v>429</v>
      </c>
      <c r="BY84" s="29" t="s">
        <v>429</v>
      </c>
      <c r="BZ84" s="65" t="s">
        <v>429</v>
      </c>
      <c r="CA84" s="65" t="s">
        <v>429</v>
      </c>
      <c r="CB84" s="65" t="s">
        <v>429</v>
      </c>
      <c r="CC84" s="65" t="s">
        <v>429</v>
      </c>
      <c r="CD84" s="66">
        <v>126</v>
      </c>
      <c r="CE84" s="66">
        <v>70</v>
      </c>
      <c r="CF84" s="66">
        <v>11</v>
      </c>
      <c r="CG84" s="66">
        <v>29</v>
      </c>
      <c r="CH84" s="66">
        <v>0</v>
      </c>
      <c r="CI84" s="66">
        <v>236</v>
      </c>
      <c r="CJ84" s="66">
        <v>17</v>
      </c>
      <c r="CK84" s="66">
        <v>88</v>
      </c>
      <c r="CL84" s="66">
        <v>245</v>
      </c>
      <c r="CM84" s="66">
        <v>121</v>
      </c>
      <c r="CN84" s="66">
        <v>14</v>
      </c>
      <c r="CO84" s="66">
        <v>37</v>
      </c>
      <c r="CP84" s="66">
        <v>101</v>
      </c>
      <c r="CQ84" s="66">
        <v>94</v>
      </c>
      <c r="CR84" s="67">
        <v>0.25588865096359742</v>
      </c>
      <c r="CS84" s="67">
        <v>0.23126338329764454</v>
      </c>
      <c r="CT84" s="67">
        <v>0.25802997858672377</v>
      </c>
      <c r="CU84" s="67">
        <v>0.15738758029978586</v>
      </c>
      <c r="CV84" s="67">
        <v>9.7430406852248394E-2</v>
      </c>
      <c r="CW84" s="68">
        <v>8</v>
      </c>
      <c r="CX84" s="68">
        <v>12</v>
      </c>
      <c r="CY84" s="68">
        <v>10</v>
      </c>
      <c r="CZ84" s="68">
        <v>6</v>
      </c>
    </row>
    <row r="85" spans="1:104" x14ac:dyDescent="0.3">
      <c r="A85" s="3" t="s">
        <v>92</v>
      </c>
      <c r="B85" s="3" t="s">
        <v>244</v>
      </c>
      <c r="C85" s="3" t="s">
        <v>251</v>
      </c>
      <c r="D85" s="6">
        <v>514977</v>
      </c>
      <c r="E85" s="4">
        <v>200</v>
      </c>
      <c r="F85" s="4">
        <v>100</v>
      </c>
      <c r="G85" s="54">
        <v>0.5</v>
      </c>
      <c r="H85" s="4">
        <v>1</v>
      </c>
      <c r="I85" s="4">
        <v>70</v>
      </c>
      <c r="J85" s="6"/>
      <c r="K85" s="6">
        <v>70</v>
      </c>
      <c r="L85" s="6"/>
      <c r="M85" s="61">
        <v>30</v>
      </c>
      <c r="N85" s="4" t="s">
        <v>1718</v>
      </c>
      <c r="O85" s="4">
        <v>0</v>
      </c>
      <c r="P85" s="4">
        <v>0</v>
      </c>
      <c r="Q85" s="4">
        <v>100</v>
      </c>
      <c r="R85" s="4">
        <v>20</v>
      </c>
      <c r="S85" s="4">
        <v>80</v>
      </c>
      <c r="T85" s="4">
        <v>0</v>
      </c>
      <c r="U85" s="4">
        <v>0</v>
      </c>
      <c r="V85" s="4">
        <v>0</v>
      </c>
      <c r="W85" s="4">
        <v>0</v>
      </c>
      <c r="X85" s="4">
        <v>100</v>
      </c>
      <c r="Y85" s="4">
        <v>0</v>
      </c>
      <c r="Z85" s="4">
        <v>0</v>
      </c>
      <c r="AA85" s="4">
        <v>100</v>
      </c>
      <c r="AB85" s="4">
        <v>100</v>
      </c>
      <c r="AC85" s="4">
        <v>100</v>
      </c>
      <c r="AD85" s="4">
        <v>0</v>
      </c>
      <c r="AE85" s="4">
        <v>0</v>
      </c>
      <c r="AF85" s="4">
        <v>0</v>
      </c>
      <c r="AG85" s="4">
        <v>0</v>
      </c>
      <c r="AH85" s="4">
        <v>100</v>
      </c>
      <c r="AI85" s="4">
        <v>100</v>
      </c>
      <c r="AJ85" s="4">
        <v>2</v>
      </c>
      <c r="AK85" s="4" t="s">
        <v>96</v>
      </c>
      <c r="AL85" s="4" t="s">
        <v>96</v>
      </c>
      <c r="AM85" s="4">
        <v>6</v>
      </c>
      <c r="AN85" s="4" t="s">
        <v>97</v>
      </c>
      <c r="AO85" s="4" t="s">
        <v>97</v>
      </c>
      <c r="AP85" s="4" t="s">
        <v>97</v>
      </c>
      <c r="AQ85" s="4" t="s">
        <v>96</v>
      </c>
      <c r="AR85" s="4" t="s">
        <v>96</v>
      </c>
      <c r="AS85" s="4" t="s">
        <v>97</v>
      </c>
      <c r="AT85" s="4" t="s">
        <v>97</v>
      </c>
      <c r="AU85" s="4" t="s">
        <v>97</v>
      </c>
      <c r="AV85" s="4" t="s">
        <v>97</v>
      </c>
      <c r="AW85" s="4" t="s">
        <v>97</v>
      </c>
      <c r="AX85" s="4" t="s">
        <v>97</v>
      </c>
      <c r="AY85" s="4" t="s">
        <v>97</v>
      </c>
      <c r="AZ85" s="4" t="s">
        <v>97</v>
      </c>
      <c r="BA85" s="4" t="s">
        <v>97</v>
      </c>
      <c r="BB85" s="4" t="s">
        <v>97</v>
      </c>
      <c r="BC85" s="4" t="s">
        <v>97</v>
      </c>
      <c r="BD85" s="4" t="s">
        <v>97</v>
      </c>
      <c r="BE85" s="4">
        <v>9</v>
      </c>
      <c r="BF85" s="4">
        <v>20</v>
      </c>
      <c r="BG85" s="4">
        <v>20</v>
      </c>
      <c r="BH85" s="4">
        <v>0</v>
      </c>
      <c r="BI85" s="4">
        <v>20</v>
      </c>
      <c r="BJ85" s="4">
        <v>0</v>
      </c>
      <c r="BK85" s="4">
        <v>5</v>
      </c>
      <c r="BL85" s="4" t="s">
        <v>96</v>
      </c>
      <c r="BM85" s="4" t="s">
        <v>97</v>
      </c>
      <c r="BN85" s="4" t="s">
        <v>98</v>
      </c>
      <c r="BO85" s="6" t="s">
        <v>97</v>
      </c>
      <c r="BP85" s="6" t="s">
        <v>98</v>
      </c>
      <c r="BQ85" s="6" t="s">
        <v>98</v>
      </c>
      <c r="BR85" s="6" t="s">
        <v>96</v>
      </c>
      <c r="BS85" s="6">
        <v>20</v>
      </c>
      <c r="BT85" s="6" t="s">
        <v>96</v>
      </c>
      <c r="BU85" s="29" t="s">
        <v>429</v>
      </c>
      <c r="BV85" s="29" t="s">
        <v>1801</v>
      </c>
      <c r="BW85" s="29" t="s">
        <v>429</v>
      </c>
      <c r="BX85" s="29" t="s">
        <v>429</v>
      </c>
      <c r="BY85" s="29" t="s">
        <v>429</v>
      </c>
      <c r="BZ85" s="65" t="s">
        <v>429</v>
      </c>
      <c r="CA85" s="65" t="s">
        <v>429</v>
      </c>
      <c r="CB85" s="65" t="s">
        <v>429</v>
      </c>
      <c r="CC85" s="65" t="s">
        <v>429</v>
      </c>
      <c r="CD85" s="66">
        <v>27</v>
      </c>
      <c r="CE85" s="66">
        <v>8</v>
      </c>
      <c r="CF85" s="66">
        <v>4</v>
      </c>
      <c r="CG85" s="66">
        <v>0</v>
      </c>
      <c r="CH85" s="66">
        <v>0</v>
      </c>
      <c r="CI85" s="66">
        <v>43</v>
      </c>
      <c r="CJ85" s="66">
        <v>0</v>
      </c>
      <c r="CK85" s="66">
        <v>13</v>
      </c>
      <c r="CL85" s="66">
        <v>47</v>
      </c>
      <c r="CM85" s="66">
        <v>20</v>
      </c>
      <c r="CN85" s="66">
        <v>0</v>
      </c>
      <c r="CO85" s="66">
        <v>8</v>
      </c>
      <c r="CP85" s="66">
        <v>0</v>
      </c>
      <c r="CQ85" s="66">
        <v>0</v>
      </c>
      <c r="CR85" s="67">
        <v>0.28999999999999998</v>
      </c>
      <c r="CS85" s="67">
        <v>0.21</v>
      </c>
      <c r="CT85" s="67">
        <v>0.255</v>
      </c>
      <c r="CU85" s="67">
        <v>0.11</v>
      </c>
      <c r="CV85" s="67">
        <v>0.13500000000000001</v>
      </c>
      <c r="CW85" s="68">
        <v>4</v>
      </c>
      <c r="CX85" s="68">
        <v>7</v>
      </c>
      <c r="CY85" s="68">
        <v>6</v>
      </c>
      <c r="CZ85" s="68">
        <v>4</v>
      </c>
    </row>
    <row r="86" spans="1:104" x14ac:dyDescent="0.3">
      <c r="A86" s="3" t="s">
        <v>92</v>
      </c>
      <c r="B86" s="3" t="s">
        <v>244</v>
      </c>
      <c r="C86" s="3" t="s">
        <v>252</v>
      </c>
      <c r="D86" s="6">
        <v>525774</v>
      </c>
      <c r="E86" s="4">
        <v>421</v>
      </c>
      <c r="F86" s="4">
        <v>74</v>
      </c>
      <c r="G86" s="54">
        <v>0.17577197149643706</v>
      </c>
      <c r="H86" s="4">
        <v>1</v>
      </c>
      <c r="I86" s="4">
        <v>34</v>
      </c>
      <c r="J86" s="6"/>
      <c r="K86" s="6"/>
      <c r="L86" s="6">
        <v>34</v>
      </c>
      <c r="M86" s="61">
        <v>40</v>
      </c>
      <c r="N86" s="4" t="s">
        <v>1712</v>
      </c>
      <c r="O86" s="4">
        <v>0</v>
      </c>
      <c r="P86" s="4">
        <v>0</v>
      </c>
      <c r="Q86" s="4">
        <v>100</v>
      </c>
      <c r="R86" s="4">
        <v>95</v>
      </c>
      <c r="S86" s="4">
        <v>0</v>
      </c>
      <c r="T86" s="4">
        <v>5</v>
      </c>
      <c r="U86" s="4">
        <v>0</v>
      </c>
      <c r="V86" s="4">
        <v>0</v>
      </c>
      <c r="W86" s="4">
        <v>0</v>
      </c>
      <c r="X86" s="4">
        <v>100</v>
      </c>
      <c r="Y86" s="4">
        <v>0</v>
      </c>
      <c r="Z86" s="4">
        <v>0</v>
      </c>
      <c r="AA86" s="4">
        <v>100</v>
      </c>
      <c r="AB86" s="4">
        <v>100</v>
      </c>
      <c r="AC86" s="4">
        <v>100</v>
      </c>
      <c r="AD86" s="4">
        <v>100</v>
      </c>
      <c r="AE86" s="4">
        <v>80</v>
      </c>
      <c r="AF86" s="4">
        <v>0</v>
      </c>
      <c r="AG86" s="4">
        <v>50</v>
      </c>
      <c r="AH86" s="4">
        <v>50</v>
      </c>
      <c r="AI86" s="4">
        <v>100</v>
      </c>
      <c r="AJ86" s="4">
        <v>1</v>
      </c>
      <c r="AK86" s="4" t="s">
        <v>96</v>
      </c>
      <c r="AL86" s="4" t="s">
        <v>96</v>
      </c>
      <c r="AM86" s="4">
        <v>9</v>
      </c>
      <c r="AN86" s="4" t="s">
        <v>97</v>
      </c>
      <c r="AO86" s="4" t="s">
        <v>96</v>
      </c>
      <c r="AP86" s="4" t="s">
        <v>96</v>
      </c>
      <c r="AQ86" s="4" t="s">
        <v>97</v>
      </c>
      <c r="AR86" s="4" t="s">
        <v>97</v>
      </c>
      <c r="AS86" s="4" t="s">
        <v>97</v>
      </c>
      <c r="AT86" s="4" t="s">
        <v>97</v>
      </c>
      <c r="AU86" s="4" t="s">
        <v>97</v>
      </c>
      <c r="AV86" s="4" t="s">
        <v>97</v>
      </c>
      <c r="AW86" s="4" t="s">
        <v>97</v>
      </c>
      <c r="AX86" s="4" t="s">
        <v>97</v>
      </c>
      <c r="AY86" s="4" t="s">
        <v>97</v>
      </c>
      <c r="AZ86" s="4" t="s">
        <v>97</v>
      </c>
      <c r="BA86" s="4" t="s">
        <v>97</v>
      </c>
      <c r="BB86" s="4" t="s">
        <v>97</v>
      </c>
      <c r="BC86" s="4" t="s">
        <v>97</v>
      </c>
      <c r="BD86" s="4" t="s">
        <v>97</v>
      </c>
      <c r="BE86" s="4">
        <v>2</v>
      </c>
      <c r="BF86" s="4">
        <v>2</v>
      </c>
      <c r="BG86" s="4">
        <v>10</v>
      </c>
      <c r="BH86" s="4">
        <v>0</v>
      </c>
      <c r="BI86" s="4">
        <v>2</v>
      </c>
      <c r="BJ86" s="4">
        <v>0</v>
      </c>
      <c r="BK86" s="4">
        <v>5</v>
      </c>
      <c r="BL86" s="4" t="s">
        <v>97</v>
      </c>
      <c r="BM86" s="4" t="s">
        <v>97</v>
      </c>
      <c r="BN86" s="4" t="s">
        <v>98</v>
      </c>
      <c r="BO86" s="6" t="s">
        <v>97</v>
      </c>
      <c r="BP86" s="6" t="s">
        <v>98</v>
      </c>
      <c r="BQ86" s="6" t="s">
        <v>98</v>
      </c>
      <c r="BR86" s="6" t="s">
        <v>96</v>
      </c>
      <c r="BS86" s="6">
        <v>20</v>
      </c>
      <c r="BT86" s="6" t="s">
        <v>96</v>
      </c>
      <c r="BU86" s="29" t="s">
        <v>429</v>
      </c>
      <c r="BV86" s="29" t="s">
        <v>429</v>
      </c>
      <c r="BW86" s="29" t="s">
        <v>429</v>
      </c>
      <c r="BX86" s="29" t="s">
        <v>429</v>
      </c>
      <c r="BY86" s="29" t="s">
        <v>429</v>
      </c>
      <c r="BZ86" s="65" t="s">
        <v>429</v>
      </c>
      <c r="CA86" s="65" t="s">
        <v>429</v>
      </c>
      <c r="CB86" s="65" t="s">
        <v>429</v>
      </c>
      <c r="CC86" s="65" t="s">
        <v>429</v>
      </c>
      <c r="CD86" s="66">
        <v>33</v>
      </c>
      <c r="CE86" s="66">
        <v>9</v>
      </c>
      <c r="CF86" s="66">
        <v>0</v>
      </c>
      <c r="CG86" s="66">
        <v>0</v>
      </c>
      <c r="CH86" s="66">
        <v>0</v>
      </c>
      <c r="CI86" s="66">
        <v>27</v>
      </c>
      <c r="CJ86" s="66">
        <v>0</v>
      </c>
      <c r="CK86" s="66">
        <v>13</v>
      </c>
      <c r="CL86" s="66">
        <v>70</v>
      </c>
      <c r="CM86" s="66">
        <v>45</v>
      </c>
      <c r="CN86" s="66">
        <v>2</v>
      </c>
      <c r="CO86" s="66">
        <v>6</v>
      </c>
      <c r="CP86" s="66">
        <v>0</v>
      </c>
      <c r="CQ86" s="66">
        <v>0</v>
      </c>
      <c r="CR86" s="67">
        <v>0.14988290398126464</v>
      </c>
      <c r="CS86" s="67">
        <v>0.22014051522248243</v>
      </c>
      <c r="CT86" s="67">
        <v>0.26463700234192039</v>
      </c>
      <c r="CU86" s="67">
        <v>0.23185011709601874</v>
      </c>
      <c r="CV86" s="67">
        <v>0.13348946135831383</v>
      </c>
      <c r="CW86" s="68">
        <v>9</v>
      </c>
      <c r="CX86" s="68">
        <v>8</v>
      </c>
      <c r="CY86" s="68">
        <v>2</v>
      </c>
      <c r="CZ86" s="68">
        <v>12</v>
      </c>
    </row>
    <row r="87" spans="1:104" x14ac:dyDescent="0.3">
      <c r="A87" s="3" t="s">
        <v>92</v>
      </c>
      <c r="B87" s="3" t="s">
        <v>244</v>
      </c>
      <c r="C87" s="3" t="s">
        <v>254</v>
      </c>
      <c r="D87" s="6">
        <v>525791</v>
      </c>
      <c r="E87" s="4">
        <v>3135</v>
      </c>
      <c r="F87" s="4">
        <v>1317</v>
      </c>
      <c r="G87" s="54">
        <v>0.4200956937799043</v>
      </c>
      <c r="H87" s="6">
        <v>1</v>
      </c>
      <c r="I87" s="4">
        <v>74</v>
      </c>
      <c r="J87" s="6">
        <v>74</v>
      </c>
      <c r="K87" s="6"/>
      <c r="L87" s="6"/>
      <c r="M87" s="61">
        <v>1243</v>
      </c>
      <c r="N87" s="4" t="s">
        <v>1709</v>
      </c>
      <c r="O87" s="4">
        <v>129</v>
      </c>
      <c r="P87" s="4">
        <v>450</v>
      </c>
      <c r="Q87" s="4">
        <v>100</v>
      </c>
      <c r="R87" s="4">
        <v>100</v>
      </c>
      <c r="S87" s="4">
        <v>0</v>
      </c>
      <c r="T87" s="4">
        <v>0</v>
      </c>
      <c r="U87" s="4">
        <v>0</v>
      </c>
      <c r="V87" s="4">
        <v>80</v>
      </c>
      <c r="W87" s="4">
        <v>75</v>
      </c>
      <c r="X87" s="4">
        <v>20</v>
      </c>
      <c r="Y87" s="4">
        <v>0</v>
      </c>
      <c r="Z87" s="4">
        <v>5</v>
      </c>
      <c r="AA87" s="4">
        <v>100</v>
      </c>
      <c r="AB87" s="4">
        <v>100</v>
      </c>
      <c r="AC87" s="4">
        <v>100</v>
      </c>
      <c r="AD87" s="4">
        <v>70</v>
      </c>
      <c r="AE87" s="4">
        <v>50</v>
      </c>
      <c r="AF87" s="4">
        <v>20</v>
      </c>
      <c r="AG87" s="4">
        <v>30</v>
      </c>
      <c r="AH87" s="4">
        <v>50</v>
      </c>
      <c r="AI87" s="4">
        <v>95</v>
      </c>
      <c r="AJ87" s="4">
        <v>4</v>
      </c>
      <c r="AK87" s="4" t="s">
        <v>96</v>
      </c>
      <c r="AL87" s="4" t="s">
        <v>96</v>
      </c>
      <c r="AM87" s="4">
        <v>5</v>
      </c>
      <c r="AN87" s="4" t="s">
        <v>97</v>
      </c>
      <c r="AO87" s="4" t="s">
        <v>96</v>
      </c>
      <c r="AP87" s="4" t="s">
        <v>96</v>
      </c>
      <c r="AQ87" s="4" t="s">
        <v>97</v>
      </c>
      <c r="AR87" s="4" t="s">
        <v>96</v>
      </c>
      <c r="AS87" s="4" t="s">
        <v>96</v>
      </c>
      <c r="AT87" s="4" t="s">
        <v>97</v>
      </c>
      <c r="AU87" s="4" t="s">
        <v>96</v>
      </c>
      <c r="AV87" s="4" t="s">
        <v>97</v>
      </c>
      <c r="AW87" s="4" t="s">
        <v>97</v>
      </c>
      <c r="AX87" s="4" t="s">
        <v>97</v>
      </c>
      <c r="AY87" s="4" t="s">
        <v>97</v>
      </c>
      <c r="AZ87" s="4" t="s">
        <v>97</v>
      </c>
      <c r="BA87" s="4" t="s">
        <v>97</v>
      </c>
      <c r="BB87" s="4" t="s">
        <v>97</v>
      </c>
      <c r="BC87" s="4" t="s">
        <v>96</v>
      </c>
      <c r="BD87" s="4" t="s">
        <v>96</v>
      </c>
      <c r="BE87" s="4">
        <v>0</v>
      </c>
      <c r="BF87" s="4">
        <v>0</v>
      </c>
      <c r="BG87" s="4">
        <v>0</v>
      </c>
      <c r="BH87" s="4">
        <v>0</v>
      </c>
      <c r="BI87" s="4">
        <v>0</v>
      </c>
      <c r="BJ87" s="4">
        <v>0</v>
      </c>
      <c r="BK87" s="4">
        <v>9</v>
      </c>
      <c r="BL87" s="4" t="s">
        <v>97</v>
      </c>
      <c r="BM87" s="4" t="s">
        <v>96</v>
      </c>
      <c r="BN87" s="4" t="s">
        <v>1720</v>
      </c>
      <c r="BO87" s="6" t="s">
        <v>96</v>
      </c>
      <c r="BP87" s="6">
        <v>4</v>
      </c>
      <c r="BQ87" s="6" t="s">
        <v>96</v>
      </c>
      <c r="BR87" s="6" t="s">
        <v>96</v>
      </c>
      <c r="BS87" s="6">
        <v>130</v>
      </c>
      <c r="BT87" s="6" t="s">
        <v>96</v>
      </c>
      <c r="BU87" s="29" t="s">
        <v>430</v>
      </c>
      <c r="BV87" s="29" t="s">
        <v>1801</v>
      </c>
      <c r="BW87" s="29" t="s">
        <v>1801</v>
      </c>
      <c r="BX87" s="29" t="s">
        <v>1802</v>
      </c>
      <c r="BY87" s="29" t="s">
        <v>430</v>
      </c>
      <c r="BZ87" s="65" t="s">
        <v>429</v>
      </c>
      <c r="CA87" s="65" t="s">
        <v>429</v>
      </c>
      <c r="CB87" s="65" t="s">
        <v>429</v>
      </c>
      <c r="CC87" s="65" t="s">
        <v>429</v>
      </c>
      <c r="CD87" s="66">
        <v>308</v>
      </c>
      <c r="CE87" s="66">
        <v>128</v>
      </c>
      <c r="CF87" s="66">
        <v>58</v>
      </c>
      <c r="CG87" s="66">
        <v>66</v>
      </c>
      <c r="CH87" s="66">
        <v>22</v>
      </c>
      <c r="CI87" s="66">
        <v>483</v>
      </c>
      <c r="CJ87" s="66">
        <v>159</v>
      </c>
      <c r="CK87" s="66">
        <v>183</v>
      </c>
      <c r="CL87" s="66">
        <v>627</v>
      </c>
      <c r="CM87" s="66">
        <v>335</v>
      </c>
      <c r="CN87" s="66">
        <v>28</v>
      </c>
      <c r="CO87" s="66">
        <v>96</v>
      </c>
      <c r="CP87" s="66">
        <v>379</v>
      </c>
      <c r="CQ87" s="66">
        <v>362</v>
      </c>
      <c r="CR87" s="67">
        <v>0.22926374650512582</v>
      </c>
      <c r="CS87" s="67">
        <v>0.22646784715750232</v>
      </c>
      <c r="CT87" s="67">
        <v>0.28145386766076419</v>
      </c>
      <c r="CU87" s="67">
        <v>0.16278347312830072</v>
      </c>
      <c r="CV87" s="67">
        <v>0.10003106554830693</v>
      </c>
      <c r="CW87" s="68">
        <v>62</v>
      </c>
      <c r="CX87" s="68">
        <v>42</v>
      </c>
      <c r="CY87" s="68">
        <v>32</v>
      </c>
      <c r="CZ87" s="68">
        <v>49</v>
      </c>
    </row>
    <row r="88" spans="1:104" x14ac:dyDescent="0.3">
      <c r="A88" s="3" t="s">
        <v>92</v>
      </c>
      <c r="B88" s="3" t="s">
        <v>244</v>
      </c>
      <c r="C88" s="3" t="s">
        <v>1574</v>
      </c>
      <c r="D88" s="6">
        <v>525812</v>
      </c>
      <c r="E88" s="4">
        <v>840</v>
      </c>
      <c r="F88" s="4">
        <v>756</v>
      </c>
      <c r="G88" s="54">
        <v>0.9</v>
      </c>
      <c r="H88" s="6" t="s">
        <v>1717</v>
      </c>
      <c r="I88" s="6">
        <v>756</v>
      </c>
      <c r="J88" s="6"/>
      <c r="K88" s="6"/>
      <c r="L88" s="6">
        <v>756</v>
      </c>
      <c r="M88" s="61"/>
      <c r="N88" s="4" t="s">
        <v>1712</v>
      </c>
      <c r="O88" s="4">
        <v>8</v>
      </c>
      <c r="P88" s="4">
        <v>48</v>
      </c>
      <c r="Q88" s="4">
        <v>0</v>
      </c>
      <c r="R88" s="4">
        <v>0</v>
      </c>
      <c r="S88" s="4">
        <v>100</v>
      </c>
      <c r="T88" s="4">
        <v>0</v>
      </c>
      <c r="U88" s="4">
        <v>0</v>
      </c>
      <c r="V88" s="4">
        <v>100</v>
      </c>
      <c r="W88" s="4">
        <v>40</v>
      </c>
      <c r="X88" s="4">
        <v>10</v>
      </c>
      <c r="Y88" s="4">
        <v>1</v>
      </c>
      <c r="Z88" s="4">
        <v>49</v>
      </c>
      <c r="AA88" s="4">
        <v>100</v>
      </c>
      <c r="AB88" s="4">
        <v>100</v>
      </c>
      <c r="AC88" s="4">
        <v>100</v>
      </c>
      <c r="AD88" s="4">
        <v>100</v>
      </c>
      <c r="AE88" s="4">
        <v>70</v>
      </c>
      <c r="AF88" s="4">
        <v>0</v>
      </c>
      <c r="AG88" s="4">
        <v>10</v>
      </c>
      <c r="AH88" s="4">
        <v>90</v>
      </c>
      <c r="AI88" s="4">
        <v>100</v>
      </c>
      <c r="AJ88" s="4">
        <v>1</v>
      </c>
      <c r="AK88" s="4" t="s">
        <v>96</v>
      </c>
      <c r="AL88" s="4" t="s">
        <v>97</v>
      </c>
      <c r="AM88" s="4" t="s">
        <v>98</v>
      </c>
      <c r="AN88" s="4" t="s">
        <v>97</v>
      </c>
      <c r="AO88" s="4" t="s">
        <v>97</v>
      </c>
      <c r="AP88" s="4" t="s">
        <v>97</v>
      </c>
      <c r="AQ88" s="4" t="s">
        <v>96</v>
      </c>
      <c r="AR88" s="4" t="s">
        <v>96</v>
      </c>
      <c r="AS88" s="4" t="s">
        <v>97</v>
      </c>
      <c r="AT88" s="4" t="s">
        <v>97</v>
      </c>
      <c r="AU88" s="4" t="s">
        <v>96</v>
      </c>
      <c r="AV88" s="4" t="s">
        <v>97</v>
      </c>
      <c r="AW88" s="4" t="s">
        <v>97</v>
      </c>
      <c r="AX88" s="4" t="s">
        <v>97</v>
      </c>
      <c r="AY88" s="4" t="s">
        <v>97</v>
      </c>
      <c r="AZ88" s="4" t="s">
        <v>97</v>
      </c>
      <c r="BA88" s="4" t="s">
        <v>97</v>
      </c>
      <c r="BB88" s="4" t="s">
        <v>97</v>
      </c>
      <c r="BC88" s="4" t="s">
        <v>97</v>
      </c>
      <c r="BD88" s="4" t="s">
        <v>97</v>
      </c>
      <c r="BE88" s="4">
        <v>0</v>
      </c>
      <c r="BF88" s="4">
        <v>16</v>
      </c>
      <c r="BG88" s="4">
        <v>16</v>
      </c>
      <c r="BH88" s="4">
        <v>0</v>
      </c>
      <c r="BI88" s="4">
        <v>9</v>
      </c>
      <c r="BJ88" s="4">
        <v>0</v>
      </c>
      <c r="BK88" s="4">
        <v>7</v>
      </c>
      <c r="BL88" s="4" t="s">
        <v>96</v>
      </c>
      <c r="BM88" s="4" t="s">
        <v>96</v>
      </c>
      <c r="BN88" s="4" t="s">
        <v>1721</v>
      </c>
      <c r="BO88" s="6" t="s">
        <v>97</v>
      </c>
      <c r="BP88" s="6" t="s">
        <v>98</v>
      </c>
      <c r="BQ88" s="6" t="s">
        <v>98</v>
      </c>
      <c r="BR88" s="6" t="s">
        <v>96</v>
      </c>
      <c r="BS88" s="6">
        <v>60</v>
      </c>
      <c r="BT88" s="6" t="s">
        <v>96</v>
      </c>
      <c r="BU88" s="29" t="s">
        <v>429</v>
      </c>
      <c r="BV88" s="29" t="s">
        <v>429</v>
      </c>
      <c r="BW88" s="29" t="s">
        <v>429</v>
      </c>
      <c r="BX88" s="29" t="s">
        <v>429</v>
      </c>
      <c r="BY88" s="29" t="s">
        <v>429</v>
      </c>
      <c r="BZ88" s="65" t="s">
        <v>429</v>
      </c>
      <c r="CA88" s="65" t="s">
        <v>429</v>
      </c>
      <c r="CB88" s="65" t="s">
        <v>429</v>
      </c>
      <c r="CC88" s="65" t="s">
        <v>429</v>
      </c>
      <c r="CD88" s="66">
        <v>112</v>
      </c>
      <c r="CE88" s="66">
        <v>74</v>
      </c>
      <c r="CF88" s="66">
        <v>10</v>
      </c>
      <c r="CG88" s="66">
        <v>0</v>
      </c>
      <c r="CH88" s="66">
        <v>0</v>
      </c>
      <c r="CI88" s="66">
        <v>256</v>
      </c>
      <c r="CJ88" s="66">
        <v>26</v>
      </c>
      <c r="CK88" s="66">
        <v>98</v>
      </c>
      <c r="CL88" s="66">
        <v>218</v>
      </c>
      <c r="CM88" s="66">
        <v>106</v>
      </c>
      <c r="CN88" s="66">
        <v>16</v>
      </c>
      <c r="CO88" s="66">
        <v>35</v>
      </c>
      <c r="CP88" s="66">
        <v>72</v>
      </c>
      <c r="CQ88" s="66">
        <v>63</v>
      </c>
      <c r="CR88" s="67">
        <v>0.26887871853546913</v>
      </c>
      <c r="CS88" s="67">
        <v>0.23569794050343248</v>
      </c>
      <c r="CT88" s="67">
        <v>0.2482837528604119</v>
      </c>
      <c r="CU88" s="67">
        <v>0.15903890160183065</v>
      </c>
      <c r="CV88" s="67">
        <v>8.8100686498855829E-2</v>
      </c>
      <c r="CW88" s="68">
        <v>7</v>
      </c>
      <c r="CX88" s="68">
        <v>14</v>
      </c>
      <c r="CY88" s="68">
        <v>9</v>
      </c>
      <c r="CZ88" s="68">
        <v>8</v>
      </c>
    </row>
    <row r="89" spans="1:104" x14ac:dyDescent="0.3">
      <c r="A89" s="3" t="s">
        <v>92</v>
      </c>
      <c r="B89" s="3" t="s">
        <v>244</v>
      </c>
      <c r="C89" s="3" t="s">
        <v>1575</v>
      </c>
      <c r="D89" s="6">
        <v>515159</v>
      </c>
      <c r="E89" s="4">
        <v>235</v>
      </c>
      <c r="F89" s="4">
        <v>71</v>
      </c>
      <c r="G89" s="54">
        <v>0.30212765957446808</v>
      </c>
      <c r="H89" s="6">
        <v>0</v>
      </c>
      <c r="I89" s="6">
        <v>0</v>
      </c>
      <c r="J89" s="6"/>
      <c r="K89" s="6"/>
      <c r="L89" s="6"/>
      <c r="M89" s="61">
        <v>71</v>
      </c>
      <c r="N89" s="4" t="s">
        <v>1718</v>
      </c>
      <c r="O89" s="4">
        <v>0</v>
      </c>
      <c r="P89" s="4">
        <v>0</v>
      </c>
      <c r="Q89" s="4">
        <v>100</v>
      </c>
      <c r="R89" s="4">
        <v>60</v>
      </c>
      <c r="S89" s="4">
        <v>40</v>
      </c>
      <c r="T89" s="4">
        <v>0</v>
      </c>
      <c r="U89" s="4">
        <v>0</v>
      </c>
      <c r="V89" s="4">
        <v>0</v>
      </c>
      <c r="W89" s="4">
        <v>0</v>
      </c>
      <c r="X89" s="4">
        <v>60</v>
      </c>
      <c r="Y89" s="4">
        <v>0</v>
      </c>
      <c r="Z89" s="4">
        <v>40</v>
      </c>
      <c r="AA89" s="4">
        <v>100</v>
      </c>
      <c r="AB89" s="4">
        <v>100</v>
      </c>
      <c r="AC89" s="4">
        <v>100</v>
      </c>
      <c r="AD89" s="4">
        <v>100</v>
      </c>
      <c r="AE89" s="4">
        <v>60</v>
      </c>
      <c r="AF89" s="4">
        <v>0</v>
      </c>
      <c r="AG89" s="4">
        <v>20</v>
      </c>
      <c r="AH89" s="4">
        <v>80</v>
      </c>
      <c r="AI89" s="4">
        <v>100</v>
      </c>
      <c r="AJ89" s="4">
        <v>2</v>
      </c>
      <c r="AK89" s="4" t="s">
        <v>96</v>
      </c>
      <c r="AL89" s="4" t="s">
        <v>96</v>
      </c>
      <c r="AM89" s="4">
        <v>2</v>
      </c>
      <c r="AN89" s="4" t="s">
        <v>97</v>
      </c>
      <c r="AO89" s="4" t="s">
        <v>97</v>
      </c>
      <c r="AP89" s="4" t="s">
        <v>97</v>
      </c>
      <c r="AQ89" s="4" t="s">
        <v>96</v>
      </c>
      <c r="AR89" s="4" t="s">
        <v>96</v>
      </c>
      <c r="AS89" s="4" t="s">
        <v>97</v>
      </c>
      <c r="AT89" s="4" t="s">
        <v>97</v>
      </c>
      <c r="AU89" s="4" t="s">
        <v>97</v>
      </c>
      <c r="AV89" s="4" t="s">
        <v>97</v>
      </c>
      <c r="AW89" s="4" t="s">
        <v>97</v>
      </c>
      <c r="AX89" s="4" t="s">
        <v>97</v>
      </c>
      <c r="AY89" s="4" t="s">
        <v>97</v>
      </c>
      <c r="AZ89" s="4" t="s">
        <v>97</v>
      </c>
      <c r="BA89" s="4" t="s">
        <v>97</v>
      </c>
      <c r="BB89" s="4" t="s">
        <v>97</v>
      </c>
      <c r="BC89" s="4" t="s">
        <v>97</v>
      </c>
      <c r="BD89" s="4" t="s">
        <v>1439</v>
      </c>
      <c r="BE89" s="4">
        <v>4</v>
      </c>
      <c r="BF89" s="4">
        <v>8</v>
      </c>
      <c r="BG89" s="4">
        <v>8</v>
      </c>
      <c r="BH89" s="4">
        <v>0</v>
      </c>
      <c r="BI89" s="4">
        <v>8</v>
      </c>
      <c r="BJ89" s="4">
        <v>0</v>
      </c>
      <c r="BK89" s="4">
        <v>5</v>
      </c>
      <c r="BL89" s="4" t="s">
        <v>96</v>
      </c>
      <c r="BM89" s="4" t="s">
        <v>97</v>
      </c>
      <c r="BN89" s="4" t="s">
        <v>98</v>
      </c>
      <c r="BO89" s="6" t="s">
        <v>97</v>
      </c>
      <c r="BP89" s="6" t="s">
        <v>98</v>
      </c>
      <c r="BQ89" s="6" t="s">
        <v>98</v>
      </c>
      <c r="BR89" s="6" t="s">
        <v>96</v>
      </c>
      <c r="BS89" s="6">
        <v>21</v>
      </c>
      <c r="BT89" s="6" t="s">
        <v>96</v>
      </c>
      <c r="BU89" s="29" t="s">
        <v>429</v>
      </c>
      <c r="BV89" s="29" t="s">
        <v>429</v>
      </c>
      <c r="BW89" s="29" t="s">
        <v>429</v>
      </c>
      <c r="BX89" s="29" t="s">
        <v>429</v>
      </c>
      <c r="BY89" s="29" t="s">
        <v>429</v>
      </c>
      <c r="BZ89" s="65" t="s">
        <v>429</v>
      </c>
      <c r="CA89" s="65" t="s">
        <v>429</v>
      </c>
      <c r="CB89" s="65" t="s">
        <v>429</v>
      </c>
      <c r="CC89" s="65" t="s">
        <v>429</v>
      </c>
      <c r="CD89" s="66">
        <v>30</v>
      </c>
      <c r="CE89" s="66">
        <v>17</v>
      </c>
      <c r="CF89" s="66">
        <v>6</v>
      </c>
      <c r="CG89" s="66">
        <v>0</v>
      </c>
      <c r="CH89" s="66">
        <v>0</v>
      </c>
      <c r="CI89" s="66">
        <v>28</v>
      </c>
      <c r="CJ89" s="66">
        <v>0</v>
      </c>
      <c r="CK89" s="66">
        <v>13</v>
      </c>
      <c r="CL89" s="66">
        <v>58</v>
      </c>
      <c r="CM89" s="66">
        <v>37</v>
      </c>
      <c r="CN89" s="66">
        <v>3</v>
      </c>
      <c r="CO89" s="66">
        <v>9</v>
      </c>
      <c r="CP89" s="66">
        <v>0</v>
      </c>
      <c r="CQ89" s="66">
        <v>0</v>
      </c>
      <c r="CR89" s="67">
        <v>0.20816326530612245</v>
      </c>
      <c r="CS89" s="67">
        <v>0.19591836734693877</v>
      </c>
      <c r="CT89" s="67">
        <v>0.33061224489795921</v>
      </c>
      <c r="CU89" s="67">
        <v>0.11020408163265306</v>
      </c>
      <c r="CV89" s="67">
        <v>0.15510204081632653</v>
      </c>
      <c r="CW89" s="68">
        <v>6</v>
      </c>
      <c r="CX89" s="68">
        <v>3</v>
      </c>
      <c r="CY89" s="68">
        <v>2</v>
      </c>
      <c r="CZ89" s="68">
        <v>1</v>
      </c>
    </row>
    <row r="90" spans="1:104" x14ac:dyDescent="0.3">
      <c r="A90" s="3" t="s">
        <v>92</v>
      </c>
      <c r="B90" s="3" t="s">
        <v>244</v>
      </c>
      <c r="C90" s="3" t="s">
        <v>256</v>
      </c>
      <c r="D90" s="6">
        <v>525901</v>
      </c>
      <c r="E90" s="4">
        <v>732</v>
      </c>
      <c r="F90" s="4">
        <v>505</v>
      </c>
      <c r="G90" s="54">
        <v>0.68989071038251371</v>
      </c>
      <c r="H90" s="6">
        <v>1</v>
      </c>
      <c r="I90" s="4">
        <v>227</v>
      </c>
      <c r="J90" s="6"/>
      <c r="K90" s="6">
        <v>227</v>
      </c>
      <c r="L90" s="6"/>
      <c r="M90" s="61">
        <v>278</v>
      </c>
      <c r="N90" s="4" t="s">
        <v>1718</v>
      </c>
      <c r="O90" s="4">
        <v>12</v>
      </c>
      <c r="P90" s="4">
        <v>80</v>
      </c>
      <c r="Q90" s="4">
        <v>0</v>
      </c>
      <c r="R90" s="4">
        <v>0</v>
      </c>
      <c r="S90" s="4">
        <v>100</v>
      </c>
      <c r="T90" s="4">
        <v>0</v>
      </c>
      <c r="U90" s="4">
        <v>0</v>
      </c>
      <c r="V90" s="4">
        <v>0</v>
      </c>
      <c r="W90" s="4">
        <v>0</v>
      </c>
      <c r="X90" s="4">
        <v>90</v>
      </c>
      <c r="Y90" s="4">
        <v>0</v>
      </c>
      <c r="Z90" s="4">
        <v>10</v>
      </c>
      <c r="AA90" s="4">
        <v>100</v>
      </c>
      <c r="AB90" s="4">
        <v>100</v>
      </c>
      <c r="AC90" s="4">
        <v>100</v>
      </c>
      <c r="AD90" s="4">
        <v>78</v>
      </c>
      <c r="AE90" s="4">
        <v>3</v>
      </c>
      <c r="AF90" s="4">
        <v>0</v>
      </c>
      <c r="AG90" s="4">
        <v>4</v>
      </c>
      <c r="AH90" s="4">
        <v>96</v>
      </c>
      <c r="AI90" s="4">
        <v>100</v>
      </c>
      <c r="AJ90" s="4">
        <v>2</v>
      </c>
      <c r="AK90" s="4" t="s">
        <v>96</v>
      </c>
      <c r="AL90" s="4" t="s">
        <v>97</v>
      </c>
      <c r="AM90" s="4" t="s">
        <v>98</v>
      </c>
      <c r="AN90" s="4" t="s">
        <v>97</v>
      </c>
      <c r="AO90" s="4" t="s">
        <v>97</v>
      </c>
      <c r="AP90" s="4" t="s">
        <v>97</v>
      </c>
      <c r="AQ90" s="4" t="s">
        <v>97</v>
      </c>
      <c r="AR90" s="4" t="s">
        <v>97</v>
      </c>
      <c r="AS90" s="4" t="s">
        <v>97</v>
      </c>
      <c r="AT90" s="4" t="s">
        <v>97</v>
      </c>
      <c r="AU90" s="4" t="s">
        <v>97</v>
      </c>
      <c r="AV90" s="4" t="s">
        <v>97</v>
      </c>
      <c r="AW90" s="4" t="s">
        <v>97</v>
      </c>
      <c r="AX90" s="4" t="s">
        <v>97</v>
      </c>
      <c r="AY90" s="4" t="s">
        <v>97</v>
      </c>
      <c r="AZ90" s="4" t="s">
        <v>97</v>
      </c>
      <c r="BA90" s="4" t="s">
        <v>97</v>
      </c>
      <c r="BB90" s="4" t="s">
        <v>97</v>
      </c>
      <c r="BC90" s="4" t="s">
        <v>97</v>
      </c>
      <c r="BD90" s="4" t="s">
        <v>97</v>
      </c>
      <c r="BE90" s="4">
        <v>3</v>
      </c>
      <c r="BF90" s="4">
        <v>12</v>
      </c>
      <c r="BG90" s="4">
        <v>12</v>
      </c>
      <c r="BH90" s="4">
        <v>0</v>
      </c>
      <c r="BI90" s="4">
        <v>3</v>
      </c>
      <c r="BJ90" s="4">
        <v>0</v>
      </c>
      <c r="BK90" s="4">
        <v>7</v>
      </c>
      <c r="BL90" s="4" t="s">
        <v>96</v>
      </c>
      <c r="BM90" s="4" t="s">
        <v>97</v>
      </c>
      <c r="BN90" s="4" t="s">
        <v>98</v>
      </c>
      <c r="BO90" s="6" t="s">
        <v>97</v>
      </c>
      <c r="BP90" s="6" t="s">
        <v>98</v>
      </c>
      <c r="BQ90" s="6" t="s">
        <v>98</v>
      </c>
      <c r="BR90" s="6" t="s">
        <v>96</v>
      </c>
      <c r="BS90" s="6">
        <v>80</v>
      </c>
      <c r="BT90" s="6" t="s">
        <v>96</v>
      </c>
      <c r="BU90" s="29" t="s">
        <v>430</v>
      </c>
      <c r="BV90" s="29" t="s">
        <v>429</v>
      </c>
      <c r="BW90" s="29" t="s">
        <v>429</v>
      </c>
      <c r="BX90" s="29" t="s">
        <v>1798</v>
      </c>
      <c r="BY90" s="29" t="s">
        <v>429</v>
      </c>
      <c r="BZ90" s="65" t="s">
        <v>429</v>
      </c>
      <c r="CA90" s="65" t="s">
        <v>1800</v>
      </c>
      <c r="CB90" s="65" t="s">
        <v>429</v>
      </c>
      <c r="CC90" s="65" t="s">
        <v>429</v>
      </c>
      <c r="CD90" s="66">
        <v>144</v>
      </c>
      <c r="CE90" s="66">
        <v>107</v>
      </c>
      <c r="CF90" s="66">
        <v>31</v>
      </c>
      <c r="CG90" s="66">
        <v>9</v>
      </c>
      <c r="CH90" s="66">
        <v>11</v>
      </c>
      <c r="CI90" s="66">
        <v>248</v>
      </c>
      <c r="CJ90" s="66">
        <v>21</v>
      </c>
      <c r="CK90" s="66">
        <v>74</v>
      </c>
      <c r="CL90" s="66">
        <v>250</v>
      </c>
      <c r="CM90" s="66">
        <v>110</v>
      </c>
      <c r="CN90" s="66">
        <v>12</v>
      </c>
      <c r="CO90" s="66">
        <v>36</v>
      </c>
      <c r="CP90" s="66">
        <v>11</v>
      </c>
      <c r="CQ90" s="66">
        <v>6</v>
      </c>
      <c r="CR90" s="67">
        <v>0.30583756345177665</v>
      </c>
      <c r="CS90" s="67">
        <v>0.21827411167512689</v>
      </c>
      <c r="CT90" s="67">
        <v>0.25634517766497461</v>
      </c>
      <c r="CU90" s="67">
        <v>0.13197969543147209</v>
      </c>
      <c r="CV90" s="67">
        <v>8.7563451776649745E-2</v>
      </c>
      <c r="CW90" s="68">
        <v>4</v>
      </c>
      <c r="CX90" s="68">
        <v>5</v>
      </c>
      <c r="CY90" s="68">
        <v>15</v>
      </c>
      <c r="CZ90" s="68">
        <v>6</v>
      </c>
    </row>
    <row r="91" spans="1:104" x14ac:dyDescent="0.3">
      <c r="A91" s="3" t="s">
        <v>92</v>
      </c>
      <c r="B91" s="3" t="s">
        <v>244</v>
      </c>
      <c r="C91" s="3" t="s">
        <v>258</v>
      </c>
      <c r="D91" s="6">
        <v>525928</v>
      </c>
      <c r="E91" s="4">
        <v>1287</v>
      </c>
      <c r="F91" s="4">
        <v>320</v>
      </c>
      <c r="G91" s="54">
        <v>0.24864024864024864</v>
      </c>
      <c r="H91" s="4">
        <v>2</v>
      </c>
      <c r="I91" s="4">
        <v>300</v>
      </c>
      <c r="J91" s="6">
        <v>50</v>
      </c>
      <c r="K91" s="6"/>
      <c r="L91" s="6">
        <v>250</v>
      </c>
      <c r="M91" s="61">
        <v>20</v>
      </c>
      <c r="N91" s="4" t="s">
        <v>1712</v>
      </c>
      <c r="O91" s="4">
        <v>45</v>
      </c>
      <c r="P91" s="4">
        <v>180</v>
      </c>
      <c r="Q91" s="4">
        <v>100</v>
      </c>
      <c r="R91" s="4">
        <v>100</v>
      </c>
      <c r="S91" s="4">
        <v>0</v>
      </c>
      <c r="T91" s="4">
        <v>0</v>
      </c>
      <c r="U91" s="4">
        <v>0</v>
      </c>
      <c r="V91" s="4">
        <v>100</v>
      </c>
      <c r="W91" s="4">
        <v>50</v>
      </c>
      <c r="X91" s="4">
        <v>50</v>
      </c>
      <c r="Y91" s="4">
        <v>0</v>
      </c>
      <c r="Z91" s="4">
        <v>0</v>
      </c>
      <c r="AA91" s="4">
        <v>100</v>
      </c>
      <c r="AB91" s="4">
        <v>100</v>
      </c>
      <c r="AC91" s="4">
        <v>100</v>
      </c>
      <c r="AD91" s="4">
        <v>80</v>
      </c>
      <c r="AE91" s="4">
        <v>70</v>
      </c>
      <c r="AF91" s="4">
        <v>0</v>
      </c>
      <c r="AG91" s="4">
        <v>90</v>
      </c>
      <c r="AH91" s="4">
        <v>10</v>
      </c>
      <c r="AI91" s="4">
        <v>100</v>
      </c>
      <c r="AJ91" s="4">
        <v>2</v>
      </c>
      <c r="AK91" s="4" t="s">
        <v>96</v>
      </c>
      <c r="AL91" s="4" t="s">
        <v>96</v>
      </c>
      <c r="AM91" s="4">
        <v>6</v>
      </c>
      <c r="AN91" s="4" t="s">
        <v>97</v>
      </c>
      <c r="AO91" s="4" t="s">
        <v>97</v>
      </c>
      <c r="AP91" s="4" t="s">
        <v>96</v>
      </c>
      <c r="AQ91" s="4" t="s">
        <v>96</v>
      </c>
      <c r="AR91" s="4" t="s">
        <v>96</v>
      </c>
      <c r="AS91" s="4" t="s">
        <v>97</v>
      </c>
      <c r="AT91" s="4" t="s">
        <v>97</v>
      </c>
      <c r="AU91" s="4" t="s">
        <v>97</v>
      </c>
      <c r="AV91" s="4" t="s">
        <v>97</v>
      </c>
      <c r="AW91" s="4" t="s">
        <v>97</v>
      </c>
      <c r="AX91" s="4" t="s">
        <v>97</v>
      </c>
      <c r="AY91" s="4" t="s">
        <v>97</v>
      </c>
      <c r="AZ91" s="4" t="s">
        <v>97</v>
      </c>
      <c r="BA91" s="4" t="s">
        <v>97</v>
      </c>
      <c r="BB91" s="4" t="s">
        <v>97</v>
      </c>
      <c r="BC91" s="4" t="s">
        <v>97</v>
      </c>
      <c r="BD91" s="4" t="s">
        <v>96</v>
      </c>
      <c r="BE91" s="4">
        <v>0</v>
      </c>
      <c r="BF91" s="4">
        <v>0</v>
      </c>
      <c r="BG91" s="4">
        <v>4</v>
      </c>
      <c r="BH91" s="4">
        <v>0</v>
      </c>
      <c r="BI91" s="4">
        <v>0</v>
      </c>
      <c r="BJ91" s="4">
        <v>0</v>
      </c>
      <c r="BK91" s="4">
        <v>9</v>
      </c>
      <c r="BL91" s="4" t="s">
        <v>97</v>
      </c>
      <c r="BM91" s="4" t="s">
        <v>1713</v>
      </c>
      <c r="BN91" s="4" t="s">
        <v>98</v>
      </c>
      <c r="BO91" s="6" t="s">
        <v>97</v>
      </c>
      <c r="BP91" s="6" t="s">
        <v>98</v>
      </c>
      <c r="BQ91" s="6" t="s">
        <v>98</v>
      </c>
      <c r="BR91" s="6" t="s">
        <v>96</v>
      </c>
      <c r="BS91" s="6">
        <v>30</v>
      </c>
      <c r="BT91" s="6" t="s">
        <v>96</v>
      </c>
      <c r="BU91" s="29" t="s">
        <v>429</v>
      </c>
      <c r="BV91" s="29" t="s">
        <v>429</v>
      </c>
      <c r="BW91" s="29" t="s">
        <v>429</v>
      </c>
      <c r="BX91" s="29" t="s">
        <v>1802</v>
      </c>
      <c r="BY91" s="29" t="s">
        <v>429</v>
      </c>
      <c r="BZ91" s="65" t="s">
        <v>429</v>
      </c>
      <c r="CA91" s="65" t="s">
        <v>429</v>
      </c>
      <c r="CB91" s="65" t="s">
        <v>429</v>
      </c>
      <c r="CC91" s="65" t="s">
        <v>429</v>
      </c>
      <c r="CD91" s="66">
        <v>157</v>
      </c>
      <c r="CE91" s="66">
        <v>90</v>
      </c>
      <c r="CF91" s="66">
        <v>30</v>
      </c>
      <c r="CG91" s="66">
        <v>16</v>
      </c>
      <c r="CH91" s="66">
        <v>4</v>
      </c>
      <c r="CI91" s="66">
        <v>178</v>
      </c>
      <c r="CJ91" s="66">
        <v>0</v>
      </c>
      <c r="CK91" s="66">
        <v>87</v>
      </c>
      <c r="CL91" s="66">
        <v>226</v>
      </c>
      <c r="CM91" s="66">
        <v>139</v>
      </c>
      <c r="CN91" s="66">
        <v>6</v>
      </c>
      <c r="CO91" s="66">
        <v>24</v>
      </c>
      <c r="CP91" s="66">
        <v>88</v>
      </c>
      <c r="CQ91" s="66">
        <v>86</v>
      </c>
      <c r="CR91" s="67">
        <v>0.17465224111282843</v>
      </c>
      <c r="CS91" s="67">
        <v>0.18856259659969088</v>
      </c>
      <c r="CT91" s="67">
        <v>0.29907264296754249</v>
      </c>
      <c r="CU91" s="67">
        <v>0.19783616692426584</v>
      </c>
      <c r="CV91" s="67">
        <v>0.13987635239567234</v>
      </c>
      <c r="CW91" s="68">
        <v>18</v>
      </c>
      <c r="CX91" s="68">
        <v>26</v>
      </c>
      <c r="CY91" s="68">
        <v>8</v>
      </c>
      <c r="CZ91" s="68">
        <v>19</v>
      </c>
    </row>
    <row r="92" spans="1:104" x14ac:dyDescent="0.3">
      <c r="A92" s="3" t="s">
        <v>92</v>
      </c>
      <c r="B92" s="3" t="s">
        <v>244</v>
      </c>
      <c r="C92" s="3" t="s">
        <v>260</v>
      </c>
      <c r="D92" s="6">
        <v>525944</v>
      </c>
      <c r="E92" s="4">
        <v>480</v>
      </c>
      <c r="F92" s="4">
        <v>250</v>
      </c>
      <c r="G92" s="54">
        <v>0.52083333333333337</v>
      </c>
      <c r="H92" s="6">
        <v>1</v>
      </c>
      <c r="I92" s="4">
        <v>90</v>
      </c>
      <c r="J92" s="6">
        <v>90</v>
      </c>
      <c r="K92" s="6"/>
      <c r="L92" s="6"/>
      <c r="M92" s="61">
        <v>160</v>
      </c>
      <c r="N92" s="4" t="s">
        <v>1712</v>
      </c>
      <c r="O92" s="4">
        <v>0</v>
      </c>
      <c r="P92" s="4">
        <v>0</v>
      </c>
      <c r="Q92" s="4">
        <v>100</v>
      </c>
      <c r="R92" s="4">
        <v>100</v>
      </c>
      <c r="S92" s="4">
        <v>0</v>
      </c>
      <c r="T92" s="4">
        <v>0</v>
      </c>
      <c r="U92" s="4">
        <v>0</v>
      </c>
      <c r="V92" s="4">
        <v>50</v>
      </c>
      <c r="W92" s="4">
        <v>1</v>
      </c>
      <c r="X92" s="4">
        <v>40</v>
      </c>
      <c r="Y92" s="4">
        <v>0</v>
      </c>
      <c r="Z92" s="4">
        <v>59</v>
      </c>
      <c r="AA92" s="4">
        <v>100</v>
      </c>
      <c r="AB92" s="4">
        <v>85</v>
      </c>
      <c r="AC92" s="4">
        <v>95</v>
      </c>
      <c r="AD92" s="4">
        <v>100</v>
      </c>
      <c r="AE92" s="4">
        <v>60</v>
      </c>
      <c r="AF92" s="4">
        <v>0</v>
      </c>
      <c r="AG92" s="4">
        <v>10</v>
      </c>
      <c r="AH92" s="4">
        <v>90</v>
      </c>
      <c r="AI92" s="4">
        <v>100</v>
      </c>
      <c r="AJ92" s="4">
        <v>2</v>
      </c>
      <c r="AK92" s="4" t="s">
        <v>96</v>
      </c>
      <c r="AL92" s="4" t="s">
        <v>96</v>
      </c>
      <c r="AM92" s="4">
        <v>1</v>
      </c>
      <c r="AN92" s="4" t="s">
        <v>97</v>
      </c>
      <c r="AO92" s="4" t="s">
        <v>96</v>
      </c>
      <c r="AP92" s="4" t="s">
        <v>96</v>
      </c>
      <c r="AQ92" s="4" t="s">
        <v>97</v>
      </c>
      <c r="AR92" s="4" t="s">
        <v>97</v>
      </c>
      <c r="AS92" s="4" t="s">
        <v>97</v>
      </c>
      <c r="AT92" s="4" t="s">
        <v>97</v>
      </c>
      <c r="AU92" s="4" t="s">
        <v>97</v>
      </c>
      <c r="AV92" s="4" t="s">
        <v>97</v>
      </c>
      <c r="AW92" s="4" t="s">
        <v>97</v>
      </c>
      <c r="AX92" s="4" t="s">
        <v>97</v>
      </c>
      <c r="AY92" s="4" t="s">
        <v>97</v>
      </c>
      <c r="AZ92" s="4" t="s">
        <v>97</v>
      </c>
      <c r="BA92" s="4" t="s">
        <v>97</v>
      </c>
      <c r="BB92" s="4" t="s">
        <v>97</v>
      </c>
      <c r="BC92" s="4" t="s">
        <v>97</v>
      </c>
      <c r="BD92" s="4" t="s">
        <v>97</v>
      </c>
      <c r="BE92" s="4">
        <v>2</v>
      </c>
      <c r="BF92" s="4">
        <v>6</v>
      </c>
      <c r="BG92" s="4">
        <v>6</v>
      </c>
      <c r="BH92" s="4">
        <v>0</v>
      </c>
      <c r="BI92" s="4">
        <v>6</v>
      </c>
      <c r="BJ92" s="4">
        <v>0</v>
      </c>
      <c r="BK92" s="4">
        <v>5</v>
      </c>
      <c r="BL92" s="4" t="s">
        <v>96</v>
      </c>
      <c r="BM92" s="4" t="s">
        <v>97</v>
      </c>
      <c r="BN92" s="4" t="s">
        <v>98</v>
      </c>
      <c r="BO92" s="6" t="s">
        <v>96</v>
      </c>
      <c r="BP92" s="6">
        <v>1</v>
      </c>
      <c r="BQ92" s="6" t="s">
        <v>96</v>
      </c>
      <c r="BR92" s="6" t="s">
        <v>96</v>
      </c>
      <c r="BS92" s="6">
        <v>50</v>
      </c>
      <c r="BT92" s="6" t="s">
        <v>96</v>
      </c>
      <c r="BU92" s="29" t="s">
        <v>429</v>
      </c>
      <c r="BV92" s="29" t="s">
        <v>429</v>
      </c>
      <c r="BW92" s="29" t="s">
        <v>429</v>
      </c>
      <c r="BX92" s="29" t="s">
        <v>429</v>
      </c>
      <c r="BY92" s="29" t="s">
        <v>429</v>
      </c>
      <c r="BZ92" s="65" t="s">
        <v>429</v>
      </c>
      <c r="CA92" s="65" t="s">
        <v>429</v>
      </c>
      <c r="CB92" s="65" t="s">
        <v>429</v>
      </c>
      <c r="CC92" s="65" t="s">
        <v>429</v>
      </c>
      <c r="CD92" s="66">
        <v>60</v>
      </c>
      <c r="CE92" s="66">
        <v>26</v>
      </c>
      <c r="CF92" s="66">
        <v>7</v>
      </c>
      <c r="CG92" s="66">
        <v>0</v>
      </c>
      <c r="CH92" s="66">
        <v>0</v>
      </c>
      <c r="CI92" s="66">
        <v>84</v>
      </c>
      <c r="CJ92" s="66">
        <v>49</v>
      </c>
      <c r="CK92" s="66">
        <v>33</v>
      </c>
      <c r="CL92" s="66">
        <v>106</v>
      </c>
      <c r="CM92" s="66">
        <v>57</v>
      </c>
      <c r="CN92" s="66">
        <v>3</v>
      </c>
      <c r="CO92" s="66">
        <v>12</v>
      </c>
      <c r="CP92" s="66">
        <v>10</v>
      </c>
      <c r="CQ92" s="66">
        <v>4</v>
      </c>
      <c r="CR92" s="67">
        <v>0.19827586206896552</v>
      </c>
      <c r="CS92" s="67">
        <v>0.20043103448275862</v>
      </c>
      <c r="CT92" s="67">
        <v>0.26293103448275862</v>
      </c>
      <c r="CU92" s="67">
        <v>0.17241379310344829</v>
      </c>
      <c r="CV92" s="67">
        <v>0.16594827586206898</v>
      </c>
      <c r="CW92" s="68">
        <v>3</v>
      </c>
      <c r="CX92" s="68">
        <v>13</v>
      </c>
      <c r="CY92" s="68">
        <v>4</v>
      </c>
      <c r="CZ92" s="68">
        <v>5</v>
      </c>
    </row>
    <row r="93" spans="1:104" x14ac:dyDescent="0.3">
      <c r="A93" s="3" t="s">
        <v>92</v>
      </c>
      <c r="B93" s="3" t="s">
        <v>244</v>
      </c>
      <c r="C93" s="3" t="s">
        <v>1576</v>
      </c>
      <c r="D93" s="6">
        <v>525987</v>
      </c>
      <c r="E93" s="4">
        <v>1256</v>
      </c>
      <c r="F93" s="4">
        <v>452</v>
      </c>
      <c r="G93" s="54">
        <v>0.35987261146496813</v>
      </c>
      <c r="H93" s="6">
        <v>0</v>
      </c>
      <c r="I93" s="6">
        <v>0</v>
      </c>
      <c r="J93" s="6"/>
      <c r="K93" s="6"/>
      <c r="L93" s="6"/>
      <c r="M93" s="61">
        <v>451.99999999999994</v>
      </c>
      <c r="N93" s="4" t="s">
        <v>1709</v>
      </c>
      <c r="O93" s="4">
        <v>0</v>
      </c>
      <c r="P93" s="4">
        <v>0</v>
      </c>
      <c r="Q93" s="4">
        <v>99</v>
      </c>
      <c r="R93" s="4">
        <v>99</v>
      </c>
      <c r="S93" s="4">
        <v>0</v>
      </c>
      <c r="T93" s="4">
        <v>0</v>
      </c>
      <c r="U93" s="4">
        <v>1</v>
      </c>
      <c r="V93" s="4">
        <v>95</v>
      </c>
      <c r="W93" s="4">
        <v>95</v>
      </c>
      <c r="X93" s="4">
        <v>0</v>
      </c>
      <c r="Y93" s="4">
        <v>0</v>
      </c>
      <c r="Z93" s="4">
        <v>5</v>
      </c>
      <c r="AA93" s="4">
        <v>100</v>
      </c>
      <c r="AB93" s="4">
        <v>100</v>
      </c>
      <c r="AC93" s="4">
        <v>97</v>
      </c>
      <c r="AD93" s="4">
        <v>0</v>
      </c>
      <c r="AE93" s="4">
        <v>0</v>
      </c>
      <c r="AF93" s="4">
        <v>0</v>
      </c>
      <c r="AG93" s="4">
        <v>0</v>
      </c>
      <c r="AH93" s="4">
        <v>100</v>
      </c>
      <c r="AI93" s="4">
        <v>100</v>
      </c>
      <c r="AJ93" s="4">
        <v>2</v>
      </c>
      <c r="AK93" s="4" t="s">
        <v>96</v>
      </c>
      <c r="AL93" s="4" t="s">
        <v>96</v>
      </c>
      <c r="AM93" s="4">
        <v>6</v>
      </c>
      <c r="AN93" s="4" t="s">
        <v>97</v>
      </c>
      <c r="AO93" s="4" t="s">
        <v>97</v>
      </c>
      <c r="AP93" s="4" t="s">
        <v>97</v>
      </c>
      <c r="AQ93" s="4" t="s">
        <v>97</v>
      </c>
      <c r="AR93" s="4" t="s">
        <v>97</v>
      </c>
      <c r="AS93" s="4" t="s">
        <v>97</v>
      </c>
      <c r="AT93" s="4" t="s">
        <v>97</v>
      </c>
      <c r="AU93" s="4" t="s">
        <v>96</v>
      </c>
      <c r="AV93" s="4" t="s">
        <v>97</v>
      </c>
      <c r="AW93" s="4" t="s">
        <v>97</v>
      </c>
      <c r="AX93" s="4" t="s">
        <v>97</v>
      </c>
      <c r="AY93" s="4" t="s">
        <v>97</v>
      </c>
      <c r="AZ93" s="4" t="s">
        <v>97</v>
      </c>
      <c r="BA93" s="4" t="s">
        <v>97</v>
      </c>
      <c r="BB93" s="4" t="s">
        <v>97</v>
      </c>
      <c r="BC93" s="4" t="s">
        <v>97</v>
      </c>
      <c r="BD93" s="4" t="s">
        <v>96</v>
      </c>
      <c r="BE93" s="4">
        <v>0</v>
      </c>
      <c r="BF93" s="4">
        <v>10</v>
      </c>
      <c r="BG93" s="4">
        <v>0</v>
      </c>
      <c r="BH93" s="4">
        <v>0</v>
      </c>
      <c r="BI93" s="4">
        <v>11</v>
      </c>
      <c r="BJ93" s="4">
        <v>0</v>
      </c>
      <c r="BK93" s="4">
        <v>7</v>
      </c>
      <c r="BL93" s="4" t="s">
        <v>97</v>
      </c>
      <c r="BM93" s="4" t="s">
        <v>97</v>
      </c>
      <c r="BN93" s="4" t="s">
        <v>98</v>
      </c>
      <c r="BO93" s="6" t="s">
        <v>97</v>
      </c>
      <c r="BP93" s="6" t="s">
        <v>98</v>
      </c>
      <c r="BQ93" s="6" t="s">
        <v>98</v>
      </c>
      <c r="BR93" s="6" t="s">
        <v>96</v>
      </c>
      <c r="BS93" s="6">
        <v>40</v>
      </c>
      <c r="BT93" s="6" t="s">
        <v>96</v>
      </c>
      <c r="BU93" s="29" t="s">
        <v>430</v>
      </c>
      <c r="BV93" s="29" t="s">
        <v>1801</v>
      </c>
      <c r="BW93" s="29" t="s">
        <v>1801</v>
      </c>
      <c r="BX93" s="29" t="s">
        <v>1802</v>
      </c>
      <c r="BY93" s="29" t="s">
        <v>430</v>
      </c>
      <c r="BZ93" s="65" t="s">
        <v>429</v>
      </c>
      <c r="CA93" s="65" t="s">
        <v>429</v>
      </c>
      <c r="CB93" s="65" t="s">
        <v>429</v>
      </c>
      <c r="CC93" s="65" t="s">
        <v>429</v>
      </c>
      <c r="CD93" s="66">
        <v>105</v>
      </c>
      <c r="CE93" s="66">
        <v>38</v>
      </c>
      <c r="CF93" s="66">
        <v>11</v>
      </c>
      <c r="CG93" s="66">
        <v>0</v>
      </c>
      <c r="CH93" s="66">
        <v>16</v>
      </c>
      <c r="CI93" s="66">
        <v>118</v>
      </c>
      <c r="CJ93" s="66">
        <v>29</v>
      </c>
      <c r="CK93" s="66">
        <v>45</v>
      </c>
      <c r="CL93" s="66">
        <v>323</v>
      </c>
      <c r="CM93" s="66">
        <v>163</v>
      </c>
      <c r="CN93" s="66">
        <v>17</v>
      </c>
      <c r="CO93" s="66">
        <v>38</v>
      </c>
      <c r="CP93" s="66">
        <v>89</v>
      </c>
      <c r="CQ93" s="66">
        <v>87</v>
      </c>
      <c r="CR93" s="67">
        <v>0.20826580226904376</v>
      </c>
      <c r="CS93" s="67">
        <v>0.19448946515397084</v>
      </c>
      <c r="CT93" s="67">
        <v>0.28444084278768234</v>
      </c>
      <c r="CU93" s="67">
        <v>0.16693679092382496</v>
      </c>
      <c r="CV93" s="67">
        <v>0.14586709886547811</v>
      </c>
      <c r="CW93" s="68">
        <v>10</v>
      </c>
      <c r="CX93" s="68">
        <v>17</v>
      </c>
      <c r="CY93" s="68">
        <v>20</v>
      </c>
      <c r="CZ93" s="68">
        <v>8</v>
      </c>
    </row>
    <row r="94" spans="1:104" x14ac:dyDescent="0.3">
      <c r="A94" s="3" t="s">
        <v>92</v>
      </c>
      <c r="B94" s="3" t="s">
        <v>244</v>
      </c>
      <c r="C94" s="3" t="s">
        <v>262</v>
      </c>
      <c r="D94" s="6">
        <v>525995</v>
      </c>
      <c r="E94" s="4">
        <v>932</v>
      </c>
      <c r="F94" s="4">
        <v>437</v>
      </c>
      <c r="G94" s="54">
        <v>0.4688841201716738</v>
      </c>
      <c r="H94" s="4">
        <v>1</v>
      </c>
      <c r="I94" s="4">
        <v>437</v>
      </c>
      <c r="J94" s="6">
        <v>437</v>
      </c>
      <c r="K94" s="6"/>
      <c r="L94" s="6"/>
      <c r="M94" s="61"/>
      <c r="N94" s="4" t="s">
        <v>1709</v>
      </c>
      <c r="O94" s="4">
        <v>0</v>
      </c>
      <c r="P94" s="4">
        <v>0</v>
      </c>
      <c r="Q94" s="4">
        <v>100</v>
      </c>
      <c r="R94" s="4">
        <v>95</v>
      </c>
      <c r="S94" s="4">
        <v>5</v>
      </c>
      <c r="T94" s="4">
        <v>0</v>
      </c>
      <c r="U94" s="4">
        <v>0</v>
      </c>
      <c r="V94" s="4">
        <v>0</v>
      </c>
      <c r="W94" s="4">
        <v>0</v>
      </c>
      <c r="X94" s="4">
        <v>85</v>
      </c>
      <c r="Y94" s="4">
        <v>10</v>
      </c>
      <c r="Z94" s="4">
        <v>5</v>
      </c>
      <c r="AA94" s="4">
        <v>100</v>
      </c>
      <c r="AB94" s="4">
        <v>100</v>
      </c>
      <c r="AC94" s="4">
        <v>99</v>
      </c>
      <c r="AD94" s="4">
        <v>100</v>
      </c>
      <c r="AE94" s="4">
        <v>80</v>
      </c>
      <c r="AF94" s="4">
        <v>0</v>
      </c>
      <c r="AG94" s="4">
        <v>20</v>
      </c>
      <c r="AH94" s="4">
        <v>80</v>
      </c>
      <c r="AI94" s="4">
        <v>100</v>
      </c>
      <c r="AJ94" s="4">
        <v>2</v>
      </c>
      <c r="AK94" s="4" t="s">
        <v>96</v>
      </c>
      <c r="AL94" s="4" t="s">
        <v>96</v>
      </c>
      <c r="AM94" s="4">
        <v>1</v>
      </c>
      <c r="AN94" s="4" t="s">
        <v>97</v>
      </c>
      <c r="AO94" s="4" t="s">
        <v>97</v>
      </c>
      <c r="AP94" s="4" t="s">
        <v>97</v>
      </c>
      <c r="AQ94" s="4" t="s">
        <v>97</v>
      </c>
      <c r="AR94" s="4" t="s">
        <v>97</v>
      </c>
      <c r="AS94" s="4" t="s">
        <v>97</v>
      </c>
      <c r="AT94" s="4" t="s">
        <v>97</v>
      </c>
      <c r="AU94" s="4" t="s">
        <v>97</v>
      </c>
      <c r="AV94" s="4" t="s">
        <v>97</v>
      </c>
      <c r="AW94" s="4" t="s">
        <v>97</v>
      </c>
      <c r="AX94" s="4" t="s">
        <v>97</v>
      </c>
      <c r="AY94" s="4" t="s">
        <v>97</v>
      </c>
      <c r="AZ94" s="4" t="s">
        <v>97</v>
      </c>
      <c r="BA94" s="4" t="s">
        <v>97</v>
      </c>
      <c r="BB94" s="4" t="s">
        <v>97</v>
      </c>
      <c r="BC94" s="4" t="s">
        <v>97</v>
      </c>
      <c r="BD94" s="4" t="s">
        <v>96</v>
      </c>
      <c r="BE94" s="4">
        <v>5</v>
      </c>
      <c r="BF94" s="4">
        <v>5</v>
      </c>
      <c r="BG94" s="4">
        <v>5</v>
      </c>
      <c r="BH94" s="4">
        <v>0</v>
      </c>
      <c r="BI94" s="4">
        <v>0</v>
      </c>
      <c r="BJ94" s="4">
        <v>0</v>
      </c>
      <c r="BK94" s="4">
        <v>5</v>
      </c>
      <c r="BL94" s="4" t="s">
        <v>97</v>
      </c>
      <c r="BM94" s="4" t="s">
        <v>97</v>
      </c>
      <c r="BN94" s="4" t="s">
        <v>98</v>
      </c>
      <c r="BO94" s="6" t="s">
        <v>97</v>
      </c>
      <c r="BP94" s="6" t="s">
        <v>98</v>
      </c>
      <c r="BQ94" s="6" t="s">
        <v>98</v>
      </c>
      <c r="BR94" s="6" t="s">
        <v>96</v>
      </c>
      <c r="BS94" s="6">
        <v>24</v>
      </c>
      <c r="BT94" s="6" t="s">
        <v>96</v>
      </c>
      <c r="BU94" s="29" t="s">
        <v>429</v>
      </c>
      <c r="BV94" s="29" t="s">
        <v>1801</v>
      </c>
      <c r="BW94" s="29" t="s">
        <v>429</v>
      </c>
      <c r="BX94" s="29" t="s">
        <v>1802</v>
      </c>
      <c r="BY94" s="29" t="s">
        <v>430</v>
      </c>
      <c r="BZ94" s="65" t="s">
        <v>429</v>
      </c>
      <c r="CA94" s="65" t="s">
        <v>429</v>
      </c>
      <c r="CB94" s="65" t="s">
        <v>429</v>
      </c>
      <c r="CC94" s="65" t="s">
        <v>429</v>
      </c>
      <c r="CD94" s="66">
        <v>114</v>
      </c>
      <c r="CE94" s="66">
        <v>69</v>
      </c>
      <c r="CF94" s="66">
        <v>18</v>
      </c>
      <c r="CG94" s="66">
        <v>23</v>
      </c>
      <c r="CH94" s="66">
        <v>2</v>
      </c>
      <c r="CI94" s="66">
        <v>252</v>
      </c>
      <c r="CJ94" s="66">
        <v>85</v>
      </c>
      <c r="CK94" s="66">
        <v>69</v>
      </c>
      <c r="CL94" s="66">
        <v>245</v>
      </c>
      <c r="CM94" s="66">
        <v>116</v>
      </c>
      <c r="CN94" s="66">
        <v>11</v>
      </c>
      <c r="CO94" s="66">
        <v>28</v>
      </c>
      <c r="CP94" s="66">
        <v>0</v>
      </c>
      <c r="CQ94" s="66">
        <v>0</v>
      </c>
      <c r="CR94" s="67">
        <v>0.2513721185510428</v>
      </c>
      <c r="CS94" s="67">
        <v>0.19978046103183314</v>
      </c>
      <c r="CT94" s="67">
        <v>0.26783754116355651</v>
      </c>
      <c r="CU94" s="67">
        <v>0.15367727771679474</v>
      </c>
      <c r="CV94" s="67">
        <v>0.12733260153677278</v>
      </c>
      <c r="CW94" s="68">
        <v>22</v>
      </c>
      <c r="CX94" s="68">
        <v>18</v>
      </c>
      <c r="CY94" s="68">
        <v>12</v>
      </c>
      <c r="CZ94" s="68">
        <v>9</v>
      </c>
    </row>
    <row r="95" spans="1:104" x14ac:dyDescent="0.3">
      <c r="A95" s="3" t="s">
        <v>92</v>
      </c>
      <c r="B95" s="3" t="s">
        <v>244</v>
      </c>
      <c r="C95" s="3" t="s">
        <v>1577</v>
      </c>
      <c r="D95" s="6">
        <v>526037</v>
      </c>
      <c r="E95" s="4">
        <v>274</v>
      </c>
      <c r="F95" s="4">
        <v>184</v>
      </c>
      <c r="G95" s="54">
        <v>0.67153284671532842</v>
      </c>
      <c r="H95" s="6" t="s">
        <v>1717</v>
      </c>
      <c r="I95" s="6">
        <v>184</v>
      </c>
      <c r="J95" s="6"/>
      <c r="K95" s="6"/>
      <c r="L95" s="6">
        <v>184</v>
      </c>
      <c r="M95" s="61"/>
      <c r="N95" s="4" t="s">
        <v>1712</v>
      </c>
      <c r="O95" s="4">
        <v>2</v>
      </c>
      <c r="P95" s="4">
        <v>21</v>
      </c>
      <c r="Q95" s="4">
        <v>0</v>
      </c>
      <c r="R95" s="4">
        <v>0</v>
      </c>
      <c r="S95" s="4">
        <v>50</v>
      </c>
      <c r="T95" s="4">
        <v>0</v>
      </c>
      <c r="U95" s="4">
        <v>50</v>
      </c>
      <c r="V95" s="4">
        <v>0</v>
      </c>
      <c r="W95" s="4">
        <v>0</v>
      </c>
      <c r="X95" s="4">
        <v>30</v>
      </c>
      <c r="Y95" s="4">
        <v>0</v>
      </c>
      <c r="Z95" s="4">
        <v>70</v>
      </c>
      <c r="AA95" s="4">
        <v>100</v>
      </c>
      <c r="AB95" s="4">
        <v>90</v>
      </c>
      <c r="AC95" s="4">
        <v>100</v>
      </c>
      <c r="AD95" s="4">
        <v>0</v>
      </c>
      <c r="AE95" s="4">
        <v>0</v>
      </c>
      <c r="AF95" s="4">
        <v>0</v>
      </c>
      <c r="AG95" s="4">
        <v>0</v>
      </c>
      <c r="AH95" s="4">
        <v>100</v>
      </c>
      <c r="AI95" s="4">
        <v>100</v>
      </c>
      <c r="AJ95" s="4">
        <v>1</v>
      </c>
      <c r="AK95" s="4" t="s">
        <v>96</v>
      </c>
      <c r="AL95" s="4" t="s">
        <v>96</v>
      </c>
      <c r="AM95" s="4">
        <v>10</v>
      </c>
      <c r="AN95" s="4" t="s">
        <v>97</v>
      </c>
      <c r="AO95" s="4" t="s">
        <v>97</v>
      </c>
      <c r="AP95" s="4" t="s">
        <v>97</v>
      </c>
      <c r="AQ95" s="4" t="s">
        <v>97</v>
      </c>
      <c r="AR95" s="4" t="s">
        <v>96</v>
      </c>
      <c r="AS95" s="4" t="s">
        <v>97</v>
      </c>
      <c r="AT95" s="4" t="s">
        <v>97</v>
      </c>
      <c r="AU95" s="4" t="s">
        <v>97</v>
      </c>
      <c r="AV95" s="4" t="s">
        <v>97</v>
      </c>
      <c r="AW95" s="4" t="s">
        <v>97</v>
      </c>
      <c r="AX95" s="4" t="s">
        <v>97</v>
      </c>
      <c r="AY95" s="4" t="s">
        <v>97</v>
      </c>
      <c r="AZ95" s="4" t="s">
        <v>97</v>
      </c>
      <c r="BA95" s="4" t="s">
        <v>97</v>
      </c>
      <c r="BB95" s="4" t="s">
        <v>97</v>
      </c>
      <c r="BC95" s="4" t="s">
        <v>97</v>
      </c>
      <c r="BD95" s="4" t="s">
        <v>1439</v>
      </c>
      <c r="BE95" s="4">
        <v>7</v>
      </c>
      <c r="BF95" s="4">
        <v>7</v>
      </c>
      <c r="BG95" s="4">
        <v>7</v>
      </c>
      <c r="BH95" s="4">
        <v>0</v>
      </c>
      <c r="BI95" s="4">
        <v>7</v>
      </c>
      <c r="BJ95" s="4">
        <v>0</v>
      </c>
      <c r="BK95" s="4">
        <v>5</v>
      </c>
      <c r="BL95" s="4" t="s">
        <v>97</v>
      </c>
      <c r="BM95" s="4" t="s">
        <v>97</v>
      </c>
      <c r="BN95" s="4" t="s">
        <v>98</v>
      </c>
      <c r="BO95" s="6" t="s">
        <v>97</v>
      </c>
      <c r="BP95" s="6" t="s">
        <v>98</v>
      </c>
      <c r="BQ95" s="6" t="s">
        <v>98</v>
      </c>
      <c r="BR95" s="6" t="s">
        <v>96</v>
      </c>
      <c r="BS95" s="6">
        <v>24</v>
      </c>
      <c r="BT95" s="6" t="s">
        <v>96</v>
      </c>
      <c r="BU95" s="29" t="s">
        <v>429</v>
      </c>
      <c r="BV95" s="29" t="s">
        <v>429</v>
      </c>
      <c r="BW95" s="29" t="s">
        <v>429</v>
      </c>
      <c r="BX95" s="29" t="s">
        <v>429</v>
      </c>
      <c r="BY95" s="29" t="s">
        <v>429</v>
      </c>
      <c r="BZ95" s="65" t="s">
        <v>429</v>
      </c>
      <c r="CA95" s="65" t="s">
        <v>429</v>
      </c>
      <c r="CB95" s="65" t="s">
        <v>429</v>
      </c>
      <c r="CC95" s="65" t="s">
        <v>429</v>
      </c>
      <c r="CD95" s="66">
        <v>35</v>
      </c>
      <c r="CE95" s="66">
        <v>21</v>
      </c>
      <c r="CF95" s="66">
        <v>5</v>
      </c>
      <c r="CG95" s="66">
        <v>0</v>
      </c>
      <c r="CH95" s="66">
        <v>0</v>
      </c>
      <c r="CI95" s="66">
        <v>73</v>
      </c>
      <c r="CJ95" s="66">
        <v>6</v>
      </c>
      <c r="CK95" s="66">
        <v>27</v>
      </c>
      <c r="CL95" s="66">
        <v>80</v>
      </c>
      <c r="CM95" s="66">
        <v>35</v>
      </c>
      <c r="CN95" s="66">
        <v>6</v>
      </c>
      <c r="CO95" s="66">
        <v>12</v>
      </c>
      <c r="CP95" s="66">
        <v>0</v>
      </c>
      <c r="CQ95" s="66">
        <v>0</v>
      </c>
      <c r="CR95" s="67">
        <v>0.2640845070422535</v>
      </c>
      <c r="CS95" s="67">
        <v>0.26056338028169013</v>
      </c>
      <c r="CT95" s="67">
        <v>0.24647887323943662</v>
      </c>
      <c r="CU95" s="67">
        <v>0.11971830985915492</v>
      </c>
      <c r="CV95" s="67">
        <v>0.10915492957746478</v>
      </c>
      <c r="CW95" s="68">
        <v>3</v>
      </c>
      <c r="CX95" s="68">
        <v>2</v>
      </c>
      <c r="CY95" s="68">
        <v>6</v>
      </c>
      <c r="CZ95" s="68">
        <v>3</v>
      </c>
    </row>
    <row r="96" spans="1:104" x14ac:dyDescent="0.3">
      <c r="A96" s="3" t="s">
        <v>92</v>
      </c>
      <c r="B96" s="3" t="s">
        <v>244</v>
      </c>
      <c r="C96" s="3" t="s">
        <v>264</v>
      </c>
      <c r="D96" s="6">
        <v>515256</v>
      </c>
      <c r="E96" s="4">
        <v>343</v>
      </c>
      <c r="F96" s="4">
        <v>102</v>
      </c>
      <c r="G96" s="54">
        <v>0.29737609329446063</v>
      </c>
      <c r="H96" s="4">
        <v>1</v>
      </c>
      <c r="I96" s="4">
        <v>72</v>
      </c>
      <c r="J96" s="6">
        <v>72</v>
      </c>
      <c r="K96" s="6"/>
      <c r="L96" s="6"/>
      <c r="M96" s="61">
        <v>30</v>
      </c>
      <c r="N96" s="4" t="s">
        <v>1718</v>
      </c>
      <c r="O96" s="4">
        <v>0</v>
      </c>
      <c r="P96" s="4">
        <v>0</v>
      </c>
      <c r="Q96" s="4">
        <v>39</v>
      </c>
      <c r="R96" s="4">
        <v>5</v>
      </c>
      <c r="S96" s="4">
        <v>95</v>
      </c>
      <c r="T96" s="4">
        <v>0</v>
      </c>
      <c r="U96" s="4">
        <v>0</v>
      </c>
      <c r="V96" s="4">
        <v>0</v>
      </c>
      <c r="W96" s="4">
        <v>0</v>
      </c>
      <c r="X96" s="4">
        <v>46</v>
      </c>
      <c r="Y96" s="4">
        <v>4</v>
      </c>
      <c r="Z96" s="4">
        <v>50</v>
      </c>
      <c r="AA96" s="4">
        <v>100</v>
      </c>
      <c r="AB96" s="4">
        <v>100</v>
      </c>
      <c r="AC96" s="4">
        <v>100</v>
      </c>
      <c r="AD96" s="4">
        <v>100</v>
      </c>
      <c r="AE96" s="4">
        <v>80</v>
      </c>
      <c r="AF96" s="4">
        <v>0</v>
      </c>
      <c r="AG96" s="4">
        <v>30</v>
      </c>
      <c r="AH96" s="4">
        <v>70</v>
      </c>
      <c r="AI96" s="4">
        <v>100</v>
      </c>
      <c r="AJ96" s="4">
        <v>2</v>
      </c>
      <c r="AK96" s="4" t="s">
        <v>96</v>
      </c>
      <c r="AL96" s="4" t="s">
        <v>97</v>
      </c>
      <c r="AM96" s="4" t="s">
        <v>98</v>
      </c>
      <c r="AN96" s="4" t="s">
        <v>97</v>
      </c>
      <c r="AO96" s="4" t="s">
        <v>97</v>
      </c>
      <c r="AP96" s="4" t="s">
        <v>97</v>
      </c>
      <c r="AQ96" s="4" t="s">
        <v>97</v>
      </c>
      <c r="AR96" s="4" t="s">
        <v>97</v>
      </c>
      <c r="AS96" s="4" t="s">
        <v>97</v>
      </c>
      <c r="AT96" s="4" t="s">
        <v>97</v>
      </c>
      <c r="AU96" s="4" t="s">
        <v>97</v>
      </c>
      <c r="AV96" s="4" t="s">
        <v>97</v>
      </c>
      <c r="AW96" s="4" t="s">
        <v>97</v>
      </c>
      <c r="AX96" s="4" t="s">
        <v>97</v>
      </c>
      <c r="AY96" s="4" t="s">
        <v>97</v>
      </c>
      <c r="AZ96" s="4" t="s">
        <v>97</v>
      </c>
      <c r="BA96" s="4" t="s">
        <v>97</v>
      </c>
      <c r="BB96" s="4" t="s">
        <v>97</v>
      </c>
      <c r="BC96" s="4" t="s">
        <v>97</v>
      </c>
      <c r="BD96" s="4" t="s">
        <v>96</v>
      </c>
      <c r="BE96" s="4">
        <v>6</v>
      </c>
      <c r="BF96" s="4">
        <v>6</v>
      </c>
      <c r="BG96" s="4">
        <v>6</v>
      </c>
      <c r="BH96" s="4">
        <v>1</v>
      </c>
      <c r="BI96" s="4">
        <v>7</v>
      </c>
      <c r="BJ96" s="4">
        <v>1</v>
      </c>
      <c r="BK96" s="4">
        <v>5</v>
      </c>
      <c r="BL96" s="4" t="s">
        <v>96</v>
      </c>
      <c r="BM96" s="4" t="s">
        <v>97</v>
      </c>
      <c r="BN96" s="4" t="s">
        <v>98</v>
      </c>
      <c r="BO96" s="6" t="s">
        <v>97</v>
      </c>
      <c r="BP96" s="6" t="s">
        <v>98</v>
      </c>
      <c r="BQ96" s="6" t="s">
        <v>98</v>
      </c>
      <c r="BR96" s="6" t="s">
        <v>96</v>
      </c>
      <c r="BS96" s="6">
        <v>50</v>
      </c>
      <c r="BT96" s="6" t="s">
        <v>96</v>
      </c>
      <c r="BU96" s="29" t="s">
        <v>429</v>
      </c>
      <c r="BV96" s="29" t="s">
        <v>429</v>
      </c>
      <c r="BW96" s="29" t="s">
        <v>429</v>
      </c>
      <c r="BX96" s="29" t="s">
        <v>429</v>
      </c>
      <c r="BY96" s="29" t="s">
        <v>429</v>
      </c>
      <c r="BZ96" s="65" t="s">
        <v>429</v>
      </c>
      <c r="CA96" s="65" t="s">
        <v>429</v>
      </c>
      <c r="CB96" s="65" t="s">
        <v>429</v>
      </c>
      <c r="CC96" s="65" t="s">
        <v>429</v>
      </c>
      <c r="CD96" s="66">
        <v>57</v>
      </c>
      <c r="CE96" s="66">
        <v>36</v>
      </c>
      <c r="CF96" s="66">
        <v>15</v>
      </c>
      <c r="CG96" s="66">
        <v>0</v>
      </c>
      <c r="CH96" s="66">
        <v>0</v>
      </c>
      <c r="CI96" s="66">
        <v>66</v>
      </c>
      <c r="CJ96" s="66">
        <v>8</v>
      </c>
      <c r="CK96" s="66">
        <v>25</v>
      </c>
      <c r="CL96" s="66">
        <v>86</v>
      </c>
      <c r="CM96" s="66">
        <v>42</v>
      </c>
      <c r="CN96" s="66">
        <v>6</v>
      </c>
      <c r="CO96" s="66">
        <v>15</v>
      </c>
      <c r="CP96" s="66">
        <v>26</v>
      </c>
      <c r="CQ96" s="66">
        <v>3</v>
      </c>
      <c r="CR96" s="67">
        <v>0.24307692307692308</v>
      </c>
      <c r="CS96" s="67">
        <v>0.18153846153846154</v>
      </c>
      <c r="CT96" s="67">
        <v>0.28615384615384615</v>
      </c>
      <c r="CU96" s="67">
        <v>0.1723076923076923</v>
      </c>
      <c r="CV96" s="67">
        <v>0.11692307692307692</v>
      </c>
      <c r="CW96" s="68">
        <v>10</v>
      </c>
      <c r="CX96" s="68">
        <v>8</v>
      </c>
      <c r="CY96" s="68">
        <v>5</v>
      </c>
      <c r="CZ96" s="68">
        <v>2</v>
      </c>
    </row>
    <row r="97" spans="1:104" x14ac:dyDescent="0.3">
      <c r="A97" s="3" t="s">
        <v>92</v>
      </c>
      <c r="B97" s="3" t="s">
        <v>244</v>
      </c>
      <c r="C97" s="3" t="s">
        <v>1578</v>
      </c>
      <c r="D97" s="6">
        <v>515302</v>
      </c>
      <c r="E97" s="4">
        <v>71</v>
      </c>
      <c r="F97" s="4">
        <v>39</v>
      </c>
      <c r="G97" s="54">
        <v>0.54929577464788737</v>
      </c>
      <c r="H97" s="6">
        <v>0</v>
      </c>
      <c r="I97" s="6">
        <v>0</v>
      </c>
      <c r="J97" s="6"/>
      <c r="K97" s="6"/>
      <c r="L97" s="6"/>
      <c r="M97" s="61">
        <v>39</v>
      </c>
      <c r="N97" s="4" t="s">
        <v>1712</v>
      </c>
      <c r="O97" s="4">
        <v>0</v>
      </c>
      <c r="P97" s="4">
        <v>0</v>
      </c>
      <c r="Q97" s="4">
        <v>80</v>
      </c>
      <c r="R97" s="4">
        <v>60</v>
      </c>
      <c r="S97" s="4">
        <v>40</v>
      </c>
      <c r="T97" s="4">
        <v>0</v>
      </c>
      <c r="U97" s="4">
        <v>0</v>
      </c>
      <c r="V97" s="4">
        <v>0</v>
      </c>
      <c r="W97" s="4">
        <v>0</v>
      </c>
      <c r="X97" s="4">
        <v>80</v>
      </c>
      <c r="Y97" s="4">
        <v>0</v>
      </c>
      <c r="Z97" s="4">
        <v>20</v>
      </c>
      <c r="AA97" s="4">
        <v>100</v>
      </c>
      <c r="AB97" s="4">
        <v>100</v>
      </c>
      <c r="AC97" s="4">
        <v>100</v>
      </c>
      <c r="AD97" s="4">
        <v>0</v>
      </c>
      <c r="AE97" s="4">
        <v>0</v>
      </c>
      <c r="AF97" s="4">
        <v>0</v>
      </c>
      <c r="AG97" s="4">
        <v>0</v>
      </c>
      <c r="AH97" s="4">
        <v>100</v>
      </c>
      <c r="AI97" s="4">
        <v>100</v>
      </c>
      <c r="AJ97" s="4">
        <v>1</v>
      </c>
      <c r="AK97" s="4" t="s">
        <v>96</v>
      </c>
      <c r="AL97" s="4" t="s">
        <v>97</v>
      </c>
      <c r="AM97" s="4" t="s">
        <v>98</v>
      </c>
      <c r="AN97" s="4" t="s">
        <v>97</v>
      </c>
      <c r="AO97" s="4" t="s">
        <v>97</v>
      </c>
      <c r="AP97" s="4" t="s">
        <v>97</v>
      </c>
      <c r="AQ97" s="4" t="s">
        <v>97</v>
      </c>
      <c r="AR97" s="4" t="s">
        <v>97</v>
      </c>
      <c r="AS97" s="4" t="s">
        <v>97</v>
      </c>
      <c r="AT97" s="4" t="s">
        <v>97</v>
      </c>
      <c r="AU97" s="4" t="s">
        <v>97</v>
      </c>
      <c r="AV97" s="4" t="s">
        <v>97</v>
      </c>
      <c r="AW97" s="4" t="s">
        <v>97</v>
      </c>
      <c r="AX97" s="4" t="s">
        <v>97</v>
      </c>
      <c r="AY97" s="4" t="s">
        <v>97</v>
      </c>
      <c r="AZ97" s="4" t="s">
        <v>97</v>
      </c>
      <c r="BA97" s="4" t="s">
        <v>97</v>
      </c>
      <c r="BB97" s="4" t="s">
        <v>97</v>
      </c>
      <c r="BC97" s="4" t="s">
        <v>97</v>
      </c>
      <c r="BD97" s="4" t="s">
        <v>1439</v>
      </c>
      <c r="BE97" s="4">
        <v>2</v>
      </c>
      <c r="BF97" s="4">
        <v>2</v>
      </c>
      <c r="BG97" s="4">
        <v>2</v>
      </c>
      <c r="BH97" s="4">
        <v>0</v>
      </c>
      <c r="BI97" s="4">
        <v>21</v>
      </c>
      <c r="BJ97" s="4">
        <v>0</v>
      </c>
      <c r="BK97" s="4">
        <v>3</v>
      </c>
      <c r="BL97" s="4" t="s">
        <v>97</v>
      </c>
      <c r="BM97" s="4" t="s">
        <v>97</v>
      </c>
      <c r="BN97" s="4" t="s">
        <v>98</v>
      </c>
      <c r="BO97" s="6" t="s">
        <v>97</v>
      </c>
      <c r="BP97" s="6" t="s">
        <v>98</v>
      </c>
      <c r="BQ97" s="6" t="s">
        <v>98</v>
      </c>
      <c r="BR97" s="6" t="s">
        <v>96</v>
      </c>
      <c r="BS97" s="6">
        <v>2</v>
      </c>
      <c r="BT97" s="6" t="s">
        <v>96</v>
      </c>
      <c r="BU97" s="29" t="s">
        <v>429</v>
      </c>
      <c r="BV97" s="29" t="s">
        <v>429</v>
      </c>
      <c r="BW97" s="29" t="s">
        <v>429</v>
      </c>
      <c r="BX97" s="29" t="s">
        <v>429</v>
      </c>
      <c r="BY97" s="29" t="s">
        <v>429</v>
      </c>
      <c r="BZ97" s="65" t="s">
        <v>429</v>
      </c>
      <c r="CA97" s="65" t="s">
        <v>429</v>
      </c>
      <c r="CB97" s="65" t="s">
        <v>429</v>
      </c>
      <c r="CC97" s="65" t="s">
        <v>429</v>
      </c>
      <c r="CD97" s="66">
        <v>10</v>
      </c>
      <c r="CE97" s="66">
        <v>6</v>
      </c>
      <c r="CF97" s="66">
        <v>1</v>
      </c>
      <c r="CG97" s="66">
        <v>0</v>
      </c>
      <c r="CH97" s="66">
        <v>0</v>
      </c>
      <c r="CI97" s="66">
        <v>10</v>
      </c>
      <c r="CJ97" s="66">
        <v>0</v>
      </c>
      <c r="CK97" s="66">
        <v>5</v>
      </c>
      <c r="CL97" s="66">
        <v>14</v>
      </c>
      <c r="CM97" s="66">
        <v>8</v>
      </c>
      <c r="CN97" s="66">
        <v>1</v>
      </c>
      <c r="CO97" s="66">
        <v>5</v>
      </c>
      <c r="CP97" s="66">
        <v>0</v>
      </c>
      <c r="CQ97" s="66">
        <v>0</v>
      </c>
      <c r="CR97" s="67">
        <v>0.16417910447761194</v>
      </c>
      <c r="CS97" s="67">
        <v>0.26865671641791045</v>
      </c>
      <c r="CT97" s="67">
        <v>0.23880597014925373</v>
      </c>
      <c r="CU97" s="67">
        <v>0.19402985074626866</v>
      </c>
      <c r="CV97" s="67">
        <v>0.13432835820895522</v>
      </c>
      <c r="CW97" s="68">
        <v>0</v>
      </c>
      <c r="CX97" s="68">
        <v>1</v>
      </c>
      <c r="CY97" s="68">
        <v>1</v>
      </c>
      <c r="CZ97" s="68">
        <v>1</v>
      </c>
    </row>
    <row r="98" spans="1:104" x14ac:dyDescent="0.3">
      <c r="A98" s="3" t="s">
        <v>92</v>
      </c>
      <c r="B98" s="3" t="s">
        <v>244</v>
      </c>
      <c r="C98" s="3" t="s">
        <v>1579</v>
      </c>
      <c r="D98" s="6">
        <v>515311</v>
      </c>
      <c r="E98" s="4">
        <v>134</v>
      </c>
      <c r="F98" s="4">
        <v>54</v>
      </c>
      <c r="G98" s="54">
        <v>0.40298507462686567</v>
      </c>
      <c r="H98" s="6">
        <v>0</v>
      </c>
      <c r="I98" s="6">
        <v>0</v>
      </c>
      <c r="J98" s="6"/>
      <c r="K98" s="6"/>
      <c r="L98" s="6"/>
      <c r="M98" s="61">
        <v>54</v>
      </c>
      <c r="N98" s="4" t="s">
        <v>1718</v>
      </c>
      <c r="O98" s="4">
        <v>0</v>
      </c>
      <c r="P98" s="4">
        <v>0</v>
      </c>
      <c r="Q98" s="4">
        <v>100</v>
      </c>
      <c r="R98" s="4">
        <v>80</v>
      </c>
      <c r="S98" s="4">
        <v>5</v>
      </c>
      <c r="T98" s="4">
        <v>15</v>
      </c>
      <c r="U98" s="4">
        <v>0</v>
      </c>
      <c r="V98" s="4">
        <v>0</v>
      </c>
      <c r="W98" s="4">
        <v>0</v>
      </c>
      <c r="X98" s="4">
        <v>50</v>
      </c>
      <c r="Y98" s="4">
        <v>1</v>
      </c>
      <c r="Z98" s="4">
        <v>49</v>
      </c>
      <c r="AA98" s="4">
        <v>100</v>
      </c>
      <c r="AB98" s="4">
        <v>100</v>
      </c>
      <c r="AC98" s="4">
        <v>100</v>
      </c>
      <c r="AD98" s="4">
        <v>0</v>
      </c>
      <c r="AE98" s="4">
        <v>0</v>
      </c>
      <c r="AF98" s="4">
        <v>0</v>
      </c>
      <c r="AG98" s="4">
        <v>0</v>
      </c>
      <c r="AH98" s="4">
        <v>100</v>
      </c>
      <c r="AI98" s="4">
        <v>100</v>
      </c>
      <c r="AJ98" s="4">
        <v>2</v>
      </c>
      <c r="AK98" s="4" t="s">
        <v>96</v>
      </c>
      <c r="AL98" s="4" t="s">
        <v>97</v>
      </c>
      <c r="AM98" s="4" t="s">
        <v>98</v>
      </c>
      <c r="AN98" s="4" t="s">
        <v>97</v>
      </c>
      <c r="AO98" s="4" t="s">
        <v>97</v>
      </c>
      <c r="AP98" s="4" t="s">
        <v>97</v>
      </c>
      <c r="AQ98" s="4" t="s">
        <v>96</v>
      </c>
      <c r="AR98" s="4" t="s">
        <v>96</v>
      </c>
      <c r="AS98" s="4" t="s">
        <v>97</v>
      </c>
      <c r="AT98" s="4" t="s">
        <v>97</v>
      </c>
      <c r="AU98" s="4" t="s">
        <v>97</v>
      </c>
      <c r="AV98" s="4" t="s">
        <v>97</v>
      </c>
      <c r="AW98" s="4" t="s">
        <v>97</v>
      </c>
      <c r="AX98" s="4" t="s">
        <v>97</v>
      </c>
      <c r="AY98" s="4" t="s">
        <v>97</v>
      </c>
      <c r="AZ98" s="4" t="s">
        <v>97</v>
      </c>
      <c r="BA98" s="4" t="s">
        <v>97</v>
      </c>
      <c r="BB98" s="4" t="s">
        <v>97</v>
      </c>
      <c r="BC98" s="4" t="s">
        <v>97</v>
      </c>
      <c r="BD98" s="4" t="s">
        <v>1439</v>
      </c>
      <c r="BE98" s="4">
        <v>5</v>
      </c>
      <c r="BF98" s="4">
        <v>15</v>
      </c>
      <c r="BG98" s="4">
        <v>15</v>
      </c>
      <c r="BH98" s="4">
        <v>1</v>
      </c>
      <c r="BI98" s="4">
        <v>15</v>
      </c>
      <c r="BJ98" s="4">
        <v>1</v>
      </c>
      <c r="BK98" s="4">
        <v>5</v>
      </c>
      <c r="BL98" s="4" t="s">
        <v>97</v>
      </c>
      <c r="BM98" s="4" t="s">
        <v>97</v>
      </c>
      <c r="BN98" s="4" t="s">
        <v>98</v>
      </c>
      <c r="BO98" s="6" t="s">
        <v>97</v>
      </c>
      <c r="BP98" s="6" t="s">
        <v>98</v>
      </c>
      <c r="BQ98" s="6" t="s">
        <v>98</v>
      </c>
      <c r="BR98" s="6" t="s">
        <v>96</v>
      </c>
      <c r="BS98" s="6">
        <v>5</v>
      </c>
      <c r="BT98" s="6" t="s">
        <v>96</v>
      </c>
      <c r="BU98" s="29" t="s">
        <v>429</v>
      </c>
      <c r="BV98" s="29" t="s">
        <v>429</v>
      </c>
      <c r="BW98" s="29" t="s">
        <v>429</v>
      </c>
      <c r="BX98" s="29" t="s">
        <v>429</v>
      </c>
      <c r="BY98" s="29" t="s">
        <v>429</v>
      </c>
      <c r="BZ98" s="65" t="s">
        <v>429</v>
      </c>
      <c r="CA98" s="65" t="s">
        <v>429</v>
      </c>
      <c r="CB98" s="65" t="s">
        <v>429</v>
      </c>
      <c r="CC98" s="65" t="s">
        <v>429</v>
      </c>
      <c r="CD98" s="66">
        <v>13</v>
      </c>
      <c r="CE98" s="66">
        <v>5</v>
      </c>
      <c r="CF98" s="66">
        <v>2</v>
      </c>
      <c r="CG98" s="66">
        <v>0</v>
      </c>
      <c r="CH98" s="66">
        <v>0</v>
      </c>
      <c r="CI98" s="66">
        <v>9</v>
      </c>
      <c r="CJ98" s="66">
        <v>0</v>
      </c>
      <c r="CK98" s="66">
        <v>6</v>
      </c>
      <c r="CL98" s="66">
        <v>22</v>
      </c>
      <c r="CM98" s="66">
        <v>12</v>
      </c>
      <c r="CN98" s="66">
        <v>0</v>
      </c>
      <c r="CO98" s="66">
        <v>4</v>
      </c>
      <c r="CP98" s="66">
        <v>0</v>
      </c>
      <c r="CQ98" s="66">
        <v>0</v>
      </c>
      <c r="CR98" s="67">
        <v>0.14018691588785046</v>
      </c>
      <c r="CS98" s="67">
        <v>0.14018691588785046</v>
      </c>
      <c r="CT98" s="67">
        <v>0.32710280373831774</v>
      </c>
      <c r="CU98" s="67">
        <v>0.19626168224299065</v>
      </c>
      <c r="CV98" s="67">
        <v>0.19626168224299065</v>
      </c>
      <c r="CW98" s="68">
        <v>0</v>
      </c>
      <c r="CX98" s="68">
        <v>2</v>
      </c>
      <c r="CY98" s="68">
        <v>0</v>
      </c>
      <c r="CZ98" s="68">
        <v>2</v>
      </c>
    </row>
    <row r="99" spans="1:104" x14ac:dyDescent="0.3">
      <c r="A99" s="3" t="s">
        <v>92</v>
      </c>
      <c r="B99" s="3" t="s">
        <v>244</v>
      </c>
      <c r="C99" s="3" t="s">
        <v>1580</v>
      </c>
      <c r="D99" s="6">
        <v>515370</v>
      </c>
      <c r="E99" s="4">
        <v>628</v>
      </c>
      <c r="F99" s="4">
        <v>421</v>
      </c>
      <c r="G99" s="54">
        <v>0.67038216560509556</v>
      </c>
      <c r="H99" s="6" t="s">
        <v>1717</v>
      </c>
      <c r="I99" s="6">
        <v>421</v>
      </c>
      <c r="J99" s="6"/>
      <c r="K99" s="6"/>
      <c r="L99" s="6">
        <v>421</v>
      </c>
      <c r="M99" s="61"/>
      <c r="N99" s="4" t="s">
        <v>1712</v>
      </c>
      <c r="O99" s="4">
        <v>5</v>
      </c>
      <c r="P99" s="4">
        <v>5</v>
      </c>
      <c r="Q99" s="4">
        <v>100</v>
      </c>
      <c r="R99" s="4">
        <v>99</v>
      </c>
      <c r="S99" s="4">
        <v>1</v>
      </c>
      <c r="T99" s="4">
        <v>0</v>
      </c>
      <c r="U99" s="4">
        <v>0</v>
      </c>
      <c r="V99" s="4">
        <v>0</v>
      </c>
      <c r="W99" s="4">
        <v>0</v>
      </c>
      <c r="X99" s="4">
        <v>70</v>
      </c>
      <c r="Y99" s="4">
        <v>5</v>
      </c>
      <c r="Z99" s="4">
        <v>25</v>
      </c>
      <c r="AA99" s="4">
        <v>100</v>
      </c>
      <c r="AB99" s="4">
        <v>100</v>
      </c>
      <c r="AC99" s="4">
        <v>100</v>
      </c>
      <c r="AD99" s="4">
        <v>0</v>
      </c>
      <c r="AE99" s="4">
        <v>0</v>
      </c>
      <c r="AF99" s="4">
        <v>0</v>
      </c>
      <c r="AG99" s="4">
        <v>0</v>
      </c>
      <c r="AH99" s="4">
        <v>100</v>
      </c>
      <c r="AI99" s="4">
        <v>100</v>
      </c>
      <c r="AJ99" s="4">
        <v>1</v>
      </c>
      <c r="AK99" s="4" t="s">
        <v>96</v>
      </c>
      <c r="AL99" s="4" t="s">
        <v>96</v>
      </c>
      <c r="AM99" s="4">
        <v>2</v>
      </c>
      <c r="AN99" s="4" t="s">
        <v>96</v>
      </c>
      <c r="AO99" s="4" t="s">
        <v>97</v>
      </c>
      <c r="AP99" s="4" t="s">
        <v>97</v>
      </c>
      <c r="AQ99" s="4" t="s">
        <v>96</v>
      </c>
      <c r="AR99" s="4" t="s">
        <v>96</v>
      </c>
      <c r="AS99" s="4" t="s">
        <v>97</v>
      </c>
      <c r="AT99" s="4" t="s">
        <v>97</v>
      </c>
      <c r="AU99" s="4" t="s">
        <v>97</v>
      </c>
      <c r="AV99" s="4" t="s">
        <v>97</v>
      </c>
      <c r="AW99" s="4" t="s">
        <v>97</v>
      </c>
      <c r="AX99" s="4" t="s">
        <v>97</v>
      </c>
      <c r="AY99" s="4" t="s">
        <v>97</v>
      </c>
      <c r="AZ99" s="4" t="s">
        <v>97</v>
      </c>
      <c r="BA99" s="4" t="s">
        <v>97</v>
      </c>
      <c r="BB99" s="4" t="s">
        <v>97</v>
      </c>
      <c r="BC99" s="4" t="s">
        <v>97</v>
      </c>
      <c r="BD99" s="4" t="s">
        <v>97</v>
      </c>
      <c r="BE99" s="4">
        <v>0</v>
      </c>
      <c r="BF99" s="4">
        <v>0</v>
      </c>
      <c r="BG99" s="4">
        <v>0</v>
      </c>
      <c r="BH99" s="4">
        <v>0</v>
      </c>
      <c r="BI99" s="4">
        <v>20</v>
      </c>
      <c r="BJ99" s="4">
        <v>0</v>
      </c>
      <c r="BK99" s="4">
        <v>5</v>
      </c>
      <c r="BL99" s="4" t="s">
        <v>96</v>
      </c>
      <c r="BM99" s="4" t="s">
        <v>1713</v>
      </c>
      <c r="BN99" s="4" t="s">
        <v>98</v>
      </c>
      <c r="BO99" s="6" t="s">
        <v>97</v>
      </c>
      <c r="BP99" s="6" t="s">
        <v>98</v>
      </c>
      <c r="BQ99" s="6" t="s">
        <v>98</v>
      </c>
      <c r="BR99" s="6" t="s">
        <v>96</v>
      </c>
      <c r="BS99" s="6">
        <v>76</v>
      </c>
      <c r="BT99" s="6" t="s">
        <v>96</v>
      </c>
      <c r="BU99" s="29" t="s">
        <v>430</v>
      </c>
      <c r="BV99" s="29" t="s">
        <v>1801</v>
      </c>
      <c r="BW99" s="29" t="s">
        <v>429</v>
      </c>
      <c r="BX99" s="29" t="s">
        <v>429</v>
      </c>
      <c r="BY99" s="29" t="s">
        <v>430</v>
      </c>
      <c r="BZ99" s="65" t="s">
        <v>429</v>
      </c>
      <c r="CA99" s="65" t="s">
        <v>429</v>
      </c>
      <c r="CB99" s="65" t="s">
        <v>429</v>
      </c>
      <c r="CC99" s="65" t="s">
        <v>429</v>
      </c>
      <c r="CD99" s="66">
        <v>89</v>
      </c>
      <c r="CE99" s="66">
        <v>42</v>
      </c>
      <c r="CF99" s="66">
        <v>22</v>
      </c>
      <c r="CG99" s="66">
        <v>0</v>
      </c>
      <c r="CH99" s="66">
        <v>0</v>
      </c>
      <c r="CI99" s="66">
        <v>131</v>
      </c>
      <c r="CJ99" s="66">
        <v>0</v>
      </c>
      <c r="CK99" s="66">
        <v>48</v>
      </c>
      <c r="CL99" s="66">
        <v>176</v>
      </c>
      <c r="CM99" s="66">
        <v>82</v>
      </c>
      <c r="CN99" s="66">
        <v>10</v>
      </c>
      <c r="CO99" s="66">
        <v>28</v>
      </c>
      <c r="CP99" s="66">
        <v>111</v>
      </c>
      <c r="CQ99" s="66">
        <v>89</v>
      </c>
      <c r="CR99" s="67">
        <v>0.2857142857142857</v>
      </c>
      <c r="CS99" s="67">
        <v>0.2253968253968254</v>
      </c>
      <c r="CT99" s="67">
        <v>0.25238095238095237</v>
      </c>
      <c r="CU99" s="67">
        <v>0.1492063492063492</v>
      </c>
      <c r="CV99" s="67">
        <v>8.7301587301587297E-2</v>
      </c>
      <c r="CW99" s="68">
        <v>28</v>
      </c>
      <c r="CX99" s="68">
        <v>13</v>
      </c>
      <c r="CY99" s="68">
        <v>13</v>
      </c>
      <c r="CZ99" s="68">
        <v>11</v>
      </c>
    </row>
    <row r="100" spans="1:104" x14ac:dyDescent="0.3">
      <c r="A100" s="3" t="s">
        <v>92</v>
      </c>
      <c r="B100" s="3" t="s">
        <v>244</v>
      </c>
      <c r="C100" s="3" t="s">
        <v>244</v>
      </c>
      <c r="D100" s="6">
        <v>526142</v>
      </c>
      <c r="E100" s="4">
        <v>13000</v>
      </c>
      <c r="F100" s="4">
        <v>2100</v>
      </c>
      <c r="G100" s="54">
        <v>0.16153846153846155</v>
      </c>
      <c r="H100" s="4">
        <v>2</v>
      </c>
      <c r="I100" s="4">
        <v>1690</v>
      </c>
      <c r="J100" s="6">
        <v>150</v>
      </c>
      <c r="K100" s="6">
        <v>780</v>
      </c>
      <c r="L100" s="6">
        <v>760</v>
      </c>
      <c r="M100" s="61">
        <v>409.99999999999994</v>
      </c>
      <c r="N100" s="4" t="s">
        <v>1709</v>
      </c>
      <c r="O100" s="4">
        <v>3</v>
      </c>
      <c r="P100" s="4">
        <v>12</v>
      </c>
      <c r="Q100" s="4">
        <v>100</v>
      </c>
      <c r="R100" s="4">
        <v>100</v>
      </c>
      <c r="S100" s="4">
        <v>0</v>
      </c>
      <c r="T100" s="4">
        <v>0</v>
      </c>
      <c r="U100" s="4">
        <v>0</v>
      </c>
      <c r="V100" s="4">
        <v>100</v>
      </c>
      <c r="W100" s="4">
        <v>90</v>
      </c>
      <c r="X100" s="4">
        <v>10</v>
      </c>
      <c r="Y100" s="4">
        <v>0</v>
      </c>
      <c r="Z100" s="4">
        <v>0</v>
      </c>
      <c r="AA100" s="4">
        <v>100</v>
      </c>
      <c r="AB100" s="4">
        <v>90</v>
      </c>
      <c r="AC100" s="4">
        <v>90</v>
      </c>
      <c r="AD100" s="4">
        <v>90</v>
      </c>
      <c r="AE100" s="4">
        <v>80</v>
      </c>
      <c r="AF100" s="4">
        <v>50</v>
      </c>
      <c r="AG100" s="4">
        <v>30</v>
      </c>
      <c r="AH100" s="4">
        <v>20</v>
      </c>
      <c r="AI100" s="4">
        <v>100</v>
      </c>
      <c r="AJ100" s="4">
        <v>4</v>
      </c>
      <c r="AK100" s="4" t="s">
        <v>96</v>
      </c>
      <c r="AL100" s="4" t="s">
        <v>96</v>
      </c>
      <c r="AM100" s="4">
        <v>10</v>
      </c>
      <c r="AN100" s="4" t="s">
        <v>97</v>
      </c>
      <c r="AO100" s="4" t="s">
        <v>97</v>
      </c>
      <c r="AP100" s="4" t="s">
        <v>97</v>
      </c>
      <c r="AQ100" s="4" t="s">
        <v>97</v>
      </c>
      <c r="AR100" s="4" t="s">
        <v>97</v>
      </c>
      <c r="AS100" s="4" t="s">
        <v>97</v>
      </c>
      <c r="AT100" s="4" t="s">
        <v>97</v>
      </c>
      <c r="AU100" s="4" t="s">
        <v>97</v>
      </c>
      <c r="AV100" s="4" t="s">
        <v>97</v>
      </c>
      <c r="AW100" s="4" t="s">
        <v>97</v>
      </c>
      <c r="AX100" s="4" t="s">
        <v>97</v>
      </c>
      <c r="AY100" s="4" t="s">
        <v>97</v>
      </c>
      <c r="AZ100" s="4" t="s">
        <v>97</v>
      </c>
      <c r="BA100" s="4" t="s">
        <v>97</v>
      </c>
      <c r="BB100" s="4" t="s">
        <v>97</v>
      </c>
      <c r="BC100" s="4" t="s">
        <v>96</v>
      </c>
      <c r="BD100" s="4" t="s">
        <v>97</v>
      </c>
      <c r="BE100" s="4">
        <v>0</v>
      </c>
      <c r="BF100" s="4">
        <v>0</v>
      </c>
      <c r="BG100" s="4">
        <v>0</v>
      </c>
      <c r="BH100" s="4">
        <v>0</v>
      </c>
      <c r="BI100" s="4">
        <v>0</v>
      </c>
      <c r="BJ100" s="4">
        <v>0</v>
      </c>
      <c r="BK100" s="4">
        <v>12</v>
      </c>
      <c r="BL100" s="4" t="s">
        <v>97</v>
      </c>
      <c r="BM100" s="4" t="s">
        <v>1713</v>
      </c>
      <c r="BN100" s="4" t="s">
        <v>98</v>
      </c>
      <c r="BO100" s="6" t="s">
        <v>97</v>
      </c>
      <c r="BP100" s="6" t="s">
        <v>98</v>
      </c>
      <c r="BQ100" s="6" t="s">
        <v>98</v>
      </c>
      <c r="BR100" s="6" t="s">
        <v>96</v>
      </c>
      <c r="BS100" s="6">
        <v>130</v>
      </c>
      <c r="BT100" s="6" t="s">
        <v>96</v>
      </c>
      <c r="BU100" s="29" t="s">
        <v>429</v>
      </c>
      <c r="BV100" s="29" t="s">
        <v>1801</v>
      </c>
      <c r="BW100" s="29" t="s">
        <v>429</v>
      </c>
      <c r="BX100" s="29" t="s">
        <v>429</v>
      </c>
      <c r="BY100" s="29" t="s">
        <v>430</v>
      </c>
      <c r="BZ100" s="65" t="s">
        <v>429</v>
      </c>
      <c r="CA100" s="65" t="s">
        <v>429</v>
      </c>
      <c r="CB100" s="65" t="s">
        <v>429</v>
      </c>
      <c r="CC100" s="65" t="s">
        <v>429</v>
      </c>
      <c r="CD100" s="66">
        <v>598</v>
      </c>
      <c r="CE100" s="66">
        <v>247</v>
      </c>
      <c r="CF100" s="66">
        <v>109</v>
      </c>
      <c r="CG100" s="66">
        <v>20</v>
      </c>
      <c r="CH100" s="66">
        <v>3</v>
      </c>
      <c r="CI100" s="66">
        <v>775</v>
      </c>
      <c r="CJ100" s="66">
        <v>243</v>
      </c>
      <c r="CK100" s="66">
        <v>327</v>
      </c>
      <c r="CL100" s="66">
        <v>2121</v>
      </c>
      <c r="CM100" s="66">
        <v>1311</v>
      </c>
      <c r="CN100" s="66">
        <v>101</v>
      </c>
      <c r="CO100" s="66">
        <v>258</v>
      </c>
      <c r="CP100" s="66">
        <v>384</v>
      </c>
      <c r="CQ100" s="66">
        <v>326</v>
      </c>
      <c r="CR100" s="67">
        <v>0.14246711342764953</v>
      </c>
      <c r="CS100" s="67">
        <v>0.18093819806403574</v>
      </c>
      <c r="CT100" s="67">
        <v>0.30445933647720691</v>
      </c>
      <c r="CU100" s="67">
        <v>0.19094895342103085</v>
      </c>
      <c r="CV100" s="67">
        <v>0.18118639861007693</v>
      </c>
      <c r="CW100" s="68">
        <v>113</v>
      </c>
      <c r="CX100" s="68">
        <v>218</v>
      </c>
      <c r="CY100" s="68">
        <v>93</v>
      </c>
      <c r="CZ100" s="68">
        <v>150</v>
      </c>
    </row>
    <row r="101" spans="1:104" x14ac:dyDescent="0.3">
      <c r="A101" s="3" t="s">
        <v>92</v>
      </c>
      <c r="B101" s="3" t="s">
        <v>244</v>
      </c>
      <c r="C101" s="3" t="s">
        <v>1581</v>
      </c>
      <c r="D101" s="6">
        <v>515507</v>
      </c>
      <c r="E101" s="4">
        <v>171</v>
      </c>
      <c r="F101" s="4">
        <v>150</v>
      </c>
      <c r="G101" s="54">
        <v>0.8771929824561403</v>
      </c>
      <c r="H101" s="6" t="s">
        <v>1717</v>
      </c>
      <c r="I101" s="6">
        <v>150</v>
      </c>
      <c r="J101" s="6"/>
      <c r="K101" s="6"/>
      <c r="L101" s="6">
        <v>150</v>
      </c>
      <c r="M101" s="61"/>
      <c r="N101" s="4" t="s">
        <v>1712</v>
      </c>
      <c r="O101" s="4">
        <v>0</v>
      </c>
      <c r="P101" s="4">
        <v>0</v>
      </c>
      <c r="Q101" s="4">
        <v>100</v>
      </c>
      <c r="R101" s="4">
        <v>98</v>
      </c>
      <c r="S101" s="4">
        <v>2</v>
      </c>
      <c r="T101" s="4">
        <v>0</v>
      </c>
      <c r="U101" s="4">
        <v>0</v>
      </c>
      <c r="V101" s="4">
        <v>0</v>
      </c>
      <c r="W101" s="4">
        <v>0</v>
      </c>
      <c r="X101" s="4">
        <v>100</v>
      </c>
      <c r="Y101" s="4">
        <v>0</v>
      </c>
      <c r="Z101" s="4">
        <v>0</v>
      </c>
      <c r="AA101" s="4">
        <v>100</v>
      </c>
      <c r="AB101" s="4">
        <v>100</v>
      </c>
      <c r="AC101" s="4">
        <v>100</v>
      </c>
      <c r="AD101" s="4">
        <v>0</v>
      </c>
      <c r="AE101" s="4">
        <v>0</v>
      </c>
      <c r="AF101" s="4">
        <v>0</v>
      </c>
      <c r="AG101" s="4">
        <v>0</v>
      </c>
      <c r="AH101" s="4">
        <v>100</v>
      </c>
      <c r="AI101" s="4">
        <v>100</v>
      </c>
      <c r="AJ101" s="4">
        <v>1</v>
      </c>
      <c r="AK101" s="4" t="s">
        <v>96</v>
      </c>
      <c r="AL101" s="4" t="s">
        <v>97</v>
      </c>
      <c r="AM101" s="4" t="s">
        <v>98</v>
      </c>
      <c r="AN101" s="4" t="s">
        <v>97</v>
      </c>
      <c r="AO101" s="4" t="s">
        <v>97</v>
      </c>
      <c r="AP101" s="4" t="s">
        <v>97</v>
      </c>
      <c r="AQ101" s="4" t="s">
        <v>97</v>
      </c>
      <c r="AR101" s="4" t="s">
        <v>97</v>
      </c>
      <c r="AS101" s="4" t="s">
        <v>97</v>
      </c>
      <c r="AT101" s="4" t="s">
        <v>97</v>
      </c>
      <c r="AU101" s="4" t="s">
        <v>97</v>
      </c>
      <c r="AV101" s="4" t="s">
        <v>97</v>
      </c>
      <c r="AW101" s="4" t="s">
        <v>97</v>
      </c>
      <c r="AX101" s="4" t="s">
        <v>97</v>
      </c>
      <c r="AY101" s="4" t="s">
        <v>97</v>
      </c>
      <c r="AZ101" s="4" t="s">
        <v>97</v>
      </c>
      <c r="BA101" s="4" t="s">
        <v>97</v>
      </c>
      <c r="BB101" s="4" t="s">
        <v>97</v>
      </c>
      <c r="BC101" s="4" t="s">
        <v>97</v>
      </c>
      <c r="BD101" s="4" t="s">
        <v>97</v>
      </c>
      <c r="BE101" s="4">
        <v>6</v>
      </c>
      <c r="BF101" s="4">
        <v>6</v>
      </c>
      <c r="BG101" s="4">
        <v>6</v>
      </c>
      <c r="BH101" s="4">
        <v>0</v>
      </c>
      <c r="BI101" s="4">
        <v>27</v>
      </c>
      <c r="BJ101" s="4">
        <v>0</v>
      </c>
      <c r="BK101" s="4">
        <v>5</v>
      </c>
      <c r="BL101" s="4" t="s">
        <v>96</v>
      </c>
      <c r="BM101" s="4" t="s">
        <v>97</v>
      </c>
      <c r="BN101" s="4" t="s">
        <v>98</v>
      </c>
      <c r="BO101" s="6" t="s">
        <v>97</v>
      </c>
      <c r="BP101" s="6" t="s">
        <v>98</v>
      </c>
      <c r="BQ101" s="6" t="s">
        <v>98</v>
      </c>
      <c r="BR101" s="6" t="s">
        <v>96</v>
      </c>
      <c r="BS101" s="6">
        <v>20</v>
      </c>
      <c r="BT101" s="6" t="s">
        <v>96</v>
      </c>
      <c r="BU101" s="29" t="s">
        <v>429</v>
      </c>
      <c r="BV101" s="29" t="s">
        <v>429</v>
      </c>
      <c r="BW101" s="29" t="s">
        <v>429</v>
      </c>
      <c r="BX101" s="29" t="s">
        <v>429</v>
      </c>
      <c r="BY101" s="29" t="s">
        <v>429</v>
      </c>
      <c r="BZ101" s="65" t="s">
        <v>429</v>
      </c>
      <c r="CA101" s="65" t="s">
        <v>429</v>
      </c>
      <c r="CB101" s="65" t="s">
        <v>429</v>
      </c>
      <c r="CC101" s="65" t="s">
        <v>429</v>
      </c>
      <c r="CD101" s="69">
        <v>22.25</v>
      </c>
      <c r="CE101" s="69">
        <v>17.25</v>
      </c>
      <c r="CF101" s="66">
        <v>2</v>
      </c>
      <c r="CG101" s="69">
        <v>0</v>
      </c>
      <c r="CH101" s="69">
        <v>0</v>
      </c>
      <c r="CI101" s="69">
        <v>46</v>
      </c>
      <c r="CJ101" s="69">
        <v>0</v>
      </c>
      <c r="CK101" s="66">
        <v>17</v>
      </c>
      <c r="CL101" s="66">
        <v>33</v>
      </c>
      <c r="CM101" s="66">
        <v>18</v>
      </c>
      <c r="CN101" s="66">
        <v>0</v>
      </c>
      <c r="CO101" s="66">
        <v>6</v>
      </c>
      <c r="CP101" s="66">
        <v>0</v>
      </c>
      <c r="CQ101" s="66">
        <v>0</v>
      </c>
      <c r="CR101" s="67">
        <v>0.25806451612903225</v>
      </c>
      <c r="CS101" s="67">
        <v>0.20645161290322581</v>
      </c>
      <c r="CT101" s="67">
        <v>0.29677419354838708</v>
      </c>
      <c r="CU101" s="67">
        <v>0.12258064516129032</v>
      </c>
      <c r="CV101" s="67">
        <v>0.11612903225806452</v>
      </c>
      <c r="CW101" s="68">
        <v>1</v>
      </c>
      <c r="CX101" s="68">
        <v>4</v>
      </c>
      <c r="CY101" s="68">
        <v>0</v>
      </c>
      <c r="CZ101" s="68">
        <v>3</v>
      </c>
    </row>
    <row r="102" spans="1:104" x14ac:dyDescent="0.3">
      <c r="A102" s="3" t="s">
        <v>92</v>
      </c>
      <c r="B102" s="3" t="s">
        <v>244</v>
      </c>
      <c r="C102" s="3" t="s">
        <v>269</v>
      </c>
      <c r="D102" s="6">
        <v>557820</v>
      </c>
      <c r="E102" s="4">
        <v>202</v>
      </c>
      <c r="F102" s="4">
        <v>182</v>
      </c>
      <c r="G102" s="54">
        <v>0.90099009900990101</v>
      </c>
      <c r="H102" s="6" t="s">
        <v>1716</v>
      </c>
      <c r="I102" s="4">
        <v>182</v>
      </c>
      <c r="J102" s="6"/>
      <c r="K102" s="6">
        <v>45</v>
      </c>
      <c r="L102" s="6">
        <v>137</v>
      </c>
      <c r="M102" s="61"/>
      <c r="N102" s="4" t="s">
        <v>1712</v>
      </c>
      <c r="O102" s="4">
        <v>0</v>
      </c>
      <c r="P102" s="4">
        <v>0</v>
      </c>
      <c r="Q102" s="4">
        <v>100</v>
      </c>
      <c r="R102" s="4">
        <v>100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10</v>
      </c>
      <c r="Y102" s="4">
        <v>1</v>
      </c>
      <c r="Z102" s="4">
        <v>89</v>
      </c>
      <c r="AA102" s="4">
        <v>100</v>
      </c>
      <c r="AB102" s="4">
        <v>100</v>
      </c>
      <c r="AC102" s="4">
        <v>100</v>
      </c>
      <c r="AD102" s="4">
        <v>0</v>
      </c>
      <c r="AE102" s="4">
        <v>0</v>
      </c>
      <c r="AF102" s="4">
        <v>0</v>
      </c>
      <c r="AG102" s="4">
        <v>0</v>
      </c>
      <c r="AH102" s="4">
        <v>100</v>
      </c>
      <c r="AI102" s="4">
        <v>100</v>
      </c>
      <c r="AJ102" s="4">
        <v>1</v>
      </c>
      <c r="AK102" s="4" t="s">
        <v>96</v>
      </c>
      <c r="AL102" s="4" t="s">
        <v>96</v>
      </c>
      <c r="AM102" s="4">
        <v>6</v>
      </c>
      <c r="AN102" s="4" t="s">
        <v>97</v>
      </c>
      <c r="AO102" s="4" t="s">
        <v>97</v>
      </c>
      <c r="AP102" s="4" t="s">
        <v>97</v>
      </c>
      <c r="AQ102" s="4" t="s">
        <v>97</v>
      </c>
      <c r="AR102" s="4" t="s">
        <v>97</v>
      </c>
      <c r="AS102" s="4" t="s">
        <v>97</v>
      </c>
      <c r="AT102" s="4" t="s">
        <v>97</v>
      </c>
      <c r="AU102" s="4" t="s">
        <v>97</v>
      </c>
      <c r="AV102" s="4" t="s">
        <v>97</v>
      </c>
      <c r="AW102" s="4" t="s">
        <v>97</v>
      </c>
      <c r="AX102" s="4" t="s">
        <v>97</v>
      </c>
      <c r="AY102" s="4" t="s">
        <v>97</v>
      </c>
      <c r="AZ102" s="4" t="s">
        <v>97</v>
      </c>
      <c r="BA102" s="4" t="s">
        <v>97</v>
      </c>
      <c r="BB102" s="4" t="s">
        <v>97</v>
      </c>
      <c r="BC102" s="4" t="s">
        <v>97</v>
      </c>
      <c r="BD102" s="4" t="s">
        <v>97</v>
      </c>
      <c r="BE102" s="4">
        <v>4</v>
      </c>
      <c r="BF102" s="4">
        <v>4</v>
      </c>
      <c r="BG102" s="4">
        <v>4</v>
      </c>
      <c r="BH102" s="4">
        <v>0</v>
      </c>
      <c r="BI102" s="4">
        <v>25</v>
      </c>
      <c r="BJ102" s="4">
        <v>0</v>
      </c>
      <c r="BK102" s="4">
        <v>5</v>
      </c>
      <c r="BL102" s="4" t="s">
        <v>96</v>
      </c>
      <c r="BM102" s="4" t="s">
        <v>97</v>
      </c>
      <c r="BN102" s="4" t="s">
        <v>98</v>
      </c>
      <c r="BO102" s="6" t="s">
        <v>97</v>
      </c>
      <c r="BP102" s="6" t="s">
        <v>98</v>
      </c>
      <c r="BQ102" s="6" t="s">
        <v>98</v>
      </c>
      <c r="BR102" s="6" t="s">
        <v>96</v>
      </c>
      <c r="BS102" s="6">
        <v>29</v>
      </c>
      <c r="BT102" s="6" t="s">
        <v>96</v>
      </c>
      <c r="BU102" s="29" t="s">
        <v>429</v>
      </c>
      <c r="BV102" s="29" t="s">
        <v>1801</v>
      </c>
      <c r="BW102" s="29" t="s">
        <v>429</v>
      </c>
      <c r="BX102" s="29" t="s">
        <v>429</v>
      </c>
      <c r="BY102" s="29" t="s">
        <v>429</v>
      </c>
      <c r="BZ102" s="65" t="s">
        <v>429</v>
      </c>
      <c r="CA102" s="65" t="s">
        <v>429</v>
      </c>
      <c r="CB102" s="65" t="s">
        <v>429</v>
      </c>
      <c r="CC102" s="65" t="s">
        <v>429</v>
      </c>
      <c r="CD102" s="66">
        <v>23</v>
      </c>
      <c r="CE102" s="66">
        <v>16</v>
      </c>
      <c r="CF102" s="66">
        <v>4</v>
      </c>
      <c r="CG102" s="66">
        <v>0</v>
      </c>
      <c r="CH102" s="66">
        <v>0</v>
      </c>
      <c r="CI102" s="66">
        <v>96</v>
      </c>
      <c r="CJ102" s="66">
        <v>0</v>
      </c>
      <c r="CK102" s="66">
        <v>28</v>
      </c>
      <c r="CL102" s="66">
        <v>83</v>
      </c>
      <c r="CM102" s="66">
        <v>27</v>
      </c>
      <c r="CN102" s="66">
        <v>2</v>
      </c>
      <c r="CO102" s="66">
        <v>12</v>
      </c>
      <c r="CP102" s="66">
        <v>0</v>
      </c>
      <c r="CQ102" s="66">
        <v>0</v>
      </c>
      <c r="CR102" s="67">
        <v>0.37073170731707317</v>
      </c>
      <c r="CS102" s="67">
        <v>0.19024390243902439</v>
      </c>
      <c r="CT102" s="67">
        <v>0.22926829268292684</v>
      </c>
      <c r="CU102" s="67">
        <v>0.12195121951219512</v>
      </c>
      <c r="CV102" s="67">
        <v>8.7804878048780483E-2</v>
      </c>
      <c r="CW102" s="68">
        <v>3</v>
      </c>
      <c r="CX102" s="68">
        <v>6</v>
      </c>
      <c r="CY102" s="68">
        <v>2</v>
      </c>
      <c r="CZ102" s="68">
        <v>0</v>
      </c>
    </row>
    <row r="103" spans="1:104" x14ac:dyDescent="0.3">
      <c r="A103" s="3" t="s">
        <v>92</v>
      </c>
      <c r="B103" s="3" t="s">
        <v>244</v>
      </c>
      <c r="C103" s="3" t="s">
        <v>271</v>
      </c>
      <c r="D103" s="6">
        <v>526258</v>
      </c>
      <c r="E103" s="4">
        <v>1281</v>
      </c>
      <c r="F103" s="4">
        <v>580</v>
      </c>
      <c r="G103" s="54">
        <v>0.45277127244340359</v>
      </c>
      <c r="H103" s="4">
        <v>1</v>
      </c>
      <c r="I103" s="4">
        <v>300</v>
      </c>
      <c r="J103" s="6">
        <v>300</v>
      </c>
      <c r="K103" s="6"/>
      <c r="L103" s="6"/>
      <c r="M103" s="61">
        <v>280</v>
      </c>
      <c r="N103" s="4" t="s">
        <v>1709</v>
      </c>
      <c r="O103" s="4">
        <v>0</v>
      </c>
      <c r="P103" s="4">
        <v>0</v>
      </c>
      <c r="Q103" s="4">
        <v>90</v>
      </c>
      <c r="R103" s="4">
        <v>80</v>
      </c>
      <c r="S103" s="4">
        <v>0</v>
      </c>
      <c r="T103" s="4">
        <v>0</v>
      </c>
      <c r="U103" s="4">
        <v>20</v>
      </c>
      <c r="V103" s="4">
        <v>90</v>
      </c>
      <c r="W103" s="4">
        <v>60</v>
      </c>
      <c r="X103" s="4">
        <v>20</v>
      </c>
      <c r="Y103" s="4">
        <v>0</v>
      </c>
      <c r="Z103" s="4">
        <v>20</v>
      </c>
      <c r="AA103" s="4">
        <v>100</v>
      </c>
      <c r="AB103" s="4">
        <v>100</v>
      </c>
      <c r="AC103" s="4">
        <v>100</v>
      </c>
      <c r="AD103" s="4">
        <v>0</v>
      </c>
      <c r="AE103" s="4">
        <v>0</v>
      </c>
      <c r="AF103" s="4">
        <v>0</v>
      </c>
      <c r="AG103" s="4">
        <v>0</v>
      </c>
      <c r="AH103" s="4">
        <v>100</v>
      </c>
      <c r="AI103" s="4">
        <v>100</v>
      </c>
      <c r="AJ103" s="4">
        <v>2</v>
      </c>
      <c r="AK103" s="4" t="s">
        <v>96</v>
      </c>
      <c r="AL103" s="4" t="s">
        <v>96</v>
      </c>
      <c r="AM103" s="4">
        <v>2</v>
      </c>
      <c r="AN103" s="4" t="s">
        <v>97</v>
      </c>
      <c r="AO103" s="4" t="s">
        <v>97</v>
      </c>
      <c r="AP103" s="4" t="s">
        <v>97</v>
      </c>
      <c r="AQ103" s="4" t="s">
        <v>97</v>
      </c>
      <c r="AR103" s="4" t="s">
        <v>97</v>
      </c>
      <c r="AS103" s="4" t="s">
        <v>97</v>
      </c>
      <c r="AT103" s="4" t="s">
        <v>97</v>
      </c>
      <c r="AU103" s="4" t="s">
        <v>97</v>
      </c>
      <c r="AV103" s="4" t="s">
        <v>97</v>
      </c>
      <c r="AW103" s="4" t="s">
        <v>97</v>
      </c>
      <c r="AX103" s="4" t="s">
        <v>97</v>
      </c>
      <c r="AY103" s="4" t="s">
        <v>97</v>
      </c>
      <c r="AZ103" s="4" t="s">
        <v>97</v>
      </c>
      <c r="BA103" s="4" t="s">
        <v>97</v>
      </c>
      <c r="BB103" s="4" t="s">
        <v>97</v>
      </c>
      <c r="BC103" s="4" t="s">
        <v>97</v>
      </c>
      <c r="BD103" s="4" t="s">
        <v>1710</v>
      </c>
      <c r="BE103" s="4">
        <v>0</v>
      </c>
      <c r="BF103" s="4">
        <v>0</v>
      </c>
      <c r="BG103" s="4">
        <v>0</v>
      </c>
      <c r="BH103" s="4">
        <v>0</v>
      </c>
      <c r="BI103" s="4">
        <v>18</v>
      </c>
      <c r="BJ103" s="4">
        <v>0</v>
      </c>
      <c r="BK103" s="4">
        <v>9</v>
      </c>
      <c r="BL103" s="4" t="s">
        <v>97</v>
      </c>
      <c r="BM103" s="4" t="s">
        <v>97</v>
      </c>
      <c r="BN103" s="4" t="s">
        <v>98</v>
      </c>
      <c r="BO103" s="6" t="s">
        <v>97</v>
      </c>
      <c r="BP103" s="6" t="s">
        <v>98</v>
      </c>
      <c r="BQ103" s="6" t="s">
        <v>98</v>
      </c>
      <c r="BR103" s="6" t="s">
        <v>96</v>
      </c>
      <c r="BS103" s="6">
        <v>70</v>
      </c>
      <c r="BT103" s="6" t="s">
        <v>96</v>
      </c>
      <c r="BU103" s="29" t="s">
        <v>429</v>
      </c>
      <c r="BV103" s="29" t="s">
        <v>429</v>
      </c>
      <c r="BW103" s="29" t="s">
        <v>429</v>
      </c>
      <c r="BX103" s="29" t="s">
        <v>429</v>
      </c>
      <c r="BY103" s="29" t="s">
        <v>429</v>
      </c>
      <c r="BZ103" s="65" t="s">
        <v>429</v>
      </c>
      <c r="CA103" s="65" t="s">
        <v>1799</v>
      </c>
      <c r="CB103" s="65" t="s">
        <v>429</v>
      </c>
      <c r="CC103" s="65" t="s">
        <v>429</v>
      </c>
      <c r="CD103" s="66">
        <v>134</v>
      </c>
      <c r="CE103" s="66">
        <v>82</v>
      </c>
      <c r="CF103" s="66">
        <v>20</v>
      </c>
      <c r="CG103" s="66">
        <v>30</v>
      </c>
      <c r="CH103" s="66">
        <v>3</v>
      </c>
      <c r="CI103" s="66">
        <v>294</v>
      </c>
      <c r="CJ103" s="66">
        <v>81</v>
      </c>
      <c r="CK103" s="66">
        <v>94</v>
      </c>
      <c r="CL103" s="66">
        <v>364</v>
      </c>
      <c r="CM103" s="66">
        <v>152</v>
      </c>
      <c r="CN103" s="66">
        <v>21</v>
      </c>
      <c r="CO103" s="66">
        <v>55</v>
      </c>
      <c r="CP103" s="66">
        <v>231</v>
      </c>
      <c r="CQ103" s="66">
        <v>219</v>
      </c>
      <c r="CR103" s="67">
        <v>0.28716744913928011</v>
      </c>
      <c r="CS103" s="67">
        <v>0.20579029733959311</v>
      </c>
      <c r="CT103" s="67">
        <v>0.25430359937402192</v>
      </c>
      <c r="CU103" s="67">
        <v>0.14710485133020346</v>
      </c>
      <c r="CV103" s="67">
        <v>0.10563380281690141</v>
      </c>
      <c r="CW103" s="68">
        <v>28</v>
      </c>
      <c r="CX103" s="68">
        <v>8</v>
      </c>
      <c r="CY103" s="68">
        <v>18</v>
      </c>
      <c r="CZ103" s="68">
        <v>14</v>
      </c>
    </row>
    <row r="104" spans="1:104" x14ac:dyDescent="0.3">
      <c r="A104" s="3" t="s">
        <v>92</v>
      </c>
      <c r="B104" s="3" t="s">
        <v>244</v>
      </c>
      <c r="C104" s="3" t="s">
        <v>1582</v>
      </c>
      <c r="D104" s="6">
        <v>515523</v>
      </c>
      <c r="E104" s="4">
        <v>222</v>
      </c>
      <c r="F104" s="4">
        <v>67</v>
      </c>
      <c r="G104" s="54">
        <v>0.30180180180180183</v>
      </c>
      <c r="H104" s="6">
        <v>0</v>
      </c>
      <c r="I104" s="6">
        <v>0</v>
      </c>
      <c r="J104" s="6"/>
      <c r="K104" s="6"/>
      <c r="L104" s="6"/>
      <c r="M104" s="61">
        <v>67</v>
      </c>
      <c r="N104" s="4" t="s">
        <v>1718</v>
      </c>
      <c r="O104" s="4">
        <v>0</v>
      </c>
      <c r="P104" s="4">
        <v>0</v>
      </c>
      <c r="Q104" s="4">
        <v>100</v>
      </c>
      <c r="R104" s="4">
        <v>80</v>
      </c>
      <c r="S104" s="4">
        <v>20</v>
      </c>
      <c r="T104" s="4">
        <v>0</v>
      </c>
      <c r="U104" s="4">
        <v>0</v>
      </c>
      <c r="V104" s="4">
        <v>0</v>
      </c>
      <c r="W104" s="4">
        <v>0</v>
      </c>
      <c r="X104" s="4">
        <v>70</v>
      </c>
      <c r="Y104" s="4">
        <v>0</v>
      </c>
      <c r="Z104" s="4">
        <v>30</v>
      </c>
      <c r="AA104" s="4">
        <v>100</v>
      </c>
      <c r="AB104" s="4">
        <v>95</v>
      </c>
      <c r="AC104" s="4">
        <v>95</v>
      </c>
      <c r="AD104" s="4">
        <v>0</v>
      </c>
      <c r="AE104" s="4">
        <v>0</v>
      </c>
      <c r="AF104" s="4">
        <v>0</v>
      </c>
      <c r="AG104" s="4">
        <v>0</v>
      </c>
      <c r="AH104" s="4">
        <v>100</v>
      </c>
      <c r="AI104" s="4">
        <v>95</v>
      </c>
      <c r="AJ104" s="4">
        <v>2</v>
      </c>
      <c r="AK104" s="4" t="s">
        <v>97</v>
      </c>
      <c r="AL104" s="4" t="s">
        <v>96</v>
      </c>
      <c r="AM104" s="4">
        <v>3</v>
      </c>
      <c r="AN104" s="4" t="s">
        <v>96</v>
      </c>
      <c r="AO104" s="4" t="s">
        <v>97</v>
      </c>
      <c r="AP104" s="4" t="s">
        <v>97</v>
      </c>
      <c r="AQ104" s="4" t="s">
        <v>96</v>
      </c>
      <c r="AR104" s="4" t="s">
        <v>96</v>
      </c>
      <c r="AS104" s="4" t="s">
        <v>97</v>
      </c>
      <c r="AT104" s="4" t="s">
        <v>97</v>
      </c>
      <c r="AU104" s="4" t="s">
        <v>97</v>
      </c>
      <c r="AV104" s="4" t="s">
        <v>97</v>
      </c>
      <c r="AW104" s="4" t="s">
        <v>97</v>
      </c>
      <c r="AX104" s="4" t="s">
        <v>97</v>
      </c>
      <c r="AY104" s="4" t="s">
        <v>97</v>
      </c>
      <c r="AZ104" s="4" t="s">
        <v>97</v>
      </c>
      <c r="BA104" s="4" t="s">
        <v>97</v>
      </c>
      <c r="BB104" s="4" t="s">
        <v>97</v>
      </c>
      <c r="BC104" s="4" t="s">
        <v>97</v>
      </c>
      <c r="BD104" s="4" t="s">
        <v>1439</v>
      </c>
      <c r="BE104" s="4">
        <v>6</v>
      </c>
      <c r="BF104" s="4">
        <v>16</v>
      </c>
      <c r="BG104" s="4">
        <v>16</v>
      </c>
      <c r="BH104" s="4">
        <v>0</v>
      </c>
      <c r="BI104" s="4">
        <v>16</v>
      </c>
      <c r="BJ104" s="4">
        <v>0</v>
      </c>
      <c r="BK104" s="4">
        <v>5</v>
      </c>
      <c r="BL104" s="4" t="s">
        <v>97</v>
      </c>
      <c r="BM104" s="4" t="s">
        <v>97</v>
      </c>
      <c r="BN104" s="4" t="s">
        <v>98</v>
      </c>
      <c r="BO104" s="6" t="s">
        <v>97</v>
      </c>
      <c r="BP104" s="6" t="s">
        <v>98</v>
      </c>
      <c r="BQ104" s="6" t="s">
        <v>98</v>
      </c>
      <c r="BR104" s="6" t="s">
        <v>96</v>
      </c>
      <c r="BS104" s="6">
        <v>14</v>
      </c>
      <c r="BT104" s="6" t="s">
        <v>96</v>
      </c>
      <c r="BU104" s="29" t="s">
        <v>429</v>
      </c>
      <c r="BV104" s="29" t="s">
        <v>429</v>
      </c>
      <c r="BW104" s="29" t="s">
        <v>429</v>
      </c>
      <c r="BX104" s="29" t="s">
        <v>429</v>
      </c>
      <c r="BY104" s="29" t="s">
        <v>429</v>
      </c>
      <c r="BZ104" s="65" t="s">
        <v>429</v>
      </c>
      <c r="CA104" s="65" t="s">
        <v>429</v>
      </c>
      <c r="CB104" s="65" t="s">
        <v>429</v>
      </c>
      <c r="CC104" s="65" t="s">
        <v>429</v>
      </c>
      <c r="CD104" s="66">
        <v>43</v>
      </c>
      <c r="CE104" s="66">
        <v>23</v>
      </c>
      <c r="CF104" s="66">
        <v>4</v>
      </c>
      <c r="CG104" s="66">
        <v>0</v>
      </c>
      <c r="CH104" s="66">
        <v>0</v>
      </c>
      <c r="CI104" s="66">
        <v>54</v>
      </c>
      <c r="CJ104" s="66">
        <v>0</v>
      </c>
      <c r="CK104" s="66">
        <v>22</v>
      </c>
      <c r="CL104" s="66">
        <v>48</v>
      </c>
      <c r="CM104" s="66">
        <v>23</v>
      </c>
      <c r="CN104" s="66">
        <v>1</v>
      </c>
      <c r="CO104" s="66">
        <v>8</v>
      </c>
      <c r="CP104" s="66">
        <v>0</v>
      </c>
      <c r="CQ104" s="66">
        <v>0</v>
      </c>
      <c r="CR104" s="67">
        <v>0.21645021645021645</v>
      </c>
      <c r="CS104" s="67">
        <v>0.16450216450216451</v>
      </c>
      <c r="CT104" s="67">
        <v>0.30303030303030304</v>
      </c>
      <c r="CU104" s="67">
        <v>0.21645021645021645</v>
      </c>
      <c r="CV104" s="67">
        <v>9.9567099567099568E-2</v>
      </c>
      <c r="CW104" s="68">
        <v>6</v>
      </c>
      <c r="CX104" s="68">
        <v>5</v>
      </c>
      <c r="CY104" s="68">
        <v>3</v>
      </c>
      <c r="CZ104" s="68">
        <v>2</v>
      </c>
    </row>
    <row r="105" spans="1:104" x14ac:dyDescent="0.3">
      <c r="A105" s="3" t="s">
        <v>92</v>
      </c>
      <c r="B105" s="3" t="s">
        <v>244</v>
      </c>
      <c r="C105" s="3" t="s">
        <v>273</v>
      </c>
      <c r="D105" s="6">
        <v>526304</v>
      </c>
      <c r="E105" s="4">
        <v>364</v>
      </c>
      <c r="F105" s="4">
        <v>349</v>
      </c>
      <c r="G105" s="54">
        <v>0.95879120879120883</v>
      </c>
      <c r="H105" s="6" t="s">
        <v>1716</v>
      </c>
      <c r="I105" s="4">
        <v>349</v>
      </c>
      <c r="J105" s="6"/>
      <c r="K105" s="6">
        <v>67</v>
      </c>
      <c r="L105" s="6">
        <v>282</v>
      </c>
      <c r="M105" s="61"/>
      <c r="N105" s="4" t="s">
        <v>1709</v>
      </c>
      <c r="O105" s="4">
        <v>0</v>
      </c>
      <c r="P105" s="4">
        <v>0</v>
      </c>
      <c r="Q105" s="4">
        <v>100</v>
      </c>
      <c r="R105" s="4">
        <v>100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100</v>
      </c>
      <c r="Y105" s="4">
        <v>0</v>
      </c>
      <c r="Z105" s="4">
        <v>0</v>
      </c>
      <c r="AA105" s="4">
        <v>100</v>
      </c>
      <c r="AB105" s="4">
        <v>98</v>
      </c>
      <c r="AC105" s="4">
        <v>100</v>
      </c>
      <c r="AD105" s="4">
        <v>100</v>
      </c>
      <c r="AE105" s="4">
        <v>10</v>
      </c>
      <c r="AF105" s="4">
        <v>0</v>
      </c>
      <c r="AG105" s="4">
        <v>10</v>
      </c>
      <c r="AH105" s="4">
        <v>90</v>
      </c>
      <c r="AI105" s="4">
        <v>100</v>
      </c>
      <c r="AJ105" s="4">
        <v>1</v>
      </c>
      <c r="AK105" s="4" t="s">
        <v>96</v>
      </c>
      <c r="AL105" s="4" t="s">
        <v>96</v>
      </c>
      <c r="AM105" s="4">
        <v>2</v>
      </c>
      <c r="AN105" s="4" t="s">
        <v>96</v>
      </c>
      <c r="AO105" s="4" t="s">
        <v>97</v>
      </c>
      <c r="AP105" s="4" t="s">
        <v>97</v>
      </c>
      <c r="AQ105" s="4" t="s">
        <v>97</v>
      </c>
      <c r="AR105" s="4" t="s">
        <v>97</v>
      </c>
      <c r="AS105" s="4" t="s">
        <v>97</v>
      </c>
      <c r="AT105" s="4" t="s">
        <v>97</v>
      </c>
      <c r="AU105" s="4" t="s">
        <v>97</v>
      </c>
      <c r="AV105" s="4" t="s">
        <v>97</v>
      </c>
      <c r="AW105" s="4" t="s">
        <v>97</v>
      </c>
      <c r="AX105" s="4" t="s">
        <v>97</v>
      </c>
      <c r="AY105" s="4" t="s">
        <v>97</v>
      </c>
      <c r="AZ105" s="4" t="s">
        <v>97</v>
      </c>
      <c r="BA105" s="4" t="s">
        <v>97</v>
      </c>
      <c r="BB105" s="4" t="s">
        <v>97</v>
      </c>
      <c r="BC105" s="4" t="s">
        <v>97</v>
      </c>
      <c r="BD105" s="4" t="s">
        <v>96</v>
      </c>
      <c r="BE105" s="4">
        <v>7</v>
      </c>
      <c r="BF105" s="4">
        <v>7</v>
      </c>
      <c r="BG105" s="4">
        <v>7</v>
      </c>
      <c r="BH105" s="4">
        <v>0</v>
      </c>
      <c r="BI105" s="4">
        <v>2</v>
      </c>
      <c r="BJ105" s="4">
        <v>0</v>
      </c>
      <c r="BK105" s="4">
        <v>5</v>
      </c>
      <c r="BL105" s="4" t="s">
        <v>96</v>
      </c>
      <c r="BM105" s="4" t="s">
        <v>97</v>
      </c>
      <c r="BN105" s="4" t="s">
        <v>98</v>
      </c>
      <c r="BO105" s="6" t="s">
        <v>97</v>
      </c>
      <c r="BP105" s="6" t="s">
        <v>98</v>
      </c>
      <c r="BQ105" s="6" t="s">
        <v>98</v>
      </c>
      <c r="BR105" s="6" t="s">
        <v>96</v>
      </c>
      <c r="BS105" s="6">
        <v>57</v>
      </c>
      <c r="BT105" s="6" t="s">
        <v>96</v>
      </c>
      <c r="BU105" s="29" t="s">
        <v>429</v>
      </c>
      <c r="BV105" s="29" t="s">
        <v>429</v>
      </c>
      <c r="BW105" s="29" t="s">
        <v>429</v>
      </c>
      <c r="BX105" s="29" t="s">
        <v>429</v>
      </c>
      <c r="BY105" s="29" t="s">
        <v>429</v>
      </c>
      <c r="BZ105" s="65" t="s">
        <v>429</v>
      </c>
      <c r="CA105" s="65" t="s">
        <v>429</v>
      </c>
      <c r="CB105" s="65" t="s">
        <v>429</v>
      </c>
      <c r="CC105" s="65" t="s">
        <v>429</v>
      </c>
      <c r="CD105" s="66">
        <v>56</v>
      </c>
      <c r="CE105" s="66">
        <v>34</v>
      </c>
      <c r="CF105" s="66">
        <v>10</v>
      </c>
      <c r="CG105" s="66">
        <v>0</v>
      </c>
      <c r="CH105" s="66">
        <v>1</v>
      </c>
      <c r="CI105" s="66">
        <v>77</v>
      </c>
      <c r="CJ105" s="66">
        <v>4</v>
      </c>
      <c r="CK105" s="66">
        <v>36</v>
      </c>
      <c r="CL105" s="66">
        <v>88</v>
      </c>
      <c r="CM105" s="66">
        <v>47</v>
      </c>
      <c r="CN105" s="66">
        <v>5</v>
      </c>
      <c r="CO105" s="66">
        <v>13</v>
      </c>
      <c r="CP105" s="66">
        <v>15</v>
      </c>
      <c r="CQ105" s="66">
        <v>6</v>
      </c>
      <c r="CR105" s="67">
        <v>0.20997375328083989</v>
      </c>
      <c r="CS105" s="67">
        <v>0.29658792650918636</v>
      </c>
      <c r="CT105" s="67">
        <v>0.26771653543307089</v>
      </c>
      <c r="CU105" s="67">
        <v>0.12860892388451445</v>
      </c>
      <c r="CV105" s="67">
        <v>9.711286089238845E-2</v>
      </c>
      <c r="CW105" s="68">
        <v>7</v>
      </c>
      <c r="CX105" s="68">
        <v>6</v>
      </c>
      <c r="CY105" s="68">
        <v>6</v>
      </c>
      <c r="CZ105" s="68">
        <v>5</v>
      </c>
    </row>
    <row r="106" spans="1:104" x14ac:dyDescent="0.3">
      <c r="A106" s="3" t="s">
        <v>92</v>
      </c>
      <c r="B106" s="3" t="s">
        <v>244</v>
      </c>
      <c r="C106" s="3" t="s">
        <v>274</v>
      </c>
      <c r="D106" s="6">
        <v>515612</v>
      </c>
      <c r="E106" s="4">
        <v>7120</v>
      </c>
      <c r="F106" s="4">
        <v>2210</v>
      </c>
      <c r="G106" s="54">
        <v>0.3103932584269663</v>
      </c>
      <c r="H106" s="4">
        <v>3</v>
      </c>
      <c r="I106" s="4">
        <v>660</v>
      </c>
      <c r="J106" s="6"/>
      <c r="K106" s="6">
        <v>660</v>
      </c>
      <c r="L106" s="6"/>
      <c r="M106" s="61">
        <v>1550</v>
      </c>
      <c r="N106" s="4" t="s">
        <v>1718</v>
      </c>
      <c r="O106" s="4">
        <v>0</v>
      </c>
      <c r="P106" s="4">
        <v>0</v>
      </c>
      <c r="Q106" s="4">
        <v>98</v>
      </c>
      <c r="R106" s="4">
        <v>75</v>
      </c>
      <c r="S106" s="4">
        <v>25</v>
      </c>
      <c r="T106" s="4">
        <v>0</v>
      </c>
      <c r="U106" s="4">
        <v>0</v>
      </c>
      <c r="V106" s="4">
        <v>60</v>
      </c>
      <c r="W106" s="4">
        <v>53</v>
      </c>
      <c r="X106" s="4">
        <v>37</v>
      </c>
      <c r="Y106" s="4">
        <v>0</v>
      </c>
      <c r="Z106" s="4">
        <v>10</v>
      </c>
      <c r="AA106" s="4">
        <v>100</v>
      </c>
      <c r="AB106" s="4">
        <v>100</v>
      </c>
      <c r="AC106" s="4">
        <v>100</v>
      </c>
      <c r="AD106" s="4">
        <v>100</v>
      </c>
      <c r="AE106" s="4">
        <v>60</v>
      </c>
      <c r="AF106" s="4">
        <v>50</v>
      </c>
      <c r="AG106" s="4">
        <v>50</v>
      </c>
      <c r="AH106" s="4">
        <v>0</v>
      </c>
      <c r="AI106" s="4">
        <v>100</v>
      </c>
      <c r="AJ106" s="4">
        <v>4</v>
      </c>
      <c r="AK106" s="4" t="s">
        <v>96</v>
      </c>
      <c r="AL106" s="4" t="s">
        <v>96</v>
      </c>
      <c r="AM106" s="4">
        <v>2</v>
      </c>
      <c r="AN106" s="4" t="s">
        <v>96</v>
      </c>
      <c r="AO106" s="4" t="s">
        <v>97</v>
      </c>
      <c r="AP106" s="4" t="s">
        <v>97</v>
      </c>
      <c r="AQ106" s="4" t="s">
        <v>96</v>
      </c>
      <c r="AR106" s="4" t="s">
        <v>96</v>
      </c>
      <c r="AS106" s="4" t="s">
        <v>97</v>
      </c>
      <c r="AT106" s="4" t="s">
        <v>97</v>
      </c>
      <c r="AU106" s="4" t="s">
        <v>97</v>
      </c>
      <c r="AV106" s="4" t="s">
        <v>97</v>
      </c>
      <c r="AW106" s="4" t="s">
        <v>97</v>
      </c>
      <c r="AX106" s="4" t="s">
        <v>97</v>
      </c>
      <c r="AY106" s="4" t="s">
        <v>97</v>
      </c>
      <c r="AZ106" s="4" t="s">
        <v>97</v>
      </c>
      <c r="BA106" s="4" t="s">
        <v>97</v>
      </c>
      <c r="BB106" s="4" t="s">
        <v>97</v>
      </c>
      <c r="BC106" s="4" t="s">
        <v>97</v>
      </c>
      <c r="BD106" s="4" t="s">
        <v>96</v>
      </c>
      <c r="BE106" s="4">
        <v>0</v>
      </c>
      <c r="BF106" s="4">
        <v>0</v>
      </c>
      <c r="BG106" s="4">
        <v>0</v>
      </c>
      <c r="BH106" s="4">
        <v>0</v>
      </c>
      <c r="BI106" s="4">
        <v>0</v>
      </c>
      <c r="BJ106" s="4">
        <v>0</v>
      </c>
      <c r="BK106" s="4">
        <v>13</v>
      </c>
      <c r="BL106" s="4" t="s">
        <v>96</v>
      </c>
      <c r="BM106" s="4" t="s">
        <v>96</v>
      </c>
      <c r="BN106" s="4" t="s">
        <v>1722</v>
      </c>
      <c r="BO106" s="6" t="s">
        <v>97</v>
      </c>
      <c r="BP106" s="6" t="s">
        <v>98</v>
      </c>
      <c r="BQ106" s="6" t="s">
        <v>98</v>
      </c>
      <c r="BR106" s="6" t="s">
        <v>96</v>
      </c>
      <c r="BS106" s="6">
        <v>165</v>
      </c>
      <c r="BT106" s="6" t="s">
        <v>96</v>
      </c>
      <c r="BU106" s="29" t="s">
        <v>429</v>
      </c>
      <c r="BV106" s="29" t="s">
        <v>1801</v>
      </c>
      <c r="BW106" s="29" t="s">
        <v>429</v>
      </c>
      <c r="BX106" s="29" t="s">
        <v>429</v>
      </c>
      <c r="BY106" s="29" t="s">
        <v>430</v>
      </c>
      <c r="BZ106" s="65" t="s">
        <v>429</v>
      </c>
      <c r="CA106" s="65" t="s">
        <v>429</v>
      </c>
      <c r="CB106" s="65" t="s">
        <v>429</v>
      </c>
      <c r="CC106" s="65" t="s">
        <v>1800</v>
      </c>
      <c r="CD106" s="66">
        <v>680</v>
      </c>
      <c r="CE106" s="66">
        <v>404</v>
      </c>
      <c r="CF106" s="66">
        <v>105</v>
      </c>
      <c r="CG106" s="66">
        <v>106</v>
      </c>
      <c r="CH106" s="66">
        <v>14</v>
      </c>
      <c r="CI106" s="66">
        <v>817</v>
      </c>
      <c r="CJ106" s="66">
        <v>223</v>
      </c>
      <c r="CK106" s="66">
        <v>387</v>
      </c>
      <c r="CL106" s="66">
        <v>1223</v>
      </c>
      <c r="CM106" s="66">
        <v>786</v>
      </c>
      <c r="CN106" s="66">
        <v>52</v>
      </c>
      <c r="CO106" s="66">
        <v>155</v>
      </c>
      <c r="CP106" s="66">
        <v>551</v>
      </c>
      <c r="CQ106" s="66">
        <v>535</v>
      </c>
      <c r="CR106" s="67">
        <v>0.15814407133899958</v>
      </c>
      <c r="CS106" s="67">
        <v>0.16929079002368677</v>
      </c>
      <c r="CT106" s="67">
        <v>0.31559147276020622</v>
      </c>
      <c r="CU106" s="67">
        <v>0.19882959453810783</v>
      </c>
      <c r="CV106" s="67">
        <v>0.15814407133899958</v>
      </c>
      <c r="CW106" s="68">
        <v>51</v>
      </c>
      <c r="CX106" s="68">
        <v>107</v>
      </c>
      <c r="CY106" s="68">
        <v>65</v>
      </c>
      <c r="CZ106" s="68">
        <v>84</v>
      </c>
    </row>
    <row r="107" spans="1:104" x14ac:dyDescent="0.3">
      <c r="A107" s="3" t="s">
        <v>92</v>
      </c>
      <c r="B107" s="3" t="s">
        <v>244</v>
      </c>
      <c r="C107" s="3" t="s">
        <v>1583</v>
      </c>
      <c r="D107" s="6">
        <v>526321</v>
      </c>
      <c r="E107" s="4">
        <v>284</v>
      </c>
      <c r="F107" s="4">
        <v>142</v>
      </c>
      <c r="G107" s="54">
        <v>0.5</v>
      </c>
      <c r="H107" s="6">
        <v>0</v>
      </c>
      <c r="I107" s="6">
        <v>0</v>
      </c>
      <c r="J107" s="6"/>
      <c r="K107" s="6"/>
      <c r="L107" s="6"/>
      <c r="M107" s="61">
        <v>142</v>
      </c>
      <c r="N107" s="4" t="s">
        <v>1709</v>
      </c>
      <c r="O107" s="4">
        <v>0</v>
      </c>
      <c r="P107" s="4">
        <v>0</v>
      </c>
      <c r="Q107" s="4">
        <v>0</v>
      </c>
      <c r="R107" s="4">
        <v>0</v>
      </c>
      <c r="S107" s="4">
        <v>20</v>
      </c>
      <c r="T107" s="4">
        <v>20</v>
      </c>
      <c r="U107" s="4">
        <v>60</v>
      </c>
      <c r="V107" s="4">
        <v>0</v>
      </c>
      <c r="W107" s="4">
        <v>0</v>
      </c>
      <c r="X107" s="4">
        <v>90</v>
      </c>
      <c r="Y107" s="4">
        <v>1</v>
      </c>
      <c r="Z107" s="4">
        <v>9</v>
      </c>
      <c r="AA107" s="4">
        <v>100</v>
      </c>
      <c r="AB107" s="4">
        <v>95</v>
      </c>
      <c r="AC107" s="4">
        <v>100</v>
      </c>
      <c r="AD107" s="4">
        <v>0</v>
      </c>
      <c r="AE107" s="4">
        <v>0</v>
      </c>
      <c r="AF107" s="4">
        <v>0</v>
      </c>
      <c r="AG107" s="4">
        <v>0</v>
      </c>
      <c r="AH107" s="4">
        <v>100</v>
      </c>
      <c r="AI107" s="4">
        <v>80</v>
      </c>
      <c r="AJ107" s="4">
        <v>2</v>
      </c>
      <c r="AK107" s="4" t="s">
        <v>96</v>
      </c>
      <c r="AL107" s="4" t="s">
        <v>96</v>
      </c>
      <c r="AM107" s="4">
        <v>2</v>
      </c>
      <c r="AN107" s="4" t="s">
        <v>96</v>
      </c>
      <c r="AO107" s="4" t="s">
        <v>97</v>
      </c>
      <c r="AP107" s="4" t="s">
        <v>96</v>
      </c>
      <c r="AQ107" s="4" t="s">
        <v>96</v>
      </c>
      <c r="AR107" s="4" t="s">
        <v>96</v>
      </c>
      <c r="AS107" s="4" t="s">
        <v>97</v>
      </c>
      <c r="AT107" s="4" t="s">
        <v>97</v>
      </c>
      <c r="AU107" s="4" t="s">
        <v>97</v>
      </c>
      <c r="AV107" s="4" t="s">
        <v>97</v>
      </c>
      <c r="AW107" s="4" t="s">
        <v>97</v>
      </c>
      <c r="AX107" s="4" t="s">
        <v>97</v>
      </c>
      <c r="AY107" s="4" t="s">
        <v>97</v>
      </c>
      <c r="AZ107" s="4" t="s">
        <v>97</v>
      </c>
      <c r="BA107" s="4" t="s">
        <v>97</v>
      </c>
      <c r="BB107" s="4" t="s">
        <v>97</v>
      </c>
      <c r="BC107" s="4" t="s">
        <v>97</v>
      </c>
      <c r="BD107" s="4" t="s">
        <v>1439</v>
      </c>
      <c r="BE107" s="4">
        <v>5</v>
      </c>
      <c r="BF107" s="4">
        <v>5</v>
      </c>
      <c r="BG107" s="4">
        <v>12</v>
      </c>
      <c r="BH107" s="4">
        <v>0</v>
      </c>
      <c r="BI107" s="4">
        <v>12</v>
      </c>
      <c r="BJ107" s="4">
        <v>0</v>
      </c>
      <c r="BK107" s="4">
        <v>5</v>
      </c>
      <c r="BL107" s="4" t="s">
        <v>97</v>
      </c>
      <c r="BM107" s="4" t="s">
        <v>97</v>
      </c>
      <c r="BN107" s="4" t="s">
        <v>98</v>
      </c>
      <c r="BO107" s="6" t="s">
        <v>97</v>
      </c>
      <c r="BP107" s="6" t="s">
        <v>98</v>
      </c>
      <c r="BQ107" s="6" t="s">
        <v>98</v>
      </c>
      <c r="BR107" s="6" t="s">
        <v>96</v>
      </c>
      <c r="BS107" s="6">
        <v>14</v>
      </c>
      <c r="BT107" s="6" t="s">
        <v>96</v>
      </c>
      <c r="BU107" s="29" t="s">
        <v>430</v>
      </c>
      <c r="BV107" s="29" t="s">
        <v>429</v>
      </c>
      <c r="BW107" s="29" t="s">
        <v>429</v>
      </c>
      <c r="BX107" s="29" t="s">
        <v>429</v>
      </c>
      <c r="BY107" s="29" t="s">
        <v>429</v>
      </c>
      <c r="BZ107" s="65" t="s">
        <v>429</v>
      </c>
      <c r="CA107" s="65" t="s">
        <v>429</v>
      </c>
      <c r="CB107" s="65" t="s">
        <v>429</v>
      </c>
      <c r="CC107" s="65" t="s">
        <v>429</v>
      </c>
      <c r="CD107" s="66">
        <v>35</v>
      </c>
      <c r="CE107" s="66">
        <v>14</v>
      </c>
      <c r="CF107" s="66">
        <v>2</v>
      </c>
      <c r="CG107" s="66">
        <v>0</v>
      </c>
      <c r="CH107" s="66">
        <v>0</v>
      </c>
      <c r="CI107" s="66">
        <v>40</v>
      </c>
      <c r="CJ107" s="66">
        <v>0</v>
      </c>
      <c r="CK107" s="66">
        <v>18</v>
      </c>
      <c r="CL107" s="66">
        <v>89</v>
      </c>
      <c r="CM107" s="66">
        <v>39</v>
      </c>
      <c r="CN107" s="66">
        <v>5</v>
      </c>
      <c r="CO107" s="66">
        <v>16</v>
      </c>
      <c r="CP107" s="66">
        <v>0</v>
      </c>
      <c r="CQ107" s="66">
        <v>0</v>
      </c>
      <c r="CR107" s="67">
        <v>0.24305555555555555</v>
      </c>
      <c r="CS107" s="67">
        <v>0.24652777777777779</v>
      </c>
      <c r="CT107" s="67">
        <v>0.28125</v>
      </c>
      <c r="CU107" s="67">
        <v>0.10416666666666667</v>
      </c>
      <c r="CV107" s="67">
        <v>0.125</v>
      </c>
      <c r="CW107" s="68">
        <v>0</v>
      </c>
      <c r="CX107" s="68">
        <v>8</v>
      </c>
      <c r="CY107" s="68">
        <v>6</v>
      </c>
      <c r="CZ107" s="68">
        <v>5</v>
      </c>
    </row>
    <row r="108" spans="1:104" x14ac:dyDescent="0.3">
      <c r="A108" s="3" t="s">
        <v>92</v>
      </c>
      <c r="B108" s="3" t="s">
        <v>278</v>
      </c>
      <c r="C108" s="3" t="s">
        <v>1584</v>
      </c>
      <c r="D108" s="6">
        <v>557757</v>
      </c>
      <c r="E108" s="4">
        <v>623</v>
      </c>
      <c r="F108" s="4">
        <v>287</v>
      </c>
      <c r="G108" s="54">
        <v>0.4606741573033708</v>
      </c>
      <c r="H108" s="6">
        <v>0</v>
      </c>
      <c r="I108" s="6">
        <v>0</v>
      </c>
      <c r="J108" s="6"/>
      <c r="K108" s="6"/>
      <c r="L108" s="6"/>
      <c r="M108" s="61">
        <v>287</v>
      </c>
      <c r="N108" s="4" t="s">
        <v>1718</v>
      </c>
      <c r="O108" s="4">
        <v>0</v>
      </c>
      <c r="P108" s="4">
        <v>0</v>
      </c>
      <c r="Q108" s="4">
        <v>80</v>
      </c>
      <c r="R108" s="4">
        <v>20</v>
      </c>
      <c r="S108" s="4">
        <v>80</v>
      </c>
      <c r="T108" s="4">
        <v>0</v>
      </c>
      <c r="U108" s="4">
        <v>0</v>
      </c>
      <c r="V108" s="4">
        <v>0</v>
      </c>
      <c r="W108" s="4">
        <v>0</v>
      </c>
      <c r="X108" s="4">
        <v>100</v>
      </c>
      <c r="Y108" s="4">
        <v>0</v>
      </c>
      <c r="Z108" s="4">
        <v>0</v>
      </c>
      <c r="AA108" s="4">
        <v>100</v>
      </c>
      <c r="AB108" s="4">
        <v>100</v>
      </c>
      <c r="AC108" s="4">
        <v>100</v>
      </c>
      <c r="AD108" s="4">
        <v>100</v>
      </c>
      <c r="AE108" s="4">
        <v>60</v>
      </c>
      <c r="AF108" s="4">
        <v>0</v>
      </c>
      <c r="AG108" s="4">
        <v>55</v>
      </c>
      <c r="AH108" s="4">
        <v>45</v>
      </c>
      <c r="AI108" s="4">
        <v>100</v>
      </c>
      <c r="AJ108" s="4">
        <v>2</v>
      </c>
      <c r="AK108" s="4" t="s">
        <v>96</v>
      </c>
      <c r="AL108" s="4" t="s">
        <v>97</v>
      </c>
      <c r="AM108" s="4" t="s">
        <v>98</v>
      </c>
      <c r="AN108" s="4" t="s">
        <v>97</v>
      </c>
      <c r="AO108" s="4" t="s">
        <v>97</v>
      </c>
      <c r="AP108" s="4" t="s">
        <v>97</v>
      </c>
      <c r="AQ108" s="4" t="s">
        <v>97</v>
      </c>
      <c r="AR108" s="4" t="s">
        <v>97</v>
      </c>
      <c r="AS108" s="4" t="s">
        <v>97</v>
      </c>
      <c r="AT108" s="4" t="s">
        <v>97</v>
      </c>
      <c r="AU108" s="4" t="s">
        <v>97</v>
      </c>
      <c r="AV108" s="4" t="s">
        <v>97</v>
      </c>
      <c r="AW108" s="4" t="s">
        <v>97</v>
      </c>
      <c r="AX108" s="4" t="s">
        <v>97</v>
      </c>
      <c r="AY108" s="4" t="s">
        <v>97</v>
      </c>
      <c r="AZ108" s="4" t="s">
        <v>97</v>
      </c>
      <c r="BA108" s="4" t="s">
        <v>97</v>
      </c>
      <c r="BB108" s="4" t="s">
        <v>97</v>
      </c>
      <c r="BC108" s="4" t="s">
        <v>97</v>
      </c>
      <c r="BD108" s="4" t="s">
        <v>96</v>
      </c>
      <c r="BE108" s="4">
        <v>3</v>
      </c>
      <c r="BF108" s="4">
        <v>13</v>
      </c>
      <c r="BG108" s="4">
        <v>13</v>
      </c>
      <c r="BH108" s="4">
        <v>0</v>
      </c>
      <c r="BI108" s="4">
        <v>0</v>
      </c>
      <c r="BJ108" s="4">
        <v>0</v>
      </c>
      <c r="BK108" s="4">
        <v>7</v>
      </c>
      <c r="BL108" s="4" t="s">
        <v>96</v>
      </c>
      <c r="BM108" s="4" t="s">
        <v>97</v>
      </c>
      <c r="BN108" s="4" t="s">
        <v>98</v>
      </c>
      <c r="BO108" s="6" t="s">
        <v>97</v>
      </c>
      <c r="BP108" s="6" t="s">
        <v>98</v>
      </c>
      <c r="BQ108" s="6" t="s">
        <v>98</v>
      </c>
      <c r="BR108" s="6" t="s">
        <v>96</v>
      </c>
      <c r="BS108" s="6">
        <v>80</v>
      </c>
      <c r="BT108" s="6" t="s">
        <v>96</v>
      </c>
      <c r="BU108" s="29" t="s">
        <v>429</v>
      </c>
      <c r="BV108" s="29" t="s">
        <v>1801</v>
      </c>
      <c r="BW108" s="29" t="s">
        <v>429</v>
      </c>
      <c r="BX108" s="29" t="s">
        <v>429</v>
      </c>
      <c r="BY108" s="29" t="s">
        <v>429</v>
      </c>
      <c r="BZ108" s="65" t="s">
        <v>429</v>
      </c>
      <c r="CA108" s="65" t="s">
        <v>429</v>
      </c>
      <c r="CB108" s="65" t="s">
        <v>429</v>
      </c>
      <c r="CC108" s="65" t="s">
        <v>429</v>
      </c>
      <c r="CD108" s="66">
        <v>109</v>
      </c>
      <c r="CE108" s="66">
        <v>68</v>
      </c>
      <c r="CF108" s="66">
        <v>17</v>
      </c>
      <c r="CG108" s="66">
        <v>0</v>
      </c>
      <c r="CH108" s="66">
        <v>16</v>
      </c>
      <c r="CI108" s="66">
        <v>146</v>
      </c>
      <c r="CJ108" s="66">
        <v>31</v>
      </c>
      <c r="CK108" s="66">
        <v>69</v>
      </c>
      <c r="CL108" s="66">
        <v>123</v>
      </c>
      <c r="CM108" s="66">
        <v>71</v>
      </c>
      <c r="CN108" s="66">
        <v>9</v>
      </c>
      <c r="CO108" s="66">
        <v>19</v>
      </c>
      <c r="CP108" s="66">
        <v>53</v>
      </c>
      <c r="CQ108" s="66">
        <v>42</v>
      </c>
      <c r="CR108" s="67">
        <v>0.18471337579617833</v>
      </c>
      <c r="CS108" s="67">
        <v>0.18152866242038215</v>
      </c>
      <c r="CT108" s="67">
        <v>0.32006369426751591</v>
      </c>
      <c r="CU108" s="67">
        <v>0.17675159235668789</v>
      </c>
      <c r="CV108" s="67">
        <v>0.13694267515923567</v>
      </c>
      <c r="CW108" s="68">
        <v>10</v>
      </c>
      <c r="CX108" s="68">
        <v>8</v>
      </c>
      <c r="CY108" s="68">
        <v>9</v>
      </c>
      <c r="CZ108" s="68">
        <v>8</v>
      </c>
    </row>
    <row r="109" spans="1:104" x14ac:dyDescent="0.3">
      <c r="A109" s="3" t="s">
        <v>92</v>
      </c>
      <c r="B109" s="3" t="s">
        <v>278</v>
      </c>
      <c r="C109" s="3" t="s">
        <v>1585</v>
      </c>
      <c r="D109" s="6">
        <v>514501</v>
      </c>
      <c r="E109" s="6">
        <v>571</v>
      </c>
      <c r="F109" s="4">
        <v>548</v>
      </c>
      <c r="G109" s="54">
        <v>0.95971978984238182</v>
      </c>
      <c r="H109" s="6" t="s">
        <v>1717</v>
      </c>
      <c r="I109" s="6">
        <v>548</v>
      </c>
      <c r="J109" s="6"/>
      <c r="K109" s="6"/>
      <c r="L109" s="6">
        <v>548</v>
      </c>
      <c r="M109" s="61"/>
      <c r="N109" s="4" t="s">
        <v>1718</v>
      </c>
      <c r="O109" s="4">
        <v>12</v>
      </c>
      <c r="P109" s="4">
        <v>42</v>
      </c>
      <c r="Q109" s="4">
        <v>0</v>
      </c>
      <c r="R109" s="4">
        <v>0</v>
      </c>
      <c r="S109" s="4">
        <v>27</v>
      </c>
      <c r="T109" s="4">
        <v>73</v>
      </c>
      <c r="U109" s="4">
        <v>0</v>
      </c>
      <c r="V109" s="4">
        <v>0</v>
      </c>
      <c r="W109" s="4">
        <v>0</v>
      </c>
      <c r="X109" s="4">
        <v>20</v>
      </c>
      <c r="Y109" s="4">
        <v>0</v>
      </c>
      <c r="Z109" s="4">
        <v>80</v>
      </c>
      <c r="AA109" s="4">
        <v>100</v>
      </c>
      <c r="AB109" s="4">
        <v>100</v>
      </c>
      <c r="AC109" s="4">
        <v>100</v>
      </c>
      <c r="AD109" s="4">
        <v>0</v>
      </c>
      <c r="AE109" s="4">
        <v>0</v>
      </c>
      <c r="AF109" s="4">
        <v>0</v>
      </c>
      <c r="AG109" s="4">
        <v>3</v>
      </c>
      <c r="AH109" s="4">
        <v>97</v>
      </c>
      <c r="AI109" s="4">
        <v>100</v>
      </c>
      <c r="AJ109" s="4">
        <v>2</v>
      </c>
      <c r="AK109" s="4" t="s">
        <v>97</v>
      </c>
      <c r="AL109" s="4" t="s">
        <v>97</v>
      </c>
      <c r="AM109" s="4" t="s">
        <v>98</v>
      </c>
      <c r="AN109" s="4" t="s">
        <v>96</v>
      </c>
      <c r="AO109" s="4" t="s">
        <v>97</v>
      </c>
      <c r="AP109" s="4" t="s">
        <v>97</v>
      </c>
      <c r="AQ109" s="4" t="s">
        <v>97</v>
      </c>
      <c r="AR109" s="4" t="s">
        <v>96</v>
      </c>
      <c r="AS109" s="4" t="s">
        <v>97</v>
      </c>
      <c r="AT109" s="4" t="s">
        <v>97</v>
      </c>
      <c r="AU109" s="4" t="s">
        <v>97</v>
      </c>
      <c r="AV109" s="4" t="s">
        <v>97</v>
      </c>
      <c r="AW109" s="4" t="s">
        <v>97</v>
      </c>
      <c r="AX109" s="4" t="s">
        <v>97</v>
      </c>
      <c r="AY109" s="4" t="s">
        <v>97</v>
      </c>
      <c r="AZ109" s="4" t="s">
        <v>97</v>
      </c>
      <c r="BA109" s="4" t="s">
        <v>97</v>
      </c>
      <c r="BB109" s="4" t="s">
        <v>97</v>
      </c>
      <c r="BC109" s="4" t="s">
        <v>97</v>
      </c>
      <c r="BD109" s="4" t="s">
        <v>97</v>
      </c>
      <c r="BE109" s="4">
        <v>6</v>
      </c>
      <c r="BF109" s="4">
        <v>6</v>
      </c>
      <c r="BG109" s="4">
        <v>6</v>
      </c>
      <c r="BH109" s="4">
        <v>1</v>
      </c>
      <c r="BI109" s="4">
        <v>18</v>
      </c>
      <c r="BJ109" s="4">
        <v>0</v>
      </c>
      <c r="BK109" s="4">
        <v>7</v>
      </c>
      <c r="BL109" s="4" t="s">
        <v>96</v>
      </c>
      <c r="BM109" s="4" t="s">
        <v>96</v>
      </c>
      <c r="BN109" s="4" t="s">
        <v>1714</v>
      </c>
      <c r="BO109" s="6" t="s">
        <v>97</v>
      </c>
      <c r="BP109" s="6" t="s">
        <v>98</v>
      </c>
      <c r="BQ109" s="6" t="s">
        <v>98</v>
      </c>
      <c r="BR109" s="6" t="s">
        <v>96</v>
      </c>
      <c r="BS109" s="6">
        <v>86</v>
      </c>
      <c r="BT109" s="6" t="s">
        <v>96</v>
      </c>
      <c r="BU109" s="29" t="s">
        <v>430</v>
      </c>
      <c r="BV109" s="29" t="s">
        <v>1801</v>
      </c>
      <c r="BW109" s="29" t="s">
        <v>429</v>
      </c>
      <c r="BX109" s="29" t="s">
        <v>429</v>
      </c>
      <c r="BY109" s="29" t="s">
        <v>429</v>
      </c>
      <c r="BZ109" s="65" t="s">
        <v>429</v>
      </c>
      <c r="CA109" s="65" t="s">
        <v>1800</v>
      </c>
      <c r="CB109" s="65" t="s">
        <v>429</v>
      </c>
      <c r="CC109" s="65" t="s">
        <v>429</v>
      </c>
      <c r="CD109" s="66">
        <v>141</v>
      </c>
      <c r="CE109" s="66">
        <v>106</v>
      </c>
      <c r="CF109" s="66">
        <v>30</v>
      </c>
      <c r="CG109" s="66">
        <v>0</v>
      </c>
      <c r="CH109" s="66">
        <v>7</v>
      </c>
      <c r="CI109" s="66">
        <v>248</v>
      </c>
      <c r="CJ109" s="66">
        <v>0</v>
      </c>
      <c r="CK109" s="66">
        <v>88</v>
      </c>
      <c r="CL109" s="66">
        <v>190</v>
      </c>
      <c r="CM109" s="66">
        <v>92</v>
      </c>
      <c r="CN109" s="66">
        <v>14</v>
      </c>
      <c r="CO109" s="66">
        <v>37</v>
      </c>
      <c r="CP109" s="66">
        <v>43</v>
      </c>
      <c r="CQ109" s="66">
        <v>43</v>
      </c>
      <c r="CR109" s="67">
        <v>0.31871838111298484</v>
      </c>
      <c r="CS109" s="67">
        <v>0.2748735244519393</v>
      </c>
      <c r="CT109" s="67">
        <v>0.2478920741989882</v>
      </c>
      <c r="CU109" s="67">
        <v>0.1045531197301855</v>
      </c>
      <c r="CV109" s="67">
        <v>5.3962900505902189E-2</v>
      </c>
      <c r="CW109" s="68">
        <v>3</v>
      </c>
      <c r="CX109" s="68">
        <v>12</v>
      </c>
      <c r="CY109" s="68">
        <v>17</v>
      </c>
      <c r="CZ109" s="68">
        <v>1</v>
      </c>
    </row>
    <row r="110" spans="1:104" x14ac:dyDescent="0.3">
      <c r="A110" s="3" t="s">
        <v>92</v>
      </c>
      <c r="B110" s="3" t="s">
        <v>278</v>
      </c>
      <c r="C110" s="3" t="s">
        <v>1586</v>
      </c>
      <c r="D110" s="6">
        <v>514519</v>
      </c>
      <c r="E110" s="6">
        <v>875</v>
      </c>
      <c r="F110" s="4">
        <v>271</v>
      </c>
      <c r="G110" s="54">
        <v>0.30971428571428572</v>
      </c>
      <c r="H110" s="6">
        <v>0</v>
      </c>
      <c r="I110" s="6">
        <v>0</v>
      </c>
      <c r="J110" s="6"/>
      <c r="K110" s="6"/>
      <c r="L110" s="6"/>
      <c r="M110" s="61">
        <v>271</v>
      </c>
      <c r="N110" s="4" t="s">
        <v>1718</v>
      </c>
      <c r="O110" s="4">
        <v>0</v>
      </c>
      <c r="P110" s="4">
        <v>0</v>
      </c>
      <c r="Q110" s="4">
        <v>70</v>
      </c>
      <c r="R110" s="4">
        <v>40</v>
      </c>
      <c r="S110" s="4">
        <v>60</v>
      </c>
      <c r="T110" s="4">
        <v>0</v>
      </c>
      <c r="U110" s="4">
        <v>0</v>
      </c>
      <c r="V110" s="4">
        <v>60</v>
      </c>
      <c r="W110" s="4">
        <v>60</v>
      </c>
      <c r="X110" s="4">
        <v>40</v>
      </c>
      <c r="Y110" s="4">
        <v>0</v>
      </c>
      <c r="Z110" s="4">
        <v>0</v>
      </c>
      <c r="AA110" s="4">
        <v>100</v>
      </c>
      <c r="AB110" s="4">
        <v>100</v>
      </c>
      <c r="AC110" s="4">
        <v>100</v>
      </c>
      <c r="AD110" s="4">
        <v>100</v>
      </c>
      <c r="AE110" s="4">
        <v>70</v>
      </c>
      <c r="AF110" s="4">
        <v>0</v>
      </c>
      <c r="AG110" s="4">
        <v>70</v>
      </c>
      <c r="AH110" s="4">
        <v>30</v>
      </c>
      <c r="AI110" s="4">
        <v>100</v>
      </c>
      <c r="AJ110" s="4">
        <v>4</v>
      </c>
      <c r="AK110" s="4" t="s">
        <v>96</v>
      </c>
      <c r="AL110" s="4" t="s">
        <v>97</v>
      </c>
      <c r="AM110" s="4" t="s">
        <v>98</v>
      </c>
      <c r="AN110" s="4" t="s">
        <v>97</v>
      </c>
      <c r="AO110" s="4" t="s">
        <v>97</v>
      </c>
      <c r="AP110" s="4" t="s">
        <v>97</v>
      </c>
      <c r="AQ110" s="4" t="s">
        <v>97</v>
      </c>
      <c r="AR110" s="4" t="s">
        <v>96</v>
      </c>
      <c r="AS110" s="4" t="s">
        <v>97</v>
      </c>
      <c r="AT110" s="4" t="s">
        <v>97</v>
      </c>
      <c r="AU110" s="4" t="s">
        <v>97</v>
      </c>
      <c r="AV110" s="4" t="s">
        <v>97</v>
      </c>
      <c r="AW110" s="4" t="s">
        <v>97</v>
      </c>
      <c r="AX110" s="4" t="s">
        <v>97</v>
      </c>
      <c r="AY110" s="4" t="s">
        <v>97</v>
      </c>
      <c r="AZ110" s="4" t="s">
        <v>97</v>
      </c>
      <c r="BA110" s="4" t="s">
        <v>97</v>
      </c>
      <c r="BB110" s="4" t="s">
        <v>97</v>
      </c>
      <c r="BC110" s="4" t="s">
        <v>97</v>
      </c>
      <c r="BD110" s="4" t="s">
        <v>96</v>
      </c>
      <c r="BE110" s="4">
        <v>0</v>
      </c>
      <c r="BF110" s="4">
        <v>0</v>
      </c>
      <c r="BG110" s="4">
        <v>0</v>
      </c>
      <c r="BH110" s="4">
        <v>0</v>
      </c>
      <c r="BI110" s="4">
        <v>14</v>
      </c>
      <c r="BJ110" s="4">
        <v>0</v>
      </c>
      <c r="BK110" s="4">
        <v>7</v>
      </c>
      <c r="BL110" s="4" t="s">
        <v>97</v>
      </c>
      <c r="BM110" s="4" t="s">
        <v>97</v>
      </c>
      <c r="BN110" s="4" t="s">
        <v>98</v>
      </c>
      <c r="BO110" s="6" t="s">
        <v>97</v>
      </c>
      <c r="BP110" s="6" t="s">
        <v>98</v>
      </c>
      <c r="BQ110" s="6" t="s">
        <v>98</v>
      </c>
      <c r="BR110" s="6" t="s">
        <v>96</v>
      </c>
      <c r="BS110" s="6">
        <v>75</v>
      </c>
      <c r="BT110" s="6" t="s">
        <v>96</v>
      </c>
      <c r="BU110" s="29" t="s">
        <v>429</v>
      </c>
      <c r="BV110" s="29" t="s">
        <v>429</v>
      </c>
      <c r="BW110" s="29" t="s">
        <v>429</v>
      </c>
      <c r="BX110" s="29" t="s">
        <v>1802</v>
      </c>
      <c r="BY110" s="29" t="s">
        <v>429</v>
      </c>
      <c r="BZ110" s="65" t="s">
        <v>429</v>
      </c>
      <c r="CA110" s="65" t="s">
        <v>429</v>
      </c>
      <c r="CB110" s="65" t="s">
        <v>429</v>
      </c>
      <c r="CC110" s="65" t="s">
        <v>429</v>
      </c>
      <c r="CD110" s="66">
        <v>106</v>
      </c>
      <c r="CE110" s="66">
        <v>77</v>
      </c>
      <c r="CF110" s="66">
        <v>20</v>
      </c>
      <c r="CG110" s="66">
        <v>0</v>
      </c>
      <c r="CH110" s="66">
        <v>1</v>
      </c>
      <c r="CI110" s="66">
        <v>134</v>
      </c>
      <c r="CJ110" s="66">
        <v>0</v>
      </c>
      <c r="CK110" s="66">
        <v>56</v>
      </c>
      <c r="CL110" s="66">
        <v>178</v>
      </c>
      <c r="CM110" s="66">
        <v>112</v>
      </c>
      <c r="CN110" s="66">
        <v>8</v>
      </c>
      <c r="CO110" s="66">
        <v>25</v>
      </c>
      <c r="CP110" s="66">
        <v>547</v>
      </c>
      <c r="CQ110" s="66">
        <v>519</v>
      </c>
      <c r="CR110" s="67">
        <v>0.17175141242937852</v>
      </c>
      <c r="CS110" s="67">
        <v>0.20112994350282487</v>
      </c>
      <c r="CT110" s="67">
        <v>0.29943502824858759</v>
      </c>
      <c r="CU110" s="67">
        <v>0.207909604519774</v>
      </c>
      <c r="CV110" s="67">
        <v>0.11977401129943503</v>
      </c>
      <c r="CW110" s="68">
        <v>14</v>
      </c>
      <c r="CX110" s="68">
        <v>14</v>
      </c>
      <c r="CY110" s="68">
        <v>7</v>
      </c>
      <c r="CZ110" s="68">
        <v>14</v>
      </c>
    </row>
    <row r="111" spans="1:104" x14ac:dyDescent="0.3">
      <c r="A111" s="3" t="s">
        <v>92</v>
      </c>
      <c r="B111" s="3" t="s">
        <v>278</v>
      </c>
      <c r="C111" s="3" t="s">
        <v>1587</v>
      </c>
      <c r="D111" s="6">
        <v>514535</v>
      </c>
      <c r="E111" s="6">
        <v>187</v>
      </c>
      <c r="F111" s="4">
        <v>92</v>
      </c>
      <c r="G111" s="54">
        <v>0.49197860962566847</v>
      </c>
      <c r="H111" s="6">
        <v>0</v>
      </c>
      <c r="I111" s="6">
        <v>0</v>
      </c>
      <c r="J111" s="6"/>
      <c r="K111" s="6"/>
      <c r="L111" s="6"/>
      <c r="M111" s="61">
        <v>92</v>
      </c>
      <c r="N111" s="4" t="s">
        <v>1718</v>
      </c>
      <c r="O111" s="4">
        <v>2</v>
      </c>
      <c r="P111" s="4">
        <v>8</v>
      </c>
      <c r="Q111" s="4">
        <v>0</v>
      </c>
      <c r="R111" s="4">
        <v>0</v>
      </c>
      <c r="S111" s="4">
        <v>100</v>
      </c>
      <c r="T111" s="4">
        <v>0</v>
      </c>
      <c r="U111" s="4">
        <v>0</v>
      </c>
      <c r="V111" s="4">
        <v>0</v>
      </c>
      <c r="W111" s="4">
        <v>0</v>
      </c>
      <c r="X111" s="4">
        <v>3</v>
      </c>
      <c r="Y111" s="4">
        <v>2</v>
      </c>
      <c r="Z111" s="4">
        <v>95</v>
      </c>
      <c r="AA111" s="4">
        <v>100</v>
      </c>
      <c r="AB111" s="4">
        <v>100</v>
      </c>
      <c r="AC111" s="4">
        <v>100</v>
      </c>
      <c r="AD111" s="4">
        <v>0</v>
      </c>
      <c r="AE111" s="4">
        <v>0</v>
      </c>
      <c r="AF111" s="4">
        <v>0</v>
      </c>
      <c r="AG111" s="4">
        <v>0</v>
      </c>
      <c r="AH111" s="4">
        <v>100</v>
      </c>
      <c r="AI111" s="4">
        <v>100</v>
      </c>
      <c r="AJ111" s="4">
        <v>2</v>
      </c>
      <c r="AK111" s="4" t="s">
        <v>96</v>
      </c>
      <c r="AL111" s="4" t="s">
        <v>96</v>
      </c>
      <c r="AM111" s="4">
        <v>2</v>
      </c>
      <c r="AN111" s="4" t="s">
        <v>97</v>
      </c>
      <c r="AO111" s="4" t="s">
        <v>97</v>
      </c>
      <c r="AP111" s="4" t="s">
        <v>97</v>
      </c>
      <c r="AQ111" s="4" t="s">
        <v>97</v>
      </c>
      <c r="AR111" s="4" t="s">
        <v>97</v>
      </c>
      <c r="AS111" s="4" t="s">
        <v>97</v>
      </c>
      <c r="AT111" s="4" t="s">
        <v>97</v>
      </c>
      <c r="AU111" s="4" t="s">
        <v>97</v>
      </c>
      <c r="AV111" s="4" t="s">
        <v>97</v>
      </c>
      <c r="AW111" s="4" t="s">
        <v>97</v>
      </c>
      <c r="AX111" s="4" t="s">
        <v>97</v>
      </c>
      <c r="AY111" s="4" t="s">
        <v>97</v>
      </c>
      <c r="AZ111" s="4" t="s">
        <v>97</v>
      </c>
      <c r="BA111" s="4" t="s">
        <v>97</v>
      </c>
      <c r="BB111" s="4" t="s">
        <v>97</v>
      </c>
      <c r="BC111" s="4" t="s">
        <v>97</v>
      </c>
      <c r="BD111" s="4" t="s">
        <v>1439</v>
      </c>
      <c r="BE111" s="4">
        <v>6</v>
      </c>
      <c r="BF111" s="4">
        <v>6</v>
      </c>
      <c r="BG111" s="4">
        <v>6</v>
      </c>
      <c r="BH111" s="4">
        <v>0</v>
      </c>
      <c r="BI111" s="4">
        <v>6</v>
      </c>
      <c r="BJ111" s="4">
        <v>0</v>
      </c>
      <c r="BK111" s="4">
        <v>5</v>
      </c>
      <c r="BL111" s="4" t="s">
        <v>96</v>
      </c>
      <c r="BM111" s="4" t="s">
        <v>97</v>
      </c>
      <c r="BN111" s="4" t="s">
        <v>98</v>
      </c>
      <c r="BO111" s="6" t="s">
        <v>97</v>
      </c>
      <c r="BP111" s="6" t="s">
        <v>98</v>
      </c>
      <c r="BQ111" s="6" t="s">
        <v>98</v>
      </c>
      <c r="BR111" s="6" t="s">
        <v>97</v>
      </c>
      <c r="BS111" s="6" t="s">
        <v>98</v>
      </c>
      <c r="BT111" s="6" t="s">
        <v>98</v>
      </c>
      <c r="BU111" s="29" t="s">
        <v>429</v>
      </c>
      <c r="BV111" s="29" t="s">
        <v>429</v>
      </c>
      <c r="BW111" s="29" t="s">
        <v>429</v>
      </c>
      <c r="BX111" s="29" t="s">
        <v>429</v>
      </c>
      <c r="BY111" s="29" t="s">
        <v>429</v>
      </c>
      <c r="BZ111" s="65" t="s">
        <v>429</v>
      </c>
      <c r="CA111" s="65" t="s">
        <v>429</v>
      </c>
      <c r="CB111" s="65" t="s">
        <v>429</v>
      </c>
      <c r="CC111" s="65" t="s">
        <v>429</v>
      </c>
      <c r="CD111" s="66">
        <v>24</v>
      </c>
      <c r="CE111" s="66">
        <v>13</v>
      </c>
      <c r="CF111" s="66">
        <v>4</v>
      </c>
      <c r="CG111" s="66">
        <v>0</v>
      </c>
      <c r="CH111" s="66">
        <v>0</v>
      </c>
      <c r="CI111" s="66">
        <v>30</v>
      </c>
      <c r="CJ111" s="66">
        <v>0</v>
      </c>
      <c r="CK111" s="66">
        <v>13</v>
      </c>
      <c r="CL111" s="66">
        <v>55</v>
      </c>
      <c r="CM111" s="66">
        <v>25</v>
      </c>
      <c r="CN111" s="66">
        <v>2</v>
      </c>
      <c r="CO111" s="66">
        <v>10</v>
      </c>
      <c r="CP111" s="66">
        <v>0</v>
      </c>
      <c r="CQ111" s="66">
        <v>0</v>
      </c>
      <c r="CR111" s="67">
        <v>0.27979274611398963</v>
      </c>
      <c r="CS111" s="67">
        <v>0.18652849740932642</v>
      </c>
      <c r="CT111" s="67">
        <v>0.26943005181347152</v>
      </c>
      <c r="CU111" s="67">
        <v>0.15025906735751296</v>
      </c>
      <c r="CV111" s="67">
        <v>0.11398963730569948</v>
      </c>
      <c r="CW111" s="68">
        <v>3</v>
      </c>
      <c r="CX111" s="68">
        <v>11</v>
      </c>
      <c r="CY111" s="68">
        <v>5</v>
      </c>
      <c r="CZ111" s="68">
        <v>1</v>
      </c>
    </row>
    <row r="112" spans="1:104" x14ac:dyDescent="0.3">
      <c r="A112" s="3" t="s">
        <v>92</v>
      </c>
      <c r="B112" s="3" t="s">
        <v>278</v>
      </c>
      <c r="C112" s="3" t="s">
        <v>1588</v>
      </c>
      <c r="D112" s="6">
        <v>514543</v>
      </c>
      <c r="E112" s="6">
        <v>775</v>
      </c>
      <c r="F112" s="4">
        <v>295</v>
      </c>
      <c r="G112" s="54">
        <v>0.38064516129032255</v>
      </c>
      <c r="H112" s="6">
        <v>0</v>
      </c>
      <c r="I112" s="6">
        <v>0</v>
      </c>
      <c r="J112" s="6"/>
      <c r="K112" s="6"/>
      <c r="L112" s="6"/>
      <c r="M112" s="61">
        <v>295</v>
      </c>
      <c r="N112" s="4" t="s">
        <v>1718</v>
      </c>
      <c r="O112" s="4">
        <v>0</v>
      </c>
      <c r="P112" s="4">
        <v>0</v>
      </c>
      <c r="Q112" s="4">
        <v>0</v>
      </c>
      <c r="R112" s="4">
        <v>0</v>
      </c>
      <c r="S112" s="4">
        <v>95</v>
      </c>
      <c r="T112" s="4">
        <v>5</v>
      </c>
      <c r="U112" s="4">
        <v>0</v>
      </c>
      <c r="V112" s="4">
        <v>0</v>
      </c>
      <c r="W112" s="4">
        <v>0</v>
      </c>
      <c r="X112" s="4">
        <v>80</v>
      </c>
      <c r="Y112" s="4">
        <v>5</v>
      </c>
      <c r="Z112" s="4">
        <v>15</v>
      </c>
      <c r="AA112" s="4">
        <v>100</v>
      </c>
      <c r="AB112" s="4">
        <v>100</v>
      </c>
      <c r="AC112" s="4">
        <v>100</v>
      </c>
      <c r="AD112" s="4">
        <v>100</v>
      </c>
      <c r="AE112" s="4">
        <v>70</v>
      </c>
      <c r="AF112" s="4">
        <v>0</v>
      </c>
      <c r="AG112" s="4">
        <v>50</v>
      </c>
      <c r="AH112" s="4">
        <v>50</v>
      </c>
      <c r="AI112" s="4">
        <v>80</v>
      </c>
      <c r="AJ112" s="4">
        <v>2</v>
      </c>
      <c r="AK112" s="4" t="s">
        <v>96</v>
      </c>
      <c r="AL112" s="4" t="s">
        <v>96</v>
      </c>
      <c r="AM112" s="4">
        <v>2</v>
      </c>
      <c r="AN112" s="4" t="s">
        <v>97</v>
      </c>
      <c r="AO112" s="4" t="s">
        <v>97</v>
      </c>
      <c r="AP112" s="4" t="s">
        <v>97</v>
      </c>
      <c r="AQ112" s="4" t="s">
        <v>97</v>
      </c>
      <c r="AR112" s="4" t="s">
        <v>97</v>
      </c>
      <c r="AS112" s="4" t="s">
        <v>97</v>
      </c>
      <c r="AT112" s="4" t="s">
        <v>97</v>
      </c>
      <c r="AU112" s="4" t="s">
        <v>97</v>
      </c>
      <c r="AV112" s="4" t="s">
        <v>97</v>
      </c>
      <c r="AW112" s="4" t="s">
        <v>97</v>
      </c>
      <c r="AX112" s="4" t="s">
        <v>97</v>
      </c>
      <c r="AY112" s="4" t="s">
        <v>97</v>
      </c>
      <c r="AZ112" s="4" t="s">
        <v>97</v>
      </c>
      <c r="BA112" s="4" t="s">
        <v>97</v>
      </c>
      <c r="BB112" s="4" t="s">
        <v>97</v>
      </c>
      <c r="BC112" s="4" t="s">
        <v>97</v>
      </c>
      <c r="BD112" s="4" t="s">
        <v>96</v>
      </c>
      <c r="BE112" s="4">
        <v>4</v>
      </c>
      <c r="BF112" s="4">
        <v>25</v>
      </c>
      <c r="BG112" s="4">
        <v>5</v>
      </c>
      <c r="BH112" s="4">
        <v>0</v>
      </c>
      <c r="BI112" s="4">
        <v>0</v>
      </c>
      <c r="BJ112" s="4">
        <v>0</v>
      </c>
      <c r="BK112" s="4">
        <v>7</v>
      </c>
      <c r="BL112" s="4" t="s">
        <v>97</v>
      </c>
      <c r="BM112" s="4" t="s">
        <v>97</v>
      </c>
      <c r="BN112" s="4" t="s">
        <v>98</v>
      </c>
      <c r="BO112" s="6" t="s">
        <v>97</v>
      </c>
      <c r="BP112" s="6" t="s">
        <v>98</v>
      </c>
      <c r="BQ112" s="6" t="s">
        <v>98</v>
      </c>
      <c r="BR112" s="6" t="s">
        <v>96</v>
      </c>
      <c r="BS112" s="6">
        <v>40</v>
      </c>
      <c r="BT112" s="6" t="s">
        <v>96</v>
      </c>
      <c r="BU112" s="29" t="s">
        <v>429</v>
      </c>
      <c r="BV112" s="29" t="s">
        <v>429</v>
      </c>
      <c r="BW112" s="29" t="s">
        <v>429</v>
      </c>
      <c r="BX112" s="29" t="s">
        <v>429</v>
      </c>
      <c r="BY112" s="29" t="s">
        <v>429</v>
      </c>
      <c r="BZ112" s="65" t="s">
        <v>429</v>
      </c>
      <c r="CA112" s="65" t="s">
        <v>429</v>
      </c>
      <c r="CB112" s="65" t="s">
        <v>429</v>
      </c>
      <c r="CC112" s="65" t="s">
        <v>429</v>
      </c>
      <c r="CD112" s="66">
        <v>93</v>
      </c>
      <c r="CE112" s="66">
        <v>63</v>
      </c>
      <c r="CF112" s="66">
        <v>20</v>
      </c>
      <c r="CG112" s="66">
        <v>19</v>
      </c>
      <c r="CH112" s="66">
        <v>3</v>
      </c>
      <c r="CI112" s="66">
        <v>127</v>
      </c>
      <c r="CJ112" s="66">
        <v>0</v>
      </c>
      <c r="CK112" s="66">
        <v>61</v>
      </c>
      <c r="CL112" s="66">
        <v>154</v>
      </c>
      <c r="CM112" s="66">
        <v>88</v>
      </c>
      <c r="CN112" s="66">
        <v>7</v>
      </c>
      <c r="CO112" s="66">
        <v>25</v>
      </c>
      <c r="CP112" s="66">
        <v>38</v>
      </c>
      <c r="CQ112" s="66">
        <v>16</v>
      </c>
      <c r="CR112" s="67">
        <v>0.18963337547408343</v>
      </c>
      <c r="CS112" s="67">
        <v>0.20733249051833122</v>
      </c>
      <c r="CT112" s="67">
        <v>0.31479140328697852</v>
      </c>
      <c r="CU112" s="67">
        <v>0.16055625790139064</v>
      </c>
      <c r="CV112" s="67">
        <v>0.12768647281921619</v>
      </c>
      <c r="CW112" s="68">
        <v>12</v>
      </c>
      <c r="CX112" s="68">
        <v>11</v>
      </c>
      <c r="CY112" s="68">
        <v>10</v>
      </c>
      <c r="CZ112" s="68">
        <v>17</v>
      </c>
    </row>
    <row r="113" spans="1:104" x14ac:dyDescent="0.3">
      <c r="A113" s="3" t="s">
        <v>92</v>
      </c>
      <c r="B113" s="3" t="s">
        <v>278</v>
      </c>
      <c r="C113" s="3" t="s">
        <v>1589</v>
      </c>
      <c r="D113" s="6">
        <v>514594</v>
      </c>
      <c r="E113" s="6">
        <v>331</v>
      </c>
      <c r="F113" s="4">
        <v>318</v>
      </c>
      <c r="G113" s="54">
        <v>0.9607250755287009</v>
      </c>
      <c r="H113" s="6" t="s">
        <v>1717</v>
      </c>
      <c r="I113" s="6">
        <v>318</v>
      </c>
      <c r="J113" s="6"/>
      <c r="K113" s="6"/>
      <c r="L113" s="6">
        <v>318</v>
      </c>
      <c r="M113" s="61"/>
      <c r="N113" s="4" t="s">
        <v>1718</v>
      </c>
      <c r="O113" s="4">
        <v>1</v>
      </c>
      <c r="P113" s="4">
        <v>27</v>
      </c>
      <c r="Q113" s="4">
        <v>0</v>
      </c>
      <c r="R113" s="4">
        <v>0</v>
      </c>
      <c r="S113" s="4">
        <v>100</v>
      </c>
      <c r="T113" s="4">
        <v>0</v>
      </c>
      <c r="U113" s="4">
        <v>0</v>
      </c>
      <c r="V113" s="4">
        <v>0</v>
      </c>
      <c r="W113" s="4">
        <v>0</v>
      </c>
      <c r="X113" s="4">
        <v>100</v>
      </c>
      <c r="Y113" s="4">
        <v>0</v>
      </c>
      <c r="Z113" s="4">
        <v>0</v>
      </c>
      <c r="AA113" s="4">
        <v>100</v>
      </c>
      <c r="AB113" s="4">
        <v>100</v>
      </c>
      <c r="AC113" s="4">
        <v>100</v>
      </c>
      <c r="AD113" s="4">
        <v>0</v>
      </c>
      <c r="AE113" s="4">
        <v>0</v>
      </c>
      <c r="AF113" s="4">
        <v>0</v>
      </c>
      <c r="AG113" s="4">
        <v>0</v>
      </c>
      <c r="AH113" s="4">
        <v>100</v>
      </c>
      <c r="AI113" s="4">
        <v>100</v>
      </c>
      <c r="AJ113" s="4">
        <v>2</v>
      </c>
      <c r="AK113" s="4" t="s">
        <v>96</v>
      </c>
      <c r="AL113" s="4" t="s">
        <v>96</v>
      </c>
      <c r="AM113" s="4">
        <v>2</v>
      </c>
      <c r="AN113" s="4" t="s">
        <v>96</v>
      </c>
      <c r="AO113" s="4" t="s">
        <v>97</v>
      </c>
      <c r="AP113" s="4" t="s">
        <v>97</v>
      </c>
      <c r="AQ113" s="4" t="s">
        <v>96</v>
      </c>
      <c r="AR113" s="4" t="s">
        <v>96</v>
      </c>
      <c r="AS113" s="4" t="s">
        <v>97</v>
      </c>
      <c r="AT113" s="4" t="s">
        <v>97</v>
      </c>
      <c r="AU113" s="4" t="s">
        <v>97</v>
      </c>
      <c r="AV113" s="4" t="s">
        <v>97</v>
      </c>
      <c r="AW113" s="4" t="s">
        <v>97</v>
      </c>
      <c r="AX113" s="4" t="s">
        <v>97</v>
      </c>
      <c r="AY113" s="4" t="s">
        <v>97</v>
      </c>
      <c r="AZ113" s="4" t="s">
        <v>97</v>
      </c>
      <c r="BA113" s="4" t="s">
        <v>97</v>
      </c>
      <c r="BB113" s="4" t="s">
        <v>97</v>
      </c>
      <c r="BC113" s="4" t="s">
        <v>97</v>
      </c>
      <c r="BD113" s="4" t="s">
        <v>1439</v>
      </c>
      <c r="BE113" s="4">
        <v>5</v>
      </c>
      <c r="BF113" s="4">
        <v>5</v>
      </c>
      <c r="BG113" s="4">
        <v>18</v>
      </c>
      <c r="BH113" s="4">
        <v>0</v>
      </c>
      <c r="BI113" s="4">
        <v>5</v>
      </c>
      <c r="BJ113" s="4">
        <v>0</v>
      </c>
      <c r="BK113" s="4">
        <v>5</v>
      </c>
      <c r="BL113" s="4" t="s">
        <v>96</v>
      </c>
      <c r="BM113" s="4" t="s">
        <v>97</v>
      </c>
      <c r="BN113" s="4" t="s">
        <v>98</v>
      </c>
      <c r="BO113" s="6" t="s">
        <v>97</v>
      </c>
      <c r="BP113" s="6" t="s">
        <v>98</v>
      </c>
      <c r="BQ113" s="6" t="s">
        <v>98</v>
      </c>
      <c r="BR113" s="6" t="s">
        <v>96</v>
      </c>
      <c r="BS113" s="6">
        <v>72</v>
      </c>
      <c r="BT113" s="6" t="s">
        <v>96</v>
      </c>
      <c r="BU113" s="29" t="s">
        <v>430</v>
      </c>
      <c r="BV113" s="29" t="s">
        <v>429</v>
      </c>
      <c r="BW113" s="29" t="s">
        <v>429</v>
      </c>
      <c r="BX113" s="29" t="s">
        <v>429</v>
      </c>
      <c r="BY113" s="29" t="s">
        <v>429</v>
      </c>
      <c r="BZ113" s="65" t="s">
        <v>429</v>
      </c>
      <c r="CA113" s="65" t="s">
        <v>1800</v>
      </c>
      <c r="CB113" s="65" t="s">
        <v>429</v>
      </c>
      <c r="CC113" s="65" t="s">
        <v>429</v>
      </c>
      <c r="CD113" s="66">
        <v>90</v>
      </c>
      <c r="CE113" s="66">
        <v>56</v>
      </c>
      <c r="CF113" s="66">
        <v>28</v>
      </c>
      <c r="CG113" s="66">
        <v>0</v>
      </c>
      <c r="CH113" s="66">
        <v>0</v>
      </c>
      <c r="CI113" s="66">
        <v>166</v>
      </c>
      <c r="CJ113" s="66">
        <v>22</v>
      </c>
      <c r="CK113" s="66">
        <v>57</v>
      </c>
      <c r="CL113" s="66">
        <v>90</v>
      </c>
      <c r="CM113" s="66">
        <v>48</v>
      </c>
      <c r="CN113" s="66">
        <v>5</v>
      </c>
      <c r="CO113" s="66">
        <v>18</v>
      </c>
      <c r="CP113" s="66">
        <v>37</v>
      </c>
      <c r="CQ113" s="66">
        <v>38</v>
      </c>
      <c r="CR113" s="67">
        <v>0.27828746177370028</v>
      </c>
      <c r="CS113" s="67">
        <v>0.25688073394495414</v>
      </c>
      <c r="CT113" s="67">
        <v>0.30275229357798167</v>
      </c>
      <c r="CU113" s="67">
        <v>7.9510703363914373E-2</v>
      </c>
      <c r="CV113" s="67">
        <v>8.2568807339449546E-2</v>
      </c>
      <c r="CW113" s="68">
        <v>7</v>
      </c>
      <c r="CX113" s="68">
        <v>11</v>
      </c>
      <c r="CY113" s="68">
        <v>7</v>
      </c>
      <c r="CZ113" s="68">
        <v>2</v>
      </c>
    </row>
    <row r="114" spans="1:104" x14ac:dyDescent="0.3">
      <c r="A114" s="3" t="s">
        <v>92</v>
      </c>
      <c r="B114" s="3" t="s">
        <v>278</v>
      </c>
      <c r="C114" s="3" t="s">
        <v>279</v>
      </c>
      <c r="D114" s="6">
        <v>514624</v>
      </c>
      <c r="E114" s="6">
        <v>675</v>
      </c>
      <c r="F114" s="4">
        <v>208</v>
      </c>
      <c r="G114" s="54">
        <v>0.30814814814814817</v>
      </c>
      <c r="H114" s="4">
        <v>1</v>
      </c>
      <c r="I114" s="4">
        <v>208</v>
      </c>
      <c r="J114" s="6"/>
      <c r="K114" s="6">
        <v>208</v>
      </c>
      <c r="L114" s="6"/>
      <c r="M114" s="61"/>
      <c r="N114" s="4" t="s">
        <v>1718</v>
      </c>
      <c r="O114" s="4">
        <v>13</v>
      </c>
      <c r="P114" s="4">
        <v>60</v>
      </c>
      <c r="Q114" s="4">
        <v>100</v>
      </c>
      <c r="R114" s="4">
        <v>70</v>
      </c>
      <c r="S114" s="4">
        <v>30</v>
      </c>
      <c r="T114" s="4">
        <v>0</v>
      </c>
      <c r="U114" s="4">
        <v>0</v>
      </c>
      <c r="V114" s="4">
        <v>100</v>
      </c>
      <c r="W114" s="4">
        <v>100</v>
      </c>
      <c r="X114" s="4">
        <v>0</v>
      </c>
      <c r="Y114" s="4">
        <v>0</v>
      </c>
      <c r="Z114" s="4">
        <v>0</v>
      </c>
      <c r="AA114" s="4">
        <v>100</v>
      </c>
      <c r="AB114" s="4">
        <v>100</v>
      </c>
      <c r="AC114" s="4">
        <v>100</v>
      </c>
      <c r="AD114" s="4">
        <v>100</v>
      </c>
      <c r="AE114" s="4">
        <v>50</v>
      </c>
      <c r="AF114" s="4">
        <v>0</v>
      </c>
      <c r="AG114" s="4">
        <v>20</v>
      </c>
      <c r="AH114" s="4">
        <v>80</v>
      </c>
      <c r="AI114" s="4">
        <v>100</v>
      </c>
      <c r="AJ114" s="4">
        <v>4</v>
      </c>
      <c r="AK114" s="4" t="s">
        <v>96</v>
      </c>
      <c r="AL114" s="4" t="s">
        <v>97</v>
      </c>
      <c r="AM114" s="4" t="s">
        <v>98</v>
      </c>
      <c r="AN114" s="4" t="s">
        <v>96</v>
      </c>
      <c r="AO114" s="4" t="s">
        <v>97</v>
      </c>
      <c r="AP114" s="4" t="s">
        <v>97</v>
      </c>
      <c r="AQ114" s="4" t="s">
        <v>97</v>
      </c>
      <c r="AR114" s="4" t="s">
        <v>97</v>
      </c>
      <c r="AS114" s="4" t="s">
        <v>97</v>
      </c>
      <c r="AT114" s="4" t="s">
        <v>97</v>
      </c>
      <c r="AU114" s="4" t="s">
        <v>97</v>
      </c>
      <c r="AV114" s="4" t="s">
        <v>96</v>
      </c>
      <c r="AW114" s="4" t="s">
        <v>97</v>
      </c>
      <c r="AX114" s="4" t="s">
        <v>97</v>
      </c>
      <c r="AY114" s="4" t="s">
        <v>97</v>
      </c>
      <c r="AZ114" s="4" t="s">
        <v>97</v>
      </c>
      <c r="BA114" s="4" t="s">
        <v>97</v>
      </c>
      <c r="BB114" s="4" t="s">
        <v>97</v>
      </c>
      <c r="BC114" s="4" t="s">
        <v>97</v>
      </c>
      <c r="BD114" s="4" t="s">
        <v>97</v>
      </c>
      <c r="BE114" s="4">
        <v>4</v>
      </c>
      <c r="BF114" s="4">
        <v>4</v>
      </c>
      <c r="BG114" s="4">
        <v>4</v>
      </c>
      <c r="BH114" s="4">
        <v>0</v>
      </c>
      <c r="BI114" s="4">
        <v>0</v>
      </c>
      <c r="BJ114" s="4">
        <v>0</v>
      </c>
      <c r="BK114" s="4">
        <v>5</v>
      </c>
      <c r="BL114" s="4" t="s">
        <v>97</v>
      </c>
      <c r="BM114" s="4" t="s">
        <v>1713</v>
      </c>
      <c r="BN114" s="4" t="s">
        <v>98</v>
      </c>
      <c r="BO114" s="6" t="s">
        <v>97</v>
      </c>
      <c r="BP114" s="6" t="s">
        <v>98</v>
      </c>
      <c r="BQ114" s="6" t="s">
        <v>98</v>
      </c>
      <c r="BR114" s="6" t="s">
        <v>96</v>
      </c>
      <c r="BS114" s="6">
        <v>45</v>
      </c>
      <c r="BT114" s="6" t="s">
        <v>96</v>
      </c>
      <c r="BU114" s="29" t="s">
        <v>429</v>
      </c>
      <c r="BV114" s="29" t="s">
        <v>429</v>
      </c>
      <c r="BW114" s="29" t="s">
        <v>429</v>
      </c>
      <c r="BX114" s="29" t="s">
        <v>429</v>
      </c>
      <c r="BY114" s="29" t="s">
        <v>429</v>
      </c>
      <c r="BZ114" s="65" t="s">
        <v>429</v>
      </c>
      <c r="CA114" s="65" t="s">
        <v>429</v>
      </c>
      <c r="CB114" s="65" t="s">
        <v>429</v>
      </c>
      <c r="CC114" s="65" t="s">
        <v>429</v>
      </c>
      <c r="CD114" s="66">
        <v>78</v>
      </c>
      <c r="CE114" s="66">
        <v>55</v>
      </c>
      <c r="CF114" s="66">
        <v>16</v>
      </c>
      <c r="CG114" s="66">
        <v>0</v>
      </c>
      <c r="CH114" s="66">
        <v>0</v>
      </c>
      <c r="CI114" s="66">
        <v>118</v>
      </c>
      <c r="CJ114" s="66">
        <v>0</v>
      </c>
      <c r="CK114" s="66">
        <v>47</v>
      </c>
      <c r="CL114" s="66">
        <v>122</v>
      </c>
      <c r="CM114" s="66">
        <v>81</v>
      </c>
      <c r="CN114" s="66">
        <v>6</v>
      </c>
      <c r="CO114" s="66">
        <v>15</v>
      </c>
      <c r="CP114" s="66">
        <v>34</v>
      </c>
      <c r="CQ114" s="66">
        <v>22</v>
      </c>
      <c r="CR114" s="67">
        <v>0.14962962962962964</v>
      </c>
      <c r="CS114" s="67">
        <v>0.20592592592592593</v>
      </c>
      <c r="CT114" s="67">
        <v>0.26814814814814814</v>
      </c>
      <c r="CU114" s="67">
        <v>0.20148148148148148</v>
      </c>
      <c r="CV114" s="67">
        <v>0.17481481481481481</v>
      </c>
      <c r="CW114" s="68">
        <v>43</v>
      </c>
      <c r="CX114" s="68">
        <v>11</v>
      </c>
      <c r="CY114" s="68">
        <v>8</v>
      </c>
      <c r="CZ114" s="68">
        <v>9</v>
      </c>
    </row>
    <row r="115" spans="1:104" x14ac:dyDescent="0.3">
      <c r="A115" s="3" t="s">
        <v>92</v>
      </c>
      <c r="B115" s="3" t="s">
        <v>278</v>
      </c>
      <c r="C115" s="3" t="s">
        <v>1590</v>
      </c>
      <c r="D115" s="6">
        <v>514641</v>
      </c>
      <c r="E115" s="6">
        <v>272</v>
      </c>
      <c r="F115" s="4">
        <v>163</v>
      </c>
      <c r="G115" s="54">
        <v>0.59926470588235292</v>
      </c>
      <c r="H115" s="6" t="s">
        <v>1717</v>
      </c>
      <c r="I115" s="6">
        <v>163</v>
      </c>
      <c r="J115" s="6"/>
      <c r="K115" s="6"/>
      <c r="L115" s="6">
        <v>163</v>
      </c>
      <c r="M115" s="61"/>
      <c r="N115" s="4" t="s">
        <v>1712</v>
      </c>
      <c r="O115" s="4">
        <v>0</v>
      </c>
      <c r="P115" s="4">
        <v>0</v>
      </c>
      <c r="Q115" s="4">
        <v>100</v>
      </c>
      <c r="R115" s="4">
        <v>95</v>
      </c>
      <c r="S115" s="4">
        <v>5</v>
      </c>
      <c r="T115" s="4">
        <v>0</v>
      </c>
      <c r="U115" s="4">
        <v>0</v>
      </c>
      <c r="V115" s="4">
        <v>0</v>
      </c>
      <c r="W115" s="4">
        <v>0</v>
      </c>
      <c r="X115" s="4">
        <v>20</v>
      </c>
      <c r="Y115" s="4">
        <v>5</v>
      </c>
      <c r="Z115" s="4">
        <v>75</v>
      </c>
      <c r="AA115" s="4">
        <v>100</v>
      </c>
      <c r="AB115" s="4">
        <v>100</v>
      </c>
      <c r="AC115" s="4">
        <v>100</v>
      </c>
      <c r="AD115" s="4">
        <v>0</v>
      </c>
      <c r="AE115" s="4">
        <v>0</v>
      </c>
      <c r="AF115" s="4">
        <v>0</v>
      </c>
      <c r="AG115" s="4">
        <v>5</v>
      </c>
      <c r="AH115" s="4">
        <v>95</v>
      </c>
      <c r="AI115" s="4">
        <v>90</v>
      </c>
      <c r="AJ115" s="4">
        <v>2</v>
      </c>
      <c r="AK115" s="4" t="s">
        <v>96</v>
      </c>
      <c r="AL115" s="4" t="s">
        <v>96</v>
      </c>
      <c r="AM115" s="4">
        <v>4</v>
      </c>
      <c r="AN115" s="4" t="s">
        <v>97</v>
      </c>
      <c r="AO115" s="4" t="s">
        <v>97</v>
      </c>
      <c r="AP115" s="4" t="s">
        <v>97</v>
      </c>
      <c r="AQ115" s="4" t="s">
        <v>97</v>
      </c>
      <c r="AR115" s="4" t="s">
        <v>96</v>
      </c>
      <c r="AS115" s="4" t="s">
        <v>97</v>
      </c>
      <c r="AT115" s="4" t="s">
        <v>97</v>
      </c>
      <c r="AU115" s="4" t="s">
        <v>96</v>
      </c>
      <c r="AV115" s="4" t="s">
        <v>97</v>
      </c>
      <c r="AW115" s="4" t="s">
        <v>97</v>
      </c>
      <c r="AX115" s="4" t="s">
        <v>97</v>
      </c>
      <c r="AY115" s="4" t="s">
        <v>97</v>
      </c>
      <c r="AZ115" s="4" t="s">
        <v>97</v>
      </c>
      <c r="BA115" s="4" t="s">
        <v>97</v>
      </c>
      <c r="BB115" s="4" t="s">
        <v>97</v>
      </c>
      <c r="BC115" s="4" t="s">
        <v>97</v>
      </c>
      <c r="BD115" s="4" t="s">
        <v>97</v>
      </c>
      <c r="BE115" s="4">
        <v>9</v>
      </c>
      <c r="BF115" s="4">
        <v>9</v>
      </c>
      <c r="BG115" s="4">
        <v>9</v>
      </c>
      <c r="BH115" s="4">
        <v>0</v>
      </c>
      <c r="BI115" s="4">
        <v>9</v>
      </c>
      <c r="BJ115" s="4">
        <v>0</v>
      </c>
      <c r="BK115" s="4">
        <v>5</v>
      </c>
      <c r="BL115" s="4" t="s">
        <v>96</v>
      </c>
      <c r="BM115" s="4" t="s">
        <v>97</v>
      </c>
      <c r="BN115" s="4" t="s">
        <v>98</v>
      </c>
      <c r="BO115" s="6" t="s">
        <v>97</v>
      </c>
      <c r="BP115" s="6" t="s">
        <v>98</v>
      </c>
      <c r="BQ115" s="6" t="s">
        <v>98</v>
      </c>
      <c r="BR115" s="6" t="s">
        <v>96</v>
      </c>
      <c r="BS115" s="6">
        <v>12</v>
      </c>
      <c r="BT115" s="6" t="s">
        <v>96</v>
      </c>
      <c r="BU115" s="29" t="s">
        <v>429</v>
      </c>
      <c r="BV115" s="29" t="s">
        <v>1801</v>
      </c>
      <c r="BW115" s="29" t="s">
        <v>1801</v>
      </c>
      <c r="BX115" s="29" t="s">
        <v>429</v>
      </c>
      <c r="BY115" s="29" t="s">
        <v>429</v>
      </c>
      <c r="BZ115" s="65" t="s">
        <v>429</v>
      </c>
      <c r="CA115" s="65" t="s">
        <v>429</v>
      </c>
      <c r="CB115" s="65" t="s">
        <v>429</v>
      </c>
      <c r="CC115" s="65" t="s">
        <v>429</v>
      </c>
      <c r="CD115" s="66">
        <v>27</v>
      </c>
      <c r="CE115" s="66">
        <v>12</v>
      </c>
      <c r="CF115" s="66">
        <v>6</v>
      </c>
      <c r="CG115" s="66">
        <v>0</v>
      </c>
      <c r="CH115" s="66">
        <v>0</v>
      </c>
      <c r="CI115" s="66">
        <v>34</v>
      </c>
      <c r="CJ115" s="66">
        <v>0</v>
      </c>
      <c r="CK115" s="66">
        <v>17</v>
      </c>
      <c r="CL115" s="66">
        <v>56</v>
      </c>
      <c r="CM115" s="66">
        <v>31</v>
      </c>
      <c r="CN115" s="66">
        <v>7</v>
      </c>
      <c r="CO115" s="66">
        <v>11</v>
      </c>
      <c r="CP115" s="66">
        <v>0</v>
      </c>
      <c r="CQ115" s="66">
        <v>0</v>
      </c>
      <c r="CR115" s="67">
        <v>0.23161764705882354</v>
      </c>
      <c r="CS115" s="67">
        <v>0.26470588235294118</v>
      </c>
      <c r="CT115" s="67">
        <v>0.23161764705882354</v>
      </c>
      <c r="CU115" s="67">
        <v>0.16544117647058823</v>
      </c>
      <c r="CV115" s="67">
        <v>0.10661764705882353</v>
      </c>
      <c r="CW115" s="68">
        <v>1</v>
      </c>
      <c r="CX115" s="68">
        <v>3</v>
      </c>
      <c r="CY115" s="68">
        <v>6</v>
      </c>
      <c r="CZ115" s="68">
        <v>2</v>
      </c>
    </row>
    <row r="116" spans="1:104" x14ac:dyDescent="0.3">
      <c r="A116" s="3" t="s">
        <v>92</v>
      </c>
      <c r="B116" s="3" t="s">
        <v>278</v>
      </c>
      <c r="C116" s="3" t="s">
        <v>1591</v>
      </c>
      <c r="D116" s="6">
        <v>514667</v>
      </c>
      <c r="E116" s="6">
        <v>145</v>
      </c>
      <c r="F116" s="4">
        <v>131</v>
      </c>
      <c r="G116" s="54">
        <v>0.90344827586206899</v>
      </c>
      <c r="H116" s="6" t="s">
        <v>1717</v>
      </c>
      <c r="I116" s="6">
        <v>131</v>
      </c>
      <c r="J116" s="6"/>
      <c r="K116" s="6"/>
      <c r="L116" s="6">
        <v>131</v>
      </c>
      <c r="M116" s="61"/>
      <c r="N116" s="4" t="s">
        <v>1718</v>
      </c>
      <c r="O116" s="4">
        <v>0</v>
      </c>
      <c r="P116" s="4">
        <v>0</v>
      </c>
      <c r="Q116" s="4">
        <v>100</v>
      </c>
      <c r="R116" s="4">
        <v>70</v>
      </c>
      <c r="S116" s="4">
        <v>30</v>
      </c>
      <c r="T116" s="4">
        <v>0</v>
      </c>
      <c r="U116" s="4">
        <v>0</v>
      </c>
      <c r="V116" s="4">
        <v>0</v>
      </c>
      <c r="W116" s="4">
        <v>0</v>
      </c>
      <c r="X116" s="4">
        <v>90</v>
      </c>
      <c r="Y116" s="4">
        <v>0</v>
      </c>
      <c r="Z116" s="4">
        <v>10</v>
      </c>
      <c r="AA116" s="4">
        <v>100</v>
      </c>
      <c r="AB116" s="4">
        <v>100</v>
      </c>
      <c r="AC116" s="4">
        <v>100</v>
      </c>
      <c r="AD116" s="4">
        <v>70</v>
      </c>
      <c r="AE116" s="4">
        <v>70</v>
      </c>
      <c r="AF116" s="4">
        <v>0</v>
      </c>
      <c r="AG116" s="4">
        <v>10</v>
      </c>
      <c r="AH116" s="4">
        <v>90</v>
      </c>
      <c r="AI116" s="4">
        <v>100</v>
      </c>
      <c r="AJ116" s="4">
        <v>2</v>
      </c>
      <c r="AK116" s="4" t="s">
        <v>96</v>
      </c>
      <c r="AL116" s="4" t="s">
        <v>97</v>
      </c>
      <c r="AM116" s="4" t="s">
        <v>98</v>
      </c>
      <c r="AN116" s="4" t="s">
        <v>97</v>
      </c>
      <c r="AO116" s="4" t="s">
        <v>97</v>
      </c>
      <c r="AP116" s="4" t="s">
        <v>97</v>
      </c>
      <c r="AQ116" s="4" t="s">
        <v>97</v>
      </c>
      <c r="AR116" s="4" t="s">
        <v>96</v>
      </c>
      <c r="AS116" s="4" t="s">
        <v>97</v>
      </c>
      <c r="AT116" s="4" t="s">
        <v>97</v>
      </c>
      <c r="AU116" s="4" t="s">
        <v>97</v>
      </c>
      <c r="AV116" s="4" t="s">
        <v>97</v>
      </c>
      <c r="AW116" s="4" t="s">
        <v>97</v>
      </c>
      <c r="AX116" s="4" t="s">
        <v>97</v>
      </c>
      <c r="AY116" s="4" t="s">
        <v>97</v>
      </c>
      <c r="AZ116" s="4" t="s">
        <v>97</v>
      </c>
      <c r="BA116" s="4" t="s">
        <v>97</v>
      </c>
      <c r="BB116" s="4" t="s">
        <v>97</v>
      </c>
      <c r="BC116" s="4" t="s">
        <v>97</v>
      </c>
      <c r="BD116" s="4" t="s">
        <v>1710</v>
      </c>
      <c r="BE116" s="4">
        <v>7</v>
      </c>
      <c r="BF116" s="4">
        <v>7</v>
      </c>
      <c r="BG116" s="4">
        <v>7</v>
      </c>
      <c r="BH116" s="4">
        <v>0</v>
      </c>
      <c r="BI116" s="4">
        <v>7</v>
      </c>
      <c r="BJ116" s="4">
        <v>0</v>
      </c>
      <c r="BK116" s="4">
        <v>5</v>
      </c>
      <c r="BL116" s="4" t="s">
        <v>96</v>
      </c>
      <c r="BM116" s="4" t="s">
        <v>1713</v>
      </c>
      <c r="BN116" s="4" t="s">
        <v>98</v>
      </c>
      <c r="BO116" s="6" t="s">
        <v>97</v>
      </c>
      <c r="BP116" s="6" t="s">
        <v>98</v>
      </c>
      <c r="BQ116" s="6" t="s">
        <v>98</v>
      </c>
      <c r="BR116" s="6" t="s">
        <v>96</v>
      </c>
      <c r="BS116" s="6">
        <v>23</v>
      </c>
      <c r="BT116" s="6" t="s">
        <v>96</v>
      </c>
      <c r="BU116" s="29" t="s">
        <v>429</v>
      </c>
      <c r="BV116" s="29" t="s">
        <v>429</v>
      </c>
      <c r="BW116" s="29" t="s">
        <v>429</v>
      </c>
      <c r="BX116" s="29" t="s">
        <v>429</v>
      </c>
      <c r="BY116" s="29" t="s">
        <v>429</v>
      </c>
      <c r="BZ116" s="65" t="s">
        <v>429</v>
      </c>
      <c r="CA116" s="65" t="s">
        <v>429</v>
      </c>
      <c r="CB116" s="65" t="s">
        <v>429</v>
      </c>
      <c r="CC116" s="65" t="s">
        <v>429</v>
      </c>
      <c r="CD116" s="66">
        <v>45</v>
      </c>
      <c r="CE116" s="66">
        <v>29</v>
      </c>
      <c r="CF116" s="66">
        <v>10</v>
      </c>
      <c r="CG116" s="66">
        <v>0</v>
      </c>
      <c r="CH116" s="66">
        <v>0</v>
      </c>
      <c r="CI116" s="66">
        <v>61</v>
      </c>
      <c r="CJ116" s="66">
        <v>9</v>
      </c>
      <c r="CK116" s="66">
        <v>24</v>
      </c>
      <c r="CL116" s="66">
        <v>43</v>
      </c>
      <c r="CM116" s="66">
        <v>20</v>
      </c>
      <c r="CN116" s="66">
        <v>6</v>
      </c>
      <c r="CO116" s="66">
        <v>9</v>
      </c>
      <c r="CP116" s="66">
        <v>0</v>
      </c>
      <c r="CQ116" s="66">
        <v>0</v>
      </c>
      <c r="CR116" s="67">
        <v>0.24401913875598086</v>
      </c>
      <c r="CS116" s="67">
        <v>0.25358851674641147</v>
      </c>
      <c r="CT116" s="67">
        <v>0.26315789473684209</v>
      </c>
      <c r="CU116" s="67">
        <v>0.15311004784688995</v>
      </c>
      <c r="CV116" s="67">
        <v>8.6124401913875603E-2</v>
      </c>
      <c r="CW116" s="68">
        <v>5</v>
      </c>
      <c r="CX116" s="68">
        <v>7</v>
      </c>
      <c r="CY116" s="68">
        <v>5</v>
      </c>
      <c r="CZ116" s="68">
        <v>0</v>
      </c>
    </row>
    <row r="117" spans="1:104" x14ac:dyDescent="0.3">
      <c r="A117" s="3" t="s">
        <v>92</v>
      </c>
      <c r="B117" s="3" t="s">
        <v>278</v>
      </c>
      <c r="C117" s="3" t="s">
        <v>280</v>
      </c>
      <c r="D117" s="6">
        <v>504343</v>
      </c>
      <c r="E117" s="6">
        <v>520</v>
      </c>
      <c r="F117" s="4">
        <v>196</v>
      </c>
      <c r="G117" s="54">
        <v>0.37692307692307692</v>
      </c>
      <c r="H117" s="4">
        <v>1</v>
      </c>
      <c r="I117" s="4">
        <v>56</v>
      </c>
      <c r="J117" s="6">
        <v>56</v>
      </c>
      <c r="K117" s="6"/>
      <c r="L117" s="6"/>
      <c r="M117" s="61">
        <v>140</v>
      </c>
      <c r="N117" s="4" t="s">
        <v>1718</v>
      </c>
      <c r="O117" s="4">
        <v>0</v>
      </c>
      <c r="P117" s="4">
        <v>0</v>
      </c>
      <c r="Q117" s="4">
        <v>0</v>
      </c>
      <c r="R117" s="4">
        <v>0</v>
      </c>
      <c r="S117" s="4">
        <v>100</v>
      </c>
      <c r="T117" s="4">
        <v>0</v>
      </c>
      <c r="U117" s="4">
        <v>0</v>
      </c>
      <c r="V117" s="4">
        <v>0</v>
      </c>
      <c r="W117" s="4">
        <v>0</v>
      </c>
      <c r="X117" s="4">
        <v>80</v>
      </c>
      <c r="Y117" s="4">
        <v>0</v>
      </c>
      <c r="Z117" s="4">
        <v>20</v>
      </c>
      <c r="AA117" s="4">
        <v>100</v>
      </c>
      <c r="AB117" s="4">
        <v>100</v>
      </c>
      <c r="AC117" s="4">
        <v>100</v>
      </c>
      <c r="AD117" s="4">
        <v>80</v>
      </c>
      <c r="AE117" s="4">
        <v>60</v>
      </c>
      <c r="AF117" s="4">
        <v>0</v>
      </c>
      <c r="AG117" s="4">
        <v>0</v>
      </c>
      <c r="AH117" s="4">
        <v>100</v>
      </c>
      <c r="AI117" s="4">
        <v>100</v>
      </c>
      <c r="AJ117" s="4">
        <v>3</v>
      </c>
      <c r="AK117" s="4" t="s">
        <v>96</v>
      </c>
      <c r="AL117" s="4" t="s">
        <v>97</v>
      </c>
      <c r="AM117" s="4" t="s">
        <v>98</v>
      </c>
      <c r="AN117" s="4" t="s">
        <v>96</v>
      </c>
      <c r="AO117" s="4" t="s">
        <v>97</v>
      </c>
      <c r="AP117" s="4" t="s">
        <v>97</v>
      </c>
      <c r="AQ117" s="4" t="s">
        <v>97</v>
      </c>
      <c r="AR117" s="4" t="s">
        <v>97</v>
      </c>
      <c r="AS117" s="4" t="s">
        <v>97</v>
      </c>
      <c r="AT117" s="4" t="s">
        <v>97</v>
      </c>
      <c r="AU117" s="4" t="s">
        <v>96</v>
      </c>
      <c r="AV117" s="4" t="s">
        <v>97</v>
      </c>
      <c r="AW117" s="4" t="s">
        <v>97</v>
      </c>
      <c r="AX117" s="4" t="s">
        <v>97</v>
      </c>
      <c r="AY117" s="4" t="s">
        <v>97</v>
      </c>
      <c r="AZ117" s="4" t="s">
        <v>97</v>
      </c>
      <c r="BA117" s="4" t="s">
        <v>97</v>
      </c>
      <c r="BB117" s="4" t="s">
        <v>97</v>
      </c>
      <c r="BC117" s="4" t="s">
        <v>97</v>
      </c>
      <c r="BD117" s="4" t="s">
        <v>96</v>
      </c>
      <c r="BE117" s="4">
        <v>10</v>
      </c>
      <c r="BF117" s="4">
        <v>12</v>
      </c>
      <c r="BG117" s="4">
        <v>10</v>
      </c>
      <c r="BH117" s="4">
        <v>0</v>
      </c>
      <c r="BI117" s="4">
        <v>10</v>
      </c>
      <c r="BJ117" s="4">
        <v>3</v>
      </c>
      <c r="BK117" s="4">
        <v>7</v>
      </c>
      <c r="BL117" s="4" t="s">
        <v>97</v>
      </c>
      <c r="BM117" s="4" t="s">
        <v>1713</v>
      </c>
      <c r="BN117" s="4" t="s">
        <v>98</v>
      </c>
      <c r="BO117" s="6" t="s">
        <v>97</v>
      </c>
      <c r="BP117" s="6" t="s">
        <v>98</v>
      </c>
      <c r="BQ117" s="6" t="s">
        <v>98</v>
      </c>
      <c r="BR117" s="6" t="s">
        <v>96</v>
      </c>
      <c r="BS117" s="6">
        <v>35</v>
      </c>
      <c r="BT117" s="6" t="s">
        <v>96</v>
      </c>
      <c r="BU117" s="29" t="s">
        <v>429</v>
      </c>
      <c r="BV117" s="29" t="s">
        <v>429</v>
      </c>
      <c r="BW117" s="29" t="s">
        <v>429</v>
      </c>
      <c r="BX117" s="29" t="s">
        <v>429</v>
      </c>
      <c r="BY117" s="29" t="s">
        <v>429</v>
      </c>
      <c r="BZ117" s="65" t="s">
        <v>429</v>
      </c>
      <c r="CA117" s="65" t="s">
        <v>429</v>
      </c>
      <c r="CB117" s="65" t="s">
        <v>429</v>
      </c>
      <c r="CC117" s="65" t="s">
        <v>429</v>
      </c>
      <c r="CD117" s="66">
        <v>76</v>
      </c>
      <c r="CE117" s="66">
        <v>40</v>
      </c>
      <c r="CF117" s="66">
        <v>14</v>
      </c>
      <c r="CG117" s="66">
        <v>0</v>
      </c>
      <c r="CH117" s="66">
        <v>0</v>
      </c>
      <c r="CI117" s="66">
        <v>110</v>
      </c>
      <c r="CJ117" s="66">
        <v>0</v>
      </c>
      <c r="CK117" s="66">
        <v>41</v>
      </c>
      <c r="CL117" s="66">
        <v>120</v>
      </c>
      <c r="CM117" s="66">
        <v>67</v>
      </c>
      <c r="CN117" s="66">
        <v>3</v>
      </c>
      <c r="CO117" s="66">
        <v>11</v>
      </c>
      <c r="CP117" s="66">
        <v>52</v>
      </c>
      <c r="CQ117" s="66">
        <v>45</v>
      </c>
      <c r="CR117" s="67">
        <v>0.21666666666666667</v>
      </c>
      <c r="CS117" s="67">
        <v>0.19814814814814816</v>
      </c>
      <c r="CT117" s="67">
        <v>0.29074074074074074</v>
      </c>
      <c r="CU117" s="67">
        <v>0.18518518518518517</v>
      </c>
      <c r="CV117" s="67">
        <v>0.10925925925925926</v>
      </c>
      <c r="CW117" s="68">
        <v>12</v>
      </c>
      <c r="CX117" s="68">
        <v>8</v>
      </c>
      <c r="CY117" s="68">
        <v>4</v>
      </c>
      <c r="CZ117" s="68">
        <v>5</v>
      </c>
    </row>
    <row r="118" spans="1:104" x14ac:dyDescent="0.3">
      <c r="A118" s="3" t="s">
        <v>92</v>
      </c>
      <c r="B118" s="3" t="s">
        <v>278</v>
      </c>
      <c r="C118" s="3" t="s">
        <v>1592</v>
      </c>
      <c r="D118" s="6">
        <v>557919</v>
      </c>
      <c r="E118" s="6">
        <v>246</v>
      </c>
      <c r="F118" s="4">
        <v>207</v>
      </c>
      <c r="G118" s="54">
        <v>0.84146341463414631</v>
      </c>
      <c r="H118" s="6" t="s">
        <v>1717</v>
      </c>
      <c r="I118" s="6">
        <v>207</v>
      </c>
      <c r="J118" s="6"/>
      <c r="K118" s="6"/>
      <c r="L118" s="6">
        <v>207</v>
      </c>
      <c r="M118" s="61"/>
      <c r="N118" s="4" t="s">
        <v>1718</v>
      </c>
      <c r="O118" s="4">
        <v>0</v>
      </c>
      <c r="P118" s="4">
        <v>0</v>
      </c>
      <c r="Q118" s="4">
        <v>0</v>
      </c>
      <c r="R118" s="4">
        <v>0</v>
      </c>
      <c r="S118" s="4">
        <v>16</v>
      </c>
      <c r="T118" s="4">
        <v>84</v>
      </c>
      <c r="U118" s="4">
        <v>0</v>
      </c>
      <c r="V118" s="4">
        <v>0</v>
      </c>
      <c r="W118" s="4">
        <v>0</v>
      </c>
      <c r="X118" s="4">
        <v>5</v>
      </c>
      <c r="Y118" s="4">
        <v>0</v>
      </c>
      <c r="Z118" s="4">
        <v>95</v>
      </c>
      <c r="AA118" s="4">
        <v>100</v>
      </c>
      <c r="AB118" s="4">
        <v>100</v>
      </c>
      <c r="AC118" s="4">
        <v>100</v>
      </c>
      <c r="AD118" s="4">
        <v>0</v>
      </c>
      <c r="AE118" s="4">
        <v>0</v>
      </c>
      <c r="AF118" s="4">
        <v>0</v>
      </c>
      <c r="AG118" s="4">
        <v>3</v>
      </c>
      <c r="AH118" s="4">
        <v>97</v>
      </c>
      <c r="AI118" s="4">
        <v>60</v>
      </c>
      <c r="AJ118" s="4">
        <v>2</v>
      </c>
      <c r="AK118" s="4" t="s">
        <v>96</v>
      </c>
      <c r="AL118" s="4" t="s">
        <v>97</v>
      </c>
      <c r="AM118" s="4" t="s">
        <v>98</v>
      </c>
      <c r="AN118" s="4" t="s">
        <v>96</v>
      </c>
      <c r="AO118" s="4" t="s">
        <v>97</v>
      </c>
      <c r="AP118" s="4" t="s">
        <v>97</v>
      </c>
      <c r="AQ118" s="4" t="s">
        <v>97</v>
      </c>
      <c r="AR118" s="4" t="s">
        <v>97</v>
      </c>
      <c r="AS118" s="4" t="s">
        <v>97</v>
      </c>
      <c r="AT118" s="4" t="s">
        <v>97</v>
      </c>
      <c r="AU118" s="4" t="s">
        <v>97</v>
      </c>
      <c r="AV118" s="4" t="s">
        <v>97</v>
      </c>
      <c r="AW118" s="4" t="s">
        <v>97</v>
      </c>
      <c r="AX118" s="4" t="s">
        <v>97</v>
      </c>
      <c r="AY118" s="4" t="s">
        <v>97</v>
      </c>
      <c r="AZ118" s="4" t="s">
        <v>97</v>
      </c>
      <c r="BA118" s="4" t="s">
        <v>97</v>
      </c>
      <c r="BB118" s="4" t="s">
        <v>97</v>
      </c>
      <c r="BC118" s="4" t="s">
        <v>97</v>
      </c>
      <c r="BD118" s="4" t="s">
        <v>1439</v>
      </c>
      <c r="BE118" s="4">
        <v>1</v>
      </c>
      <c r="BF118" s="4">
        <v>1</v>
      </c>
      <c r="BG118" s="4">
        <v>1</v>
      </c>
      <c r="BH118" s="4">
        <v>0</v>
      </c>
      <c r="BI118" s="4">
        <v>10</v>
      </c>
      <c r="BJ118" s="4">
        <v>0</v>
      </c>
      <c r="BK118" s="4">
        <v>5</v>
      </c>
      <c r="BL118" s="4" t="s">
        <v>96</v>
      </c>
      <c r="BM118" s="4" t="s">
        <v>97</v>
      </c>
      <c r="BN118" s="4" t="s">
        <v>98</v>
      </c>
      <c r="BO118" s="6" t="s">
        <v>97</v>
      </c>
      <c r="BP118" s="6" t="s">
        <v>98</v>
      </c>
      <c r="BQ118" s="6" t="s">
        <v>98</v>
      </c>
      <c r="BR118" s="6" t="s">
        <v>96</v>
      </c>
      <c r="BS118" s="6">
        <v>36</v>
      </c>
      <c r="BT118" s="6" t="s">
        <v>96</v>
      </c>
      <c r="BU118" s="29" t="s">
        <v>429</v>
      </c>
      <c r="BV118" s="29" t="s">
        <v>429</v>
      </c>
      <c r="BW118" s="29" t="s">
        <v>429</v>
      </c>
      <c r="BX118" s="29" t="s">
        <v>429</v>
      </c>
      <c r="BY118" s="29" t="s">
        <v>429</v>
      </c>
      <c r="BZ118" s="65" t="s">
        <v>429</v>
      </c>
      <c r="CA118" s="65" t="s">
        <v>429</v>
      </c>
      <c r="CB118" s="65" t="s">
        <v>429</v>
      </c>
      <c r="CC118" s="65" t="s">
        <v>429</v>
      </c>
      <c r="CD118" s="66">
        <v>42</v>
      </c>
      <c r="CE118" s="66">
        <v>32</v>
      </c>
      <c r="CF118" s="66">
        <v>8</v>
      </c>
      <c r="CG118" s="66">
        <v>0</v>
      </c>
      <c r="CH118" s="66">
        <v>0</v>
      </c>
      <c r="CI118" s="66">
        <v>80</v>
      </c>
      <c r="CJ118" s="66">
        <v>0</v>
      </c>
      <c r="CK118" s="66">
        <v>23</v>
      </c>
      <c r="CL118" s="66">
        <v>96</v>
      </c>
      <c r="CM118" s="66">
        <v>32</v>
      </c>
      <c r="CN118" s="66">
        <v>2</v>
      </c>
      <c r="CO118" s="66">
        <v>14</v>
      </c>
      <c r="CP118" s="66">
        <v>0</v>
      </c>
      <c r="CQ118" s="66">
        <v>0</v>
      </c>
      <c r="CR118" s="67">
        <v>0.38345864661654133</v>
      </c>
      <c r="CS118" s="67">
        <v>0.23684210526315788</v>
      </c>
      <c r="CT118" s="67">
        <v>0.21428571428571427</v>
      </c>
      <c r="CU118" s="67">
        <v>9.0225563909774431E-2</v>
      </c>
      <c r="CV118" s="67">
        <v>7.5187969924812026E-2</v>
      </c>
      <c r="CW118" s="68">
        <v>0</v>
      </c>
      <c r="CX118" s="68">
        <v>1</v>
      </c>
      <c r="CY118" s="68">
        <v>8</v>
      </c>
      <c r="CZ118" s="68">
        <v>0</v>
      </c>
    </row>
    <row r="119" spans="1:104" x14ac:dyDescent="0.3">
      <c r="A119" s="3" t="s">
        <v>92</v>
      </c>
      <c r="B119" s="3" t="s">
        <v>278</v>
      </c>
      <c r="C119" s="3" t="s">
        <v>282</v>
      </c>
      <c r="D119" s="6">
        <v>514713</v>
      </c>
      <c r="E119" s="6">
        <v>441</v>
      </c>
      <c r="F119" s="4">
        <v>238</v>
      </c>
      <c r="G119" s="54">
        <v>0.53968253968253965</v>
      </c>
      <c r="H119" s="6">
        <v>1</v>
      </c>
      <c r="I119" s="4">
        <v>57</v>
      </c>
      <c r="J119" s="6"/>
      <c r="K119" s="6">
        <v>57</v>
      </c>
      <c r="L119" s="6"/>
      <c r="M119" s="61">
        <v>181</v>
      </c>
      <c r="N119" s="4" t="s">
        <v>1718</v>
      </c>
      <c r="O119" s="4">
        <v>0</v>
      </c>
      <c r="P119" s="4">
        <v>0</v>
      </c>
      <c r="Q119" s="4">
        <v>0</v>
      </c>
      <c r="R119" s="4">
        <v>0</v>
      </c>
      <c r="S119" s="4">
        <v>70</v>
      </c>
      <c r="T119" s="4">
        <v>30</v>
      </c>
      <c r="U119" s="4">
        <v>0</v>
      </c>
      <c r="V119" s="4">
        <v>0</v>
      </c>
      <c r="W119" s="4">
        <v>0</v>
      </c>
      <c r="X119" s="4">
        <v>70</v>
      </c>
      <c r="Y119" s="4">
        <v>0</v>
      </c>
      <c r="Z119" s="4">
        <v>30</v>
      </c>
      <c r="AA119" s="4">
        <v>100</v>
      </c>
      <c r="AB119" s="4">
        <v>100</v>
      </c>
      <c r="AC119" s="4">
        <v>98</v>
      </c>
      <c r="AD119" s="4">
        <v>100</v>
      </c>
      <c r="AE119" s="4">
        <v>0</v>
      </c>
      <c r="AF119" s="4">
        <v>0</v>
      </c>
      <c r="AG119" s="4">
        <v>1</v>
      </c>
      <c r="AH119" s="4">
        <v>99</v>
      </c>
      <c r="AI119" s="4">
        <v>100</v>
      </c>
      <c r="AJ119" s="4">
        <v>2</v>
      </c>
      <c r="AK119" s="4" t="s">
        <v>96</v>
      </c>
      <c r="AL119" s="4" t="s">
        <v>96</v>
      </c>
      <c r="AM119" s="4">
        <v>2</v>
      </c>
      <c r="AN119" s="4" t="s">
        <v>97</v>
      </c>
      <c r="AO119" s="4" t="s">
        <v>97</v>
      </c>
      <c r="AP119" s="4" t="s">
        <v>97</v>
      </c>
      <c r="AQ119" s="4" t="s">
        <v>97</v>
      </c>
      <c r="AR119" s="4" t="s">
        <v>96</v>
      </c>
      <c r="AS119" s="4" t="s">
        <v>97</v>
      </c>
      <c r="AT119" s="4" t="s">
        <v>97</v>
      </c>
      <c r="AU119" s="4" t="s">
        <v>97</v>
      </c>
      <c r="AV119" s="4" t="s">
        <v>97</v>
      </c>
      <c r="AW119" s="4" t="s">
        <v>97</v>
      </c>
      <c r="AX119" s="4" t="s">
        <v>97</v>
      </c>
      <c r="AY119" s="4" t="s">
        <v>97</v>
      </c>
      <c r="AZ119" s="4" t="s">
        <v>97</v>
      </c>
      <c r="BA119" s="4" t="s">
        <v>97</v>
      </c>
      <c r="BB119" s="4" t="s">
        <v>97</v>
      </c>
      <c r="BC119" s="4" t="s">
        <v>97</v>
      </c>
      <c r="BD119" s="4" t="s">
        <v>96</v>
      </c>
      <c r="BE119" s="4">
        <v>8</v>
      </c>
      <c r="BF119" s="4">
        <v>8</v>
      </c>
      <c r="BG119" s="4">
        <v>8</v>
      </c>
      <c r="BH119" s="4">
        <v>0</v>
      </c>
      <c r="BI119" s="4">
        <v>8</v>
      </c>
      <c r="BJ119" s="4">
        <v>0</v>
      </c>
      <c r="BK119" s="4">
        <v>5</v>
      </c>
      <c r="BL119" s="4" t="s">
        <v>96</v>
      </c>
      <c r="BM119" s="4" t="s">
        <v>97</v>
      </c>
      <c r="BN119" s="4" t="s">
        <v>98</v>
      </c>
      <c r="BO119" s="6" t="s">
        <v>97</v>
      </c>
      <c r="BP119" s="6" t="s">
        <v>98</v>
      </c>
      <c r="BQ119" s="6" t="s">
        <v>98</v>
      </c>
      <c r="BR119" s="6" t="s">
        <v>96</v>
      </c>
      <c r="BS119" s="6">
        <v>52</v>
      </c>
      <c r="BT119" s="6" t="s">
        <v>96</v>
      </c>
      <c r="BU119" s="29" t="s">
        <v>429</v>
      </c>
      <c r="BV119" s="29" t="s">
        <v>429</v>
      </c>
      <c r="BW119" s="29" t="s">
        <v>429</v>
      </c>
      <c r="BX119" s="29" t="s">
        <v>429</v>
      </c>
      <c r="BY119" s="29" t="s">
        <v>429</v>
      </c>
      <c r="BZ119" s="65" t="s">
        <v>429</v>
      </c>
      <c r="CA119" s="65" t="s">
        <v>429</v>
      </c>
      <c r="CB119" s="65" t="s">
        <v>429</v>
      </c>
      <c r="CC119" s="65" t="s">
        <v>429</v>
      </c>
      <c r="CD119" s="66">
        <v>83</v>
      </c>
      <c r="CE119" s="66">
        <v>41</v>
      </c>
      <c r="CF119" s="66">
        <v>17</v>
      </c>
      <c r="CG119" s="66">
        <v>5</v>
      </c>
      <c r="CH119" s="66">
        <v>11</v>
      </c>
      <c r="CI119" s="66">
        <v>156</v>
      </c>
      <c r="CJ119" s="66">
        <v>0</v>
      </c>
      <c r="CK119" s="66">
        <v>67</v>
      </c>
      <c r="CL119" s="66">
        <v>133</v>
      </c>
      <c r="CM119" s="66">
        <v>67</v>
      </c>
      <c r="CN119" s="66">
        <v>5</v>
      </c>
      <c r="CO119" s="66">
        <v>22</v>
      </c>
      <c r="CP119" s="66">
        <v>49</v>
      </c>
      <c r="CQ119" s="66">
        <v>35</v>
      </c>
      <c r="CR119" s="67">
        <v>0.25541125541125542</v>
      </c>
      <c r="CS119" s="67">
        <v>0.20346320346320346</v>
      </c>
      <c r="CT119" s="67">
        <v>0.2878787878787879</v>
      </c>
      <c r="CU119" s="67">
        <v>0.1406926406926407</v>
      </c>
      <c r="CV119" s="67">
        <v>0.11255411255411256</v>
      </c>
      <c r="CW119" s="68">
        <v>6</v>
      </c>
      <c r="CX119" s="68">
        <v>17</v>
      </c>
      <c r="CY119" s="68">
        <v>8</v>
      </c>
      <c r="CZ119" s="68">
        <v>0</v>
      </c>
    </row>
    <row r="120" spans="1:104" x14ac:dyDescent="0.3">
      <c r="A120" s="3" t="s">
        <v>92</v>
      </c>
      <c r="B120" s="3" t="s">
        <v>278</v>
      </c>
      <c r="C120" s="3" t="s">
        <v>283</v>
      </c>
      <c r="D120" s="6">
        <v>514781</v>
      </c>
      <c r="E120" s="6">
        <v>692</v>
      </c>
      <c r="F120" s="4">
        <v>220</v>
      </c>
      <c r="G120" s="54">
        <v>0.31791907514450868</v>
      </c>
      <c r="H120" s="4">
        <v>1</v>
      </c>
      <c r="I120" s="4">
        <v>30</v>
      </c>
      <c r="J120" s="6"/>
      <c r="K120" s="6">
        <v>30</v>
      </c>
      <c r="L120" s="6"/>
      <c r="M120" s="61">
        <v>190</v>
      </c>
      <c r="N120" s="4" t="s">
        <v>1718</v>
      </c>
      <c r="O120" s="4">
        <v>1</v>
      </c>
      <c r="P120" s="4">
        <v>20</v>
      </c>
      <c r="Q120" s="4">
        <v>100</v>
      </c>
      <c r="R120" s="4">
        <v>100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60</v>
      </c>
      <c r="Y120" s="4">
        <v>0</v>
      </c>
      <c r="Z120" s="4">
        <v>40</v>
      </c>
      <c r="AA120" s="4">
        <v>100</v>
      </c>
      <c r="AB120" s="4">
        <v>100</v>
      </c>
      <c r="AC120" s="4">
        <v>100</v>
      </c>
      <c r="AD120" s="4">
        <v>0</v>
      </c>
      <c r="AE120" s="4">
        <v>0</v>
      </c>
      <c r="AF120" s="4">
        <v>0</v>
      </c>
      <c r="AG120" s="4">
        <v>45</v>
      </c>
      <c r="AH120" s="4">
        <v>55</v>
      </c>
      <c r="AI120" s="4">
        <v>95</v>
      </c>
      <c r="AJ120" s="4">
        <v>2</v>
      </c>
      <c r="AK120" s="4" t="s">
        <v>96</v>
      </c>
      <c r="AL120" s="4" t="s">
        <v>97</v>
      </c>
      <c r="AM120" s="4" t="s">
        <v>98</v>
      </c>
      <c r="AN120" s="4" t="s">
        <v>97</v>
      </c>
      <c r="AO120" s="4" t="s">
        <v>97</v>
      </c>
      <c r="AP120" s="4" t="s">
        <v>97</v>
      </c>
      <c r="AQ120" s="4" t="s">
        <v>97</v>
      </c>
      <c r="AR120" s="4" t="s">
        <v>97</v>
      </c>
      <c r="AS120" s="4" t="s">
        <v>97</v>
      </c>
      <c r="AT120" s="4" t="s">
        <v>97</v>
      </c>
      <c r="AU120" s="4" t="s">
        <v>97</v>
      </c>
      <c r="AV120" s="4" t="s">
        <v>97</v>
      </c>
      <c r="AW120" s="4" t="s">
        <v>97</v>
      </c>
      <c r="AX120" s="4" t="s">
        <v>97</v>
      </c>
      <c r="AY120" s="4" t="s">
        <v>97</v>
      </c>
      <c r="AZ120" s="4" t="s">
        <v>97</v>
      </c>
      <c r="BA120" s="4" t="s">
        <v>97</v>
      </c>
      <c r="BB120" s="4" t="s">
        <v>97</v>
      </c>
      <c r="BC120" s="4" t="s">
        <v>97</v>
      </c>
      <c r="BD120" s="4" t="s">
        <v>96</v>
      </c>
      <c r="BE120" s="4">
        <v>7</v>
      </c>
      <c r="BF120" s="4">
        <v>7</v>
      </c>
      <c r="BG120" s="4">
        <v>7</v>
      </c>
      <c r="BH120" s="4">
        <v>0</v>
      </c>
      <c r="BI120" s="4">
        <v>0</v>
      </c>
      <c r="BJ120" s="4">
        <v>0</v>
      </c>
      <c r="BK120" s="4">
        <v>7</v>
      </c>
      <c r="BL120" s="4" t="s">
        <v>97</v>
      </c>
      <c r="BM120" s="4" t="s">
        <v>97</v>
      </c>
      <c r="BN120" s="4" t="s">
        <v>98</v>
      </c>
      <c r="BO120" s="6" t="s">
        <v>97</v>
      </c>
      <c r="BP120" s="6" t="s">
        <v>98</v>
      </c>
      <c r="BQ120" s="6" t="s">
        <v>98</v>
      </c>
      <c r="BR120" s="6" t="s">
        <v>96</v>
      </c>
      <c r="BS120" s="6">
        <v>24</v>
      </c>
      <c r="BT120" s="6" t="s">
        <v>96</v>
      </c>
      <c r="BU120" s="29" t="s">
        <v>430</v>
      </c>
      <c r="BV120" s="29" t="s">
        <v>1801</v>
      </c>
      <c r="BW120" s="29" t="s">
        <v>429</v>
      </c>
      <c r="BX120" s="29" t="s">
        <v>429</v>
      </c>
      <c r="BY120" s="29" t="s">
        <v>429</v>
      </c>
      <c r="BZ120" s="65" t="s">
        <v>429</v>
      </c>
      <c r="CA120" s="65" t="s">
        <v>429</v>
      </c>
      <c r="CB120" s="65" t="s">
        <v>429</v>
      </c>
      <c r="CC120" s="65" t="s">
        <v>429</v>
      </c>
      <c r="CD120" s="66">
        <v>50</v>
      </c>
      <c r="CE120" s="66">
        <v>25</v>
      </c>
      <c r="CF120" s="66">
        <v>10</v>
      </c>
      <c r="CG120" s="66">
        <v>0</v>
      </c>
      <c r="CH120" s="66">
        <v>20</v>
      </c>
      <c r="CI120" s="66">
        <v>79</v>
      </c>
      <c r="CJ120" s="66">
        <v>0</v>
      </c>
      <c r="CK120" s="66">
        <v>38</v>
      </c>
      <c r="CL120" s="66">
        <v>110</v>
      </c>
      <c r="CM120" s="66">
        <v>73</v>
      </c>
      <c r="CN120" s="66">
        <v>5</v>
      </c>
      <c r="CO120" s="66">
        <v>17</v>
      </c>
      <c r="CP120" s="66">
        <v>120</v>
      </c>
      <c r="CQ120" s="66">
        <v>115</v>
      </c>
      <c r="CR120" s="67">
        <v>0.15072463768115943</v>
      </c>
      <c r="CS120" s="67">
        <v>0.17101449275362318</v>
      </c>
      <c r="CT120" s="67">
        <v>0.30579710144927535</v>
      </c>
      <c r="CU120" s="67">
        <v>0.21884057971014492</v>
      </c>
      <c r="CV120" s="67">
        <v>0.15362318840579711</v>
      </c>
      <c r="CW120" s="68">
        <v>16</v>
      </c>
      <c r="CX120" s="68">
        <v>10</v>
      </c>
      <c r="CY120" s="68">
        <v>4</v>
      </c>
      <c r="CZ120" s="68">
        <v>11</v>
      </c>
    </row>
    <row r="121" spans="1:104" x14ac:dyDescent="0.3">
      <c r="A121" s="3" t="s">
        <v>92</v>
      </c>
      <c r="B121" s="3" t="s">
        <v>278</v>
      </c>
      <c r="C121" s="3" t="s">
        <v>285</v>
      </c>
      <c r="D121" s="6">
        <v>514799</v>
      </c>
      <c r="E121" s="6">
        <v>530</v>
      </c>
      <c r="F121" s="4">
        <v>398</v>
      </c>
      <c r="G121" s="54">
        <v>0.75094339622641515</v>
      </c>
      <c r="H121" s="6">
        <v>2</v>
      </c>
      <c r="I121" s="4">
        <v>92</v>
      </c>
      <c r="J121" s="6"/>
      <c r="K121" s="6">
        <v>92</v>
      </c>
      <c r="L121" s="6"/>
      <c r="M121" s="61">
        <v>306</v>
      </c>
      <c r="N121" s="4" t="s">
        <v>1718</v>
      </c>
      <c r="O121" s="4">
        <v>0</v>
      </c>
      <c r="P121" s="4">
        <v>0</v>
      </c>
      <c r="Q121" s="4">
        <v>100</v>
      </c>
      <c r="R121" s="4">
        <v>25</v>
      </c>
      <c r="S121" s="4">
        <v>75</v>
      </c>
      <c r="T121" s="4">
        <v>0</v>
      </c>
      <c r="U121" s="4">
        <v>0</v>
      </c>
      <c r="V121" s="4">
        <v>0</v>
      </c>
      <c r="W121" s="4">
        <v>0</v>
      </c>
      <c r="X121" s="4">
        <v>100</v>
      </c>
      <c r="Y121" s="4">
        <v>0</v>
      </c>
      <c r="Z121" s="4">
        <v>0</v>
      </c>
      <c r="AA121" s="4">
        <v>100</v>
      </c>
      <c r="AB121" s="4">
        <v>95</v>
      </c>
      <c r="AC121" s="4">
        <v>100</v>
      </c>
      <c r="AD121" s="4">
        <v>20</v>
      </c>
      <c r="AE121" s="4">
        <v>20</v>
      </c>
      <c r="AF121" s="4">
        <v>0</v>
      </c>
      <c r="AG121" s="4">
        <v>20</v>
      </c>
      <c r="AH121" s="4">
        <v>80</v>
      </c>
      <c r="AI121" s="4">
        <v>100</v>
      </c>
      <c r="AJ121" s="4">
        <v>2</v>
      </c>
      <c r="AK121" s="4" t="s">
        <v>97</v>
      </c>
      <c r="AL121" s="4" t="s">
        <v>96</v>
      </c>
      <c r="AM121" s="4">
        <v>1</v>
      </c>
      <c r="AN121" s="4" t="s">
        <v>97</v>
      </c>
      <c r="AO121" s="4" t="s">
        <v>97</v>
      </c>
      <c r="AP121" s="4" t="s">
        <v>97</v>
      </c>
      <c r="AQ121" s="4" t="s">
        <v>97</v>
      </c>
      <c r="AR121" s="4" t="s">
        <v>96</v>
      </c>
      <c r="AS121" s="4" t="s">
        <v>97</v>
      </c>
      <c r="AT121" s="4" t="s">
        <v>97</v>
      </c>
      <c r="AU121" s="4" t="s">
        <v>97</v>
      </c>
      <c r="AV121" s="4" t="s">
        <v>97</v>
      </c>
      <c r="AW121" s="4" t="s">
        <v>97</v>
      </c>
      <c r="AX121" s="4" t="s">
        <v>97</v>
      </c>
      <c r="AY121" s="4" t="s">
        <v>97</v>
      </c>
      <c r="AZ121" s="4" t="s">
        <v>97</v>
      </c>
      <c r="BA121" s="4" t="s">
        <v>97</v>
      </c>
      <c r="BB121" s="4" t="s">
        <v>97</v>
      </c>
      <c r="BC121" s="4" t="s">
        <v>97</v>
      </c>
      <c r="BD121" s="4" t="s">
        <v>96</v>
      </c>
      <c r="BE121" s="4">
        <v>6</v>
      </c>
      <c r="BF121" s="4">
        <v>6</v>
      </c>
      <c r="BG121" s="4">
        <v>6</v>
      </c>
      <c r="BH121" s="4">
        <v>0</v>
      </c>
      <c r="BI121" s="4">
        <v>1</v>
      </c>
      <c r="BJ121" s="4">
        <v>0</v>
      </c>
      <c r="BK121" s="4">
        <v>5</v>
      </c>
      <c r="BL121" s="4" t="s">
        <v>96</v>
      </c>
      <c r="BM121" s="4" t="s">
        <v>97</v>
      </c>
      <c r="BN121" s="4" t="s">
        <v>98</v>
      </c>
      <c r="BO121" s="6" t="s">
        <v>97</v>
      </c>
      <c r="BP121" s="6" t="s">
        <v>98</v>
      </c>
      <c r="BQ121" s="6" t="s">
        <v>98</v>
      </c>
      <c r="BR121" s="6" t="s">
        <v>96</v>
      </c>
      <c r="BS121" s="6">
        <v>45</v>
      </c>
      <c r="BT121" s="6" t="s">
        <v>96</v>
      </c>
      <c r="BU121" s="29" t="s">
        <v>430</v>
      </c>
      <c r="BV121" s="29" t="s">
        <v>1801</v>
      </c>
      <c r="BW121" s="29" t="s">
        <v>429</v>
      </c>
      <c r="BX121" s="29" t="s">
        <v>429</v>
      </c>
      <c r="BY121" s="29" t="s">
        <v>429</v>
      </c>
      <c r="BZ121" s="65" t="s">
        <v>429</v>
      </c>
      <c r="CA121" s="65" t="s">
        <v>429</v>
      </c>
      <c r="CB121" s="65" t="s">
        <v>429</v>
      </c>
      <c r="CC121" s="65" t="s">
        <v>429</v>
      </c>
      <c r="CD121" s="66">
        <v>99</v>
      </c>
      <c r="CE121" s="66">
        <v>65</v>
      </c>
      <c r="CF121" s="66">
        <v>19</v>
      </c>
      <c r="CG121" s="66">
        <v>0</v>
      </c>
      <c r="CH121" s="66">
        <v>5</v>
      </c>
      <c r="CI121" s="66">
        <v>152</v>
      </c>
      <c r="CJ121" s="66">
        <v>0</v>
      </c>
      <c r="CK121" s="66">
        <v>65</v>
      </c>
      <c r="CL121" s="66">
        <v>93</v>
      </c>
      <c r="CM121" s="66">
        <v>54</v>
      </c>
      <c r="CN121" s="66">
        <v>2</v>
      </c>
      <c r="CO121" s="66">
        <v>15</v>
      </c>
      <c r="CP121" s="66">
        <v>49</v>
      </c>
      <c r="CQ121" s="66">
        <v>33</v>
      </c>
      <c r="CR121" s="67">
        <v>0.21388367729831145</v>
      </c>
      <c r="CS121" s="67">
        <v>0.2176360225140713</v>
      </c>
      <c r="CT121" s="67">
        <v>0.28893058161350843</v>
      </c>
      <c r="CU121" s="67">
        <v>0.18574108818011256</v>
      </c>
      <c r="CV121" s="67">
        <v>9.3808630393996242E-2</v>
      </c>
      <c r="CW121" s="68">
        <v>7</v>
      </c>
      <c r="CX121" s="68">
        <v>5</v>
      </c>
      <c r="CY121" s="68">
        <v>3</v>
      </c>
      <c r="CZ121" s="68">
        <v>9</v>
      </c>
    </row>
    <row r="122" spans="1:104" x14ac:dyDescent="0.3">
      <c r="A122" s="3" t="s">
        <v>92</v>
      </c>
      <c r="B122" s="3" t="s">
        <v>278</v>
      </c>
      <c r="C122" s="3" t="s">
        <v>287</v>
      </c>
      <c r="D122" s="6">
        <v>514811</v>
      </c>
      <c r="E122" s="6">
        <v>1170</v>
      </c>
      <c r="F122" s="4">
        <v>400</v>
      </c>
      <c r="G122" s="54">
        <v>0.34188034188034189</v>
      </c>
      <c r="H122" s="4">
        <v>1</v>
      </c>
      <c r="I122" s="4">
        <v>400</v>
      </c>
      <c r="J122" s="6">
        <v>400</v>
      </c>
      <c r="K122" s="6"/>
      <c r="L122" s="6"/>
      <c r="M122" s="61"/>
      <c r="N122" s="4" t="s">
        <v>1718</v>
      </c>
      <c r="O122" s="4">
        <v>13</v>
      </c>
      <c r="P122" s="4">
        <v>20</v>
      </c>
      <c r="Q122" s="4">
        <v>100</v>
      </c>
      <c r="R122" s="4">
        <v>100</v>
      </c>
      <c r="S122" s="4">
        <v>0</v>
      </c>
      <c r="T122" s="4">
        <v>0</v>
      </c>
      <c r="U122" s="4">
        <v>0</v>
      </c>
      <c r="V122" s="4">
        <v>0</v>
      </c>
      <c r="W122" s="4">
        <v>0</v>
      </c>
      <c r="X122" s="4">
        <v>100</v>
      </c>
      <c r="Y122" s="4">
        <v>0</v>
      </c>
      <c r="Z122" s="4">
        <v>0</v>
      </c>
      <c r="AA122" s="4">
        <v>100</v>
      </c>
      <c r="AB122" s="4">
        <v>100</v>
      </c>
      <c r="AC122" s="4">
        <v>100</v>
      </c>
      <c r="AD122" s="4">
        <v>100</v>
      </c>
      <c r="AE122" s="4">
        <v>0</v>
      </c>
      <c r="AF122" s="4">
        <v>0</v>
      </c>
      <c r="AG122" s="4">
        <v>0</v>
      </c>
      <c r="AH122" s="4">
        <v>100</v>
      </c>
      <c r="AI122" s="4">
        <v>100</v>
      </c>
      <c r="AJ122" s="4">
        <v>5</v>
      </c>
      <c r="AK122" s="4" t="s">
        <v>96</v>
      </c>
      <c r="AL122" s="4" t="s">
        <v>96</v>
      </c>
      <c r="AM122" s="4">
        <v>2</v>
      </c>
      <c r="AN122" s="4" t="s">
        <v>97</v>
      </c>
      <c r="AO122" s="4" t="s">
        <v>97</v>
      </c>
      <c r="AP122" s="4" t="s">
        <v>97</v>
      </c>
      <c r="AQ122" s="4" t="s">
        <v>97</v>
      </c>
      <c r="AR122" s="4" t="s">
        <v>97</v>
      </c>
      <c r="AS122" s="4" t="s">
        <v>97</v>
      </c>
      <c r="AT122" s="4" t="s">
        <v>97</v>
      </c>
      <c r="AU122" s="4" t="s">
        <v>97</v>
      </c>
      <c r="AV122" s="4" t="s">
        <v>97</v>
      </c>
      <c r="AW122" s="4" t="s">
        <v>97</v>
      </c>
      <c r="AX122" s="4" t="s">
        <v>97</v>
      </c>
      <c r="AY122" s="4" t="s">
        <v>97</v>
      </c>
      <c r="AZ122" s="4" t="s">
        <v>97</v>
      </c>
      <c r="BA122" s="4" t="s">
        <v>97</v>
      </c>
      <c r="BB122" s="4" t="s">
        <v>97</v>
      </c>
      <c r="BC122" s="4" t="s">
        <v>97</v>
      </c>
      <c r="BD122" s="4" t="s">
        <v>96</v>
      </c>
      <c r="BE122" s="4">
        <v>1</v>
      </c>
      <c r="BF122" s="4">
        <v>0</v>
      </c>
      <c r="BG122" s="4">
        <v>1</v>
      </c>
      <c r="BH122" s="4">
        <v>2</v>
      </c>
      <c r="BI122" s="4">
        <v>1</v>
      </c>
      <c r="BJ122" s="4">
        <v>1</v>
      </c>
      <c r="BK122" s="4">
        <v>7</v>
      </c>
      <c r="BL122" s="4" t="s">
        <v>97</v>
      </c>
      <c r="BM122" s="4" t="s">
        <v>97</v>
      </c>
      <c r="BN122" s="4" t="s">
        <v>98</v>
      </c>
      <c r="BO122" s="6" t="s">
        <v>97</v>
      </c>
      <c r="BP122" s="6" t="s">
        <v>98</v>
      </c>
      <c r="BQ122" s="6" t="s">
        <v>98</v>
      </c>
      <c r="BR122" s="6" t="s">
        <v>96</v>
      </c>
      <c r="BS122" s="6">
        <v>7</v>
      </c>
      <c r="BT122" s="6" t="s">
        <v>96</v>
      </c>
      <c r="BU122" s="29" t="s">
        <v>429</v>
      </c>
      <c r="BV122" s="29" t="s">
        <v>429</v>
      </c>
      <c r="BW122" s="29" t="s">
        <v>429</v>
      </c>
      <c r="BX122" s="29" t="s">
        <v>429</v>
      </c>
      <c r="BY122" s="29" t="s">
        <v>429</v>
      </c>
      <c r="BZ122" s="65" t="s">
        <v>1800</v>
      </c>
      <c r="CA122" s="65" t="s">
        <v>429</v>
      </c>
      <c r="CB122" s="65" t="s">
        <v>429</v>
      </c>
      <c r="CC122" s="65" t="s">
        <v>429</v>
      </c>
      <c r="CD122" s="66">
        <v>112</v>
      </c>
      <c r="CE122" s="66">
        <v>74</v>
      </c>
      <c r="CF122" s="66">
        <v>20</v>
      </c>
      <c r="CG122" s="66">
        <v>10</v>
      </c>
      <c r="CH122" s="66">
        <v>13</v>
      </c>
      <c r="CI122" s="66">
        <v>149</v>
      </c>
      <c r="CJ122" s="66">
        <v>0</v>
      </c>
      <c r="CK122" s="66">
        <v>65</v>
      </c>
      <c r="CL122" s="66">
        <v>215</v>
      </c>
      <c r="CM122" s="66">
        <v>127</v>
      </c>
      <c r="CN122" s="66">
        <v>7</v>
      </c>
      <c r="CO122" s="66">
        <v>23</v>
      </c>
      <c r="CP122" s="66">
        <v>24</v>
      </c>
      <c r="CQ122" s="66">
        <v>20</v>
      </c>
      <c r="CR122" s="67">
        <v>0.15834767641996558</v>
      </c>
      <c r="CS122" s="67">
        <v>0.14802065404475043</v>
      </c>
      <c r="CT122" s="67">
        <v>0.3098106712564544</v>
      </c>
      <c r="CU122" s="67">
        <v>0.18330464716006883</v>
      </c>
      <c r="CV122" s="67">
        <v>0.20051635111876076</v>
      </c>
      <c r="CW122" s="68">
        <v>16</v>
      </c>
      <c r="CX122" s="68">
        <v>19</v>
      </c>
      <c r="CY122" s="68">
        <v>9</v>
      </c>
      <c r="CZ122" s="68">
        <v>14</v>
      </c>
    </row>
    <row r="123" spans="1:104" x14ac:dyDescent="0.3">
      <c r="A123" s="3" t="s">
        <v>92</v>
      </c>
      <c r="B123" s="3" t="s">
        <v>278</v>
      </c>
      <c r="C123" s="3" t="s">
        <v>289</v>
      </c>
      <c r="D123" s="6">
        <v>514829</v>
      </c>
      <c r="E123" s="4">
        <v>6962</v>
      </c>
      <c r="F123" s="4">
        <v>1814</v>
      </c>
      <c r="G123" s="54">
        <v>0.26055731111749497</v>
      </c>
      <c r="H123" s="4">
        <v>4</v>
      </c>
      <c r="I123" s="4">
        <v>304</v>
      </c>
      <c r="J123" s="6">
        <v>242</v>
      </c>
      <c r="K123" s="6">
        <v>62</v>
      </c>
      <c r="L123" s="6"/>
      <c r="M123" s="61">
        <v>1510</v>
      </c>
      <c r="N123" s="4" t="s">
        <v>1709</v>
      </c>
      <c r="O123" s="4">
        <v>20</v>
      </c>
      <c r="P123" s="4">
        <v>53</v>
      </c>
      <c r="Q123" s="4">
        <v>85</v>
      </c>
      <c r="R123" s="4">
        <v>85</v>
      </c>
      <c r="S123" s="4">
        <v>0</v>
      </c>
      <c r="T123" s="4">
        <v>10</v>
      </c>
      <c r="U123" s="4">
        <v>5</v>
      </c>
      <c r="V123" s="4">
        <v>74</v>
      </c>
      <c r="W123" s="4">
        <v>74</v>
      </c>
      <c r="X123" s="4">
        <v>26</v>
      </c>
      <c r="Y123" s="4">
        <v>0</v>
      </c>
      <c r="Z123" s="4">
        <v>0</v>
      </c>
      <c r="AA123" s="4">
        <v>100</v>
      </c>
      <c r="AB123" s="4">
        <v>100</v>
      </c>
      <c r="AC123" s="4">
        <v>0</v>
      </c>
      <c r="AD123" s="4">
        <v>62</v>
      </c>
      <c r="AE123" s="4">
        <v>0</v>
      </c>
      <c r="AF123" s="4">
        <v>65</v>
      </c>
      <c r="AG123" s="4">
        <v>10</v>
      </c>
      <c r="AH123" s="4">
        <v>25</v>
      </c>
      <c r="AI123" s="4">
        <v>94</v>
      </c>
      <c r="AJ123" s="4">
        <v>4</v>
      </c>
      <c r="AK123" s="4" t="s">
        <v>96</v>
      </c>
      <c r="AL123" s="4" t="s">
        <v>96</v>
      </c>
      <c r="AM123" s="4">
        <v>6</v>
      </c>
      <c r="AN123" s="4" t="s">
        <v>96</v>
      </c>
      <c r="AO123" s="4" t="s">
        <v>96</v>
      </c>
      <c r="AP123" s="4" t="s">
        <v>97</v>
      </c>
      <c r="AQ123" s="4" t="s">
        <v>97</v>
      </c>
      <c r="AR123" s="4" t="s">
        <v>96</v>
      </c>
      <c r="AS123" s="4" t="s">
        <v>97</v>
      </c>
      <c r="AT123" s="4" t="s">
        <v>97</v>
      </c>
      <c r="AU123" s="4" t="s">
        <v>97</v>
      </c>
      <c r="AV123" s="4" t="s">
        <v>96</v>
      </c>
      <c r="AW123" s="4" t="s">
        <v>97</v>
      </c>
      <c r="AX123" s="4" t="s">
        <v>97</v>
      </c>
      <c r="AY123" s="4" t="s">
        <v>97</v>
      </c>
      <c r="AZ123" s="4" t="s">
        <v>97</v>
      </c>
      <c r="BA123" s="4" t="s">
        <v>97</v>
      </c>
      <c r="BB123" s="4" t="s">
        <v>97</v>
      </c>
      <c r="BC123" s="4" t="s">
        <v>96</v>
      </c>
      <c r="BD123" s="4" t="s">
        <v>96</v>
      </c>
      <c r="BE123" s="4">
        <v>0</v>
      </c>
      <c r="BF123" s="4">
        <v>0</v>
      </c>
      <c r="BG123" s="4">
        <v>0</v>
      </c>
      <c r="BH123" s="4">
        <v>0</v>
      </c>
      <c r="BI123" s="4">
        <v>0</v>
      </c>
      <c r="BJ123" s="4">
        <v>0</v>
      </c>
      <c r="BK123" s="4">
        <v>13</v>
      </c>
      <c r="BL123" s="4" t="s">
        <v>97</v>
      </c>
      <c r="BM123" s="4" t="s">
        <v>96</v>
      </c>
      <c r="BN123" s="4" t="s">
        <v>1714</v>
      </c>
      <c r="BO123" s="6" t="s">
        <v>97</v>
      </c>
      <c r="BP123" s="6" t="s">
        <v>98</v>
      </c>
      <c r="BQ123" s="6" t="s">
        <v>98</v>
      </c>
      <c r="BR123" s="6" t="s">
        <v>96</v>
      </c>
      <c r="BS123" s="6">
        <v>46</v>
      </c>
      <c r="BT123" s="6" t="s">
        <v>96</v>
      </c>
      <c r="BU123" s="29" t="s">
        <v>429</v>
      </c>
      <c r="BV123" s="29" t="s">
        <v>1801</v>
      </c>
      <c r="BW123" s="29" t="s">
        <v>1801</v>
      </c>
      <c r="BX123" s="29" t="s">
        <v>1802</v>
      </c>
      <c r="BY123" s="29" t="s">
        <v>430</v>
      </c>
      <c r="BZ123" s="65" t="s">
        <v>429</v>
      </c>
      <c r="CA123" s="65" t="s">
        <v>429</v>
      </c>
      <c r="CB123" s="65" t="s">
        <v>429</v>
      </c>
      <c r="CC123" s="65" t="s">
        <v>429</v>
      </c>
      <c r="CD123" s="66">
        <v>441</v>
      </c>
      <c r="CE123" s="66">
        <v>234</v>
      </c>
      <c r="CF123" s="66">
        <v>89</v>
      </c>
      <c r="CG123" s="66">
        <v>30</v>
      </c>
      <c r="CH123" s="66">
        <v>1</v>
      </c>
      <c r="CI123" s="66">
        <v>496</v>
      </c>
      <c r="CJ123" s="66">
        <v>5</v>
      </c>
      <c r="CK123" s="66">
        <v>207</v>
      </c>
      <c r="CL123" s="66">
        <v>1354</v>
      </c>
      <c r="CM123" s="66">
        <v>799</v>
      </c>
      <c r="CN123" s="66">
        <v>51</v>
      </c>
      <c r="CO123" s="66">
        <v>190</v>
      </c>
      <c r="CP123" s="66">
        <v>205</v>
      </c>
      <c r="CQ123" s="66">
        <v>195</v>
      </c>
      <c r="CR123" s="67">
        <v>0.17652582159624414</v>
      </c>
      <c r="CS123" s="67">
        <v>0.19356136820925554</v>
      </c>
      <c r="CT123" s="67">
        <v>0.3062374245472837</v>
      </c>
      <c r="CU123" s="67">
        <v>0.18376928236083165</v>
      </c>
      <c r="CV123" s="67">
        <v>0.13990610328638498</v>
      </c>
      <c r="CW123" s="68">
        <v>77</v>
      </c>
      <c r="CX123" s="68">
        <v>115</v>
      </c>
      <c r="CY123" s="68">
        <v>62</v>
      </c>
      <c r="CZ123" s="68">
        <v>59</v>
      </c>
    </row>
    <row r="124" spans="1:104" x14ac:dyDescent="0.3">
      <c r="A124" s="3" t="s">
        <v>92</v>
      </c>
      <c r="B124" s="3" t="s">
        <v>278</v>
      </c>
      <c r="C124" s="3" t="s">
        <v>294</v>
      </c>
      <c r="D124" s="6">
        <v>514837</v>
      </c>
      <c r="E124" s="4">
        <v>1577</v>
      </c>
      <c r="F124" s="4">
        <v>1041</v>
      </c>
      <c r="G124" s="54">
        <v>0.66011414077362085</v>
      </c>
      <c r="H124" s="6">
        <v>2</v>
      </c>
      <c r="I124" s="4">
        <v>271</v>
      </c>
      <c r="J124" s="6"/>
      <c r="K124" s="6">
        <v>271</v>
      </c>
      <c r="L124" s="6"/>
      <c r="M124" s="61">
        <v>770</v>
      </c>
      <c r="N124" s="4" t="s">
        <v>1718</v>
      </c>
      <c r="O124" s="4">
        <v>8</v>
      </c>
      <c r="P124" s="4">
        <v>47</v>
      </c>
      <c r="Q124" s="4">
        <v>0</v>
      </c>
      <c r="R124" s="4">
        <v>0</v>
      </c>
      <c r="S124" s="4">
        <v>95</v>
      </c>
      <c r="T124" s="4">
        <v>5</v>
      </c>
      <c r="U124" s="4">
        <v>0</v>
      </c>
      <c r="V124" s="4">
        <v>0</v>
      </c>
      <c r="W124" s="4">
        <v>0</v>
      </c>
      <c r="X124" s="4">
        <v>80</v>
      </c>
      <c r="Y124" s="4">
        <v>0</v>
      </c>
      <c r="Z124" s="4">
        <v>20</v>
      </c>
      <c r="AA124" s="4">
        <v>100</v>
      </c>
      <c r="AB124" s="4">
        <v>99</v>
      </c>
      <c r="AC124" s="4">
        <v>100</v>
      </c>
      <c r="AD124" s="4">
        <v>100</v>
      </c>
      <c r="AE124" s="4">
        <v>60</v>
      </c>
      <c r="AF124" s="4">
        <v>0</v>
      </c>
      <c r="AG124" s="4">
        <v>20</v>
      </c>
      <c r="AH124" s="4">
        <v>80</v>
      </c>
      <c r="AI124" s="4">
        <v>100</v>
      </c>
      <c r="AJ124" s="4">
        <v>2</v>
      </c>
      <c r="AK124" s="4" t="s">
        <v>96</v>
      </c>
      <c r="AL124" s="4" t="s">
        <v>96</v>
      </c>
      <c r="AM124" s="4">
        <v>4</v>
      </c>
      <c r="AN124" s="4" t="s">
        <v>97</v>
      </c>
      <c r="AO124" s="4" t="s">
        <v>97</v>
      </c>
      <c r="AP124" s="4" t="s">
        <v>97</v>
      </c>
      <c r="AQ124" s="4" t="s">
        <v>97</v>
      </c>
      <c r="AR124" s="4" t="s">
        <v>96</v>
      </c>
      <c r="AS124" s="4" t="s">
        <v>97</v>
      </c>
      <c r="AT124" s="4" t="s">
        <v>97</v>
      </c>
      <c r="AU124" s="4" t="s">
        <v>97</v>
      </c>
      <c r="AV124" s="4" t="s">
        <v>97</v>
      </c>
      <c r="AW124" s="4" t="s">
        <v>97</v>
      </c>
      <c r="AX124" s="4" t="s">
        <v>97</v>
      </c>
      <c r="AY124" s="4" t="s">
        <v>97</v>
      </c>
      <c r="AZ124" s="4" t="s">
        <v>97</v>
      </c>
      <c r="BA124" s="4" t="s">
        <v>97</v>
      </c>
      <c r="BB124" s="4" t="s">
        <v>97</v>
      </c>
      <c r="BC124" s="4" t="s">
        <v>97</v>
      </c>
      <c r="BD124" s="4" t="s">
        <v>97</v>
      </c>
      <c r="BE124" s="4">
        <v>7</v>
      </c>
      <c r="BF124" s="4">
        <v>7</v>
      </c>
      <c r="BG124" s="4">
        <v>7</v>
      </c>
      <c r="BH124" s="4">
        <v>0</v>
      </c>
      <c r="BI124" s="4">
        <v>0</v>
      </c>
      <c r="BJ124" s="4">
        <v>0</v>
      </c>
      <c r="BK124" s="4">
        <v>7</v>
      </c>
      <c r="BL124" s="4" t="s">
        <v>96</v>
      </c>
      <c r="BM124" s="4" t="s">
        <v>97</v>
      </c>
      <c r="BN124" s="4" t="s">
        <v>98</v>
      </c>
      <c r="BO124" s="6" t="s">
        <v>97</v>
      </c>
      <c r="BP124" s="6" t="s">
        <v>98</v>
      </c>
      <c r="BQ124" s="6" t="s">
        <v>98</v>
      </c>
      <c r="BR124" s="6" t="s">
        <v>96</v>
      </c>
      <c r="BS124" s="6">
        <v>200</v>
      </c>
      <c r="BT124" s="6" t="s">
        <v>96</v>
      </c>
      <c r="BU124" s="29" t="s">
        <v>429</v>
      </c>
      <c r="BV124" s="29" t="s">
        <v>1801</v>
      </c>
      <c r="BW124" s="29" t="s">
        <v>429</v>
      </c>
      <c r="BX124" s="29" t="s">
        <v>429</v>
      </c>
      <c r="BY124" s="29" t="s">
        <v>430</v>
      </c>
      <c r="BZ124" s="65" t="s">
        <v>429</v>
      </c>
      <c r="CA124" s="65" t="s">
        <v>1800</v>
      </c>
      <c r="CB124" s="65" t="s">
        <v>1800</v>
      </c>
      <c r="CC124" s="65" t="s">
        <v>429</v>
      </c>
      <c r="CD124" s="66">
        <v>245</v>
      </c>
      <c r="CE124" s="66">
        <v>172</v>
      </c>
      <c r="CF124" s="66">
        <v>47</v>
      </c>
      <c r="CG124" s="66">
        <v>21</v>
      </c>
      <c r="CH124" s="66">
        <v>1</v>
      </c>
      <c r="CI124" s="66">
        <v>425</v>
      </c>
      <c r="CJ124" s="66">
        <v>6</v>
      </c>
      <c r="CK124" s="66">
        <v>176</v>
      </c>
      <c r="CL124" s="66">
        <v>357</v>
      </c>
      <c r="CM124" s="66">
        <v>177</v>
      </c>
      <c r="CN124" s="66">
        <v>14</v>
      </c>
      <c r="CO124" s="66">
        <v>44</v>
      </c>
      <c r="CP124" s="66">
        <v>298</v>
      </c>
      <c r="CQ124" s="66">
        <v>282</v>
      </c>
      <c r="CR124" s="67">
        <v>0.25249376558603492</v>
      </c>
      <c r="CS124" s="67">
        <v>0.22007481296758105</v>
      </c>
      <c r="CT124" s="67">
        <v>0.28865336658354113</v>
      </c>
      <c r="CU124" s="67">
        <v>0.13653366583541146</v>
      </c>
      <c r="CV124" s="67">
        <v>0.10224438902743142</v>
      </c>
      <c r="CW124" s="68">
        <v>25</v>
      </c>
      <c r="CX124" s="68">
        <v>30</v>
      </c>
      <c r="CY124" s="68">
        <v>21</v>
      </c>
      <c r="CZ124" s="68">
        <v>11</v>
      </c>
    </row>
    <row r="125" spans="1:104" x14ac:dyDescent="0.3">
      <c r="A125" s="3" t="s">
        <v>92</v>
      </c>
      <c r="B125" s="3" t="s">
        <v>278</v>
      </c>
      <c r="C125" s="3" t="s">
        <v>296</v>
      </c>
      <c r="D125" s="6">
        <v>514861</v>
      </c>
      <c r="E125" s="4">
        <v>1027</v>
      </c>
      <c r="F125" s="4">
        <v>770</v>
      </c>
      <c r="G125" s="54">
        <v>0.74975657254138262</v>
      </c>
      <c r="H125" s="6" t="s">
        <v>1716</v>
      </c>
      <c r="I125" s="4">
        <v>770</v>
      </c>
      <c r="J125" s="6"/>
      <c r="K125" s="6">
        <v>40</v>
      </c>
      <c r="L125" s="6">
        <v>730</v>
      </c>
      <c r="M125" s="61"/>
      <c r="N125" s="4" t="s">
        <v>1718</v>
      </c>
      <c r="O125" s="4">
        <v>3</v>
      </c>
      <c r="P125" s="4">
        <v>180</v>
      </c>
      <c r="Q125" s="4">
        <v>100</v>
      </c>
      <c r="R125" s="4">
        <v>100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100</v>
      </c>
      <c r="Y125" s="4">
        <v>0</v>
      </c>
      <c r="Z125" s="4">
        <v>0</v>
      </c>
      <c r="AA125" s="4">
        <v>100</v>
      </c>
      <c r="AB125" s="4">
        <v>100</v>
      </c>
      <c r="AC125" s="4">
        <v>100</v>
      </c>
      <c r="AD125" s="4">
        <v>0</v>
      </c>
      <c r="AE125" s="4">
        <v>0</v>
      </c>
      <c r="AF125" s="4">
        <v>0</v>
      </c>
      <c r="AG125" s="4">
        <v>0</v>
      </c>
      <c r="AH125" s="4">
        <v>100</v>
      </c>
      <c r="AI125" s="4">
        <v>100</v>
      </c>
      <c r="AJ125" s="4">
        <v>2</v>
      </c>
      <c r="AK125" s="4" t="s">
        <v>96</v>
      </c>
      <c r="AL125" s="4" t="s">
        <v>96</v>
      </c>
      <c r="AM125" s="4">
        <v>2</v>
      </c>
      <c r="AN125" s="4" t="s">
        <v>97</v>
      </c>
      <c r="AO125" s="4" t="s">
        <v>97</v>
      </c>
      <c r="AP125" s="4" t="s">
        <v>97</v>
      </c>
      <c r="AQ125" s="4" t="s">
        <v>97</v>
      </c>
      <c r="AR125" s="4" t="s">
        <v>97</v>
      </c>
      <c r="AS125" s="4" t="s">
        <v>97</v>
      </c>
      <c r="AT125" s="4" t="s">
        <v>97</v>
      </c>
      <c r="AU125" s="4" t="s">
        <v>97</v>
      </c>
      <c r="AV125" s="4" t="s">
        <v>97</v>
      </c>
      <c r="AW125" s="4" t="s">
        <v>97</v>
      </c>
      <c r="AX125" s="4" t="s">
        <v>97</v>
      </c>
      <c r="AY125" s="4" t="s">
        <v>97</v>
      </c>
      <c r="AZ125" s="4" t="s">
        <v>97</v>
      </c>
      <c r="BA125" s="4" t="s">
        <v>96</v>
      </c>
      <c r="BB125" s="4" t="s">
        <v>96</v>
      </c>
      <c r="BC125" s="4" t="s">
        <v>97</v>
      </c>
      <c r="BD125" s="4" t="s">
        <v>97</v>
      </c>
      <c r="BE125" s="4">
        <v>1</v>
      </c>
      <c r="BF125" s="4">
        <v>12</v>
      </c>
      <c r="BG125" s="4">
        <v>12</v>
      </c>
      <c r="BH125" s="4">
        <v>1</v>
      </c>
      <c r="BI125" s="4">
        <v>12</v>
      </c>
      <c r="BJ125" s="4">
        <v>1</v>
      </c>
      <c r="BK125" s="4">
        <v>7</v>
      </c>
      <c r="BL125" s="4" t="s">
        <v>96</v>
      </c>
      <c r="BM125" s="4" t="s">
        <v>97</v>
      </c>
      <c r="BN125" s="4" t="s">
        <v>98</v>
      </c>
      <c r="BO125" s="6" t="s">
        <v>97</v>
      </c>
      <c r="BP125" s="6" t="s">
        <v>98</v>
      </c>
      <c r="BQ125" s="6" t="s">
        <v>98</v>
      </c>
      <c r="BR125" s="6" t="s">
        <v>96</v>
      </c>
      <c r="BS125" s="6">
        <v>80</v>
      </c>
      <c r="BT125" s="6" t="s">
        <v>96</v>
      </c>
      <c r="BU125" s="29" t="s">
        <v>430</v>
      </c>
      <c r="BV125" s="29" t="s">
        <v>429</v>
      </c>
      <c r="BW125" s="29" t="s">
        <v>429</v>
      </c>
      <c r="BX125" s="29" t="s">
        <v>429</v>
      </c>
      <c r="BY125" s="29" t="s">
        <v>429</v>
      </c>
      <c r="BZ125" s="65" t="s">
        <v>429</v>
      </c>
      <c r="CA125" s="65" t="s">
        <v>1800</v>
      </c>
      <c r="CB125" s="65" t="s">
        <v>429</v>
      </c>
      <c r="CC125" s="65" t="s">
        <v>429</v>
      </c>
      <c r="CD125" s="66">
        <v>182</v>
      </c>
      <c r="CE125" s="66">
        <v>131</v>
      </c>
      <c r="CF125" s="66">
        <v>25</v>
      </c>
      <c r="CG125" s="66">
        <v>16</v>
      </c>
      <c r="CH125" s="66">
        <v>2</v>
      </c>
      <c r="CI125" s="66">
        <v>339</v>
      </c>
      <c r="CJ125" s="66">
        <v>10</v>
      </c>
      <c r="CK125" s="66">
        <v>112</v>
      </c>
      <c r="CL125" s="66">
        <v>299</v>
      </c>
      <c r="CM125" s="66">
        <v>128</v>
      </c>
      <c r="CN125" s="66">
        <v>16</v>
      </c>
      <c r="CO125" s="66">
        <v>46</v>
      </c>
      <c r="CP125" s="66">
        <v>163</v>
      </c>
      <c r="CQ125" s="66">
        <v>154</v>
      </c>
      <c r="CR125" s="67">
        <v>0.28491620111731841</v>
      </c>
      <c r="CS125" s="67">
        <v>0.23184357541899442</v>
      </c>
      <c r="CT125" s="67">
        <v>0.2504655493482309</v>
      </c>
      <c r="CU125" s="67">
        <v>0.15456238361266295</v>
      </c>
      <c r="CV125" s="67">
        <v>7.8212290502793297E-2</v>
      </c>
      <c r="CW125" s="68">
        <v>9</v>
      </c>
      <c r="CX125" s="68">
        <v>18</v>
      </c>
      <c r="CY125" s="68">
        <v>22</v>
      </c>
      <c r="CZ125" s="68">
        <v>8</v>
      </c>
    </row>
    <row r="126" spans="1:104" x14ac:dyDescent="0.3">
      <c r="A126" s="3" t="s">
        <v>92</v>
      </c>
      <c r="B126" s="3" t="s">
        <v>278</v>
      </c>
      <c r="C126" s="3" t="s">
        <v>297</v>
      </c>
      <c r="D126" s="6">
        <v>514870</v>
      </c>
      <c r="E126" s="4">
        <v>234</v>
      </c>
      <c r="F126" s="4">
        <v>206</v>
      </c>
      <c r="G126" s="54">
        <v>0.88034188034188032</v>
      </c>
      <c r="H126" s="6">
        <v>1</v>
      </c>
      <c r="I126" s="4">
        <v>67</v>
      </c>
      <c r="J126" s="6">
        <v>67</v>
      </c>
      <c r="K126" s="6"/>
      <c r="L126" s="6"/>
      <c r="M126" s="61">
        <v>139</v>
      </c>
      <c r="N126" s="4" t="s">
        <v>1712</v>
      </c>
      <c r="O126" s="4">
        <v>0</v>
      </c>
      <c r="P126" s="4">
        <v>0</v>
      </c>
      <c r="Q126" s="4">
        <v>100</v>
      </c>
      <c r="R126" s="4">
        <v>100</v>
      </c>
      <c r="S126" s="4">
        <v>0</v>
      </c>
      <c r="T126" s="4">
        <v>0</v>
      </c>
      <c r="U126" s="4">
        <v>0</v>
      </c>
      <c r="V126" s="4">
        <v>0</v>
      </c>
      <c r="W126" s="4">
        <v>0</v>
      </c>
      <c r="X126" s="4">
        <v>0</v>
      </c>
      <c r="Y126" s="4">
        <v>0</v>
      </c>
      <c r="Z126" s="4">
        <v>100</v>
      </c>
      <c r="AA126" s="4">
        <v>100</v>
      </c>
      <c r="AB126" s="4">
        <v>100</v>
      </c>
      <c r="AC126" s="4">
        <v>100</v>
      </c>
      <c r="AD126" s="4">
        <v>0</v>
      </c>
      <c r="AE126" s="4">
        <v>0</v>
      </c>
      <c r="AF126" s="4">
        <v>0</v>
      </c>
      <c r="AG126" s="4">
        <v>0</v>
      </c>
      <c r="AH126" s="4">
        <v>100</v>
      </c>
      <c r="AI126" s="4">
        <v>100</v>
      </c>
      <c r="AJ126" s="4">
        <v>2</v>
      </c>
      <c r="AK126" s="4" t="s">
        <v>96</v>
      </c>
      <c r="AL126" s="4" t="s">
        <v>96</v>
      </c>
      <c r="AM126" s="4">
        <v>3</v>
      </c>
      <c r="AN126" s="4" t="s">
        <v>97</v>
      </c>
      <c r="AO126" s="4" t="s">
        <v>97</v>
      </c>
      <c r="AP126" s="4" t="s">
        <v>97</v>
      </c>
      <c r="AQ126" s="4" t="s">
        <v>97</v>
      </c>
      <c r="AR126" s="4" t="s">
        <v>97</v>
      </c>
      <c r="AS126" s="4" t="s">
        <v>97</v>
      </c>
      <c r="AT126" s="4" t="s">
        <v>97</v>
      </c>
      <c r="AU126" s="4" t="s">
        <v>97</v>
      </c>
      <c r="AV126" s="4" t="s">
        <v>97</v>
      </c>
      <c r="AW126" s="4" t="s">
        <v>97</v>
      </c>
      <c r="AX126" s="4" t="s">
        <v>97</v>
      </c>
      <c r="AY126" s="4" t="s">
        <v>97</v>
      </c>
      <c r="AZ126" s="4" t="s">
        <v>97</v>
      </c>
      <c r="BA126" s="4" t="s">
        <v>97</v>
      </c>
      <c r="BB126" s="4" t="s">
        <v>97</v>
      </c>
      <c r="BC126" s="4" t="s">
        <v>97</v>
      </c>
      <c r="BD126" s="4" t="s">
        <v>1710</v>
      </c>
      <c r="BE126" s="4">
        <v>6</v>
      </c>
      <c r="BF126" s="4">
        <v>6</v>
      </c>
      <c r="BG126" s="4">
        <v>6</v>
      </c>
      <c r="BH126" s="4">
        <v>0</v>
      </c>
      <c r="BI126" s="4">
        <v>0</v>
      </c>
      <c r="BJ126" s="4">
        <v>0</v>
      </c>
      <c r="BK126" s="4">
        <v>5</v>
      </c>
      <c r="BL126" s="4" t="s">
        <v>96</v>
      </c>
      <c r="BM126" s="4" t="s">
        <v>1713</v>
      </c>
      <c r="BN126" s="4" t="s">
        <v>98</v>
      </c>
      <c r="BO126" s="6" t="s">
        <v>97</v>
      </c>
      <c r="BP126" s="6" t="s">
        <v>98</v>
      </c>
      <c r="BQ126" s="6" t="s">
        <v>98</v>
      </c>
      <c r="BR126" s="6" t="s">
        <v>96</v>
      </c>
      <c r="BS126" s="6">
        <v>36</v>
      </c>
      <c r="BT126" s="6" t="s">
        <v>96</v>
      </c>
      <c r="BU126" s="29" t="s">
        <v>429</v>
      </c>
      <c r="BV126" s="29" t="s">
        <v>429</v>
      </c>
      <c r="BW126" s="29" t="s">
        <v>429</v>
      </c>
      <c r="BX126" s="29" t="s">
        <v>429</v>
      </c>
      <c r="BY126" s="29" t="s">
        <v>429</v>
      </c>
      <c r="BZ126" s="65" t="s">
        <v>429</v>
      </c>
      <c r="CA126" s="65" t="s">
        <v>429</v>
      </c>
      <c r="CB126" s="65" t="s">
        <v>429</v>
      </c>
      <c r="CC126" s="65" t="s">
        <v>429</v>
      </c>
      <c r="CD126" s="66">
        <v>53</v>
      </c>
      <c r="CE126" s="66">
        <v>33</v>
      </c>
      <c r="CF126" s="66">
        <v>11</v>
      </c>
      <c r="CG126" s="66">
        <v>0</v>
      </c>
      <c r="CH126" s="66">
        <v>6</v>
      </c>
      <c r="CI126" s="66">
        <v>86</v>
      </c>
      <c r="CJ126" s="66">
        <v>4</v>
      </c>
      <c r="CK126" s="66">
        <v>39</v>
      </c>
      <c r="CL126" s="66">
        <v>54</v>
      </c>
      <c r="CM126" s="66">
        <v>29</v>
      </c>
      <c r="CN126" s="66">
        <v>2</v>
      </c>
      <c r="CO126" s="66">
        <v>7</v>
      </c>
      <c r="CP126" s="66">
        <v>0</v>
      </c>
      <c r="CQ126" s="66">
        <v>0</v>
      </c>
      <c r="CR126" s="67">
        <v>0.27272727272727271</v>
      </c>
      <c r="CS126" s="67">
        <v>0.21487603305785125</v>
      </c>
      <c r="CT126" s="67">
        <v>0.27685950413223143</v>
      </c>
      <c r="CU126" s="67">
        <v>0.1487603305785124</v>
      </c>
      <c r="CV126" s="67">
        <v>8.6776859504132234E-2</v>
      </c>
      <c r="CW126" s="68">
        <v>3</v>
      </c>
      <c r="CX126" s="68">
        <v>8</v>
      </c>
      <c r="CY126" s="68">
        <v>2</v>
      </c>
      <c r="CZ126" s="68">
        <v>6</v>
      </c>
    </row>
    <row r="127" spans="1:104" x14ac:dyDescent="0.3">
      <c r="A127" s="3" t="s">
        <v>92</v>
      </c>
      <c r="B127" s="3" t="s">
        <v>278</v>
      </c>
      <c r="C127" s="3" t="s">
        <v>298</v>
      </c>
      <c r="D127" s="6">
        <v>514942</v>
      </c>
      <c r="E127" s="4">
        <v>544</v>
      </c>
      <c r="F127" s="4">
        <v>256</v>
      </c>
      <c r="G127" s="54">
        <v>0.47058823529411764</v>
      </c>
      <c r="H127" s="6">
        <v>1</v>
      </c>
      <c r="I127" s="4">
        <v>112</v>
      </c>
      <c r="J127" s="6"/>
      <c r="K127" s="6">
        <v>112</v>
      </c>
      <c r="L127" s="6"/>
      <c r="M127" s="61">
        <v>144</v>
      </c>
      <c r="N127" s="4" t="s">
        <v>1718</v>
      </c>
      <c r="O127" s="4">
        <v>0</v>
      </c>
      <c r="P127" s="4">
        <v>0</v>
      </c>
      <c r="Q127" s="4">
        <v>0</v>
      </c>
      <c r="R127" s="4">
        <v>0</v>
      </c>
      <c r="S127" s="4">
        <v>33</v>
      </c>
      <c r="T127" s="4">
        <v>67</v>
      </c>
      <c r="U127" s="4">
        <v>0</v>
      </c>
      <c r="V127" s="4">
        <v>0</v>
      </c>
      <c r="W127" s="4">
        <v>0</v>
      </c>
      <c r="X127" s="4">
        <v>100</v>
      </c>
      <c r="Y127" s="4">
        <v>0</v>
      </c>
      <c r="Z127" s="4">
        <v>0</v>
      </c>
      <c r="AA127" s="4">
        <v>100</v>
      </c>
      <c r="AB127" s="4">
        <v>53</v>
      </c>
      <c r="AC127" s="4">
        <v>100</v>
      </c>
      <c r="AD127" s="4">
        <v>100</v>
      </c>
      <c r="AE127" s="4">
        <v>50</v>
      </c>
      <c r="AF127" s="4">
        <v>0</v>
      </c>
      <c r="AG127" s="4">
        <v>95</v>
      </c>
      <c r="AH127" s="4">
        <v>5</v>
      </c>
      <c r="AI127" s="4">
        <v>53</v>
      </c>
      <c r="AJ127" s="4">
        <v>2</v>
      </c>
      <c r="AK127" s="4" t="s">
        <v>96</v>
      </c>
      <c r="AL127" s="4" t="s">
        <v>96</v>
      </c>
      <c r="AM127" s="4">
        <v>12</v>
      </c>
      <c r="AN127" s="4" t="s">
        <v>97</v>
      </c>
      <c r="AO127" s="4" t="s">
        <v>97</v>
      </c>
      <c r="AP127" s="4" t="s">
        <v>97</v>
      </c>
      <c r="AQ127" s="4" t="s">
        <v>97</v>
      </c>
      <c r="AR127" s="4" t="s">
        <v>97</v>
      </c>
      <c r="AS127" s="4" t="s">
        <v>97</v>
      </c>
      <c r="AT127" s="4" t="s">
        <v>97</v>
      </c>
      <c r="AU127" s="4" t="s">
        <v>97</v>
      </c>
      <c r="AV127" s="4" t="s">
        <v>97</v>
      </c>
      <c r="AW127" s="4" t="s">
        <v>97</v>
      </c>
      <c r="AX127" s="4" t="s">
        <v>97</v>
      </c>
      <c r="AY127" s="4" t="s">
        <v>97</v>
      </c>
      <c r="AZ127" s="4" t="s">
        <v>97</v>
      </c>
      <c r="BA127" s="4" t="s">
        <v>97</v>
      </c>
      <c r="BB127" s="4" t="s">
        <v>97</v>
      </c>
      <c r="BC127" s="4" t="s">
        <v>97</v>
      </c>
      <c r="BD127" s="4" t="s">
        <v>96</v>
      </c>
      <c r="BE127" s="4">
        <v>15</v>
      </c>
      <c r="BF127" s="4">
        <v>15</v>
      </c>
      <c r="BG127" s="4">
        <v>15</v>
      </c>
      <c r="BH127" s="4">
        <v>0</v>
      </c>
      <c r="BI127" s="4">
        <v>15</v>
      </c>
      <c r="BJ127" s="4">
        <v>0</v>
      </c>
      <c r="BK127" s="4">
        <v>7</v>
      </c>
      <c r="BL127" s="4" t="s">
        <v>97</v>
      </c>
      <c r="BM127" s="4" t="s">
        <v>96</v>
      </c>
      <c r="BN127" s="4" t="s">
        <v>1714</v>
      </c>
      <c r="BO127" s="6" t="s">
        <v>97</v>
      </c>
      <c r="BP127" s="6" t="s">
        <v>98</v>
      </c>
      <c r="BQ127" s="6" t="s">
        <v>98</v>
      </c>
      <c r="BR127" s="6" t="s">
        <v>96</v>
      </c>
      <c r="BS127" s="6">
        <v>20</v>
      </c>
      <c r="BT127" s="6" t="s">
        <v>96</v>
      </c>
      <c r="BU127" s="29" t="s">
        <v>430</v>
      </c>
      <c r="BV127" s="29" t="s">
        <v>429</v>
      </c>
      <c r="BW127" s="29" t="s">
        <v>429</v>
      </c>
      <c r="BX127" s="29" t="s">
        <v>429</v>
      </c>
      <c r="BY127" s="29" t="s">
        <v>430</v>
      </c>
      <c r="BZ127" s="65" t="s">
        <v>429</v>
      </c>
      <c r="CA127" s="65" t="s">
        <v>429</v>
      </c>
      <c r="CB127" s="65" t="s">
        <v>429</v>
      </c>
      <c r="CC127" s="65" t="s">
        <v>429</v>
      </c>
      <c r="CD127" s="66">
        <v>58</v>
      </c>
      <c r="CE127" s="66">
        <v>36</v>
      </c>
      <c r="CF127" s="66">
        <v>20</v>
      </c>
      <c r="CG127" s="66">
        <v>0</v>
      </c>
      <c r="CH127" s="66">
        <v>0</v>
      </c>
      <c r="CI127" s="66">
        <v>80</v>
      </c>
      <c r="CJ127" s="66">
        <v>0</v>
      </c>
      <c r="CK127" s="66">
        <v>28</v>
      </c>
      <c r="CL127" s="66">
        <v>131</v>
      </c>
      <c r="CM127" s="66">
        <v>67</v>
      </c>
      <c r="CN127" s="66">
        <v>11</v>
      </c>
      <c r="CO127" s="66">
        <v>21</v>
      </c>
      <c r="CP127" s="66">
        <v>41</v>
      </c>
      <c r="CQ127" s="66">
        <v>29</v>
      </c>
      <c r="CR127" s="67">
        <v>0.23392857142857143</v>
      </c>
      <c r="CS127" s="67">
        <v>0.23214285714285715</v>
      </c>
      <c r="CT127" s="67">
        <v>0.25357142857142856</v>
      </c>
      <c r="CU127" s="67">
        <v>0.15357142857142858</v>
      </c>
      <c r="CV127" s="67">
        <v>0.12678571428571428</v>
      </c>
      <c r="CW127" s="68">
        <v>6</v>
      </c>
      <c r="CX127" s="68">
        <v>9</v>
      </c>
      <c r="CY127" s="68">
        <v>12</v>
      </c>
      <c r="CZ127" s="68">
        <v>11</v>
      </c>
    </row>
    <row r="128" spans="1:104" x14ac:dyDescent="0.3">
      <c r="A128" s="3" t="s">
        <v>92</v>
      </c>
      <c r="B128" s="3" t="s">
        <v>278</v>
      </c>
      <c r="C128" s="3" t="s">
        <v>300</v>
      </c>
      <c r="D128" s="6">
        <v>514951</v>
      </c>
      <c r="E128" s="4">
        <v>702</v>
      </c>
      <c r="F128" s="4">
        <v>328</v>
      </c>
      <c r="G128" s="54">
        <v>0.46723646723646722</v>
      </c>
      <c r="H128" s="4">
        <v>1</v>
      </c>
      <c r="I128" s="4">
        <v>288</v>
      </c>
      <c r="J128" s="6"/>
      <c r="K128" s="6">
        <v>288</v>
      </c>
      <c r="L128" s="6"/>
      <c r="M128" s="61">
        <v>40</v>
      </c>
      <c r="N128" s="4" t="s">
        <v>1718</v>
      </c>
      <c r="O128" s="4">
        <v>0</v>
      </c>
      <c r="P128" s="4">
        <v>0</v>
      </c>
      <c r="Q128" s="4">
        <v>100</v>
      </c>
      <c r="R128" s="4">
        <v>100</v>
      </c>
      <c r="S128" s="4">
        <v>0</v>
      </c>
      <c r="T128" s="4">
        <v>0</v>
      </c>
      <c r="U128" s="4">
        <v>0</v>
      </c>
      <c r="V128" s="4">
        <v>0</v>
      </c>
      <c r="W128" s="4">
        <v>0</v>
      </c>
      <c r="X128" s="4">
        <v>100</v>
      </c>
      <c r="Y128" s="4">
        <v>0</v>
      </c>
      <c r="Z128" s="4">
        <v>0</v>
      </c>
      <c r="AA128" s="4">
        <v>100</v>
      </c>
      <c r="AB128" s="4">
        <v>100</v>
      </c>
      <c r="AC128" s="4">
        <v>100</v>
      </c>
      <c r="AD128" s="4">
        <v>100</v>
      </c>
      <c r="AE128" s="4">
        <v>80</v>
      </c>
      <c r="AF128" s="4">
        <v>0</v>
      </c>
      <c r="AG128" s="4">
        <v>80</v>
      </c>
      <c r="AH128" s="4">
        <v>20</v>
      </c>
      <c r="AI128" s="4">
        <v>100</v>
      </c>
      <c r="AJ128" s="4">
        <v>2</v>
      </c>
      <c r="AK128" s="4" t="s">
        <v>96</v>
      </c>
      <c r="AL128" s="4" t="s">
        <v>97</v>
      </c>
      <c r="AM128" s="4" t="s">
        <v>98</v>
      </c>
      <c r="AN128" s="4" t="s">
        <v>97</v>
      </c>
      <c r="AO128" s="4" t="s">
        <v>97</v>
      </c>
      <c r="AP128" s="4" t="s">
        <v>97</v>
      </c>
      <c r="AQ128" s="4" t="s">
        <v>97</v>
      </c>
      <c r="AR128" s="4" t="s">
        <v>96</v>
      </c>
      <c r="AS128" s="4" t="s">
        <v>97</v>
      </c>
      <c r="AT128" s="4" t="s">
        <v>97</v>
      </c>
      <c r="AU128" s="4" t="s">
        <v>97</v>
      </c>
      <c r="AV128" s="4" t="s">
        <v>97</v>
      </c>
      <c r="AW128" s="4" t="s">
        <v>97</v>
      </c>
      <c r="AX128" s="4" t="s">
        <v>97</v>
      </c>
      <c r="AY128" s="4" t="s">
        <v>97</v>
      </c>
      <c r="AZ128" s="4" t="s">
        <v>97</v>
      </c>
      <c r="BA128" s="4" t="s">
        <v>97</v>
      </c>
      <c r="BB128" s="4" t="s">
        <v>97</v>
      </c>
      <c r="BC128" s="4" t="s">
        <v>97</v>
      </c>
      <c r="BD128" s="4" t="s">
        <v>96</v>
      </c>
      <c r="BE128" s="4">
        <v>3</v>
      </c>
      <c r="BF128" s="4">
        <v>14</v>
      </c>
      <c r="BG128" s="4">
        <v>11</v>
      </c>
      <c r="BH128" s="4">
        <v>0</v>
      </c>
      <c r="BI128" s="4">
        <v>3</v>
      </c>
      <c r="BJ128" s="4">
        <v>0</v>
      </c>
      <c r="BK128" s="4">
        <v>7</v>
      </c>
      <c r="BL128" s="4" t="s">
        <v>96</v>
      </c>
      <c r="BM128" s="4" t="s">
        <v>97</v>
      </c>
      <c r="BN128" s="4" t="s">
        <v>98</v>
      </c>
      <c r="BO128" s="6" t="s">
        <v>97</v>
      </c>
      <c r="BP128" s="6" t="s">
        <v>98</v>
      </c>
      <c r="BQ128" s="6" t="s">
        <v>98</v>
      </c>
      <c r="BR128" s="6" t="s">
        <v>96</v>
      </c>
      <c r="BS128" s="6">
        <v>57</v>
      </c>
      <c r="BT128" s="6" t="s">
        <v>96</v>
      </c>
      <c r="BU128" s="29" t="s">
        <v>429</v>
      </c>
      <c r="BV128" s="29" t="s">
        <v>429</v>
      </c>
      <c r="BW128" s="29" t="s">
        <v>429</v>
      </c>
      <c r="BX128" s="29" t="s">
        <v>429</v>
      </c>
      <c r="BY128" s="29" t="s">
        <v>429</v>
      </c>
      <c r="BZ128" s="65" t="s">
        <v>429</v>
      </c>
      <c r="CA128" s="65" t="s">
        <v>429</v>
      </c>
      <c r="CB128" s="65" t="s">
        <v>429</v>
      </c>
      <c r="CC128" s="65" t="s">
        <v>429</v>
      </c>
      <c r="CD128" s="66">
        <v>109</v>
      </c>
      <c r="CE128" s="66">
        <v>65</v>
      </c>
      <c r="CF128" s="66">
        <v>15</v>
      </c>
      <c r="CG128" s="66">
        <v>0</v>
      </c>
      <c r="CH128" s="66">
        <v>1</v>
      </c>
      <c r="CI128" s="66">
        <v>144</v>
      </c>
      <c r="CJ128" s="66">
        <v>0</v>
      </c>
      <c r="CK128" s="66">
        <v>68</v>
      </c>
      <c r="CL128" s="66">
        <v>128</v>
      </c>
      <c r="CM128" s="66">
        <v>81</v>
      </c>
      <c r="CN128" s="66">
        <v>4</v>
      </c>
      <c r="CO128" s="66">
        <v>18</v>
      </c>
      <c r="CP128" s="66">
        <v>41</v>
      </c>
      <c r="CQ128" s="66">
        <v>31</v>
      </c>
      <c r="CR128" s="67">
        <v>0.15752461322081576</v>
      </c>
      <c r="CS128" s="67">
        <v>0.20534458509142053</v>
      </c>
      <c r="CT128" s="67">
        <v>0.29676511954992968</v>
      </c>
      <c r="CU128" s="67">
        <v>0.189873417721519</v>
      </c>
      <c r="CV128" s="67">
        <v>0.15049226441631505</v>
      </c>
      <c r="CW128" s="68">
        <v>7</v>
      </c>
      <c r="CX128" s="68">
        <v>6</v>
      </c>
      <c r="CY128" s="68">
        <v>5</v>
      </c>
      <c r="CZ128" s="68">
        <v>15</v>
      </c>
    </row>
    <row r="129" spans="1:104" x14ac:dyDescent="0.3">
      <c r="A129" s="3" t="s">
        <v>92</v>
      </c>
      <c r="B129" s="3" t="s">
        <v>278</v>
      </c>
      <c r="C129" s="3" t="s">
        <v>302</v>
      </c>
      <c r="D129" s="6">
        <v>514969</v>
      </c>
      <c r="E129" s="4">
        <v>462</v>
      </c>
      <c r="F129" s="4">
        <v>314</v>
      </c>
      <c r="G129" s="54">
        <v>0.67965367965367962</v>
      </c>
      <c r="H129" s="6">
        <v>1</v>
      </c>
      <c r="I129" s="4">
        <v>85</v>
      </c>
      <c r="J129" s="6">
        <v>85</v>
      </c>
      <c r="K129" s="6"/>
      <c r="L129" s="6"/>
      <c r="M129" s="61">
        <v>229</v>
      </c>
      <c r="N129" s="4" t="s">
        <v>1718</v>
      </c>
      <c r="O129" s="4">
        <v>16</v>
      </c>
      <c r="P129" s="4">
        <v>85</v>
      </c>
      <c r="Q129" s="4">
        <v>0</v>
      </c>
      <c r="R129" s="4">
        <v>0</v>
      </c>
      <c r="S129" s="4">
        <v>100</v>
      </c>
      <c r="T129" s="4">
        <v>0</v>
      </c>
      <c r="U129" s="4">
        <v>0</v>
      </c>
      <c r="V129" s="4">
        <v>0</v>
      </c>
      <c r="W129" s="4">
        <v>0</v>
      </c>
      <c r="X129" s="4">
        <v>100</v>
      </c>
      <c r="Y129" s="4">
        <v>0</v>
      </c>
      <c r="Z129" s="4">
        <v>0</v>
      </c>
      <c r="AA129" s="4">
        <v>100</v>
      </c>
      <c r="AB129" s="4">
        <v>100</v>
      </c>
      <c r="AC129" s="4">
        <v>90</v>
      </c>
      <c r="AD129" s="4">
        <v>100</v>
      </c>
      <c r="AE129" s="4">
        <v>32</v>
      </c>
      <c r="AF129" s="4">
        <v>0</v>
      </c>
      <c r="AG129" s="4">
        <v>38</v>
      </c>
      <c r="AH129" s="4">
        <v>62</v>
      </c>
      <c r="AI129" s="4">
        <v>100</v>
      </c>
      <c r="AJ129" s="4">
        <v>2</v>
      </c>
      <c r="AK129" s="4" t="s">
        <v>96</v>
      </c>
      <c r="AL129" s="4" t="s">
        <v>96</v>
      </c>
      <c r="AM129" s="4">
        <v>2</v>
      </c>
      <c r="AN129" s="4" t="s">
        <v>97</v>
      </c>
      <c r="AO129" s="4" t="s">
        <v>96</v>
      </c>
      <c r="AP129" s="4" t="s">
        <v>97</v>
      </c>
      <c r="AQ129" s="4" t="s">
        <v>96</v>
      </c>
      <c r="AR129" s="4" t="s">
        <v>96</v>
      </c>
      <c r="AS129" s="4" t="s">
        <v>97</v>
      </c>
      <c r="AT129" s="4" t="s">
        <v>97</v>
      </c>
      <c r="AU129" s="4" t="s">
        <v>97</v>
      </c>
      <c r="AV129" s="4" t="s">
        <v>97</v>
      </c>
      <c r="AW129" s="4" t="s">
        <v>97</v>
      </c>
      <c r="AX129" s="4" t="s">
        <v>97</v>
      </c>
      <c r="AY129" s="4" t="s">
        <v>97</v>
      </c>
      <c r="AZ129" s="4" t="s">
        <v>97</v>
      </c>
      <c r="BA129" s="4" t="s">
        <v>96</v>
      </c>
      <c r="BB129" s="4" t="s">
        <v>97</v>
      </c>
      <c r="BC129" s="4" t="s">
        <v>97</v>
      </c>
      <c r="BD129" s="4" t="s">
        <v>96</v>
      </c>
      <c r="BE129" s="4">
        <v>5</v>
      </c>
      <c r="BF129" s="4">
        <v>5</v>
      </c>
      <c r="BG129" s="4">
        <v>5</v>
      </c>
      <c r="BH129" s="4">
        <v>0</v>
      </c>
      <c r="BI129" s="4">
        <v>8</v>
      </c>
      <c r="BJ129" s="4">
        <v>0</v>
      </c>
      <c r="BK129" s="4">
        <v>5</v>
      </c>
      <c r="BL129" s="4" t="s">
        <v>96</v>
      </c>
      <c r="BM129" s="4" t="s">
        <v>97</v>
      </c>
      <c r="BN129" s="4" t="s">
        <v>98</v>
      </c>
      <c r="BO129" s="6" t="s">
        <v>97</v>
      </c>
      <c r="BP129" s="6" t="s">
        <v>98</v>
      </c>
      <c r="BQ129" s="6" t="s">
        <v>98</v>
      </c>
      <c r="BR129" s="6" t="s">
        <v>96</v>
      </c>
      <c r="BS129" s="6">
        <v>65</v>
      </c>
      <c r="BT129" s="6" t="s">
        <v>96</v>
      </c>
      <c r="BU129" s="29" t="s">
        <v>430</v>
      </c>
      <c r="BV129" s="29" t="s">
        <v>1801</v>
      </c>
      <c r="BW129" s="29" t="s">
        <v>429</v>
      </c>
      <c r="BX129" s="29" t="s">
        <v>429</v>
      </c>
      <c r="BY129" s="29" t="s">
        <v>429</v>
      </c>
      <c r="BZ129" s="65" t="s">
        <v>429</v>
      </c>
      <c r="CA129" s="65" t="s">
        <v>429</v>
      </c>
      <c r="CB129" s="65" t="s">
        <v>429</v>
      </c>
      <c r="CC129" s="65" t="s">
        <v>429</v>
      </c>
      <c r="CD129" s="66">
        <v>81</v>
      </c>
      <c r="CE129" s="66">
        <v>51</v>
      </c>
      <c r="CF129" s="66">
        <v>15</v>
      </c>
      <c r="CG129" s="66">
        <v>15</v>
      </c>
      <c r="CH129" s="66">
        <v>0</v>
      </c>
      <c r="CI129" s="66">
        <v>154</v>
      </c>
      <c r="CJ129" s="66">
        <v>41</v>
      </c>
      <c r="CK129" s="66">
        <v>51</v>
      </c>
      <c r="CL129" s="66">
        <v>140</v>
      </c>
      <c r="CM129" s="66">
        <v>70</v>
      </c>
      <c r="CN129" s="66">
        <v>8</v>
      </c>
      <c r="CO129" s="66">
        <v>27</v>
      </c>
      <c r="CP129" s="66">
        <v>12</v>
      </c>
      <c r="CQ129" s="66">
        <v>7</v>
      </c>
      <c r="CR129" s="67">
        <v>0.2923728813559322</v>
      </c>
      <c r="CS129" s="67">
        <v>0.18008474576271186</v>
      </c>
      <c r="CT129" s="67">
        <v>0.2711864406779661</v>
      </c>
      <c r="CU129" s="67">
        <v>0.12923728813559321</v>
      </c>
      <c r="CV129" s="67">
        <v>0.1271186440677966</v>
      </c>
      <c r="CW129" s="68">
        <v>13</v>
      </c>
      <c r="CX129" s="68">
        <v>6</v>
      </c>
      <c r="CY129" s="68">
        <v>7</v>
      </c>
      <c r="CZ129" s="68">
        <v>4</v>
      </c>
    </row>
    <row r="130" spans="1:104" x14ac:dyDescent="0.3">
      <c r="A130" s="3" t="s">
        <v>92</v>
      </c>
      <c r="B130" s="3" t="s">
        <v>278</v>
      </c>
      <c r="C130" s="3" t="s">
        <v>1593</v>
      </c>
      <c r="D130" s="6">
        <v>514985</v>
      </c>
      <c r="E130" s="4">
        <v>293</v>
      </c>
      <c r="F130" s="4">
        <v>147</v>
      </c>
      <c r="G130" s="54">
        <v>0.50170648464163825</v>
      </c>
      <c r="H130" s="6">
        <v>0</v>
      </c>
      <c r="I130" s="6">
        <v>0</v>
      </c>
      <c r="J130" s="6"/>
      <c r="K130" s="6"/>
      <c r="L130" s="6"/>
      <c r="M130" s="61">
        <v>147</v>
      </c>
      <c r="N130" s="4" t="s">
        <v>1718</v>
      </c>
      <c r="O130" s="4">
        <v>0</v>
      </c>
      <c r="P130" s="4">
        <v>0</v>
      </c>
      <c r="Q130" s="4">
        <v>0</v>
      </c>
      <c r="R130" s="4">
        <v>0</v>
      </c>
      <c r="S130" s="4">
        <v>75</v>
      </c>
      <c r="T130" s="4">
        <v>20</v>
      </c>
      <c r="U130" s="4">
        <v>5</v>
      </c>
      <c r="V130" s="4">
        <v>0</v>
      </c>
      <c r="W130" s="4">
        <v>0</v>
      </c>
      <c r="X130" s="4">
        <v>50</v>
      </c>
      <c r="Y130" s="4">
        <v>0</v>
      </c>
      <c r="Z130" s="4">
        <v>50</v>
      </c>
      <c r="AA130" s="4">
        <v>100</v>
      </c>
      <c r="AB130" s="4">
        <v>100</v>
      </c>
      <c r="AC130" s="4">
        <v>100</v>
      </c>
      <c r="AD130" s="4">
        <v>0</v>
      </c>
      <c r="AE130" s="4">
        <v>0</v>
      </c>
      <c r="AF130" s="4">
        <v>0</v>
      </c>
      <c r="AG130" s="4">
        <v>5</v>
      </c>
      <c r="AH130" s="4">
        <v>95</v>
      </c>
      <c r="AI130" s="4">
        <v>100</v>
      </c>
      <c r="AJ130" s="4">
        <v>2</v>
      </c>
      <c r="AK130" s="4" t="s">
        <v>96</v>
      </c>
      <c r="AL130" s="4" t="s">
        <v>96</v>
      </c>
      <c r="AM130" s="4">
        <v>2</v>
      </c>
      <c r="AN130" s="4" t="s">
        <v>97</v>
      </c>
      <c r="AO130" s="4" t="s">
        <v>96</v>
      </c>
      <c r="AP130" s="4" t="s">
        <v>97</v>
      </c>
      <c r="AQ130" s="4" t="s">
        <v>97</v>
      </c>
      <c r="AR130" s="4" t="s">
        <v>96</v>
      </c>
      <c r="AS130" s="4" t="s">
        <v>97</v>
      </c>
      <c r="AT130" s="4" t="s">
        <v>97</v>
      </c>
      <c r="AU130" s="4" t="s">
        <v>97</v>
      </c>
      <c r="AV130" s="4" t="s">
        <v>97</v>
      </c>
      <c r="AW130" s="4" t="s">
        <v>97</v>
      </c>
      <c r="AX130" s="4" t="s">
        <v>97</v>
      </c>
      <c r="AY130" s="4" t="s">
        <v>97</v>
      </c>
      <c r="AZ130" s="4" t="s">
        <v>97</v>
      </c>
      <c r="BA130" s="4" t="s">
        <v>97</v>
      </c>
      <c r="BB130" s="4" t="s">
        <v>97</v>
      </c>
      <c r="BC130" s="4" t="s">
        <v>97</v>
      </c>
      <c r="BD130" s="4" t="s">
        <v>1710</v>
      </c>
      <c r="BE130" s="4">
        <v>3</v>
      </c>
      <c r="BF130" s="4">
        <v>25</v>
      </c>
      <c r="BG130" s="4">
        <v>3</v>
      </c>
      <c r="BH130" s="4">
        <v>0</v>
      </c>
      <c r="BI130" s="4">
        <v>6</v>
      </c>
      <c r="BJ130" s="4">
        <v>0</v>
      </c>
      <c r="BK130" s="4">
        <v>5</v>
      </c>
      <c r="BL130" s="4" t="s">
        <v>97</v>
      </c>
      <c r="BM130" s="4" t="s">
        <v>1713</v>
      </c>
      <c r="BN130" s="4" t="s">
        <v>98</v>
      </c>
      <c r="BO130" s="6" t="s">
        <v>97</v>
      </c>
      <c r="BP130" s="6" t="s">
        <v>98</v>
      </c>
      <c r="BQ130" s="6" t="s">
        <v>98</v>
      </c>
      <c r="BR130" s="6" t="s">
        <v>96</v>
      </c>
      <c r="BS130" s="6">
        <v>21</v>
      </c>
      <c r="BT130" s="6" t="s">
        <v>96</v>
      </c>
      <c r="BU130" s="29" t="s">
        <v>429</v>
      </c>
      <c r="BV130" s="29" t="s">
        <v>429</v>
      </c>
      <c r="BW130" s="29" t="s">
        <v>429</v>
      </c>
      <c r="BX130" s="29" t="s">
        <v>1802</v>
      </c>
      <c r="BY130" s="29" t="s">
        <v>429</v>
      </c>
      <c r="BZ130" s="65" t="s">
        <v>429</v>
      </c>
      <c r="CA130" s="65" t="s">
        <v>429</v>
      </c>
      <c r="CB130" s="65" t="s">
        <v>429</v>
      </c>
      <c r="CC130" s="65" t="s">
        <v>429</v>
      </c>
      <c r="CD130" s="66">
        <v>45</v>
      </c>
      <c r="CE130" s="66">
        <v>27</v>
      </c>
      <c r="CF130" s="66">
        <v>17</v>
      </c>
      <c r="CG130" s="66">
        <v>0</v>
      </c>
      <c r="CH130" s="66">
        <v>0</v>
      </c>
      <c r="CI130" s="66">
        <v>65</v>
      </c>
      <c r="CJ130" s="66">
        <v>0</v>
      </c>
      <c r="CK130" s="66">
        <v>20</v>
      </c>
      <c r="CL130" s="66">
        <v>87</v>
      </c>
      <c r="CM130" s="66">
        <v>40</v>
      </c>
      <c r="CN130" s="66">
        <v>9</v>
      </c>
      <c r="CO130" s="66">
        <v>18</v>
      </c>
      <c r="CP130" s="66">
        <v>15</v>
      </c>
      <c r="CQ130" s="66">
        <v>13</v>
      </c>
      <c r="CR130" s="67">
        <v>0.30877192982456142</v>
      </c>
      <c r="CS130" s="67">
        <v>0.23508771929824562</v>
      </c>
      <c r="CT130" s="67">
        <v>0.20701754385964913</v>
      </c>
      <c r="CU130" s="67">
        <v>0.12280701754385964</v>
      </c>
      <c r="CV130" s="67">
        <v>0.12631578947368421</v>
      </c>
      <c r="CW130" s="68">
        <v>2</v>
      </c>
      <c r="CX130" s="68">
        <v>15</v>
      </c>
      <c r="CY130" s="68">
        <v>9</v>
      </c>
      <c r="CZ130" s="68">
        <v>4</v>
      </c>
    </row>
    <row r="131" spans="1:104" x14ac:dyDescent="0.3">
      <c r="A131" s="3" t="s">
        <v>92</v>
      </c>
      <c r="B131" s="3" t="s">
        <v>278</v>
      </c>
      <c r="C131" s="3" t="s">
        <v>1594</v>
      </c>
      <c r="D131" s="6">
        <v>514993</v>
      </c>
      <c r="E131" s="4">
        <v>300</v>
      </c>
      <c r="F131" s="4">
        <v>240</v>
      </c>
      <c r="G131" s="54">
        <v>0.8</v>
      </c>
      <c r="H131" s="6" t="s">
        <v>1717</v>
      </c>
      <c r="I131" s="6">
        <v>240</v>
      </c>
      <c r="J131" s="6"/>
      <c r="K131" s="6"/>
      <c r="L131" s="6">
        <v>240</v>
      </c>
      <c r="M131" s="61"/>
      <c r="N131" s="4" t="s">
        <v>1718</v>
      </c>
      <c r="O131" s="4">
        <v>0</v>
      </c>
      <c r="P131" s="4">
        <v>0</v>
      </c>
      <c r="Q131" s="4">
        <v>0</v>
      </c>
      <c r="R131" s="4">
        <v>0</v>
      </c>
      <c r="S131" s="4">
        <v>60</v>
      </c>
      <c r="T131" s="4">
        <v>40</v>
      </c>
      <c r="U131" s="4">
        <v>0</v>
      </c>
      <c r="V131" s="4">
        <v>0</v>
      </c>
      <c r="W131" s="4">
        <v>0</v>
      </c>
      <c r="X131" s="4">
        <v>10</v>
      </c>
      <c r="Y131" s="4">
        <v>0</v>
      </c>
      <c r="Z131" s="4">
        <v>90</v>
      </c>
      <c r="AA131" s="4">
        <v>100</v>
      </c>
      <c r="AB131" s="4">
        <v>99</v>
      </c>
      <c r="AC131" s="4">
        <v>1</v>
      </c>
      <c r="AD131" s="4">
        <v>100</v>
      </c>
      <c r="AE131" s="4">
        <v>10</v>
      </c>
      <c r="AF131" s="4">
        <v>0</v>
      </c>
      <c r="AG131" s="4">
        <v>10</v>
      </c>
      <c r="AH131" s="4">
        <v>90</v>
      </c>
      <c r="AI131" s="4">
        <v>85</v>
      </c>
      <c r="AJ131" s="4">
        <v>2</v>
      </c>
      <c r="AK131" s="4" t="s">
        <v>96</v>
      </c>
      <c r="AL131" s="4" t="s">
        <v>96</v>
      </c>
      <c r="AM131" s="4">
        <v>1</v>
      </c>
      <c r="AN131" s="4" t="s">
        <v>97</v>
      </c>
      <c r="AO131" s="4" t="s">
        <v>97</v>
      </c>
      <c r="AP131" s="4" t="s">
        <v>97</v>
      </c>
      <c r="AQ131" s="4" t="s">
        <v>96</v>
      </c>
      <c r="AR131" s="4" t="s">
        <v>97</v>
      </c>
      <c r="AS131" s="4" t="s">
        <v>97</v>
      </c>
      <c r="AT131" s="4" t="s">
        <v>97</v>
      </c>
      <c r="AU131" s="4" t="s">
        <v>97</v>
      </c>
      <c r="AV131" s="4" t="s">
        <v>97</v>
      </c>
      <c r="AW131" s="4" t="s">
        <v>97</v>
      </c>
      <c r="AX131" s="4" t="s">
        <v>97</v>
      </c>
      <c r="AY131" s="4" t="s">
        <v>97</v>
      </c>
      <c r="AZ131" s="4" t="s">
        <v>97</v>
      </c>
      <c r="BA131" s="4" t="s">
        <v>97</v>
      </c>
      <c r="BB131" s="4" t="s">
        <v>97</v>
      </c>
      <c r="BC131" s="4" t="s">
        <v>97</v>
      </c>
      <c r="BD131" s="4" t="s">
        <v>97</v>
      </c>
      <c r="BE131" s="4">
        <v>5</v>
      </c>
      <c r="BF131" s="4">
        <v>5</v>
      </c>
      <c r="BG131" s="4">
        <v>5</v>
      </c>
      <c r="BH131" s="4">
        <v>0</v>
      </c>
      <c r="BI131" s="4">
        <v>5</v>
      </c>
      <c r="BJ131" s="4">
        <v>0</v>
      </c>
      <c r="BK131" s="4">
        <v>5</v>
      </c>
      <c r="BL131" s="4" t="s">
        <v>96</v>
      </c>
      <c r="BM131" s="4" t="s">
        <v>96</v>
      </c>
      <c r="BN131" s="4" t="s">
        <v>1723</v>
      </c>
      <c r="BO131" s="6" t="s">
        <v>97</v>
      </c>
      <c r="BP131" s="6" t="s">
        <v>98</v>
      </c>
      <c r="BQ131" s="6" t="s">
        <v>98</v>
      </c>
      <c r="BR131" s="6" t="s">
        <v>97</v>
      </c>
      <c r="BS131" s="6" t="s">
        <v>98</v>
      </c>
      <c r="BT131" s="6" t="s">
        <v>98</v>
      </c>
      <c r="BU131" s="29" t="s">
        <v>429</v>
      </c>
      <c r="BV131" s="29" t="s">
        <v>429</v>
      </c>
      <c r="BW131" s="29" t="s">
        <v>429</v>
      </c>
      <c r="BX131" s="29" t="s">
        <v>429</v>
      </c>
      <c r="BY131" s="29" t="s">
        <v>429</v>
      </c>
      <c r="BZ131" s="65" t="s">
        <v>429</v>
      </c>
      <c r="CA131" s="65" t="s">
        <v>429</v>
      </c>
      <c r="CB131" s="65" t="s">
        <v>429</v>
      </c>
      <c r="CC131" s="65" t="s">
        <v>429</v>
      </c>
      <c r="CD131" s="66">
        <v>54</v>
      </c>
      <c r="CE131" s="66">
        <v>40</v>
      </c>
      <c r="CF131" s="66">
        <v>15</v>
      </c>
      <c r="CG131" s="66">
        <v>0</v>
      </c>
      <c r="CH131" s="66">
        <v>0</v>
      </c>
      <c r="CI131" s="66">
        <v>121</v>
      </c>
      <c r="CJ131" s="66">
        <v>0</v>
      </c>
      <c r="CK131" s="66">
        <v>34</v>
      </c>
      <c r="CL131" s="66">
        <v>130</v>
      </c>
      <c r="CM131" s="66">
        <v>48</v>
      </c>
      <c r="CN131" s="66">
        <v>6</v>
      </c>
      <c r="CO131" s="66">
        <v>24</v>
      </c>
      <c r="CP131" s="66">
        <v>0</v>
      </c>
      <c r="CQ131" s="66">
        <v>0</v>
      </c>
      <c r="CR131" s="67">
        <v>0.41447368421052633</v>
      </c>
      <c r="CS131" s="67">
        <v>0.22368421052631579</v>
      </c>
      <c r="CT131" s="67">
        <v>0.19407894736842105</v>
      </c>
      <c r="CU131" s="67">
        <v>8.2236842105263164E-2</v>
      </c>
      <c r="CV131" s="67">
        <v>8.5526315789473686E-2</v>
      </c>
      <c r="CW131" s="68">
        <v>3</v>
      </c>
      <c r="CX131" s="68">
        <v>5</v>
      </c>
      <c r="CY131" s="68">
        <v>9</v>
      </c>
      <c r="CZ131" s="68">
        <v>0</v>
      </c>
    </row>
    <row r="132" spans="1:104" x14ac:dyDescent="0.3">
      <c r="A132" s="3" t="s">
        <v>92</v>
      </c>
      <c r="B132" s="3" t="s">
        <v>278</v>
      </c>
      <c r="C132" s="3" t="s">
        <v>304</v>
      </c>
      <c r="D132" s="6">
        <v>515001</v>
      </c>
      <c r="E132" s="4">
        <v>2280</v>
      </c>
      <c r="F132" s="4">
        <v>798</v>
      </c>
      <c r="G132" s="54">
        <v>0.35</v>
      </c>
      <c r="H132" s="6">
        <v>1</v>
      </c>
      <c r="I132" s="4">
        <v>46</v>
      </c>
      <c r="J132" s="6"/>
      <c r="K132" s="6">
        <v>46</v>
      </c>
      <c r="L132" s="6"/>
      <c r="M132" s="61">
        <v>752.00000000000011</v>
      </c>
      <c r="N132" s="4" t="s">
        <v>1718</v>
      </c>
      <c r="O132" s="4">
        <v>2</v>
      </c>
      <c r="P132" s="4">
        <v>24</v>
      </c>
      <c r="Q132" s="4">
        <v>95</v>
      </c>
      <c r="R132" s="4">
        <v>85</v>
      </c>
      <c r="S132" s="4">
        <v>15</v>
      </c>
      <c r="T132" s="4">
        <v>0</v>
      </c>
      <c r="U132" s="4">
        <v>0</v>
      </c>
      <c r="V132" s="4">
        <v>90</v>
      </c>
      <c r="W132" s="4">
        <v>70</v>
      </c>
      <c r="X132" s="4">
        <v>22</v>
      </c>
      <c r="Y132" s="4">
        <v>2</v>
      </c>
      <c r="Z132" s="4">
        <v>6</v>
      </c>
      <c r="AA132" s="4">
        <v>100</v>
      </c>
      <c r="AB132" s="4">
        <v>100</v>
      </c>
      <c r="AC132" s="4">
        <v>100</v>
      </c>
      <c r="AD132" s="4">
        <v>90</v>
      </c>
      <c r="AE132" s="4">
        <v>83</v>
      </c>
      <c r="AF132" s="4">
        <v>0</v>
      </c>
      <c r="AG132" s="4">
        <v>65</v>
      </c>
      <c r="AH132" s="4">
        <v>35</v>
      </c>
      <c r="AI132" s="4">
        <v>100</v>
      </c>
      <c r="AJ132" s="4">
        <v>4</v>
      </c>
      <c r="AK132" s="4" t="s">
        <v>96</v>
      </c>
      <c r="AL132" s="4" t="s">
        <v>97</v>
      </c>
      <c r="AM132" s="4" t="s">
        <v>98</v>
      </c>
      <c r="AN132" s="4" t="s">
        <v>97</v>
      </c>
      <c r="AO132" s="4" t="s">
        <v>97</v>
      </c>
      <c r="AP132" s="4" t="s">
        <v>97</v>
      </c>
      <c r="AQ132" s="4" t="s">
        <v>97</v>
      </c>
      <c r="AR132" s="4" t="s">
        <v>96</v>
      </c>
      <c r="AS132" s="4" t="s">
        <v>97</v>
      </c>
      <c r="AT132" s="4" t="s">
        <v>97</v>
      </c>
      <c r="AU132" s="4" t="s">
        <v>96</v>
      </c>
      <c r="AV132" s="4" t="s">
        <v>97</v>
      </c>
      <c r="AW132" s="4" t="s">
        <v>97</v>
      </c>
      <c r="AX132" s="4" t="s">
        <v>97</v>
      </c>
      <c r="AY132" s="4" t="s">
        <v>97</v>
      </c>
      <c r="AZ132" s="4" t="s">
        <v>97</v>
      </c>
      <c r="BA132" s="4" t="s">
        <v>97</v>
      </c>
      <c r="BB132" s="4" t="s">
        <v>97</v>
      </c>
      <c r="BC132" s="4" t="s">
        <v>96</v>
      </c>
      <c r="BD132" s="4" t="s">
        <v>97</v>
      </c>
      <c r="BE132" s="4">
        <v>0</v>
      </c>
      <c r="BF132" s="4">
        <v>0</v>
      </c>
      <c r="BG132" s="4">
        <v>0</v>
      </c>
      <c r="BH132" s="4">
        <v>0</v>
      </c>
      <c r="BI132" s="4">
        <v>0</v>
      </c>
      <c r="BJ132" s="4">
        <v>0</v>
      </c>
      <c r="BK132" s="4">
        <v>9</v>
      </c>
      <c r="BL132" s="4" t="s">
        <v>97</v>
      </c>
      <c r="BM132" s="4" t="s">
        <v>97</v>
      </c>
      <c r="BN132" s="4" t="s">
        <v>98</v>
      </c>
      <c r="BO132" s="6" t="s">
        <v>97</v>
      </c>
      <c r="BP132" s="6" t="s">
        <v>98</v>
      </c>
      <c r="BQ132" s="6" t="s">
        <v>98</v>
      </c>
      <c r="BR132" s="6" t="s">
        <v>96</v>
      </c>
      <c r="BS132" s="6">
        <v>57</v>
      </c>
      <c r="BT132" s="6" t="s">
        <v>96</v>
      </c>
      <c r="BU132" s="29" t="s">
        <v>430</v>
      </c>
      <c r="BV132" s="29" t="s">
        <v>429</v>
      </c>
      <c r="BW132" s="29" t="s">
        <v>429</v>
      </c>
      <c r="BX132" s="29" t="s">
        <v>429</v>
      </c>
      <c r="BY132" s="29" t="s">
        <v>429</v>
      </c>
      <c r="BZ132" s="65" t="s">
        <v>429</v>
      </c>
      <c r="CA132" s="65" t="s">
        <v>1799</v>
      </c>
      <c r="CB132" s="65" t="s">
        <v>429</v>
      </c>
      <c r="CC132" s="65" t="s">
        <v>1800</v>
      </c>
      <c r="CD132" s="69">
        <v>210.08333333333334</v>
      </c>
      <c r="CE132" s="69">
        <v>131.08333333333334</v>
      </c>
      <c r="CF132" s="66">
        <v>31</v>
      </c>
      <c r="CG132" s="69">
        <v>23</v>
      </c>
      <c r="CH132" s="69">
        <v>3</v>
      </c>
      <c r="CI132" s="69">
        <v>232</v>
      </c>
      <c r="CJ132" s="69">
        <v>0</v>
      </c>
      <c r="CK132" s="66">
        <v>95</v>
      </c>
      <c r="CL132" s="66">
        <v>395</v>
      </c>
      <c r="CM132" s="66">
        <v>240</v>
      </c>
      <c r="CN132" s="66">
        <v>19</v>
      </c>
      <c r="CO132" s="66">
        <v>57</v>
      </c>
      <c r="CP132" s="66">
        <v>276</v>
      </c>
      <c r="CQ132" s="66">
        <v>281</v>
      </c>
      <c r="CR132" s="67">
        <v>0.17518897287683416</v>
      </c>
      <c r="CS132" s="67">
        <v>0.1894175188972877</v>
      </c>
      <c r="CT132" s="67">
        <v>0.31525122276567363</v>
      </c>
      <c r="CU132" s="67">
        <v>0.17696754112939084</v>
      </c>
      <c r="CV132" s="67">
        <v>0.1431747443308137</v>
      </c>
      <c r="CW132" s="68">
        <v>52</v>
      </c>
      <c r="CX132" s="68">
        <v>39</v>
      </c>
      <c r="CY132" s="68">
        <v>22</v>
      </c>
      <c r="CZ132" s="68">
        <v>21</v>
      </c>
    </row>
    <row r="133" spans="1:104" x14ac:dyDescent="0.3">
      <c r="A133" s="3" t="s">
        <v>92</v>
      </c>
      <c r="B133" s="3" t="s">
        <v>278</v>
      </c>
      <c r="C133" s="3" t="s">
        <v>306</v>
      </c>
      <c r="D133" s="6">
        <v>515027</v>
      </c>
      <c r="E133" s="4">
        <v>821</v>
      </c>
      <c r="F133" s="4">
        <v>739</v>
      </c>
      <c r="G133" s="54">
        <v>0.90012180267965891</v>
      </c>
      <c r="H133" s="6" t="s">
        <v>1719</v>
      </c>
      <c r="I133" s="6">
        <v>739</v>
      </c>
      <c r="J133" s="6">
        <v>40</v>
      </c>
      <c r="K133" s="6">
        <v>35</v>
      </c>
      <c r="L133" s="6">
        <v>664</v>
      </c>
      <c r="M133" s="61"/>
      <c r="N133" s="4" t="s">
        <v>1718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100</v>
      </c>
      <c r="U133" s="4">
        <v>0</v>
      </c>
      <c r="V133" s="4">
        <v>0</v>
      </c>
      <c r="W133" s="4">
        <v>0</v>
      </c>
      <c r="X133" s="4">
        <v>100</v>
      </c>
      <c r="Y133" s="4">
        <v>0</v>
      </c>
      <c r="Z133" s="4">
        <v>0</v>
      </c>
      <c r="AA133" s="4">
        <v>100</v>
      </c>
      <c r="AB133" s="4">
        <v>100</v>
      </c>
      <c r="AC133" s="4">
        <v>100</v>
      </c>
      <c r="AD133" s="4">
        <v>10</v>
      </c>
      <c r="AE133" s="4">
        <v>0</v>
      </c>
      <c r="AF133" s="4">
        <v>0</v>
      </c>
      <c r="AG133" s="4">
        <v>10</v>
      </c>
      <c r="AH133" s="4">
        <v>90</v>
      </c>
      <c r="AI133" s="4">
        <v>100</v>
      </c>
      <c r="AJ133" s="4">
        <v>2</v>
      </c>
      <c r="AK133" s="4" t="s">
        <v>96</v>
      </c>
      <c r="AL133" s="4" t="s">
        <v>97</v>
      </c>
      <c r="AM133" s="4" t="s">
        <v>98</v>
      </c>
      <c r="AN133" s="4" t="s">
        <v>97</v>
      </c>
      <c r="AO133" s="4" t="s">
        <v>97</v>
      </c>
      <c r="AP133" s="4" t="s">
        <v>97</v>
      </c>
      <c r="AQ133" s="4" t="s">
        <v>97</v>
      </c>
      <c r="AR133" s="4" t="s">
        <v>97</v>
      </c>
      <c r="AS133" s="4" t="s">
        <v>97</v>
      </c>
      <c r="AT133" s="4" t="s">
        <v>97</v>
      </c>
      <c r="AU133" s="4" t="s">
        <v>97</v>
      </c>
      <c r="AV133" s="4" t="s">
        <v>97</v>
      </c>
      <c r="AW133" s="4" t="s">
        <v>97</v>
      </c>
      <c r="AX133" s="4" t="s">
        <v>97</v>
      </c>
      <c r="AY133" s="4" t="s">
        <v>97</v>
      </c>
      <c r="AZ133" s="4" t="s">
        <v>97</v>
      </c>
      <c r="BA133" s="4" t="s">
        <v>97</v>
      </c>
      <c r="BB133" s="4" t="s">
        <v>97</v>
      </c>
      <c r="BC133" s="4" t="s">
        <v>97</v>
      </c>
      <c r="BD133" s="4" t="s">
        <v>96</v>
      </c>
      <c r="BE133" s="4">
        <v>12</v>
      </c>
      <c r="BF133" s="4">
        <v>12</v>
      </c>
      <c r="BG133" s="4">
        <v>12</v>
      </c>
      <c r="BH133" s="4">
        <v>1</v>
      </c>
      <c r="BI133" s="4">
        <v>12</v>
      </c>
      <c r="BJ133" s="4">
        <v>1</v>
      </c>
      <c r="BK133" s="4">
        <v>7</v>
      </c>
      <c r="BL133" s="4" t="s">
        <v>96</v>
      </c>
      <c r="BM133" s="4" t="s">
        <v>96</v>
      </c>
      <c r="BN133" s="4" t="s">
        <v>1714</v>
      </c>
      <c r="BO133" s="6" t="s">
        <v>97</v>
      </c>
      <c r="BP133" s="6" t="s">
        <v>98</v>
      </c>
      <c r="BQ133" s="6" t="s">
        <v>98</v>
      </c>
      <c r="BR133" s="6" t="s">
        <v>96</v>
      </c>
      <c r="BS133" s="6">
        <v>170</v>
      </c>
      <c r="BT133" s="6" t="s">
        <v>96</v>
      </c>
      <c r="BU133" s="29" t="s">
        <v>429</v>
      </c>
      <c r="BV133" s="29" t="s">
        <v>429</v>
      </c>
      <c r="BW133" s="29" t="s">
        <v>429</v>
      </c>
      <c r="BX133" s="29" t="s">
        <v>429</v>
      </c>
      <c r="BY133" s="29" t="s">
        <v>429</v>
      </c>
      <c r="BZ133" s="65" t="s">
        <v>429</v>
      </c>
      <c r="CA133" s="65" t="s">
        <v>429</v>
      </c>
      <c r="CB133" s="65" t="s">
        <v>429</v>
      </c>
      <c r="CC133" s="65" t="s">
        <v>429</v>
      </c>
      <c r="CD133" s="66">
        <v>183</v>
      </c>
      <c r="CE133" s="66">
        <v>103</v>
      </c>
      <c r="CF133" s="66">
        <v>44</v>
      </c>
      <c r="CG133" s="66">
        <v>0</v>
      </c>
      <c r="CH133" s="66">
        <v>48</v>
      </c>
      <c r="CI133" s="66">
        <v>283</v>
      </c>
      <c r="CJ133" s="66">
        <v>0</v>
      </c>
      <c r="CK133" s="66">
        <v>102</v>
      </c>
      <c r="CL133" s="66">
        <v>204</v>
      </c>
      <c r="CM133" s="66">
        <v>103</v>
      </c>
      <c r="CN133" s="66">
        <v>12</v>
      </c>
      <c r="CO133" s="66">
        <v>38</v>
      </c>
      <c r="CP133" s="66">
        <v>82</v>
      </c>
      <c r="CQ133" s="66">
        <v>71</v>
      </c>
      <c r="CR133" s="67">
        <v>0.30853658536585366</v>
      </c>
      <c r="CS133" s="67">
        <v>0.2475609756097561</v>
      </c>
      <c r="CT133" s="67">
        <v>0.24268292682926829</v>
      </c>
      <c r="CU133" s="67">
        <v>0.13170731707317074</v>
      </c>
      <c r="CV133" s="67">
        <v>6.9512195121951226E-2</v>
      </c>
      <c r="CW133" s="68">
        <v>14</v>
      </c>
      <c r="CX133" s="68">
        <v>14</v>
      </c>
      <c r="CY133" s="68">
        <v>17</v>
      </c>
      <c r="CZ133" s="68">
        <v>2</v>
      </c>
    </row>
    <row r="134" spans="1:104" x14ac:dyDescent="0.3">
      <c r="A134" s="3" t="s">
        <v>92</v>
      </c>
      <c r="B134" s="3" t="s">
        <v>278</v>
      </c>
      <c r="C134" s="3" t="s">
        <v>1595</v>
      </c>
      <c r="D134" s="6">
        <v>515035</v>
      </c>
      <c r="E134" s="4">
        <v>240</v>
      </c>
      <c r="F134" s="4">
        <v>228</v>
      </c>
      <c r="G134" s="54">
        <v>0.95</v>
      </c>
      <c r="H134" s="6" t="s">
        <v>1717</v>
      </c>
      <c r="I134" s="6">
        <v>228</v>
      </c>
      <c r="J134" s="6"/>
      <c r="K134" s="6"/>
      <c r="L134" s="6">
        <v>228</v>
      </c>
      <c r="M134" s="61"/>
      <c r="N134" s="4" t="s">
        <v>1718</v>
      </c>
      <c r="O134" s="4">
        <v>6</v>
      </c>
      <c r="P134" s="4">
        <v>24</v>
      </c>
      <c r="Q134" s="4">
        <v>0</v>
      </c>
      <c r="R134" s="4">
        <v>0</v>
      </c>
      <c r="S134" s="4">
        <v>95</v>
      </c>
      <c r="T134" s="4">
        <v>5</v>
      </c>
      <c r="U134" s="4">
        <v>0</v>
      </c>
      <c r="V134" s="4">
        <v>0</v>
      </c>
      <c r="W134" s="4">
        <v>0</v>
      </c>
      <c r="X134" s="4">
        <v>8</v>
      </c>
      <c r="Y134" s="4">
        <v>0</v>
      </c>
      <c r="Z134" s="4">
        <v>92</v>
      </c>
      <c r="AA134" s="4">
        <v>100</v>
      </c>
      <c r="AB134" s="4">
        <v>90</v>
      </c>
      <c r="AC134" s="4">
        <v>100</v>
      </c>
      <c r="AD134" s="4">
        <v>0</v>
      </c>
      <c r="AE134" s="4">
        <v>0</v>
      </c>
      <c r="AF134" s="4">
        <v>0</v>
      </c>
      <c r="AG134" s="4">
        <v>0</v>
      </c>
      <c r="AH134" s="4">
        <v>100</v>
      </c>
      <c r="AI134" s="4">
        <v>100</v>
      </c>
      <c r="AJ134" s="4">
        <v>2</v>
      </c>
      <c r="AK134" s="4" t="s">
        <v>96</v>
      </c>
      <c r="AL134" s="4" t="s">
        <v>96</v>
      </c>
      <c r="AM134" s="4">
        <v>2</v>
      </c>
      <c r="AN134" s="4" t="s">
        <v>97</v>
      </c>
      <c r="AO134" s="4" t="s">
        <v>97</v>
      </c>
      <c r="AP134" s="4" t="s">
        <v>97</v>
      </c>
      <c r="AQ134" s="4" t="s">
        <v>97</v>
      </c>
      <c r="AR134" s="4" t="s">
        <v>97</v>
      </c>
      <c r="AS134" s="4" t="s">
        <v>97</v>
      </c>
      <c r="AT134" s="4" t="s">
        <v>97</v>
      </c>
      <c r="AU134" s="4" t="s">
        <v>97</v>
      </c>
      <c r="AV134" s="4" t="s">
        <v>97</v>
      </c>
      <c r="AW134" s="4" t="s">
        <v>97</v>
      </c>
      <c r="AX134" s="4" t="s">
        <v>97</v>
      </c>
      <c r="AY134" s="4" t="s">
        <v>97</v>
      </c>
      <c r="AZ134" s="4" t="s">
        <v>97</v>
      </c>
      <c r="BA134" s="4" t="s">
        <v>97</v>
      </c>
      <c r="BB134" s="4" t="s">
        <v>97</v>
      </c>
      <c r="BC134" s="4" t="s">
        <v>97</v>
      </c>
      <c r="BD134" s="4" t="s">
        <v>1439</v>
      </c>
      <c r="BE134" s="4">
        <v>11</v>
      </c>
      <c r="BF134" s="4">
        <v>11</v>
      </c>
      <c r="BG134" s="4">
        <v>11</v>
      </c>
      <c r="BH134" s="4">
        <v>0</v>
      </c>
      <c r="BI134" s="4">
        <v>11</v>
      </c>
      <c r="BJ134" s="4">
        <v>4</v>
      </c>
      <c r="BK134" s="4">
        <v>3</v>
      </c>
      <c r="BL134" s="4" t="s">
        <v>96</v>
      </c>
      <c r="BM134" s="4" t="s">
        <v>97</v>
      </c>
      <c r="BN134" s="4" t="s">
        <v>98</v>
      </c>
      <c r="BO134" s="6" t="s">
        <v>97</v>
      </c>
      <c r="BP134" s="6" t="s">
        <v>98</v>
      </c>
      <c r="BQ134" s="6" t="s">
        <v>98</v>
      </c>
      <c r="BR134" s="6" t="s">
        <v>96</v>
      </c>
      <c r="BS134" s="6">
        <v>45</v>
      </c>
      <c r="BT134" s="6" t="s">
        <v>96</v>
      </c>
      <c r="BU134" s="29" t="s">
        <v>429</v>
      </c>
      <c r="BV134" s="29" t="s">
        <v>1801</v>
      </c>
      <c r="BW134" s="29" t="s">
        <v>429</v>
      </c>
      <c r="BX134" s="29" t="s">
        <v>429</v>
      </c>
      <c r="BY134" s="29" t="s">
        <v>429</v>
      </c>
      <c r="BZ134" s="65" t="s">
        <v>429</v>
      </c>
      <c r="CA134" s="65" t="s">
        <v>429</v>
      </c>
      <c r="CB134" s="65" t="s">
        <v>429</v>
      </c>
      <c r="CC134" s="65" t="s">
        <v>429</v>
      </c>
      <c r="CD134" s="66">
        <v>48</v>
      </c>
      <c r="CE134" s="66">
        <v>38</v>
      </c>
      <c r="CF134" s="66">
        <v>11</v>
      </c>
      <c r="CG134" s="66">
        <v>0</v>
      </c>
      <c r="CH134" s="66">
        <v>0</v>
      </c>
      <c r="CI134" s="66">
        <v>74</v>
      </c>
      <c r="CJ134" s="66">
        <v>3</v>
      </c>
      <c r="CK134" s="66">
        <v>31</v>
      </c>
      <c r="CL134" s="66">
        <v>56</v>
      </c>
      <c r="CM134" s="66">
        <v>28</v>
      </c>
      <c r="CN134" s="66">
        <v>2</v>
      </c>
      <c r="CO134" s="66">
        <v>8</v>
      </c>
      <c r="CP134" s="66">
        <v>0</v>
      </c>
      <c r="CQ134" s="66">
        <v>0</v>
      </c>
      <c r="CR134" s="67">
        <v>0.33201581027667987</v>
      </c>
      <c r="CS134" s="67">
        <v>0.24110671936758893</v>
      </c>
      <c r="CT134" s="67">
        <v>0.26877470355731226</v>
      </c>
      <c r="CU134" s="67">
        <v>0.1067193675889328</v>
      </c>
      <c r="CV134" s="67">
        <v>5.1383399209486168E-2</v>
      </c>
      <c r="CW134" s="68">
        <v>14</v>
      </c>
      <c r="CX134" s="68">
        <v>6</v>
      </c>
      <c r="CY134" s="68">
        <v>2</v>
      </c>
      <c r="CZ134" s="68">
        <v>1</v>
      </c>
    </row>
    <row r="135" spans="1:104" x14ac:dyDescent="0.3">
      <c r="A135" s="3" t="s">
        <v>92</v>
      </c>
      <c r="B135" s="3" t="s">
        <v>278</v>
      </c>
      <c r="C135" s="3" t="s">
        <v>308</v>
      </c>
      <c r="D135" s="6">
        <v>515043</v>
      </c>
      <c r="E135" s="4">
        <v>3070</v>
      </c>
      <c r="F135" s="4">
        <v>830</v>
      </c>
      <c r="G135" s="54">
        <v>0.27035830618892509</v>
      </c>
      <c r="H135" s="4">
        <v>1</v>
      </c>
      <c r="I135" s="6">
        <v>220</v>
      </c>
      <c r="J135" s="6"/>
      <c r="K135" s="6">
        <v>220</v>
      </c>
      <c r="L135" s="6"/>
      <c r="M135" s="61">
        <v>610</v>
      </c>
      <c r="N135" s="4" t="s">
        <v>1709</v>
      </c>
      <c r="O135" s="4">
        <v>0</v>
      </c>
      <c r="P135" s="4">
        <v>0</v>
      </c>
      <c r="Q135" s="4">
        <v>40</v>
      </c>
      <c r="R135" s="4">
        <v>30</v>
      </c>
      <c r="S135" s="4">
        <v>70</v>
      </c>
      <c r="T135" s="4">
        <v>0</v>
      </c>
      <c r="U135" s="4">
        <v>0</v>
      </c>
      <c r="V135" s="4">
        <v>60</v>
      </c>
      <c r="W135" s="4">
        <v>50</v>
      </c>
      <c r="X135" s="4">
        <v>50</v>
      </c>
      <c r="Y135" s="4">
        <v>0</v>
      </c>
      <c r="Z135" s="4">
        <v>0</v>
      </c>
      <c r="AA135" s="4">
        <v>100</v>
      </c>
      <c r="AB135" s="4">
        <v>100</v>
      </c>
      <c r="AC135" s="4">
        <v>100</v>
      </c>
      <c r="AD135" s="4">
        <v>100</v>
      </c>
      <c r="AE135" s="4">
        <v>60</v>
      </c>
      <c r="AF135" s="4">
        <v>10</v>
      </c>
      <c r="AG135" s="4">
        <v>60</v>
      </c>
      <c r="AH135" s="4">
        <v>30</v>
      </c>
      <c r="AI135" s="4">
        <v>100</v>
      </c>
      <c r="AJ135" s="4">
        <v>4</v>
      </c>
      <c r="AK135" s="4" t="s">
        <v>96</v>
      </c>
      <c r="AL135" s="4" t="s">
        <v>97</v>
      </c>
      <c r="AM135" s="4" t="s">
        <v>98</v>
      </c>
      <c r="AN135" s="4" t="s">
        <v>97</v>
      </c>
      <c r="AO135" s="4" t="s">
        <v>97</v>
      </c>
      <c r="AP135" s="4" t="s">
        <v>97</v>
      </c>
      <c r="AQ135" s="4" t="s">
        <v>97</v>
      </c>
      <c r="AR135" s="4" t="s">
        <v>96</v>
      </c>
      <c r="AS135" s="4" t="s">
        <v>97</v>
      </c>
      <c r="AT135" s="4" t="s">
        <v>97</v>
      </c>
      <c r="AU135" s="4" t="s">
        <v>96</v>
      </c>
      <c r="AV135" s="4" t="s">
        <v>97</v>
      </c>
      <c r="AW135" s="4" t="s">
        <v>97</v>
      </c>
      <c r="AX135" s="4" t="s">
        <v>97</v>
      </c>
      <c r="AY135" s="4" t="s">
        <v>96</v>
      </c>
      <c r="AZ135" s="4" t="s">
        <v>97</v>
      </c>
      <c r="BA135" s="4" t="s">
        <v>97</v>
      </c>
      <c r="BB135" s="4" t="s">
        <v>97</v>
      </c>
      <c r="BC135" s="4" t="s">
        <v>96</v>
      </c>
      <c r="BD135" s="4" t="s">
        <v>96</v>
      </c>
      <c r="BE135" s="4">
        <v>0</v>
      </c>
      <c r="BF135" s="4">
        <v>0</v>
      </c>
      <c r="BG135" s="4">
        <v>0</v>
      </c>
      <c r="BH135" s="4">
        <v>0</v>
      </c>
      <c r="BI135" s="4">
        <v>6</v>
      </c>
      <c r="BJ135" s="4">
        <v>0</v>
      </c>
      <c r="BK135" s="4">
        <v>11</v>
      </c>
      <c r="BL135" s="4" t="s">
        <v>97</v>
      </c>
      <c r="BM135" s="4" t="s">
        <v>97</v>
      </c>
      <c r="BN135" s="4" t="s">
        <v>98</v>
      </c>
      <c r="BO135" s="6" t="s">
        <v>97</v>
      </c>
      <c r="BP135" s="6" t="s">
        <v>98</v>
      </c>
      <c r="BQ135" s="6" t="s">
        <v>98</v>
      </c>
      <c r="BR135" s="6" t="s">
        <v>97</v>
      </c>
      <c r="BS135" s="6" t="s">
        <v>98</v>
      </c>
      <c r="BT135" s="6" t="s">
        <v>98</v>
      </c>
      <c r="BU135" s="29" t="s">
        <v>429</v>
      </c>
      <c r="BV135" s="29" t="s">
        <v>1798</v>
      </c>
      <c r="BW135" s="29" t="s">
        <v>1798</v>
      </c>
      <c r="BX135" s="29" t="s">
        <v>429</v>
      </c>
      <c r="BY135" s="29" t="s">
        <v>430</v>
      </c>
      <c r="BZ135" s="65" t="s">
        <v>1800</v>
      </c>
      <c r="CA135" s="65" t="s">
        <v>429</v>
      </c>
      <c r="CB135" s="65" t="s">
        <v>429</v>
      </c>
      <c r="CC135" s="65" t="s">
        <v>429</v>
      </c>
      <c r="CD135" s="66">
        <v>198</v>
      </c>
      <c r="CE135" s="66">
        <v>102</v>
      </c>
      <c r="CF135" s="66">
        <v>31</v>
      </c>
      <c r="CG135" s="66">
        <v>13</v>
      </c>
      <c r="CH135" s="66">
        <v>0</v>
      </c>
      <c r="CI135" s="66">
        <v>238</v>
      </c>
      <c r="CJ135" s="66">
        <v>4</v>
      </c>
      <c r="CK135" s="66">
        <v>82</v>
      </c>
      <c r="CL135" s="66">
        <v>599</v>
      </c>
      <c r="CM135" s="66">
        <v>329</v>
      </c>
      <c r="CN135" s="66">
        <v>31</v>
      </c>
      <c r="CO135" s="66">
        <v>72</v>
      </c>
      <c r="CP135" s="66">
        <v>136</v>
      </c>
      <c r="CQ135" s="66">
        <v>134</v>
      </c>
      <c r="CR135" s="67">
        <v>0.17304650427080037</v>
      </c>
      <c r="CS135" s="67">
        <v>0.18696614995254665</v>
      </c>
      <c r="CT135" s="67">
        <v>0.29009807023093959</v>
      </c>
      <c r="CU135" s="67">
        <v>0.17273014868712433</v>
      </c>
      <c r="CV135" s="67">
        <v>0.17715912685858906</v>
      </c>
      <c r="CW135" s="68">
        <v>54</v>
      </c>
      <c r="CX135" s="68">
        <v>40</v>
      </c>
      <c r="CY135" s="68">
        <v>28</v>
      </c>
      <c r="CZ135" s="68">
        <v>27</v>
      </c>
    </row>
    <row r="136" spans="1:104" x14ac:dyDescent="0.3">
      <c r="A136" s="3" t="s">
        <v>92</v>
      </c>
      <c r="B136" s="3" t="s">
        <v>278</v>
      </c>
      <c r="C136" s="3" t="s">
        <v>1596</v>
      </c>
      <c r="D136" s="6">
        <v>515060</v>
      </c>
      <c r="E136" s="4">
        <v>324</v>
      </c>
      <c r="F136" s="4">
        <v>146</v>
      </c>
      <c r="G136" s="54">
        <v>0.45061728395061729</v>
      </c>
      <c r="H136" s="6">
        <v>0</v>
      </c>
      <c r="I136" s="6">
        <v>0</v>
      </c>
      <c r="J136" s="6"/>
      <c r="K136" s="6"/>
      <c r="L136" s="6"/>
      <c r="M136" s="61">
        <v>146</v>
      </c>
      <c r="N136" s="4" t="s">
        <v>1718</v>
      </c>
      <c r="O136" s="4">
        <v>0</v>
      </c>
      <c r="P136" s="4">
        <v>0</v>
      </c>
      <c r="Q136" s="4">
        <v>0</v>
      </c>
      <c r="R136" s="4">
        <v>0</v>
      </c>
      <c r="S136" s="4">
        <v>100</v>
      </c>
      <c r="T136" s="4">
        <v>0</v>
      </c>
      <c r="U136" s="4">
        <v>0</v>
      </c>
      <c r="V136" s="4">
        <v>0</v>
      </c>
      <c r="W136" s="4">
        <v>0</v>
      </c>
      <c r="X136" s="4">
        <v>85</v>
      </c>
      <c r="Y136" s="4">
        <v>0</v>
      </c>
      <c r="Z136" s="4">
        <v>15</v>
      </c>
      <c r="AA136" s="4">
        <v>100</v>
      </c>
      <c r="AB136" s="4">
        <v>100</v>
      </c>
      <c r="AC136" s="4">
        <v>100</v>
      </c>
      <c r="AD136" s="4">
        <v>100</v>
      </c>
      <c r="AE136" s="4">
        <v>5</v>
      </c>
      <c r="AF136" s="4">
        <v>0</v>
      </c>
      <c r="AG136" s="4">
        <v>5</v>
      </c>
      <c r="AH136" s="4">
        <v>95</v>
      </c>
      <c r="AI136" s="4">
        <v>100</v>
      </c>
      <c r="AJ136" s="4">
        <v>2</v>
      </c>
      <c r="AK136" s="4" t="s">
        <v>96</v>
      </c>
      <c r="AL136" s="4" t="s">
        <v>97</v>
      </c>
      <c r="AM136" s="4" t="s">
        <v>98</v>
      </c>
      <c r="AN136" s="4" t="s">
        <v>96</v>
      </c>
      <c r="AO136" s="4" t="s">
        <v>97</v>
      </c>
      <c r="AP136" s="4" t="s">
        <v>97</v>
      </c>
      <c r="AQ136" s="4" t="s">
        <v>97</v>
      </c>
      <c r="AR136" s="4" t="s">
        <v>97</v>
      </c>
      <c r="AS136" s="4" t="s">
        <v>97</v>
      </c>
      <c r="AT136" s="4" t="s">
        <v>97</v>
      </c>
      <c r="AU136" s="4" t="s">
        <v>97</v>
      </c>
      <c r="AV136" s="4" t="s">
        <v>97</v>
      </c>
      <c r="AW136" s="4" t="s">
        <v>97</v>
      </c>
      <c r="AX136" s="4" t="s">
        <v>97</v>
      </c>
      <c r="AY136" s="4" t="s">
        <v>97</v>
      </c>
      <c r="AZ136" s="4" t="s">
        <v>97</v>
      </c>
      <c r="BA136" s="4" t="s">
        <v>97</v>
      </c>
      <c r="BB136" s="4" t="s">
        <v>97</v>
      </c>
      <c r="BC136" s="4" t="s">
        <v>97</v>
      </c>
      <c r="BD136" s="4" t="s">
        <v>96</v>
      </c>
      <c r="BE136" s="4">
        <v>18</v>
      </c>
      <c r="BF136" s="4">
        <v>30</v>
      </c>
      <c r="BG136" s="4">
        <v>18</v>
      </c>
      <c r="BH136" s="4">
        <v>0</v>
      </c>
      <c r="BI136" s="4">
        <v>5</v>
      </c>
      <c r="BJ136" s="4">
        <v>0</v>
      </c>
      <c r="BK136" s="4">
        <v>5</v>
      </c>
      <c r="BL136" s="4" t="s">
        <v>97</v>
      </c>
      <c r="BM136" s="4" t="s">
        <v>97</v>
      </c>
      <c r="BN136" s="4" t="s">
        <v>98</v>
      </c>
      <c r="BO136" s="6" t="s">
        <v>97</v>
      </c>
      <c r="BP136" s="6" t="s">
        <v>98</v>
      </c>
      <c r="BQ136" s="6" t="s">
        <v>98</v>
      </c>
      <c r="BR136" s="6" t="s">
        <v>96</v>
      </c>
      <c r="BS136" s="6">
        <v>48</v>
      </c>
      <c r="BT136" s="6" t="s">
        <v>96</v>
      </c>
      <c r="BU136" s="29" t="s">
        <v>429</v>
      </c>
      <c r="BV136" s="29" t="s">
        <v>429</v>
      </c>
      <c r="BW136" s="29" t="s">
        <v>429</v>
      </c>
      <c r="BX136" s="29" t="s">
        <v>429</v>
      </c>
      <c r="BY136" s="29" t="s">
        <v>429</v>
      </c>
      <c r="BZ136" s="65" t="s">
        <v>429</v>
      </c>
      <c r="CA136" s="65" t="s">
        <v>429</v>
      </c>
      <c r="CB136" s="65" t="s">
        <v>429</v>
      </c>
      <c r="CC136" s="65" t="s">
        <v>429</v>
      </c>
      <c r="CD136" s="66">
        <v>53</v>
      </c>
      <c r="CE136" s="66">
        <v>43</v>
      </c>
      <c r="CF136" s="66">
        <v>7</v>
      </c>
      <c r="CG136" s="66">
        <v>0</v>
      </c>
      <c r="CH136" s="66">
        <v>0</v>
      </c>
      <c r="CI136" s="66">
        <v>76</v>
      </c>
      <c r="CJ136" s="66">
        <v>0</v>
      </c>
      <c r="CK136" s="66">
        <v>36</v>
      </c>
      <c r="CL136" s="66">
        <v>86</v>
      </c>
      <c r="CM136" s="66">
        <v>34</v>
      </c>
      <c r="CN136" s="66">
        <v>3</v>
      </c>
      <c r="CO136" s="66">
        <v>10</v>
      </c>
      <c r="CP136" s="66">
        <v>0</v>
      </c>
      <c r="CQ136" s="66">
        <v>0</v>
      </c>
      <c r="CR136" s="67">
        <v>0.22916666666666666</v>
      </c>
      <c r="CS136" s="67">
        <v>0.19642857142857142</v>
      </c>
      <c r="CT136" s="67">
        <v>0.26785714285714285</v>
      </c>
      <c r="CU136" s="67">
        <v>0.15773809523809523</v>
      </c>
      <c r="CV136" s="67">
        <v>0.14880952380952381</v>
      </c>
      <c r="CW136" s="68">
        <v>15</v>
      </c>
      <c r="CX136" s="68">
        <v>7</v>
      </c>
      <c r="CY136" s="68">
        <v>5</v>
      </c>
      <c r="CZ136" s="68">
        <v>8</v>
      </c>
    </row>
    <row r="137" spans="1:104" x14ac:dyDescent="0.3">
      <c r="A137" s="3" t="s">
        <v>92</v>
      </c>
      <c r="B137" s="3" t="s">
        <v>278</v>
      </c>
      <c r="C137" s="3" t="s">
        <v>310</v>
      </c>
      <c r="D137" s="6">
        <v>515078</v>
      </c>
      <c r="E137" s="4">
        <v>933</v>
      </c>
      <c r="F137" s="4">
        <v>530</v>
      </c>
      <c r="G137" s="54">
        <v>0.56806002143622725</v>
      </c>
      <c r="H137" s="4">
        <v>1</v>
      </c>
      <c r="I137" s="6">
        <v>400</v>
      </c>
      <c r="J137" s="6"/>
      <c r="K137" s="6">
        <v>400</v>
      </c>
      <c r="L137" s="6"/>
      <c r="M137" s="61">
        <v>130</v>
      </c>
      <c r="N137" s="4" t="s">
        <v>1718</v>
      </c>
      <c r="O137" s="4">
        <v>0</v>
      </c>
      <c r="P137" s="4">
        <v>0</v>
      </c>
      <c r="Q137" s="4">
        <v>100</v>
      </c>
      <c r="R137" s="4">
        <v>70</v>
      </c>
      <c r="S137" s="4">
        <v>30</v>
      </c>
      <c r="T137" s="4">
        <v>0</v>
      </c>
      <c r="U137" s="4">
        <v>0</v>
      </c>
      <c r="V137" s="4">
        <v>0</v>
      </c>
      <c r="W137" s="4">
        <v>0</v>
      </c>
      <c r="X137" s="4">
        <v>100</v>
      </c>
      <c r="Y137" s="4">
        <v>0</v>
      </c>
      <c r="Z137" s="4">
        <v>0</v>
      </c>
      <c r="AA137" s="4">
        <v>100</v>
      </c>
      <c r="AB137" s="4">
        <v>100</v>
      </c>
      <c r="AC137" s="4">
        <v>100</v>
      </c>
      <c r="AD137" s="4">
        <v>100</v>
      </c>
      <c r="AE137" s="4">
        <v>70</v>
      </c>
      <c r="AF137" s="4">
        <v>0</v>
      </c>
      <c r="AG137" s="4">
        <v>80</v>
      </c>
      <c r="AH137" s="4">
        <v>20</v>
      </c>
      <c r="AI137" s="4">
        <v>100</v>
      </c>
      <c r="AJ137" s="4">
        <v>2</v>
      </c>
      <c r="AK137" s="4" t="s">
        <v>96</v>
      </c>
      <c r="AL137" s="4" t="s">
        <v>96</v>
      </c>
      <c r="AM137" s="4">
        <v>4</v>
      </c>
      <c r="AN137" s="4" t="s">
        <v>96</v>
      </c>
      <c r="AO137" s="4" t="s">
        <v>97</v>
      </c>
      <c r="AP137" s="4" t="s">
        <v>97</v>
      </c>
      <c r="AQ137" s="4" t="s">
        <v>96</v>
      </c>
      <c r="AR137" s="4" t="s">
        <v>96</v>
      </c>
      <c r="AS137" s="4" t="s">
        <v>97</v>
      </c>
      <c r="AT137" s="4" t="s">
        <v>97</v>
      </c>
      <c r="AU137" s="4" t="s">
        <v>97</v>
      </c>
      <c r="AV137" s="4" t="s">
        <v>97</v>
      </c>
      <c r="AW137" s="4" t="s">
        <v>97</v>
      </c>
      <c r="AX137" s="4" t="s">
        <v>97</v>
      </c>
      <c r="AY137" s="4" t="s">
        <v>97</v>
      </c>
      <c r="AZ137" s="4" t="s">
        <v>97</v>
      </c>
      <c r="BA137" s="4" t="s">
        <v>97</v>
      </c>
      <c r="BB137" s="4" t="s">
        <v>97</v>
      </c>
      <c r="BC137" s="4" t="s">
        <v>97</v>
      </c>
      <c r="BD137" s="4" t="s">
        <v>96</v>
      </c>
      <c r="BE137" s="4">
        <v>5</v>
      </c>
      <c r="BF137" s="4">
        <v>12</v>
      </c>
      <c r="BG137" s="4">
        <v>12</v>
      </c>
      <c r="BH137" s="4">
        <v>0</v>
      </c>
      <c r="BI137" s="4">
        <v>8</v>
      </c>
      <c r="BJ137" s="4">
        <v>0</v>
      </c>
      <c r="BK137" s="4">
        <v>7</v>
      </c>
      <c r="BL137" s="4" t="s">
        <v>96</v>
      </c>
      <c r="BM137" s="4" t="s">
        <v>97</v>
      </c>
      <c r="BN137" s="4" t="s">
        <v>98</v>
      </c>
      <c r="BO137" s="6" t="s">
        <v>97</v>
      </c>
      <c r="BP137" s="6" t="s">
        <v>98</v>
      </c>
      <c r="BQ137" s="6" t="s">
        <v>98</v>
      </c>
      <c r="BR137" s="6" t="s">
        <v>96</v>
      </c>
      <c r="BS137" s="6">
        <v>92</v>
      </c>
      <c r="BT137" s="6" t="s">
        <v>96</v>
      </c>
      <c r="BU137" s="29" t="s">
        <v>429</v>
      </c>
      <c r="BV137" s="29" t="s">
        <v>429</v>
      </c>
      <c r="BW137" s="29" t="s">
        <v>429</v>
      </c>
      <c r="BX137" s="29" t="s">
        <v>429</v>
      </c>
      <c r="BY137" s="29" t="s">
        <v>430</v>
      </c>
      <c r="BZ137" s="65" t="s">
        <v>429</v>
      </c>
      <c r="CA137" s="65" t="s">
        <v>429</v>
      </c>
      <c r="CB137" s="65" t="s">
        <v>429</v>
      </c>
      <c r="CC137" s="65" t="s">
        <v>429</v>
      </c>
      <c r="CD137" s="66">
        <v>145</v>
      </c>
      <c r="CE137" s="66">
        <v>93</v>
      </c>
      <c r="CF137" s="66">
        <v>20</v>
      </c>
      <c r="CG137" s="66">
        <v>0</v>
      </c>
      <c r="CH137" s="66">
        <v>3</v>
      </c>
      <c r="CI137" s="66">
        <v>208</v>
      </c>
      <c r="CJ137" s="66">
        <v>0</v>
      </c>
      <c r="CK137" s="66">
        <v>88</v>
      </c>
      <c r="CL137" s="66">
        <v>219</v>
      </c>
      <c r="CM137" s="66">
        <v>117</v>
      </c>
      <c r="CN137" s="66">
        <v>6</v>
      </c>
      <c r="CO137" s="66">
        <v>31</v>
      </c>
      <c r="CP137" s="66">
        <v>72</v>
      </c>
      <c r="CQ137" s="66">
        <v>56</v>
      </c>
      <c r="CR137" s="67">
        <v>0.19560669456066945</v>
      </c>
      <c r="CS137" s="67">
        <v>0.20397489539748953</v>
      </c>
      <c r="CT137" s="67">
        <v>0.28765690376569036</v>
      </c>
      <c r="CU137" s="67">
        <v>0.16631799163179917</v>
      </c>
      <c r="CV137" s="67">
        <v>0.14644351464435146</v>
      </c>
      <c r="CW137" s="68">
        <v>4</v>
      </c>
      <c r="CX137" s="68">
        <v>24</v>
      </c>
      <c r="CY137" s="68">
        <v>11</v>
      </c>
      <c r="CZ137" s="68">
        <v>5</v>
      </c>
    </row>
    <row r="138" spans="1:104" x14ac:dyDescent="0.3">
      <c r="A138" s="3" t="s">
        <v>92</v>
      </c>
      <c r="B138" s="3" t="s">
        <v>278</v>
      </c>
      <c r="C138" s="3" t="s">
        <v>311</v>
      </c>
      <c r="D138" s="6">
        <v>515132</v>
      </c>
      <c r="E138" s="4">
        <v>535</v>
      </c>
      <c r="F138" s="4">
        <v>348</v>
      </c>
      <c r="G138" s="54">
        <v>0.6504672897196262</v>
      </c>
      <c r="H138" s="6">
        <v>1</v>
      </c>
      <c r="I138" s="4">
        <v>75</v>
      </c>
      <c r="J138" s="6"/>
      <c r="K138" s="6">
        <v>75</v>
      </c>
      <c r="L138" s="6"/>
      <c r="M138" s="61">
        <v>273</v>
      </c>
      <c r="N138" s="4" t="s">
        <v>1718</v>
      </c>
      <c r="O138" s="4">
        <v>0</v>
      </c>
      <c r="P138" s="4">
        <v>0</v>
      </c>
      <c r="Q138" s="4">
        <v>100</v>
      </c>
      <c r="R138" s="4">
        <v>85</v>
      </c>
      <c r="S138" s="4">
        <v>15</v>
      </c>
      <c r="T138" s="4">
        <v>0</v>
      </c>
      <c r="U138" s="4">
        <v>0</v>
      </c>
      <c r="V138" s="4">
        <v>0</v>
      </c>
      <c r="W138" s="4">
        <v>0</v>
      </c>
      <c r="X138" s="4">
        <v>90</v>
      </c>
      <c r="Y138" s="4">
        <v>0</v>
      </c>
      <c r="Z138" s="4">
        <v>10</v>
      </c>
      <c r="AA138" s="4">
        <v>100</v>
      </c>
      <c r="AB138" s="4">
        <v>100</v>
      </c>
      <c r="AC138" s="4">
        <v>100</v>
      </c>
      <c r="AD138" s="4">
        <v>100</v>
      </c>
      <c r="AE138" s="4">
        <v>70</v>
      </c>
      <c r="AF138" s="4">
        <v>0</v>
      </c>
      <c r="AG138" s="4">
        <v>50</v>
      </c>
      <c r="AH138" s="4">
        <v>50</v>
      </c>
      <c r="AI138" s="4">
        <v>100</v>
      </c>
      <c r="AJ138" s="4">
        <v>4</v>
      </c>
      <c r="AK138" s="4" t="s">
        <v>96</v>
      </c>
      <c r="AL138" s="4" t="s">
        <v>96</v>
      </c>
      <c r="AM138" s="4">
        <v>52</v>
      </c>
      <c r="AN138" s="4" t="s">
        <v>96</v>
      </c>
      <c r="AO138" s="4" t="s">
        <v>97</v>
      </c>
      <c r="AP138" s="4" t="s">
        <v>97</v>
      </c>
      <c r="AQ138" s="4" t="s">
        <v>97</v>
      </c>
      <c r="AR138" s="4" t="s">
        <v>96</v>
      </c>
      <c r="AS138" s="4" t="s">
        <v>97</v>
      </c>
      <c r="AT138" s="4" t="s">
        <v>97</v>
      </c>
      <c r="AU138" s="4" t="s">
        <v>97</v>
      </c>
      <c r="AV138" s="4" t="s">
        <v>97</v>
      </c>
      <c r="AW138" s="4" t="s">
        <v>97</v>
      </c>
      <c r="AX138" s="4" t="s">
        <v>97</v>
      </c>
      <c r="AY138" s="4" t="s">
        <v>97</v>
      </c>
      <c r="AZ138" s="4" t="s">
        <v>97</v>
      </c>
      <c r="BA138" s="4" t="s">
        <v>97</v>
      </c>
      <c r="BB138" s="4" t="s">
        <v>97</v>
      </c>
      <c r="BC138" s="4" t="s">
        <v>97</v>
      </c>
      <c r="BD138" s="4" t="s">
        <v>96</v>
      </c>
      <c r="BE138" s="4">
        <v>0</v>
      </c>
      <c r="BF138" s="4">
        <v>6</v>
      </c>
      <c r="BG138" s="4">
        <v>6</v>
      </c>
      <c r="BH138" s="4">
        <v>1</v>
      </c>
      <c r="BI138" s="4">
        <v>1</v>
      </c>
      <c r="BJ138" s="4">
        <v>1</v>
      </c>
      <c r="BK138" s="4">
        <v>7</v>
      </c>
      <c r="BL138" s="4" t="s">
        <v>97</v>
      </c>
      <c r="BM138" s="4" t="s">
        <v>1713</v>
      </c>
      <c r="BN138" s="4" t="s">
        <v>98</v>
      </c>
      <c r="BO138" s="6" t="s">
        <v>97</v>
      </c>
      <c r="BP138" s="6" t="s">
        <v>98</v>
      </c>
      <c r="BQ138" s="6" t="s">
        <v>98</v>
      </c>
      <c r="BR138" s="6" t="s">
        <v>96</v>
      </c>
      <c r="BS138" s="6">
        <v>130</v>
      </c>
      <c r="BT138" s="6" t="s">
        <v>96</v>
      </c>
      <c r="BU138" s="29" t="s">
        <v>430</v>
      </c>
      <c r="BV138" s="29" t="s">
        <v>429</v>
      </c>
      <c r="BW138" s="29" t="s">
        <v>429</v>
      </c>
      <c r="BX138" s="29" t="s">
        <v>429</v>
      </c>
      <c r="BY138" s="29" t="s">
        <v>429</v>
      </c>
      <c r="BZ138" s="65" t="s">
        <v>429</v>
      </c>
      <c r="CA138" s="65" t="s">
        <v>429</v>
      </c>
      <c r="CB138" s="65" t="s">
        <v>429</v>
      </c>
      <c r="CC138" s="65" t="s">
        <v>429</v>
      </c>
      <c r="CD138" s="66">
        <v>115</v>
      </c>
      <c r="CE138" s="66">
        <v>75</v>
      </c>
      <c r="CF138" s="66">
        <v>12</v>
      </c>
      <c r="CG138" s="66">
        <v>25</v>
      </c>
      <c r="CH138" s="66">
        <v>8</v>
      </c>
      <c r="CI138" s="66">
        <v>172</v>
      </c>
      <c r="CJ138" s="66">
        <v>0</v>
      </c>
      <c r="CK138" s="66">
        <v>62</v>
      </c>
      <c r="CL138" s="66">
        <v>138</v>
      </c>
      <c r="CM138" s="66">
        <v>73</v>
      </c>
      <c r="CN138" s="66">
        <v>8</v>
      </c>
      <c r="CO138" s="66">
        <v>20</v>
      </c>
      <c r="CP138" s="66">
        <v>83</v>
      </c>
      <c r="CQ138" s="66">
        <v>70</v>
      </c>
      <c r="CR138" s="67">
        <v>0.23132969034608378</v>
      </c>
      <c r="CS138" s="67">
        <v>0.21675774134790529</v>
      </c>
      <c r="CT138" s="67">
        <v>0.2896174863387978</v>
      </c>
      <c r="CU138" s="67">
        <v>0.14754098360655737</v>
      </c>
      <c r="CV138" s="67">
        <v>0.11475409836065574</v>
      </c>
      <c r="CW138" s="68">
        <v>3</v>
      </c>
      <c r="CX138" s="68">
        <v>11</v>
      </c>
      <c r="CY138" s="68">
        <v>8</v>
      </c>
      <c r="CZ138" s="68">
        <v>8</v>
      </c>
    </row>
    <row r="139" spans="1:104" x14ac:dyDescent="0.3">
      <c r="A139" s="3" t="s">
        <v>92</v>
      </c>
      <c r="B139" s="3" t="s">
        <v>278</v>
      </c>
      <c r="C139" s="3" t="s">
        <v>1597</v>
      </c>
      <c r="D139" s="6">
        <v>515167</v>
      </c>
      <c r="E139" s="4">
        <v>102</v>
      </c>
      <c r="F139" s="4">
        <v>80</v>
      </c>
      <c r="G139" s="54">
        <v>0.78431372549019607</v>
      </c>
      <c r="H139" s="6" t="s">
        <v>1717</v>
      </c>
      <c r="I139" s="6">
        <v>80</v>
      </c>
      <c r="J139" s="6"/>
      <c r="K139" s="6"/>
      <c r="L139" s="6">
        <v>80</v>
      </c>
      <c r="M139" s="61"/>
      <c r="N139" s="4" t="s">
        <v>1718</v>
      </c>
      <c r="O139" s="4">
        <v>0</v>
      </c>
      <c r="P139" s="4">
        <v>0</v>
      </c>
      <c r="Q139" s="4">
        <v>0</v>
      </c>
      <c r="R139" s="4">
        <v>0</v>
      </c>
      <c r="S139" s="4">
        <v>90</v>
      </c>
      <c r="T139" s="4">
        <v>10</v>
      </c>
      <c r="U139" s="4">
        <v>0</v>
      </c>
      <c r="V139" s="4">
        <v>0</v>
      </c>
      <c r="W139" s="4">
        <v>0</v>
      </c>
      <c r="X139" s="4">
        <v>20</v>
      </c>
      <c r="Y139" s="4">
        <v>0</v>
      </c>
      <c r="Z139" s="4">
        <v>80</v>
      </c>
      <c r="AA139" s="4">
        <v>100</v>
      </c>
      <c r="AB139" s="4">
        <v>100</v>
      </c>
      <c r="AC139" s="4">
        <v>100</v>
      </c>
      <c r="AD139" s="4">
        <v>0</v>
      </c>
      <c r="AE139" s="4">
        <v>0</v>
      </c>
      <c r="AF139" s="4">
        <v>0</v>
      </c>
      <c r="AG139" s="4">
        <v>0</v>
      </c>
      <c r="AH139" s="4">
        <v>100</v>
      </c>
      <c r="AI139" s="4">
        <v>100</v>
      </c>
      <c r="AJ139" s="4">
        <v>1</v>
      </c>
      <c r="AK139" s="4" t="s">
        <v>96</v>
      </c>
      <c r="AL139" s="4" t="s">
        <v>96</v>
      </c>
      <c r="AM139" s="4">
        <v>1</v>
      </c>
      <c r="AN139" s="4" t="s">
        <v>97</v>
      </c>
      <c r="AO139" s="4" t="s">
        <v>97</v>
      </c>
      <c r="AP139" s="4" t="s">
        <v>97</v>
      </c>
      <c r="AQ139" s="4" t="s">
        <v>97</v>
      </c>
      <c r="AR139" s="4" t="s">
        <v>97</v>
      </c>
      <c r="AS139" s="4" t="s">
        <v>97</v>
      </c>
      <c r="AT139" s="4" t="s">
        <v>97</v>
      </c>
      <c r="AU139" s="4" t="s">
        <v>97</v>
      </c>
      <c r="AV139" s="4" t="s">
        <v>97</v>
      </c>
      <c r="AW139" s="4" t="s">
        <v>97</v>
      </c>
      <c r="AX139" s="4" t="s">
        <v>97</v>
      </c>
      <c r="AY139" s="4" t="s">
        <v>97</v>
      </c>
      <c r="AZ139" s="4" t="s">
        <v>97</v>
      </c>
      <c r="BA139" s="4" t="s">
        <v>97</v>
      </c>
      <c r="BB139" s="4" t="s">
        <v>97</v>
      </c>
      <c r="BC139" s="4" t="s">
        <v>97</v>
      </c>
      <c r="BD139" s="4" t="s">
        <v>1439</v>
      </c>
      <c r="BE139" s="4">
        <v>25</v>
      </c>
      <c r="BF139" s="4">
        <v>34</v>
      </c>
      <c r="BG139" s="4">
        <v>34</v>
      </c>
      <c r="BH139" s="4">
        <v>0</v>
      </c>
      <c r="BI139" s="4">
        <v>34</v>
      </c>
      <c r="BJ139" s="4">
        <v>12</v>
      </c>
      <c r="BK139" s="4">
        <v>3</v>
      </c>
      <c r="BL139" s="4" t="s">
        <v>96</v>
      </c>
      <c r="BM139" s="4" t="s">
        <v>1713</v>
      </c>
      <c r="BN139" s="4" t="s">
        <v>98</v>
      </c>
      <c r="BO139" s="6" t="s">
        <v>97</v>
      </c>
      <c r="BP139" s="6" t="s">
        <v>98</v>
      </c>
      <c r="BQ139" s="6" t="s">
        <v>98</v>
      </c>
      <c r="BR139" s="6" t="s">
        <v>96</v>
      </c>
      <c r="BS139" s="6">
        <v>8</v>
      </c>
      <c r="BT139" s="6" t="s">
        <v>96</v>
      </c>
      <c r="BU139" s="29" t="s">
        <v>429</v>
      </c>
      <c r="BV139" s="29" t="s">
        <v>429</v>
      </c>
      <c r="BW139" s="29" t="s">
        <v>429</v>
      </c>
      <c r="BX139" s="29" t="s">
        <v>429</v>
      </c>
      <c r="BY139" s="29" t="s">
        <v>429</v>
      </c>
      <c r="BZ139" s="65" t="s">
        <v>429</v>
      </c>
      <c r="CA139" s="65" t="s">
        <v>429</v>
      </c>
      <c r="CB139" s="65" t="s">
        <v>429</v>
      </c>
      <c r="CC139" s="65" t="s">
        <v>429</v>
      </c>
      <c r="CD139" s="69">
        <v>21</v>
      </c>
      <c r="CE139" s="69">
        <v>14.833333333333334</v>
      </c>
      <c r="CF139" s="66">
        <v>5</v>
      </c>
      <c r="CG139" s="69">
        <v>0</v>
      </c>
      <c r="CH139" s="69">
        <v>0</v>
      </c>
      <c r="CI139" s="69">
        <v>59</v>
      </c>
      <c r="CJ139" s="69">
        <v>0</v>
      </c>
      <c r="CK139" s="66">
        <v>14</v>
      </c>
      <c r="CL139" s="66">
        <v>47</v>
      </c>
      <c r="CM139" s="66">
        <v>13</v>
      </c>
      <c r="CN139" s="66">
        <v>1</v>
      </c>
      <c r="CO139" s="66">
        <v>7</v>
      </c>
      <c r="CP139" s="66">
        <v>0</v>
      </c>
      <c r="CQ139" s="66">
        <v>0</v>
      </c>
      <c r="CR139" s="67">
        <v>0.43925233644859812</v>
      </c>
      <c r="CS139" s="67">
        <v>0.23364485981308411</v>
      </c>
      <c r="CT139" s="67">
        <v>0.19626168224299065</v>
      </c>
      <c r="CU139" s="67">
        <v>8.4112149532710276E-2</v>
      </c>
      <c r="CV139" s="67">
        <v>4.6728971962616821E-2</v>
      </c>
      <c r="CW139" s="68">
        <v>1</v>
      </c>
      <c r="CX139" s="68">
        <v>3</v>
      </c>
      <c r="CY139" s="68">
        <v>1</v>
      </c>
      <c r="CZ139" s="68">
        <v>0</v>
      </c>
    </row>
    <row r="140" spans="1:104" x14ac:dyDescent="0.3">
      <c r="A140" s="3" t="s">
        <v>92</v>
      </c>
      <c r="B140" s="3" t="s">
        <v>278</v>
      </c>
      <c r="C140" s="3" t="s">
        <v>1598</v>
      </c>
      <c r="D140" s="6">
        <v>515183</v>
      </c>
      <c r="E140" s="4">
        <v>218</v>
      </c>
      <c r="F140" s="4">
        <v>174</v>
      </c>
      <c r="G140" s="54">
        <v>0.79816513761467889</v>
      </c>
      <c r="H140" s="6" t="s">
        <v>1717</v>
      </c>
      <c r="I140" s="6">
        <v>174</v>
      </c>
      <c r="J140" s="6"/>
      <c r="K140" s="6"/>
      <c r="L140" s="6">
        <v>174</v>
      </c>
      <c r="M140" s="61"/>
      <c r="N140" s="4" t="s">
        <v>1718</v>
      </c>
      <c r="O140" s="4">
        <v>0</v>
      </c>
      <c r="P140" s="4">
        <v>0</v>
      </c>
      <c r="Q140" s="4">
        <v>0</v>
      </c>
      <c r="R140" s="4">
        <v>0</v>
      </c>
      <c r="S140" s="4">
        <v>90</v>
      </c>
      <c r="T140" s="4">
        <v>10</v>
      </c>
      <c r="U140" s="4">
        <v>0</v>
      </c>
      <c r="V140" s="4">
        <v>0</v>
      </c>
      <c r="W140" s="4">
        <v>0</v>
      </c>
      <c r="X140" s="4">
        <v>100</v>
      </c>
      <c r="Y140" s="4">
        <v>0</v>
      </c>
      <c r="Z140" s="4">
        <v>0</v>
      </c>
      <c r="AA140" s="4">
        <v>100</v>
      </c>
      <c r="AB140" s="4">
        <v>100</v>
      </c>
      <c r="AC140" s="4">
        <v>100</v>
      </c>
      <c r="AD140" s="4">
        <v>100</v>
      </c>
      <c r="AE140" s="4">
        <v>20</v>
      </c>
      <c r="AF140" s="4">
        <v>0</v>
      </c>
      <c r="AG140" s="4">
        <v>25</v>
      </c>
      <c r="AH140" s="4">
        <v>75</v>
      </c>
      <c r="AI140" s="4">
        <v>100</v>
      </c>
      <c r="AJ140" s="4">
        <v>2</v>
      </c>
      <c r="AK140" s="4" t="s">
        <v>96</v>
      </c>
      <c r="AL140" s="4" t="s">
        <v>97</v>
      </c>
      <c r="AM140" s="4" t="s">
        <v>98</v>
      </c>
      <c r="AN140" s="4" t="s">
        <v>96</v>
      </c>
      <c r="AO140" s="4" t="s">
        <v>97</v>
      </c>
      <c r="AP140" s="4" t="s">
        <v>97</v>
      </c>
      <c r="AQ140" s="4" t="s">
        <v>97</v>
      </c>
      <c r="AR140" s="4" t="s">
        <v>97</v>
      </c>
      <c r="AS140" s="4" t="s">
        <v>97</v>
      </c>
      <c r="AT140" s="4" t="s">
        <v>97</v>
      </c>
      <c r="AU140" s="4" t="s">
        <v>97</v>
      </c>
      <c r="AV140" s="4" t="s">
        <v>97</v>
      </c>
      <c r="AW140" s="4" t="s">
        <v>97</v>
      </c>
      <c r="AX140" s="4" t="s">
        <v>97</v>
      </c>
      <c r="AY140" s="4" t="s">
        <v>97</v>
      </c>
      <c r="AZ140" s="4" t="s">
        <v>97</v>
      </c>
      <c r="BA140" s="4" t="s">
        <v>97</v>
      </c>
      <c r="BB140" s="4" t="s">
        <v>97</v>
      </c>
      <c r="BC140" s="4" t="s">
        <v>97</v>
      </c>
      <c r="BD140" s="4" t="s">
        <v>1439</v>
      </c>
      <c r="BE140" s="4">
        <v>10</v>
      </c>
      <c r="BF140" s="4">
        <v>10</v>
      </c>
      <c r="BG140" s="4">
        <v>10</v>
      </c>
      <c r="BH140" s="4">
        <v>0</v>
      </c>
      <c r="BI140" s="4">
        <v>2</v>
      </c>
      <c r="BJ140" s="4">
        <v>1</v>
      </c>
      <c r="BK140" s="4">
        <v>3</v>
      </c>
      <c r="BL140" s="4" t="s">
        <v>96</v>
      </c>
      <c r="BM140" s="4" t="s">
        <v>97</v>
      </c>
      <c r="BN140" s="4" t="s">
        <v>98</v>
      </c>
      <c r="BO140" s="6" t="s">
        <v>97</v>
      </c>
      <c r="BP140" s="6" t="s">
        <v>98</v>
      </c>
      <c r="BQ140" s="6" t="s">
        <v>98</v>
      </c>
      <c r="BR140" s="6" t="s">
        <v>96</v>
      </c>
      <c r="BS140" s="6">
        <v>38</v>
      </c>
      <c r="BT140" s="6" t="s">
        <v>96</v>
      </c>
      <c r="BU140" s="29" t="s">
        <v>429</v>
      </c>
      <c r="BV140" s="29" t="s">
        <v>429</v>
      </c>
      <c r="BW140" s="29" t="s">
        <v>429</v>
      </c>
      <c r="BX140" s="29" t="s">
        <v>429</v>
      </c>
      <c r="BY140" s="29" t="s">
        <v>429</v>
      </c>
      <c r="BZ140" s="65" t="s">
        <v>429</v>
      </c>
      <c r="CA140" s="65" t="s">
        <v>429</v>
      </c>
      <c r="CB140" s="65" t="s">
        <v>429</v>
      </c>
      <c r="CC140" s="65" t="s">
        <v>429</v>
      </c>
      <c r="CD140" s="66">
        <v>44</v>
      </c>
      <c r="CE140" s="66">
        <v>24</v>
      </c>
      <c r="CF140" s="66">
        <v>17</v>
      </c>
      <c r="CG140" s="66">
        <v>0</v>
      </c>
      <c r="CH140" s="66">
        <v>0</v>
      </c>
      <c r="CI140" s="66">
        <v>64</v>
      </c>
      <c r="CJ140" s="66">
        <v>0</v>
      </c>
      <c r="CK140" s="66">
        <v>23</v>
      </c>
      <c r="CL140" s="66">
        <v>57</v>
      </c>
      <c r="CM140" s="66">
        <v>30</v>
      </c>
      <c r="CN140" s="66">
        <v>4</v>
      </c>
      <c r="CO140" s="66">
        <v>9</v>
      </c>
      <c r="CP140" s="66">
        <v>0</v>
      </c>
      <c r="CQ140" s="66">
        <v>0</v>
      </c>
      <c r="CR140" s="67">
        <v>0.24154589371980675</v>
      </c>
      <c r="CS140" s="67">
        <v>0.22222222222222221</v>
      </c>
      <c r="CT140" s="67">
        <v>0.27053140096618356</v>
      </c>
      <c r="CU140" s="67">
        <v>0.13526570048309178</v>
      </c>
      <c r="CV140" s="67">
        <v>0.13043478260869565</v>
      </c>
      <c r="CW140" s="68">
        <v>11</v>
      </c>
      <c r="CX140" s="68">
        <v>3</v>
      </c>
      <c r="CY140" s="68">
        <v>2</v>
      </c>
      <c r="CZ140" s="68">
        <v>4</v>
      </c>
    </row>
    <row r="141" spans="1:104" x14ac:dyDescent="0.3">
      <c r="A141" s="3" t="s">
        <v>92</v>
      </c>
      <c r="B141" s="3" t="s">
        <v>278</v>
      </c>
      <c r="C141" s="3" t="s">
        <v>1599</v>
      </c>
      <c r="D141" s="6">
        <v>515205</v>
      </c>
      <c r="E141" s="4">
        <v>276</v>
      </c>
      <c r="F141" s="4">
        <v>97</v>
      </c>
      <c r="G141" s="54">
        <v>0.35144927536231885</v>
      </c>
      <c r="H141" s="6">
        <v>0</v>
      </c>
      <c r="I141" s="6">
        <v>0</v>
      </c>
      <c r="J141" s="6"/>
      <c r="K141" s="6"/>
      <c r="L141" s="6"/>
      <c r="M141" s="61">
        <v>97</v>
      </c>
      <c r="N141" s="4" t="s">
        <v>1718</v>
      </c>
      <c r="O141" s="4">
        <v>0</v>
      </c>
      <c r="P141" s="4">
        <v>0</v>
      </c>
      <c r="Q141" s="4">
        <v>0</v>
      </c>
      <c r="R141" s="4">
        <v>0</v>
      </c>
      <c r="S141" s="4">
        <v>85</v>
      </c>
      <c r="T141" s="4">
        <v>15</v>
      </c>
      <c r="U141" s="4">
        <v>0</v>
      </c>
      <c r="V141" s="4">
        <v>0</v>
      </c>
      <c r="W141" s="4">
        <v>0</v>
      </c>
      <c r="X141" s="4">
        <v>80</v>
      </c>
      <c r="Y141" s="4">
        <v>0</v>
      </c>
      <c r="Z141" s="4">
        <v>20</v>
      </c>
      <c r="AA141" s="4">
        <v>100</v>
      </c>
      <c r="AB141" s="4">
        <v>100</v>
      </c>
      <c r="AC141" s="4">
        <v>100</v>
      </c>
      <c r="AD141" s="4">
        <v>0</v>
      </c>
      <c r="AE141" s="4">
        <v>0</v>
      </c>
      <c r="AF141" s="4">
        <v>0</v>
      </c>
      <c r="AG141" s="4">
        <v>1</v>
      </c>
      <c r="AH141" s="4">
        <v>99</v>
      </c>
      <c r="AI141" s="4">
        <v>100</v>
      </c>
      <c r="AJ141" s="4">
        <v>2</v>
      </c>
      <c r="AK141" s="4" t="s">
        <v>96</v>
      </c>
      <c r="AL141" s="4" t="s">
        <v>96</v>
      </c>
      <c r="AM141" s="4">
        <v>12</v>
      </c>
      <c r="AN141" s="4" t="s">
        <v>97</v>
      </c>
      <c r="AO141" s="4" t="s">
        <v>97</v>
      </c>
      <c r="AP141" s="4" t="s">
        <v>97</v>
      </c>
      <c r="AQ141" s="4" t="s">
        <v>96</v>
      </c>
      <c r="AR141" s="4" t="s">
        <v>96</v>
      </c>
      <c r="AS141" s="4" t="s">
        <v>97</v>
      </c>
      <c r="AT141" s="4" t="s">
        <v>97</v>
      </c>
      <c r="AU141" s="4" t="s">
        <v>97</v>
      </c>
      <c r="AV141" s="4" t="s">
        <v>97</v>
      </c>
      <c r="AW141" s="4" t="s">
        <v>97</v>
      </c>
      <c r="AX141" s="4" t="s">
        <v>97</v>
      </c>
      <c r="AY141" s="4" t="s">
        <v>97</v>
      </c>
      <c r="AZ141" s="4" t="s">
        <v>97</v>
      </c>
      <c r="BA141" s="4" t="s">
        <v>97</v>
      </c>
      <c r="BB141" s="4" t="s">
        <v>97</v>
      </c>
      <c r="BC141" s="4" t="s">
        <v>97</v>
      </c>
      <c r="BD141" s="4" t="s">
        <v>1439</v>
      </c>
      <c r="BE141" s="4">
        <v>16</v>
      </c>
      <c r="BF141" s="4">
        <v>16</v>
      </c>
      <c r="BG141" s="4">
        <v>16</v>
      </c>
      <c r="BH141" s="4">
        <v>0</v>
      </c>
      <c r="BI141" s="4">
        <v>6</v>
      </c>
      <c r="BJ141" s="4">
        <v>0</v>
      </c>
      <c r="BK141" s="4">
        <v>5</v>
      </c>
      <c r="BL141" s="4" t="s">
        <v>96</v>
      </c>
      <c r="BM141" s="4" t="s">
        <v>97</v>
      </c>
      <c r="BN141" s="4" t="s">
        <v>98</v>
      </c>
      <c r="BO141" s="6" t="s">
        <v>97</v>
      </c>
      <c r="BP141" s="6" t="s">
        <v>98</v>
      </c>
      <c r="BQ141" s="6" t="s">
        <v>98</v>
      </c>
      <c r="BR141" s="6" t="s">
        <v>96</v>
      </c>
      <c r="BS141" s="6">
        <v>75</v>
      </c>
      <c r="BT141" s="6" t="s">
        <v>96</v>
      </c>
      <c r="BU141" s="29" t="s">
        <v>429</v>
      </c>
      <c r="BV141" s="29" t="s">
        <v>429</v>
      </c>
      <c r="BW141" s="29" t="s">
        <v>429</v>
      </c>
      <c r="BX141" s="29" t="s">
        <v>429</v>
      </c>
      <c r="BY141" s="29" t="s">
        <v>429</v>
      </c>
      <c r="BZ141" s="65" t="s">
        <v>429</v>
      </c>
      <c r="CA141" s="65" t="s">
        <v>429</v>
      </c>
      <c r="CB141" s="65" t="s">
        <v>429</v>
      </c>
      <c r="CC141" s="65" t="s">
        <v>429</v>
      </c>
      <c r="CD141" s="69">
        <v>42.833333333333336</v>
      </c>
      <c r="CE141" s="69">
        <v>30.833333333333332</v>
      </c>
      <c r="CF141" s="66">
        <v>11</v>
      </c>
      <c r="CG141" s="69">
        <v>4</v>
      </c>
      <c r="CH141" s="69">
        <v>0</v>
      </c>
      <c r="CI141" s="69">
        <v>79</v>
      </c>
      <c r="CJ141" s="69">
        <v>0</v>
      </c>
      <c r="CK141" s="66">
        <v>29</v>
      </c>
      <c r="CL141" s="66">
        <v>54</v>
      </c>
      <c r="CM141" s="66">
        <v>31</v>
      </c>
      <c r="CN141" s="66">
        <v>3</v>
      </c>
      <c r="CO141" s="66">
        <v>10</v>
      </c>
      <c r="CP141" s="66">
        <v>9</v>
      </c>
      <c r="CQ141" s="66">
        <v>9</v>
      </c>
      <c r="CR141" s="67">
        <v>0.17427385892116182</v>
      </c>
      <c r="CS141" s="67">
        <v>0.21991701244813278</v>
      </c>
      <c r="CT141" s="67">
        <v>0.29045643153526973</v>
      </c>
      <c r="CU141" s="67">
        <v>0.15767634854771784</v>
      </c>
      <c r="CV141" s="67">
        <v>0.15767634854771784</v>
      </c>
      <c r="CW141" s="68">
        <v>0</v>
      </c>
      <c r="CX141" s="68">
        <v>2</v>
      </c>
      <c r="CY141" s="68">
        <v>3</v>
      </c>
      <c r="CZ141" s="68">
        <v>6</v>
      </c>
    </row>
    <row r="142" spans="1:104" x14ac:dyDescent="0.3">
      <c r="A142" s="3" t="s">
        <v>92</v>
      </c>
      <c r="B142" s="3" t="s">
        <v>278</v>
      </c>
      <c r="C142" s="3" t="s">
        <v>312</v>
      </c>
      <c r="D142" s="6">
        <v>515230</v>
      </c>
      <c r="E142" s="4">
        <v>476</v>
      </c>
      <c r="F142" s="4">
        <v>150</v>
      </c>
      <c r="G142" s="54">
        <v>0.31512605042016806</v>
      </c>
      <c r="H142" s="4">
        <v>1</v>
      </c>
      <c r="I142" s="4">
        <v>150</v>
      </c>
      <c r="J142" s="6"/>
      <c r="K142" s="6"/>
      <c r="L142" s="6">
        <v>150</v>
      </c>
      <c r="M142" s="61"/>
      <c r="N142" s="4" t="s">
        <v>1718</v>
      </c>
      <c r="O142" s="4">
        <v>4</v>
      </c>
      <c r="P142" s="4">
        <v>10</v>
      </c>
      <c r="Q142" s="4">
        <v>100</v>
      </c>
      <c r="R142" s="4">
        <v>32</v>
      </c>
      <c r="S142" s="4">
        <v>63</v>
      </c>
      <c r="T142" s="4">
        <v>0</v>
      </c>
      <c r="U142" s="4">
        <v>5</v>
      </c>
      <c r="V142" s="4">
        <v>0</v>
      </c>
      <c r="W142" s="4">
        <v>0</v>
      </c>
      <c r="X142" s="4">
        <v>75</v>
      </c>
      <c r="Y142" s="4">
        <v>0</v>
      </c>
      <c r="Z142" s="4">
        <v>25</v>
      </c>
      <c r="AA142" s="4">
        <v>100</v>
      </c>
      <c r="AB142" s="4">
        <v>100</v>
      </c>
      <c r="AC142" s="4">
        <v>100</v>
      </c>
      <c r="AD142" s="4">
        <v>100</v>
      </c>
      <c r="AE142" s="4">
        <v>41</v>
      </c>
      <c r="AF142" s="4">
        <v>0</v>
      </c>
      <c r="AG142" s="4">
        <v>25</v>
      </c>
      <c r="AH142" s="4">
        <v>75</v>
      </c>
      <c r="AI142" s="4">
        <v>70</v>
      </c>
      <c r="AJ142" s="4">
        <v>2</v>
      </c>
      <c r="AK142" s="4" t="s">
        <v>96</v>
      </c>
      <c r="AL142" s="4" t="s">
        <v>96</v>
      </c>
      <c r="AM142" s="4">
        <v>2</v>
      </c>
      <c r="AN142" s="4" t="s">
        <v>97</v>
      </c>
      <c r="AO142" s="4" t="s">
        <v>97</v>
      </c>
      <c r="AP142" s="4" t="s">
        <v>97</v>
      </c>
      <c r="AQ142" s="4" t="s">
        <v>97</v>
      </c>
      <c r="AR142" s="4" t="s">
        <v>97</v>
      </c>
      <c r="AS142" s="4" t="s">
        <v>97</v>
      </c>
      <c r="AT142" s="4" t="s">
        <v>97</v>
      </c>
      <c r="AU142" s="4" t="s">
        <v>97</v>
      </c>
      <c r="AV142" s="4" t="s">
        <v>97</v>
      </c>
      <c r="AW142" s="4" t="s">
        <v>97</v>
      </c>
      <c r="AX142" s="4" t="s">
        <v>97</v>
      </c>
      <c r="AY142" s="4" t="s">
        <v>97</v>
      </c>
      <c r="AZ142" s="4" t="s">
        <v>97</v>
      </c>
      <c r="BA142" s="4" t="s">
        <v>97</v>
      </c>
      <c r="BB142" s="4" t="s">
        <v>97</v>
      </c>
      <c r="BC142" s="4" t="s">
        <v>97</v>
      </c>
      <c r="BD142" s="4" t="s">
        <v>430</v>
      </c>
      <c r="BE142" s="4">
        <v>0</v>
      </c>
      <c r="BF142" s="4">
        <v>8</v>
      </c>
      <c r="BG142" s="4">
        <v>8</v>
      </c>
      <c r="BH142" s="4">
        <v>0</v>
      </c>
      <c r="BI142" s="4"/>
      <c r="BJ142" s="4">
        <v>0</v>
      </c>
      <c r="BK142" s="4">
        <v>5</v>
      </c>
      <c r="BL142" s="4" t="s">
        <v>429</v>
      </c>
      <c r="BM142" s="4" t="s">
        <v>429</v>
      </c>
      <c r="BN142" s="4" t="s">
        <v>98</v>
      </c>
      <c r="BO142" s="6" t="s">
        <v>429</v>
      </c>
      <c r="BP142" s="6" t="s">
        <v>98</v>
      </c>
      <c r="BQ142" s="6" t="s">
        <v>98</v>
      </c>
      <c r="BR142" s="6" t="s">
        <v>430</v>
      </c>
      <c r="BS142" s="6">
        <v>38</v>
      </c>
      <c r="BT142" s="6" t="s">
        <v>430</v>
      </c>
      <c r="BU142" s="29" t="s">
        <v>429</v>
      </c>
      <c r="BV142" s="29" t="s">
        <v>429</v>
      </c>
      <c r="BW142" s="29" t="s">
        <v>429</v>
      </c>
      <c r="BX142" s="29" t="s">
        <v>429</v>
      </c>
      <c r="BY142" s="29" t="s">
        <v>429</v>
      </c>
      <c r="BZ142" s="65" t="s">
        <v>429</v>
      </c>
      <c r="CA142" s="65" t="s">
        <v>429</v>
      </c>
      <c r="CB142" s="65" t="s">
        <v>429</v>
      </c>
      <c r="CC142" s="65" t="s">
        <v>429</v>
      </c>
      <c r="CD142" s="66">
        <v>74</v>
      </c>
      <c r="CE142" s="66">
        <v>47</v>
      </c>
      <c r="CF142" s="66">
        <v>6</v>
      </c>
      <c r="CG142" s="66">
        <v>0</v>
      </c>
      <c r="CH142" s="66">
        <v>1</v>
      </c>
      <c r="CI142" s="66">
        <v>82</v>
      </c>
      <c r="CJ142" s="66">
        <v>0</v>
      </c>
      <c r="CK142" s="66">
        <v>37</v>
      </c>
      <c r="CL142" s="66">
        <v>86</v>
      </c>
      <c r="CM142" s="66">
        <v>51</v>
      </c>
      <c r="CN142" s="66">
        <v>3</v>
      </c>
      <c r="CO142" s="66">
        <v>8</v>
      </c>
      <c r="CP142" s="66">
        <v>18</v>
      </c>
      <c r="CQ142" s="66">
        <v>15</v>
      </c>
      <c r="CR142" s="67">
        <v>0.1368421052631579</v>
      </c>
      <c r="CS142" s="67">
        <v>0.16</v>
      </c>
      <c r="CT142" s="67">
        <v>0.32210526315789473</v>
      </c>
      <c r="CU142" s="67">
        <v>0.19157894736842104</v>
      </c>
      <c r="CV142" s="67">
        <v>0.18947368421052632</v>
      </c>
      <c r="CW142" s="68">
        <v>14</v>
      </c>
      <c r="CX142" s="68">
        <v>12</v>
      </c>
      <c r="CY142" s="68">
        <v>4</v>
      </c>
      <c r="CZ142" s="68">
        <v>14</v>
      </c>
    </row>
    <row r="143" spans="1:104" x14ac:dyDescent="0.3">
      <c r="A143" s="3" t="s">
        <v>92</v>
      </c>
      <c r="B143" s="3" t="s">
        <v>278</v>
      </c>
      <c r="C143" s="3" t="s">
        <v>313</v>
      </c>
      <c r="D143" s="6">
        <v>515264</v>
      </c>
      <c r="E143" s="4">
        <v>1657</v>
      </c>
      <c r="F143" s="4">
        <v>265</v>
      </c>
      <c r="G143" s="54">
        <v>0.15992757996378998</v>
      </c>
      <c r="H143" s="4">
        <v>1</v>
      </c>
      <c r="I143" s="4">
        <v>205</v>
      </c>
      <c r="J143" s="6"/>
      <c r="K143" s="6"/>
      <c r="L143" s="6">
        <v>205</v>
      </c>
      <c r="M143" s="61">
        <v>60</v>
      </c>
      <c r="N143" s="4" t="s">
        <v>1718</v>
      </c>
      <c r="O143" s="4">
        <v>38</v>
      </c>
      <c r="P143" s="4">
        <v>300</v>
      </c>
      <c r="Q143" s="4">
        <v>100</v>
      </c>
      <c r="R143" s="4">
        <v>80</v>
      </c>
      <c r="S143" s="4">
        <v>18</v>
      </c>
      <c r="T143" s="4">
        <v>1</v>
      </c>
      <c r="U143" s="4">
        <v>1</v>
      </c>
      <c r="V143" s="4">
        <v>80</v>
      </c>
      <c r="W143" s="4">
        <v>60</v>
      </c>
      <c r="X143" s="4">
        <v>40</v>
      </c>
      <c r="Y143" s="4">
        <v>0</v>
      </c>
      <c r="Z143" s="4">
        <v>0</v>
      </c>
      <c r="AA143" s="4">
        <v>90</v>
      </c>
      <c r="AB143" s="4">
        <v>90</v>
      </c>
      <c r="AC143" s="4">
        <v>80</v>
      </c>
      <c r="AD143" s="4">
        <v>65</v>
      </c>
      <c r="AE143" s="4">
        <v>65</v>
      </c>
      <c r="AF143" s="4">
        <v>0</v>
      </c>
      <c r="AG143" s="4">
        <v>45</v>
      </c>
      <c r="AH143" s="4">
        <v>55</v>
      </c>
      <c r="AI143" s="4">
        <v>90</v>
      </c>
      <c r="AJ143" s="4">
        <v>1</v>
      </c>
      <c r="AK143" s="4" t="s">
        <v>96</v>
      </c>
      <c r="AL143" s="4" t="s">
        <v>96</v>
      </c>
      <c r="AM143" s="4">
        <v>2</v>
      </c>
      <c r="AN143" s="4" t="s">
        <v>97</v>
      </c>
      <c r="AO143" s="4" t="s">
        <v>97</v>
      </c>
      <c r="AP143" s="4" t="s">
        <v>97</v>
      </c>
      <c r="AQ143" s="4" t="s">
        <v>97</v>
      </c>
      <c r="AR143" s="4" t="s">
        <v>97</v>
      </c>
      <c r="AS143" s="4" t="s">
        <v>97</v>
      </c>
      <c r="AT143" s="4" t="s">
        <v>97</v>
      </c>
      <c r="AU143" s="4" t="s">
        <v>97</v>
      </c>
      <c r="AV143" s="4" t="s">
        <v>97</v>
      </c>
      <c r="AW143" s="4" t="s">
        <v>97</v>
      </c>
      <c r="AX143" s="4" t="s">
        <v>97</v>
      </c>
      <c r="AY143" s="4" t="s">
        <v>97</v>
      </c>
      <c r="AZ143" s="4" t="s">
        <v>97</v>
      </c>
      <c r="BA143" s="4" t="s">
        <v>97</v>
      </c>
      <c r="BB143" s="4" t="s">
        <v>97</v>
      </c>
      <c r="BC143" s="4" t="s">
        <v>96</v>
      </c>
      <c r="BD143" s="4" t="s">
        <v>96</v>
      </c>
      <c r="BE143" s="4">
        <v>0</v>
      </c>
      <c r="BF143" s="4">
        <v>0</v>
      </c>
      <c r="BG143" s="4">
        <v>0</v>
      </c>
      <c r="BH143" s="4">
        <v>0</v>
      </c>
      <c r="BI143" s="4">
        <v>12</v>
      </c>
      <c r="BJ143" s="4">
        <v>0</v>
      </c>
      <c r="BK143" s="4">
        <v>9</v>
      </c>
      <c r="BL143" s="4" t="s">
        <v>96</v>
      </c>
      <c r="BM143" s="4" t="s">
        <v>97</v>
      </c>
      <c r="BN143" s="4" t="s">
        <v>98</v>
      </c>
      <c r="BO143" s="6" t="s">
        <v>97</v>
      </c>
      <c r="BP143" s="6" t="s">
        <v>98</v>
      </c>
      <c r="BQ143" s="6" t="s">
        <v>98</v>
      </c>
      <c r="BR143" s="6" t="s">
        <v>96</v>
      </c>
      <c r="BS143" s="6">
        <v>6</v>
      </c>
      <c r="BT143" s="6" t="s">
        <v>96</v>
      </c>
      <c r="BU143" s="29" t="s">
        <v>429</v>
      </c>
      <c r="BV143" s="29" t="s">
        <v>1801</v>
      </c>
      <c r="BW143" s="29" t="s">
        <v>429</v>
      </c>
      <c r="BX143" s="29" t="s">
        <v>429</v>
      </c>
      <c r="BY143" s="29" t="s">
        <v>429</v>
      </c>
      <c r="BZ143" s="65" t="s">
        <v>429</v>
      </c>
      <c r="CA143" s="65" t="s">
        <v>429</v>
      </c>
      <c r="CB143" s="65" t="s">
        <v>429</v>
      </c>
      <c r="CC143" s="65" t="s">
        <v>1800</v>
      </c>
      <c r="CD143" s="66">
        <v>125</v>
      </c>
      <c r="CE143" s="66">
        <v>64</v>
      </c>
      <c r="CF143" s="66">
        <v>26</v>
      </c>
      <c r="CG143" s="66">
        <v>0</v>
      </c>
      <c r="CH143" s="66">
        <v>14</v>
      </c>
      <c r="CI143" s="66">
        <v>84</v>
      </c>
      <c r="CJ143" s="66">
        <v>0</v>
      </c>
      <c r="CK143" s="66">
        <v>42</v>
      </c>
      <c r="CL143" s="66">
        <v>329</v>
      </c>
      <c r="CM143" s="66">
        <v>189</v>
      </c>
      <c r="CN143" s="66">
        <v>16</v>
      </c>
      <c r="CO143" s="66">
        <v>49</v>
      </c>
      <c r="CP143" s="66">
        <v>41</v>
      </c>
      <c r="CQ143" s="66">
        <v>35</v>
      </c>
      <c r="CR143" s="67">
        <v>0.18930288461538461</v>
      </c>
      <c r="CS143" s="67">
        <v>0.18930288461538461</v>
      </c>
      <c r="CT143" s="67">
        <v>0.296875</v>
      </c>
      <c r="CU143" s="67">
        <v>0.17908653846153846</v>
      </c>
      <c r="CV143" s="67">
        <v>0.14543269230769232</v>
      </c>
      <c r="CW143" s="68">
        <v>40</v>
      </c>
      <c r="CX143" s="68">
        <v>34</v>
      </c>
      <c r="CY143" s="68">
        <v>23</v>
      </c>
      <c r="CZ143" s="68">
        <v>17</v>
      </c>
    </row>
    <row r="144" spans="1:104" x14ac:dyDescent="0.3">
      <c r="A144" s="3" t="s">
        <v>92</v>
      </c>
      <c r="B144" s="3" t="s">
        <v>278</v>
      </c>
      <c r="C144" s="3" t="s">
        <v>1600</v>
      </c>
      <c r="D144" s="6">
        <v>515281</v>
      </c>
      <c r="E144" s="4">
        <v>397</v>
      </c>
      <c r="F144" s="4">
        <v>286</v>
      </c>
      <c r="G144" s="54">
        <v>0.72040302267002521</v>
      </c>
      <c r="H144" s="6" t="s">
        <v>1717</v>
      </c>
      <c r="I144" s="6">
        <v>286</v>
      </c>
      <c r="J144" s="6"/>
      <c r="K144" s="6"/>
      <c r="L144" s="6">
        <v>286</v>
      </c>
      <c r="M144" s="61"/>
      <c r="N144" s="4" t="s">
        <v>1718</v>
      </c>
      <c r="O144" s="4">
        <v>3</v>
      </c>
      <c r="P144" s="4">
        <v>16</v>
      </c>
      <c r="Q144" s="4">
        <v>96</v>
      </c>
      <c r="R144" s="4">
        <v>83</v>
      </c>
      <c r="S144" s="4">
        <v>12</v>
      </c>
      <c r="T144" s="4">
        <v>0</v>
      </c>
      <c r="U144" s="4">
        <v>5</v>
      </c>
      <c r="V144" s="4">
        <v>0</v>
      </c>
      <c r="W144" s="4">
        <v>0</v>
      </c>
      <c r="X144" s="4">
        <v>90</v>
      </c>
      <c r="Y144" s="4">
        <v>0</v>
      </c>
      <c r="Z144" s="4">
        <v>10</v>
      </c>
      <c r="AA144" s="4">
        <v>100</v>
      </c>
      <c r="AB144" s="4">
        <v>100</v>
      </c>
      <c r="AC144" s="4">
        <v>100</v>
      </c>
      <c r="AD144" s="4">
        <v>0</v>
      </c>
      <c r="AE144" s="4">
        <v>0</v>
      </c>
      <c r="AF144" s="4">
        <v>0</v>
      </c>
      <c r="AG144" s="4">
        <v>10</v>
      </c>
      <c r="AH144" s="4">
        <v>90</v>
      </c>
      <c r="AI144" s="4">
        <v>70</v>
      </c>
      <c r="AJ144" s="4">
        <v>2</v>
      </c>
      <c r="AK144" s="4" t="s">
        <v>96</v>
      </c>
      <c r="AL144" s="4" t="s">
        <v>96</v>
      </c>
      <c r="AM144" s="4">
        <v>2</v>
      </c>
      <c r="AN144" s="4" t="s">
        <v>96</v>
      </c>
      <c r="AO144" s="4" t="s">
        <v>97</v>
      </c>
      <c r="AP144" s="4" t="s">
        <v>97</v>
      </c>
      <c r="AQ144" s="4" t="s">
        <v>96</v>
      </c>
      <c r="AR144" s="4" t="s">
        <v>96</v>
      </c>
      <c r="AS144" s="4" t="s">
        <v>97</v>
      </c>
      <c r="AT144" s="4" t="s">
        <v>97</v>
      </c>
      <c r="AU144" s="4" t="s">
        <v>97</v>
      </c>
      <c r="AV144" s="4" t="s">
        <v>97</v>
      </c>
      <c r="AW144" s="4" t="s">
        <v>97</v>
      </c>
      <c r="AX144" s="4" t="s">
        <v>97</v>
      </c>
      <c r="AY144" s="4" t="s">
        <v>97</v>
      </c>
      <c r="AZ144" s="4" t="s">
        <v>97</v>
      </c>
      <c r="BA144" s="4" t="s">
        <v>97</v>
      </c>
      <c r="BB144" s="4" t="s">
        <v>97</v>
      </c>
      <c r="BC144" s="4" t="s">
        <v>97</v>
      </c>
      <c r="BD144" s="4" t="s">
        <v>1439</v>
      </c>
      <c r="BE144" s="4">
        <v>5</v>
      </c>
      <c r="BF144" s="4">
        <v>5</v>
      </c>
      <c r="BG144" s="4">
        <v>5</v>
      </c>
      <c r="BH144" s="4">
        <v>0</v>
      </c>
      <c r="BI144" s="4">
        <v>3</v>
      </c>
      <c r="BJ144" s="4">
        <v>0</v>
      </c>
      <c r="BK144" s="4">
        <v>5</v>
      </c>
      <c r="BL144" s="4" t="s">
        <v>96</v>
      </c>
      <c r="BM144" s="4" t="s">
        <v>96</v>
      </c>
      <c r="BN144" s="4" t="s">
        <v>1723</v>
      </c>
      <c r="BO144" s="6" t="s">
        <v>97</v>
      </c>
      <c r="BP144" s="6" t="s">
        <v>98</v>
      </c>
      <c r="BQ144" s="6" t="s">
        <v>98</v>
      </c>
      <c r="BR144" s="6" t="s">
        <v>96</v>
      </c>
      <c r="BS144" s="6">
        <v>2</v>
      </c>
      <c r="BT144" s="6" t="s">
        <v>96</v>
      </c>
      <c r="BU144" s="29" t="s">
        <v>430</v>
      </c>
      <c r="BV144" s="29" t="s">
        <v>429</v>
      </c>
      <c r="BW144" s="29" t="s">
        <v>429</v>
      </c>
      <c r="BX144" s="29" t="s">
        <v>429</v>
      </c>
      <c r="BY144" s="29" t="s">
        <v>429</v>
      </c>
      <c r="BZ144" s="65" t="s">
        <v>429</v>
      </c>
      <c r="CA144" s="65" t="s">
        <v>429</v>
      </c>
      <c r="CB144" s="65" t="s">
        <v>429</v>
      </c>
      <c r="CC144" s="65" t="s">
        <v>429</v>
      </c>
      <c r="CD144" s="66">
        <v>101</v>
      </c>
      <c r="CE144" s="66">
        <v>65</v>
      </c>
      <c r="CF144" s="66">
        <v>16</v>
      </c>
      <c r="CG144" s="66">
        <v>0</v>
      </c>
      <c r="CH144" s="66">
        <v>0</v>
      </c>
      <c r="CI144" s="66">
        <v>169</v>
      </c>
      <c r="CJ144" s="66">
        <v>59</v>
      </c>
      <c r="CK144" s="66">
        <v>56</v>
      </c>
      <c r="CL144" s="66">
        <v>118</v>
      </c>
      <c r="CM144" s="66">
        <v>63</v>
      </c>
      <c r="CN144" s="66">
        <v>6</v>
      </c>
      <c r="CO144" s="66">
        <v>20</v>
      </c>
      <c r="CP144" s="66">
        <v>0</v>
      </c>
      <c r="CQ144" s="66">
        <v>0</v>
      </c>
      <c r="CR144" s="67">
        <v>0.28678304239401498</v>
      </c>
      <c r="CS144" s="67">
        <v>0.25436408977556108</v>
      </c>
      <c r="CT144" s="67">
        <v>0.27182044887780549</v>
      </c>
      <c r="CU144" s="67">
        <v>0.12718204488778054</v>
      </c>
      <c r="CV144" s="67">
        <v>5.9850374064837904E-2</v>
      </c>
      <c r="CW144" s="68">
        <v>2</v>
      </c>
      <c r="CX144" s="68">
        <v>14</v>
      </c>
      <c r="CY144" s="68">
        <v>7</v>
      </c>
      <c r="CZ144" s="68">
        <v>2</v>
      </c>
    </row>
    <row r="145" spans="1:104" x14ac:dyDescent="0.3">
      <c r="A145" s="3" t="s">
        <v>92</v>
      </c>
      <c r="B145" s="3" t="s">
        <v>278</v>
      </c>
      <c r="C145" s="3" t="s">
        <v>1601</v>
      </c>
      <c r="D145" s="6">
        <v>515353</v>
      </c>
      <c r="E145" s="4">
        <v>969</v>
      </c>
      <c r="F145" s="4">
        <v>921</v>
      </c>
      <c r="G145" s="54">
        <v>0.9504643962848297</v>
      </c>
      <c r="H145" s="6" t="s">
        <v>1717</v>
      </c>
      <c r="I145" s="6">
        <v>921</v>
      </c>
      <c r="J145" s="6"/>
      <c r="K145" s="6"/>
      <c r="L145" s="6">
        <v>921</v>
      </c>
      <c r="M145" s="61"/>
      <c r="N145" s="4" t="s">
        <v>1718</v>
      </c>
      <c r="O145" s="4">
        <v>12</v>
      </c>
      <c r="P145" s="4">
        <v>50</v>
      </c>
      <c r="Q145" s="4">
        <v>0</v>
      </c>
      <c r="R145" s="4">
        <v>0</v>
      </c>
      <c r="S145" s="4">
        <v>0</v>
      </c>
      <c r="T145" s="4">
        <v>100</v>
      </c>
      <c r="U145" s="4">
        <v>0</v>
      </c>
      <c r="V145" s="4">
        <v>0</v>
      </c>
      <c r="W145" s="4">
        <v>0</v>
      </c>
      <c r="X145" s="4">
        <v>100</v>
      </c>
      <c r="Y145" s="4">
        <v>0</v>
      </c>
      <c r="Z145" s="4">
        <v>0</v>
      </c>
      <c r="AA145" s="4">
        <v>100</v>
      </c>
      <c r="AB145" s="4">
        <v>100</v>
      </c>
      <c r="AC145" s="4">
        <v>100</v>
      </c>
      <c r="AD145" s="4">
        <v>0</v>
      </c>
      <c r="AE145" s="4">
        <v>0</v>
      </c>
      <c r="AF145" s="4">
        <v>0</v>
      </c>
      <c r="AG145" s="4">
        <v>20</v>
      </c>
      <c r="AH145" s="4">
        <v>80</v>
      </c>
      <c r="AI145" s="4">
        <v>100</v>
      </c>
      <c r="AJ145" s="4">
        <v>4</v>
      </c>
      <c r="AK145" s="4" t="s">
        <v>96</v>
      </c>
      <c r="AL145" s="4" t="s">
        <v>97</v>
      </c>
      <c r="AM145" s="4" t="s">
        <v>98</v>
      </c>
      <c r="AN145" s="4" t="s">
        <v>97</v>
      </c>
      <c r="AO145" s="4" t="s">
        <v>97</v>
      </c>
      <c r="AP145" s="4" t="s">
        <v>97</v>
      </c>
      <c r="AQ145" s="4" t="s">
        <v>96</v>
      </c>
      <c r="AR145" s="4" t="s">
        <v>96</v>
      </c>
      <c r="AS145" s="4" t="s">
        <v>97</v>
      </c>
      <c r="AT145" s="4" t="s">
        <v>97</v>
      </c>
      <c r="AU145" s="4" t="s">
        <v>97</v>
      </c>
      <c r="AV145" s="4" t="s">
        <v>97</v>
      </c>
      <c r="AW145" s="4" t="s">
        <v>97</v>
      </c>
      <c r="AX145" s="4" t="s">
        <v>97</v>
      </c>
      <c r="AY145" s="4" t="s">
        <v>97</v>
      </c>
      <c r="AZ145" s="4" t="s">
        <v>97</v>
      </c>
      <c r="BA145" s="4" t="s">
        <v>97</v>
      </c>
      <c r="BB145" s="4" t="s">
        <v>97</v>
      </c>
      <c r="BC145" s="4" t="s">
        <v>97</v>
      </c>
      <c r="BD145" s="4" t="s">
        <v>97</v>
      </c>
      <c r="BE145" s="4">
        <v>6</v>
      </c>
      <c r="BF145" s="4">
        <v>6</v>
      </c>
      <c r="BG145" s="4">
        <v>6</v>
      </c>
      <c r="BH145" s="4">
        <v>0</v>
      </c>
      <c r="BI145" s="4">
        <v>19</v>
      </c>
      <c r="BJ145" s="4">
        <v>0</v>
      </c>
      <c r="BK145" s="4">
        <v>7</v>
      </c>
      <c r="BL145" s="4" t="s">
        <v>96</v>
      </c>
      <c r="BM145" s="4" t="s">
        <v>97</v>
      </c>
      <c r="BN145" s="4" t="s">
        <v>98</v>
      </c>
      <c r="BO145" s="6" t="s">
        <v>97</v>
      </c>
      <c r="BP145" s="6" t="s">
        <v>98</v>
      </c>
      <c r="BQ145" s="6" t="s">
        <v>98</v>
      </c>
      <c r="BR145" s="6" t="s">
        <v>96</v>
      </c>
      <c r="BS145" s="6">
        <v>300</v>
      </c>
      <c r="BT145" s="6" t="s">
        <v>96</v>
      </c>
      <c r="BU145" s="29" t="s">
        <v>430</v>
      </c>
      <c r="BV145" s="29" t="s">
        <v>1801</v>
      </c>
      <c r="BW145" s="29" t="s">
        <v>429</v>
      </c>
      <c r="BX145" s="29" t="s">
        <v>1802</v>
      </c>
      <c r="BY145" s="29" t="s">
        <v>429</v>
      </c>
      <c r="BZ145" s="65" t="s">
        <v>429</v>
      </c>
      <c r="CA145" s="65" t="s">
        <v>1800</v>
      </c>
      <c r="CB145" s="65" t="s">
        <v>429</v>
      </c>
      <c r="CC145" s="65" t="s">
        <v>429</v>
      </c>
      <c r="CD145" s="66">
        <v>254</v>
      </c>
      <c r="CE145" s="66">
        <v>185</v>
      </c>
      <c r="CF145" s="66">
        <v>53</v>
      </c>
      <c r="CG145" s="66">
        <v>0</v>
      </c>
      <c r="CH145" s="66">
        <v>9</v>
      </c>
      <c r="CI145" s="66">
        <v>467</v>
      </c>
      <c r="CJ145" s="66">
        <v>62</v>
      </c>
      <c r="CK145" s="66">
        <v>166</v>
      </c>
      <c r="CL145" s="66">
        <v>325</v>
      </c>
      <c r="CM145" s="66">
        <v>152</v>
      </c>
      <c r="CN145" s="66">
        <v>19</v>
      </c>
      <c r="CO145" s="66">
        <v>62</v>
      </c>
      <c r="CP145" s="66">
        <v>116</v>
      </c>
      <c r="CQ145" s="66">
        <v>114</v>
      </c>
      <c r="CR145" s="67">
        <v>0.33160083160083159</v>
      </c>
      <c r="CS145" s="67">
        <v>0.23804573804573806</v>
      </c>
      <c r="CT145" s="67">
        <v>0.25259875259875259</v>
      </c>
      <c r="CU145" s="67">
        <v>0.11434511434511435</v>
      </c>
      <c r="CV145" s="67">
        <v>6.3409563409563413E-2</v>
      </c>
      <c r="CW145" s="68">
        <v>33</v>
      </c>
      <c r="CX145" s="68">
        <v>17</v>
      </c>
      <c r="CY145" s="68">
        <v>23</v>
      </c>
      <c r="CZ145" s="68">
        <v>5</v>
      </c>
    </row>
    <row r="146" spans="1:104" x14ac:dyDescent="0.3">
      <c r="A146" s="3" t="s">
        <v>92</v>
      </c>
      <c r="B146" s="3" t="s">
        <v>278</v>
      </c>
      <c r="C146" s="3" t="s">
        <v>314</v>
      </c>
      <c r="D146" s="6">
        <v>557854</v>
      </c>
      <c r="E146" s="4">
        <v>320</v>
      </c>
      <c r="F146" s="4">
        <v>160</v>
      </c>
      <c r="G146" s="54">
        <v>0.5</v>
      </c>
      <c r="H146" s="6">
        <v>1</v>
      </c>
      <c r="I146" s="4">
        <v>86</v>
      </c>
      <c r="J146" s="6"/>
      <c r="K146" s="6">
        <v>86</v>
      </c>
      <c r="L146" s="6"/>
      <c r="M146" s="61">
        <v>74</v>
      </c>
      <c r="N146" s="4" t="s">
        <v>1718</v>
      </c>
      <c r="O146" s="4">
        <v>0</v>
      </c>
      <c r="P146" s="4">
        <v>0</v>
      </c>
      <c r="Q146" s="4">
        <v>0</v>
      </c>
      <c r="R146" s="4">
        <v>0</v>
      </c>
      <c r="S146" s="4">
        <v>90</v>
      </c>
      <c r="T146" s="4">
        <v>10</v>
      </c>
      <c r="U146" s="4">
        <v>0</v>
      </c>
      <c r="V146" s="4">
        <v>0</v>
      </c>
      <c r="W146" s="4">
        <v>0</v>
      </c>
      <c r="X146" s="4">
        <v>30</v>
      </c>
      <c r="Y146" s="4">
        <v>1</v>
      </c>
      <c r="Z146" s="4">
        <v>69</v>
      </c>
      <c r="AA146" s="4">
        <v>99</v>
      </c>
      <c r="AB146" s="4">
        <v>99</v>
      </c>
      <c r="AC146" s="4">
        <v>100</v>
      </c>
      <c r="AD146" s="4">
        <v>0</v>
      </c>
      <c r="AE146" s="4">
        <v>0</v>
      </c>
      <c r="AF146" s="4">
        <v>0</v>
      </c>
      <c r="AG146" s="4">
        <v>30</v>
      </c>
      <c r="AH146" s="4">
        <v>70</v>
      </c>
      <c r="AI146" s="4">
        <v>100</v>
      </c>
      <c r="AJ146" s="4">
        <v>2</v>
      </c>
      <c r="AK146" s="4" t="s">
        <v>96</v>
      </c>
      <c r="AL146" s="4" t="s">
        <v>96</v>
      </c>
      <c r="AM146" s="4">
        <v>2</v>
      </c>
      <c r="AN146" s="4" t="s">
        <v>97</v>
      </c>
      <c r="AO146" s="4" t="s">
        <v>97</v>
      </c>
      <c r="AP146" s="4" t="s">
        <v>97</v>
      </c>
      <c r="AQ146" s="4" t="s">
        <v>97</v>
      </c>
      <c r="AR146" s="4" t="s">
        <v>96</v>
      </c>
      <c r="AS146" s="4" t="s">
        <v>97</v>
      </c>
      <c r="AT146" s="4" t="s">
        <v>97</v>
      </c>
      <c r="AU146" s="4" t="s">
        <v>97</v>
      </c>
      <c r="AV146" s="4" t="s">
        <v>97</v>
      </c>
      <c r="AW146" s="4" t="s">
        <v>97</v>
      </c>
      <c r="AX146" s="4" t="s">
        <v>97</v>
      </c>
      <c r="AY146" s="4" t="s">
        <v>97</v>
      </c>
      <c r="AZ146" s="4" t="s">
        <v>97</v>
      </c>
      <c r="BA146" s="4" t="s">
        <v>96</v>
      </c>
      <c r="BB146" s="4" t="s">
        <v>96</v>
      </c>
      <c r="BC146" s="4" t="s">
        <v>97</v>
      </c>
      <c r="BD146" s="4" t="s">
        <v>97</v>
      </c>
      <c r="BE146" s="4">
        <v>6</v>
      </c>
      <c r="BF146" s="4">
        <v>6</v>
      </c>
      <c r="BG146" s="4">
        <v>6</v>
      </c>
      <c r="BH146" s="4">
        <v>14</v>
      </c>
      <c r="BI146" s="4">
        <v>14</v>
      </c>
      <c r="BJ146" s="4">
        <v>1</v>
      </c>
      <c r="BK146" s="4">
        <v>5</v>
      </c>
      <c r="BL146" s="4" t="s">
        <v>96</v>
      </c>
      <c r="BM146" s="4" t="s">
        <v>97</v>
      </c>
      <c r="BN146" s="4" t="s">
        <v>98</v>
      </c>
      <c r="BO146" s="6" t="s">
        <v>97</v>
      </c>
      <c r="BP146" s="6" t="s">
        <v>98</v>
      </c>
      <c r="BQ146" s="6" t="s">
        <v>98</v>
      </c>
      <c r="BR146" s="6" t="s">
        <v>96</v>
      </c>
      <c r="BS146" s="6">
        <v>30</v>
      </c>
      <c r="BT146" s="6" t="s">
        <v>96</v>
      </c>
      <c r="BU146" s="29" t="s">
        <v>429</v>
      </c>
      <c r="BV146" s="29" t="s">
        <v>1801</v>
      </c>
      <c r="BW146" s="29" t="s">
        <v>429</v>
      </c>
      <c r="BX146" s="29" t="s">
        <v>429</v>
      </c>
      <c r="BY146" s="29" t="s">
        <v>429</v>
      </c>
      <c r="BZ146" s="65" t="s">
        <v>429</v>
      </c>
      <c r="CA146" s="65" t="s">
        <v>429</v>
      </c>
      <c r="CB146" s="65" t="s">
        <v>429</v>
      </c>
      <c r="CC146" s="65" t="s">
        <v>429</v>
      </c>
      <c r="CD146" s="66">
        <v>48</v>
      </c>
      <c r="CE146" s="66">
        <v>35</v>
      </c>
      <c r="CF146" s="66">
        <v>5</v>
      </c>
      <c r="CG146" s="66">
        <v>13</v>
      </c>
      <c r="CH146" s="66">
        <v>0</v>
      </c>
      <c r="CI146" s="66">
        <v>83</v>
      </c>
      <c r="CJ146" s="66">
        <v>0</v>
      </c>
      <c r="CK146" s="66">
        <v>28</v>
      </c>
      <c r="CL146" s="66">
        <v>110</v>
      </c>
      <c r="CM146" s="66">
        <v>46</v>
      </c>
      <c r="CN146" s="66">
        <v>9</v>
      </c>
      <c r="CO146" s="66">
        <v>19</v>
      </c>
      <c r="CP146" s="66">
        <v>0</v>
      </c>
      <c r="CQ146" s="66">
        <v>0</v>
      </c>
      <c r="CR146" s="67">
        <v>0.32919254658385094</v>
      </c>
      <c r="CS146" s="67">
        <v>0.20186335403726707</v>
      </c>
      <c r="CT146" s="67">
        <v>0.2608695652173913</v>
      </c>
      <c r="CU146" s="67">
        <v>8.6956521739130432E-2</v>
      </c>
      <c r="CV146" s="67">
        <v>0.12111801242236025</v>
      </c>
      <c r="CW146" s="68">
        <v>10</v>
      </c>
      <c r="CX146" s="68">
        <v>5</v>
      </c>
      <c r="CY146" s="68">
        <v>9</v>
      </c>
      <c r="CZ146" s="68">
        <v>4</v>
      </c>
    </row>
    <row r="147" spans="1:104" x14ac:dyDescent="0.3">
      <c r="A147" s="3" t="s">
        <v>92</v>
      </c>
      <c r="B147" s="3" t="s">
        <v>278</v>
      </c>
      <c r="C147" s="3" t="s">
        <v>1602</v>
      </c>
      <c r="D147" s="6">
        <v>557765</v>
      </c>
      <c r="E147" s="4">
        <v>229</v>
      </c>
      <c r="F147" s="4">
        <v>117</v>
      </c>
      <c r="G147" s="54">
        <v>0.51091703056768556</v>
      </c>
      <c r="H147" s="6">
        <v>0</v>
      </c>
      <c r="I147" s="6">
        <v>0</v>
      </c>
      <c r="J147" s="6"/>
      <c r="K147" s="6"/>
      <c r="L147" s="6"/>
      <c r="M147" s="61">
        <v>117</v>
      </c>
      <c r="N147" s="4" t="s">
        <v>1718</v>
      </c>
      <c r="O147" s="4">
        <v>0</v>
      </c>
      <c r="P147" s="4">
        <v>0</v>
      </c>
      <c r="Q147" s="4">
        <v>100</v>
      </c>
      <c r="R147" s="4">
        <v>30</v>
      </c>
      <c r="S147" s="4">
        <v>70</v>
      </c>
      <c r="T147" s="4">
        <v>0</v>
      </c>
      <c r="U147" s="4">
        <v>0</v>
      </c>
      <c r="V147" s="4">
        <v>0</v>
      </c>
      <c r="W147" s="4">
        <v>0</v>
      </c>
      <c r="X147" s="4">
        <v>50</v>
      </c>
      <c r="Y147" s="4">
        <v>0</v>
      </c>
      <c r="Z147" s="4">
        <v>50</v>
      </c>
      <c r="AA147" s="4">
        <v>90</v>
      </c>
      <c r="AB147" s="4">
        <v>88</v>
      </c>
      <c r="AC147" s="4">
        <v>100</v>
      </c>
      <c r="AD147" s="4">
        <v>90</v>
      </c>
      <c r="AE147" s="4">
        <v>45</v>
      </c>
      <c r="AF147" s="4">
        <v>0</v>
      </c>
      <c r="AG147" s="4">
        <v>45</v>
      </c>
      <c r="AH147" s="4">
        <v>55</v>
      </c>
      <c r="AI147" s="4">
        <v>100</v>
      </c>
      <c r="AJ147" s="4">
        <v>2</v>
      </c>
      <c r="AK147" s="4" t="s">
        <v>96</v>
      </c>
      <c r="AL147" s="4" t="s">
        <v>97</v>
      </c>
      <c r="AM147" s="4" t="s">
        <v>98</v>
      </c>
      <c r="AN147" s="4" t="s">
        <v>96</v>
      </c>
      <c r="AO147" s="4" t="s">
        <v>96</v>
      </c>
      <c r="AP147" s="4" t="s">
        <v>96</v>
      </c>
      <c r="AQ147" s="4" t="s">
        <v>97</v>
      </c>
      <c r="AR147" s="4" t="s">
        <v>97</v>
      </c>
      <c r="AS147" s="4" t="s">
        <v>97</v>
      </c>
      <c r="AT147" s="4" t="s">
        <v>97</v>
      </c>
      <c r="AU147" s="4" t="s">
        <v>97</v>
      </c>
      <c r="AV147" s="4" t="s">
        <v>96</v>
      </c>
      <c r="AW147" s="4" t="s">
        <v>97</v>
      </c>
      <c r="AX147" s="4" t="s">
        <v>97</v>
      </c>
      <c r="AY147" s="4" t="s">
        <v>97</v>
      </c>
      <c r="AZ147" s="4" t="s">
        <v>97</v>
      </c>
      <c r="BA147" s="4" t="s">
        <v>97</v>
      </c>
      <c r="BB147" s="4" t="s">
        <v>97</v>
      </c>
      <c r="BC147" s="4" t="s">
        <v>97</v>
      </c>
      <c r="BD147" s="4" t="s">
        <v>96</v>
      </c>
      <c r="BE147" s="4">
        <v>10</v>
      </c>
      <c r="BF147" s="4">
        <v>10</v>
      </c>
      <c r="BG147" s="4">
        <v>10</v>
      </c>
      <c r="BH147" s="4">
        <v>0</v>
      </c>
      <c r="BI147" s="4">
        <v>10</v>
      </c>
      <c r="BJ147" s="4">
        <v>0</v>
      </c>
      <c r="BK147" s="4">
        <v>5</v>
      </c>
      <c r="BL147" s="4" t="s">
        <v>96</v>
      </c>
      <c r="BM147" s="4" t="s">
        <v>97</v>
      </c>
      <c r="BN147" s="4" t="s">
        <v>98</v>
      </c>
      <c r="BO147" s="6" t="s">
        <v>97</v>
      </c>
      <c r="BP147" s="6" t="s">
        <v>98</v>
      </c>
      <c r="BQ147" s="6" t="s">
        <v>98</v>
      </c>
      <c r="BR147" s="6" t="s">
        <v>96</v>
      </c>
      <c r="BS147" s="6">
        <v>18</v>
      </c>
      <c r="BT147" s="6" t="s">
        <v>96</v>
      </c>
      <c r="BU147" s="29" t="s">
        <v>429</v>
      </c>
      <c r="BV147" s="29" t="s">
        <v>429</v>
      </c>
      <c r="BW147" s="29" t="s">
        <v>429</v>
      </c>
      <c r="BX147" s="29" t="s">
        <v>429</v>
      </c>
      <c r="BY147" s="29" t="s">
        <v>429</v>
      </c>
      <c r="BZ147" s="65" t="s">
        <v>429</v>
      </c>
      <c r="CA147" s="65" t="s">
        <v>429</v>
      </c>
      <c r="CB147" s="65" t="s">
        <v>429</v>
      </c>
      <c r="CC147" s="65" t="s">
        <v>429</v>
      </c>
      <c r="CD147" s="69">
        <v>33.916666666666664</v>
      </c>
      <c r="CE147" s="69">
        <v>22.166666666666668</v>
      </c>
      <c r="CF147" s="66">
        <v>4</v>
      </c>
      <c r="CG147" s="69">
        <v>0</v>
      </c>
      <c r="CH147" s="69">
        <v>0</v>
      </c>
      <c r="CI147" s="69">
        <v>31</v>
      </c>
      <c r="CJ147" s="69">
        <v>0</v>
      </c>
      <c r="CK147" s="66">
        <v>16</v>
      </c>
      <c r="CL147" s="66">
        <v>44</v>
      </c>
      <c r="CM147" s="66">
        <v>27</v>
      </c>
      <c r="CN147" s="66">
        <v>2</v>
      </c>
      <c r="CO147" s="66">
        <v>5</v>
      </c>
      <c r="CP147" s="66">
        <v>0</v>
      </c>
      <c r="CQ147" s="66">
        <v>0</v>
      </c>
      <c r="CR147" s="67">
        <v>0.14410480349344978</v>
      </c>
      <c r="CS147" s="67">
        <v>0.18777292576419213</v>
      </c>
      <c r="CT147" s="67">
        <v>0.26200873362445415</v>
      </c>
      <c r="CU147" s="67">
        <v>0.2576419213973799</v>
      </c>
      <c r="CV147" s="67">
        <v>0.14847161572052403</v>
      </c>
      <c r="CW147" s="68">
        <v>2</v>
      </c>
      <c r="CX147" s="68">
        <v>3</v>
      </c>
      <c r="CY147" s="68">
        <v>1</v>
      </c>
      <c r="CZ147" s="68">
        <v>2</v>
      </c>
    </row>
    <row r="148" spans="1:104" x14ac:dyDescent="0.3">
      <c r="A148" s="3" t="s">
        <v>92</v>
      </c>
      <c r="B148" s="3" t="s">
        <v>278</v>
      </c>
      <c r="C148" s="3" t="s">
        <v>315</v>
      </c>
      <c r="D148" s="6">
        <v>515426</v>
      </c>
      <c r="E148" s="4">
        <v>527</v>
      </c>
      <c r="F148" s="4">
        <v>187</v>
      </c>
      <c r="G148" s="54">
        <v>0.35483870967741937</v>
      </c>
      <c r="H148" s="4">
        <v>2</v>
      </c>
      <c r="I148" s="4">
        <v>97</v>
      </c>
      <c r="J148" s="6"/>
      <c r="K148" s="6">
        <v>97</v>
      </c>
      <c r="L148" s="6"/>
      <c r="M148" s="61">
        <v>90</v>
      </c>
      <c r="N148" s="4" t="s">
        <v>1712</v>
      </c>
      <c r="O148" s="4">
        <v>0</v>
      </c>
      <c r="P148" s="4">
        <v>0</v>
      </c>
      <c r="Q148" s="4">
        <v>100</v>
      </c>
      <c r="R148" s="4">
        <v>95</v>
      </c>
      <c r="S148" s="4">
        <v>0</v>
      </c>
      <c r="T148" s="4">
        <v>5</v>
      </c>
      <c r="U148" s="4">
        <v>0</v>
      </c>
      <c r="V148" s="4">
        <v>0</v>
      </c>
      <c r="W148" s="4">
        <v>0</v>
      </c>
      <c r="X148" s="4">
        <v>90</v>
      </c>
      <c r="Y148" s="4">
        <v>0</v>
      </c>
      <c r="Z148" s="4">
        <v>10</v>
      </c>
      <c r="AA148" s="4">
        <v>100</v>
      </c>
      <c r="AB148" s="4">
        <v>100</v>
      </c>
      <c r="AC148" s="4">
        <v>100</v>
      </c>
      <c r="AD148" s="4">
        <v>80</v>
      </c>
      <c r="AE148" s="4">
        <v>45</v>
      </c>
      <c r="AF148" s="4">
        <v>0</v>
      </c>
      <c r="AG148" s="4">
        <v>50</v>
      </c>
      <c r="AH148" s="4">
        <v>50</v>
      </c>
      <c r="AI148" s="4">
        <v>100</v>
      </c>
      <c r="AJ148" s="4">
        <v>2</v>
      </c>
      <c r="AK148" s="4" t="s">
        <v>96</v>
      </c>
      <c r="AL148" s="4" t="s">
        <v>96</v>
      </c>
      <c r="AM148" s="4">
        <v>12</v>
      </c>
      <c r="AN148" s="4" t="s">
        <v>96</v>
      </c>
      <c r="AO148" s="4" t="s">
        <v>97</v>
      </c>
      <c r="AP148" s="4" t="s">
        <v>97</v>
      </c>
      <c r="AQ148" s="4" t="s">
        <v>96</v>
      </c>
      <c r="AR148" s="4" t="s">
        <v>96</v>
      </c>
      <c r="AS148" s="4" t="s">
        <v>97</v>
      </c>
      <c r="AT148" s="4" t="s">
        <v>97</v>
      </c>
      <c r="AU148" s="4" t="s">
        <v>97</v>
      </c>
      <c r="AV148" s="4" t="s">
        <v>97</v>
      </c>
      <c r="AW148" s="4" t="s">
        <v>97</v>
      </c>
      <c r="AX148" s="4" t="s">
        <v>97</v>
      </c>
      <c r="AY148" s="4" t="s">
        <v>97</v>
      </c>
      <c r="AZ148" s="4" t="s">
        <v>97</v>
      </c>
      <c r="BA148" s="4" t="s">
        <v>97</v>
      </c>
      <c r="BB148" s="4" t="s">
        <v>97</v>
      </c>
      <c r="BC148" s="4" t="s">
        <v>97</v>
      </c>
      <c r="BD148" s="4" t="s">
        <v>97</v>
      </c>
      <c r="BE148" s="4">
        <v>8</v>
      </c>
      <c r="BF148" s="4">
        <v>1</v>
      </c>
      <c r="BG148" s="4">
        <v>8</v>
      </c>
      <c r="BH148" s="4">
        <v>0</v>
      </c>
      <c r="BI148" s="4">
        <v>1</v>
      </c>
      <c r="BJ148" s="4">
        <v>0</v>
      </c>
      <c r="BK148" s="4">
        <v>7</v>
      </c>
      <c r="BL148" s="4" t="s">
        <v>97</v>
      </c>
      <c r="BM148" s="4" t="s">
        <v>97</v>
      </c>
      <c r="BN148" s="4" t="s">
        <v>98</v>
      </c>
      <c r="BO148" s="6" t="s">
        <v>97</v>
      </c>
      <c r="BP148" s="6" t="s">
        <v>98</v>
      </c>
      <c r="BQ148" s="6" t="s">
        <v>98</v>
      </c>
      <c r="BR148" s="6" t="s">
        <v>96</v>
      </c>
      <c r="BS148" s="6">
        <v>5</v>
      </c>
      <c r="BT148" s="6" t="s">
        <v>96</v>
      </c>
      <c r="BU148" s="29" t="s">
        <v>430</v>
      </c>
      <c r="BV148" s="29" t="s">
        <v>429</v>
      </c>
      <c r="BW148" s="29" t="s">
        <v>429</v>
      </c>
      <c r="BX148" s="29" t="s">
        <v>429</v>
      </c>
      <c r="BY148" s="29" t="s">
        <v>429</v>
      </c>
      <c r="BZ148" s="65" t="s">
        <v>1800</v>
      </c>
      <c r="CA148" s="65" t="s">
        <v>1800</v>
      </c>
      <c r="CB148" s="65" t="s">
        <v>429</v>
      </c>
      <c r="CC148" s="65" t="s">
        <v>429</v>
      </c>
      <c r="CD148" s="66">
        <v>46</v>
      </c>
      <c r="CE148" s="66">
        <v>25</v>
      </c>
      <c r="CF148" s="66">
        <v>5</v>
      </c>
      <c r="CG148" s="66">
        <v>0</v>
      </c>
      <c r="CH148" s="66">
        <v>0</v>
      </c>
      <c r="CI148" s="66">
        <v>42</v>
      </c>
      <c r="CJ148" s="66">
        <v>6</v>
      </c>
      <c r="CK148" s="66">
        <v>16</v>
      </c>
      <c r="CL148" s="66">
        <v>121</v>
      </c>
      <c r="CM148" s="66">
        <v>65</v>
      </c>
      <c r="CN148" s="66">
        <v>10</v>
      </c>
      <c r="CO148" s="66">
        <v>25</v>
      </c>
      <c r="CP148" s="66">
        <v>26</v>
      </c>
      <c r="CQ148" s="66">
        <v>26</v>
      </c>
      <c r="CR148" s="67">
        <v>0.21910112359550563</v>
      </c>
      <c r="CS148" s="67">
        <v>0.21348314606741572</v>
      </c>
      <c r="CT148" s="67">
        <v>0.29026217228464418</v>
      </c>
      <c r="CU148" s="67">
        <v>0.16104868913857678</v>
      </c>
      <c r="CV148" s="67">
        <v>0.11610486891385768</v>
      </c>
      <c r="CW148" s="68">
        <v>11</v>
      </c>
      <c r="CX148" s="68">
        <v>12</v>
      </c>
      <c r="CY148" s="68">
        <v>10</v>
      </c>
      <c r="CZ148" s="68">
        <v>8</v>
      </c>
    </row>
    <row r="149" spans="1:104" x14ac:dyDescent="0.3">
      <c r="A149" s="3" t="s">
        <v>92</v>
      </c>
      <c r="B149" s="3" t="s">
        <v>278</v>
      </c>
      <c r="C149" s="3" t="s">
        <v>1603</v>
      </c>
      <c r="D149" s="6">
        <v>515442</v>
      </c>
      <c r="E149" s="4">
        <v>2100</v>
      </c>
      <c r="F149" s="4">
        <v>1575</v>
      </c>
      <c r="G149" s="54">
        <v>0.75</v>
      </c>
      <c r="H149" s="6" t="s">
        <v>1717</v>
      </c>
      <c r="I149" s="6">
        <v>1575</v>
      </c>
      <c r="J149" s="6"/>
      <c r="K149" s="6"/>
      <c r="L149" s="6">
        <v>1575</v>
      </c>
      <c r="M149" s="61"/>
      <c r="N149" s="4" t="s">
        <v>1718</v>
      </c>
      <c r="O149" s="4">
        <v>0</v>
      </c>
      <c r="P149" s="4">
        <v>0</v>
      </c>
      <c r="Q149" s="4">
        <v>100</v>
      </c>
      <c r="R149" s="4">
        <v>100</v>
      </c>
      <c r="S149" s="4">
        <v>0</v>
      </c>
      <c r="T149" s="4">
        <v>0</v>
      </c>
      <c r="U149" s="4">
        <v>0</v>
      </c>
      <c r="V149" s="4">
        <v>0</v>
      </c>
      <c r="W149" s="4">
        <v>0</v>
      </c>
      <c r="X149" s="4">
        <v>100</v>
      </c>
      <c r="Y149" s="4">
        <v>0</v>
      </c>
      <c r="Z149" s="4">
        <v>0</v>
      </c>
      <c r="AA149" s="4">
        <v>100</v>
      </c>
      <c r="AB149" s="4">
        <v>100</v>
      </c>
      <c r="AC149" s="4">
        <v>100</v>
      </c>
      <c r="AD149" s="4">
        <v>100</v>
      </c>
      <c r="AE149" s="4">
        <v>100</v>
      </c>
      <c r="AF149" s="4">
        <v>0</v>
      </c>
      <c r="AG149" s="4">
        <v>50</v>
      </c>
      <c r="AH149" s="4">
        <v>50</v>
      </c>
      <c r="AI149" s="4">
        <v>100</v>
      </c>
      <c r="AJ149" s="4">
        <v>5</v>
      </c>
      <c r="AK149" s="4" t="s">
        <v>96</v>
      </c>
      <c r="AL149" s="4" t="s">
        <v>96</v>
      </c>
      <c r="AM149" s="4">
        <v>5</v>
      </c>
      <c r="AN149" s="4" t="s">
        <v>96</v>
      </c>
      <c r="AO149" s="4" t="s">
        <v>96</v>
      </c>
      <c r="AP149" s="4" t="s">
        <v>97</v>
      </c>
      <c r="AQ149" s="4" t="s">
        <v>96</v>
      </c>
      <c r="AR149" s="4" t="s">
        <v>96</v>
      </c>
      <c r="AS149" s="4" t="s">
        <v>97</v>
      </c>
      <c r="AT149" s="4" t="s">
        <v>97</v>
      </c>
      <c r="AU149" s="4" t="s">
        <v>97</v>
      </c>
      <c r="AV149" s="4" t="s">
        <v>97</v>
      </c>
      <c r="AW149" s="4" t="s">
        <v>97</v>
      </c>
      <c r="AX149" s="4" t="s">
        <v>97</v>
      </c>
      <c r="AY149" s="4" t="s">
        <v>97</v>
      </c>
      <c r="AZ149" s="4" t="s">
        <v>97</v>
      </c>
      <c r="BA149" s="4" t="s">
        <v>97</v>
      </c>
      <c r="BB149" s="4" t="s">
        <v>97</v>
      </c>
      <c r="BC149" s="4" t="s">
        <v>97</v>
      </c>
      <c r="BD149" s="4" t="s">
        <v>96</v>
      </c>
      <c r="BE149" s="4">
        <v>0</v>
      </c>
      <c r="BF149" s="4">
        <v>0</v>
      </c>
      <c r="BG149" s="4">
        <v>0</v>
      </c>
      <c r="BH149" s="4">
        <v>0</v>
      </c>
      <c r="BI149" s="4">
        <v>5</v>
      </c>
      <c r="BJ149" s="4">
        <v>0</v>
      </c>
      <c r="BK149" s="4">
        <v>9</v>
      </c>
      <c r="BL149" s="4" t="s">
        <v>96</v>
      </c>
      <c r="BM149" s="4" t="s">
        <v>1713</v>
      </c>
      <c r="BN149" s="4" t="s">
        <v>98</v>
      </c>
      <c r="BO149" s="6" t="s">
        <v>97</v>
      </c>
      <c r="BP149" s="6" t="s">
        <v>98</v>
      </c>
      <c r="BQ149" s="6" t="s">
        <v>98</v>
      </c>
      <c r="BR149" s="6" t="s">
        <v>96</v>
      </c>
      <c r="BS149" s="6">
        <v>500</v>
      </c>
      <c r="BT149" s="6" t="s">
        <v>96</v>
      </c>
      <c r="BU149" s="29" t="s">
        <v>429</v>
      </c>
      <c r="BV149" s="29" t="s">
        <v>1801</v>
      </c>
      <c r="BW149" s="29" t="s">
        <v>429</v>
      </c>
      <c r="BX149" s="29" t="s">
        <v>1802</v>
      </c>
      <c r="BY149" s="29" t="s">
        <v>430</v>
      </c>
      <c r="BZ149" s="65" t="s">
        <v>429</v>
      </c>
      <c r="CA149" s="65" t="s">
        <v>429</v>
      </c>
      <c r="CB149" s="65" t="s">
        <v>429</v>
      </c>
      <c r="CC149" s="65" t="s">
        <v>429</v>
      </c>
      <c r="CD149" s="66">
        <v>468</v>
      </c>
      <c r="CE149" s="66">
        <v>335</v>
      </c>
      <c r="CF149" s="66">
        <v>133</v>
      </c>
      <c r="CG149" s="66">
        <v>0</v>
      </c>
      <c r="CH149" s="66">
        <v>15</v>
      </c>
      <c r="CI149" s="66">
        <v>799</v>
      </c>
      <c r="CJ149" s="66">
        <v>81</v>
      </c>
      <c r="CK149" s="66">
        <v>300</v>
      </c>
      <c r="CL149" s="66">
        <v>612</v>
      </c>
      <c r="CM149" s="66">
        <v>294</v>
      </c>
      <c r="CN149" s="66">
        <v>37</v>
      </c>
      <c r="CO149" s="66">
        <v>103</v>
      </c>
      <c r="CP149" s="66">
        <v>512</v>
      </c>
      <c r="CQ149" s="66">
        <v>514</v>
      </c>
      <c r="CR149" s="67">
        <v>0.29395085066162568</v>
      </c>
      <c r="CS149" s="67">
        <v>0.23440453686200377</v>
      </c>
      <c r="CT149" s="67">
        <v>0.25</v>
      </c>
      <c r="CU149" s="67">
        <v>0.14508506616257089</v>
      </c>
      <c r="CV149" s="67">
        <v>7.6559546313799617E-2</v>
      </c>
      <c r="CW149" s="68">
        <v>30</v>
      </c>
      <c r="CX149" s="68">
        <v>43</v>
      </c>
      <c r="CY149" s="68">
        <v>51</v>
      </c>
      <c r="CZ149" s="68">
        <v>26</v>
      </c>
    </row>
    <row r="150" spans="1:104" x14ac:dyDescent="0.3">
      <c r="A150" s="3" t="s">
        <v>92</v>
      </c>
      <c r="B150" s="3" t="s">
        <v>278</v>
      </c>
      <c r="C150" s="3" t="s">
        <v>278</v>
      </c>
      <c r="D150" s="6">
        <v>514462</v>
      </c>
      <c r="E150" s="4">
        <v>22450</v>
      </c>
      <c r="F150" s="4">
        <v>4040</v>
      </c>
      <c r="G150" s="54">
        <v>0.17995545657015591</v>
      </c>
      <c r="H150" s="4">
        <v>5</v>
      </c>
      <c r="I150" s="4">
        <v>1620</v>
      </c>
      <c r="J150" s="6">
        <v>1080</v>
      </c>
      <c r="K150" s="6"/>
      <c r="L150" s="6">
        <v>540</v>
      </c>
      <c r="M150" s="61">
        <v>2420</v>
      </c>
      <c r="N150" s="4" t="s">
        <v>1718</v>
      </c>
      <c r="O150" s="4">
        <v>112</v>
      </c>
      <c r="P150" s="4">
        <v>245</v>
      </c>
      <c r="Q150" s="4">
        <v>100</v>
      </c>
      <c r="R150" s="4">
        <v>100</v>
      </c>
      <c r="S150" s="4">
        <v>0</v>
      </c>
      <c r="T150" s="4">
        <v>0</v>
      </c>
      <c r="U150" s="4">
        <v>0</v>
      </c>
      <c r="V150" s="4">
        <v>100</v>
      </c>
      <c r="W150" s="4">
        <v>100</v>
      </c>
      <c r="X150" s="4">
        <v>0</v>
      </c>
      <c r="Y150" s="4">
        <v>0</v>
      </c>
      <c r="Z150" s="4">
        <v>0</v>
      </c>
      <c r="AA150" s="4">
        <v>100</v>
      </c>
      <c r="AB150" s="4">
        <v>100</v>
      </c>
      <c r="AC150" s="4">
        <v>100</v>
      </c>
      <c r="AD150" s="4">
        <v>100</v>
      </c>
      <c r="AE150" s="4">
        <v>90</v>
      </c>
      <c r="AF150" s="4">
        <v>30</v>
      </c>
      <c r="AG150" s="4">
        <v>70</v>
      </c>
      <c r="AH150" s="4">
        <v>0</v>
      </c>
      <c r="AI150" s="4">
        <v>100</v>
      </c>
      <c r="AJ150" s="4">
        <v>4</v>
      </c>
      <c r="AK150" s="4" t="s">
        <v>96</v>
      </c>
      <c r="AL150" s="4" t="s">
        <v>96</v>
      </c>
      <c r="AM150" s="4">
        <v>12</v>
      </c>
      <c r="AN150" s="4" t="s">
        <v>97</v>
      </c>
      <c r="AO150" s="4" t="s">
        <v>97</v>
      </c>
      <c r="AP150" s="4" t="s">
        <v>97</v>
      </c>
      <c r="AQ150" s="4" t="s">
        <v>97</v>
      </c>
      <c r="AR150" s="4" t="s">
        <v>97</v>
      </c>
      <c r="AS150" s="4" t="s">
        <v>97</v>
      </c>
      <c r="AT150" s="4" t="s">
        <v>97</v>
      </c>
      <c r="AU150" s="4" t="s">
        <v>96</v>
      </c>
      <c r="AV150" s="4" t="s">
        <v>97</v>
      </c>
      <c r="AW150" s="4" t="s">
        <v>96</v>
      </c>
      <c r="AX150" s="4" t="s">
        <v>96</v>
      </c>
      <c r="AY150" s="4" t="s">
        <v>97</v>
      </c>
      <c r="AZ150" s="4" t="s">
        <v>97</v>
      </c>
      <c r="BA150" s="4" t="s">
        <v>96</v>
      </c>
      <c r="BB150" s="4" t="s">
        <v>96</v>
      </c>
      <c r="BC150" s="4" t="s">
        <v>96</v>
      </c>
      <c r="BD150" s="4" t="s">
        <v>96</v>
      </c>
      <c r="BE150" s="4">
        <v>0</v>
      </c>
      <c r="BF150" s="4">
        <v>0</v>
      </c>
      <c r="BG150" s="4">
        <v>0</v>
      </c>
      <c r="BH150" s="4">
        <v>0</v>
      </c>
      <c r="BI150" s="4">
        <v>0</v>
      </c>
      <c r="BJ150" s="4">
        <v>0</v>
      </c>
      <c r="BK150" s="4">
        <v>21</v>
      </c>
      <c r="BL150" s="4" t="s">
        <v>97</v>
      </c>
      <c r="BM150" s="4" t="s">
        <v>1713</v>
      </c>
      <c r="BN150" s="4" t="s">
        <v>98</v>
      </c>
      <c r="BO150" s="6" t="s">
        <v>97</v>
      </c>
      <c r="BP150" s="6" t="s">
        <v>98</v>
      </c>
      <c r="BQ150" s="6" t="s">
        <v>98</v>
      </c>
      <c r="BR150" s="6" t="s">
        <v>96</v>
      </c>
      <c r="BS150" s="6">
        <v>150</v>
      </c>
      <c r="BT150" s="6" t="s">
        <v>96</v>
      </c>
      <c r="BU150" s="29" t="s">
        <v>430</v>
      </c>
      <c r="BV150" s="29" t="s">
        <v>1801</v>
      </c>
      <c r="BW150" s="29" t="s">
        <v>429</v>
      </c>
      <c r="BX150" s="29" t="s">
        <v>1802</v>
      </c>
      <c r="BY150" s="29" t="s">
        <v>430</v>
      </c>
      <c r="BZ150" s="65" t="s">
        <v>429</v>
      </c>
      <c r="CA150" s="65" t="s">
        <v>429</v>
      </c>
      <c r="CB150" s="65" t="s">
        <v>429</v>
      </c>
      <c r="CC150" s="65" t="s">
        <v>429</v>
      </c>
      <c r="CD150" s="66">
        <v>1263</v>
      </c>
      <c r="CE150" s="66">
        <v>628</v>
      </c>
      <c r="CF150" s="66">
        <v>209</v>
      </c>
      <c r="CG150" s="66">
        <v>47</v>
      </c>
      <c r="CH150" s="66">
        <v>1</v>
      </c>
      <c r="CI150" s="66">
        <v>1064</v>
      </c>
      <c r="CJ150" s="66">
        <v>18</v>
      </c>
      <c r="CK150" s="66">
        <v>530</v>
      </c>
      <c r="CL150" s="66">
        <v>3842</v>
      </c>
      <c r="CM150" s="66">
        <v>2469</v>
      </c>
      <c r="CN150" s="66">
        <v>162</v>
      </c>
      <c r="CO150" s="66">
        <v>463</v>
      </c>
      <c r="CP150" s="66">
        <v>368</v>
      </c>
      <c r="CQ150" s="66">
        <v>395</v>
      </c>
      <c r="CR150" s="67">
        <v>0.14911252511721365</v>
      </c>
      <c r="CS150" s="67">
        <v>0.16908070997990624</v>
      </c>
      <c r="CT150" s="67">
        <v>0.31576523777628934</v>
      </c>
      <c r="CU150" s="67">
        <v>0.20349129269926322</v>
      </c>
      <c r="CV150" s="67">
        <v>0.16255023442732752</v>
      </c>
      <c r="CW150" s="68">
        <v>288</v>
      </c>
      <c r="CX150" s="68">
        <v>365</v>
      </c>
      <c r="CY150" s="68">
        <v>172</v>
      </c>
      <c r="CZ150" s="68">
        <v>217</v>
      </c>
    </row>
    <row r="151" spans="1:104" x14ac:dyDescent="0.3">
      <c r="A151" s="3" t="s">
        <v>92</v>
      </c>
      <c r="B151" s="3" t="s">
        <v>278</v>
      </c>
      <c r="C151" s="3" t="s">
        <v>1604</v>
      </c>
      <c r="D151" s="6">
        <v>515469</v>
      </c>
      <c r="E151" s="4">
        <v>1329</v>
      </c>
      <c r="F151" s="4">
        <v>399</v>
      </c>
      <c r="G151" s="54">
        <v>0.30022573363431149</v>
      </c>
      <c r="H151" s="6">
        <v>0</v>
      </c>
      <c r="I151" s="6">
        <v>0</v>
      </c>
      <c r="J151" s="6"/>
      <c r="K151" s="6"/>
      <c r="L151" s="6"/>
      <c r="M151" s="61">
        <v>398.99999999999994</v>
      </c>
      <c r="N151" s="4" t="s">
        <v>1718</v>
      </c>
      <c r="O151" s="4">
        <v>0</v>
      </c>
      <c r="P151" s="4">
        <v>0</v>
      </c>
      <c r="Q151" s="4">
        <v>100</v>
      </c>
      <c r="R151" s="4">
        <v>80</v>
      </c>
      <c r="S151" s="4">
        <v>20</v>
      </c>
      <c r="T151" s="4">
        <v>0</v>
      </c>
      <c r="U151" s="4">
        <v>0</v>
      </c>
      <c r="V151" s="4">
        <v>80</v>
      </c>
      <c r="W151" s="4">
        <v>50</v>
      </c>
      <c r="X151" s="4">
        <v>30</v>
      </c>
      <c r="Y151" s="4">
        <v>0</v>
      </c>
      <c r="Z151" s="4">
        <v>20</v>
      </c>
      <c r="AA151" s="4">
        <v>100</v>
      </c>
      <c r="AB151" s="4">
        <v>90</v>
      </c>
      <c r="AC151" s="4">
        <v>98</v>
      </c>
      <c r="AD151" s="4">
        <v>80</v>
      </c>
      <c r="AE151" s="4">
        <v>5</v>
      </c>
      <c r="AF151" s="4">
        <v>0</v>
      </c>
      <c r="AG151" s="4">
        <v>30</v>
      </c>
      <c r="AH151" s="4">
        <v>70</v>
      </c>
      <c r="AI151" s="4">
        <v>95</v>
      </c>
      <c r="AJ151" s="4">
        <v>2</v>
      </c>
      <c r="AK151" s="4" t="s">
        <v>96</v>
      </c>
      <c r="AL151" s="4" t="s">
        <v>96</v>
      </c>
      <c r="AM151" s="4">
        <v>2</v>
      </c>
      <c r="AN151" s="4" t="s">
        <v>96</v>
      </c>
      <c r="AO151" s="4" t="s">
        <v>97</v>
      </c>
      <c r="AP151" s="4" t="s">
        <v>97</v>
      </c>
      <c r="AQ151" s="4" t="s">
        <v>97</v>
      </c>
      <c r="AR151" s="4" t="s">
        <v>96</v>
      </c>
      <c r="AS151" s="4" t="s">
        <v>97</v>
      </c>
      <c r="AT151" s="4" t="s">
        <v>97</v>
      </c>
      <c r="AU151" s="4" t="s">
        <v>97</v>
      </c>
      <c r="AV151" s="4" t="s">
        <v>97</v>
      </c>
      <c r="AW151" s="4" t="s">
        <v>97</v>
      </c>
      <c r="AX151" s="4" t="s">
        <v>97</v>
      </c>
      <c r="AY151" s="4" t="s">
        <v>97</v>
      </c>
      <c r="AZ151" s="4" t="s">
        <v>97</v>
      </c>
      <c r="BA151" s="4" t="s">
        <v>97</v>
      </c>
      <c r="BB151" s="4" t="s">
        <v>97</v>
      </c>
      <c r="BC151" s="4" t="s">
        <v>97</v>
      </c>
      <c r="BD151" s="4" t="s">
        <v>96</v>
      </c>
      <c r="BE151" s="4">
        <v>6</v>
      </c>
      <c r="BF151" s="4">
        <v>6</v>
      </c>
      <c r="BG151" s="4">
        <v>6</v>
      </c>
      <c r="BH151" s="4">
        <v>2</v>
      </c>
      <c r="BI151" s="4">
        <v>1</v>
      </c>
      <c r="BJ151" s="4">
        <v>2</v>
      </c>
      <c r="BK151" s="4">
        <v>7</v>
      </c>
      <c r="BL151" s="4" t="s">
        <v>97</v>
      </c>
      <c r="BM151" s="4" t="s">
        <v>97</v>
      </c>
      <c r="BN151" s="4" t="s">
        <v>98</v>
      </c>
      <c r="BO151" s="6" t="s">
        <v>97</v>
      </c>
      <c r="BP151" s="6" t="s">
        <v>98</v>
      </c>
      <c r="BQ151" s="6" t="s">
        <v>98</v>
      </c>
      <c r="BR151" s="6" t="s">
        <v>96</v>
      </c>
      <c r="BS151" s="6">
        <v>25</v>
      </c>
      <c r="BT151" s="6" t="s">
        <v>96</v>
      </c>
      <c r="BU151" s="29" t="s">
        <v>429</v>
      </c>
      <c r="BV151" s="29" t="s">
        <v>1801</v>
      </c>
      <c r="BW151" s="29" t="s">
        <v>429</v>
      </c>
      <c r="BX151" s="29" t="s">
        <v>429</v>
      </c>
      <c r="BY151" s="29" t="s">
        <v>430</v>
      </c>
      <c r="BZ151" s="65" t="s">
        <v>429</v>
      </c>
      <c r="CA151" s="65" t="s">
        <v>429</v>
      </c>
      <c r="CB151" s="65" t="s">
        <v>429</v>
      </c>
      <c r="CC151" s="65" t="s">
        <v>429</v>
      </c>
      <c r="CD151" s="66">
        <v>146</v>
      </c>
      <c r="CE151" s="66">
        <v>77</v>
      </c>
      <c r="CF151" s="66">
        <v>22</v>
      </c>
      <c r="CG151" s="66">
        <v>46</v>
      </c>
      <c r="CH151" s="66">
        <v>17</v>
      </c>
      <c r="CI151" s="66">
        <v>157</v>
      </c>
      <c r="CJ151" s="66">
        <v>7</v>
      </c>
      <c r="CK151" s="66">
        <v>70</v>
      </c>
      <c r="CL151" s="66">
        <v>241</v>
      </c>
      <c r="CM151" s="66">
        <v>137</v>
      </c>
      <c r="CN151" s="66">
        <v>11</v>
      </c>
      <c r="CO151" s="66">
        <v>30</v>
      </c>
      <c r="CP151" s="66">
        <v>53</v>
      </c>
      <c r="CQ151" s="66">
        <v>41</v>
      </c>
      <c r="CR151" s="67">
        <v>0.18343195266272189</v>
      </c>
      <c r="CS151" s="67">
        <v>0.17825443786982248</v>
      </c>
      <c r="CT151" s="67">
        <v>0.30695266272189348</v>
      </c>
      <c r="CU151" s="67">
        <v>0.19896449704142011</v>
      </c>
      <c r="CV151" s="67">
        <v>0.13239644970414202</v>
      </c>
      <c r="CW151" s="68">
        <v>36</v>
      </c>
      <c r="CX151" s="68">
        <v>33</v>
      </c>
      <c r="CY151" s="68">
        <v>13</v>
      </c>
      <c r="CZ151" s="68">
        <v>11</v>
      </c>
    </row>
    <row r="152" spans="1:104" x14ac:dyDescent="0.3">
      <c r="A152" s="3" t="s">
        <v>92</v>
      </c>
      <c r="B152" s="3" t="s">
        <v>278</v>
      </c>
      <c r="C152" s="3" t="s">
        <v>1605</v>
      </c>
      <c r="D152" s="6">
        <v>515531</v>
      </c>
      <c r="E152" s="4">
        <v>237</v>
      </c>
      <c r="F152" s="4">
        <v>201</v>
      </c>
      <c r="G152" s="54">
        <v>0.84810126582278478</v>
      </c>
      <c r="H152" s="6" t="s">
        <v>1717</v>
      </c>
      <c r="I152" s="6">
        <v>201</v>
      </c>
      <c r="J152" s="6"/>
      <c r="K152" s="6"/>
      <c r="L152" s="6">
        <v>201</v>
      </c>
      <c r="M152" s="61"/>
      <c r="N152" s="4" t="s">
        <v>1718</v>
      </c>
      <c r="O152" s="4">
        <v>0</v>
      </c>
      <c r="P152" s="4">
        <v>0</v>
      </c>
      <c r="Q152" s="4">
        <v>100</v>
      </c>
      <c r="R152" s="4">
        <v>20</v>
      </c>
      <c r="S152" s="4">
        <v>0</v>
      </c>
      <c r="T152" s="4">
        <v>80</v>
      </c>
      <c r="U152" s="4">
        <v>0</v>
      </c>
      <c r="V152" s="4">
        <v>0</v>
      </c>
      <c r="W152" s="4">
        <v>0</v>
      </c>
      <c r="X152" s="4">
        <v>20</v>
      </c>
      <c r="Y152" s="4">
        <v>0</v>
      </c>
      <c r="Z152" s="4">
        <v>80</v>
      </c>
      <c r="AA152" s="4">
        <v>100</v>
      </c>
      <c r="AB152" s="4">
        <v>50</v>
      </c>
      <c r="AC152" s="4">
        <v>100</v>
      </c>
      <c r="AD152" s="4">
        <v>0</v>
      </c>
      <c r="AE152" s="4">
        <v>0</v>
      </c>
      <c r="AF152" s="4">
        <v>0</v>
      </c>
      <c r="AG152" s="4">
        <v>0</v>
      </c>
      <c r="AH152" s="4">
        <v>100</v>
      </c>
      <c r="AI152" s="4">
        <v>100</v>
      </c>
      <c r="AJ152" s="4">
        <v>2</v>
      </c>
      <c r="AK152" s="4" t="s">
        <v>96</v>
      </c>
      <c r="AL152" s="4" t="s">
        <v>96</v>
      </c>
      <c r="AM152" s="4">
        <v>1</v>
      </c>
      <c r="AN152" s="4" t="s">
        <v>97</v>
      </c>
      <c r="AO152" s="4" t="s">
        <v>97</v>
      </c>
      <c r="AP152" s="4" t="s">
        <v>97</v>
      </c>
      <c r="AQ152" s="4" t="s">
        <v>97</v>
      </c>
      <c r="AR152" s="4" t="s">
        <v>97</v>
      </c>
      <c r="AS152" s="4" t="s">
        <v>97</v>
      </c>
      <c r="AT152" s="4" t="s">
        <v>97</v>
      </c>
      <c r="AU152" s="4" t="s">
        <v>97</v>
      </c>
      <c r="AV152" s="4" t="s">
        <v>97</v>
      </c>
      <c r="AW152" s="4" t="s">
        <v>97</v>
      </c>
      <c r="AX152" s="4" t="s">
        <v>97</v>
      </c>
      <c r="AY152" s="4" t="s">
        <v>97</v>
      </c>
      <c r="AZ152" s="4" t="s">
        <v>97</v>
      </c>
      <c r="BA152" s="4" t="s">
        <v>97</v>
      </c>
      <c r="BB152" s="4" t="s">
        <v>97</v>
      </c>
      <c r="BC152" s="4" t="s">
        <v>97</v>
      </c>
      <c r="BD152" s="4" t="s">
        <v>1710</v>
      </c>
      <c r="BE152" s="4">
        <v>7</v>
      </c>
      <c r="BF152" s="4">
        <v>7</v>
      </c>
      <c r="BG152" s="4">
        <v>7</v>
      </c>
      <c r="BH152" s="4">
        <v>0</v>
      </c>
      <c r="BI152" s="4">
        <v>20</v>
      </c>
      <c r="BJ152" s="4">
        <v>7</v>
      </c>
      <c r="BK152" s="4">
        <v>5</v>
      </c>
      <c r="BL152" s="4" t="s">
        <v>96</v>
      </c>
      <c r="BM152" s="4" t="s">
        <v>96</v>
      </c>
      <c r="BN152" s="4" t="s">
        <v>1714</v>
      </c>
      <c r="BO152" s="6" t="s">
        <v>97</v>
      </c>
      <c r="BP152" s="6" t="s">
        <v>98</v>
      </c>
      <c r="BQ152" s="6" t="s">
        <v>98</v>
      </c>
      <c r="BR152" s="6" t="s">
        <v>96</v>
      </c>
      <c r="BS152" s="6">
        <v>20</v>
      </c>
      <c r="BT152" s="6" t="s">
        <v>96</v>
      </c>
      <c r="BU152" s="29" t="s">
        <v>429</v>
      </c>
      <c r="BV152" s="29" t="s">
        <v>429</v>
      </c>
      <c r="BW152" s="29" t="s">
        <v>429</v>
      </c>
      <c r="BX152" s="29" t="s">
        <v>429</v>
      </c>
      <c r="BY152" s="29" t="s">
        <v>429</v>
      </c>
      <c r="BZ152" s="65" t="s">
        <v>429</v>
      </c>
      <c r="CA152" s="65" t="s">
        <v>429</v>
      </c>
      <c r="CB152" s="65" t="s">
        <v>429</v>
      </c>
      <c r="CC152" s="65" t="s">
        <v>429</v>
      </c>
      <c r="CD152" s="66">
        <v>40</v>
      </c>
      <c r="CE152" s="66">
        <v>30</v>
      </c>
      <c r="CF152" s="66">
        <v>10</v>
      </c>
      <c r="CG152" s="66">
        <v>0</v>
      </c>
      <c r="CH152" s="66">
        <v>0</v>
      </c>
      <c r="CI152" s="66">
        <v>120</v>
      </c>
      <c r="CJ152" s="66">
        <v>0</v>
      </c>
      <c r="CK152" s="66">
        <v>34</v>
      </c>
      <c r="CL152" s="66">
        <v>85</v>
      </c>
      <c r="CM152" s="66">
        <v>25</v>
      </c>
      <c r="CN152" s="66">
        <v>2</v>
      </c>
      <c r="CO152" s="66">
        <v>12</v>
      </c>
      <c r="CP152" s="66">
        <v>0</v>
      </c>
      <c r="CQ152" s="66">
        <v>0</v>
      </c>
      <c r="CR152" s="67">
        <v>0.40598290598290598</v>
      </c>
      <c r="CS152" s="67">
        <v>0.21367521367521367</v>
      </c>
      <c r="CT152" s="67">
        <v>0.20512820512820512</v>
      </c>
      <c r="CU152" s="67">
        <v>0.11538461538461539</v>
      </c>
      <c r="CV152" s="67">
        <v>5.9829059829059832E-2</v>
      </c>
      <c r="CW152" s="68">
        <v>1</v>
      </c>
      <c r="CX152" s="68">
        <v>5</v>
      </c>
      <c r="CY152" s="68">
        <v>6</v>
      </c>
      <c r="CZ152" s="68">
        <v>1</v>
      </c>
    </row>
    <row r="153" spans="1:104" x14ac:dyDescent="0.3">
      <c r="A153" s="2" t="s">
        <v>92</v>
      </c>
      <c r="B153" s="2" t="s">
        <v>278</v>
      </c>
      <c r="C153" s="2" t="s">
        <v>1749</v>
      </c>
      <c r="D153" s="6">
        <v>515582</v>
      </c>
      <c r="E153" s="6">
        <v>273</v>
      </c>
      <c r="F153" s="4">
        <v>128</v>
      </c>
      <c r="G153" s="54">
        <v>0.46886446886446886</v>
      </c>
      <c r="H153" s="6">
        <v>0</v>
      </c>
      <c r="I153" s="6">
        <v>0</v>
      </c>
      <c r="J153" s="6"/>
      <c r="K153" s="6"/>
      <c r="L153" s="6"/>
      <c r="M153" s="61">
        <v>128</v>
      </c>
      <c r="N153" s="6" t="s">
        <v>1718</v>
      </c>
      <c r="O153" s="6">
        <v>0</v>
      </c>
      <c r="P153" s="6">
        <v>0</v>
      </c>
      <c r="Q153" s="6">
        <v>100</v>
      </c>
      <c r="R153" s="6">
        <v>90</v>
      </c>
      <c r="S153" s="6">
        <v>10</v>
      </c>
      <c r="T153" s="6">
        <v>0</v>
      </c>
      <c r="U153" s="6">
        <v>0</v>
      </c>
      <c r="V153" s="6">
        <v>0</v>
      </c>
      <c r="W153" s="6">
        <v>0</v>
      </c>
      <c r="X153" s="6">
        <v>90</v>
      </c>
      <c r="Y153" s="6">
        <v>0</v>
      </c>
      <c r="Z153" s="6">
        <v>10</v>
      </c>
      <c r="AA153" s="6">
        <v>100</v>
      </c>
      <c r="AB153" s="6">
        <v>90</v>
      </c>
      <c r="AC153" s="6">
        <v>100</v>
      </c>
      <c r="AD153" s="6">
        <v>90</v>
      </c>
      <c r="AE153" s="6">
        <v>20</v>
      </c>
      <c r="AF153" s="6">
        <v>0</v>
      </c>
      <c r="AG153" s="6">
        <v>20</v>
      </c>
      <c r="AH153" s="6">
        <v>80</v>
      </c>
      <c r="AI153" s="6">
        <v>100</v>
      </c>
      <c r="AJ153" s="6">
        <v>2</v>
      </c>
      <c r="AK153" s="6" t="s">
        <v>96</v>
      </c>
      <c r="AL153" s="6" t="s">
        <v>97</v>
      </c>
      <c r="AM153" s="6" t="s">
        <v>98</v>
      </c>
      <c r="AN153" s="6" t="s">
        <v>97</v>
      </c>
      <c r="AO153" s="6" t="s">
        <v>97</v>
      </c>
      <c r="AP153" s="6" t="s">
        <v>97</v>
      </c>
      <c r="AQ153" s="6" t="s">
        <v>97</v>
      </c>
      <c r="AR153" s="6" t="s">
        <v>97</v>
      </c>
      <c r="AS153" s="6" t="s">
        <v>97</v>
      </c>
      <c r="AT153" s="6" t="s">
        <v>97</v>
      </c>
      <c r="AU153" s="6" t="s">
        <v>97</v>
      </c>
      <c r="AV153" s="6" t="s">
        <v>97</v>
      </c>
      <c r="AW153" s="6" t="s">
        <v>97</v>
      </c>
      <c r="AX153" s="6" t="s">
        <v>97</v>
      </c>
      <c r="AY153" s="6" t="s">
        <v>97</v>
      </c>
      <c r="AZ153" s="6" t="s">
        <v>97</v>
      </c>
      <c r="BA153" s="6" t="s">
        <v>97</v>
      </c>
      <c r="BB153" s="6" t="s">
        <v>97</v>
      </c>
      <c r="BC153" s="6" t="s">
        <v>97</v>
      </c>
      <c r="BD153" s="6" t="s">
        <v>1439</v>
      </c>
      <c r="BE153" s="6">
        <v>2</v>
      </c>
      <c r="BF153" s="6">
        <v>6</v>
      </c>
      <c r="BG153" s="6">
        <v>6</v>
      </c>
      <c r="BH153" s="6">
        <v>0</v>
      </c>
      <c r="BI153" s="6">
        <v>8</v>
      </c>
      <c r="BJ153" s="6">
        <v>0</v>
      </c>
      <c r="BK153" s="6">
        <v>5</v>
      </c>
      <c r="BL153" s="6" t="s">
        <v>96</v>
      </c>
      <c r="BM153" s="6" t="s">
        <v>97</v>
      </c>
      <c r="BN153" s="6" t="s">
        <v>98</v>
      </c>
      <c r="BO153" s="6" t="s">
        <v>97</v>
      </c>
      <c r="BP153" s="6" t="s">
        <v>98</v>
      </c>
      <c r="BQ153" s="6" t="s">
        <v>98</v>
      </c>
      <c r="BR153" s="6" t="s">
        <v>96</v>
      </c>
      <c r="BS153" s="6">
        <v>21</v>
      </c>
      <c r="BT153" s="6" t="s">
        <v>96</v>
      </c>
      <c r="BU153" s="29" t="s">
        <v>429</v>
      </c>
      <c r="BV153" s="29" t="s">
        <v>429</v>
      </c>
      <c r="BW153" s="29" t="s">
        <v>429</v>
      </c>
      <c r="BX153" s="29" t="s">
        <v>429</v>
      </c>
      <c r="BY153" s="29" t="s">
        <v>429</v>
      </c>
      <c r="BZ153" s="65" t="s">
        <v>429</v>
      </c>
      <c r="CA153" s="65" t="s">
        <v>429</v>
      </c>
      <c r="CB153" s="65" t="s">
        <v>429</v>
      </c>
      <c r="CC153" s="65" t="s">
        <v>429</v>
      </c>
      <c r="CD153" s="66">
        <v>40</v>
      </c>
      <c r="CE153" s="66">
        <v>25</v>
      </c>
      <c r="CF153" s="66">
        <v>5</v>
      </c>
      <c r="CG153" s="66">
        <v>0</v>
      </c>
      <c r="CH153" s="66">
        <v>0</v>
      </c>
      <c r="CI153" s="66">
        <v>58</v>
      </c>
      <c r="CJ153" s="66">
        <v>0</v>
      </c>
      <c r="CK153" s="66">
        <v>24</v>
      </c>
      <c r="CL153" s="66">
        <v>46</v>
      </c>
      <c r="CM153" s="66">
        <v>27</v>
      </c>
      <c r="CN153" s="66">
        <v>2</v>
      </c>
      <c r="CO153" s="66">
        <v>7</v>
      </c>
      <c r="CP153" s="66">
        <v>0</v>
      </c>
      <c r="CQ153" s="66">
        <v>0</v>
      </c>
      <c r="CR153" s="67">
        <v>0.16666666666666666</v>
      </c>
      <c r="CS153" s="67">
        <v>0.20833333333333334</v>
      </c>
      <c r="CT153" s="67">
        <v>0.26136363636363635</v>
      </c>
      <c r="CU153" s="67">
        <v>0.21212121212121213</v>
      </c>
      <c r="CV153" s="67">
        <v>0.15151515151515152</v>
      </c>
      <c r="CW153" s="66">
        <v>9</v>
      </c>
      <c r="CX153" s="66">
        <v>8</v>
      </c>
      <c r="CY153" s="66">
        <v>2</v>
      </c>
      <c r="CZ153" s="66">
        <v>2</v>
      </c>
    </row>
    <row r="154" spans="1:104" x14ac:dyDescent="0.3">
      <c r="A154" s="3" t="s">
        <v>92</v>
      </c>
      <c r="B154" s="3" t="s">
        <v>278</v>
      </c>
      <c r="C154" s="3" t="s">
        <v>1606</v>
      </c>
      <c r="D154" s="6">
        <v>515604</v>
      </c>
      <c r="E154" s="4">
        <v>568</v>
      </c>
      <c r="F154" s="4">
        <v>562</v>
      </c>
      <c r="G154" s="54">
        <v>0.98943661971830987</v>
      </c>
      <c r="H154" s="6" t="s">
        <v>1717</v>
      </c>
      <c r="I154" s="6">
        <v>562</v>
      </c>
      <c r="J154" s="6"/>
      <c r="K154" s="6"/>
      <c r="L154" s="6">
        <v>562</v>
      </c>
      <c r="M154" s="61"/>
      <c r="N154" s="4" t="s">
        <v>1718</v>
      </c>
      <c r="O154" s="4">
        <v>24</v>
      </c>
      <c r="P154" s="4">
        <v>96</v>
      </c>
      <c r="Q154" s="4">
        <v>0</v>
      </c>
      <c r="R154" s="4">
        <v>0</v>
      </c>
      <c r="S154" s="4">
        <v>100</v>
      </c>
      <c r="T154" s="4">
        <v>0</v>
      </c>
      <c r="U154" s="4">
        <v>0</v>
      </c>
      <c r="V154" s="4">
        <v>0</v>
      </c>
      <c r="W154" s="4">
        <v>0</v>
      </c>
      <c r="X154" s="4">
        <v>100</v>
      </c>
      <c r="Y154" s="4">
        <v>0</v>
      </c>
      <c r="Z154" s="4">
        <v>0</v>
      </c>
      <c r="AA154" s="4">
        <v>100</v>
      </c>
      <c r="AB154" s="4">
        <v>100</v>
      </c>
      <c r="AC154" s="4">
        <v>100</v>
      </c>
      <c r="AD154" s="4">
        <v>0</v>
      </c>
      <c r="AE154" s="4">
        <v>0</v>
      </c>
      <c r="AF154" s="4">
        <v>0</v>
      </c>
      <c r="AG154" s="4">
        <v>0</v>
      </c>
      <c r="AH154" s="4">
        <v>100</v>
      </c>
      <c r="AI154" s="4">
        <v>100</v>
      </c>
      <c r="AJ154" s="4">
        <v>1</v>
      </c>
      <c r="AK154" s="4" t="s">
        <v>96</v>
      </c>
      <c r="AL154" s="4" t="s">
        <v>97</v>
      </c>
      <c r="AM154" s="4" t="s">
        <v>98</v>
      </c>
      <c r="AN154" s="4" t="s">
        <v>97</v>
      </c>
      <c r="AO154" s="4" t="s">
        <v>97</v>
      </c>
      <c r="AP154" s="4" t="s">
        <v>97</v>
      </c>
      <c r="AQ154" s="4" t="s">
        <v>97</v>
      </c>
      <c r="AR154" s="4" t="s">
        <v>96</v>
      </c>
      <c r="AS154" s="4" t="s">
        <v>97</v>
      </c>
      <c r="AT154" s="4" t="s">
        <v>97</v>
      </c>
      <c r="AU154" s="4" t="s">
        <v>97</v>
      </c>
      <c r="AV154" s="4" t="s">
        <v>97</v>
      </c>
      <c r="AW154" s="4" t="s">
        <v>97</v>
      </c>
      <c r="AX154" s="4" t="s">
        <v>97</v>
      </c>
      <c r="AY154" s="4" t="s">
        <v>97</v>
      </c>
      <c r="AZ154" s="4" t="s">
        <v>97</v>
      </c>
      <c r="BA154" s="4" t="s">
        <v>97</v>
      </c>
      <c r="BB154" s="4" t="s">
        <v>97</v>
      </c>
      <c r="BC154" s="4" t="s">
        <v>97</v>
      </c>
      <c r="BD154" s="4" t="s">
        <v>97</v>
      </c>
      <c r="BE154" s="4">
        <v>12</v>
      </c>
      <c r="BF154" s="4">
        <v>12</v>
      </c>
      <c r="BG154" s="4">
        <v>12</v>
      </c>
      <c r="BH154" s="4">
        <v>0</v>
      </c>
      <c r="BI154" s="4">
        <v>12</v>
      </c>
      <c r="BJ154" s="4">
        <v>0</v>
      </c>
      <c r="BK154" s="4">
        <v>5</v>
      </c>
      <c r="BL154" s="4" t="s">
        <v>96</v>
      </c>
      <c r="BM154" s="4" t="s">
        <v>96</v>
      </c>
      <c r="BN154" s="4" t="s">
        <v>1714</v>
      </c>
      <c r="BO154" s="6" t="s">
        <v>97</v>
      </c>
      <c r="BP154" s="6" t="s">
        <v>98</v>
      </c>
      <c r="BQ154" s="6" t="s">
        <v>98</v>
      </c>
      <c r="BR154" s="6" t="s">
        <v>96</v>
      </c>
      <c r="BS154" s="6">
        <v>2</v>
      </c>
      <c r="BT154" s="6" t="s">
        <v>96</v>
      </c>
      <c r="BU154" s="29" t="s">
        <v>430</v>
      </c>
      <c r="BV154" s="29" t="s">
        <v>1801</v>
      </c>
      <c r="BW154" s="29" t="s">
        <v>429</v>
      </c>
      <c r="BX154" s="29" t="s">
        <v>429</v>
      </c>
      <c r="BY154" s="29" t="s">
        <v>429</v>
      </c>
      <c r="BZ154" s="65" t="s">
        <v>1800</v>
      </c>
      <c r="CA154" s="65" t="s">
        <v>429</v>
      </c>
      <c r="CB154" s="65" t="s">
        <v>429</v>
      </c>
      <c r="CC154" s="65" t="s">
        <v>429</v>
      </c>
      <c r="CD154" s="66">
        <v>184</v>
      </c>
      <c r="CE154" s="66">
        <v>96</v>
      </c>
      <c r="CF154" s="66">
        <v>78</v>
      </c>
      <c r="CG154" s="66">
        <v>0</v>
      </c>
      <c r="CH154" s="66">
        <v>0</v>
      </c>
      <c r="CI154" s="66">
        <v>265</v>
      </c>
      <c r="CJ154" s="66">
        <v>58</v>
      </c>
      <c r="CK154" s="66">
        <v>81</v>
      </c>
      <c r="CL154" s="66">
        <v>222</v>
      </c>
      <c r="CM154" s="66">
        <v>102</v>
      </c>
      <c r="CN154" s="66">
        <v>14</v>
      </c>
      <c r="CO154" s="66">
        <v>42</v>
      </c>
      <c r="CP154" s="66">
        <v>104</v>
      </c>
      <c r="CQ154" s="66">
        <v>104</v>
      </c>
      <c r="CR154" s="67">
        <v>0.34102141680395387</v>
      </c>
      <c r="CS154" s="67">
        <v>0.28995057660626028</v>
      </c>
      <c r="CT154" s="67">
        <v>0.23393739703459637</v>
      </c>
      <c r="CU154" s="67">
        <v>8.4019769357495888E-2</v>
      </c>
      <c r="CV154" s="67">
        <v>5.1070840197693576E-2</v>
      </c>
      <c r="CW154" s="68">
        <v>14</v>
      </c>
      <c r="CX154" s="68">
        <v>8</v>
      </c>
      <c r="CY154" s="68">
        <v>17</v>
      </c>
      <c r="CZ154" s="68">
        <v>3</v>
      </c>
    </row>
    <row r="155" spans="1:104" x14ac:dyDescent="0.3">
      <c r="A155" s="3" t="s">
        <v>92</v>
      </c>
      <c r="B155" s="3" t="s">
        <v>278</v>
      </c>
      <c r="C155" s="3" t="s">
        <v>1607</v>
      </c>
      <c r="D155" s="6">
        <v>515621</v>
      </c>
      <c r="E155" s="4">
        <v>554</v>
      </c>
      <c r="F155" s="4">
        <v>249</v>
      </c>
      <c r="G155" s="54">
        <v>0.44945848375451264</v>
      </c>
      <c r="H155" s="6">
        <v>0</v>
      </c>
      <c r="I155" s="6">
        <v>0</v>
      </c>
      <c r="J155" s="6"/>
      <c r="K155" s="6"/>
      <c r="L155" s="6"/>
      <c r="M155" s="61">
        <v>249</v>
      </c>
      <c r="N155" s="4" t="s">
        <v>1718</v>
      </c>
      <c r="O155" s="4">
        <v>0</v>
      </c>
      <c r="P155" s="4">
        <v>0</v>
      </c>
      <c r="Q155" s="4">
        <v>100</v>
      </c>
      <c r="R155" s="4">
        <v>89</v>
      </c>
      <c r="S155" s="4">
        <v>10</v>
      </c>
      <c r="T155" s="4">
        <v>1</v>
      </c>
      <c r="U155" s="4">
        <v>0</v>
      </c>
      <c r="V155" s="4">
        <v>100</v>
      </c>
      <c r="W155" s="4">
        <v>90</v>
      </c>
      <c r="X155" s="4">
        <v>10</v>
      </c>
      <c r="Y155" s="4">
        <v>0</v>
      </c>
      <c r="Z155" s="4">
        <v>0</v>
      </c>
      <c r="AA155" s="4">
        <v>100</v>
      </c>
      <c r="AB155" s="4">
        <v>98</v>
      </c>
      <c r="AC155" s="4">
        <v>100</v>
      </c>
      <c r="AD155" s="4">
        <v>100</v>
      </c>
      <c r="AE155" s="4">
        <v>75</v>
      </c>
      <c r="AF155" s="4">
        <v>0</v>
      </c>
      <c r="AG155" s="4">
        <v>25</v>
      </c>
      <c r="AH155" s="4">
        <v>75</v>
      </c>
      <c r="AI155" s="4">
        <v>100</v>
      </c>
      <c r="AJ155" s="4">
        <v>2</v>
      </c>
      <c r="AK155" s="4" t="s">
        <v>96</v>
      </c>
      <c r="AL155" s="4" t="s">
        <v>96</v>
      </c>
      <c r="AM155" s="4">
        <v>2</v>
      </c>
      <c r="AN155" s="4" t="s">
        <v>96</v>
      </c>
      <c r="AO155" s="4" t="s">
        <v>97</v>
      </c>
      <c r="AP155" s="4" t="s">
        <v>97</v>
      </c>
      <c r="AQ155" s="4" t="s">
        <v>97</v>
      </c>
      <c r="AR155" s="4" t="s">
        <v>96</v>
      </c>
      <c r="AS155" s="4" t="s">
        <v>97</v>
      </c>
      <c r="AT155" s="4" t="s">
        <v>97</v>
      </c>
      <c r="AU155" s="4" t="s">
        <v>97</v>
      </c>
      <c r="AV155" s="4" t="s">
        <v>97</v>
      </c>
      <c r="AW155" s="4" t="s">
        <v>97</v>
      </c>
      <c r="AX155" s="4" t="s">
        <v>97</v>
      </c>
      <c r="AY155" s="4" t="s">
        <v>97</v>
      </c>
      <c r="AZ155" s="4" t="s">
        <v>97</v>
      </c>
      <c r="BA155" s="4" t="s">
        <v>97</v>
      </c>
      <c r="BB155" s="4" t="s">
        <v>97</v>
      </c>
      <c r="BC155" s="4" t="s">
        <v>97</v>
      </c>
      <c r="BD155" s="4" t="s">
        <v>96</v>
      </c>
      <c r="BE155" s="4">
        <v>7</v>
      </c>
      <c r="BF155" s="4">
        <v>6</v>
      </c>
      <c r="BG155" s="4">
        <v>6</v>
      </c>
      <c r="BH155" s="4">
        <v>0</v>
      </c>
      <c r="BI155" s="4">
        <v>6</v>
      </c>
      <c r="BJ155" s="4">
        <v>0</v>
      </c>
      <c r="BK155" s="4">
        <v>5</v>
      </c>
      <c r="BL155" s="4" t="s">
        <v>97</v>
      </c>
      <c r="BM155" s="4" t="s">
        <v>96</v>
      </c>
      <c r="BN155" s="4" t="s">
        <v>1723</v>
      </c>
      <c r="BO155" s="6" t="s">
        <v>97</v>
      </c>
      <c r="BP155" s="6" t="s">
        <v>98</v>
      </c>
      <c r="BQ155" s="6" t="s">
        <v>98</v>
      </c>
      <c r="BR155" s="6" t="s">
        <v>96</v>
      </c>
      <c r="BS155" s="6">
        <v>47</v>
      </c>
      <c r="BT155" s="6" t="s">
        <v>96</v>
      </c>
      <c r="BU155" s="29" t="s">
        <v>430</v>
      </c>
      <c r="BV155" s="29" t="s">
        <v>1801</v>
      </c>
      <c r="BW155" s="29" t="s">
        <v>429</v>
      </c>
      <c r="BX155" s="29" t="s">
        <v>429</v>
      </c>
      <c r="BY155" s="29" t="s">
        <v>429</v>
      </c>
      <c r="BZ155" s="65" t="s">
        <v>429</v>
      </c>
      <c r="CA155" s="65" t="s">
        <v>429</v>
      </c>
      <c r="CB155" s="65" t="s">
        <v>429</v>
      </c>
      <c r="CC155" s="65" t="s">
        <v>429</v>
      </c>
      <c r="CD155" s="66">
        <v>87</v>
      </c>
      <c r="CE155" s="66">
        <v>50</v>
      </c>
      <c r="CF155" s="66">
        <v>22</v>
      </c>
      <c r="CG155" s="66">
        <v>9</v>
      </c>
      <c r="CH155" s="66">
        <v>7</v>
      </c>
      <c r="CI155" s="66">
        <v>140</v>
      </c>
      <c r="CJ155" s="66">
        <v>9</v>
      </c>
      <c r="CK155" s="66">
        <v>57</v>
      </c>
      <c r="CL155" s="66">
        <v>138</v>
      </c>
      <c r="CM155" s="66">
        <v>73</v>
      </c>
      <c r="CN155" s="66">
        <v>8</v>
      </c>
      <c r="CO155" s="66">
        <v>18</v>
      </c>
      <c r="CP155" s="66">
        <v>52</v>
      </c>
      <c r="CQ155" s="66">
        <v>42</v>
      </c>
      <c r="CR155" s="67">
        <v>0.25659050966608082</v>
      </c>
      <c r="CS155" s="67">
        <v>0.17926186291739896</v>
      </c>
      <c r="CT155" s="67">
        <v>0.28119507908611602</v>
      </c>
      <c r="CU155" s="67">
        <v>0.1687170474516696</v>
      </c>
      <c r="CV155" s="67">
        <v>0.11423550087873462</v>
      </c>
      <c r="CW155" s="68">
        <v>9</v>
      </c>
      <c r="CX155" s="68">
        <v>13</v>
      </c>
      <c r="CY155" s="68">
        <v>9</v>
      </c>
      <c r="CZ155" s="68">
        <v>6</v>
      </c>
    </row>
    <row r="156" spans="1:104" x14ac:dyDescent="0.3">
      <c r="A156" s="3" t="s">
        <v>92</v>
      </c>
      <c r="B156" s="3" t="s">
        <v>278</v>
      </c>
      <c r="C156" s="3" t="s">
        <v>323</v>
      </c>
      <c r="D156" s="6">
        <v>515639</v>
      </c>
      <c r="E156" s="4">
        <v>976</v>
      </c>
      <c r="F156" s="4">
        <v>527</v>
      </c>
      <c r="G156" s="54">
        <v>0.53995901639344257</v>
      </c>
      <c r="H156" s="6">
        <v>2</v>
      </c>
      <c r="I156" s="4">
        <v>179</v>
      </c>
      <c r="J156" s="6">
        <v>37</v>
      </c>
      <c r="K156" s="6">
        <v>142</v>
      </c>
      <c r="L156" s="6"/>
      <c r="M156" s="61">
        <v>348</v>
      </c>
      <c r="N156" s="4" t="s">
        <v>1718</v>
      </c>
      <c r="O156" s="4">
        <v>0</v>
      </c>
      <c r="P156" s="4">
        <v>0</v>
      </c>
      <c r="Q156" s="4">
        <v>100</v>
      </c>
      <c r="R156" s="4">
        <v>80</v>
      </c>
      <c r="S156" s="4">
        <v>20</v>
      </c>
      <c r="T156" s="4">
        <v>0</v>
      </c>
      <c r="U156" s="4">
        <v>0</v>
      </c>
      <c r="V156" s="4">
        <v>0</v>
      </c>
      <c r="W156" s="4">
        <v>0</v>
      </c>
      <c r="X156" s="4">
        <v>80</v>
      </c>
      <c r="Y156" s="4">
        <v>0</v>
      </c>
      <c r="Z156" s="4">
        <v>20</v>
      </c>
      <c r="AA156" s="4">
        <v>100</v>
      </c>
      <c r="AB156" s="4">
        <v>90</v>
      </c>
      <c r="AC156" s="4">
        <v>100</v>
      </c>
      <c r="AD156" s="4">
        <v>100</v>
      </c>
      <c r="AE156" s="4">
        <v>50</v>
      </c>
      <c r="AF156" s="4">
        <v>0</v>
      </c>
      <c r="AG156" s="4">
        <v>50</v>
      </c>
      <c r="AH156" s="4">
        <v>50</v>
      </c>
      <c r="AI156" s="4">
        <v>100</v>
      </c>
      <c r="AJ156" s="4">
        <v>2</v>
      </c>
      <c r="AK156" s="4" t="s">
        <v>96</v>
      </c>
      <c r="AL156" s="4" t="s">
        <v>96</v>
      </c>
      <c r="AM156" s="4">
        <v>2</v>
      </c>
      <c r="AN156" s="4" t="s">
        <v>96</v>
      </c>
      <c r="AO156" s="4" t="s">
        <v>96</v>
      </c>
      <c r="AP156" s="4" t="s">
        <v>97</v>
      </c>
      <c r="AQ156" s="4" t="s">
        <v>97</v>
      </c>
      <c r="AR156" s="4" t="s">
        <v>96</v>
      </c>
      <c r="AS156" s="4" t="s">
        <v>97</v>
      </c>
      <c r="AT156" s="4" t="s">
        <v>97</v>
      </c>
      <c r="AU156" s="4" t="s">
        <v>96</v>
      </c>
      <c r="AV156" s="4" t="s">
        <v>97</v>
      </c>
      <c r="AW156" s="4" t="s">
        <v>97</v>
      </c>
      <c r="AX156" s="4" t="s">
        <v>97</v>
      </c>
      <c r="AY156" s="4" t="s">
        <v>97</v>
      </c>
      <c r="AZ156" s="4" t="s">
        <v>97</v>
      </c>
      <c r="BA156" s="4" t="s">
        <v>97</v>
      </c>
      <c r="BB156" s="4" t="s">
        <v>97</v>
      </c>
      <c r="BC156" s="4" t="s">
        <v>97</v>
      </c>
      <c r="BD156" s="4" t="s">
        <v>96</v>
      </c>
      <c r="BE156" s="4">
        <v>3</v>
      </c>
      <c r="BF156" s="4">
        <v>3</v>
      </c>
      <c r="BG156" s="4">
        <v>3</v>
      </c>
      <c r="BH156" s="4">
        <v>0</v>
      </c>
      <c r="BI156" s="4">
        <v>3</v>
      </c>
      <c r="BJ156" s="4">
        <v>0</v>
      </c>
      <c r="BK156" s="4">
        <v>7</v>
      </c>
      <c r="BL156" s="4" t="s">
        <v>97</v>
      </c>
      <c r="BM156" s="4" t="s">
        <v>97</v>
      </c>
      <c r="BN156" s="4" t="s">
        <v>98</v>
      </c>
      <c r="BO156" s="6" t="s">
        <v>97</v>
      </c>
      <c r="BP156" s="6" t="s">
        <v>98</v>
      </c>
      <c r="BQ156" s="6" t="s">
        <v>98</v>
      </c>
      <c r="BR156" s="6" t="s">
        <v>96</v>
      </c>
      <c r="BS156" s="6">
        <v>80</v>
      </c>
      <c r="BT156" s="6" t="s">
        <v>96</v>
      </c>
      <c r="BU156" s="29" t="s">
        <v>430</v>
      </c>
      <c r="BV156" s="29" t="s">
        <v>1798</v>
      </c>
      <c r="BW156" s="29" t="s">
        <v>1798</v>
      </c>
      <c r="BX156" s="29" t="s">
        <v>1798</v>
      </c>
      <c r="BY156" s="29" t="s">
        <v>430</v>
      </c>
      <c r="BZ156" s="65" t="s">
        <v>1800</v>
      </c>
      <c r="CA156" s="65" t="s">
        <v>429</v>
      </c>
      <c r="CB156" s="65" t="s">
        <v>429</v>
      </c>
      <c r="CC156" s="65" t="s">
        <v>429</v>
      </c>
      <c r="CD156" s="66">
        <v>119</v>
      </c>
      <c r="CE156" s="66">
        <v>79</v>
      </c>
      <c r="CF156" s="66">
        <v>24</v>
      </c>
      <c r="CG156" s="66">
        <v>16</v>
      </c>
      <c r="CH156" s="66">
        <v>7</v>
      </c>
      <c r="CI156" s="66">
        <v>152</v>
      </c>
      <c r="CJ156" s="66">
        <v>4</v>
      </c>
      <c r="CK156" s="66">
        <v>62</v>
      </c>
      <c r="CL156" s="66">
        <v>210</v>
      </c>
      <c r="CM156" s="66">
        <v>106</v>
      </c>
      <c r="CN156" s="66">
        <v>11</v>
      </c>
      <c r="CO156" s="66">
        <v>36</v>
      </c>
      <c r="CP156" s="66">
        <v>64</v>
      </c>
      <c r="CQ156" s="66">
        <v>49</v>
      </c>
      <c r="CR156" s="67">
        <v>0.25176946410515672</v>
      </c>
      <c r="CS156" s="67">
        <v>0.22345803842264914</v>
      </c>
      <c r="CT156" s="67">
        <v>0.25278058645096058</v>
      </c>
      <c r="CU156" s="67">
        <v>0.16885743174924167</v>
      </c>
      <c r="CV156" s="67">
        <v>0.10313447927199192</v>
      </c>
      <c r="CW156" s="68">
        <v>9</v>
      </c>
      <c r="CX156" s="68">
        <v>18</v>
      </c>
      <c r="CY156" s="68">
        <v>17</v>
      </c>
      <c r="CZ156" s="68">
        <v>7</v>
      </c>
    </row>
    <row r="157" spans="1:104" x14ac:dyDescent="0.3">
      <c r="A157" s="3" t="s">
        <v>92</v>
      </c>
      <c r="B157" s="3" t="s">
        <v>278</v>
      </c>
      <c r="C157" s="3" t="s">
        <v>1608</v>
      </c>
      <c r="D157" s="6">
        <v>515647</v>
      </c>
      <c r="E157" s="4">
        <v>78</v>
      </c>
      <c r="F157" s="4">
        <v>43</v>
      </c>
      <c r="G157" s="54">
        <v>0.55128205128205132</v>
      </c>
      <c r="H157" s="6">
        <v>0</v>
      </c>
      <c r="I157" s="6">
        <v>0</v>
      </c>
      <c r="J157" s="6"/>
      <c r="K157" s="6"/>
      <c r="L157" s="6"/>
      <c r="M157" s="61">
        <v>43</v>
      </c>
      <c r="N157" s="4" t="s">
        <v>1718</v>
      </c>
      <c r="O157" s="4">
        <v>0</v>
      </c>
      <c r="P157" s="4">
        <v>0</v>
      </c>
      <c r="Q157" s="4">
        <v>100</v>
      </c>
      <c r="R157" s="4">
        <v>0</v>
      </c>
      <c r="S157" s="4">
        <v>100</v>
      </c>
      <c r="T157" s="4">
        <v>0</v>
      </c>
      <c r="U157" s="4">
        <v>0</v>
      </c>
      <c r="V157" s="4">
        <v>100</v>
      </c>
      <c r="W157" s="4">
        <v>0</v>
      </c>
      <c r="X157" s="4">
        <v>60</v>
      </c>
      <c r="Y157" s="4">
        <v>0</v>
      </c>
      <c r="Z157" s="4">
        <v>40</v>
      </c>
      <c r="AA157" s="4">
        <v>100</v>
      </c>
      <c r="AB157" s="4">
        <v>100</v>
      </c>
      <c r="AC157" s="4">
        <v>100</v>
      </c>
      <c r="AD157" s="4">
        <v>0</v>
      </c>
      <c r="AE157" s="4">
        <v>0</v>
      </c>
      <c r="AF157" s="4">
        <v>0</v>
      </c>
      <c r="AG157" s="4">
        <v>0</v>
      </c>
      <c r="AH157" s="4">
        <v>100</v>
      </c>
      <c r="AI157" s="4">
        <v>100</v>
      </c>
      <c r="AJ157" s="4">
        <v>1</v>
      </c>
      <c r="AK157" s="4" t="s">
        <v>96</v>
      </c>
      <c r="AL157" s="4" t="s">
        <v>96</v>
      </c>
      <c r="AM157" s="4">
        <v>1</v>
      </c>
      <c r="AN157" s="4" t="s">
        <v>96</v>
      </c>
      <c r="AO157" s="4" t="s">
        <v>97</v>
      </c>
      <c r="AP157" s="4" t="s">
        <v>97</v>
      </c>
      <c r="AQ157" s="4" t="s">
        <v>97</v>
      </c>
      <c r="AR157" s="4" t="s">
        <v>97</v>
      </c>
      <c r="AS157" s="4" t="s">
        <v>97</v>
      </c>
      <c r="AT157" s="4" t="s">
        <v>97</v>
      </c>
      <c r="AU157" s="4" t="s">
        <v>97</v>
      </c>
      <c r="AV157" s="4" t="s">
        <v>97</v>
      </c>
      <c r="AW157" s="4" t="s">
        <v>97</v>
      </c>
      <c r="AX157" s="4" t="s">
        <v>97</v>
      </c>
      <c r="AY157" s="4" t="s">
        <v>97</v>
      </c>
      <c r="AZ157" s="4" t="s">
        <v>97</v>
      </c>
      <c r="BA157" s="4" t="s">
        <v>97</v>
      </c>
      <c r="BB157" s="4" t="s">
        <v>97</v>
      </c>
      <c r="BC157" s="4" t="s">
        <v>97</v>
      </c>
      <c r="BD157" s="4" t="s">
        <v>1439</v>
      </c>
      <c r="BE157" s="4">
        <v>13</v>
      </c>
      <c r="BF157" s="4">
        <v>13</v>
      </c>
      <c r="BG157" s="4">
        <v>13</v>
      </c>
      <c r="BH157" s="4">
        <v>1</v>
      </c>
      <c r="BI157" s="4">
        <v>24</v>
      </c>
      <c r="BJ157" s="4">
        <v>11</v>
      </c>
      <c r="BK157" s="4">
        <v>3</v>
      </c>
      <c r="BL157" s="4" t="s">
        <v>96</v>
      </c>
      <c r="BM157" s="4" t="s">
        <v>97</v>
      </c>
      <c r="BN157" s="4" t="s">
        <v>98</v>
      </c>
      <c r="BO157" s="6" t="s">
        <v>97</v>
      </c>
      <c r="BP157" s="6" t="s">
        <v>98</v>
      </c>
      <c r="BQ157" s="6" t="s">
        <v>98</v>
      </c>
      <c r="BR157" s="6" t="s">
        <v>96</v>
      </c>
      <c r="BS157" s="6">
        <v>10</v>
      </c>
      <c r="BT157" s="6" t="s">
        <v>96</v>
      </c>
      <c r="BU157" s="29" t="s">
        <v>429</v>
      </c>
      <c r="BV157" s="29" t="s">
        <v>429</v>
      </c>
      <c r="BW157" s="29" t="s">
        <v>429</v>
      </c>
      <c r="BX157" s="29" t="s">
        <v>429</v>
      </c>
      <c r="BY157" s="29" t="s">
        <v>429</v>
      </c>
      <c r="BZ157" s="65" t="s">
        <v>429</v>
      </c>
      <c r="CA157" s="65" t="s">
        <v>429</v>
      </c>
      <c r="CB157" s="65" t="s">
        <v>429</v>
      </c>
      <c r="CC157" s="65" t="s">
        <v>429</v>
      </c>
      <c r="CD157" s="66">
        <v>16</v>
      </c>
      <c r="CE157" s="66">
        <v>9</v>
      </c>
      <c r="CF157" s="66">
        <v>2</v>
      </c>
      <c r="CG157" s="66">
        <v>0</v>
      </c>
      <c r="CH157" s="66">
        <v>0</v>
      </c>
      <c r="CI157" s="66">
        <v>19</v>
      </c>
      <c r="CJ157" s="66">
        <v>5</v>
      </c>
      <c r="CK157" s="66">
        <v>7</v>
      </c>
      <c r="CL157" s="66">
        <v>17</v>
      </c>
      <c r="CM157" s="66">
        <v>9</v>
      </c>
      <c r="CN157" s="66">
        <v>0</v>
      </c>
      <c r="CO157" s="66">
        <v>1</v>
      </c>
      <c r="CP157" s="66">
        <v>0</v>
      </c>
      <c r="CQ157" s="66">
        <v>0</v>
      </c>
      <c r="CR157" s="67">
        <v>0.16250000000000001</v>
      </c>
      <c r="CS157" s="67">
        <v>0.21249999999999999</v>
      </c>
      <c r="CT157" s="67">
        <v>0.23749999999999999</v>
      </c>
      <c r="CU157" s="67">
        <v>0.15</v>
      </c>
      <c r="CV157" s="67">
        <v>0.23749999999999999</v>
      </c>
      <c r="CW157" s="68">
        <v>0</v>
      </c>
      <c r="CX157" s="68">
        <v>3</v>
      </c>
      <c r="CY157" s="68">
        <v>1</v>
      </c>
      <c r="CZ157" s="68">
        <v>0</v>
      </c>
    </row>
    <row r="158" spans="1:104" x14ac:dyDescent="0.3">
      <c r="A158" s="3" t="s">
        <v>92</v>
      </c>
      <c r="B158" s="3" t="s">
        <v>278</v>
      </c>
      <c r="C158" s="3" t="s">
        <v>1609</v>
      </c>
      <c r="D158" s="6">
        <v>515655</v>
      </c>
      <c r="E158" s="4">
        <v>382</v>
      </c>
      <c r="F158" s="4">
        <v>153</v>
      </c>
      <c r="G158" s="54">
        <v>0.40052356020942409</v>
      </c>
      <c r="H158" s="6">
        <v>0</v>
      </c>
      <c r="I158" s="6">
        <v>0</v>
      </c>
      <c r="J158" s="6"/>
      <c r="K158" s="6"/>
      <c r="L158" s="6"/>
      <c r="M158" s="61">
        <v>153</v>
      </c>
      <c r="N158" s="4" t="s">
        <v>1718</v>
      </c>
      <c r="O158" s="4">
        <v>0</v>
      </c>
      <c r="P158" s="4">
        <v>0</v>
      </c>
      <c r="Q158" s="4">
        <v>100</v>
      </c>
      <c r="R158" s="4">
        <v>70</v>
      </c>
      <c r="S158" s="4">
        <v>25</v>
      </c>
      <c r="T158" s="4">
        <v>0</v>
      </c>
      <c r="U158" s="4">
        <v>5</v>
      </c>
      <c r="V158" s="4">
        <v>0</v>
      </c>
      <c r="W158" s="4">
        <v>0</v>
      </c>
      <c r="X158" s="4">
        <v>87</v>
      </c>
      <c r="Y158" s="4">
        <v>0</v>
      </c>
      <c r="Z158" s="4">
        <v>13</v>
      </c>
      <c r="AA158" s="4">
        <v>100</v>
      </c>
      <c r="AB158" s="4">
        <v>100</v>
      </c>
      <c r="AC158" s="4">
        <v>100</v>
      </c>
      <c r="AD158" s="4">
        <v>100</v>
      </c>
      <c r="AE158" s="4">
        <v>85</v>
      </c>
      <c r="AF158" s="4">
        <v>0</v>
      </c>
      <c r="AG158" s="4">
        <v>40</v>
      </c>
      <c r="AH158" s="4">
        <v>60</v>
      </c>
      <c r="AI158" s="4">
        <v>100</v>
      </c>
      <c r="AJ158" s="4">
        <v>2</v>
      </c>
      <c r="AK158" s="4" t="s">
        <v>96</v>
      </c>
      <c r="AL158" s="4" t="s">
        <v>97</v>
      </c>
      <c r="AM158" s="4" t="s">
        <v>98</v>
      </c>
      <c r="AN158" s="4" t="s">
        <v>97</v>
      </c>
      <c r="AO158" s="4" t="s">
        <v>97</v>
      </c>
      <c r="AP158" s="4" t="s">
        <v>97</v>
      </c>
      <c r="AQ158" s="4" t="s">
        <v>97</v>
      </c>
      <c r="AR158" s="4" t="s">
        <v>97</v>
      </c>
      <c r="AS158" s="4" t="s">
        <v>97</v>
      </c>
      <c r="AT158" s="4" t="s">
        <v>97</v>
      </c>
      <c r="AU158" s="4" t="s">
        <v>97</v>
      </c>
      <c r="AV158" s="4" t="s">
        <v>97</v>
      </c>
      <c r="AW158" s="4" t="s">
        <v>97</v>
      </c>
      <c r="AX158" s="4" t="s">
        <v>97</v>
      </c>
      <c r="AY158" s="4" t="s">
        <v>97</v>
      </c>
      <c r="AZ158" s="4" t="s">
        <v>97</v>
      </c>
      <c r="BA158" s="4" t="s">
        <v>97</v>
      </c>
      <c r="BB158" s="4" t="s">
        <v>97</v>
      </c>
      <c r="BC158" s="4" t="s">
        <v>97</v>
      </c>
      <c r="BD158" s="4" t="s">
        <v>97</v>
      </c>
      <c r="BE158" s="4">
        <v>7</v>
      </c>
      <c r="BF158" s="4">
        <v>7</v>
      </c>
      <c r="BG158" s="4">
        <v>7</v>
      </c>
      <c r="BH158" s="4">
        <v>0</v>
      </c>
      <c r="BI158" s="4">
        <v>0</v>
      </c>
      <c r="BJ158" s="4">
        <v>0</v>
      </c>
      <c r="BK158" s="4">
        <v>5</v>
      </c>
      <c r="BL158" s="4" t="s">
        <v>97</v>
      </c>
      <c r="BM158" s="4" t="s">
        <v>97</v>
      </c>
      <c r="BN158" s="4" t="s">
        <v>98</v>
      </c>
      <c r="BO158" s="6" t="s">
        <v>97</v>
      </c>
      <c r="BP158" s="6" t="s">
        <v>98</v>
      </c>
      <c r="BQ158" s="6" t="s">
        <v>98</v>
      </c>
      <c r="BR158" s="6" t="s">
        <v>96</v>
      </c>
      <c r="BS158" s="6">
        <v>17</v>
      </c>
      <c r="BT158" s="6" t="s">
        <v>96</v>
      </c>
      <c r="BU158" s="29" t="s">
        <v>429</v>
      </c>
      <c r="BV158" s="29" t="s">
        <v>429</v>
      </c>
      <c r="BW158" s="29" t="s">
        <v>429</v>
      </c>
      <c r="BX158" s="29" t="s">
        <v>429</v>
      </c>
      <c r="BY158" s="29" t="s">
        <v>429</v>
      </c>
      <c r="BZ158" s="65" t="s">
        <v>429</v>
      </c>
      <c r="CA158" s="65" t="s">
        <v>429</v>
      </c>
      <c r="CB158" s="65" t="s">
        <v>429</v>
      </c>
      <c r="CC158" s="65" t="s">
        <v>429</v>
      </c>
      <c r="CD158" s="66">
        <v>44</v>
      </c>
      <c r="CE158" s="66">
        <v>26</v>
      </c>
      <c r="CF158" s="66">
        <v>13</v>
      </c>
      <c r="CG158" s="66">
        <v>41</v>
      </c>
      <c r="CH158" s="66">
        <v>24</v>
      </c>
      <c r="CI158" s="66">
        <v>96</v>
      </c>
      <c r="CJ158" s="66">
        <v>11</v>
      </c>
      <c r="CK158" s="66">
        <v>42</v>
      </c>
      <c r="CL158" s="66">
        <v>119</v>
      </c>
      <c r="CM158" s="66">
        <v>60</v>
      </c>
      <c r="CN158" s="66">
        <v>3</v>
      </c>
      <c r="CO158" s="66">
        <v>16</v>
      </c>
      <c r="CP158" s="66">
        <v>50</v>
      </c>
      <c r="CQ158" s="66">
        <v>41</v>
      </c>
      <c r="CR158" s="67">
        <v>0.21932114882506529</v>
      </c>
      <c r="CS158" s="67">
        <v>0.14621409921671019</v>
      </c>
      <c r="CT158" s="67">
        <v>0.28459530026109658</v>
      </c>
      <c r="CU158" s="67">
        <v>0.18537859007832899</v>
      </c>
      <c r="CV158" s="67">
        <v>0.16449086161879894</v>
      </c>
      <c r="CW158" s="68">
        <v>2</v>
      </c>
      <c r="CX158" s="68">
        <v>9</v>
      </c>
      <c r="CY158" s="68">
        <v>3</v>
      </c>
      <c r="CZ158" s="68">
        <v>3</v>
      </c>
    </row>
    <row r="159" spans="1:104" x14ac:dyDescent="0.3">
      <c r="A159" s="2" t="s">
        <v>92</v>
      </c>
      <c r="B159" s="2" t="s">
        <v>278</v>
      </c>
      <c r="C159" s="2" t="s">
        <v>1610</v>
      </c>
      <c r="D159" s="6">
        <v>515663</v>
      </c>
      <c r="E159" s="6">
        <v>526</v>
      </c>
      <c r="F159" s="4">
        <v>158</v>
      </c>
      <c r="G159" s="54">
        <v>0.30038022813688214</v>
      </c>
      <c r="H159" s="6">
        <v>0</v>
      </c>
      <c r="I159" s="6">
        <v>0</v>
      </c>
      <c r="J159" s="6"/>
      <c r="K159" s="6"/>
      <c r="L159" s="6"/>
      <c r="M159" s="61">
        <v>158</v>
      </c>
      <c r="N159" s="6" t="s">
        <v>1718</v>
      </c>
      <c r="O159" s="6">
        <v>12</v>
      </c>
      <c r="P159" s="6">
        <v>56</v>
      </c>
      <c r="Q159" s="6">
        <v>100</v>
      </c>
      <c r="R159" s="6">
        <v>75</v>
      </c>
      <c r="S159" s="6">
        <v>20</v>
      </c>
      <c r="T159" s="6">
        <v>0</v>
      </c>
      <c r="U159" s="6">
        <v>5</v>
      </c>
      <c r="V159" s="6">
        <v>0</v>
      </c>
      <c r="W159" s="6">
        <v>0</v>
      </c>
      <c r="X159" s="6">
        <v>40</v>
      </c>
      <c r="Y159" s="6">
        <v>1</v>
      </c>
      <c r="Z159" s="6">
        <v>59</v>
      </c>
      <c r="AA159" s="6">
        <v>100</v>
      </c>
      <c r="AB159" s="6">
        <v>95</v>
      </c>
      <c r="AC159" s="6">
        <v>100</v>
      </c>
      <c r="AD159" s="6">
        <v>100</v>
      </c>
      <c r="AE159" s="6">
        <v>70</v>
      </c>
      <c r="AF159" s="6">
        <v>0</v>
      </c>
      <c r="AG159" s="6">
        <v>70</v>
      </c>
      <c r="AH159" s="6">
        <v>30</v>
      </c>
      <c r="AI159" s="6">
        <v>100</v>
      </c>
      <c r="AJ159" s="6">
        <v>2</v>
      </c>
      <c r="AK159" s="6" t="s">
        <v>96</v>
      </c>
      <c r="AL159" s="6" t="s">
        <v>96</v>
      </c>
      <c r="AM159" s="6">
        <v>4</v>
      </c>
      <c r="AN159" s="6" t="s">
        <v>97</v>
      </c>
      <c r="AO159" s="6" t="s">
        <v>97</v>
      </c>
      <c r="AP159" s="6" t="s">
        <v>97</v>
      </c>
      <c r="AQ159" s="6" t="s">
        <v>97</v>
      </c>
      <c r="AR159" s="6" t="s">
        <v>97</v>
      </c>
      <c r="AS159" s="6" t="s">
        <v>97</v>
      </c>
      <c r="AT159" s="6" t="s">
        <v>97</v>
      </c>
      <c r="AU159" s="6" t="s">
        <v>97</v>
      </c>
      <c r="AV159" s="6" t="s">
        <v>97</v>
      </c>
      <c r="AW159" s="6" t="s">
        <v>97</v>
      </c>
      <c r="AX159" s="6" t="s">
        <v>97</v>
      </c>
      <c r="AY159" s="6" t="s">
        <v>97</v>
      </c>
      <c r="AZ159" s="6" t="s">
        <v>97</v>
      </c>
      <c r="BA159" s="6" t="s">
        <v>97</v>
      </c>
      <c r="BB159" s="6" t="s">
        <v>97</v>
      </c>
      <c r="BC159" s="6" t="s">
        <v>97</v>
      </c>
      <c r="BD159" s="6" t="s">
        <v>96</v>
      </c>
      <c r="BE159" s="6">
        <v>4</v>
      </c>
      <c r="BF159" s="6">
        <v>14</v>
      </c>
      <c r="BG159" s="6">
        <v>25</v>
      </c>
      <c r="BH159" s="6">
        <v>0</v>
      </c>
      <c r="BI159" s="6">
        <v>15</v>
      </c>
      <c r="BJ159" s="6">
        <v>0</v>
      </c>
      <c r="BK159" s="6">
        <v>7</v>
      </c>
      <c r="BL159" s="6" t="s">
        <v>97</v>
      </c>
      <c r="BM159" s="6" t="s">
        <v>96</v>
      </c>
      <c r="BN159" s="6" t="s">
        <v>1714</v>
      </c>
      <c r="BO159" s="6" t="s">
        <v>97</v>
      </c>
      <c r="BP159" s="6" t="s">
        <v>98</v>
      </c>
      <c r="BQ159" s="6" t="s">
        <v>98</v>
      </c>
      <c r="BR159" s="6" t="s">
        <v>96</v>
      </c>
      <c r="BS159" s="6">
        <v>27</v>
      </c>
      <c r="BT159" s="6" t="s">
        <v>96</v>
      </c>
      <c r="BU159" s="29" t="s">
        <v>430</v>
      </c>
      <c r="BV159" s="29" t="s">
        <v>429</v>
      </c>
      <c r="BW159" s="29" t="s">
        <v>429</v>
      </c>
      <c r="BX159" s="29" t="s">
        <v>429</v>
      </c>
      <c r="BY159" s="29" t="s">
        <v>429</v>
      </c>
      <c r="BZ159" s="65" t="s">
        <v>429</v>
      </c>
      <c r="CA159" s="65" t="s">
        <v>429</v>
      </c>
      <c r="CB159" s="65" t="s">
        <v>429</v>
      </c>
      <c r="CC159" s="65" t="s">
        <v>429</v>
      </c>
      <c r="CD159" s="66">
        <v>82</v>
      </c>
      <c r="CE159" s="66">
        <v>54</v>
      </c>
      <c r="CF159" s="66">
        <v>11</v>
      </c>
      <c r="CG159" s="66">
        <v>14</v>
      </c>
      <c r="CH159" s="66">
        <v>0</v>
      </c>
      <c r="CI159" s="66">
        <v>95</v>
      </c>
      <c r="CJ159" s="66">
        <v>4</v>
      </c>
      <c r="CK159" s="66">
        <v>42</v>
      </c>
      <c r="CL159" s="66">
        <v>99</v>
      </c>
      <c r="CM159" s="66">
        <v>57</v>
      </c>
      <c r="CN159" s="66">
        <v>5</v>
      </c>
      <c r="CO159" s="66">
        <v>15</v>
      </c>
      <c r="CP159" s="66">
        <v>40</v>
      </c>
      <c r="CQ159" s="66">
        <v>34</v>
      </c>
      <c r="CR159" s="67">
        <v>0.17391304347826086</v>
      </c>
      <c r="CS159" s="67">
        <v>0.1539855072463768</v>
      </c>
      <c r="CT159" s="67">
        <v>0.29891304347826086</v>
      </c>
      <c r="CU159" s="67">
        <v>0.21195652173913043</v>
      </c>
      <c r="CV159" s="67">
        <v>0.16123188405797101</v>
      </c>
      <c r="CW159" s="68">
        <v>15</v>
      </c>
      <c r="CX159" s="68">
        <v>8</v>
      </c>
      <c r="CY159" s="68">
        <v>6</v>
      </c>
      <c r="CZ159" s="68">
        <v>4</v>
      </c>
    </row>
    <row r="160" spans="1:104" x14ac:dyDescent="0.3">
      <c r="A160" s="3" t="s">
        <v>92</v>
      </c>
      <c r="B160" s="3" t="s">
        <v>278</v>
      </c>
      <c r="C160" s="3" t="s">
        <v>326</v>
      </c>
      <c r="D160" s="6">
        <v>515680</v>
      </c>
      <c r="E160" s="4">
        <v>3806</v>
      </c>
      <c r="F160" s="4">
        <v>378</v>
      </c>
      <c r="G160" s="54">
        <v>9.9316868102995268E-2</v>
      </c>
      <c r="H160" s="4">
        <v>1</v>
      </c>
      <c r="I160" s="4">
        <v>48</v>
      </c>
      <c r="J160" s="6"/>
      <c r="K160" s="6">
        <v>48</v>
      </c>
      <c r="L160" s="6"/>
      <c r="M160" s="61">
        <v>330</v>
      </c>
      <c r="N160" s="4" t="s">
        <v>1709</v>
      </c>
      <c r="O160" s="4">
        <v>30</v>
      </c>
      <c r="P160" s="4">
        <v>47</v>
      </c>
      <c r="Q160" s="4">
        <v>98</v>
      </c>
      <c r="R160" s="4">
        <v>98</v>
      </c>
      <c r="S160" s="4">
        <v>2</v>
      </c>
      <c r="T160" s="4">
        <v>0</v>
      </c>
      <c r="U160" s="4">
        <v>0</v>
      </c>
      <c r="V160" s="4">
        <v>80</v>
      </c>
      <c r="W160" s="4">
        <v>75</v>
      </c>
      <c r="X160" s="4">
        <v>15</v>
      </c>
      <c r="Y160" s="4">
        <v>0</v>
      </c>
      <c r="Z160" s="4">
        <v>10</v>
      </c>
      <c r="AA160" s="4">
        <v>99</v>
      </c>
      <c r="AB160" s="4">
        <v>98</v>
      </c>
      <c r="AC160" s="4">
        <v>98</v>
      </c>
      <c r="AD160" s="4">
        <v>100</v>
      </c>
      <c r="AE160" s="4">
        <v>100</v>
      </c>
      <c r="AF160" s="4">
        <v>50</v>
      </c>
      <c r="AG160" s="4">
        <v>25</v>
      </c>
      <c r="AH160" s="4">
        <v>25</v>
      </c>
      <c r="AI160" s="4">
        <v>100</v>
      </c>
      <c r="AJ160" s="4">
        <v>5</v>
      </c>
      <c r="AK160" s="4" t="s">
        <v>96</v>
      </c>
      <c r="AL160" s="4" t="s">
        <v>97</v>
      </c>
      <c r="AM160" s="4" t="s">
        <v>98</v>
      </c>
      <c r="AN160" s="4" t="s">
        <v>97</v>
      </c>
      <c r="AO160" s="4" t="s">
        <v>96</v>
      </c>
      <c r="AP160" s="4" t="s">
        <v>96</v>
      </c>
      <c r="AQ160" s="4" t="s">
        <v>97</v>
      </c>
      <c r="AR160" s="4" t="s">
        <v>97</v>
      </c>
      <c r="AS160" s="4" t="s">
        <v>97</v>
      </c>
      <c r="AT160" s="4" t="s">
        <v>97</v>
      </c>
      <c r="AU160" s="4" t="s">
        <v>96</v>
      </c>
      <c r="AV160" s="4" t="s">
        <v>97</v>
      </c>
      <c r="AW160" s="4" t="s">
        <v>97</v>
      </c>
      <c r="AX160" s="4" t="s">
        <v>97</v>
      </c>
      <c r="AY160" s="4" t="s">
        <v>97</v>
      </c>
      <c r="AZ160" s="4" t="s">
        <v>97</v>
      </c>
      <c r="BA160" s="4" t="s">
        <v>97</v>
      </c>
      <c r="BB160" s="4" t="s">
        <v>97</v>
      </c>
      <c r="BC160" s="4" t="s">
        <v>96</v>
      </c>
      <c r="BD160" s="4" t="s">
        <v>96</v>
      </c>
      <c r="BE160" s="4">
        <v>0</v>
      </c>
      <c r="BF160" s="4">
        <v>0</v>
      </c>
      <c r="BG160" s="4">
        <v>0</v>
      </c>
      <c r="BH160" s="4">
        <v>0</v>
      </c>
      <c r="BI160" s="4">
        <v>0</v>
      </c>
      <c r="BJ160" s="4">
        <v>0</v>
      </c>
      <c r="BK160" s="4">
        <v>11</v>
      </c>
      <c r="BL160" s="4" t="s">
        <v>97</v>
      </c>
      <c r="BM160" s="4" t="s">
        <v>96</v>
      </c>
      <c r="BN160" s="4" t="s">
        <v>1721</v>
      </c>
      <c r="BO160" s="6" t="s">
        <v>97</v>
      </c>
      <c r="BP160" s="6" t="s">
        <v>98</v>
      </c>
      <c r="BQ160" s="6" t="s">
        <v>98</v>
      </c>
      <c r="BR160" s="6" t="s">
        <v>96</v>
      </c>
      <c r="BS160" s="6">
        <v>40</v>
      </c>
      <c r="BT160" s="6" t="s">
        <v>96</v>
      </c>
      <c r="BU160" s="29" t="s">
        <v>430</v>
      </c>
      <c r="BV160" s="29" t="s">
        <v>1801</v>
      </c>
      <c r="BW160" s="29" t="s">
        <v>429</v>
      </c>
      <c r="BX160" s="29" t="s">
        <v>429</v>
      </c>
      <c r="BY160" s="29" t="s">
        <v>429</v>
      </c>
      <c r="BZ160" s="65" t="s">
        <v>1800</v>
      </c>
      <c r="CA160" s="65" t="s">
        <v>429</v>
      </c>
      <c r="CB160" s="65" t="s">
        <v>429</v>
      </c>
      <c r="CC160" s="65" t="s">
        <v>429</v>
      </c>
      <c r="CD160" s="66">
        <v>207</v>
      </c>
      <c r="CE160" s="66">
        <v>103</v>
      </c>
      <c r="CF160" s="66">
        <v>36</v>
      </c>
      <c r="CG160" s="66">
        <v>23</v>
      </c>
      <c r="CH160" s="66">
        <v>1</v>
      </c>
      <c r="CI160" s="66">
        <v>167</v>
      </c>
      <c r="CJ160" s="66">
        <v>6</v>
      </c>
      <c r="CK160" s="66">
        <v>84</v>
      </c>
      <c r="CL160" s="66">
        <v>719</v>
      </c>
      <c r="CM160" s="66">
        <v>442</v>
      </c>
      <c r="CN160" s="66">
        <v>30</v>
      </c>
      <c r="CO160" s="66">
        <v>95</v>
      </c>
      <c r="CP160" s="66">
        <v>63</v>
      </c>
      <c r="CQ160" s="66">
        <v>57</v>
      </c>
      <c r="CR160" s="67">
        <v>0.14780712381875455</v>
      </c>
      <c r="CS160" s="67">
        <v>0.18415313787254664</v>
      </c>
      <c r="CT160" s="67">
        <v>0.29634116791858495</v>
      </c>
      <c r="CU160" s="67">
        <v>0.18754543251756725</v>
      </c>
      <c r="CV160" s="67">
        <v>0.18415313787254664</v>
      </c>
      <c r="CW160" s="68">
        <v>34</v>
      </c>
      <c r="CX160" s="68">
        <v>61</v>
      </c>
      <c r="CY160" s="68">
        <v>34</v>
      </c>
      <c r="CZ160" s="68">
        <v>48</v>
      </c>
    </row>
    <row r="161" spans="1:104" x14ac:dyDescent="0.3">
      <c r="A161" s="3" t="s">
        <v>92</v>
      </c>
      <c r="B161" s="3" t="s">
        <v>278</v>
      </c>
      <c r="C161" s="3" t="s">
        <v>1611</v>
      </c>
      <c r="D161" s="6">
        <v>515698</v>
      </c>
      <c r="E161" s="4">
        <v>212</v>
      </c>
      <c r="F161" s="4">
        <v>106</v>
      </c>
      <c r="G161" s="54">
        <v>0.5</v>
      </c>
      <c r="H161" s="6">
        <v>0</v>
      </c>
      <c r="I161" s="6">
        <v>0</v>
      </c>
      <c r="J161" s="6"/>
      <c r="K161" s="6"/>
      <c r="L161" s="6"/>
      <c r="M161" s="61">
        <v>106</v>
      </c>
      <c r="N161" s="4" t="s">
        <v>1718</v>
      </c>
      <c r="O161" s="4">
        <v>0</v>
      </c>
      <c r="P161" s="4">
        <v>0</v>
      </c>
      <c r="Q161" s="4">
        <v>90</v>
      </c>
      <c r="R161" s="4">
        <v>90</v>
      </c>
      <c r="S161" s="4">
        <v>10</v>
      </c>
      <c r="T161" s="4">
        <v>0</v>
      </c>
      <c r="U161" s="4">
        <v>0</v>
      </c>
      <c r="V161" s="4">
        <v>0</v>
      </c>
      <c r="W161" s="4">
        <v>0</v>
      </c>
      <c r="X161" s="4">
        <v>90</v>
      </c>
      <c r="Y161" s="4">
        <v>0</v>
      </c>
      <c r="Z161" s="4">
        <v>10</v>
      </c>
      <c r="AA161" s="4">
        <v>100</v>
      </c>
      <c r="AB161" s="4">
        <v>100</v>
      </c>
      <c r="AC161" s="4">
        <v>100</v>
      </c>
      <c r="AD161" s="4">
        <v>100</v>
      </c>
      <c r="AE161" s="4">
        <v>60</v>
      </c>
      <c r="AF161" s="4">
        <v>0</v>
      </c>
      <c r="AG161" s="4">
        <v>60</v>
      </c>
      <c r="AH161" s="4">
        <v>40</v>
      </c>
      <c r="AI161" s="4">
        <v>100</v>
      </c>
      <c r="AJ161" s="4">
        <v>2</v>
      </c>
      <c r="AK161" s="4" t="s">
        <v>96</v>
      </c>
      <c r="AL161" s="4" t="s">
        <v>97</v>
      </c>
      <c r="AM161" s="4" t="s">
        <v>98</v>
      </c>
      <c r="AN161" s="4" t="s">
        <v>97</v>
      </c>
      <c r="AO161" s="4" t="s">
        <v>97</v>
      </c>
      <c r="AP161" s="4" t="s">
        <v>97</v>
      </c>
      <c r="AQ161" s="4" t="s">
        <v>97</v>
      </c>
      <c r="AR161" s="4" t="s">
        <v>97</v>
      </c>
      <c r="AS161" s="4" t="s">
        <v>97</v>
      </c>
      <c r="AT161" s="4" t="s">
        <v>97</v>
      </c>
      <c r="AU161" s="4" t="s">
        <v>97</v>
      </c>
      <c r="AV161" s="4" t="s">
        <v>97</v>
      </c>
      <c r="AW161" s="4" t="s">
        <v>97</v>
      </c>
      <c r="AX161" s="4" t="s">
        <v>97</v>
      </c>
      <c r="AY161" s="4" t="s">
        <v>97</v>
      </c>
      <c r="AZ161" s="4" t="s">
        <v>97</v>
      </c>
      <c r="BA161" s="4" t="s">
        <v>97</v>
      </c>
      <c r="BB161" s="4" t="s">
        <v>97</v>
      </c>
      <c r="BC161" s="4" t="s">
        <v>97</v>
      </c>
      <c r="BD161" s="4" t="s">
        <v>96</v>
      </c>
      <c r="BE161" s="4">
        <v>2</v>
      </c>
      <c r="BF161" s="4">
        <v>2</v>
      </c>
      <c r="BG161" s="4">
        <v>2</v>
      </c>
      <c r="BH161" s="4">
        <v>0</v>
      </c>
      <c r="BI161" s="4">
        <v>12</v>
      </c>
      <c r="BJ161" s="4">
        <v>0</v>
      </c>
      <c r="BK161" s="4">
        <v>5</v>
      </c>
      <c r="BL161" s="4" t="s">
        <v>97</v>
      </c>
      <c r="BM161" s="4" t="s">
        <v>97</v>
      </c>
      <c r="BN161" s="4" t="s">
        <v>98</v>
      </c>
      <c r="BO161" s="6" t="s">
        <v>97</v>
      </c>
      <c r="BP161" s="6" t="s">
        <v>98</v>
      </c>
      <c r="BQ161" s="6" t="s">
        <v>98</v>
      </c>
      <c r="BR161" s="6" t="s">
        <v>96</v>
      </c>
      <c r="BS161" s="6">
        <v>20</v>
      </c>
      <c r="BT161" s="6" t="s">
        <v>96</v>
      </c>
      <c r="BU161" s="29" t="s">
        <v>429</v>
      </c>
      <c r="BV161" s="29" t="s">
        <v>429</v>
      </c>
      <c r="BW161" s="29" t="s">
        <v>429</v>
      </c>
      <c r="BX161" s="29" t="s">
        <v>429</v>
      </c>
      <c r="BY161" s="29" t="s">
        <v>429</v>
      </c>
      <c r="BZ161" s="65" t="s">
        <v>429</v>
      </c>
      <c r="CA161" s="65" t="s">
        <v>429</v>
      </c>
      <c r="CB161" s="65" t="s">
        <v>429</v>
      </c>
      <c r="CC161" s="65" t="s">
        <v>429</v>
      </c>
      <c r="CD161" s="69">
        <v>39.5</v>
      </c>
      <c r="CE161" s="69">
        <v>23.25</v>
      </c>
      <c r="CF161" s="66">
        <v>7</v>
      </c>
      <c r="CG161" s="69">
        <v>0</v>
      </c>
      <c r="CH161" s="69">
        <v>0</v>
      </c>
      <c r="CI161" s="69">
        <v>59</v>
      </c>
      <c r="CJ161" s="69">
        <v>0</v>
      </c>
      <c r="CK161" s="66">
        <v>23</v>
      </c>
      <c r="CL161" s="66">
        <v>55</v>
      </c>
      <c r="CM161" s="66">
        <v>28</v>
      </c>
      <c r="CN161" s="66">
        <v>0</v>
      </c>
      <c r="CO161" s="66">
        <v>6</v>
      </c>
      <c r="CP161" s="66">
        <v>0</v>
      </c>
      <c r="CQ161" s="66">
        <v>0</v>
      </c>
      <c r="CR161" s="67">
        <v>0.20540540540540542</v>
      </c>
      <c r="CS161" s="67">
        <v>0.17297297297297298</v>
      </c>
      <c r="CT161" s="67">
        <v>0.29729729729729731</v>
      </c>
      <c r="CU161" s="67">
        <v>0.14054054054054055</v>
      </c>
      <c r="CV161" s="67">
        <v>0.18378378378378379</v>
      </c>
      <c r="CW161" s="68">
        <v>0</v>
      </c>
      <c r="CX161" s="68">
        <v>5</v>
      </c>
      <c r="CY161" s="68">
        <v>1</v>
      </c>
      <c r="CZ161" s="68">
        <v>1</v>
      </c>
    </row>
    <row r="162" spans="1:104" x14ac:dyDescent="0.3">
      <c r="A162" s="3" t="s">
        <v>92</v>
      </c>
      <c r="B162" s="3" t="s">
        <v>278</v>
      </c>
      <c r="C162" s="3" t="s">
        <v>328</v>
      </c>
      <c r="D162" s="6">
        <v>515701</v>
      </c>
      <c r="E162" s="4">
        <v>782</v>
      </c>
      <c r="F162" s="4">
        <v>587</v>
      </c>
      <c r="G162" s="54">
        <v>0.7506393861892583</v>
      </c>
      <c r="H162" s="6" t="s">
        <v>1719</v>
      </c>
      <c r="I162" s="4">
        <v>587</v>
      </c>
      <c r="J162" s="6">
        <v>30</v>
      </c>
      <c r="K162" s="6">
        <v>30</v>
      </c>
      <c r="L162" s="6">
        <v>527</v>
      </c>
      <c r="M162" s="61"/>
      <c r="N162" s="4" t="s">
        <v>1718</v>
      </c>
      <c r="O162" s="4">
        <v>0</v>
      </c>
      <c r="P162" s="4">
        <v>0</v>
      </c>
      <c r="Q162" s="4">
        <v>0</v>
      </c>
      <c r="R162" s="4">
        <v>0</v>
      </c>
      <c r="S162" s="4">
        <v>50</v>
      </c>
      <c r="T162" s="4">
        <v>50</v>
      </c>
      <c r="U162" s="4">
        <v>0</v>
      </c>
      <c r="V162" s="4">
        <v>0</v>
      </c>
      <c r="W162" s="4">
        <v>0</v>
      </c>
      <c r="X162" s="4">
        <v>15</v>
      </c>
      <c r="Y162" s="4">
        <v>0</v>
      </c>
      <c r="Z162" s="4">
        <v>85</v>
      </c>
      <c r="AA162" s="4">
        <v>80</v>
      </c>
      <c r="AB162" s="4">
        <v>80</v>
      </c>
      <c r="AC162" s="4">
        <v>100</v>
      </c>
      <c r="AD162" s="4">
        <v>70</v>
      </c>
      <c r="AE162" s="4">
        <v>20</v>
      </c>
      <c r="AF162" s="4">
        <v>0</v>
      </c>
      <c r="AG162" s="4">
        <v>20</v>
      </c>
      <c r="AH162" s="4">
        <v>80</v>
      </c>
      <c r="AI162" s="4">
        <v>100</v>
      </c>
      <c r="AJ162" s="4">
        <v>2</v>
      </c>
      <c r="AK162" s="4" t="s">
        <v>96</v>
      </c>
      <c r="AL162" s="4" t="s">
        <v>96</v>
      </c>
      <c r="AM162" s="4">
        <v>4</v>
      </c>
      <c r="AN162" s="4" t="s">
        <v>96</v>
      </c>
      <c r="AO162" s="4" t="s">
        <v>97</v>
      </c>
      <c r="AP162" s="4" t="s">
        <v>97</v>
      </c>
      <c r="AQ162" s="4" t="s">
        <v>97</v>
      </c>
      <c r="AR162" s="4" t="s">
        <v>96</v>
      </c>
      <c r="AS162" s="4" t="s">
        <v>97</v>
      </c>
      <c r="AT162" s="4" t="s">
        <v>97</v>
      </c>
      <c r="AU162" s="4" t="s">
        <v>97</v>
      </c>
      <c r="AV162" s="4" t="s">
        <v>97</v>
      </c>
      <c r="AW162" s="4" t="s">
        <v>97</v>
      </c>
      <c r="AX162" s="4" t="s">
        <v>97</v>
      </c>
      <c r="AY162" s="4" t="s">
        <v>97</v>
      </c>
      <c r="AZ162" s="4" t="s">
        <v>97</v>
      </c>
      <c r="BA162" s="4" t="s">
        <v>97</v>
      </c>
      <c r="BB162" s="4" t="s">
        <v>97</v>
      </c>
      <c r="BC162" s="4" t="s">
        <v>97</v>
      </c>
      <c r="BD162" s="4" t="s">
        <v>96</v>
      </c>
      <c r="BE162" s="4">
        <v>5</v>
      </c>
      <c r="BF162" s="4">
        <v>5</v>
      </c>
      <c r="BG162" s="4">
        <v>5</v>
      </c>
      <c r="BH162" s="4">
        <v>0</v>
      </c>
      <c r="BI162" s="4">
        <v>11</v>
      </c>
      <c r="BJ162" s="4">
        <v>0</v>
      </c>
      <c r="BK162" s="4">
        <v>7</v>
      </c>
      <c r="BL162" s="4" t="s">
        <v>96</v>
      </c>
      <c r="BM162" s="4" t="s">
        <v>96</v>
      </c>
      <c r="BN162" s="4" t="s">
        <v>1714</v>
      </c>
      <c r="BO162" s="6" t="s">
        <v>97</v>
      </c>
      <c r="BP162" s="6" t="s">
        <v>98</v>
      </c>
      <c r="BQ162" s="6" t="s">
        <v>98</v>
      </c>
      <c r="BR162" s="6" t="s">
        <v>96</v>
      </c>
      <c r="BS162" s="6">
        <v>82</v>
      </c>
      <c r="BT162" s="6" t="s">
        <v>96</v>
      </c>
      <c r="BU162" s="29" t="s">
        <v>429</v>
      </c>
      <c r="BV162" s="29" t="s">
        <v>429</v>
      </c>
      <c r="BW162" s="29" t="s">
        <v>429</v>
      </c>
      <c r="BX162" s="29" t="s">
        <v>429</v>
      </c>
      <c r="BY162" s="29" t="s">
        <v>429</v>
      </c>
      <c r="BZ162" s="65" t="s">
        <v>429</v>
      </c>
      <c r="CA162" s="65" t="s">
        <v>429</v>
      </c>
      <c r="CB162" s="65" t="s">
        <v>429</v>
      </c>
      <c r="CC162" s="65" t="s">
        <v>429</v>
      </c>
      <c r="CD162" s="66">
        <v>102</v>
      </c>
      <c r="CE162" s="66">
        <v>61</v>
      </c>
      <c r="CF162" s="66">
        <v>20</v>
      </c>
      <c r="CG162" s="66">
        <v>16</v>
      </c>
      <c r="CH162" s="66">
        <v>8</v>
      </c>
      <c r="CI162" s="66">
        <v>202</v>
      </c>
      <c r="CJ162" s="66">
        <v>0</v>
      </c>
      <c r="CK162" s="66">
        <v>65</v>
      </c>
      <c r="CL162" s="66">
        <v>241</v>
      </c>
      <c r="CM162" s="66">
        <v>99</v>
      </c>
      <c r="CN162" s="66">
        <v>14</v>
      </c>
      <c r="CO162" s="66">
        <v>44</v>
      </c>
      <c r="CP162" s="66">
        <v>73</v>
      </c>
      <c r="CQ162" s="66">
        <v>64</v>
      </c>
      <c r="CR162" s="67">
        <v>0.33007334963325186</v>
      </c>
      <c r="CS162" s="67">
        <v>0.22616136919315402</v>
      </c>
      <c r="CT162" s="67">
        <v>0.24572127139364303</v>
      </c>
      <c r="CU162" s="67">
        <v>0.10757946210268948</v>
      </c>
      <c r="CV162" s="67">
        <v>9.0464547677261614E-2</v>
      </c>
      <c r="CW162" s="68">
        <v>16</v>
      </c>
      <c r="CX162" s="68">
        <v>4</v>
      </c>
      <c r="CY162" s="68">
        <v>21</v>
      </c>
      <c r="CZ162" s="68">
        <v>4</v>
      </c>
    </row>
    <row r="163" spans="1:104" x14ac:dyDescent="0.3">
      <c r="A163" s="3" t="s">
        <v>92</v>
      </c>
      <c r="B163" s="3" t="s">
        <v>278</v>
      </c>
      <c r="C163" s="3" t="s">
        <v>331</v>
      </c>
      <c r="D163" s="6">
        <v>515795</v>
      </c>
      <c r="E163" s="4">
        <v>311</v>
      </c>
      <c r="F163" s="4">
        <v>192</v>
      </c>
      <c r="G163" s="54">
        <v>0.61736334405144699</v>
      </c>
      <c r="H163" s="4">
        <v>1</v>
      </c>
      <c r="I163" s="4">
        <v>142</v>
      </c>
      <c r="J163" s="6">
        <v>142</v>
      </c>
      <c r="K163" s="6"/>
      <c r="L163" s="6"/>
      <c r="M163" s="61">
        <v>50</v>
      </c>
      <c r="N163" s="4" t="s">
        <v>1718</v>
      </c>
      <c r="O163" s="4">
        <v>0</v>
      </c>
      <c r="P163" s="4">
        <v>0</v>
      </c>
      <c r="Q163" s="4">
        <v>0</v>
      </c>
      <c r="R163" s="4">
        <v>0</v>
      </c>
      <c r="S163" s="4">
        <v>50</v>
      </c>
      <c r="T163" s="4">
        <v>50</v>
      </c>
      <c r="U163" s="4">
        <v>0</v>
      </c>
      <c r="V163" s="4">
        <v>0</v>
      </c>
      <c r="W163" s="4">
        <v>0</v>
      </c>
      <c r="X163" s="4">
        <v>80</v>
      </c>
      <c r="Y163" s="4">
        <v>0</v>
      </c>
      <c r="Z163" s="4">
        <v>20</v>
      </c>
      <c r="AA163" s="4">
        <v>100</v>
      </c>
      <c r="AB163" s="4">
        <v>100</v>
      </c>
      <c r="AC163" s="4">
        <v>100</v>
      </c>
      <c r="AD163" s="4">
        <v>90</v>
      </c>
      <c r="AE163" s="4">
        <v>90</v>
      </c>
      <c r="AF163" s="4">
        <v>0</v>
      </c>
      <c r="AG163" s="4">
        <v>10</v>
      </c>
      <c r="AH163" s="4">
        <v>90</v>
      </c>
      <c r="AI163" s="4">
        <v>100</v>
      </c>
      <c r="AJ163" s="4">
        <v>2</v>
      </c>
      <c r="AK163" s="4" t="s">
        <v>96</v>
      </c>
      <c r="AL163" s="4" t="s">
        <v>96</v>
      </c>
      <c r="AM163" s="4">
        <v>2</v>
      </c>
      <c r="AN163" s="4" t="s">
        <v>97</v>
      </c>
      <c r="AO163" s="4" t="s">
        <v>97</v>
      </c>
      <c r="AP163" s="4" t="s">
        <v>97</v>
      </c>
      <c r="AQ163" s="4" t="s">
        <v>97</v>
      </c>
      <c r="AR163" s="4" t="s">
        <v>96</v>
      </c>
      <c r="AS163" s="4" t="s">
        <v>97</v>
      </c>
      <c r="AT163" s="4" t="s">
        <v>97</v>
      </c>
      <c r="AU163" s="4" t="s">
        <v>97</v>
      </c>
      <c r="AV163" s="4" t="s">
        <v>97</v>
      </c>
      <c r="AW163" s="4" t="s">
        <v>97</v>
      </c>
      <c r="AX163" s="4" t="s">
        <v>97</v>
      </c>
      <c r="AY163" s="4" t="s">
        <v>97</v>
      </c>
      <c r="AZ163" s="4" t="s">
        <v>97</v>
      </c>
      <c r="BA163" s="4" t="s">
        <v>97</v>
      </c>
      <c r="BB163" s="4" t="s">
        <v>97</v>
      </c>
      <c r="BC163" s="4" t="s">
        <v>96</v>
      </c>
      <c r="BD163" s="4" t="s">
        <v>96</v>
      </c>
      <c r="BE163" s="4">
        <v>18</v>
      </c>
      <c r="BF163" s="4">
        <v>18</v>
      </c>
      <c r="BG163" s="4">
        <v>18</v>
      </c>
      <c r="BH163" s="4">
        <v>0</v>
      </c>
      <c r="BI163" s="4">
        <v>0</v>
      </c>
      <c r="BJ163" s="4">
        <v>0</v>
      </c>
      <c r="BK163" s="4">
        <v>5</v>
      </c>
      <c r="BL163" s="4" t="s">
        <v>97</v>
      </c>
      <c r="BM163" s="4" t="s">
        <v>97</v>
      </c>
      <c r="BN163" s="4" t="s">
        <v>98</v>
      </c>
      <c r="BO163" s="6" t="s">
        <v>97</v>
      </c>
      <c r="BP163" s="6" t="s">
        <v>98</v>
      </c>
      <c r="BQ163" s="6" t="s">
        <v>98</v>
      </c>
      <c r="BR163" s="6" t="s">
        <v>96</v>
      </c>
      <c r="BS163" s="6">
        <v>65</v>
      </c>
      <c r="BT163" s="6" t="s">
        <v>96</v>
      </c>
      <c r="BU163" s="29" t="s">
        <v>429</v>
      </c>
      <c r="BV163" s="29" t="s">
        <v>429</v>
      </c>
      <c r="BW163" s="29" t="s">
        <v>429</v>
      </c>
      <c r="BX163" s="29" t="s">
        <v>429</v>
      </c>
      <c r="BY163" s="29" t="s">
        <v>429</v>
      </c>
      <c r="BZ163" s="65" t="s">
        <v>429</v>
      </c>
      <c r="CA163" s="65" t="s">
        <v>429</v>
      </c>
      <c r="CB163" s="65" t="s">
        <v>429</v>
      </c>
      <c r="CC163" s="65" t="s">
        <v>429</v>
      </c>
      <c r="CD163" s="66">
        <v>63</v>
      </c>
      <c r="CE163" s="66">
        <v>39</v>
      </c>
      <c r="CF163" s="66">
        <v>17</v>
      </c>
      <c r="CG163" s="66">
        <v>0</v>
      </c>
      <c r="CH163" s="66">
        <v>11</v>
      </c>
      <c r="CI163" s="66">
        <v>128</v>
      </c>
      <c r="CJ163" s="66">
        <v>11</v>
      </c>
      <c r="CK163" s="66">
        <v>41</v>
      </c>
      <c r="CL163" s="66">
        <v>111</v>
      </c>
      <c r="CM163" s="66">
        <v>35</v>
      </c>
      <c r="CN163" s="66">
        <v>2</v>
      </c>
      <c r="CO163" s="66">
        <v>8</v>
      </c>
      <c r="CP163" s="66">
        <v>16</v>
      </c>
      <c r="CQ163" s="66">
        <v>7</v>
      </c>
      <c r="CR163" s="67">
        <v>0.31210191082802546</v>
      </c>
      <c r="CS163" s="67">
        <v>0.21974522292993631</v>
      </c>
      <c r="CT163" s="67">
        <v>0.25796178343949044</v>
      </c>
      <c r="CU163" s="67">
        <v>0.13694267515923567</v>
      </c>
      <c r="CV163" s="67">
        <v>7.32484076433121E-2</v>
      </c>
      <c r="CW163" s="68">
        <v>3</v>
      </c>
      <c r="CX163" s="68">
        <v>7</v>
      </c>
      <c r="CY163" s="68">
        <v>6</v>
      </c>
      <c r="CZ163" s="68">
        <v>3</v>
      </c>
    </row>
    <row r="164" spans="1:104" x14ac:dyDescent="0.3">
      <c r="A164" s="3" t="s">
        <v>92</v>
      </c>
      <c r="B164" s="3" t="s">
        <v>278</v>
      </c>
      <c r="C164" s="3" t="s">
        <v>333</v>
      </c>
      <c r="D164" s="6">
        <v>515710</v>
      </c>
      <c r="E164" s="4">
        <v>801</v>
      </c>
      <c r="F164" s="4">
        <v>304</v>
      </c>
      <c r="G164" s="54">
        <v>0.37952559300873906</v>
      </c>
      <c r="H164" s="6">
        <v>1</v>
      </c>
      <c r="I164" s="4">
        <v>60</v>
      </c>
      <c r="J164" s="6"/>
      <c r="K164" s="6">
        <v>60</v>
      </c>
      <c r="L164" s="6"/>
      <c r="M164" s="61">
        <v>244.00000000000003</v>
      </c>
      <c r="N164" s="4" t="s">
        <v>1718</v>
      </c>
      <c r="O164" s="4">
        <v>0</v>
      </c>
      <c r="P164" s="4">
        <v>0</v>
      </c>
      <c r="Q164" s="4">
        <v>100</v>
      </c>
      <c r="R164" s="4">
        <v>80</v>
      </c>
      <c r="S164" s="4">
        <v>20</v>
      </c>
      <c r="T164" s="4">
        <v>0</v>
      </c>
      <c r="U164" s="4">
        <v>0</v>
      </c>
      <c r="V164" s="4">
        <v>0</v>
      </c>
      <c r="W164" s="4">
        <v>0</v>
      </c>
      <c r="X164" s="4">
        <v>86</v>
      </c>
      <c r="Y164" s="4">
        <v>1</v>
      </c>
      <c r="Z164" s="4">
        <v>13</v>
      </c>
      <c r="AA164" s="4">
        <v>100</v>
      </c>
      <c r="AB164" s="4">
        <v>90</v>
      </c>
      <c r="AC164" s="4">
        <v>60</v>
      </c>
      <c r="AD164" s="4">
        <v>80</v>
      </c>
      <c r="AE164" s="4">
        <v>80</v>
      </c>
      <c r="AF164" s="4">
        <v>0</v>
      </c>
      <c r="AG164" s="4">
        <v>20</v>
      </c>
      <c r="AH164" s="4">
        <v>80</v>
      </c>
      <c r="AI164" s="4">
        <v>100</v>
      </c>
      <c r="AJ164" s="4">
        <v>2</v>
      </c>
      <c r="AK164" s="4" t="s">
        <v>96</v>
      </c>
      <c r="AL164" s="4" t="s">
        <v>97</v>
      </c>
      <c r="AM164" s="4" t="s">
        <v>98</v>
      </c>
      <c r="AN164" s="4" t="s">
        <v>96</v>
      </c>
      <c r="AO164" s="4" t="s">
        <v>97</v>
      </c>
      <c r="AP164" s="4" t="s">
        <v>97</v>
      </c>
      <c r="AQ164" s="4" t="s">
        <v>97</v>
      </c>
      <c r="AR164" s="4" t="s">
        <v>97</v>
      </c>
      <c r="AS164" s="4" t="s">
        <v>97</v>
      </c>
      <c r="AT164" s="4" t="s">
        <v>97</v>
      </c>
      <c r="AU164" s="4" t="s">
        <v>97</v>
      </c>
      <c r="AV164" s="4" t="s">
        <v>97</v>
      </c>
      <c r="AW164" s="4" t="s">
        <v>97</v>
      </c>
      <c r="AX164" s="4" t="s">
        <v>97</v>
      </c>
      <c r="AY164" s="4" t="s">
        <v>97</v>
      </c>
      <c r="AZ164" s="4" t="s">
        <v>97</v>
      </c>
      <c r="BA164" s="4" t="s">
        <v>96</v>
      </c>
      <c r="BB164" s="4" t="s">
        <v>96</v>
      </c>
      <c r="BC164" s="4" t="s">
        <v>97</v>
      </c>
      <c r="BD164" s="4" t="s">
        <v>1710</v>
      </c>
      <c r="BE164" s="4">
        <v>5</v>
      </c>
      <c r="BF164" s="4">
        <v>5</v>
      </c>
      <c r="BG164" s="4">
        <v>5</v>
      </c>
      <c r="BH164" s="4">
        <v>0</v>
      </c>
      <c r="BI164" s="4">
        <v>5</v>
      </c>
      <c r="BJ164" s="4">
        <v>0</v>
      </c>
      <c r="BK164" s="4">
        <v>7</v>
      </c>
      <c r="BL164" s="4" t="s">
        <v>97</v>
      </c>
      <c r="BM164" s="4" t="s">
        <v>97</v>
      </c>
      <c r="BN164" s="4" t="s">
        <v>98</v>
      </c>
      <c r="BO164" s="6" t="s">
        <v>97</v>
      </c>
      <c r="BP164" s="6" t="s">
        <v>98</v>
      </c>
      <c r="BQ164" s="6" t="s">
        <v>98</v>
      </c>
      <c r="BR164" s="6" t="s">
        <v>96</v>
      </c>
      <c r="BS164" s="6">
        <v>65</v>
      </c>
      <c r="BT164" s="6" t="s">
        <v>96</v>
      </c>
      <c r="BU164" s="29" t="s">
        <v>430</v>
      </c>
      <c r="BV164" s="29" t="s">
        <v>429</v>
      </c>
      <c r="BW164" s="29" t="s">
        <v>429</v>
      </c>
      <c r="BX164" s="29" t="s">
        <v>429</v>
      </c>
      <c r="BY164" s="29" t="s">
        <v>429</v>
      </c>
      <c r="BZ164" s="65" t="s">
        <v>429</v>
      </c>
      <c r="CA164" s="65" t="s">
        <v>429</v>
      </c>
      <c r="CB164" s="65" t="s">
        <v>429</v>
      </c>
      <c r="CC164" s="65" t="s">
        <v>429</v>
      </c>
      <c r="CD164" s="66">
        <v>118</v>
      </c>
      <c r="CE164" s="66">
        <v>89</v>
      </c>
      <c r="CF164" s="66">
        <v>22</v>
      </c>
      <c r="CG164" s="66">
        <v>12</v>
      </c>
      <c r="CH164" s="66">
        <v>4</v>
      </c>
      <c r="CI164" s="66">
        <v>132</v>
      </c>
      <c r="CJ164" s="66">
        <v>0</v>
      </c>
      <c r="CK164" s="66">
        <v>55</v>
      </c>
      <c r="CL164" s="66">
        <v>121</v>
      </c>
      <c r="CM164" s="66">
        <v>84</v>
      </c>
      <c r="CN164" s="66">
        <v>11</v>
      </c>
      <c r="CO164" s="66">
        <v>22</v>
      </c>
      <c r="CP164" s="66">
        <v>25</v>
      </c>
      <c r="CQ164" s="66">
        <v>19</v>
      </c>
      <c r="CR164" s="67">
        <v>0.18227215980024969</v>
      </c>
      <c r="CS164" s="67">
        <v>0.20474406991260924</v>
      </c>
      <c r="CT164" s="67">
        <v>0.30337078651685395</v>
      </c>
      <c r="CU164" s="67">
        <v>0.18352059925093633</v>
      </c>
      <c r="CV164" s="67">
        <v>0.12609238451935081</v>
      </c>
      <c r="CW164" s="68">
        <v>20</v>
      </c>
      <c r="CX164" s="68">
        <v>18</v>
      </c>
      <c r="CY164" s="68">
        <v>11</v>
      </c>
      <c r="CZ164" s="68">
        <v>9</v>
      </c>
    </row>
    <row r="165" spans="1:104" x14ac:dyDescent="0.3">
      <c r="A165" s="3" t="s">
        <v>92</v>
      </c>
      <c r="B165" s="3" t="s">
        <v>278</v>
      </c>
      <c r="C165" s="3" t="s">
        <v>1612</v>
      </c>
      <c r="D165" s="6">
        <v>515744</v>
      </c>
      <c r="E165" s="4">
        <v>1156</v>
      </c>
      <c r="F165" s="4">
        <v>462</v>
      </c>
      <c r="G165" s="54">
        <v>0.39965397923875434</v>
      </c>
      <c r="H165" s="6">
        <v>0</v>
      </c>
      <c r="I165" s="6">
        <v>0</v>
      </c>
      <c r="J165" s="6"/>
      <c r="K165" s="6"/>
      <c r="L165" s="6"/>
      <c r="M165" s="61">
        <v>462</v>
      </c>
      <c r="N165" s="4" t="s">
        <v>1718</v>
      </c>
      <c r="O165" s="4">
        <v>0</v>
      </c>
      <c r="P165" s="4">
        <v>0</v>
      </c>
      <c r="Q165" s="4">
        <v>100</v>
      </c>
      <c r="R165" s="4">
        <v>80</v>
      </c>
      <c r="S165" s="4">
        <v>20</v>
      </c>
      <c r="T165" s="4">
        <v>0</v>
      </c>
      <c r="U165" s="4">
        <v>0</v>
      </c>
      <c r="V165" s="4">
        <v>90</v>
      </c>
      <c r="W165" s="4">
        <v>70</v>
      </c>
      <c r="X165" s="4">
        <v>20</v>
      </c>
      <c r="Y165" s="4">
        <v>0</v>
      </c>
      <c r="Z165" s="4">
        <v>10</v>
      </c>
      <c r="AA165" s="4">
        <v>100</v>
      </c>
      <c r="AB165" s="4">
        <v>95</v>
      </c>
      <c r="AC165" s="4">
        <v>100</v>
      </c>
      <c r="AD165" s="4">
        <v>100</v>
      </c>
      <c r="AE165" s="4">
        <v>75</v>
      </c>
      <c r="AF165" s="4">
        <v>0</v>
      </c>
      <c r="AG165" s="4">
        <v>60</v>
      </c>
      <c r="AH165" s="4">
        <v>40</v>
      </c>
      <c r="AI165" s="4">
        <v>100</v>
      </c>
      <c r="AJ165" s="4">
        <v>4</v>
      </c>
      <c r="AK165" s="4" t="s">
        <v>96</v>
      </c>
      <c r="AL165" s="4" t="s">
        <v>96</v>
      </c>
      <c r="AM165" s="4">
        <v>4</v>
      </c>
      <c r="AN165" s="4" t="s">
        <v>97</v>
      </c>
      <c r="AO165" s="4" t="s">
        <v>97</v>
      </c>
      <c r="AP165" s="4" t="s">
        <v>97</v>
      </c>
      <c r="AQ165" s="4" t="s">
        <v>96</v>
      </c>
      <c r="AR165" s="4" t="s">
        <v>96</v>
      </c>
      <c r="AS165" s="4" t="s">
        <v>97</v>
      </c>
      <c r="AT165" s="4" t="s">
        <v>97</v>
      </c>
      <c r="AU165" s="4" t="s">
        <v>97</v>
      </c>
      <c r="AV165" s="4" t="s">
        <v>97</v>
      </c>
      <c r="AW165" s="4" t="s">
        <v>97</v>
      </c>
      <c r="AX165" s="4" t="s">
        <v>97</v>
      </c>
      <c r="AY165" s="4" t="s">
        <v>97</v>
      </c>
      <c r="AZ165" s="4" t="s">
        <v>97</v>
      </c>
      <c r="BA165" s="4" t="s">
        <v>97</v>
      </c>
      <c r="BB165" s="4" t="s">
        <v>97</v>
      </c>
      <c r="BC165" s="4" t="s">
        <v>97</v>
      </c>
      <c r="BD165" s="4" t="s">
        <v>96</v>
      </c>
      <c r="BE165" s="4">
        <v>0</v>
      </c>
      <c r="BF165" s="4">
        <v>0</v>
      </c>
      <c r="BG165" s="4">
        <v>0</v>
      </c>
      <c r="BH165" s="4">
        <v>0</v>
      </c>
      <c r="BI165" s="4">
        <v>17</v>
      </c>
      <c r="BJ165" s="4">
        <v>0</v>
      </c>
      <c r="BK165" s="4">
        <v>9</v>
      </c>
      <c r="BL165" s="4" t="s">
        <v>97</v>
      </c>
      <c r="BM165" s="4" t="s">
        <v>96</v>
      </c>
      <c r="BN165" s="4" t="s">
        <v>1714</v>
      </c>
      <c r="BO165" s="6" t="s">
        <v>97</v>
      </c>
      <c r="BP165" s="6" t="s">
        <v>98</v>
      </c>
      <c r="BQ165" s="6" t="s">
        <v>98</v>
      </c>
      <c r="BR165" s="6" t="s">
        <v>96</v>
      </c>
      <c r="BS165" s="6">
        <v>60</v>
      </c>
      <c r="BT165" s="6" t="s">
        <v>96</v>
      </c>
      <c r="BU165" s="29" t="s">
        <v>429</v>
      </c>
      <c r="BV165" s="29" t="s">
        <v>1801</v>
      </c>
      <c r="BW165" s="29" t="s">
        <v>429</v>
      </c>
      <c r="BX165" s="29" t="s">
        <v>429</v>
      </c>
      <c r="BY165" s="29" t="s">
        <v>429</v>
      </c>
      <c r="BZ165" s="65" t="s">
        <v>429</v>
      </c>
      <c r="CA165" s="65" t="s">
        <v>429</v>
      </c>
      <c r="CB165" s="65" t="s">
        <v>429</v>
      </c>
      <c r="CC165" s="65" t="s">
        <v>429</v>
      </c>
      <c r="CD165" s="66">
        <v>115</v>
      </c>
      <c r="CE165" s="66">
        <v>63</v>
      </c>
      <c r="CF165" s="66">
        <v>17</v>
      </c>
      <c r="CG165" s="66">
        <v>7</v>
      </c>
      <c r="CH165" s="66">
        <v>3</v>
      </c>
      <c r="CI165" s="66">
        <v>138</v>
      </c>
      <c r="CJ165" s="66">
        <v>4</v>
      </c>
      <c r="CK165" s="66">
        <v>65</v>
      </c>
      <c r="CL165" s="66">
        <v>231</v>
      </c>
      <c r="CM165" s="66">
        <v>131</v>
      </c>
      <c r="CN165" s="66">
        <v>6</v>
      </c>
      <c r="CO165" s="66">
        <v>23</v>
      </c>
      <c r="CP165" s="66">
        <v>27</v>
      </c>
      <c r="CQ165" s="66">
        <v>20</v>
      </c>
      <c r="CR165" s="67">
        <v>0.19027303754266212</v>
      </c>
      <c r="CS165" s="67">
        <v>0.18941979522184299</v>
      </c>
      <c r="CT165" s="67">
        <v>0.27730375426621162</v>
      </c>
      <c r="CU165" s="67">
        <v>0.19368600682593856</v>
      </c>
      <c r="CV165" s="67">
        <v>0.14931740614334471</v>
      </c>
      <c r="CW165" s="68">
        <v>20</v>
      </c>
      <c r="CX165" s="68">
        <v>16</v>
      </c>
      <c r="CY165" s="68">
        <v>6</v>
      </c>
      <c r="CZ165" s="68">
        <v>16</v>
      </c>
    </row>
    <row r="166" spans="1:104" x14ac:dyDescent="0.3">
      <c r="A166" s="3" t="s">
        <v>92</v>
      </c>
      <c r="B166" s="3" t="s">
        <v>278</v>
      </c>
      <c r="C166" s="3" t="s">
        <v>1613</v>
      </c>
      <c r="D166" s="6">
        <v>515752</v>
      </c>
      <c r="E166" s="4">
        <v>176</v>
      </c>
      <c r="F166" s="4">
        <v>121</v>
      </c>
      <c r="G166" s="54">
        <v>0.6875</v>
      </c>
      <c r="H166" s="6" t="s">
        <v>1717</v>
      </c>
      <c r="I166" s="6">
        <v>121</v>
      </c>
      <c r="J166" s="6"/>
      <c r="K166" s="6"/>
      <c r="L166" s="6">
        <v>121</v>
      </c>
      <c r="M166" s="61"/>
      <c r="N166" s="4" t="s">
        <v>1718</v>
      </c>
      <c r="O166" s="4">
        <v>0</v>
      </c>
      <c r="P166" s="4">
        <v>0</v>
      </c>
      <c r="Q166" s="4">
        <v>0</v>
      </c>
      <c r="R166" s="4">
        <v>0</v>
      </c>
      <c r="S166" s="4">
        <v>100</v>
      </c>
      <c r="T166" s="4">
        <v>0</v>
      </c>
      <c r="U166" s="4">
        <v>0</v>
      </c>
      <c r="V166" s="4">
        <v>0</v>
      </c>
      <c r="W166" s="4">
        <v>0</v>
      </c>
      <c r="X166" s="4">
        <v>70</v>
      </c>
      <c r="Y166" s="4">
        <v>0</v>
      </c>
      <c r="Z166" s="4">
        <v>30</v>
      </c>
      <c r="AA166" s="4">
        <v>100</v>
      </c>
      <c r="AB166" s="4">
        <v>100</v>
      </c>
      <c r="AC166" s="4">
        <v>80</v>
      </c>
      <c r="AD166" s="4">
        <v>0</v>
      </c>
      <c r="AE166" s="4">
        <v>0</v>
      </c>
      <c r="AF166" s="4">
        <v>0</v>
      </c>
      <c r="AG166" s="4">
        <v>0</v>
      </c>
      <c r="AH166" s="4">
        <v>100</v>
      </c>
      <c r="AI166" s="4">
        <v>100</v>
      </c>
      <c r="AJ166" s="4">
        <v>2</v>
      </c>
      <c r="AK166" s="4" t="s">
        <v>96</v>
      </c>
      <c r="AL166" s="4" t="s">
        <v>97</v>
      </c>
      <c r="AM166" s="4" t="s">
        <v>98</v>
      </c>
      <c r="AN166" s="4" t="s">
        <v>97</v>
      </c>
      <c r="AO166" s="4" t="s">
        <v>97</v>
      </c>
      <c r="AP166" s="4" t="s">
        <v>97</v>
      </c>
      <c r="AQ166" s="4" t="s">
        <v>97</v>
      </c>
      <c r="AR166" s="4" t="s">
        <v>96</v>
      </c>
      <c r="AS166" s="4" t="s">
        <v>97</v>
      </c>
      <c r="AT166" s="4" t="s">
        <v>97</v>
      </c>
      <c r="AU166" s="4" t="s">
        <v>97</v>
      </c>
      <c r="AV166" s="4" t="s">
        <v>97</v>
      </c>
      <c r="AW166" s="4" t="s">
        <v>97</v>
      </c>
      <c r="AX166" s="4" t="s">
        <v>97</v>
      </c>
      <c r="AY166" s="4" t="s">
        <v>97</v>
      </c>
      <c r="AZ166" s="4" t="s">
        <v>97</v>
      </c>
      <c r="BA166" s="4" t="s">
        <v>97</v>
      </c>
      <c r="BB166" s="4" t="s">
        <v>97</v>
      </c>
      <c r="BC166" s="4" t="s">
        <v>97</v>
      </c>
      <c r="BD166" s="4" t="s">
        <v>97</v>
      </c>
      <c r="BE166" s="4">
        <v>6</v>
      </c>
      <c r="BF166" s="4">
        <v>6</v>
      </c>
      <c r="BG166" s="4">
        <v>6</v>
      </c>
      <c r="BH166" s="4">
        <v>6</v>
      </c>
      <c r="BI166" s="4">
        <v>7</v>
      </c>
      <c r="BJ166" s="4">
        <v>0</v>
      </c>
      <c r="BK166" s="4">
        <v>5</v>
      </c>
      <c r="BL166" s="4" t="s">
        <v>96</v>
      </c>
      <c r="BM166" s="4" t="s">
        <v>97</v>
      </c>
      <c r="BN166" s="4" t="s">
        <v>98</v>
      </c>
      <c r="BO166" s="6" t="s">
        <v>97</v>
      </c>
      <c r="BP166" s="6" t="s">
        <v>98</v>
      </c>
      <c r="BQ166" s="6" t="s">
        <v>98</v>
      </c>
      <c r="BR166" s="6" t="s">
        <v>96</v>
      </c>
      <c r="BS166" s="6">
        <v>16</v>
      </c>
      <c r="BT166" s="6" t="s">
        <v>96</v>
      </c>
      <c r="BU166" s="29" t="s">
        <v>429</v>
      </c>
      <c r="BV166" s="29" t="s">
        <v>429</v>
      </c>
      <c r="BW166" s="29" t="s">
        <v>429</v>
      </c>
      <c r="BX166" s="29" t="s">
        <v>429</v>
      </c>
      <c r="BY166" s="29" t="s">
        <v>429</v>
      </c>
      <c r="BZ166" s="65" t="s">
        <v>429</v>
      </c>
      <c r="CA166" s="65" t="s">
        <v>429</v>
      </c>
      <c r="CB166" s="65" t="s">
        <v>429</v>
      </c>
      <c r="CC166" s="65" t="s">
        <v>429</v>
      </c>
      <c r="CD166" s="66">
        <v>41</v>
      </c>
      <c r="CE166" s="66">
        <v>26</v>
      </c>
      <c r="CF166" s="66">
        <v>7</v>
      </c>
      <c r="CG166" s="66">
        <v>7</v>
      </c>
      <c r="CH166" s="66">
        <v>0</v>
      </c>
      <c r="CI166" s="66">
        <v>58</v>
      </c>
      <c r="CJ166" s="66">
        <v>0</v>
      </c>
      <c r="CK166" s="66">
        <v>22</v>
      </c>
      <c r="CL166" s="66">
        <v>54</v>
      </c>
      <c r="CM166" s="66">
        <v>31</v>
      </c>
      <c r="CN166" s="66">
        <v>5</v>
      </c>
      <c r="CO166" s="66">
        <v>11</v>
      </c>
      <c r="CP166" s="66">
        <v>0</v>
      </c>
      <c r="CQ166" s="66">
        <v>0</v>
      </c>
      <c r="CR166" s="67">
        <v>0.29069767441860467</v>
      </c>
      <c r="CS166" s="67">
        <v>0.20930232558139536</v>
      </c>
      <c r="CT166" s="67">
        <v>0.26162790697674421</v>
      </c>
      <c r="CU166" s="67">
        <v>0.12209302325581395</v>
      </c>
      <c r="CV166" s="67">
        <v>0.11627906976744186</v>
      </c>
      <c r="CW166" s="68">
        <v>12</v>
      </c>
      <c r="CX166" s="68">
        <v>0</v>
      </c>
      <c r="CY166" s="68">
        <v>2</v>
      </c>
      <c r="CZ166" s="68">
        <v>3</v>
      </c>
    </row>
    <row r="167" spans="1:104" x14ac:dyDescent="0.3">
      <c r="A167" s="3" t="s">
        <v>92</v>
      </c>
      <c r="B167" s="3" t="s">
        <v>278</v>
      </c>
      <c r="C167" s="3" t="s">
        <v>1614</v>
      </c>
      <c r="D167" s="6">
        <v>515779</v>
      </c>
      <c r="E167" s="4">
        <v>396</v>
      </c>
      <c r="F167" s="4">
        <v>277</v>
      </c>
      <c r="G167" s="54">
        <v>0.6994949494949495</v>
      </c>
      <c r="H167" s="6" t="s">
        <v>1717</v>
      </c>
      <c r="I167" s="6">
        <v>277</v>
      </c>
      <c r="J167" s="6"/>
      <c r="K167" s="6"/>
      <c r="L167" s="6">
        <v>277</v>
      </c>
      <c r="M167" s="61"/>
      <c r="N167" s="4" t="s">
        <v>1718</v>
      </c>
      <c r="O167" s="4">
        <v>0</v>
      </c>
      <c r="P167" s="4">
        <v>0</v>
      </c>
      <c r="Q167" s="4">
        <v>100</v>
      </c>
      <c r="R167" s="4">
        <v>100</v>
      </c>
      <c r="S167" s="4">
        <v>0</v>
      </c>
      <c r="T167" s="4">
        <v>0</v>
      </c>
      <c r="U167" s="4">
        <v>0</v>
      </c>
      <c r="V167" s="4">
        <v>0</v>
      </c>
      <c r="W167" s="4">
        <v>0</v>
      </c>
      <c r="X167" s="4">
        <v>100</v>
      </c>
      <c r="Y167" s="4">
        <v>0</v>
      </c>
      <c r="Z167" s="4">
        <v>0</v>
      </c>
      <c r="AA167" s="4">
        <v>100</v>
      </c>
      <c r="AB167" s="4">
        <v>100</v>
      </c>
      <c r="AC167" s="4">
        <v>100</v>
      </c>
      <c r="AD167" s="4">
        <v>0</v>
      </c>
      <c r="AE167" s="4">
        <v>0</v>
      </c>
      <c r="AF167" s="4">
        <v>0</v>
      </c>
      <c r="AG167" s="4">
        <v>0</v>
      </c>
      <c r="AH167" s="4">
        <v>100</v>
      </c>
      <c r="AI167" s="4">
        <v>100</v>
      </c>
      <c r="AJ167" s="4">
        <v>2</v>
      </c>
      <c r="AK167" s="4" t="s">
        <v>96</v>
      </c>
      <c r="AL167" s="4" t="s">
        <v>96</v>
      </c>
      <c r="AM167" s="4">
        <v>12</v>
      </c>
      <c r="AN167" s="4" t="s">
        <v>97</v>
      </c>
      <c r="AO167" s="4" t="s">
        <v>97</v>
      </c>
      <c r="AP167" s="4" t="s">
        <v>97</v>
      </c>
      <c r="AQ167" s="4" t="s">
        <v>97</v>
      </c>
      <c r="AR167" s="4" t="s">
        <v>97</v>
      </c>
      <c r="AS167" s="4" t="s">
        <v>97</v>
      </c>
      <c r="AT167" s="4" t="s">
        <v>97</v>
      </c>
      <c r="AU167" s="4" t="s">
        <v>97</v>
      </c>
      <c r="AV167" s="4" t="s">
        <v>97</v>
      </c>
      <c r="AW167" s="4" t="s">
        <v>97</v>
      </c>
      <c r="AX167" s="4" t="s">
        <v>97</v>
      </c>
      <c r="AY167" s="4" t="s">
        <v>97</v>
      </c>
      <c r="AZ167" s="4" t="s">
        <v>97</v>
      </c>
      <c r="BA167" s="4" t="s">
        <v>96</v>
      </c>
      <c r="BB167" s="4" t="s">
        <v>96</v>
      </c>
      <c r="BC167" s="4" t="s">
        <v>97</v>
      </c>
      <c r="BD167" s="4" t="s">
        <v>96</v>
      </c>
      <c r="BE167" s="4">
        <v>3</v>
      </c>
      <c r="BF167" s="4">
        <v>20</v>
      </c>
      <c r="BG167" s="4">
        <v>20</v>
      </c>
      <c r="BH167" s="4">
        <v>0</v>
      </c>
      <c r="BI167" s="4">
        <v>5</v>
      </c>
      <c r="BJ167" s="4">
        <v>0</v>
      </c>
      <c r="BK167" s="4">
        <v>5</v>
      </c>
      <c r="BL167" s="4" t="s">
        <v>96</v>
      </c>
      <c r="BM167" s="4" t="s">
        <v>97</v>
      </c>
      <c r="BN167" s="4" t="s">
        <v>98</v>
      </c>
      <c r="BO167" s="6" t="s">
        <v>97</v>
      </c>
      <c r="BP167" s="6" t="s">
        <v>98</v>
      </c>
      <c r="BQ167" s="6" t="s">
        <v>98</v>
      </c>
      <c r="BR167" s="6" t="s">
        <v>96</v>
      </c>
      <c r="BS167" s="6">
        <v>56</v>
      </c>
      <c r="BT167" s="6" t="s">
        <v>96</v>
      </c>
      <c r="BU167" s="29" t="s">
        <v>429</v>
      </c>
      <c r="BV167" s="29" t="s">
        <v>429</v>
      </c>
      <c r="BW167" s="29" t="s">
        <v>429</v>
      </c>
      <c r="BX167" s="29" t="s">
        <v>429</v>
      </c>
      <c r="BY167" s="29" t="s">
        <v>429</v>
      </c>
      <c r="BZ167" s="65" t="s">
        <v>429</v>
      </c>
      <c r="CA167" s="65" t="s">
        <v>429</v>
      </c>
      <c r="CB167" s="65" t="s">
        <v>429</v>
      </c>
      <c r="CC167" s="65" t="s">
        <v>429</v>
      </c>
      <c r="CD167" s="66">
        <v>77</v>
      </c>
      <c r="CE167" s="66">
        <v>55</v>
      </c>
      <c r="CF167" s="66">
        <v>20</v>
      </c>
      <c r="CG167" s="66">
        <v>0</v>
      </c>
      <c r="CH167" s="66">
        <v>0</v>
      </c>
      <c r="CI167" s="66">
        <v>146</v>
      </c>
      <c r="CJ167" s="66">
        <v>0</v>
      </c>
      <c r="CK167" s="66">
        <v>43</v>
      </c>
      <c r="CL167" s="66">
        <v>124</v>
      </c>
      <c r="CM167" s="66">
        <v>58</v>
      </c>
      <c r="CN167" s="66">
        <v>7</v>
      </c>
      <c r="CO167" s="66">
        <v>21</v>
      </c>
      <c r="CP167" s="66">
        <v>15</v>
      </c>
      <c r="CQ167" s="66">
        <v>6</v>
      </c>
      <c r="CR167" s="67">
        <v>0.34</v>
      </c>
      <c r="CS167" s="67">
        <v>0.2175</v>
      </c>
      <c r="CT167" s="67">
        <v>0.245</v>
      </c>
      <c r="CU167" s="67">
        <v>0.105</v>
      </c>
      <c r="CV167" s="67">
        <v>9.2499999999999999E-2</v>
      </c>
      <c r="CW167" s="68">
        <v>20</v>
      </c>
      <c r="CX167" s="68">
        <v>9</v>
      </c>
      <c r="CY167" s="68">
        <v>7</v>
      </c>
      <c r="CZ167" s="68">
        <v>7</v>
      </c>
    </row>
    <row r="168" spans="1:104" x14ac:dyDescent="0.3">
      <c r="A168" s="3" t="s">
        <v>92</v>
      </c>
      <c r="B168" s="3" t="s">
        <v>278</v>
      </c>
      <c r="C168" s="3" t="s">
        <v>1615</v>
      </c>
      <c r="D168" s="6">
        <v>557901</v>
      </c>
      <c r="E168" s="4">
        <v>292</v>
      </c>
      <c r="F168" s="4">
        <v>96</v>
      </c>
      <c r="G168" s="54">
        <v>0.32876712328767121</v>
      </c>
      <c r="H168" s="6">
        <v>0</v>
      </c>
      <c r="I168" s="6">
        <v>0</v>
      </c>
      <c r="J168" s="6"/>
      <c r="K168" s="6"/>
      <c r="L168" s="6"/>
      <c r="M168" s="61">
        <v>96</v>
      </c>
      <c r="N168" s="4" t="s">
        <v>1718</v>
      </c>
      <c r="O168" s="4">
        <v>0</v>
      </c>
      <c r="P168" s="4">
        <v>0</v>
      </c>
      <c r="Q168" s="4">
        <v>0</v>
      </c>
      <c r="R168" s="4">
        <v>0</v>
      </c>
      <c r="S168" s="4">
        <v>100</v>
      </c>
      <c r="T168" s="4">
        <v>0</v>
      </c>
      <c r="U168" s="4">
        <v>0</v>
      </c>
      <c r="V168" s="4">
        <v>0</v>
      </c>
      <c r="W168" s="4">
        <v>0</v>
      </c>
      <c r="X168" s="4">
        <v>75</v>
      </c>
      <c r="Y168" s="4">
        <v>0</v>
      </c>
      <c r="Z168" s="4">
        <v>25</v>
      </c>
      <c r="AA168" s="4">
        <v>100</v>
      </c>
      <c r="AB168" s="4">
        <v>100</v>
      </c>
      <c r="AC168" s="4">
        <v>100</v>
      </c>
      <c r="AD168" s="4">
        <v>100</v>
      </c>
      <c r="AE168" s="4">
        <v>20</v>
      </c>
      <c r="AF168" s="4">
        <v>0</v>
      </c>
      <c r="AG168" s="4">
        <v>20</v>
      </c>
      <c r="AH168" s="4">
        <v>80</v>
      </c>
      <c r="AI168" s="4">
        <v>90</v>
      </c>
      <c r="AJ168" s="4">
        <v>2</v>
      </c>
      <c r="AK168" s="4" t="s">
        <v>96</v>
      </c>
      <c r="AL168" s="4" t="s">
        <v>96</v>
      </c>
      <c r="AM168" s="4">
        <v>24</v>
      </c>
      <c r="AN168" s="4" t="s">
        <v>96</v>
      </c>
      <c r="AO168" s="4" t="s">
        <v>97</v>
      </c>
      <c r="AP168" s="4" t="s">
        <v>97</v>
      </c>
      <c r="AQ168" s="4" t="s">
        <v>97</v>
      </c>
      <c r="AR168" s="4" t="s">
        <v>97</v>
      </c>
      <c r="AS168" s="4" t="s">
        <v>97</v>
      </c>
      <c r="AT168" s="4" t="s">
        <v>97</v>
      </c>
      <c r="AU168" s="4" t="s">
        <v>97</v>
      </c>
      <c r="AV168" s="4" t="s">
        <v>97</v>
      </c>
      <c r="AW168" s="4" t="s">
        <v>97</v>
      </c>
      <c r="AX168" s="4" t="s">
        <v>97</v>
      </c>
      <c r="AY168" s="4" t="s">
        <v>97</v>
      </c>
      <c r="AZ168" s="4" t="s">
        <v>97</v>
      </c>
      <c r="BA168" s="4" t="s">
        <v>97</v>
      </c>
      <c r="BB168" s="4" t="s">
        <v>97</v>
      </c>
      <c r="BC168" s="4" t="s">
        <v>97</v>
      </c>
      <c r="BD168" s="4" t="s">
        <v>97</v>
      </c>
      <c r="BE168" s="4">
        <v>18</v>
      </c>
      <c r="BF168" s="4">
        <v>18</v>
      </c>
      <c r="BG168" s="4">
        <v>18</v>
      </c>
      <c r="BH168" s="4">
        <v>0</v>
      </c>
      <c r="BI168" s="4">
        <v>18</v>
      </c>
      <c r="BJ168" s="4">
        <v>0</v>
      </c>
      <c r="BK168" s="4">
        <v>5</v>
      </c>
      <c r="BL168" s="4" t="s">
        <v>96</v>
      </c>
      <c r="BM168" s="4" t="s">
        <v>97</v>
      </c>
      <c r="BN168" s="4" t="s">
        <v>98</v>
      </c>
      <c r="BO168" s="6" t="s">
        <v>97</v>
      </c>
      <c r="BP168" s="6" t="s">
        <v>98</v>
      </c>
      <c r="BQ168" s="6" t="s">
        <v>98</v>
      </c>
      <c r="BR168" s="6" t="s">
        <v>96</v>
      </c>
      <c r="BS168" s="6">
        <v>5</v>
      </c>
      <c r="BT168" s="6" t="s">
        <v>96</v>
      </c>
      <c r="BU168" s="29" t="s">
        <v>429</v>
      </c>
      <c r="BV168" s="29" t="s">
        <v>429</v>
      </c>
      <c r="BW168" s="29" t="s">
        <v>429</v>
      </c>
      <c r="BX168" s="29" t="s">
        <v>429</v>
      </c>
      <c r="BY168" s="29" t="s">
        <v>429</v>
      </c>
      <c r="BZ168" s="65" t="s">
        <v>429</v>
      </c>
      <c r="CA168" s="65" t="s">
        <v>429</v>
      </c>
      <c r="CB168" s="65" t="s">
        <v>429</v>
      </c>
      <c r="CC168" s="65" t="s">
        <v>429</v>
      </c>
      <c r="CD168" s="66">
        <v>23</v>
      </c>
      <c r="CE168" s="66">
        <v>11</v>
      </c>
      <c r="CF168" s="66">
        <v>1</v>
      </c>
      <c r="CG168" s="66">
        <v>0</v>
      </c>
      <c r="CH168" s="66">
        <v>10</v>
      </c>
      <c r="CI168" s="66">
        <v>23</v>
      </c>
      <c r="CJ168" s="66">
        <v>0</v>
      </c>
      <c r="CK168" s="66">
        <v>12</v>
      </c>
      <c r="CL168" s="66">
        <v>48</v>
      </c>
      <c r="CM168" s="66">
        <v>25</v>
      </c>
      <c r="CN168" s="66">
        <v>2</v>
      </c>
      <c r="CO168" s="66">
        <v>8</v>
      </c>
      <c r="CP168" s="66">
        <v>0</v>
      </c>
      <c r="CQ168" s="66">
        <v>0</v>
      </c>
      <c r="CR168" s="67">
        <v>0.19557195571955718</v>
      </c>
      <c r="CS168" s="67">
        <v>0.17712177121771217</v>
      </c>
      <c r="CT168" s="67">
        <v>0.28044280442804426</v>
      </c>
      <c r="CU168" s="67">
        <v>0.16236162361623616</v>
      </c>
      <c r="CV168" s="67">
        <v>0.18450184501845018</v>
      </c>
      <c r="CW168" s="68">
        <v>8</v>
      </c>
      <c r="CX168" s="68">
        <v>5</v>
      </c>
      <c r="CY168" s="68">
        <v>3</v>
      </c>
      <c r="CZ168" s="68">
        <v>3</v>
      </c>
    </row>
    <row r="169" spans="1:104" x14ac:dyDescent="0.3">
      <c r="A169" s="3" t="s">
        <v>92</v>
      </c>
      <c r="B169" s="3" t="s">
        <v>278</v>
      </c>
      <c r="C169" s="3" t="s">
        <v>1616</v>
      </c>
      <c r="D169" s="6">
        <v>515817</v>
      </c>
      <c r="E169" s="4">
        <v>137</v>
      </c>
      <c r="F169" s="4">
        <v>44</v>
      </c>
      <c r="G169" s="54">
        <v>0.32116788321167883</v>
      </c>
      <c r="H169" s="6">
        <v>0</v>
      </c>
      <c r="I169" s="6">
        <v>0</v>
      </c>
      <c r="J169" s="6"/>
      <c r="K169" s="6"/>
      <c r="L169" s="6"/>
      <c r="M169" s="61">
        <v>44</v>
      </c>
      <c r="N169" s="4" t="s">
        <v>1718</v>
      </c>
      <c r="O169" s="4">
        <v>0</v>
      </c>
      <c r="P169" s="4">
        <v>0</v>
      </c>
      <c r="Q169" s="4">
        <v>0</v>
      </c>
      <c r="R169" s="4">
        <v>0</v>
      </c>
      <c r="S169" s="4">
        <v>100</v>
      </c>
      <c r="T169" s="4">
        <v>0</v>
      </c>
      <c r="U169" s="4">
        <v>0</v>
      </c>
      <c r="V169" s="4">
        <v>0</v>
      </c>
      <c r="W169" s="4">
        <v>0</v>
      </c>
      <c r="X169" s="4">
        <v>100</v>
      </c>
      <c r="Y169" s="4">
        <v>0</v>
      </c>
      <c r="Z169" s="4">
        <v>0</v>
      </c>
      <c r="AA169" s="4">
        <v>100</v>
      </c>
      <c r="AB169" s="4">
        <v>100</v>
      </c>
      <c r="AC169" s="4">
        <v>100</v>
      </c>
      <c r="AD169" s="4">
        <v>0</v>
      </c>
      <c r="AE169" s="4">
        <v>0</v>
      </c>
      <c r="AF169" s="4">
        <v>0</v>
      </c>
      <c r="AG169" s="4">
        <v>0</v>
      </c>
      <c r="AH169" s="4">
        <v>100</v>
      </c>
      <c r="AI169" s="4">
        <v>100</v>
      </c>
      <c r="AJ169" s="4">
        <v>2</v>
      </c>
      <c r="AK169" s="4" t="s">
        <v>96</v>
      </c>
      <c r="AL169" s="4" t="s">
        <v>97</v>
      </c>
      <c r="AM169" s="4" t="s">
        <v>98</v>
      </c>
      <c r="AN169" s="4" t="s">
        <v>97</v>
      </c>
      <c r="AO169" s="4" t="s">
        <v>97</v>
      </c>
      <c r="AP169" s="4" t="s">
        <v>97</v>
      </c>
      <c r="AQ169" s="4" t="s">
        <v>96</v>
      </c>
      <c r="AR169" s="4" t="s">
        <v>96</v>
      </c>
      <c r="AS169" s="4" t="s">
        <v>97</v>
      </c>
      <c r="AT169" s="4" t="s">
        <v>97</v>
      </c>
      <c r="AU169" s="4" t="s">
        <v>97</v>
      </c>
      <c r="AV169" s="4" t="s">
        <v>97</v>
      </c>
      <c r="AW169" s="4" t="s">
        <v>97</v>
      </c>
      <c r="AX169" s="4" t="s">
        <v>97</v>
      </c>
      <c r="AY169" s="4" t="s">
        <v>97</v>
      </c>
      <c r="AZ169" s="4" t="s">
        <v>97</v>
      </c>
      <c r="BA169" s="4" t="s">
        <v>97</v>
      </c>
      <c r="BB169" s="4" t="s">
        <v>97</v>
      </c>
      <c r="BC169" s="4" t="s">
        <v>97</v>
      </c>
      <c r="BD169" s="4" t="s">
        <v>96</v>
      </c>
      <c r="BE169" s="4">
        <v>3</v>
      </c>
      <c r="BF169" s="4">
        <v>3</v>
      </c>
      <c r="BG169" s="4">
        <v>3</v>
      </c>
      <c r="BH169" s="4">
        <v>0</v>
      </c>
      <c r="BI169" s="4">
        <v>3</v>
      </c>
      <c r="BJ169" s="4">
        <v>0</v>
      </c>
      <c r="BK169" s="4">
        <v>5</v>
      </c>
      <c r="BL169" s="4" t="s">
        <v>97</v>
      </c>
      <c r="BM169" s="4" t="s">
        <v>97</v>
      </c>
      <c r="BN169" s="4" t="s">
        <v>98</v>
      </c>
      <c r="BO169" s="6" t="s">
        <v>97</v>
      </c>
      <c r="BP169" s="6" t="s">
        <v>98</v>
      </c>
      <c r="BQ169" s="6" t="s">
        <v>98</v>
      </c>
      <c r="BR169" s="6" t="s">
        <v>96</v>
      </c>
      <c r="BS169" s="6">
        <v>7</v>
      </c>
      <c r="BT169" s="6" t="s">
        <v>96</v>
      </c>
      <c r="BU169" s="29" t="s">
        <v>429</v>
      </c>
      <c r="BV169" s="29" t="s">
        <v>429</v>
      </c>
      <c r="BW169" s="29" t="s">
        <v>429</v>
      </c>
      <c r="BX169" s="29" t="s">
        <v>429</v>
      </c>
      <c r="BY169" s="29" t="s">
        <v>429</v>
      </c>
      <c r="BZ169" s="65" t="s">
        <v>429</v>
      </c>
      <c r="CA169" s="65" t="s">
        <v>429</v>
      </c>
      <c r="CB169" s="65" t="s">
        <v>429</v>
      </c>
      <c r="CC169" s="65" t="s">
        <v>429</v>
      </c>
      <c r="CD169" s="66">
        <v>19</v>
      </c>
      <c r="CE169" s="66">
        <v>10</v>
      </c>
      <c r="CF169" s="66">
        <v>4</v>
      </c>
      <c r="CG169" s="66">
        <v>0</v>
      </c>
      <c r="CH169" s="66">
        <v>0</v>
      </c>
      <c r="CI169" s="66">
        <v>33</v>
      </c>
      <c r="CJ169" s="66">
        <v>0</v>
      </c>
      <c r="CK169" s="66">
        <v>12</v>
      </c>
      <c r="CL169" s="66">
        <v>38</v>
      </c>
      <c r="CM169" s="66">
        <v>18</v>
      </c>
      <c r="CN169" s="66">
        <v>2</v>
      </c>
      <c r="CO169" s="66">
        <v>5</v>
      </c>
      <c r="CP169" s="66">
        <v>0</v>
      </c>
      <c r="CQ169" s="66">
        <v>0</v>
      </c>
      <c r="CR169" s="67">
        <v>0.29251700680272108</v>
      </c>
      <c r="CS169" s="67">
        <v>0.18367346938775511</v>
      </c>
      <c r="CT169" s="67">
        <v>0.23809523809523808</v>
      </c>
      <c r="CU169" s="67">
        <v>0.14285714285714285</v>
      </c>
      <c r="CV169" s="67">
        <v>0.14285714285714285</v>
      </c>
      <c r="CW169" s="68">
        <v>9</v>
      </c>
      <c r="CX169" s="68">
        <v>8</v>
      </c>
      <c r="CY169" s="68">
        <v>1</v>
      </c>
      <c r="CZ169" s="68">
        <v>0</v>
      </c>
    </row>
    <row r="170" spans="1:104" x14ac:dyDescent="0.3">
      <c r="A170" s="3" t="s">
        <v>92</v>
      </c>
      <c r="B170" s="3" t="s">
        <v>278</v>
      </c>
      <c r="C170" s="3" t="s">
        <v>334</v>
      </c>
      <c r="D170" s="6">
        <v>557927</v>
      </c>
      <c r="E170" s="4">
        <v>413</v>
      </c>
      <c r="F170" s="4">
        <v>134</v>
      </c>
      <c r="G170" s="54">
        <v>0.32445520581113801</v>
      </c>
      <c r="H170" s="4">
        <v>2</v>
      </c>
      <c r="I170" s="4">
        <v>94</v>
      </c>
      <c r="J170" s="6">
        <v>53</v>
      </c>
      <c r="K170" s="6">
        <v>41</v>
      </c>
      <c r="L170" s="6"/>
      <c r="M170" s="61">
        <v>40</v>
      </c>
      <c r="N170" s="4" t="s">
        <v>1718</v>
      </c>
      <c r="O170" s="4">
        <v>5</v>
      </c>
      <c r="P170" s="4">
        <v>38</v>
      </c>
      <c r="Q170" s="4">
        <v>100</v>
      </c>
      <c r="R170" s="4">
        <v>100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85</v>
      </c>
      <c r="Y170" s="4">
        <v>5</v>
      </c>
      <c r="Z170" s="4">
        <v>10</v>
      </c>
      <c r="AA170" s="4">
        <v>100</v>
      </c>
      <c r="AB170" s="4">
        <v>100</v>
      </c>
      <c r="AC170" s="4">
        <v>100</v>
      </c>
      <c r="AD170" s="4">
        <v>0</v>
      </c>
      <c r="AE170" s="4">
        <v>0</v>
      </c>
      <c r="AF170" s="4">
        <v>0</v>
      </c>
      <c r="AG170" s="4">
        <v>0</v>
      </c>
      <c r="AH170" s="4">
        <v>100</v>
      </c>
      <c r="AI170" s="4">
        <v>100</v>
      </c>
      <c r="AJ170" s="4">
        <v>2</v>
      </c>
      <c r="AK170" s="4" t="s">
        <v>96</v>
      </c>
      <c r="AL170" s="4" t="s">
        <v>96</v>
      </c>
      <c r="AM170" s="4">
        <v>2</v>
      </c>
      <c r="AN170" s="4" t="s">
        <v>96</v>
      </c>
      <c r="AO170" s="4" t="s">
        <v>97</v>
      </c>
      <c r="AP170" s="4" t="s">
        <v>97</v>
      </c>
      <c r="AQ170" s="4" t="s">
        <v>97</v>
      </c>
      <c r="AR170" s="4" t="s">
        <v>97</v>
      </c>
      <c r="AS170" s="4" t="s">
        <v>97</v>
      </c>
      <c r="AT170" s="4" t="s">
        <v>97</v>
      </c>
      <c r="AU170" s="4" t="s">
        <v>97</v>
      </c>
      <c r="AV170" s="4" t="s">
        <v>97</v>
      </c>
      <c r="AW170" s="4" t="s">
        <v>97</v>
      </c>
      <c r="AX170" s="4" t="s">
        <v>97</v>
      </c>
      <c r="AY170" s="4" t="s">
        <v>97</v>
      </c>
      <c r="AZ170" s="4" t="s">
        <v>97</v>
      </c>
      <c r="BA170" s="4" t="s">
        <v>97</v>
      </c>
      <c r="BB170" s="4" t="s">
        <v>97</v>
      </c>
      <c r="BC170" s="4" t="s">
        <v>97</v>
      </c>
      <c r="BD170" s="4" t="s">
        <v>1439</v>
      </c>
      <c r="BE170" s="4">
        <v>8</v>
      </c>
      <c r="BF170" s="4">
        <v>8</v>
      </c>
      <c r="BG170" s="4">
        <v>8</v>
      </c>
      <c r="BH170" s="4">
        <v>6</v>
      </c>
      <c r="BI170" s="4">
        <v>6</v>
      </c>
      <c r="BJ170" s="4">
        <v>0</v>
      </c>
      <c r="BK170" s="4">
        <v>5</v>
      </c>
      <c r="BL170" s="4" t="s">
        <v>97</v>
      </c>
      <c r="BM170" s="4" t="s">
        <v>97</v>
      </c>
      <c r="BN170" s="4" t="s">
        <v>98</v>
      </c>
      <c r="BO170" s="6" t="s">
        <v>97</v>
      </c>
      <c r="BP170" s="6" t="s">
        <v>98</v>
      </c>
      <c r="BQ170" s="6" t="s">
        <v>98</v>
      </c>
      <c r="BR170" s="6" t="s">
        <v>96</v>
      </c>
      <c r="BS170" s="6">
        <v>62</v>
      </c>
      <c r="BT170" s="6" t="s">
        <v>96</v>
      </c>
      <c r="BU170" s="29" t="s">
        <v>429</v>
      </c>
      <c r="BV170" s="29" t="s">
        <v>1801</v>
      </c>
      <c r="BW170" s="29" t="s">
        <v>429</v>
      </c>
      <c r="BX170" s="29" t="s">
        <v>429</v>
      </c>
      <c r="BY170" s="29" t="s">
        <v>429</v>
      </c>
      <c r="BZ170" s="65" t="s">
        <v>429</v>
      </c>
      <c r="CA170" s="65" t="s">
        <v>429</v>
      </c>
      <c r="CB170" s="65" t="s">
        <v>429</v>
      </c>
      <c r="CC170" s="65" t="s">
        <v>429</v>
      </c>
      <c r="CD170" s="66">
        <v>50</v>
      </c>
      <c r="CE170" s="66">
        <v>36</v>
      </c>
      <c r="CF170" s="66">
        <v>5</v>
      </c>
      <c r="CG170" s="66">
        <v>0</v>
      </c>
      <c r="CH170" s="66">
        <v>0</v>
      </c>
      <c r="CI170" s="66">
        <v>54</v>
      </c>
      <c r="CJ170" s="66">
        <v>3</v>
      </c>
      <c r="CK170" s="66">
        <v>31</v>
      </c>
      <c r="CL170" s="66">
        <v>75</v>
      </c>
      <c r="CM170" s="66">
        <v>45</v>
      </c>
      <c r="CN170" s="66">
        <v>3</v>
      </c>
      <c r="CO170" s="66">
        <v>8</v>
      </c>
      <c r="CP170" s="66">
        <v>0</v>
      </c>
      <c r="CQ170" s="66">
        <v>0</v>
      </c>
      <c r="CR170" s="67">
        <v>0.17391304347826086</v>
      </c>
      <c r="CS170" s="67">
        <v>0.17902813299232737</v>
      </c>
      <c r="CT170" s="67">
        <v>0.31969309462915602</v>
      </c>
      <c r="CU170" s="67">
        <v>0.17135549872122763</v>
      </c>
      <c r="CV170" s="67">
        <v>0.15601023017902813</v>
      </c>
      <c r="CW170" s="68">
        <v>3</v>
      </c>
      <c r="CX170" s="68">
        <v>1</v>
      </c>
      <c r="CY170" s="68">
        <v>3</v>
      </c>
      <c r="CZ170" s="68">
        <v>7</v>
      </c>
    </row>
    <row r="171" spans="1:104" x14ac:dyDescent="0.3">
      <c r="A171" s="3" t="s">
        <v>92</v>
      </c>
      <c r="B171" s="3" t="s">
        <v>278</v>
      </c>
      <c r="C171" s="3" t="s">
        <v>1617</v>
      </c>
      <c r="D171" s="6">
        <v>515841</v>
      </c>
      <c r="E171" s="4">
        <v>244</v>
      </c>
      <c r="F171" s="4">
        <v>166</v>
      </c>
      <c r="G171" s="54">
        <v>0.68032786885245899</v>
      </c>
      <c r="H171" s="6" t="s">
        <v>1717</v>
      </c>
      <c r="I171" s="6">
        <v>166</v>
      </c>
      <c r="J171" s="6"/>
      <c r="K171" s="6"/>
      <c r="L171" s="6">
        <v>166</v>
      </c>
      <c r="M171" s="61"/>
      <c r="N171" s="4" t="s">
        <v>1718</v>
      </c>
      <c r="O171" s="4">
        <v>0</v>
      </c>
      <c r="P171" s="4">
        <v>0</v>
      </c>
      <c r="Q171" s="4">
        <v>0</v>
      </c>
      <c r="R171" s="4">
        <v>0</v>
      </c>
      <c r="S171" s="4">
        <v>100</v>
      </c>
      <c r="T171" s="4">
        <v>0</v>
      </c>
      <c r="U171" s="4">
        <v>0</v>
      </c>
      <c r="V171" s="4">
        <v>0</v>
      </c>
      <c r="W171" s="4">
        <v>0</v>
      </c>
      <c r="X171" s="4">
        <v>8</v>
      </c>
      <c r="Y171" s="4">
        <v>0</v>
      </c>
      <c r="Z171" s="4">
        <v>92</v>
      </c>
      <c r="AA171" s="4">
        <v>100</v>
      </c>
      <c r="AB171" s="4">
        <v>100</v>
      </c>
      <c r="AC171" s="4">
        <v>100</v>
      </c>
      <c r="AD171" s="4">
        <v>0</v>
      </c>
      <c r="AE171" s="4">
        <v>0</v>
      </c>
      <c r="AF171" s="4">
        <v>0</v>
      </c>
      <c r="AG171" s="4">
        <v>0</v>
      </c>
      <c r="AH171" s="4">
        <v>100</v>
      </c>
      <c r="AI171" s="4">
        <v>100</v>
      </c>
      <c r="AJ171" s="4">
        <v>2</v>
      </c>
      <c r="AK171" s="4" t="s">
        <v>96</v>
      </c>
      <c r="AL171" s="4" t="s">
        <v>96</v>
      </c>
      <c r="AM171" s="4">
        <v>12</v>
      </c>
      <c r="AN171" s="4" t="s">
        <v>97</v>
      </c>
      <c r="AO171" s="4" t="s">
        <v>97</v>
      </c>
      <c r="AP171" s="4" t="s">
        <v>97</v>
      </c>
      <c r="AQ171" s="4" t="s">
        <v>97</v>
      </c>
      <c r="AR171" s="4" t="s">
        <v>97</v>
      </c>
      <c r="AS171" s="4" t="s">
        <v>97</v>
      </c>
      <c r="AT171" s="4" t="s">
        <v>97</v>
      </c>
      <c r="AU171" s="4" t="s">
        <v>97</v>
      </c>
      <c r="AV171" s="4" t="s">
        <v>97</v>
      </c>
      <c r="AW171" s="4" t="s">
        <v>97</v>
      </c>
      <c r="AX171" s="4" t="s">
        <v>97</v>
      </c>
      <c r="AY171" s="4" t="s">
        <v>97</v>
      </c>
      <c r="AZ171" s="4" t="s">
        <v>97</v>
      </c>
      <c r="BA171" s="4" t="s">
        <v>97</v>
      </c>
      <c r="BB171" s="4" t="s">
        <v>97</v>
      </c>
      <c r="BC171" s="4" t="s">
        <v>97</v>
      </c>
      <c r="BD171" s="4" t="s">
        <v>96</v>
      </c>
      <c r="BE171" s="4">
        <v>3</v>
      </c>
      <c r="BF171" s="4">
        <v>3</v>
      </c>
      <c r="BG171" s="4">
        <v>3</v>
      </c>
      <c r="BH171" s="4">
        <v>0</v>
      </c>
      <c r="BI171" s="4">
        <v>8</v>
      </c>
      <c r="BJ171" s="4">
        <v>0</v>
      </c>
      <c r="BK171" s="4">
        <v>5</v>
      </c>
      <c r="BL171" s="4" t="s">
        <v>96</v>
      </c>
      <c r="BM171" s="4" t="s">
        <v>96</v>
      </c>
      <c r="BN171" s="4" t="s">
        <v>1723</v>
      </c>
      <c r="BO171" s="6" t="s">
        <v>97</v>
      </c>
      <c r="BP171" s="6" t="s">
        <v>98</v>
      </c>
      <c r="BQ171" s="6" t="s">
        <v>98</v>
      </c>
      <c r="BR171" s="6" t="s">
        <v>96</v>
      </c>
      <c r="BS171" s="6">
        <v>23</v>
      </c>
      <c r="BT171" s="6" t="s">
        <v>96</v>
      </c>
      <c r="BU171" s="29" t="s">
        <v>429</v>
      </c>
      <c r="BV171" s="29" t="s">
        <v>429</v>
      </c>
      <c r="BW171" s="29" t="s">
        <v>429</v>
      </c>
      <c r="BX171" s="29" t="s">
        <v>429</v>
      </c>
      <c r="BY171" s="29" t="s">
        <v>429</v>
      </c>
      <c r="BZ171" s="65" t="s">
        <v>429</v>
      </c>
      <c r="CA171" s="65" t="s">
        <v>429</v>
      </c>
      <c r="CB171" s="65" t="s">
        <v>429</v>
      </c>
      <c r="CC171" s="65" t="s">
        <v>429</v>
      </c>
      <c r="CD171" s="66">
        <v>46</v>
      </c>
      <c r="CE171" s="66">
        <v>28</v>
      </c>
      <c r="CF171" s="66">
        <v>12</v>
      </c>
      <c r="CG171" s="66">
        <v>0</v>
      </c>
      <c r="CH171" s="66">
        <v>0</v>
      </c>
      <c r="CI171" s="66">
        <v>89</v>
      </c>
      <c r="CJ171" s="66">
        <v>0</v>
      </c>
      <c r="CK171" s="66">
        <v>26</v>
      </c>
      <c r="CL171" s="66">
        <v>86</v>
      </c>
      <c r="CM171" s="66">
        <v>31</v>
      </c>
      <c r="CN171" s="66">
        <v>9</v>
      </c>
      <c r="CO171" s="66">
        <v>16</v>
      </c>
      <c r="CP171" s="66">
        <v>0</v>
      </c>
      <c r="CQ171" s="66">
        <v>0</v>
      </c>
      <c r="CR171" s="67">
        <v>0.35687732342007433</v>
      </c>
      <c r="CS171" s="67">
        <v>0.24907063197026022</v>
      </c>
      <c r="CT171" s="67">
        <v>0.20446096654275092</v>
      </c>
      <c r="CU171" s="67">
        <v>0.10780669144981413</v>
      </c>
      <c r="CV171" s="67">
        <v>8.1784386617100371E-2</v>
      </c>
      <c r="CW171" s="68">
        <v>5</v>
      </c>
      <c r="CX171" s="68">
        <v>4</v>
      </c>
      <c r="CY171" s="68">
        <v>12</v>
      </c>
      <c r="CZ171" s="68">
        <v>2</v>
      </c>
    </row>
    <row r="172" spans="1:104" x14ac:dyDescent="0.3">
      <c r="A172" s="3" t="s">
        <v>92</v>
      </c>
      <c r="B172" s="3" t="s">
        <v>336</v>
      </c>
      <c r="C172" s="3" t="s">
        <v>1618</v>
      </c>
      <c r="D172" s="6">
        <v>515892</v>
      </c>
      <c r="E172" s="4">
        <v>1470</v>
      </c>
      <c r="F172" s="4">
        <v>544</v>
      </c>
      <c r="G172" s="54">
        <v>0.37006802721088433</v>
      </c>
      <c r="H172" s="6">
        <v>0</v>
      </c>
      <c r="I172" s="6">
        <v>0</v>
      </c>
      <c r="J172" s="6"/>
      <c r="K172" s="6"/>
      <c r="L172" s="6"/>
      <c r="M172" s="61">
        <v>544</v>
      </c>
      <c r="N172" s="4" t="s">
        <v>1718</v>
      </c>
      <c r="O172" s="4">
        <v>0</v>
      </c>
      <c r="P172" s="4">
        <v>0</v>
      </c>
      <c r="Q172" s="4">
        <v>100</v>
      </c>
      <c r="R172" s="4">
        <v>90</v>
      </c>
      <c r="S172" s="4">
        <v>10</v>
      </c>
      <c r="T172" s="4">
        <v>0</v>
      </c>
      <c r="U172" s="4">
        <v>0</v>
      </c>
      <c r="V172" s="4">
        <v>0</v>
      </c>
      <c r="W172" s="4">
        <v>0</v>
      </c>
      <c r="X172" s="4">
        <v>85</v>
      </c>
      <c r="Y172" s="4">
        <v>0</v>
      </c>
      <c r="Z172" s="4">
        <v>15</v>
      </c>
      <c r="AA172" s="4">
        <v>100</v>
      </c>
      <c r="AB172" s="4">
        <v>98</v>
      </c>
      <c r="AC172" s="4">
        <v>98</v>
      </c>
      <c r="AD172" s="4">
        <v>100</v>
      </c>
      <c r="AE172" s="4">
        <v>70</v>
      </c>
      <c r="AF172" s="4">
        <v>0</v>
      </c>
      <c r="AG172" s="4">
        <v>70</v>
      </c>
      <c r="AH172" s="4">
        <v>30</v>
      </c>
      <c r="AI172" s="4">
        <v>100</v>
      </c>
      <c r="AJ172" s="4">
        <v>1</v>
      </c>
      <c r="AK172" s="4" t="s">
        <v>96</v>
      </c>
      <c r="AL172" s="4" t="s">
        <v>96</v>
      </c>
      <c r="AM172" s="4">
        <v>2</v>
      </c>
      <c r="AN172" s="4" t="s">
        <v>96</v>
      </c>
      <c r="AO172" s="4" t="s">
        <v>97</v>
      </c>
      <c r="AP172" s="4" t="s">
        <v>97</v>
      </c>
      <c r="AQ172" s="4" t="s">
        <v>96</v>
      </c>
      <c r="AR172" s="4" t="s">
        <v>96</v>
      </c>
      <c r="AS172" s="4" t="s">
        <v>97</v>
      </c>
      <c r="AT172" s="4" t="s">
        <v>97</v>
      </c>
      <c r="AU172" s="4" t="s">
        <v>97</v>
      </c>
      <c r="AV172" s="4" t="s">
        <v>97</v>
      </c>
      <c r="AW172" s="4" t="s">
        <v>97</v>
      </c>
      <c r="AX172" s="4" t="s">
        <v>97</v>
      </c>
      <c r="AY172" s="4" t="s">
        <v>97</v>
      </c>
      <c r="AZ172" s="4" t="s">
        <v>97</v>
      </c>
      <c r="BA172" s="4" t="s">
        <v>97</v>
      </c>
      <c r="BB172" s="4" t="s">
        <v>97</v>
      </c>
      <c r="BC172" s="4" t="s">
        <v>97</v>
      </c>
      <c r="BD172" s="4" t="s">
        <v>97</v>
      </c>
      <c r="BE172" s="4">
        <v>0</v>
      </c>
      <c r="BF172" s="4">
        <v>15</v>
      </c>
      <c r="BG172" s="4">
        <v>0</v>
      </c>
      <c r="BH172" s="4">
        <v>0</v>
      </c>
      <c r="BI172" s="4">
        <v>24</v>
      </c>
      <c r="BJ172" s="4">
        <v>0</v>
      </c>
      <c r="BK172" s="4">
        <v>9</v>
      </c>
      <c r="BL172" s="4" t="s">
        <v>97</v>
      </c>
      <c r="BM172" s="4" t="s">
        <v>97</v>
      </c>
      <c r="BN172" s="4" t="s">
        <v>98</v>
      </c>
      <c r="BO172" s="6" t="s">
        <v>97</v>
      </c>
      <c r="BP172" s="6" t="s">
        <v>98</v>
      </c>
      <c r="BQ172" s="6" t="s">
        <v>98</v>
      </c>
      <c r="BR172" s="6" t="s">
        <v>96</v>
      </c>
      <c r="BS172" s="6">
        <v>9</v>
      </c>
      <c r="BT172" s="6" t="s">
        <v>96</v>
      </c>
      <c r="BU172" s="29" t="s">
        <v>430</v>
      </c>
      <c r="BV172" s="29" t="s">
        <v>1801</v>
      </c>
      <c r="BW172" s="29" t="s">
        <v>429</v>
      </c>
      <c r="BX172" s="29" t="s">
        <v>429</v>
      </c>
      <c r="BY172" s="29" t="s">
        <v>430</v>
      </c>
      <c r="BZ172" s="65" t="s">
        <v>429</v>
      </c>
      <c r="CA172" s="65" t="s">
        <v>1799</v>
      </c>
      <c r="CB172" s="65" t="s">
        <v>429</v>
      </c>
      <c r="CC172" s="65" t="s">
        <v>429</v>
      </c>
      <c r="CD172" s="66">
        <v>91</v>
      </c>
      <c r="CE172" s="66">
        <v>31</v>
      </c>
      <c r="CF172" s="66">
        <v>24</v>
      </c>
      <c r="CG172" s="66">
        <v>2</v>
      </c>
      <c r="CH172" s="66">
        <v>0</v>
      </c>
      <c r="CI172" s="66">
        <v>72</v>
      </c>
      <c r="CJ172" s="66">
        <v>0</v>
      </c>
      <c r="CK172" s="66">
        <v>28</v>
      </c>
      <c r="CL172" s="66">
        <v>303</v>
      </c>
      <c r="CM172" s="66">
        <v>176</v>
      </c>
      <c r="CN172" s="66">
        <v>9</v>
      </c>
      <c r="CO172" s="66">
        <v>45</v>
      </c>
      <c r="CP172" s="66">
        <v>298</v>
      </c>
      <c r="CQ172" s="66">
        <v>279</v>
      </c>
      <c r="CR172" s="67">
        <v>0.1720505617977528</v>
      </c>
      <c r="CS172" s="67">
        <v>0.21558988764044945</v>
      </c>
      <c r="CT172" s="67">
        <v>0.29002808988764045</v>
      </c>
      <c r="CU172" s="67">
        <v>0.18820224719101122</v>
      </c>
      <c r="CV172" s="67">
        <v>0.13412921348314608</v>
      </c>
      <c r="CW172" s="68">
        <v>34</v>
      </c>
      <c r="CX172" s="68">
        <v>31</v>
      </c>
      <c r="CY172" s="68">
        <v>10</v>
      </c>
      <c r="CZ172" s="68">
        <v>14</v>
      </c>
    </row>
    <row r="173" spans="1:104" x14ac:dyDescent="0.3">
      <c r="A173" s="3" t="s">
        <v>92</v>
      </c>
      <c r="B173" s="3" t="s">
        <v>336</v>
      </c>
      <c r="C173" s="3" t="s">
        <v>337</v>
      </c>
      <c r="D173" s="6">
        <v>515922</v>
      </c>
      <c r="E173" s="4">
        <v>431</v>
      </c>
      <c r="F173" s="4">
        <v>72</v>
      </c>
      <c r="G173" s="54">
        <v>0.16705336426914152</v>
      </c>
      <c r="H173" s="4">
        <v>1</v>
      </c>
      <c r="I173" s="4">
        <v>72</v>
      </c>
      <c r="J173" s="6">
        <v>72</v>
      </c>
      <c r="K173" s="6"/>
      <c r="L173" s="6"/>
      <c r="M173" s="61"/>
      <c r="N173" s="4" t="s">
        <v>1712</v>
      </c>
      <c r="O173" s="4">
        <v>0</v>
      </c>
      <c r="P173" s="4">
        <v>0</v>
      </c>
      <c r="Q173" s="4">
        <v>100</v>
      </c>
      <c r="R173" s="4">
        <v>100</v>
      </c>
      <c r="S173" s="4">
        <v>0</v>
      </c>
      <c r="T173" s="4">
        <v>0</v>
      </c>
      <c r="U173" s="4">
        <v>0</v>
      </c>
      <c r="V173" s="4">
        <v>0</v>
      </c>
      <c r="W173" s="4">
        <v>0</v>
      </c>
      <c r="X173" s="4">
        <v>70</v>
      </c>
      <c r="Y173" s="4">
        <v>30</v>
      </c>
      <c r="Z173" s="4">
        <v>0</v>
      </c>
      <c r="AA173" s="4">
        <v>100</v>
      </c>
      <c r="AB173" s="4">
        <v>100</v>
      </c>
      <c r="AC173" s="4">
        <v>100</v>
      </c>
      <c r="AD173" s="4">
        <v>0</v>
      </c>
      <c r="AE173" s="4">
        <v>0</v>
      </c>
      <c r="AF173" s="4">
        <v>0</v>
      </c>
      <c r="AG173" s="4">
        <v>40</v>
      </c>
      <c r="AH173" s="4">
        <v>60</v>
      </c>
      <c r="AI173" s="4">
        <v>100</v>
      </c>
      <c r="AJ173" s="4">
        <v>4</v>
      </c>
      <c r="AK173" s="4" t="s">
        <v>96</v>
      </c>
      <c r="AL173" s="4" t="s">
        <v>96</v>
      </c>
      <c r="AM173" s="4">
        <v>2</v>
      </c>
      <c r="AN173" s="4" t="s">
        <v>97</v>
      </c>
      <c r="AO173" s="4" t="s">
        <v>97</v>
      </c>
      <c r="AP173" s="4" t="s">
        <v>97</v>
      </c>
      <c r="AQ173" s="4" t="s">
        <v>96</v>
      </c>
      <c r="AR173" s="4" t="s">
        <v>96</v>
      </c>
      <c r="AS173" s="4" t="s">
        <v>97</v>
      </c>
      <c r="AT173" s="4" t="s">
        <v>97</v>
      </c>
      <c r="AU173" s="4" t="s">
        <v>96</v>
      </c>
      <c r="AV173" s="4" t="s">
        <v>97</v>
      </c>
      <c r="AW173" s="4" t="s">
        <v>97</v>
      </c>
      <c r="AX173" s="4" t="s">
        <v>97</v>
      </c>
      <c r="AY173" s="4" t="s">
        <v>97</v>
      </c>
      <c r="AZ173" s="4" t="s">
        <v>97</v>
      </c>
      <c r="BA173" s="4" t="s">
        <v>97</v>
      </c>
      <c r="BB173" s="4" t="s">
        <v>97</v>
      </c>
      <c r="BC173" s="4" t="s">
        <v>96</v>
      </c>
      <c r="BD173" s="4" t="s">
        <v>96</v>
      </c>
      <c r="BE173" s="4">
        <v>15</v>
      </c>
      <c r="BF173" s="4">
        <v>15</v>
      </c>
      <c r="BG173" s="4">
        <v>15</v>
      </c>
      <c r="BH173" s="4">
        <v>0</v>
      </c>
      <c r="BI173" s="4">
        <v>54</v>
      </c>
      <c r="BJ173" s="4">
        <v>0</v>
      </c>
      <c r="BK173" s="4">
        <v>5</v>
      </c>
      <c r="BL173" s="4" t="s">
        <v>96</v>
      </c>
      <c r="BM173" s="4" t="s">
        <v>97</v>
      </c>
      <c r="BN173" s="4" t="s">
        <v>98</v>
      </c>
      <c r="BO173" s="6" t="s">
        <v>97</v>
      </c>
      <c r="BP173" s="6" t="s">
        <v>98</v>
      </c>
      <c r="BQ173" s="6" t="s">
        <v>98</v>
      </c>
      <c r="BR173" s="6" t="s">
        <v>96</v>
      </c>
      <c r="BS173" s="6">
        <v>12</v>
      </c>
      <c r="BT173" s="6" t="s">
        <v>96</v>
      </c>
      <c r="BU173" s="29" t="s">
        <v>429</v>
      </c>
      <c r="BV173" s="29" t="s">
        <v>1801</v>
      </c>
      <c r="BW173" s="29" t="s">
        <v>429</v>
      </c>
      <c r="BX173" s="29" t="s">
        <v>429</v>
      </c>
      <c r="BY173" s="29" t="s">
        <v>430</v>
      </c>
      <c r="BZ173" s="65" t="s">
        <v>1800</v>
      </c>
      <c r="CA173" s="65" t="s">
        <v>429</v>
      </c>
      <c r="CB173" s="65" t="s">
        <v>429</v>
      </c>
      <c r="CC173" s="65" t="s">
        <v>429</v>
      </c>
      <c r="CD173" s="66">
        <v>46</v>
      </c>
      <c r="CE173" s="66">
        <v>28</v>
      </c>
      <c r="CF173" s="66">
        <v>9</v>
      </c>
      <c r="CG173" s="66">
        <v>8</v>
      </c>
      <c r="CH173" s="66">
        <v>0</v>
      </c>
      <c r="CI173" s="66">
        <v>68</v>
      </c>
      <c r="CJ173" s="66">
        <v>6</v>
      </c>
      <c r="CK173" s="66">
        <v>29</v>
      </c>
      <c r="CL173" s="66">
        <v>121</v>
      </c>
      <c r="CM173" s="66">
        <v>65</v>
      </c>
      <c r="CN173" s="66">
        <v>5</v>
      </c>
      <c r="CO173" s="66">
        <v>12</v>
      </c>
      <c r="CP173" s="66">
        <v>20</v>
      </c>
      <c r="CQ173" s="66">
        <v>8</v>
      </c>
      <c r="CR173" s="67">
        <v>0.22377622377622378</v>
      </c>
      <c r="CS173" s="67">
        <v>0.21678321678321677</v>
      </c>
      <c r="CT173" s="67">
        <v>0.26107226107226106</v>
      </c>
      <c r="CU173" s="67">
        <v>0.18181818181818182</v>
      </c>
      <c r="CV173" s="67">
        <v>0.11655011655011654</v>
      </c>
      <c r="CW173" s="68">
        <v>1</v>
      </c>
      <c r="CX173" s="68">
        <v>11</v>
      </c>
      <c r="CY173" s="68">
        <v>4</v>
      </c>
      <c r="CZ173" s="68">
        <v>2</v>
      </c>
    </row>
    <row r="174" spans="1:104" x14ac:dyDescent="0.3">
      <c r="A174" s="3" t="s">
        <v>92</v>
      </c>
      <c r="B174" s="3" t="s">
        <v>336</v>
      </c>
      <c r="C174" s="3" t="s">
        <v>339</v>
      </c>
      <c r="D174" s="6">
        <v>515949</v>
      </c>
      <c r="E174" s="4">
        <v>412</v>
      </c>
      <c r="F174" s="4">
        <v>82</v>
      </c>
      <c r="G174" s="54">
        <v>0.19902912621359223</v>
      </c>
      <c r="H174" s="4">
        <v>1</v>
      </c>
      <c r="I174" s="4">
        <v>42</v>
      </c>
      <c r="J174" s="6"/>
      <c r="K174" s="6"/>
      <c r="L174" s="6">
        <v>42</v>
      </c>
      <c r="M174" s="61">
        <v>40</v>
      </c>
      <c r="N174" s="4" t="s">
        <v>1712</v>
      </c>
      <c r="O174" s="4">
        <v>0</v>
      </c>
      <c r="P174" s="4">
        <v>0</v>
      </c>
      <c r="Q174" s="4">
        <v>100</v>
      </c>
      <c r="R174" s="4">
        <v>80</v>
      </c>
      <c r="S174" s="4">
        <v>20</v>
      </c>
      <c r="T174" s="4">
        <v>0</v>
      </c>
      <c r="U174" s="4">
        <v>0</v>
      </c>
      <c r="V174" s="4">
        <v>0</v>
      </c>
      <c r="W174" s="4">
        <v>0</v>
      </c>
      <c r="X174" s="4">
        <v>100</v>
      </c>
      <c r="Y174" s="4">
        <v>0</v>
      </c>
      <c r="Z174" s="4">
        <v>0</v>
      </c>
      <c r="AA174" s="4">
        <v>100</v>
      </c>
      <c r="AB174" s="4">
        <v>100</v>
      </c>
      <c r="AC174" s="4">
        <v>100</v>
      </c>
      <c r="AD174" s="4">
        <v>0</v>
      </c>
      <c r="AE174" s="4">
        <v>0</v>
      </c>
      <c r="AF174" s="4">
        <v>0</v>
      </c>
      <c r="AG174" s="4">
        <v>0</v>
      </c>
      <c r="AH174" s="4">
        <v>100</v>
      </c>
      <c r="AI174" s="4">
        <v>100</v>
      </c>
      <c r="AJ174" s="4">
        <v>1</v>
      </c>
      <c r="AK174" s="4" t="s">
        <v>96</v>
      </c>
      <c r="AL174" s="4" t="s">
        <v>96</v>
      </c>
      <c r="AM174" s="4">
        <v>12</v>
      </c>
      <c r="AN174" s="4" t="s">
        <v>97</v>
      </c>
      <c r="AO174" s="4" t="s">
        <v>97</v>
      </c>
      <c r="AP174" s="4" t="s">
        <v>97</v>
      </c>
      <c r="AQ174" s="4" t="s">
        <v>97</v>
      </c>
      <c r="AR174" s="4" t="s">
        <v>97</v>
      </c>
      <c r="AS174" s="4" t="s">
        <v>97</v>
      </c>
      <c r="AT174" s="4" t="s">
        <v>97</v>
      </c>
      <c r="AU174" s="4" t="s">
        <v>97</v>
      </c>
      <c r="AV174" s="4" t="s">
        <v>97</v>
      </c>
      <c r="AW174" s="4" t="s">
        <v>97</v>
      </c>
      <c r="AX174" s="4" t="s">
        <v>97</v>
      </c>
      <c r="AY174" s="4" t="s">
        <v>97</v>
      </c>
      <c r="AZ174" s="4" t="s">
        <v>97</v>
      </c>
      <c r="BA174" s="4" t="s">
        <v>97</v>
      </c>
      <c r="BB174" s="4" t="s">
        <v>97</v>
      </c>
      <c r="BC174" s="4" t="s">
        <v>97</v>
      </c>
      <c r="BD174" s="4" t="s">
        <v>1439</v>
      </c>
      <c r="BE174" s="4">
        <v>15</v>
      </c>
      <c r="BF174" s="4">
        <v>18</v>
      </c>
      <c r="BG174" s="4">
        <v>18</v>
      </c>
      <c r="BH174" s="4">
        <v>0</v>
      </c>
      <c r="BI174" s="4">
        <v>55</v>
      </c>
      <c r="BJ174" s="4">
        <v>0</v>
      </c>
      <c r="BK174" s="4">
        <v>5</v>
      </c>
      <c r="BL174" s="4" t="s">
        <v>97</v>
      </c>
      <c r="BM174" s="4" t="s">
        <v>97</v>
      </c>
      <c r="BN174" s="4" t="s">
        <v>98</v>
      </c>
      <c r="BO174" s="6" t="s">
        <v>97</v>
      </c>
      <c r="BP174" s="6" t="s">
        <v>98</v>
      </c>
      <c r="BQ174" s="6" t="s">
        <v>98</v>
      </c>
      <c r="BR174" s="6" t="s">
        <v>96</v>
      </c>
      <c r="BS174" s="6">
        <v>7</v>
      </c>
      <c r="BT174" s="6" t="s">
        <v>96</v>
      </c>
      <c r="BU174" s="29" t="s">
        <v>429</v>
      </c>
      <c r="BV174" s="29" t="s">
        <v>429</v>
      </c>
      <c r="BW174" s="29" t="s">
        <v>429</v>
      </c>
      <c r="BX174" s="29" t="s">
        <v>429</v>
      </c>
      <c r="BY174" s="29" t="s">
        <v>429</v>
      </c>
      <c r="BZ174" s="65" t="s">
        <v>429</v>
      </c>
      <c r="CA174" s="65" t="s">
        <v>429</v>
      </c>
      <c r="CB174" s="65" t="s">
        <v>429</v>
      </c>
      <c r="CC174" s="65" t="s">
        <v>429</v>
      </c>
      <c r="CD174" s="66">
        <v>23</v>
      </c>
      <c r="CE174" s="66">
        <v>13</v>
      </c>
      <c r="CF174" s="66">
        <v>7</v>
      </c>
      <c r="CG174" s="66">
        <v>0</v>
      </c>
      <c r="CH174" s="66">
        <v>0</v>
      </c>
      <c r="CI174" s="66">
        <v>41</v>
      </c>
      <c r="CJ174" s="66">
        <v>0</v>
      </c>
      <c r="CK174" s="66">
        <v>13</v>
      </c>
      <c r="CL174" s="66">
        <v>95</v>
      </c>
      <c r="CM174" s="66">
        <v>49</v>
      </c>
      <c r="CN174" s="66">
        <v>3</v>
      </c>
      <c r="CO174" s="66">
        <v>8</v>
      </c>
      <c r="CP174" s="66">
        <v>0</v>
      </c>
      <c r="CQ174" s="66">
        <v>0</v>
      </c>
      <c r="CR174" s="67">
        <v>0.17114914425427874</v>
      </c>
      <c r="CS174" s="67">
        <v>0.18092909535452323</v>
      </c>
      <c r="CT174" s="67">
        <v>0.30317848410757947</v>
      </c>
      <c r="CU174" s="67">
        <v>0.20048899755501223</v>
      </c>
      <c r="CV174" s="67">
        <v>0.14425427872860636</v>
      </c>
      <c r="CW174" s="68">
        <v>0</v>
      </c>
      <c r="CX174" s="68">
        <v>10</v>
      </c>
      <c r="CY174" s="68">
        <v>3</v>
      </c>
      <c r="CZ174" s="68">
        <v>3</v>
      </c>
    </row>
    <row r="175" spans="1:104" x14ac:dyDescent="0.3">
      <c r="A175" s="3" t="s">
        <v>92</v>
      </c>
      <c r="B175" s="3" t="s">
        <v>336</v>
      </c>
      <c r="C175" s="3" t="s">
        <v>340</v>
      </c>
      <c r="D175" s="6">
        <v>515973</v>
      </c>
      <c r="E175" s="4">
        <v>622</v>
      </c>
      <c r="F175" s="4">
        <v>128</v>
      </c>
      <c r="G175" s="54">
        <v>0.20578778135048231</v>
      </c>
      <c r="H175" s="4">
        <v>3</v>
      </c>
      <c r="I175" s="4">
        <v>108</v>
      </c>
      <c r="J175" s="6"/>
      <c r="K175" s="6"/>
      <c r="L175" s="6">
        <v>108</v>
      </c>
      <c r="M175" s="61">
        <v>20</v>
      </c>
      <c r="N175" s="4" t="s">
        <v>1712</v>
      </c>
      <c r="O175" s="4">
        <v>0</v>
      </c>
      <c r="P175" s="4">
        <v>0</v>
      </c>
      <c r="Q175" s="4">
        <v>80</v>
      </c>
      <c r="R175" s="4">
        <v>80</v>
      </c>
      <c r="S175" s="4">
        <v>20</v>
      </c>
      <c r="T175" s="4">
        <v>0</v>
      </c>
      <c r="U175" s="4">
        <v>0</v>
      </c>
      <c r="V175" s="4">
        <v>0</v>
      </c>
      <c r="W175" s="4">
        <v>0</v>
      </c>
      <c r="X175" s="4">
        <v>20</v>
      </c>
      <c r="Y175" s="4">
        <v>0</v>
      </c>
      <c r="Z175" s="4">
        <v>80</v>
      </c>
      <c r="AA175" s="4">
        <v>100</v>
      </c>
      <c r="AB175" s="4">
        <v>100</v>
      </c>
      <c r="AC175" s="4">
        <v>100</v>
      </c>
      <c r="AD175" s="4">
        <v>80</v>
      </c>
      <c r="AE175" s="4">
        <v>60</v>
      </c>
      <c r="AF175" s="4">
        <v>0</v>
      </c>
      <c r="AG175" s="4">
        <v>50</v>
      </c>
      <c r="AH175" s="4">
        <v>50</v>
      </c>
      <c r="AI175" s="4">
        <v>100</v>
      </c>
      <c r="AJ175" s="4">
        <v>2</v>
      </c>
      <c r="AK175" s="4" t="s">
        <v>96</v>
      </c>
      <c r="AL175" s="4" t="s">
        <v>97</v>
      </c>
      <c r="AM175" s="4" t="s">
        <v>98</v>
      </c>
      <c r="AN175" s="4" t="s">
        <v>97</v>
      </c>
      <c r="AO175" s="4" t="s">
        <v>97</v>
      </c>
      <c r="AP175" s="4" t="s">
        <v>97</v>
      </c>
      <c r="AQ175" s="4" t="s">
        <v>97</v>
      </c>
      <c r="AR175" s="4" t="s">
        <v>97</v>
      </c>
      <c r="AS175" s="4" t="s">
        <v>97</v>
      </c>
      <c r="AT175" s="4" t="s">
        <v>97</v>
      </c>
      <c r="AU175" s="4" t="s">
        <v>97</v>
      </c>
      <c r="AV175" s="4" t="s">
        <v>97</v>
      </c>
      <c r="AW175" s="4" t="s">
        <v>97</v>
      </c>
      <c r="AX175" s="4" t="s">
        <v>97</v>
      </c>
      <c r="AY175" s="4" t="s">
        <v>97</v>
      </c>
      <c r="AZ175" s="4" t="s">
        <v>97</v>
      </c>
      <c r="BA175" s="4" t="s">
        <v>97</v>
      </c>
      <c r="BB175" s="4" t="s">
        <v>97</v>
      </c>
      <c r="BC175" s="4" t="s">
        <v>97</v>
      </c>
      <c r="BD175" s="4" t="s">
        <v>96</v>
      </c>
      <c r="BE175" s="4">
        <v>4</v>
      </c>
      <c r="BF175" s="4">
        <v>4</v>
      </c>
      <c r="BG175" s="4">
        <v>4</v>
      </c>
      <c r="BH175" s="4">
        <v>0</v>
      </c>
      <c r="BI175" s="4">
        <v>0</v>
      </c>
      <c r="BJ175" s="4">
        <v>0</v>
      </c>
      <c r="BK175" s="4">
        <v>7</v>
      </c>
      <c r="BL175" s="4" t="s">
        <v>97</v>
      </c>
      <c r="BM175" s="4" t="s">
        <v>97</v>
      </c>
      <c r="BN175" s="4" t="s">
        <v>367</v>
      </c>
      <c r="BO175" s="6" t="s">
        <v>97</v>
      </c>
      <c r="BP175" s="6" t="s">
        <v>98</v>
      </c>
      <c r="BQ175" s="6" t="s">
        <v>98</v>
      </c>
      <c r="BR175" s="6" t="s">
        <v>96</v>
      </c>
      <c r="BS175" s="6">
        <v>10</v>
      </c>
      <c r="BT175" s="6" t="s">
        <v>96</v>
      </c>
      <c r="BU175" s="29" t="s">
        <v>429</v>
      </c>
      <c r="BV175" s="29" t="s">
        <v>429</v>
      </c>
      <c r="BW175" s="29" t="s">
        <v>429</v>
      </c>
      <c r="BX175" s="29" t="s">
        <v>429</v>
      </c>
      <c r="BY175" s="29" t="s">
        <v>429</v>
      </c>
      <c r="BZ175" s="65" t="s">
        <v>429</v>
      </c>
      <c r="CA175" s="65" t="s">
        <v>429</v>
      </c>
      <c r="CB175" s="65" t="s">
        <v>429</v>
      </c>
      <c r="CC175" s="65" t="s">
        <v>429</v>
      </c>
      <c r="CD175" s="66">
        <v>41</v>
      </c>
      <c r="CE175" s="66">
        <v>18</v>
      </c>
      <c r="CF175" s="66">
        <v>8</v>
      </c>
      <c r="CG175" s="66">
        <v>0</v>
      </c>
      <c r="CH175" s="66">
        <v>0</v>
      </c>
      <c r="CI175" s="66">
        <v>25</v>
      </c>
      <c r="CJ175" s="66">
        <v>0</v>
      </c>
      <c r="CK175" s="66">
        <v>13</v>
      </c>
      <c r="CL175" s="66">
        <v>127</v>
      </c>
      <c r="CM175" s="66">
        <v>76</v>
      </c>
      <c r="CN175" s="66">
        <v>6</v>
      </c>
      <c r="CO175" s="66">
        <v>18</v>
      </c>
      <c r="CP175" s="66">
        <v>41</v>
      </c>
      <c r="CQ175" s="66">
        <v>22</v>
      </c>
      <c r="CR175" s="67">
        <v>0.16612903225806452</v>
      </c>
      <c r="CS175" s="67">
        <v>0.19838709677419356</v>
      </c>
      <c r="CT175" s="67">
        <v>0.29032258064516131</v>
      </c>
      <c r="CU175" s="67">
        <v>0.17580645161290323</v>
      </c>
      <c r="CV175" s="67">
        <v>0.16935483870967741</v>
      </c>
      <c r="CW175" s="68">
        <v>17</v>
      </c>
      <c r="CX175" s="68">
        <v>21</v>
      </c>
      <c r="CY175" s="68">
        <v>4</v>
      </c>
      <c r="CZ175" s="68">
        <v>9</v>
      </c>
    </row>
    <row r="176" spans="1:104" x14ac:dyDescent="0.3">
      <c r="A176" s="3" t="s">
        <v>92</v>
      </c>
      <c r="B176" s="3" t="s">
        <v>336</v>
      </c>
      <c r="C176" s="3" t="s">
        <v>344</v>
      </c>
      <c r="D176" s="6">
        <v>515981</v>
      </c>
      <c r="E176" s="4">
        <v>193</v>
      </c>
      <c r="F176" s="4">
        <v>34</v>
      </c>
      <c r="G176" s="54">
        <v>0.17616580310880828</v>
      </c>
      <c r="H176" s="4">
        <v>1</v>
      </c>
      <c r="I176" s="4">
        <v>34</v>
      </c>
      <c r="J176" s="6"/>
      <c r="K176" s="6">
        <v>34</v>
      </c>
      <c r="L176" s="6"/>
      <c r="M176" s="61"/>
      <c r="N176" s="4" t="s">
        <v>1712</v>
      </c>
      <c r="O176" s="4">
        <v>1</v>
      </c>
      <c r="P176" s="4">
        <v>0</v>
      </c>
      <c r="Q176" s="4">
        <v>100</v>
      </c>
      <c r="R176" s="4">
        <v>90</v>
      </c>
      <c r="S176" s="4">
        <v>10</v>
      </c>
      <c r="T176" s="4">
        <v>0</v>
      </c>
      <c r="U176" s="4">
        <v>0</v>
      </c>
      <c r="V176" s="4">
        <v>0</v>
      </c>
      <c r="W176" s="4">
        <v>0</v>
      </c>
      <c r="X176" s="4">
        <v>70</v>
      </c>
      <c r="Y176" s="4">
        <v>20</v>
      </c>
      <c r="Z176" s="4">
        <v>10</v>
      </c>
      <c r="AA176" s="4">
        <v>100</v>
      </c>
      <c r="AB176" s="4">
        <v>100</v>
      </c>
      <c r="AC176" s="4">
        <v>100</v>
      </c>
      <c r="AD176" s="4">
        <v>0</v>
      </c>
      <c r="AE176" s="4">
        <v>0</v>
      </c>
      <c r="AF176" s="4">
        <v>0</v>
      </c>
      <c r="AG176" s="4">
        <v>20</v>
      </c>
      <c r="AH176" s="4">
        <v>80</v>
      </c>
      <c r="AI176" s="4">
        <v>100</v>
      </c>
      <c r="AJ176" s="4">
        <v>1</v>
      </c>
      <c r="AK176" s="4" t="s">
        <v>96</v>
      </c>
      <c r="AL176" s="4" t="s">
        <v>97</v>
      </c>
      <c r="AM176" s="4" t="s">
        <v>98</v>
      </c>
      <c r="AN176" s="4" t="s">
        <v>96</v>
      </c>
      <c r="AO176" s="4" t="s">
        <v>97</v>
      </c>
      <c r="AP176" s="4" t="s">
        <v>97</v>
      </c>
      <c r="AQ176" s="4" t="s">
        <v>97</v>
      </c>
      <c r="AR176" s="4" t="s">
        <v>97</v>
      </c>
      <c r="AS176" s="4" t="s">
        <v>97</v>
      </c>
      <c r="AT176" s="4" t="s">
        <v>97</v>
      </c>
      <c r="AU176" s="4" t="s">
        <v>97</v>
      </c>
      <c r="AV176" s="4" t="s">
        <v>97</v>
      </c>
      <c r="AW176" s="4" t="s">
        <v>96</v>
      </c>
      <c r="AX176" s="4" t="s">
        <v>97</v>
      </c>
      <c r="AY176" s="4" t="s">
        <v>97</v>
      </c>
      <c r="AZ176" s="4" t="s">
        <v>97</v>
      </c>
      <c r="BA176" s="4" t="s">
        <v>97</v>
      </c>
      <c r="BB176" s="4" t="s">
        <v>97</v>
      </c>
      <c r="BC176" s="4" t="s">
        <v>97</v>
      </c>
      <c r="BD176" s="4" t="s">
        <v>1439</v>
      </c>
      <c r="BE176" s="4">
        <v>7</v>
      </c>
      <c r="BF176" s="4">
        <v>20</v>
      </c>
      <c r="BG176" s="4">
        <v>20</v>
      </c>
      <c r="BH176" s="4">
        <v>0</v>
      </c>
      <c r="BI176" s="4">
        <v>40</v>
      </c>
      <c r="BJ176" s="4">
        <v>0</v>
      </c>
      <c r="BK176" s="4">
        <v>5</v>
      </c>
      <c r="BL176" s="4" t="s">
        <v>97</v>
      </c>
      <c r="BM176" s="4" t="s">
        <v>97</v>
      </c>
      <c r="BN176" s="4" t="s">
        <v>98</v>
      </c>
      <c r="BO176" s="6" t="s">
        <v>97</v>
      </c>
      <c r="BP176" s="6" t="s">
        <v>98</v>
      </c>
      <c r="BQ176" s="6" t="s">
        <v>98</v>
      </c>
      <c r="BR176" s="6" t="s">
        <v>96</v>
      </c>
      <c r="BS176" s="6">
        <v>2</v>
      </c>
      <c r="BT176" s="6" t="s">
        <v>96</v>
      </c>
      <c r="BU176" s="29" t="s">
        <v>429</v>
      </c>
      <c r="BV176" s="29" t="s">
        <v>429</v>
      </c>
      <c r="BW176" s="29" t="s">
        <v>429</v>
      </c>
      <c r="BX176" s="29" t="s">
        <v>429</v>
      </c>
      <c r="BY176" s="29" t="s">
        <v>429</v>
      </c>
      <c r="BZ176" s="65" t="s">
        <v>429</v>
      </c>
      <c r="CA176" s="65" t="s">
        <v>429</v>
      </c>
      <c r="CB176" s="65" t="s">
        <v>429</v>
      </c>
      <c r="CC176" s="65" t="s">
        <v>429</v>
      </c>
      <c r="CD176" s="66">
        <v>9</v>
      </c>
      <c r="CE176" s="66">
        <v>3</v>
      </c>
      <c r="CF176" s="66">
        <v>2</v>
      </c>
      <c r="CG176" s="66">
        <v>0</v>
      </c>
      <c r="CH176" s="66">
        <v>0</v>
      </c>
      <c r="CI176" s="66">
        <v>8</v>
      </c>
      <c r="CJ176" s="66">
        <v>0</v>
      </c>
      <c r="CK176" s="66">
        <v>5</v>
      </c>
      <c r="CL176" s="66">
        <v>33</v>
      </c>
      <c r="CM176" s="66">
        <v>20</v>
      </c>
      <c r="CN176" s="66">
        <v>3</v>
      </c>
      <c r="CO176" s="66">
        <v>4</v>
      </c>
      <c r="CP176" s="66">
        <v>0</v>
      </c>
      <c r="CQ176" s="66">
        <v>0</v>
      </c>
      <c r="CR176" s="67">
        <v>0.15873015873015872</v>
      </c>
      <c r="CS176" s="67">
        <v>0.17460317460317459</v>
      </c>
      <c r="CT176" s="67">
        <v>0.25925925925925924</v>
      </c>
      <c r="CU176" s="67">
        <v>0.20105820105820105</v>
      </c>
      <c r="CV176" s="67">
        <v>0.20634920634920634</v>
      </c>
      <c r="CW176" s="68">
        <v>12</v>
      </c>
      <c r="CX176" s="68">
        <v>11</v>
      </c>
      <c r="CY176" s="68">
        <v>3</v>
      </c>
      <c r="CZ176" s="68">
        <v>1</v>
      </c>
    </row>
    <row r="177" spans="1:104" x14ac:dyDescent="0.3">
      <c r="A177" s="3" t="s">
        <v>92</v>
      </c>
      <c r="B177" s="3" t="s">
        <v>336</v>
      </c>
      <c r="C177" s="3" t="s">
        <v>345</v>
      </c>
      <c r="D177" s="6">
        <v>516023</v>
      </c>
      <c r="E177" s="4">
        <v>210</v>
      </c>
      <c r="F177" s="4">
        <v>30</v>
      </c>
      <c r="G177" s="54">
        <v>0.14285714285714285</v>
      </c>
      <c r="H177" s="4">
        <v>1</v>
      </c>
      <c r="I177" s="4">
        <v>30</v>
      </c>
      <c r="J177" s="6"/>
      <c r="K177" s="6"/>
      <c r="L177" s="6">
        <v>30</v>
      </c>
      <c r="M177" s="61"/>
      <c r="N177" s="4" t="s">
        <v>1712</v>
      </c>
      <c r="O177" s="4">
        <v>0</v>
      </c>
      <c r="P177" s="4">
        <v>0</v>
      </c>
      <c r="Q177" s="4">
        <v>100</v>
      </c>
      <c r="R177" s="4">
        <v>100</v>
      </c>
      <c r="S177" s="4">
        <v>0</v>
      </c>
      <c r="T177" s="4">
        <v>0</v>
      </c>
      <c r="U177" s="4">
        <v>0</v>
      </c>
      <c r="V177" s="4">
        <v>0</v>
      </c>
      <c r="W177" s="4">
        <v>0</v>
      </c>
      <c r="X177" s="4">
        <v>70</v>
      </c>
      <c r="Y177" s="4">
        <v>0</v>
      </c>
      <c r="Z177" s="4">
        <v>30</v>
      </c>
      <c r="AA177" s="4">
        <v>100</v>
      </c>
      <c r="AB177" s="4">
        <v>100</v>
      </c>
      <c r="AC177" s="4">
        <v>100</v>
      </c>
      <c r="AD177" s="4">
        <v>0</v>
      </c>
      <c r="AE177" s="4">
        <v>0</v>
      </c>
      <c r="AF177" s="4">
        <v>0</v>
      </c>
      <c r="AG177" s="4">
        <v>0</v>
      </c>
      <c r="AH177" s="4">
        <v>100</v>
      </c>
      <c r="AI177" s="4">
        <v>100</v>
      </c>
      <c r="AJ177" s="4">
        <v>2</v>
      </c>
      <c r="AK177" s="4" t="s">
        <v>96</v>
      </c>
      <c r="AL177" s="4" t="s">
        <v>97</v>
      </c>
      <c r="AM177" s="4" t="s">
        <v>98</v>
      </c>
      <c r="AN177" s="4" t="s">
        <v>97</v>
      </c>
      <c r="AO177" s="4" t="s">
        <v>97</v>
      </c>
      <c r="AP177" s="4" t="s">
        <v>97</v>
      </c>
      <c r="AQ177" s="4" t="s">
        <v>97</v>
      </c>
      <c r="AR177" s="4" t="s">
        <v>97</v>
      </c>
      <c r="AS177" s="4" t="s">
        <v>97</v>
      </c>
      <c r="AT177" s="4" t="s">
        <v>97</v>
      </c>
      <c r="AU177" s="4" t="s">
        <v>97</v>
      </c>
      <c r="AV177" s="4" t="s">
        <v>97</v>
      </c>
      <c r="AW177" s="4" t="s">
        <v>97</v>
      </c>
      <c r="AX177" s="4" t="s">
        <v>97</v>
      </c>
      <c r="AY177" s="4" t="s">
        <v>97</v>
      </c>
      <c r="AZ177" s="4" t="s">
        <v>97</v>
      </c>
      <c r="BA177" s="4" t="s">
        <v>97</v>
      </c>
      <c r="BB177" s="4" t="s">
        <v>97</v>
      </c>
      <c r="BC177" s="4" t="s">
        <v>97</v>
      </c>
      <c r="BD177" s="4" t="s">
        <v>1439</v>
      </c>
      <c r="BE177" s="4">
        <v>12</v>
      </c>
      <c r="BF177" s="4">
        <v>12</v>
      </c>
      <c r="BG177" s="4">
        <v>12</v>
      </c>
      <c r="BH177" s="4">
        <v>0</v>
      </c>
      <c r="BI177" s="4">
        <v>46</v>
      </c>
      <c r="BJ177" s="4">
        <v>2</v>
      </c>
      <c r="BK177" s="4">
        <v>5</v>
      </c>
      <c r="BL177" s="4" t="s">
        <v>97</v>
      </c>
      <c r="BM177" s="4" t="s">
        <v>97</v>
      </c>
      <c r="BN177" s="4" t="s">
        <v>98</v>
      </c>
      <c r="BO177" s="6" t="s">
        <v>97</v>
      </c>
      <c r="BP177" s="6" t="s">
        <v>98</v>
      </c>
      <c r="BQ177" s="6" t="s">
        <v>98</v>
      </c>
      <c r="BR177" s="6" t="s">
        <v>96</v>
      </c>
      <c r="BS177" s="6">
        <v>10</v>
      </c>
      <c r="BT177" s="6" t="s">
        <v>96</v>
      </c>
      <c r="BU177" s="29" t="s">
        <v>429</v>
      </c>
      <c r="BV177" s="29" t="s">
        <v>429</v>
      </c>
      <c r="BW177" s="29" t="s">
        <v>429</v>
      </c>
      <c r="BX177" s="29" t="s">
        <v>429</v>
      </c>
      <c r="BY177" s="29" t="s">
        <v>429</v>
      </c>
      <c r="BZ177" s="65" t="s">
        <v>429</v>
      </c>
      <c r="CA177" s="65" t="s">
        <v>429</v>
      </c>
      <c r="CB177" s="65" t="s">
        <v>429</v>
      </c>
      <c r="CC177" s="65" t="s">
        <v>429</v>
      </c>
      <c r="CD177" s="66">
        <v>16</v>
      </c>
      <c r="CE177" s="66">
        <v>10</v>
      </c>
      <c r="CF177" s="66">
        <v>0</v>
      </c>
      <c r="CG177" s="66">
        <v>0</v>
      </c>
      <c r="CH177" s="66">
        <v>0</v>
      </c>
      <c r="CI177" s="66">
        <v>29</v>
      </c>
      <c r="CJ177" s="66">
        <v>0</v>
      </c>
      <c r="CK177" s="66">
        <v>12</v>
      </c>
      <c r="CL177" s="66">
        <v>39</v>
      </c>
      <c r="CM177" s="66">
        <v>20</v>
      </c>
      <c r="CN177" s="66">
        <v>0</v>
      </c>
      <c r="CO177" s="66">
        <v>2</v>
      </c>
      <c r="CP177" s="66">
        <v>0</v>
      </c>
      <c r="CQ177" s="66">
        <v>0</v>
      </c>
      <c r="CR177" s="67">
        <v>0.12980769230769232</v>
      </c>
      <c r="CS177" s="67">
        <v>0.22596153846153846</v>
      </c>
      <c r="CT177" s="67">
        <v>0.25480769230769229</v>
      </c>
      <c r="CU177" s="67">
        <v>0.22596153846153846</v>
      </c>
      <c r="CV177" s="67">
        <v>0.16346153846153846</v>
      </c>
      <c r="CW177" s="68">
        <v>11</v>
      </c>
      <c r="CX177" s="68">
        <v>1</v>
      </c>
      <c r="CY177" s="68">
        <v>2</v>
      </c>
      <c r="CZ177" s="68">
        <v>2</v>
      </c>
    </row>
    <row r="178" spans="1:104" x14ac:dyDescent="0.3">
      <c r="A178" s="3" t="s">
        <v>92</v>
      </c>
      <c r="B178" s="3" t="s">
        <v>336</v>
      </c>
      <c r="C178" s="3" t="s">
        <v>346</v>
      </c>
      <c r="D178" s="6">
        <v>516040</v>
      </c>
      <c r="E178" s="4">
        <v>832</v>
      </c>
      <c r="F178" s="4">
        <v>150</v>
      </c>
      <c r="G178" s="54">
        <v>0.18028846153846154</v>
      </c>
      <c r="H178" s="4">
        <v>2</v>
      </c>
      <c r="I178" s="4">
        <v>140</v>
      </c>
      <c r="J178" s="6"/>
      <c r="K178" s="6">
        <v>140</v>
      </c>
      <c r="L178" s="6"/>
      <c r="M178" s="61">
        <v>10</v>
      </c>
      <c r="N178" s="4" t="s">
        <v>1709</v>
      </c>
      <c r="O178" s="4">
        <v>5</v>
      </c>
      <c r="P178" s="4">
        <v>19</v>
      </c>
      <c r="Q178" s="4">
        <v>100</v>
      </c>
      <c r="R178" s="4">
        <v>80</v>
      </c>
      <c r="S178" s="4">
        <v>20</v>
      </c>
      <c r="T178" s="4">
        <v>0</v>
      </c>
      <c r="U178" s="4">
        <v>0</v>
      </c>
      <c r="V178" s="4">
        <v>0</v>
      </c>
      <c r="W178" s="4">
        <v>0</v>
      </c>
      <c r="X178" s="4">
        <v>100</v>
      </c>
      <c r="Y178" s="4">
        <v>0</v>
      </c>
      <c r="Z178" s="4">
        <v>0</v>
      </c>
      <c r="AA178" s="4">
        <v>100</v>
      </c>
      <c r="AB178" s="4">
        <v>100</v>
      </c>
      <c r="AC178" s="4">
        <v>100</v>
      </c>
      <c r="AD178" s="4">
        <v>0</v>
      </c>
      <c r="AE178" s="4">
        <v>0</v>
      </c>
      <c r="AF178" s="4">
        <v>0</v>
      </c>
      <c r="AG178" s="4">
        <v>0</v>
      </c>
      <c r="AH178" s="4">
        <v>100</v>
      </c>
      <c r="AI178" s="4">
        <v>100</v>
      </c>
      <c r="AJ178" s="4">
        <v>1</v>
      </c>
      <c r="AK178" s="4" t="s">
        <v>96</v>
      </c>
      <c r="AL178" s="4" t="s">
        <v>97</v>
      </c>
      <c r="AM178" s="4" t="s">
        <v>98</v>
      </c>
      <c r="AN178" s="4" t="s">
        <v>97</v>
      </c>
      <c r="AO178" s="4" t="s">
        <v>97</v>
      </c>
      <c r="AP178" s="4" t="s">
        <v>97</v>
      </c>
      <c r="AQ178" s="4" t="s">
        <v>97</v>
      </c>
      <c r="AR178" s="4" t="s">
        <v>97</v>
      </c>
      <c r="AS178" s="4" t="s">
        <v>97</v>
      </c>
      <c r="AT178" s="4" t="s">
        <v>97</v>
      </c>
      <c r="AU178" s="4" t="s">
        <v>96</v>
      </c>
      <c r="AV178" s="4" t="s">
        <v>97</v>
      </c>
      <c r="AW178" s="4" t="s">
        <v>97</v>
      </c>
      <c r="AX178" s="4" t="s">
        <v>97</v>
      </c>
      <c r="AY178" s="4" t="s">
        <v>97</v>
      </c>
      <c r="AZ178" s="4" t="s">
        <v>97</v>
      </c>
      <c r="BA178" s="4" t="s">
        <v>97</v>
      </c>
      <c r="BB178" s="4" t="s">
        <v>97</v>
      </c>
      <c r="BC178" s="4" t="s">
        <v>97</v>
      </c>
      <c r="BD178" s="4" t="s">
        <v>96</v>
      </c>
      <c r="BE178" s="4">
        <v>5</v>
      </c>
      <c r="BF178" s="4">
        <v>5</v>
      </c>
      <c r="BG178" s="4">
        <v>5</v>
      </c>
      <c r="BH178" s="4">
        <v>0</v>
      </c>
      <c r="BI178" s="4">
        <v>33</v>
      </c>
      <c r="BJ178" s="4">
        <v>0</v>
      </c>
      <c r="BK178" s="4">
        <v>7</v>
      </c>
      <c r="BL178" s="4" t="s">
        <v>97</v>
      </c>
      <c r="BM178" s="4" t="s">
        <v>97</v>
      </c>
      <c r="BN178" s="4" t="s">
        <v>98</v>
      </c>
      <c r="BO178" s="6" t="s">
        <v>97</v>
      </c>
      <c r="BP178" s="6" t="s">
        <v>98</v>
      </c>
      <c r="BQ178" s="6" t="s">
        <v>98</v>
      </c>
      <c r="BR178" s="6" t="s">
        <v>96</v>
      </c>
      <c r="BS178" s="6">
        <v>8</v>
      </c>
      <c r="BT178" s="6" t="s">
        <v>96</v>
      </c>
      <c r="BU178" s="29" t="s">
        <v>429</v>
      </c>
      <c r="BV178" s="29" t="s">
        <v>1801</v>
      </c>
      <c r="BW178" s="29" t="s">
        <v>1801</v>
      </c>
      <c r="BX178" s="29" t="s">
        <v>429</v>
      </c>
      <c r="BY178" s="29" t="s">
        <v>430</v>
      </c>
      <c r="BZ178" s="65" t="s">
        <v>429</v>
      </c>
      <c r="CA178" s="65" t="s">
        <v>429</v>
      </c>
      <c r="CB178" s="65" t="s">
        <v>429</v>
      </c>
      <c r="CC178" s="65" t="s">
        <v>429</v>
      </c>
      <c r="CD178" s="66">
        <v>39</v>
      </c>
      <c r="CE178" s="66">
        <v>13</v>
      </c>
      <c r="CF178" s="66">
        <v>4</v>
      </c>
      <c r="CG178" s="66">
        <v>0</v>
      </c>
      <c r="CH178" s="66">
        <v>0</v>
      </c>
      <c r="CI178" s="66">
        <v>44</v>
      </c>
      <c r="CJ178" s="66">
        <v>0</v>
      </c>
      <c r="CK178" s="66">
        <v>21</v>
      </c>
      <c r="CL178" s="66">
        <v>181</v>
      </c>
      <c r="CM178" s="66">
        <v>97</v>
      </c>
      <c r="CN178" s="66">
        <v>8</v>
      </c>
      <c r="CO178" s="66">
        <v>23</v>
      </c>
      <c r="CP178" s="66">
        <v>115</v>
      </c>
      <c r="CQ178" s="66">
        <v>101</v>
      </c>
      <c r="CR178" s="67">
        <v>0.15531660692951016</v>
      </c>
      <c r="CS178" s="67">
        <v>0.1971326164874552</v>
      </c>
      <c r="CT178" s="67">
        <v>0.27718040621266427</v>
      </c>
      <c r="CU178" s="67">
        <v>0.20071684587813621</v>
      </c>
      <c r="CV178" s="67">
        <v>0.16965352449223417</v>
      </c>
      <c r="CW178" s="68">
        <v>13</v>
      </c>
      <c r="CX178" s="68">
        <v>12</v>
      </c>
      <c r="CY178" s="68">
        <v>4</v>
      </c>
      <c r="CZ178" s="68">
        <v>10</v>
      </c>
    </row>
    <row r="179" spans="1:104" x14ac:dyDescent="0.3">
      <c r="A179" s="3" t="s">
        <v>92</v>
      </c>
      <c r="B179" s="3" t="s">
        <v>336</v>
      </c>
      <c r="C179" s="3" t="s">
        <v>1619</v>
      </c>
      <c r="D179" s="6">
        <v>516058</v>
      </c>
      <c r="E179" s="4">
        <v>230</v>
      </c>
      <c r="F179" s="4">
        <v>92</v>
      </c>
      <c r="G179" s="54">
        <v>0.4</v>
      </c>
      <c r="H179" s="6">
        <v>0</v>
      </c>
      <c r="I179" s="6">
        <v>0</v>
      </c>
      <c r="J179" s="6"/>
      <c r="K179" s="6"/>
      <c r="L179" s="6"/>
      <c r="M179" s="61">
        <v>92</v>
      </c>
      <c r="N179" s="4" t="s">
        <v>1712</v>
      </c>
      <c r="O179" s="4">
        <v>0</v>
      </c>
      <c r="P179" s="4">
        <v>0</v>
      </c>
      <c r="Q179" s="4">
        <v>100</v>
      </c>
      <c r="R179" s="4">
        <v>70</v>
      </c>
      <c r="S179" s="4">
        <v>30</v>
      </c>
      <c r="T179" s="4">
        <v>0</v>
      </c>
      <c r="U179" s="4">
        <v>0</v>
      </c>
      <c r="V179" s="4">
        <v>0</v>
      </c>
      <c r="W179" s="4">
        <v>0</v>
      </c>
      <c r="X179" s="4">
        <v>100</v>
      </c>
      <c r="Y179" s="4">
        <v>0</v>
      </c>
      <c r="Z179" s="4">
        <v>0</v>
      </c>
      <c r="AA179" s="4">
        <v>100</v>
      </c>
      <c r="AB179" s="4">
        <v>100</v>
      </c>
      <c r="AC179" s="4">
        <v>100</v>
      </c>
      <c r="AD179" s="4">
        <v>0</v>
      </c>
      <c r="AE179" s="4">
        <v>0</v>
      </c>
      <c r="AF179" s="4">
        <v>0</v>
      </c>
      <c r="AG179" s="4">
        <v>30</v>
      </c>
      <c r="AH179" s="4">
        <v>70</v>
      </c>
      <c r="AI179" s="4">
        <v>100</v>
      </c>
      <c r="AJ179" s="4">
        <v>1</v>
      </c>
      <c r="AK179" s="4" t="s">
        <v>96</v>
      </c>
      <c r="AL179" s="4" t="s">
        <v>97</v>
      </c>
      <c r="AM179" s="4" t="s">
        <v>98</v>
      </c>
      <c r="AN179" s="4" t="s">
        <v>97</v>
      </c>
      <c r="AO179" s="4" t="s">
        <v>97</v>
      </c>
      <c r="AP179" s="4" t="s">
        <v>97</v>
      </c>
      <c r="AQ179" s="4" t="s">
        <v>96</v>
      </c>
      <c r="AR179" s="4" t="s">
        <v>96</v>
      </c>
      <c r="AS179" s="4" t="s">
        <v>97</v>
      </c>
      <c r="AT179" s="4" t="s">
        <v>97</v>
      </c>
      <c r="AU179" s="4" t="s">
        <v>97</v>
      </c>
      <c r="AV179" s="4" t="s">
        <v>97</v>
      </c>
      <c r="AW179" s="4" t="s">
        <v>97</v>
      </c>
      <c r="AX179" s="4" t="s">
        <v>97</v>
      </c>
      <c r="AY179" s="4" t="s">
        <v>97</v>
      </c>
      <c r="AZ179" s="4" t="s">
        <v>97</v>
      </c>
      <c r="BA179" s="4" t="s">
        <v>97</v>
      </c>
      <c r="BB179" s="4" t="s">
        <v>97</v>
      </c>
      <c r="BC179" s="4" t="s">
        <v>97</v>
      </c>
      <c r="BD179" s="4" t="s">
        <v>1439</v>
      </c>
      <c r="BE179" s="4">
        <v>10</v>
      </c>
      <c r="BF179" s="4">
        <v>10</v>
      </c>
      <c r="BG179" s="4">
        <v>10</v>
      </c>
      <c r="BH179" s="4">
        <v>0</v>
      </c>
      <c r="BI179" s="4">
        <v>60</v>
      </c>
      <c r="BJ179" s="4">
        <v>0</v>
      </c>
      <c r="BK179" s="4">
        <v>5</v>
      </c>
      <c r="BL179" s="4" t="s">
        <v>97</v>
      </c>
      <c r="BM179" s="4" t="s">
        <v>97</v>
      </c>
      <c r="BN179" s="4" t="s">
        <v>98</v>
      </c>
      <c r="BO179" s="6" t="s">
        <v>97</v>
      </c>
      <c r="BP179" s="6" t="s">
        <v>98</v>
      </c>
      <c r="BQ179" s="6" t="s">
        <v>98</v>
      </c>
      <c r="BR179" s="6" t="s">
        <v>96</v>
      </c>
      <c r="BS179" s="6">
        <v>7</v>
      </c>
      <c r="BT179" s="6" t="s">
        <v>96</v>
      </c>
      <c r="BU179" s="29" t="s">
        <v>429</v>
      </c>
      <c r="BV179" s="29" t="s">
        <v>1801</v>
      </c>
      <c r="BW179" s="29" t="s">
        <v>429</v>
      </c>
      <c r="BX179" s="29" t="s">
        <v>429</v>
      </c>
      <c r="BY179" s="29" t="s">
        <v>429</v>
      </c>
      <c r="BZ179" s="65" t="s">
        <v>429</v>
      </c>
      <c r="CA179" s="65" t="s">
        <v>429</v>
      </c>
      <c r="CB179" s="65" t="s">
        <v>429</v>
      </c>
      <c r="CC179" s="65" t="s">
        <v>429</v>
      </c>
      <c r="CD179" s="66">
        <v>13</v>
      </c>
      <c r="CE179" s="66">
        <v>9</v>
      </c>
      <c r="CF179" s="66">
        <v>1</v>
      </c>
      <c r="CG179" s="66">
        <v>0</v>
      </c>
      <c r="CH179" s="66">
        <v>0</v>
      </c>
      <c r="CI179" s="66">
        <v>12</v>
      </c>
      <c r="CJ179" s="66">
        <v>0</v>
      </c>
      <c r="CK179" s="66">
        <v>8</v>
      </c>
      <c r="CL179" s="66">
        <v>34</v>
      </c>
      <c r="CM179" s="66">
        <v>24</v>
      </c>
      <c r="CN179" s="66">
        <v>3</v>
      </c>
      <c r="CO179" s="66">
        <v>7</v>
      </c>
      <c r="CP179" s="66">
        <v>0</v>
      </c>
      <c r="CQ179" s="66">
        <v>0</v>
      </c>
      <c r="CR179" s="67">
        <v>0.12844036697247707</v>
      </c>
      <c r="CS179" s="67">
        <v>0.27064220183486237</v>
      </c>
      <c r="CT179" s="67">
        <v>0.26605504587155965</v>
      </c>
      <c r="CU179" s="67">
        <v>0.19266055045871561</v>
      </c>
      <c r="CV179" s="67">
        <v>0.14220183486238533</v>
      </c>
      <c r="CW179" s="68">
        <v>1</v>
      </c>
      <c r="CX179" s="68">
        <v>13</v>
      </c>
      <c r="CY179" s="68">
        <v>2</v>
      </c>
      <c r="CZ179" s="68">
        <v>3</v>
      </c>
    </row>
    <row r="180" spans="1:104" x14ac:dyDescent="0.3">
      <c r="A180" s="3" t="s">
        <v>92</v>
      </c>
      <c r="B180" s="3" t="s">
        <v>336</v>
      </c>
      <c r="C180" s="3" t="s">
        <v>1620</v>
      </c>
      <c r="D180" s="6">
        <v>516066</v>
      </c>
      <c r="E180" s="4">
        <v>132</v>
      </c>
      <c r="F180" s="4">
        <v>40</v>
      </c>
      <c r="G180" s="54">
        <v>0.30303030303030304</v>
      </c>
      <c r="H180" s="6">
        <v>0</v>
      </c>
      <c r="I180" s="6">
        <v>0</v>
      </c>
      <c r="J180" s="6"/>
      <c r="K180" s="6"/>
      <c r="L180" s="6"/>
      <c r="M180" s="61">
        <v>40</v>
      </c>
      <c r="N180" s="4" t="s">
        <v>1712</v>
      </c>
      <c r="O180" s="4">
        <v>0</v>
      </c>
      <c r="P180" s="4">
        <v>0</v>
      </c>
      <c r="Q180" s="4">
        <v>20</v>
      </c>
      <c r="R180" s="4">
        <v>20</v>
      </c>
      <c r="S180" s="4">
        <v>80</v>
      </c>
      <c r="T180" s="4">
        <v>0</v>
      </c>
      <c r="U180" s="4">
        <v>0</v>
      </c>
      <c r="V180" s="4">
        <v>0</v>
      </c>
      <c r="W180" s="4">
        <v>0</v>
      </c>
      <c r="X180" s="4">
        <v>30</v>
      </c>
      <c r="Y180" s="4">
        <v>10</v>
      </c>
      <c r="Z180" s="4">
        <v>60</v>
      </c>
      <c r="AA180" s="4">
        <v>100</v>
      </c>
      <c r="AB180" s="4">
        <v>100</v>
      </c>
      <c r="AC180" s="4">
        <v>100</v>
      </c>
      <c r="AD180" s="4">
        <v>20</v>
      </c>
      <c r="AE180" s="4">
        <v>10</v>
      </c>
      <c r="AF180" s="4">
        <v>0</v>
      </c>
      <c r="AG180" s="4">
        <v>20</v>
      </c>
      <c r="AH180" s="4">
        <v>80</v>
      </c>
      <c r="AI180" s="4">
        <v>100</v>
      </c>
      <c r="AJ180" s="4">
        <v>1</v>
      </c>
      <c r="AK180" s="4" t="s">
        <v>96</v>
      </c>
      <c r="AL180" s="4" t="s">
        <v>96</v>
      </c>
      <c r="AM180" s="4">
        <v>2</v>
      </c>
      <c r="AN180" s="4" t="s">
        <v>97</v>
      </c>
      <c r="AO180" s="4" t="s">
        <v>97</v>
      </c>
      <c r="AP180" s="4" t="s">
        <v>97</v>
      </c>
      <c r="AQ180" s="4" t="s">
        <v>97</v>
      </c>
      <c r="AR180" s="4" t="s">
        <v>97</v>
      </c>
      <c r="AS180" s="4" t="s">
        <v>97</v>
      </c>
      <c r="AT180" s="4" t="s">
        <v>97</v>
      </c>
      <c r="AU180" s="4" t="s">
        <v>97</v>
      </c>
      <c r="AV180" s="4" t="s">
        <v>97</v>
      </c>
      <c r="AW180" s="4" t="s">
        <v>97</v>
      </c>
      <c r="AX180" s="4" t="s">
        <v>97</v>
      </c>
      <c r="AY180" s="4" t="s">
        <v>97</v>
      </c>
      <c r="AZ180" s="4" t="s">
        <v>97</v>
      </c>
      <c r="BA180" s="4" t="s">
        <v>97</v>
      </c>
      <c r="BB180" s="4" t="s">
        <v>97</v>
      </c>
      <c r="BC180" s="4" t="s">
        <v>97</v>
      </c>
      <c r="BD180" s="4" t="s">
        <v>1439</v>
      </c>
      <c r="BE180" s="4">
        <v>8</v>
      </c>
      <c r="BF180" s="4">
        <v>14</v>
      </c>
      <c r="BG180" s="4">
        <v>8</v>
      </c>
      <c r="BH180" s="4">
        <v>0</v>
      </c>
      <c r="BI180" s="4">
        <v>0</v>
      </c>
      <c r="BJ180" s="4">
        <v>0</v>
      </c>
      <c r="BK180" s="4">
        <v>5</v>
      </c>
      <c r="BL180" s="4" t="s">
        <v>97</v>
      </c>
      <c r="BM180" s="4" t="s">
        <v>1439</v>
      </c>
      <c r="BN180" s="4" t="s">
        <v>98</v>
      </c>
      <c r="BO180" s="6" t="s">
        <v>97</v>
      </c>
      <c r="BP180" s="6" t="s">
        <v>98</v>
      </c>
      <c r="BQ180" s="6" t="s">
        <v>98</v>
      </c>
      <c r="BR180" s="6" t="s">
        <v>96</v>
      </c>
      <c r="BS180" s="6">
        <v>4</v>
      </c>
      <c r="BT180" s="6" t="s">
        <v>97</v>
      </c>
      <c r="BU180" s="29" t="s">
        <v>429</v>
      </c>
      <c r="BV180" s="29" t="s">
        <v>429</v>
      </c>
      <c r="BW180" s="29" t="s">
        <v>429</v>
      </c>
      <c r="BX180" s="29" t="s">
        <v>429</v>
      </c>
      <c r="BY180" s="29" t="s">
        <v>429</v>
      </c>
      <c r="BZ180" s="65" t="s">
        <v>429</v>
      </c>
      <c r="CA180" s="65" t="s">
        <v>429</v>
      </c>
      <c r="CB180" s="65" t="s">
        <v>429</v>
      </c>
      <c r="CC180" s="65" t="s">
        <v>429</v>
      </c>
      <c r="CD180" s="66">
        <v>9</v>
      </c>
      <c r="CE180" s="66">
        <v>9</v>
      </c>
      <c r="CF180" s="66">
        <v>0</v>
      </c>
      <c r="CG180" s="66">
        <v>3</v>
      </c>
      <c r="CH180" s="66">
        <v>0</v>
      </c>
      <c r="CI180" s="66">
        <v>12</v>
      </c>
      <c r="CJ180" s="66">
        <v>1</v>
      </c>
      <c r="CK180" s="66">
        <v>10</v>
      </c>
      <c r="CL180" s="66">
        <v>10</v>
      </c>
      <c r="CM180" s="66">
        <v>7</v>
      </c>
      <c r="CN180" s="66">
        <v>0</v>
      </c>
      <c r="CO180" s="66">
        <v>3</v>
      </c>
      <c r="CP180" s="66">
        <v>0</v>
      </c>
      <c r="CQ180" s="66">
        <v>0</v>
      </c>
      <c r="CR180" s="67">
        <v>0.18705035971223022</v>
      </c>
      <c r="CS180" s="67">
        <v>0.17985611510791366</v>
      </c>
      <c r="CT180" s="67">
        <v>0.23741007194244604</v>
      </c>
      <c r="CU180" s="67">
        <v>0.20143884892086331</v>
      </c>
      <c r="CV180" s="67">
        <v>0.19424460431654678</v>
      </c>
      <c r="CW180" s="68">
        <v>7</v>
      </c>
      <c r="CX180" s="68">
        <v>6</v>
      </c>
      <c r="CY180" s="68">
        <v>2</v>
      </c>
      <c r="CZ180" s="68">
        <v>1</v>
      </c>
    </row>
    <row r="181" spans="1:104" x14ac:dyDescent="0.3">
      <c r="A181" s="3" t="s">
        <v>92</v>
      </c>
      <c r="B181" s="3" t="s">
        <v>336</v>
      </c>
      <c r="C181" s="3" t="s">
        <v>349</v>
      </c>
      <c r="D181" s="6">
        <v>516121</v>
      </c>
      <c r="E181" s="4">
        <v>561</v>
      </c>
      <c r="F181" s="4">
        <v>160</v>
      </c>
      <c r="G181" s="54">
        <v>0.28520499108734404</v>
      </c>
      <c r="H181" s="4">
        <v>1</v>
      </c>
      <c r="I181" s="4">
        <v>160</v>
      </c>
      <c r="J181" s="6"/>
      <c r="K181" s="6">
        <v>160</v>
      </c>
      <c r="L181" s="6"/>
      <c r="M181" s="61"/>
      <c r="N181" s="4" t="s">
        <v>1718</v>
      </c>
      <c r="O181" s="4">
        <v>0</v>
      </c>
      <c r="P181" s="4">
        <v>0</v>
      </c>
      <c r="Q181" s="4">
        <v>90</v>
      </c>
      <c r="R181" s="4">
        <v>80</v>
      </c>
      <c r="S181" s="4">
        <v>20</v>
      </c>
      <c r="T181" s="4">
        <v>0</v>
      </c>
      <c r="U181" s="4">
        <v>0</v>
      </c>
      <c r="V181" s="4">
        <v>0</v>
      </c>
      <c r="W181" s="4">
        <v>0</v>
      </c>
      <c r="X181" s="4">
        <v>100</v>
      </c>
      <c r="Y181" s="4">
        <v>0</v>
      </c>
      <c r="Z181" s="4">
        <v>0</v>
      </c>
      <c r="AA181" s="4">
        <v>100</v>
      </c>
      <c r="AB181" s="4">
        <v>100</v>
      </c>
      <c r="AC181" s="4">
        <v>100</v>
      </c>
      <c r="AD181" s="4">
        <v>100</v>
      </c>
      <c r="AE181" s="4">
        <v>80</v>
      </c>
      <c r="AF181" s="4">
        <v>0</v>
      </c>
      <c r="AG181" s="4">
        <v>60</v>
      </c>
      <c r="AH181" s="4">
        <v>40</v>
      </c>
      <c r="AI181" s="4">
        <v>100</v>
      </c>
      <c r="AJ181" s="4">
        <v>1</v>
      </c>
      <c r="AK181" s="4" t="s">
        <v>96</v>
      </c>
      <c r="AL181" s="4" t="s">
        <v>96</v>
      </c>
      <c r="AM181" s="4">
        <v>12</v>
      </c>
      <c r="AN181" s="4" t="s">
        <v>96</v>
      </c>
      <c r="AO181" s="4" t="s">
        <v>97</v>
      </c>
      <c r="AP181" s="4" t="s">
        <v>97</v>
      </c>
      <c r="AQ181" s="4" t="s">
        <v>97</v>
      </c>
      <c r="AR181" s="4" t="s">
        <v>97</v>
      </c>
      <c r="AS181" s="4" t="s">
        <v>97</v>
      </c>
      <c r="AT181" s="4" t="s">
        <v>97</v>
      </c>
      <c r="AU181" s="4" t="s">
        <v>97</v>
      </c>
      <c r="AV181" s="4" t="s">
        <v>97</v>
      </c>
      <c r="AW181" s="4" t="s">
        <v>97</v>
      </c>
      <c r="AX181" s="4" t="s">
        <v>97</v>
      </c>
      <c r="AY181" s="4" t="s">
        <v>97</v>
      </c>
      <c r="AZ181" s="4" t="s">
        <v>97</v>
      </c>
      <c r="BA181" s="4" t="s">
        <v>97</v>
      </c>
      <c r="BB181" s="4" t="s">
        <v>97</v>
      </c>
      <c r="BC181" s="4" t="s">
        <v>97</v>
      </c>
      <c r="BD181" s="4" t="s">
        <v>96</v>
      </c>
      <c r="BE181" s="4">
        <v>4</v>
      </c>
      <c r="BF181" s="4">
        <v>4</v>
      </c>
      <c r="BG181" s="4">
        <v>15</v>
      </c>
      <c r="BH181" s="4">
        <v>0</v>
      </c>
      <c r="BI181" s="4">
        <v>61</v>
      </c>
      <c r="BJ181" s="4">
        <v>0</v>
      </c>
      <c r="BK181" s="4">
        <v>5</v>
      </c>
      <c r="BL181" s="4" t="s">
        <v>97</v>
      </c>
      <c r="BM181" s="4" t="s">
        <v>97</v>
      </c>
      <c r="BN181" s="4" t="s">
        <v>98</v>
      </c>
      <c r="BO181" s="6" t="s">
        <v>97</v>
      </c>
      <c r="BP181" s="6" t="s">
        <v>98</v>
      </c>
      <c r="BQ181" s="6" t="s">
        <v>98</v>
      </c>
      <c r="BR181" s="6" t="s">
        <v>96</v>
      </c>
      <c r="BS181" s="6">
        <v>16</v>
      </c>
      <c r="BT181" s="6" t="s">
        <v>96</v>
      </c>
      <c r="BU181" s="29" t="s">
        <v>430</v>
      </c>
      <c r="BV181" s="29" t="s">
        <v>1801</v>
      </c>
      <c r="BW181" s="29" t="s">
        <v>429</v>
      </c>
      <c r="BX181" s="29" t="s">
        <v>429</v>
      </c>
      <c r="BY181" s="29" t="s">
        <v>430</v>
      </c>
      <c r="BZ181" s="65" t="s">
        <v>429</v>
      </c>
      <c r="CA181" s="65" t="s">
        <v>1800</v>
      </c>
      <c r="CB181" s="65" t="s">
        <v>429</v>
      </c>
      <c r="CC181" s="65" t="s">
        <v>1800</v>
      </c>
      <c r="CD181" s="66">
        <v>29</v>
      </c>
      <c r="CE181" s="66">
        <v>9</v>
      </c>
      <c r="CF181" s="66">
        <v>4</v>
      </c>
      <c r="CG181" s="66">
        <v>0</v>
      </c>
      <c r="CH181" s="66">
        <v>0</v>
      </c>
      <c r="CI181" s="66">
        <v>43</v>
      </c>
      <c r="CJ181" s="66">
        <v>0</v>
      </c>
      <c r="CK181" s="66">
        <v>22</v>
      </c>
      <c r="CL181" s="66">
        <v>118</v>
      </c>
      <c r="CM181" s="66">
        <v>68</v>
      </c>
      <c r="CN181" s="66">
        <v>5</v>
      </c>
      <c r="CO181" s="66">
        <v>15</v>
      </c>
      <c r="CP181" s="66">
        <v>21</v>
      </c>
      <c r="CQ181" s="66">
        <v>8</v>
      </c>
      <c r="CR181" s="67">
        <v>0.17452006980802792</v>
      </c>
      <c r="CS181" s="67">
        <v>0.18324607329842932</v>
      </c>
      <c r="CT181" s="67">
        <v>0.27225130890052357</v>
      </c>
      <c r="CU181" s="67">
        <v>0.20942408376963351</v>
      </c>
      <c r="CV181" s="67">
        <v>0.16055846422338568</v>
      </c>
      <c r="CW181" s="68">
        <v>9</v>
      </c>
      <c r="CX181" s="68">
        <v>11</v>
      </c>
      <c r="CY181" s="68">
        <v>6</v>
      </c>
      <c r="CZ181" s="68">
        <v>5</v>
      </c>
    </row>
    <row r="182" spans="1:104" x14ac:dyDescent="0.3">
      <c r="A182" s="3" t="s">
        <v>92</v>
      </c>
      <c r="B182" s="3" t="s">
        <v>336</v>
      </c>
      <c r="C182" s="3" t="s">
        <v>1621</v>
      </c>
      <c r="D182" s="6">
        <v>516210</v>
      </c>
      <c r="E182" s="4">
        <v>1614</v>
      </c>
      <c r="F182" s="4">
        <v>516</v>
      </c>
      <c r="G182" s="54">
        <v>0.31970260223048325</v>
      </c>
      <c r="H182" s="6">
        <v>0</v>
      </c>
      <c r="I182" s="6">
        <v>0</v>
      </c>
      <c r="J182" s="6"/>
      <c r="K182" s="6"/>
      <c r="L182" s="6"/>
      <c r="M182" s="61">
        <v>516</v>
      </c>
      <c r="N182" s="4" t="s">
        <v>1712</v>
      </c>
      <c r="O182" s="4">
        <v>38</v>
      </c>
      <c r="P182" s="4">
        <v>85</v>
      </c>
      <c r="Q182" s="4">
        <v>100</v>
      </c>
      <c r="R182" s="4">
        <v>85</v>
      </c>
      <c r="S182" s="4">
        <v>15</v>
      </c>
      <c r="T182" s="4">
        <v>0</v>
      </c>
      <c r="U182" s="4">
        <v>0</v>
      </c>
      <c r="V182" s="4">
        <v>70</v>
      </c>
      <c r="W182" s="4">
        <v>60</v>
      </c>
      <c r="X182" s="4">
        <v>20</v>
      </c>
      <c r="Y182" s="4">
        <v>5</v>
      </c>
      <c r="Z182" s="4">
        <v>15</v>
      </c>
      <c r="AA182" s="4">
        <v>100</v>
      </c>
      <c r="AB182" s="4">
        <v>85</v>
      </c>
      <c r="AC182" s="4">
        <v>70</v>
      </c>
      <c r="AD182" s="4">
        <v>70</v>
      </c>
      <c r="AE182" s="4">
        <v>70</v>
      </c>
      <c r="AF182" s="4">
        <v>0</v>
      </c>
      <c r="AG182" s="4">
        <v>40</v>
      </c>
      <c r="AH182" s="4">
        <v>60</v>
      </c>
      <c r="AI182" s="4">
        <v>100</v>
      </c>
      <c r="AJ182" s="4">
        <v>2</v>
      </c>
      <c r="AK182" s="4" t="s">
        <v>96</v>
      </c>
      <c r="AL182" s="4" t="s">
        <v>96</v>
      </c>
      <c r="AM182" s="4">
        <v>4</v>
      </c>
      <c r="AN182" s="4" t="s">
        <v>97</v>
      </c>
      <c r="AO182" s="4" t="s">
        <v>97</v>
      </c>
      <c r="AP182" s="4" t="s">
        <v>96</v>
      </c>
      <c r="AQ182" s="4" t="s">
        <v>97</v>
      </c>
      <c r="AR182" s="4" t="s">
        <v>97</v>
      </c>
      <c r="AS182" s="4" t="s">
        <v>97</v>
      </c>
      <c r="AT182" s="4" t="s">
        <v>97</v>
      </c>
      <c r="AU182" s="4" t="s">
        <v>97</v>
      </c>
      <c r="AV182" s="4" t="s">
        <v>96</v>
      </c>
      <c r="AW182" s="4" t="s">
        <v>97</v>
      </c>
      <c r="AX182" s="4" t="s">
        <v>97</v>
      </c>
      <c r="AY182" s="4" t="s">
        <v>97</v>
      </c>
      <c r="AZ182" s="4" t="s">
        <v>97</v>
      </c>
      <c r="BA182" s="4" t="s">
        <v>97</v>
      </c>
      <c r="BB182" s="4" t="s">
        <v>97</v>
      </c>
      <c r="BC182" s="4" t="s">
        <v>97</v>
      </c>
      <c r="BD182" s="4" t="s">
        <v>97</v>
      </c>
      <c r="BE182" s="4">
        <v>1</v>
      </c>
      <c r="BF182" s="4">
        <v>4</v>
      </c>
      <c r="BG182" s="4">
        <v>5</v>
      </c>
      <c r="BH182" s="4">
        <v>1</v>
      </c>
      <c r="BI182" s="4">
        <v>38</v>
      </c>
      <c r="BJ182" s="4">
        <v>1</v>
      </c>
      <c r="BK182" s="4">
        <v>9</v>
      </c>
      <c r="BL182" s="4" t="s">
        <v>97</v>
      </c>
      <c r="BM182" s="4" t="s">
        <v>97</v>
      </c>
      <c r="BN182" s="4" t="s">
        <v>98</v>
      </c>
      <c r="BO182" s="6" t="s">
        <v>97</v>
      </c>
      <c r="BP182" s="6" t="s">
        <v>98</v>
      </c>
      <c r="BQ182" s="6" t="s">
        <v>98</v>
      </c>
      <c r="BR182" s="6" t="s">
        <v>96</v>
      </c>
      <c r="BS182" s="6">
        <v>40</v>
      </c>
      <c r="BT182" s="6" t="s">
        <v>96</v>
      </c>
      <c r="BU182" s="29" t="s">
        <v>430</v>
      </c>
      <c r="BV182" s="29" t="s">
        <v>1801</v>
      </c>
      <c r="BW182" s="29" t="s">
        <v>429</v>
      </c>
      <c r="BX182" s="29" t="s">
        <v>429</v>
      </c>
      <c r="BY182" s="29" t="s">
        <v>430</v>
      </c>
      <c r="BZ182" s="65" t="s">
        <v>429</v>
      </c>
      <c r="CA182" s="65" t="s">
        <v>429</v>
      </c>
      <c r="CB182" s="65" t="s">
        <v>429</v>
      </c>
      <c r="CC182" s="65" t="s">
        <v>429</v>
      </c>
      <c r="CD182" s="66">
        <v>103</v>
      </c>
      <c r="CE182" s="66">
        <v>55</v>
      </c>
      <c r="CF182" s="66">
        <v>24</v>
      </c>
      <c r="CG182" s="66">
        <v>3</v>
      </c>
      <c r="CH182" s="66">
        <v>0</v>
      </c>
      <c r="CI182" s="66">
        <v>137</v>
      </c>
      <c r="CJ182" s="66">
        <v>7</v>
      </c>
      <c r="CK182" s="66">
        <v>62</v>
      </c>
      <c r="CL182" s="66">
        <v>321</v>
      </c>
      <c r="CM182" s="66">
        <v>191</v>
      </c>
      <c r="CN182" s="66">
        <v>18</v>
      </c>
      <c r="CO182" s="66">
        <v>50</v>
      </c>
      <c r="CP182" s="66">
        <v>168</v>
      </c>
      <c r="CQ182" s="66">
        <v>153</v>
      </c>
      <c r="CR182" s="67">
        <v>0.16358024691358025</v>
      </c>
      <c r="CS182" s="67">
        <v>0.20246913580246914</v>
      </c>
      <c r="CT182" s="67">
        <v>0.3012345679012346</v>
      </c>
      <c r="CU182" s="67">
        <v>0.17098765432098764</v>
      </c>
      <c r="CV182" s="67">
        <v>0.1617283950617284</v>
      </c>
      <c r="CW182" s="68">
        <v>45</v>
      </c>
      <c r="CX182" s="68">
        <v>22</v>
      </c>
      <c r="CY182" s="68">
        <v>17</v>
      </c>
      <c r="CZ182" s="68">
        <v>17</v>
      </c>
    </row>
    <row r="183" spans="1:104" x14ac:dyDescent="0.3">
      <c r="A183" s="3" t="s">
        <v>92</v>
      </c>
      <c r="B183" s="3" t="s">
        <v>336</v>
      </c>
      <c r="C183" s="3" t="s">
        <v>1622</v>
      </c>
      <c r="D183" s="6">
        <v>516228</v>
      </c>
      <c r="E183" s="4">
        <v>365</v>
      </c>
      <c r="F183" s="4">
        <v>318</v>
      </c>
      <c r="G183" s="54">
        <v>0.87123287671232874</v>
      </c>
      <c r="H183" s="6" t="s">
        <v>1717</v>
      </c>
      <c r="I183" s="6">
        <v>318</v>
      </c>
      <c r="J183" s="6"/>
      <c r="K183" s="6"/>
      <c r="L183" s="6">
        <v>318</v>
      </c>
      <c r="M183" s="61"/>
      <c r="N183" s="4" t="s">
        <v>1718</v>
      </c>
      <c r="O183" s="4">
        <v>0</v>
      </c>
      <c r="P183" s="4">
        <v>0</v>
      </c>
      <c r="Q183" s="4">
        <v>100</v>
      </c>
      <c r="R183" s="4">
        <v>25</v>
      </c>
      <c r="S183" s="4">
        <v>70</v>
      </c>
      <c r="T183" s="4">
        <v>5</v>
      </c>
      <c r="U183" s="4">
        <v>0</v>
      </c>
      <c r="V183" s="4">
        <v>0</v>
      </c>
      <c r="W183" s="4">
        <v>0</v>
      </c>
      <c r="X183" s="4">
        <v>100</v>
      </c>
      <c r="Y183" s="4">
        <v>0</v>
      </c>
      <c r="Z183" s="4">
        <v>0</v>
      </c>
      <c r="AA183" s="4">
        <v>100</v>
      </c>
      <c r="AB183" s="4">
        <v>100</v>
      </c>
      <c r="AC183" s="4">
        <v>100</v>
      </c>
      <c r="AD183" s="4">
        <v>0</v>
      </c>
      <c r="AE183" s="4">
        <v>0</v>
      </c>
      <c r="AF183" s="4">
        <v>0</v>
      </c>
      <c r="AG183" s="4">
        <v>5</v>
      </c>
      <c r="AH183" s="4">
        <v>95</v>
      </c>
      <c r="AI183" s="4">
        <v>100</v>
      </c>
      <c r="AJ183" s="4">
        <v>2</v>
      </c>
      <c r="AK183" s="4" t="s">
        <v>96</v>
      </c>
      <c r="AL183" s="4" t="s">
        <v>96</v>
      </c>
      <c r="AM183" s="4">
        <v>1</v>
      </c>
      <c r="AN183" s="4" t="s">
        <v>97</v>
      </c>
      <c r="AO183" s="4" t="s">
        <v>97</v>
      </c>
      <c r="AP183" s="4" t="s">
        <v>97</v>
      </c>
      <c r="AQ183" s="4" t="s">
        <v>96</v>
      </c>
      <c r="AR183" s="4" t="s">
        <v>96</v>
      </c>
      <c r="AS183" s="4" t="s">
        <v>97</v>
      </c>
      <c r="AT183" s="4" t="s">
        <v>97</v>
      </c>
      <c r="AU183" s="4" t="s">
        <v>97</v>
      </c>
      <c r="AV183" s="4" t="s">
        <v>97</v>
      </c>
      <c r="AW183" s="4" t="s">
        <v>97</v>
      </c>
      <c r="AX183" s="4" t="s">
        <v>97</v>
      </c>
      <c r="AY183" s="4" t="s">
        <v>97</v>
      </c>
      <c r="AZ183" s="4" t="s">
        <v>97</v>
      </c>
      <c r="BA183" s="4" t="s">
        <v>97</v>
      </c>
      <c r="BB183" s="4" t="s">
        <v>97</v>
      </c>
      <c r="BC183" s="4" t="s">
        <v>97</v>
      </c>
      <c r="BD183" s="4" t="s">
        <v>96</v>
      </c>
      <c r="BE183" s="4">
        <v>3</v>
      </c>
      <c r="BF183" s="4">
        <v>20</v>
      </c>
      <c r="BG183" s="4">
        <v>20</v>
      </c>
      <c r="BH183" s="4">
        <v>0</v>
      </c>
      <c r="BI183" s="4">
        <v>20</v>
      </c>
      <c r="BJ183" s="4">
        <v>0</v>
      </c>
      <c r="BK183" s="4">
        <v>3</v>
      </c>
      <c r="BL183" s="4" t="s">
        <v>96</v>
      </c>
      <c r="BM183" s="4" t="s">
        <v>97</v>
      </c>
      <c r="BN183" s="4" t="s">
        <v>98</v>
      </c>
      <c r="BO183" s="6" t="s">
        <v>97</v>
      </c>
      <c r="BP183" s="6" t="s">
        <v>98</v>
      </c>
      <c r="BQ183" s="6" t="s">
        <v>98</v>
      </c>
      <c r="BR183" s="6" t="s">
        <v>96</v>
      </c>
      <c r="BS183" s="6">
        <v>48</v>
      </c>
      <c r="BT183" s="6" t="s">
        <v>96</v>
      </c>
      <c r="BU183" s="29" t="s">
        <v>429</v>
      </c>
      <c r="BV183" s="29" t="s">
        <v>429</v>
      </c>
      <c r="BW183" s="29" t="s">
        <v>429</v>
      </c>
      <c r="BX183" s="29" t="s">
        <v>429</v>
      </c>
      <c r="BY183" s="29" t="s">
        <v>429</v>
      </c>
      <c r="BZ183" s="65" t="s">
        <v>429</v>
      </c>
      <c r="CA183" s="65" t="s">
        <v>429</v>
      </c>
      <c r="CB183" s="65" t="s">
        <v>429</v>
      </c>
      <c r="CC183" s="65" t="s">
        <v>429</v>
      </c>
      <c r="CD183" s="66">
        <v>35</v>
      </c>
      <c r="CE183" s="66">
        <v>24</v>
      </c>
      <c r="CF183" s="66">
        <v>5</v>
      </c>
      <c r="CG183" s="66">
        <v>0</v>
      </c>
      <c r="CH183" s="66">
        <v>0</v>
      </c>
      <c r="CI183" s="66">
        <v>104</v>
      </c>
      <c r="CJ183" s="66">
        <v>0</v>
      </c>
      <c r="CK183" s="66">
        <v>41</v>
      </c>
      <c r="CL183" s="66">
        <v>121</v>
      </c>
      <c r="CM183" s="66">
        <v>47</v>
      </c>
      <c r="CN183" s="66">
        <v>2</v>
      </c>
      <c r="CO183" s="66">
        <v>17</v>
      </c>
      <c r="CP183" s="66">
        <v>0</v>
      </c>
      <c r="CQ183" s="66">
        <v>0</v>
      </c>
      <c r="CR183" s="67">
        <v>0.31301939058171746</v>
      </c>
      <c r="CS183" s="67">
        <v>0.19390581717451524</v>
      </c>
      <c r="CT183" s="67">
        <v>0.23545706371191136</v>
      </c>
      <c r="CU183" s="67">
        <v>0.16343490304709141</v>
      </c>
      <c r="CV183" s="67">
        <v>9.4182825484764546E-2</v>
      </c>
      <c r="CW183" s="68">
        <v>8</v>
      </c>
      <c r="CX183" s="68">
        <v>6</v>
      </c>
      <c r="CY183" s="68">
        <v>4</v>
      </c>
      <c r="CZ183" s="68">
        <v>3</v>
      </c>
    </row>
    <row r="184" spans="1:104" x14ac:dyDescent="0.3">
      <c r="A184" s="3" t="s">
        <v>92</v>
      </c>
      <c r="B184" s="3" t="s">
        <v>336</v>
      </c>
      <c r="C184" s="3" t="s">
        <v>1623</v>
      </c>
      <c r="D184" s="6">
        <v>516295</v>
      </c>
      <c r="E184" s="4">
        <v>788</v>
      </c>
      <c r="F184" s="4">
        <v>236</v>
      </c>
      <c r="G184" s="54">
        <v>0.29949238578680204</v>
      </c>
      <c r="H184" s="6">
        <v>0</v>
      </c>
      <c r="I184" s="6">
        <v>0</v>
      </c>
      <c r="J184" s="6"/>
      <c r="K184" s="6"/>
      <c r="L184" s="6"/>
      <c r="M184" s="61">
        <v>236</v>
      </c>
      <c r="N184" s="4" t="s">
        <v>1712</v>
      </c>
      <c r="O184" s="4">
        <v>0</v>
      </c>
      <c r="P184" s="4">
        <v>0</v>
      </c>
      <c r="Q184" s="4">
        <v>100</v>
      </c>
      <c r="R184" s="4">
        <v>90</v>
      </c>
      <c r="S184" s="4">
        <v>10</v>
      </c>
      <c r="T184" s="4">
        <v>0</v>
      </c>
      <c r="U184" s="4">
        <v>0</v>
      </c>
      <c r="V184" s="4">
        <v>80</v>
      </c>
      <c r="W184" s="4">
        <v>80</v>
      </c>
      <c r="X184" s="4">
        <v>20</v>
      </c>
      <c r="Y184" s="4">
        <v>0</v>
      </c>
      <c r="Z184" s="4">
        <v>0</v>
      </c>
      <c r="AA184" s="4">
        <v>100</v>
      </c>
      <c r="AB184" s="4">
        <v>100</v>
      </c>
      <c r="AC184" s="4">
        <v>100</v>
      </c>
      <c r="AD184" s="4">
        <v>80</v>
      </c>
      <c r="AE184" s="4">
        <v>80</v>
      </c>
      <c r="AF184" s="4">
        <v>0</v>
      </c>
      <c r="AG184" s="4">
        <v>50</v>
      </c>
      <c r="AH184" s="4">
        <v>50</v>
      </c>
      <c r="AI184" s="4">
        <v>100</v>
      </c>
      <c r="AJ184" s="4">
        <v>2</v>
      </c>
      <c r="AK184" s="4" t="s">
        <v>96</v>
      </c>
      <c r="AL184" s="4" t="s">
        <v>96</v>
      </c>
      <c r="AM184" s="4">
        <v>6</v>
      </c>
      <c r="AN184" s="4" t="s">
        <v>97</v>
      </c>
      <c r="AO184" s="4" t="s">
        <v>97</v>
      </c>
      <c r="AP184" s="4" t="s">
        <v>97</v>
      </c>
      <c r="AQ184" s="4" t="s">
        <v>96</v>
      </c>
      <c r="AR184" s="4" t="s">
        <v>96</v>
      </c>
      <c r="AS184" s="4" t="s">
        <v>97</v>
      </c>
      <c r="AT184" s="4" t="s">
        <v>97</v>
      </c>
      <c r="AU184" s="4" t="s">
        <v>97</v>
      </c>
      <c r="AV184" s="4" t="s">
        <v>97</v>
      </c>
      <c r="AW184" s="4" t="s">
        <v>97</v>
      </c>
      <c r="AX184" s="4" t="s">
        <v>97</v>
      </c>
      <c r="AY184" s="4" t="s">
        <v>97</v>
      </c>
      <c r="AZ184" s="4" t="s">
        <v>97</v>
      </c>
      <c r="BA184" s="4" t="s">
        <v>97</v>
      </c>
      <c r="BB184" s="4" t="s">
        <v>97</v>
      </c>
      <c r="BC184" s="4" t="s">
        <v>97</v>
      </c>
      <c r="BD184" s="4" t="s">
        <v>96</v>
      </c>
      <c r="BE184" s="4">
        <v>0</v>
      </c>
      <c r="BF184" s="4">
        <v>5</v>
      </c>
      <c r="BG184" s="4">
        <v>5</v>
      </c>
      <c r="BH184" s="4">
        <v>0</v>
      </c>
      <c r="BI184" s="4">
        <v>30</v>
      </c>
      <c r="BJ184" s="4">
        <v>0</v>
      </c>
      <c r="BK184" s="4">
        <v>7</v>
      </c>
      <c r="BL184" s="4" t="s">
        <v>97</v>
      </c>
      <c r="BM184" s="4" t="s">
        <v>97</v>
      </c>
      <c r="BN184" s="4" t="s">
        <v>98</v>
      </c>
      <c r="BO184" s="6" t="s">
        <v>97</v>
      </c>
      <c r="BP184" s="6" t="s">
        <v>98</v>
      </c>
      <c r="BQ184" s="6" t="s">
        <v>98</v>
      </c>
      <c r="BR184" s="6" t="s">
        <v>96</v>
      </c>
      <c r="BS184" s="6">
        <v>30</v>
      </c>
      <c r="BT184" s="6" t="s">
        <v>96</v>
      </c>
      <c r="BU184" s="29" t="s">
        <v>429</v>
      </c>
      <c r="BV184" s="29" t="s">
        <v>429</v>
      </c>
      <c r="BW184" s="29" t="s">
        <v>429</v>
      </c>
      <c r="BX184" s="29" t="s">
        <v>429</v>
      </c>
      <c r="BY184" s="29" t="s">
        <v>429</v>
      </c>
      <c r="BZ184" s="65" t="s">
        <v>429</v>
      </c>
      <c r="CA184" s="65" t="s">
        <v>429</v>
      </c>
      <c r="CB184" s="65" t="s">
        <v>429</v>
      </c>
      <c r="CC184" s="65" t="s">
        <v>429</v>
      </c>
      <c r="CD184" s="66">
        <v>83</v>
      </c>
      <c r="CE184" s="66">
        <v>47</v>
      </c>
      <c r="CF184" s="66">
        <v>15</v>
      </c>
      <c r="CG184" s="66">
        <v>5</v>
      </c>
      <c r="CH184" s="66">
        <v>0</v>
      </c>
      <c r="CI184" s="66">
        <v>98</v>
      </c>
      <c r="CJ184" s="66">
        <v>5</v>
      </c>
      <c r="CK184" s="66">
        <v>45</v>
      </c>
      <c r="CL184" s="66">
        <v>136</v>
      </c>
      <c r="CM184" s="66">
        <v>82</v>
      </c>
      <c r="CN184" s="66">
        <v>6</v>
      </c>
      <c r="CO184" s="66">
        <v>18</v>
      </c>
      <c r="CP184" s="66">
        <v>21</v>
      </c>
      <c r="CQ184" s="66">
        <v>7</v>
      </c>
      <c r="CR184" s="67">
        <v>0.14503816793893129</v>
      </c>
      <c r="CS184" s="67">
        <v>0.19338422391857507</v>
      </c>
      <c r="CT184" s="67">
        <v>0.29770992366412213</v>
      </c>
      <c r="CU184" s="67">
        <v>0.19083969465648856</v>
      </c>
      <c r="CV184" s="67">
        <v>0.17302798982188294</v>
      </c>
      <c r="CW184" s="68">
        <v>21</v>
      </c>
      <c r="CX184" s="68">
        <v>24</v>
      </c>
      <c r="CY184" s="68">
        <v>8</v>
      </c>
      <c r="CZ184" s="68">
        <v>8</v>
      </c>
    </row>
    <row r="185" spans="1:104" x14ac:dyDescent="0.3">
      <c r="A185" s="3" t="s">
        <v>92</v>
      </c>
      <c r="B185" s="3" t="s">
        <v>336</v>
      </c>
      <c r="C185" s="3" t="s">
        <v>1624</v>
      </c>
      <c r="D185" s="6">
        <v>516309</v>
      </c>
      <c r="E185" s="4">
        <v>120</v>
      </c>
      <c r="F185" s="4">
        <v>60</v>
      </c>
      <c r="G185" s="54">
        <v>0.5</v>
      </c>
      <c r="H185" s="6">
        <v>0</v>
      </c>
      <c r="I185" s="6">
        <v>0</v>
      </c>
      <c r="J185" s="6"/>
      <c r="K185" s="6"/>
      <c r="L185" s="6"/>
      <c r="M185" s="61">
        <v>60</v>
      </c>
      <c r="N185" s="4" t="s">
        <v>1712</v>
      </c>
      <c r="O185" s="4">
        <v>0</v>
      </c>
      <c r="P185" s="4">
        <v>0</v>
      </c>
      <c r="Q185" s="4">
        <v>0</v>
      </c>
      <c r="R185" s="4">
        <v>0</v>
      </c>
      <c r="S185" s="4">
        <v>70</v>
      </c>
      <c r="T185" s="4">
        <v>30</v>
      </c>
      <c r="U185" s="4">
        <v>0</v>
      </c>
      <c r="V185" s="4">
        <v>0</v>
      </c>
      <c r="W185" s="4">
        <v>0</v>
      </c>
      <c r="X185" s="4">
        <v>100</v>
      </c>
      <c r="Y185" s="4">
        <v>0</v>
      </c>
      <c r="Z185" s="4">
        <v>0</v>
      </c>
      <c r="AA185" s="4">
        <v>100</v>
      </c>
      <c r="AB185" s="4">
        <v>100</v>
      </c>
      <c r="AC185" s="4">
        <v>97</v>
      </c>
      <c r="AD185" s="4">
        <v>0</v>
      </c>
      <c r="AE185" s="4">
        <v>0</v>
      </c>
      <c r="AF185" s="4">
        <v>0</v>
      </c>
      <c r="AG185" s="4">
        <v>2</v>
      </c>
      <c r="AH185" s="4">
        <v>98</v>
      </c>
      <c r="AI185" s="4">
        <v>100</v>
      </c>
      <c r="AJ185" s="4">
        <v>1</v>
      </c>
      <c r="AK185" s="4" t="s">
        <v>97</v>
      </c>
      <c r="AL185" s="4" t="s">
        <v>96</v>
      </c>
      <c r="AM185" s="4">
        <v>1</v>
      </c>
      <c r="AN185" s="4" t="s">
        <v>97</v>
      </c>
      <c r="AO185" s="4" t="s">
        <v>97</v>
      </c>
      <c r="AP185" s="4" t="s">
        <v>97</v>
      </c>
      <c r="AQ185" s="4" t="s">
        <v>97</v>
      </c>
      <c r="AR185" s="4" t="s">
        <v>97</v>
      </c>
      <c r="AS185" s="4" t="s">
        <v>97</v>
      </c>
      <c r="AT185" s="4" t="s">
        <v>97</v>
      </c>
      <c r="AU185" s="4" t="s">
        <v>97</v>
      </c>
      <c r="AV185" s="4" t="s">
        <v>97</v>
      </c>
      <c r="AW185" s="4" t="s">
        <v>97</v>
      </c>
      <c r="AX185" s="4" t="s">
        <v>97</v>
      </c>
      <c r="AY185" s="4" t="s">
        <v>97</v>
      </c>
      <c r="AZ185" s="4" t="s">
        <v>97</v>
      </c>
      <c r="BA185" s="4" t="s">
        <v>97</v>
      </c>
      <c r="BB185" s="4" t="s">
        <v>97</v>
      </c>
      <c r="BC185" s="4" t="s">
        <v>97</v>
      </c>
      <c r="BD185" s="4" t="s">
        <v>1710</v>
      </c>
      <c r="BE185" s="4">
        <v>10</v>
      </c>
      <c r="BF185" s="4">
        <v>22</v>
      </c>
      <c r="BG185" s="4">
        <v>22</v>
      </c>
      <c r="BH185" s="4">
        <v>0</v>
      </c>
      <c r="BI185" s="4">
        <v>22</v>
      </c>
      <c r="BJ185" s="4">
        <v>4</v>
      </c>
      <c r="BK185" s="4">
        <v>5</v>
      </c>
      <c r="BL185" s="4" t="s">
        <v>96</v>
      </c>
      <c r="BM185" s="4" t="s">
        <v>97</v>
      </c>
      <c r="BN185" s="4" t="s">
        <v>98</v>
      </c>
      <c r="BO185" s="6" t="s">
        <v>97</v>
      </c>
      <c r="BP185" s="6" t="s">
        <v>98</v>
      </c>
      <c r="BQ185" s="6" t="s">
        <v>98</v>
      </c>
      <c r="BR185" s="6" t="s">
        <v>97</v>
      </c>
      <c r="BS185" s="6">
        <v>0</v>
      </c>
      <c r="BT185" s="6" t="s">
        <v>97</v>
      </c>
      <c r="BU185" s="29" t="s">
        <v>429</v>
      </c>
      <c r="BV185" s="29" t="s">
        <v>429</v>
      </c>
      <c r="BW185" s="29" t="s">
        <v>429</v>
      </c>
      <c r="BX185" s="29" t="s">
        <v>429</v>
      </c>
      <c r="BY185" s="29" t="s">
        <v>429</v>
      </c>
      <c r="BZ185" s="65" t="s">
        <v>429</v>
      </c>
      <c r="CA185" s="65" t="s">
        <v>429</v>
      </c>
      <c r="CB185" s="65" t="s">
        <v>429</v>
      </c>
      <c r="CC185" s="65" t="s">
        <v>429</v>
      </c>
      <c r="CD185" s="66">
        <v>14</v>
      </c>
      <c r="CE185" s="66">
        <v>8</v>
      </c>
      <c r="CF185" s="66">
        <v>1</v>
      </c>
      <c r="CG185" s="66">
        <v>0</v>
      </c>
      <c r="CH185" s="66">
        <v>0</v>
      </c>
      <c r="CI185" s="66">
        <v>23</v>
      </c>
      <c r="CJ185" s="66">
        <v>0</v>
      </c>
      <c r="CK185" s="66">
        <v>13</v>
      </c>
      <c r="CL185" s="66">
        <v>25</v>
      </c>
      <c r="CM185" s="66">
        <v>10</v>
      </c>
      <c r="CN185" s="66">
        <v>1</v>
      </c>
      <c r="CO185" s="66">
        <v>3</v>
      </c>
      <c r="CP185" s="66">
        <v>0</v>
      </c>
      <c r="CQ185" s="66">
        <v>0</v>
      </c>
      <c r="CR185" s="67">
        <v>0.17948717948717949</v>
      </c>
      <c r="CS185" s="67">
        <v>0.29059829059829062</v>
      </c>
      <c r="CT185" s="67">
        <v>0.30769230769230771</v>
      </c>
      <c r="CU185" s="67">
        <v>0.13675213675213677</v>
      </c>
      <c r="CV185" s="67">
        <v>8.5470085470085472E-2</v>
      </c>
      <c r="CW185" s="68">
        <v>0</v>
      </c>
      <c r="CX185" s="68">
        <v>0</v>
      </c>
      <c r="CY185" s="68">
        <v>1</v>
      </c>
      <c r="CZ185" s="68">
        <v>2</v>
      </c>
    </row>
    <row r="186" spans="1:104" x14ac:dyDescent="0.3">
      <c r="A186" s="3" t="s">
        <v>92</v>
      </c>
      <c r="B186" s="3" t="s">
        <v>336</v>
      </c>
      <c r="C186" s="3" t="s">
        <v>350</v>
      </c>
      <c r="D186" s="6">
        <v>516384</v>
      </c>
      <c r="E186" s="4">
        <v>575</v>
      </c>
      <c r="F186" s="4">
        <v>60</v>
      </c>
      <c r="G186" s="54">
        <v>0.10434782608695652</v>
      </c>
      <c r="H186" s="4">
        <v>1</v>
      </c>
      <c r="I186" s="4">
        <v>50</v>
      </c>
      <c r="J186" s="6"/>
      <c r="K186" s="6">
        <v>50</v>
      </c>
      <c r="L186" s="6"/>
      <c r="M186" s="61">
        <v>10</v>
      </c>
      <c r="N186" s="4" t="s">
        <v>1718</v>
      </c>
      <c r="O186" s="4">
        <v>16</v>
      </c>
      <c r="P186" s="4">
        <v>60</v>
      </c>
      <c r="Q186" s="4">
        <v>100</v>
      </c>
      <c r="R186" s="4">
        <v>83</v>
      </c>
      <c r="S186" s="4">
        <v>5</v>
      </c>
      <c r="T186" s="4">
        <v>2</v>
      </c>
      <c r="U186" s="4">
        <v>10</v>
      </c>
      <c r="V186" s="4">
        <v>80</v>
      </c>
      <c r="W186" s="4">
        <v>75</v>
      </c>
      <c r="X186" s="4">
        <v>24</v>
      </c>
      <c r="Y186" s="4">
        <v>1</v>
      </c>
      <c r="Z186" s="4">
        <v>0</v>
      </c>
      <c r="AA186" s="4">
        <v>100</v>
      </c>
      <c r="AB186" s="4">
        <v>100</v>
      </c>
      <c r="AC186" s="4">
        <v>95</v>
      </c>
      <c r="AD186" s="4">
        <v>100</v>
      </c>
      <c r="AE186" s="4">
        <v>70</v>
      </c>
      <c r="AF186" s="4">
        <v>0</v>
      </c>
      <c r="AG186" s="4">
        <v>50</v>
      </c>
      <c r="AH186" s="4">
        <v>50</v>
      </c>
      <c r="AI186" s="4">
        <v>85</v>
      </c>
      <c r="AJ186" s="4">
        <v>3</v>
      </c>
      <c r="AK186" s="4" t="s">
        <v>96</v>
      </c>
      <c r="AL186" s="4" t="s">
        <v>96</v>
      </c>
      <c r="AM186" s="4">
        <v>10</v>
      </c>
      <c r="AN186" s="4" t="s">
        <v>97</v>
      </c>
      <c r="AO186" s="4" t="s">
        <v>97</v>
      </c>
      <c r="AP186" s="4" t="s">
        <v>97</v>
      </c>
      <c r="AQ186" s="4" t="s">
        <v>97</v>
      </c>
      <c r="AR186" s="4" t="s">
        <v>97</v>
      </c>
      <c r="AS186" s="4" t="s">
        <v>97</v>
      </c>
      <c r="AT186" s="4" t="s">
        <v>97</v>
      </c>
      <c r="AU186" s="4" t="s">
        <v>97</v>
      </c>
      <c r="AV186" s="4" t="s">
        <v>97</v>
      </c>
      <c r="AW186" s="4" t="s">
        <v>97</v>
      </c>
      <c r="AX186" s="4" t="s">
        <v>97</v>
      </c>
      <c r="AY186" s="4" t="s">
        <v>97</v>
      </c>
      <c r="AZ186" s="4" t="s">
        <v>97</v>
      </c>
      <c r="BA186" s="4" t="s">
        <v>97</v>
      </c>
      <c r="BB186" s="4" t="s">
        <v>97</v>
      </c>
      <c r="BC186" s="4" t="s">
        <v>96</v>
      </c>
      <c r="BD186" s="4" t="s">
        <v>96</v>
      </c>
      <c r="BE186" s="4">
        <v>7</v>
      </c>
      <c r="BF186" s="4">
        <v>10</v>
      </c>
      <c r="BG186" s="4">
        <v>7</v>
      </c>
      <c r="BH186" s="4">
        <v>0</v>
      </c>
      <c r="BI186" s="4">
        <v>60</v>
      </c>
      <c r="BJ186" s="4">
        <v>2</v>
      </c>
      <c r="BK186" s="4">
        <v>5</v>
      </c>
      <c r="BL186" s="4" t="s">
        <v>97</v>
      </c>
      <c r="BM186" s="4" t="s">
        <v>97</v>
      </c>
      <c r="BN186" s="4" t="s">
        <v>98</v>
      </c>
      <c r="BO186" s="6" t="s">
        <v>97</v>
      </c>
      <c r="BP186" s="6" t="s">
        <v>98</v>
      </c>
      <c r="BQ186" s="6" t="s">
        <v>98</v>
      </c>
      <c r="BR186" s="6" t="s">
        <v>96</v>
      </c>
      <c r="BS186" s="6">
        <v>10</v>
      </c>
      <c r="BT186" s="6" t="s">
        <v>96</v>
      </c>
      <c r="BU186" s="29" t="s">
        <v>429</v>
      </c>
      <c r="BV186" s="29" t="s">
        <v>429</v>
      </c>
      <c r="BW186" s="29" t="s">
        <v>429</v>
      </c>
      <c r="BX186" s="29" t="s">
        <v>429</v>
      </c>
      <c r="BY186" s="29" t="s">
        <v>429</v>
      </c>
      <c r="BZ186" s="65" t="s">
        <v>429</v>
      </c>
      <c r="CA186" s="65" t="s">
        <v>429</v>
      </c>
      <c r="CB186" s="65" t="s">
        <v>429</v>
      </c>
      <c r="CC186" s="65" t="s">
        <v>429</v>
      </c>
      <c r="CD186" s="66">
        <v>29</v>
      </c>
      <c r="CE186" s="66">
        <v>14</v>
      </c>
      <c r="CF186" s="66">
        <v>6</v>
      </c>
      <c r="CG186" s="66">
        <v>0</v>
      </c>
      <c r="CH186" s="66">
        <v>0</v>
      </c>
      <c r="CI186" s="66">
        <v>46</v>
      </c>
      <c r="CJ186" s="66">
        <v>0</v>
      </c>
      <c r="CK186" s="66">
        <v>26</v>
      </c>
      <c r="CL186" s="66">
        <v>87</v>
      </c>
      <c r="CM186" s="66">
        <v>47</v>
      </c>
      <c r="CN186" s="66">
        <v>4</v>
      </c>
      <c r="CO186" s="66">
        <v>10</v>
      </c>
      <c r="CP186" s="66">
        <v>0</v>
      </c>
      <c r="CQ186" s="66">
        <v>0</v>
      </c>
      <c r="CR186" s="67">
        <v>0.14963503649635038</v>
      </c>
      <c r="CS186" s="67">
        <v>0.13868613138686131</v>
      </c>
      <c r="CT186" s="67">
        <v>0.33211678832116787</v>
      </c>
      <c r="CU186" s="67">
        <v>0.19708029197080293</v>
      </c>
      <c r="CV186" s="67">
        <v>0.18248175182481752</v>
      </c>
      <c r="CW186" s="68">
        <v>4</v>
      </c>
      <c r="CX186" s="68">
        <v>8</v>
      </c>
      <c r="CY186" s="68">
        <v>7</v>
      </c>
      <c r="CZ186" s="68">
        <v>8</v>
      </c>
    </row>
    <row r="187" spans="1:104" x14ac:dyDescent="0.3">
      <c r="A187" s="3" t="s">
        <v>92</v>
      </c>
      <c r="B187" s="3" t="s">
        <v>336</v>
      </c>
      <c r="C187" s="3" t="s">
        <v>352</v>
      </c>
      <c r="D187" s="6">
        <v>516392</v>
      </c>
      <c r="E187" s="4">
        <v>172</v>
      </c>
      <c r="F187" s="4">
        <v>41</v>
      </c>
      <c r="G187" s="54">
        <v>0.23837209302325582</v>
      </c>
      <c r="H187" s="4">
        <v>1</v>
      </c>
      <c r="I187" s="4">
        <v>41</v>
      </c>
      <c r="J187" s="6"/>
      <c r="K187" s="6"/>
      <c r="L187" s="6">
        <v>41</v>
      </c>
      <c r="M187" s="61"/>
      <c r="N187" s="4" t="s">
        <v>1712</v>
      </c>
      <c r="O187" s="4">
        <v>0</v>
      </c>
      <c r="P187" s="4">
        <v>0</v>
      </c>
      <c r="Q187" s="4">
        <v>100</v>
      </c>
      <c r="R187" s="4">
        <v>95</v>
      </c>
      <c r="S187" s="4">
        <v>5</v>
      </c>
      <c r="T187" s="4">
        <v>0</v>
      </c>
      <c r="U187" s="4">
        <v>0</v>
      </c>
      <c r="V187" s="4">
        <v>0</v>
      </c>
      <c r="W187" s="4">
        <v>0</v>
      </c>
      <c r="X187" s="4">
        <v>100</v>
      </c>
      <c r="Y187" s="4">
        <v>0</v>
      </c>
      <c r="Z187" s="4">
        <v>0</v>
      </c>
      <c r="AA187" s="4">
        <v>100</v>
      </c>
      <c r="AB187" s="4">
        <v>100</v>
      </c>
      <c r="AC187" s="4">
        <v>100</v>
      </c>
      <c r="AD187" s="4">
        <v>100</v>
      </c>
      <c r="AE187" s="4">
        <v>50</v>
      </c>
      <c r="AF187" s="4">
        <v>0</v>
      </c>
      <c r="AG187" s="4">
        <v>0</v>
      </c>
      <c r="AH187" s="4">
        <v>100</v>
      </c>
      <c r="AI187" s="4">
        <v>100</v>
      </c>
      <c r="AJ187" s="4">
        <v>2</v>
      </c>
      <c r="AK187" s="4" t="s">
        <v>96</v>
      </c>
      <c r="AL187" s="4" t="s">
        <v>96</v>
      </c>
      <c r="AM187" s="4">
        <v>6</v>
      </c>
      <c r="AN187" s="4" t="s">
        <v>97</v>
      </c>
      <c r="AO187" s="4" t="s">
        <v>97</v>
      </c>
      <c r="AP187" s="4" t="s">
        <v>97</v>
      </c>
      <c r="AQ187" s="4" t="s">
        <v>96</v>
      </c>
      <c r="AR187" s="4" t="s">
        <v>96</v>
      </c>
      <c r="AS187" s="4" t="s">
        <v>97</v>
      </c>
      <c r="AT187" s="4" t="s">
        <v>97</v>
      </c>
      <c r="AU187" s="4" t="s">
        <v>97</v>
      </c>
      <c r="AV187" s="4" t="s">
        <v>97</v>
      </c>
      <c r="AW187" s="4" t="s">
        <v>97</v>
      </c>
      <c r="AX187" s="4" t="s">
        <v>97</v>
      </c>
      <c r="AY187" s="4" t="s">
        <v>97</v>
      </c>
      <c r="AZ187" s="4" t="s">
        <v>97</v>
      </c>
      <c r="BA187" s="4" t="s">
        <v>97</v>
      </c>
      <c r="BB187" s="4" t="s">
        <v>97</v>
      </c>
      <c r="BC187" s="4" t="s">
        <v>97</v>
      </c>
      <c r="BD187" s="4" t="s">
        <v>1439</v>
      </c>
      <c r="BE187" s="4">
        <v>5</v>
      </c>
      <c r="BF187" s="4">
        <v>13</v>
      </c>
      <c r="BG187" s="4">
        <v>13</v>
      </c>
      <c r="BH187" s="4">
        <v>0</v>
      </c>
      <c r="BI187" s="4">
        <v>17</v>
      </c>
      <c r="BJ187" s="4">
        <v>5</v>
      </c>
      <c r="BK187" s="4">
        <v>5</v>
      </c>
      <c r="BL187" s="4" t="s">
        <v>97</v>
      </c>
      <c r="BM187" s="4" t="s">
        <v>97</v>
      </c>
      <c r="BN187" s="4" t="s">
        <v>98</v>
      </c>
      <c r="BO187" s="6" t="s">
        <v>97</v>
      </c>
      <c r="BP187" s="6" t="s">
        <v>98</v>
      </c>
      <c r="BQ187" s="6" t="s">
        <v>98</v>
      </c>
      <c r="BR187" s="6" t="s">
        <v>96</v>
      </c>
      <c r="BS187" s="6">
        <v>6</v>
      </c>
      <c r="BT187" s="6" t="s">
        <v>96</v>
      </c>
      <c r="BU187" s="29" t="s">
        <v>429</v>
      </c>
      <c r="BV187" s="29" t="s">
        <v>429</v>
      </c>
      <c r="BW187" s="29" t="s">
        <v>429</v>
      </c>
      <c r="BX187" s="29" t="s">
        <v>429</v>
      </c>
      <c r="BY187" s="29" t="s">
        <v>429</v>
      </c>
      <c r="BZ187" s="65" t="s">
        <v>429</v>
      </c>
      <c r="CA187" s="65" t="s">
        <v>429</v>
      </c>
      <c r="CB187" s="65" t="s">
        <v>429</v>
      </c>
      <c r="CC187" s="65" t="s">
        <v>429</v>
      </c>
      <c r="CD187" s="66">
        <v>18</v>
      </c>
      <c r="CE187" s="66">
        <v>12</v>
      </c>
      <c r="CF187" s="66">
        <v>3</v>
      </c>
      <c r="CG187" s="66">
        <v>0</v>
      </c>
      <c r="CH187" s="66">
        <v>0</v>
      </c>
      <c r="CI187" s="66">
        <v>15</v>
      </c>
      <c r="CJ187" s="66">
        <v>0</v>
      </c>
      <c r="CK187" s="66">
        <v>7</v>
      </c>
      <c r="CL187" s="66">
        <v>35</v>
      </c>
      <c r="CM187" s="66">
        <v>25</v>
      </c>
      <c r="CN187" s="66">
        <v>4</v>
      </c>
      <c r="CO187" s="66">
        <v>7</v>
      </c>
      <c r="CP187" s="66">
        <v>0</v>
      </c>
      <c r="CQ187" s="66">
        <v>0</v>
      </c>
      <c r="CR187" s="67">
        <v>0.17816091954022989</v>
      </c>
      <c r="CS187" s="67">
        <v>0.20114942528735633</v>
      </c>
      <c r="CT187" s="67">
        <v>0.31034482758620691</v>
      </c>
      <c r="CU187" s="67">
        <v>0.20689655172413793</v>
      </c>
      <c r="CV187" s="67">
        <v>0.10344827586206896</v>
      </c>
      <c r="CW187" s="68">
        <v>10</v>
      </c>
      <c r="CX187" s="68">
        <v>3</v>
      </c>
      <c r="CY187" s="68">
        <v>4</v>
      </c>
      <c r="CZ187" s="68">
        <v>0</v>
      </c>
    </row>
    <row r="188" spans="1:104" x14ac:dyDescent="0.3">
      <c r="A188" s="3" t="s">
        <v>92</v>
      </c>
      <c r="B188" s="3" t="s">
        <v>336</v>
      </c>
      <c r="C188" s="3" t="s">
        <v>354</v>
      </c>
      <c r="D188" s="6">
        <v>516406</v>
      </c>
      <c r="E188" s="4">
        <v>638</v>
      </c>
      <c r="F188" s="4">
        <v>138</v>
      </c>
      <c r="G188" s="54">
        <v>0.21630094043887146</v>
      </c>
      <c r="H188" s="4">
        <v>1</v>
      </c>
      <c r="I188" s="4">
        <v>38</v>
      </c>
      <c r="J188" s="6"/>
      <c r="K188" s="6">
        <v>38</v>
      </c>
      <c r="L188" s="6"/>
      <c r="M188" s="61">
        <v>100.00000000000001</v>
      </c>
      <c r="N188" s="4" t="s">
        <v>1712</v>
      </c>
      <c r="O188" s="4">
        <v>0</v>
      </c>
      <c r="P188" s="4">
        <v>0</v>
      </c>
      <c r="Q188" s="4">
        <v>100</v>
      </c>
      <c r="R188" s="4">
        <v>80</v>
      </c>
      <c r="S188" s="4">
        <v>0</v>
      </c>
      <c r="T188" s="4">
        <v>20</v>
      </c>
      <c r="U188" s="4">
        <v>0</v>
      </c>
      <c r="V188" s="4">
        <v>0</v>
      </c>
      <c r="W188" s="4">
        <v>0</v>
      </c>
      <c r="X188" s="4">
        <v>100</v>
      </c>
      <c r="Y188" s="4">
        <v>0</v>
      </c>
      <c r="Z188" s="4">
        <v>0</v>
      </c>
      <c r="AA188" s="4">
        <v>100</v>
      </c>
      <c r="AB188" s="4">
        <v>100</v>
      </c>
      <c r="AC188" s="4">
        <v>100</v>
      </c>
      <c r="AD188" s="4">
        <v>100</v>
      </c>
      <c r="AE188" s="4">
        <v>50</v>
      </c>
      <c r="AF188" s="4">
        <v>0</v>
      </c>
      <c r="AG188" s="4">
        <v>50</v>
      </c>
      <c r="AH188" s="4">
        <v>50</v>
      </c>
      <c r="AI188" s="4">
        <v>100</v>
      </c>
      <c r="AJ188" s="4">
        <v>2</v>
      </c>
      <c r="AK188" s="4" t="s">
        <v>96</v>
      </c>
      <c r="AL188" s="4" t="s">
        <v>96</v>
      </c>
      <c r="AM188" s="4">
        <v>6</v>
      </c>
      <c r="AN188" s="4" t="s">
        <v>96</v>
      </c>
      <c r="AO188" s="4" t="s">
        <v>97</v>
      </c>
      <c r="AP188" s="4" t="s">
        <v>97</v>
      </c>
      <c r="AQ188" s="4" t="s">
        <v>97</v>
      </c>
      <c r="AR188" s="4" t="s">
        <v>96</v>
      </c>
      <c r="AS188" s="4" t="s">
        <v>97</v>
      </c>
      <c r="AT188" s="4" t="s">
        <v>97</v>
      </c>
      <c r="AU188" s="4" t="s">
        <v>97</v>
      </c>
      <c r="AV188" s="4" t="s">
        <v>97</v>
      </c>
      <c r="AW188" s="4" t="s">
        <v>97</v>
      </c>
      <c r="AX188" s="4" t="s">
        <v>97</v>
      </c>
      <c r="AY188" s="4" t="s">
        <v>97</v>
      </c>
      <c r="AZ188" s="4" t="s">
        <v>97</v>
      </c>
      <c r="BA188" s="4" t="s">
        <v>97</v>
      </c>
      <c r="BB188" s="4" t="s">
        <v>97</v>
      </c>
      <c r="BC188" s="4" t="s">
        <v>97</v>
      </c>
      <c r="BD188" s="4" t="s">
        <v>97</v>
      </c>
      <c r="BE188" s="4">
        <v>9</v>
      </c>
      <c r="BF188" s="4">
        <v>9</v>
      </c>
      <c r="BG188" s="4">
        <v>9</v>
      </c>
      <c r="BH188" s="4">
        <v>1</v>
      </c>
      <c r="BI188" s="4">
        <v>50</v>
      </c>
      <c r="BJ188" s="4">
        <v>1</v>
      </c>
      <c r="BK188" s="4">
        <v>7</v>
      </c>
      <c r="BL188" s="4" t="s">
        <v>97</v>
      </c>
      <c r="BM188" s="4" t="s">
        <v>97</v>
      </c>
      <c r="BN188" s="4" t="s">
        <v>98</v>
      </c>
      <c r="BO188" s="6" t="s">
        <v>97</v>
      </c>
      <c r="BP188" s="6" t="s">
        <v>98</v>
      </c>
      <c r="BQ188" s="6" t="s">
        <v>98</v>
      </c>
      <c r="BR188" s="6" t="s">
        <v>96</v>
      </c>
      <c r="BS188" s="6">
        <v>34</v>
      </c>
      <c r="BT188" s="6" t="s">
        <v>96</v>
      </c>
      <c r="BU188" s="29" t="s">
        <v>429</v>
      </c>
      <c r="BV188" s="29" t="s">
        <v>429</v>
      </c>
      <c r="BW188" s="29" t="s">
        <v>429</v>
      </c>
      <c r="BX188" s="29" t="s">
        <v>429</v>
      </c>
      <c r="BY188" s="29" t="s">
        <v>429</v>
      </c>
      <c r="BZ188" s="65" t="s">
        <v>429</v>
      </c>
      <c r="CA188" s="65" t="s">
        <v>429</v>
      </c>
      <c r="CB188" s="65" t="s">
        <v>429</v>
      </c>
      <c r="CC188" s="65" t="s">
        <v>429</v>
      </c>
      <c r="CD188" s="66">
        <v>31</v>
      </c>
      <c r="CE188" s="66">
        <v>16</v>
      </c>
      <c r="CF188" s="66">
        <v>3</v>
      </c>
      <c r="CG188" s="66">
        <v>3</v>
      </c>
      <c r="CH188" s="66">
        <v>0</v>
      </c>
      <c r="CI188" s="66">
        <v>54</v>
      </c>
      <c r="CJ188" s="66">
        <v>0</v>
      </c>
      <c r="CK188" s="66">
        <v>24</v>
      </c>
      <c r="CL188" s="66">
        <v>118</v>
      </c>
      <c r="CM188" s="66">
        <v>72</v>
      </c>
      <c r="CN188" s="66">
        <v>7</v>
      </c>
      <c r="CO188" s="66">
        <v>18</v>
      </c>
      <c r="CP188" s="66">
        <v>32</v>
      </c>
      <c r="CQ188" s="66">
        <v>20</v>
      </c>
      <c r="CR188" s="67">
        <v>0.14358974358974358</v>
      </c>
      <c r="CS188" s="67">
        <v>0.20512820512820512</v>
      </c>
      <c r="CT188" s="67">
        <v>0.27350427350427353</v>
      </c>
      <c r="CU188" s="67">
        <v>0.18290598290598289</v>
      </c>
      <c r="CV188" s="67">
        <v>0.19487179487179487</v>
      </c>
      <c r="CW188" s="68">
        <v>11</v>
      </c>
      <c r="CX188" s="68">
        <v>14</v>
      </c>
      <c r="CY188" s="68">
        <v>6</v>
      </c>
      <c r="CZ188" s="68">
        <v>10</v>
      </c>
    </row>
    <row r="189" spans="1:104" x14ac:dyDescent="0.3">
      <c r="A189" s="3" t="s">
        <v>92</v>
      </c>
      <c r="B189" s="3" t="s">
        <v>336</v>
      </c>
      <c r="C189" s="3" t="s">
        <v>1625</v>
      </c>
      <c r="D189" s="6">
        <v>516414</v>
      </c>
      <c r="E189" s="4">
        <v>270</v>
      </c>
      <c r="F189" s="4">
        <v>84</v>
      </c>
      <c r="G189" s="54">
        <v>0.31111111111111112</v>
      </c>
      <c r="H189" s="6">
        <v>0</v>
      </c>
      <c r="I189" s="6">
        <v>0</v>
      </c>
      <c r="J189" s="6"/>
      <c r="K189" s="6"/>
      <c r="L189" s="6"/>
      <c r="M189" s="61">
        <v>84</v>
      </c>
      <c r="N189" s="4" t="s">
        <v>1712</v>
      </c>
      <c r="O189" s="4">
        <v>0</v>
      </c>
      <c r="P189" s="4">
        <v>0</v>
      </c>
      <c r="Q189" s="4">
        <v>98</v>
      </c>
      <c r="R189" s="4">
        <v>98</v>
      </c>
      <c r="S189" s="4">
        <v>0</v>
      </c>
      <c r="T189" s="4">
        <v>2</v>
      </c>
      <c r="U189" s="4">
        <v>0</v>
      </c>
      <c r="V189" s="4">
        <v>0</v>
      </c>
      <c r="W189" s="4">
        <v>0</v>
      </c>
      <c r="X189" s="4">
        <v>60</v>
      </c>
      <c r="Y189" s="4">
        <v>0</v>
      </c>
      <c r="Z189" s="4">
        <v>40</v>
      </c>
      <c r="AA189" s="4">
        <v>100</v>
      </c>
      <c r="AB189" s="4">
        <v>100</v>
      </c>
      <c r="AC189" s="4">
        <v>100</v>
      </c>
      <c r="AD189" s="4">
        <v>0</v>
      </c>
      <c r="AE189" s="4">
        <v>0</v>
      </c>
      <c r="AF189" s="4">
        <v>0</v>
      </c>
      <c r="AG189" s="4">
        <v>0</v>
      </c>
      <c r="AH189" s="4">
        <v>100</v>
      </c>
      <c r="AI189" s="4">
        <v>90</v>
      </c>
      <c r="AJ189" s="4">
        <v>10</v>
      </c>
      <c r="AK189" s="4" t="s">
        <v>96</v>
      </c>
      <c r="AL189" s="4" t="s">
        <v>97</v>
      </c>
      <c r="AM189" s="4" t="s">
        <v>98</v>
      </c>
      <c r="AN189" s="4" t="s">
        <v>97</v>
      </c>
      <c r="AO189" s="4" t="s">
        <v>97</v>
      </c>
      <c r="AP189" s="4" t="s">
        <v>97</v>
      </c>
      <c r="AQ189" s="4" t="s">
        <v>97</v>
      </c>
      <c r="AR189" s="4" t="s">
        <v>97</v>
      </c>
      <c r="AS189" s="4" t="s">
        <v>97</v>
      </c>
      <c r="AT189" s="4" t="s">
        <v>97</v>
      </c>
      <c r="AU189" s="4" t="s">
        <v>97</v>
      </c>
      <c r="AV189" s="4" t="s">
        <v>96</v>
      </c>
      <c r="AW189" s="4" t="s">
        <v>97</v>
      </c>
      <c r="AX189" s="4" t="s">
        <v>97</v>
      </c>
      <c r="AY189" s="4" t="s">
        <v>97</v>
      </c>
      <c r="AZ189" s="4" t="s">
        <v>97</v>
      </c>
      <c r="BA189" s="4" t="s">
        <v>97</v>
      </c>
      <c r="BB189" s="4" t="s">
        <v>97</v>
      </c>
      <c r="BC189" s="4" t="s">
        <v>97</v>
      </c>
      <c r="BD189" s="4" t="s">
        <v>1439</v>
      </c>
      <c r="BE189" s="4">
        <v>25</v>
      </c>
      <c r="BF189" s="4">
        <v>25</v>
      </c>
      <c r="BG189" s="4">
        <v>25</v>
      </c>
      <c r="BH189" s="4">
        <v>0</v>
      </c>
      <c r="BI189" s="4">
        <v>60</v>
      </c>
      <c r="BJ189" s="4">
        <v>0</v>
      </c>
      <c r="BK189" s="4">
        <v>5</v>
      </c>
      <c r="BL189" s="4" t="s">
        <v>97</v>
      </c>
      <c r="BM189" s="4" t="s">
        <v>97</v>
      </c>
      <c r="BN189" s="4" t="s">
        <v>98</v>
      </c>
      <c r="BO189" s="6" t="s">
        <v>97</v>
      </c>
      <c r="BP189" s="6" t="s">
        <v>98</v>
      </c>
      <c r="BQ189" s="6" t="s">
        <v>98</v>
      </c>
      <c r="BR189" s="6" t="s">
        <v>96</v>
      </c>
      <c r="BS189" s="6">
        <v>14</v>
      </c>
      <c r="BT189" s="6" t="s">
        <v>96</v>
      </c>
      <c r="BU189" s="29" t="s">
        <v>429</v>
      </c>
      <c r="BV189" s="29" t="s">
        <v>429</v>
      </c>
      <c r="BW189" s="29" t="s">
        <v>429</v>
      </c>
      <c r="BX189" s="29" t="s">
        <v>429</v>
      </c>
      <c r="BY189" s="29" t="s">
        <v>429</v>
      </c>
      <c r="BZ189" s="65" t="s">
        <v>429</v>
      </c>
      <c r="CA189" s="65" t="s">
        <v>429</v>
      </c>
      <c r="CB189" s="65" t="s">
        <v>429</v>
      </c>
      <c r="CC189" s="65" t="s">
        <v>429</v>
      </c>
      <c r="CD189" s="66">
        <v>14</v>
      </c>
      <c r="CE189" s="66">
        <v>6</v>
      </c>
      <c r="CF189" s="66">
        <v>2</v>
      </c>
      <c r="CG189" s="66">
        <v>0</v>
      </c>
      <c r="CH189" s="66">
        <v>0</v>
      </c>
      <c r="CI189" s="66">
        <v>23</v>
      </c>
      <c r="CJ189" s="66">
        <v>0</v>
      </c>
      <c r="CK189" s="66">
        <v>12</v>
      </c>
      <c r="CL189" s="66">
        <v>64</v>
      </c>
      <c r="CM189" s="66">
        <v>37</v>
      </c>
      <c r="CN189" s="66">
        <v>3</v>
      </c>
      <c r="CO189" s="66">
        <v>11</v>
      </c>
      <c r="CP189" s="66">
        <v>0</v>
      </c>
      <c r="CQ189" s="66">
        <v>0</v>
      </c>
      <c r="CR189" s="67">
        <v>0.20955882352941177</v>
      </c>
      <c r="CS189" s="67">
        <v>0.19117647058823528</v>
      </c>
      <c r="CT189" s="67">
        <v>0.28308823529411764</v>
      </c>
      <c r="CU189" s="67">
        <v>0.16544117647058823</v>
      </c>
      <c r="CV189" s="67">
        <v>0.15073529411764705</v>
      </c>
      <c r="CW189" s="68">
        <v>5</v>
      </c>
      <c r="CX189" s="68">
        <v>4</v>
      </c>
      <c r="CY189" s="68">
        <v>2</v>
      </c>
      <c r="CZ189" s="68">
        <v>6</v>
      </c>
    </row>
    <row r="190" spans="1:104" x14ac:dyDescent="0.3">
      <c r="A190" s="3" t="s">
        <v>92</v>
      </c>
      <c r="B190" s="3" t="s">
        <v>336</v>
      </c>
      <c r="C190" s="3" t="s">
        <v>1626</v>
      </c>
      <c r="D190" s="6">
        <v>516490</v>
      </c>
      <c r="E190" s="4">
        <v>489</v>
      </c>
      <c r="F190" s="4">
        <v>235</v>
      </c>
      <c r="G190" s="54">
        <v>0.48057259713701433</v>
      </c>
      <c r="H190" s="6">
        <v>0</v>
      </c>
      <c r="I190" s="6">
        <v>0</v>
      </c>
      <c r="J190" s="6"/>
      <c r="K190" s="6"/>
      <c r="L190" s="6"/>
      <c r="M190" s="61">
        <v>235</v>
      </c>
      <c r="N190" s="4" t="s">
        <v>1712</v>
      </c>
      <c r="O190" s="4">
        <v>3</v>
      </c>
      <c r="P190" s="4">
        <v>13</v>
      </c>
      <c r="Q190" s="4">
        <v>100</v>
      </c>
      <c r="R190" s="4">
        <v>100</v>
      </c>
      <c r="S190" s="4">
        <v>0</v>
      </c>
      <c r="T190" s="4">
        <v>0</v>
      </c>
      <c r="U190" s="4">
        <v>0</v>
      </c>
      <c r="V190" s="4">
        <v>100</v>
      </c>
      <c r="W190" s="4">
        <v>80</v>
      </c>
      <c r="X190" s="4">
        <v>20</v>
      </c>
      <c r="Y190" s="4">
        <v>0</v>
      </c>
      <c r="Z190" s="4">
        <v>0</v>
      </c>
      <c r="AA190" s="4">
        <v>100</v>
      </c>
      <c r="AB190" s="4">
        <v>100</v>
      </c>
      <c r="AC190" s="4">
        <v>100</v>
      </c>
      <c r="AD190" s="4">
        <v>100</v>
      </c>
      <c r="AE190" s="4">
        <v>70</v>
      </c>
      <c r="AF190" s="4">
        <v>0</v>
      </c>
      <c r="AG190" s="4">
        <v>70</v>
      </c>
      <c r="AH190" s="4">
        <v>30</v>
      </c>
      <c r="AI190" s="4">
        <v>100</v>
      </c>
      <c r="AJ190" s="4">
        <v>2</v>
      </c>
      <c r="AK190" s="4" t="s">
        <v>96</v>
      </c>
      <c r="AL190" s="4" t="s">
        <v>96</v>
      </c>
      <c r="AM190" s="4">
        <v>6</v>
      </c>
      <c r="AN190" s="4" t="s">
        <v>97</v>
      </c>
      <c r="AO190" s="4" t="s">
        <v>97</v>
      </c>
      <c r="AP190" s="4" t="s">
        <v>97</v>
      </c>
      <c r="AQ190" s="4" t="s">
        <v>96</v>
      </c>
      <c r="AR190" s="4" t="s">
        <v>96</v>
      </c>
      <c r="AS190" s="4" t="s">
        <v>97</v>
      </c>
      <c r="AT190" s="4" t="s">
        <v>97</v>
      </c>
      <c r="AU190" s="4" t="s">
        <v>96</v>
      </c>
      <c r="AV190" s="4" t="s">
        <v>97</v>
      </c>
      <c r="AW190" s="4" t="s">
        <v>97</v>
      </c>
      <c r="AX190" s="4" t="s">
        <v>97</v>
      </c>
      <c r="AY190" s="4" t="s">
        <v>97</v>
      </c>
      <c r="AZ190" s="4" t="s">
        <v>97</v>
      </c>
      <c r="BA190" s="4" t="s">
        <v>97</v>
      </c>
      <c r="BB190" s="4" t="s">
        <v>97</v>
      </c>
      <c r="BC190" s="4" t="s">
        <v>97</v>
      </c>
      <c r="BD190" s="4" t="s">
        <v>96</v>
      </c>
      <c r="BE190" s="4">
        <v>3</v>
      </c>
      <c r="BF190" s="4">
        <v>10</v>
      </c>
      <c r="BG190" s="4">
        <v>10</v>
      </c>
      <c r="BH190" s="4">
        <v>0</v>
      </c>
      <c r="BI190" s="4">
        <v>30</v>
      </c>
      <c r="BJ190" s="4">
        <v>0</v>
      </c>
      <c r="BK190" s="4">
        <v>5</v>
      </c>
      <c r="BL190" s="4" t="s">
        <v>96</v>
      </c>
      <c r="BM190" s="4" t="s">
        <v>97</v>
      </c>
      <c r="BN190" s="4" t="s">
        <v>98</v>
      </c>
      <c r="BO190" s="6" t="s">
        <v>97</v>
      </c>
      <c r="BP190" s="6" t="s">
        <v>98</v>
      </c>
      <c r="BQ190" s="6" t="s">
        <v>98</v>
      </c>
      <c r="BR190" s="6" t="s">
        <v>96</v>
      </c>
      <c r="BS190" s="6">
        <v>42</v>
      </c>
      <c r="BT190" s="6" t="s">
        <v>96</v>
      </c>
      <c r="BU190" s="29" t="s">
        <v>430</v>
      </c>
      <c r="BV190" s="29" t="s">
        <v>429</v>
      </c>
      <c r="BW190" s="29" t="s">
        <v>429</v>
      </c>
      <c r="BX190" s="29" t="s">
        <v>429</v>
      </c>
      <c r="BY190" s="29" t="s">
        <v>429</v>
      </c>
      <c r="BZ190" s="65" t="s">
        <v>429</v>
      </c>
      <c r="CA190" s="65" t="s">
        <v>429</v>
      </c>
      <c r="CB190" s="65" t="s">
        <v>429</v>
      </c>
      <c r="CC190" s="65" t="s">
        <v>429</v>
      </c>
      <c r="CD190" s="66">
        <v>63</v>
      </c>
      <c r="CE190" s="66">
        <v>39</v>
      </c>
      <c r="CF190" s="66">
        <v>5</v>
      </c>
      <c r="CG190" s="66">
        <v>9</v>
      </c>
      <c r="CH190" s="66">
        <v>0</v>
      </c>
      <c r="CI190" s="66">
        <v>94</v>
      </c>
      <c r="CJ190" s="66">
        <v>0</v>
      </c>
      <c r="CK190" s="66">
        <v>50</v>
      </c>
      <c r="CL190" s="66">
        <v>94</v>
      </c>
      <c r="CM190" s="66">
        <v>53</v>
      </c>
      <c r="CN190" s="66">
        <v>8</v>
      </c>
      <c r="CO190" s="66">
        <v>16</v>
      </c>
      <c r="CP190" s="66">
        <v>11</v>
      </c>
      <c r="CQ190" s="66">
        <v>11</v>
      </c>
      <c r="CR190" s="67">
        <v>0.186</v>
      </c>
      <c r="CS190" s="67">
        <v>0.19</v>
      </c>
      <c r="CT190" s="67">
        <v>0.27</v>
      </c>
      <c r="CU190" s="67">
        <v>0.19400000000000001</v>
      </c>
      <c r="CV190" s="67">
        <v>0.16</v>
      </c>
      <c r="CW190" s="68">
        <v>8</v>
      </c>
      <c r="CX190" s="68">
        <v>16</v>
      </c>
      <c r="CY190" s="68">
        <v>6</v>
      </c>
      <c r="CZ190" s="68">
        <v>7</v>
      </c>
    </row>
    <row r="191" spans="1:104" x14ac:dyDescent="0.3">
      <c r="A191" s="3" t="s">
        <v>92</v>
      </c>
      <c r="B191" s="3" t="s">
        <v>336</v>
      </c>
      <c r="C191" s="3" t="s">
        <v>336</v>
      </c>
      <c r="D191" s="6">
        <v>515850</v>
      </c>
      <c r="E191" s="4">
        <v>11601</v>
      </c>
      <c r="F191" s="4">
        <v>2090</v>
      </c>
      <c r="G191" s="54">
        <v>0.18015688302732524</v>
      </c>
      <c r="H191" s="4">
        <v>4</v>
      </c>
      <c r="I191" s="4">
        <v>1470</v>
      </c>
      <c r="J191" s="6">
        <v>108</v>
      </c>
      <c r="K191" s="6"/>
      <c r="L191" s="6">
        <v>1362</v>
      </c>
      <c r="M191" s="61">
        <v>620</v>
      </c>
      <c r="N191" s="4" t="s">
        <v>1712</v>
      </c>
      <c r="O191" s="4">
        <v>0</v>
      </c>
      <c r="P191" s="4">
        <v>0</v>
      </c>
      <c r="Q191" s="4">
        <v>100</v>
      </c>
      <c r="R191" s="4">
        <v>100</v>
      </c>
      <c r="S191" s="4">
        <v>0</v>
      </c>
      <c r="T191" s="4">
        <v>0</v>
      </c>
      <c r="U191" s="4">
        <v>0</v>
      </c>
      <c r="V191" s="4">
        <v>100</v>
      </c>
      <c r="W191" s="4">
        <v>100</v>
      </c>
      <c r="X191" s="4">
        <v>0</v>
      </c>
      <c r="Y191" s="4">
        <v>0</v>
      </c>
      <c r="Z191" s="4">
        <v>0</v>
      </c>
      <c r="AA191" s="4">
        <v>100</v>
      </c>
      <c r="AB191" s="4">
        <v>100</v>
      </c>
      <c r="AC191" s="4">
        <v>100</v>
      </c>
      <c r="AD191" s="4">
        <v>100</v>
      </c>
      <c r="AE191" s="4">
        <v>100</v>
      </c>
      <c r="AF191" s="4">
        <v>40</v>
      </c>
      <c r="AG191" s="4">
        <v>40</v>
      </c>
      <c r="AH191" s="4">
        <v>20</v>
      </c>
      <c r="AI191" s="4">
        <v>100</v>
      </c>
      <c r="AJ191" s="4">
        <v>4</v>
      </c>
      <c r="AK191" s="4" t="s">
        <v>96</v>
      </c>
      <c r="AL191" s="4" t="s">
        <v>96</v>
      </c>
      <c r="AM191" s="4">
        <v>4</v>
      </c>
      <c r="AN191" s="4" t="s">
        <v>97</v>
      </c>
      <c r="AO191" s="4" t="s">
        <v>97</v>
      </c>
      <c r="AP191" s="4" t="s">
        <v>97</v>
      </c>
      <c r="AQ191" s="4" t="s">
        <v>97</v>
      </c>
      <c r="AR191" s="4" t="s">
        <v>97</v>
      </c>
      <c r="AS191" s="4" t="s">
        <v>97</v>
      </c>
      <c r="AT191" s="4" t="s">
        <v>97</v>
      </c>
      <c r="AU191" s="4" t="s">
        <v>96</v>
      </c>
      <c r="AV191" s="4" t="s">
        <v>97</v>
      </c>
      <c r="AW191" s="4" t="s">
        <v>97</v>
      </c>
      <c r="AX191" s="4" t="s">
        <v>96</v>
      </c>
      <c r="AY191" s="4" t="s">
        <v>97</v>
      </c>
      <c r="AZ191" s="4" t="s">
        <v>97</v>
      </c>
      <c r="BA191" s="4" t="s">
        <v>97</v>
      </c>
      <c r="BB191" s="4" t="s">
        <v>97</v>
      </c>
      <c r="BC191" s="4" t="s">
        <v>96</v>
      </c>
      <c r="BD191" s="4" t="s">
        <v>96</v>
      </c>
      <c r="BE191" s="4">
        <v>0</v>
      </c>
      <c r="BF191" s="4">
        <v>0</v>
      </c>
      <c r="BG191" s="4">
        <v>0</v>
      </c>
      <c r="BH191" s="4">
        <v>0</v>
      </c>
      <c r="BI191" s="4">
        <v>36</v>
      </c>
      <c r="BJ191" s="4">
        <v>0</v>
      </c>
      <c r="BK191" s="4">
        <v>15</v>
      </c>
      <c r="BL191" s="4" t="s">
        <v>97</v>
      </c>
      <c r="BM191" s="4" t="s">
        <v>97</v>
      </c>
      <c r="BN191" s="4" t="s">
        <v>98</v>
      </c>
      <c r="BO191" s="6" t="s">
        <v>97</v>
      </c>
      <c r="BP191" s="6" t="s">
        <v>98</v>
      </c>
      <c r="BQ191" s="6" t="s">
        <v>98</v>
      </c>
      <c r="BR191" s="6" t="s">
        <v>96</v>
      </c>
      <c r="BS191" s="6">
        <v>21</v>
      </c>
      <c r="BT191" s="6" t="s">
        <v>96</v>
      </c>
      <c r="BU191" s="29" t="s">
        <v>429</v>
      </c>
      <c r="BV191" s="29" t="s">
        <v>429</v>
      </c>
      <c r="BW191" s="29" t="s">
        <v>1801</v>
      </c>
      <c r="BX191" s="29" t="s">
        <v>429</v>
      </c>
      <c r="BY191" s="29" t="s">
        <v>430</v>
      </c>
      <c r="BZ191" s="65" t="s">
        <v>429</v>
      </c>
      <c r="CA191" s="65" t="s">
        <v>429</v>
      </c>
      <c r="CB191" s="65" t="s">
        <v>429</v>
      </c>
      <c r="CC191" s="65" t="s">
        <v>429</v>
      </c>
      <c r="CD191" s="66">
        <v>407</v>
      </c>
      <c r="CE191" s="66">
        <v>151</v>
      </c>
      <c r="CF191" s="66">
        <v>86</v>
      </c>
      <c r="CG191" s="66">
        <v>15</v>
      </c>
      <c r="CH191" s="66">
        <v>0</v>
      </c>
      <c r="CI191" s="66">
        <v>398</v>
      </c>
      <c r="CJ191" s="66">
        <v>38</v>
      </c>
      <c r="CK191" s="66">
        <v>204</v>
      </c>
      <c r="CL191" s="66">
        <v>1960</v>
      </c>
      <c r="CM191" s="66">
        <v>1251</v>
      </c>
      <c r="CN191" s="66">
        <v>91</v>
      </c>
      <c r="CO191" s="66">
        <v>292</v>
      </c>
      <c r="CP191" s="66">
        <v>1753</v>
      </c>
      <c r="CQ191" s="66">
        <v>1583</v>
      </c>
      <c r="CR191" s="67">
        <v>0.14107292539815591</v>
      </c>
      <c r="CS191" s="67">
        <v>0.18340318524727578</v>
      </c>
      <c r="CT191" s="67">
        <v>0.30368818105616097</v>
      </c>
      <c r="CU191" s="67">
        <v>0.21433361274098911</v>
      </c>
      <c r="CV191" s="67">
        <v>0.15750209555741829</v>
      </c>
      <c r="CW191" s="68">
        <v>156</v>
      </c>
      <c r="CX191" s="68">
        <v>311</v>
      </c>
      <c r="CY191" s="68">
        <v>105</v>
      </c>
      <c r="CZ191" s="68">
        <v>135</v>
      </c>
    </row>
    <row r="192" spans="1:104" x14ac:dyDescent="0.3">
      <c r="A192" s="3" t="s">
        <v>92</v>
      </c>
      <c r="B192" s="3" t="s">
        <v>336</v>
      </c>
      <c r="C192" s="3" t="s">
        <v>1627</v>
      </c>
      <c r="D192" s="6">
        <v>516511</v>
      </c>
      <c r="E192" s="4">
        <v>202</v>
      </c>
      <c r="F192" s="4">
        <v>83</v>
      </c>
      <c r="G192" s="54">
        <v>0.41089108910891087</v>
      </c>
      <c r="H192" s="6">
        <v>0</v>
      </c>
      <c r="I192" s="6">
        <v>0</v>
      </c>
      <c r="J192" s="6"/>
      <c r="K192" s="6"/>
      <c r="L192" s="6"/>
      <c r="M192" s="61">
        <v>83</v>
      </c>
      <c r="N192" s="4" t="s">
        <v>1712</v>
      </c>
      <c r="O192" s="4">
        <v>0</v>
      </c>
      <c r="P192" s="4">
        <v>0</v>
      </c>
      <c r="Q192" s="4">
        <v>90</v>
      </c>
      <c r="R192" s="4">
        <v>22</v>
      </c>
      <c r="S192" s="4">
        <v>78</v>
      </c>
      <c r="T192" s="4">
        <v>0</v>
      </c>
      <c r="U192" s="4">
        <v>0</v>
      </c>
      <c r="V192" s="4">
        <v>70</v>
      </c>
      <c r="W192" s="4">
        <v>70</v>
      </c>
      <c r="X192" s="4">
        <v>30</v>
      </c>
      <c r="Y192" s="4">
        <v>0</v>
      </c>
      <c r="Z192" s="4">
        <v>0</v>
      </c>
      <c r="AA192" s="4">
        <v>100</v>
      </c>
      <c r="AB192" s="4">
        <v>100</v>
      </c>
      <c r="AC192" s="4">
        <v>100</v>
      </c>
      <c r="AD192" s="4">
        <v>94</v>
      </c>
      <c r="AE192" s="4">
        <v>80</v>
      </c>
      <c r="AF192" s="4">
        <v>0</v>
      </c>
      <c r="AG192" s="4">
        <v>40</v>
      </c>
      <c r="AH192" s="4">
        <v>60</v>
      </c>
      <c r="AI192" s="4">
        <v>100</v>
      </c>
      <c r="AJ192" s="4">
        <v>2</v>
      </c>
      <c r="AK192" s="4" t="s">
        <v>96</v>
      </c>
      <c r="AL192" s="4" t="s">
        <v>96</v>
      </c>
      <c r="AM192" s="4">
        <v>5</v>
      </c>
      <c r="AN192" s="4" t="s">
        <v>97</v>
      </c>
      <c r="AO192" s="4" t="s">
        <v>96</v>
      </c>
      <c r="AP192" s="4" t="s">
        <v>97</v>
      </c>
      <c r="AQ192" s="4" t="s">
        <v>97</v>
      </c>
      <c r="AR192" s="4" t="s">
        <v>97</v>
      </c>
      <c r="AS192" s="4" t="s">
        <v>97</v>
      </c>
      <c r="AT192" s="4" t="s">
        <v>97</v>
      </c>
      <c r="AU192" s="4" t="s">
        <v>97</v>
      </c>
      <c r="AV192" s="4" t="s">
        <v>97</v>
      </c>
      <c r="AW192" s="4" t="s">
        <v>97</v>
      </c>
      <c r="AX192" s="4" t="s">
        <v>97</v>
      </c>
      <c r="AY192" s="4" t="s">
        <v>97</v>
      </c>
      <c r="AZ192" s="4" t="s">
        <v>97</v>
      </c>
      <c r="BA192" s="4" t="s">
        <v>97</v>
      </c>
      <c r="BB192" s="4" t="s">
        <v>97</v>
      </c>
      <c r="BC192" s="4" t="s">
        <v>97</v>
      </c>
      <c r="BD192" s="4" t="s">
        <v>1439</v>
      </c>
      <c r="BE192" s="4">
        <v>3</v>
      </c>
      <c r="BF192" s="4">
        <v>15</v>
      </c>
      <c r="BG192" s="4">
        <v>15</v>
      </c>
      <c r="BH192" s="4">
        <v>0</v>
      </c>
      <c r="BI192" s="4">
        <v>26</v>
      </c>
      <c r="BJ192" s="4">
        <v>0</v>
      </c>
      <c r="BK192" s="4">
        <v>5</v>
      </c>
      <c r="BL192" s="4" t="s">
        <v>97</v>
      </c>
      <c r="BM192" s="4" t="s">
        <v>97</v>
      </c>
      <c r="BN192" s="4" t="s">
        <v>98</v>
      </c>
      <c r="BO192" s="6" t="s">
        <v>97</v>
      </c>
      <c r="BP192" s="6" t="s">
        <v>98</v>
      </c>
      <c r="BQ192" s="6" t="s">
        <v>98</v>
      </c>
      <c r="BR192" s="6" t="s">
        <v>96</v>
      </c>
      <c r="BS192" s="6">
        <v>7</v>
      </c>
      <c r="BT192" s="6" t="s">
        <v>96</v>
      </c>
      <c r="BU192" s="29" t="s">
        <v>429</v>
      </c>
      <c r="BV192" s="29" t="s">
        <v>429</v>
      </c>
      <c r="BW192" s="29" t="s">
        <v>429</v>
      </c>
      <c r="BX192" s="29" t="s">
        <v>429</v>
      </c>
      <c r="BY192" s="29" t="s">
        <v>429</v>
      </c>
      <c r="BZ192" s="65" t="s">
        <v>429</v>
      </c>
      <c r="CA192" s="65" t="s">
        <v>429</v>
      </c>
      <c r="CB192" s="65" t="s">
        <v>429</v>
      </c>
      <c r="CC192" s="65" t="s">
        <v>429</v>
      </c>
      <c r="CD192" s="69">
        <v>14.5</v>
      </c>
      <c r="CE192" s="69">
        <v>7.5</v>
      </c>
      <c r="CF192" s="66">
        <v>3</v>
      </c>
      <c r="CG192" s="69">
        <v>3</v>
      </c>
      <c r="CH192" s="69">
        <v>0</v>
      </c>
      <c r="CI192" s="69">
        <v>26</v>
      </c>
      <c r="CJ192" s="69">
        <v>5</v>
      </c>
      <c r="CK192" s="66">
        <v>8</v>
      </c>
      <c r="CL192" s="66">
        <v>38</v>
      </c>
      <c r="CM192" s="66">
        <v>25</v>
      </c>
      <c r="CN192" s="66">
        <v>0</v>
      </c>
      <c r="CO192" s="66">
        <v>2</v>
      </c>
      <c r="CP192" s="66">
        <v>0</v>
      </c>
      <c r="CQ192" s="66">
        <v>0</v>
      </c>
      <c r="CR192" s="67">
        <v>0.17061611374407584</v>
      </c>
      <c r="CS192" s="67">
        <v>0.22274881516587677</v>
      </c>
      <c r="CT192" s="67">
        <v>0.27014218009478674</v>
      </c>
      <c r="CU192" s="67">
        <v>0.17535545023696683</v>
      </c>
      <c r="CV192" s="67">
        <v>0.16113744075829384</v>
      </c>
      <c r="CW192" s="68">
        <v>2</v>
      </c>
      <c r="CX192" s="68">
        <v>4</v>
      </c>
      <c r="CY192" s="68">
        <v>1</v>
      </c>
      <c r="CZ192" s="68">
        <v>0</v>
      </c>
    </row>
    <row r="193" spans="1:371" x14ac:dyDescent="0.3">
      <c r="A193" s="3" t="s">
        <v>92</v>
      </c>
      <c r="B193" s="3" t="s">
        <v>336</v>
      </c>
      <c r="C193" s="3" t="s">
        <v>1628</v>
      </c>
      <c r="D193" s="6">
        <v>516562</v>
      </c>
      <c r="E193" s="4">
        <v>145</v>
      </c>
      <c r="F193" s="4">
        <v>71</v>
      </c>
      <c r="G193" s="54">
        <v>0.48965517241379308</v>
      </c>
      <c r="H193" s="6">
        <v>0</v>
      </c>
      <c r="I193" s="6">
        <v>0</v>
      </c>
      <c r="J193" s="6"/>
      <c r="K193" s="6"/>
      <c r="L193" s="6"/>
      <c r="M193" s="61">
        <v>71</v>
      </c>
      <c r="N193" s="4" t="s">
        <v>1712</v>
      </c>
      <c r="O193" s="4">
        <v>0</v>
      </c>
      <c r="P193" s="4">
        <v>0</v>
      </c>
      <c r="Q193" s="4">
        <v>100</v>
      </c>
      <c r="R193" s="4">
        <v>85</v>
      </c>
      <c r="S193" s="4">
        <v>15</v>
      </c>
      <c r="T193" s="4">
        <v>0</v>
      </c>
      <c r="U193" s="4">
        <v>0</v>
      </c>
      <c r="V193" s="4">
        <v>40</v>
      </c>
      <c r="W193" s="4">
        <v>40</v>
      </c>
      <c r="X193" s="4">
        <v>50</v>
      </c>
      <c r="Y193" s="4">
        <v>0</v>
      </c>
      <c r="Z193" s="4">
        <v>10</v>
      </c>
      <c r="AA193" s="4">
        <v>100</v>
      </c>
      <c r="AB193" s="4">
        <v>85</v>
      </c>
      <c r="AC193" s="4">
        <v>0</v>
      </c>
      <c r="AD193" s="4">
        <v>0</v>
      </c>
      <c r="AE193" s="4">
        <v>0</v>
      </c>
      <c r="AF193" s="4">
        <v>0</v>
      </c>
      <c r="AG193" s="4">
        <v>0</v>
      </c>
      <c r="AH193" s="4">
        <v>100</v>
      </c>
      <c r="AI193" s="4">
        <v>100</v>
      </c>
      <c r="AJ193" s="4">
        <v>1</v>
      </c>
      <c r="AK193" s="4" t="s">
        <v>96</v>
      </c>
      <c r="AL193" s="4" t="s">
        <v>96</v>
      </c>
      <c r="AM193" s="4">
        <v>3</v>
      </c>
      <c r="AN193" s="4" t="s">
        <v>97</v>
      </c>
      <c r="AO193" s="4" t="s">
        <v>97</v>
      </c>
      <c r="AP193" s="4" t="s">
        <v>97</v>
      </c>
      <c r="AQ193" s="4" t="s">
        <v>96</v>
      </c>
      <c r="AR193" s="4" t="s">
        <v>96</v>
      </c>
      <c r="AS193" s="4" t="s">
        <v>97</v>
      </c>
      <c r="AT193" s="4" t="s">
        <v>97</v>
      </c>
      <c r="AU193" s="4" t="s">
        <v>97</v>
      </c>
      <c r="AV193" s="4" t="s">
        <v>97</v>
      </c>
      <c r="AW193" s="4" t="s">
        <v>97</v>
      </c>
      <c r="AX193" s="4" t="s">
        <v>97</v>
      </c>
      <c r="AY193" s="4" t="s">
        <v>97</v>
      </c>
      <c r="AZ193" s="4" t="s">
        <v>97</v>
      </c>
      <c r="BA193" s="4" t="s">
        <v>97</v>
      </c>
      <c r="BB193" s="4" t="s">
        <v>97</v>
      </c>
      <c r="BC193" s="4" t="s">
        <v>97</v>
      </c>
      <c r="BD193" s="4" t="s">
        <v>1439</v>
      </c>
      <c r="BE193" s="4">
        <v>13</v>
      </c>
      <c r="BF193" s="4">
        <v>22</v>
      </c>
      <c r="BG193" s="4">
        <v>13</v>
      </c>
      <c r="BH193" s="4">
        <v>0</v>
      </c>
      <c r="BI193" s="4">
        <v>36</v>
      </c>
      <c r="BJ193" s="4">
        <v>0</v>
      </c>
      <c r="BK193" s="4">
        <v>3</v>
      </c>
      <c r="BL193" s="4" t="s">
        <v>97</v>
      </c>
      <c r="BM193" s="4" t="s">
        <v>97</v>
      </c>
      <c r="BN193" s="4" t="s">
        <v>98</v>
      </c>
      <c r="BO193" s="6" t="s">
        <v>97</v>
      </c>
      <c r="BP193" s="6" t="s">
        <v>98</v>
      </c>
      <c r="BQ193" s="6" t="s">
        <v>98</v>
      </c>
      <c r="BR193" s="6" t="s">
        <v>97</v>
      </c>
      <c r="BS193" s="6" t="s">
        <v>98</v>
      </c>
      <c r="BT193" s="6" t="s">
        <v>98</v>
      </c>
      <c r="BU193" s="29" t="s">
        <v>429</v>
      </c>
      <c r="BV193" s="29" t="s">
        <v>429</v>
      </c>
      <c r="BW193" s="29" t="s">
        <v>429</v>
      </c>
      <c r="BX193" s="29" t="s">
        <v>429</v>
      </c>
      <c r="BY193" s="29" t="s">
        <v>429</v>
      </c>
      <c r="BZ193" s="65" t="s">
        <v>429</v>
      </c>
      <c r="CA193" s="65" t="s">
        <v>429</v>
      </c>
      <c r="CB193" s="65" t="s">
        <v>429</v>
      </c>
      <c r="CC193" s="65" t="s">
        <v>429</v>
      </c>
      <c r="CD193" s="66">
        <v>7</v>
      </c>
      <c r="CE193" s="66">
        <v>3</v>
      </c>
      <c r="CF193" s="66">
        <v>1</v>
      </c>
      <c r="CG193" s="66">
        <v>0</v>
      </c>
      <c r="CH193" s="66">
        <v>0</v>
      </c>
      <c r="CI193" s="66">
        <v>37</v>
      </c>
      <c r="CJ193" s="66">
        <v>0</v>
      </c>
      <c r="CK193" s="66">
        <v>9</v>
      </c>
      <c r="CL193" s="66">
        <v>35</v>
      </c>
      <c r="CM193" s="66">
        <v>15</v>
      </c>
      <c r="CN193" s="66">
        <v>0</v>
      </c>
      <c r="CO193" s="66">
        <v>4</v>
      </c>
      <c r="CP193" s="66">
        <v>0</v>
      </c>
      <c r="CQ193" s="66">
        <v>0</v>
      </c>
      <c r="CR193" s="67">
        <v>0.25850340136054423</v>
      </c>
      <c r="CS193" s="67">
        <v>0.21768707482993196</v>
      </c>
      <c r="CT193" s="67">
        <v>0.29251700680272108</v>
      </c>
      <c r="CU193" s="67">
        <v>9.5238095238095233E-2</v>
      </c>
      <c r="CV193" s="67">
        <v>0.1360544217687075</v>
      </c>
      <c r="CW193" s="68">
        <v>2</v>
      </c>
      <c r="CX193" s="68">
        <v>5</v>
      </c>
      <c r="CY193" s="68">
        <v>3</v>
      </c>
      <c r="CZ193" s="68">
        <v>0</v>
      </c>
    </row>
    <row r="194" spans="1:371" x14ac:dyDescent="0.3">
      <c r="A194" s="3" t="s">
        <v>92</v>
      </c>
      <c r="B194" s="3" t="s">
        <v>359</v>
      </c>
      <c r="C194" s="3" t="s">
        <v>464</v>
      </c>
      <c r="D194" s="6">
        <v>518191</v>
      </c>
      <c r="E194" s="4">
        <v>375</v>
      </c>
      <c r="F194" s="4">
        <v>116</v>
      </c>
      <c r="G194" s="54">
        <v>0.30933333333333335</v>
      </c>
      <c r="H194" s="6">
        <v>0</v>
      </c>
      <c r="I194" s="6">
        <v>0</v>
      </c>
      <c r="J194" s="6"/>
      <c r="K194" s="6"/>
      <c r="L194" s="6"/>
      <c r="M194" s="61">
        <v>116</v>
      </c>
      <c r="N194" s="4" t="s">
        <v>1709</v>
      </c>
      <c r="O194" s="4">
        <v>1</v>
      </c>
      <c r="P194" s="4">
        <v>0</v>
      </c>
      <c r="Q194" s="4">
        <v>100</v>
      </c>
      <c r="R194" s="4">
        <v>100</v>
      </c>
      <c r="S194" s="4">
        <v>0</v>
      </c>
      <c r="T194" s="4">
        <v>0</v>
      </c>
      <c r="U194" s="4">
        <v>0</v>
      </c>
      <c r="V194" s="4">
        <v>0</v>
      </c>
      <c r="W194" s="4">
        <v>0</v>
      </c>
      <c r="X194" s="4">
        <v>85</v>
      </c>
      <c r="Y194" s="4">
        <v>15</v>
      </c>
      <c r="Z194" s="4">
        <v>0</v>
      </c>
      <c r="AA194" s="4">
        <v>100</v>
      </c>
      <c r="AB194" s="4">
        <v>100</v>
      </c>
      <c r="AC194" s="4">
        <v>100</v>
      </c>
      <c r="AD194" s="4">
        <v>0</v>
      </c>
      <c r="AE194" s="4">
        <v>0</v>
      </c>
      <c r="AF194" s="4">
        <v>0</v>
      </c>
      <c r="AG194" s="4">
        <v>0</v>
      </c>
      <c r="AH194" s="4">
        <v>100</v>
      </c>
      <c r="AI194" s="4">
        <v>100</v>
      </c>
      <c r="AJ194" s="4">
        <v>2</v>
      </c>
      <c r="AK194" s="4" t="s">
        <v>96</v>
      </c>
      <c r="AL194" s="4" t="s">
        <v>97</v>
      </c>
      <c r="AM194" s="4" t="s">
        <v>98</v>
      </c>
      <c r="AN194" s="4" t="s">
        <v>97</v>
      </c>
      <c r="AO194" s="4" t="s">
        <v>97</v>
      </c>
      <c r="AP194" s="4" t="s">
        <v>97</v>
      </c>
      <c r="AQ194" s="4" t="s">
        <v>97</v>
      </c>
      <c r="AR194" s="4" t="s">
        <v>97</v>
      </c>
      <c r="AS194" s="4" t="s">
        <v>97</v>
      </c>
      <c r="AT194" s="4" t="s">
        <v>97</v>
      </c>
      <c r="AU194" s="4" t="s">
        <v>97</v>
      </c>
      <c r="AV194" s="4" t="s">
        <v>97</v>
      </c>
      <c r="AW194" s="4" t="s">
        <v>97</v>
      </c>
      <c r="AX194" s="4" t="s">
        <v>97</v>
      </c>
      <c r="AY194" s="4" t="s">
        <v>97</v>
      </c>
      <c r="AZ194" s="4" t="s">
        <v>97</v>
      </c>
      <c r="BA194" s="4" t="s">
        <v>97</v>
      </c>
      <c r="BB194" s="4" t="s">
        <v>97</v>
      </c>
      <c r="BC194" s="4" t="s">
        <v>97</v>
      </c>
      <c r="BD194" s="4" t="s">
        <v>1439</v>
      </c>
      <c r="BE194" s="4">
        <v>7</v>
      </c>
      <c r="BF194" s="4">
        <v>10</v>
      </c>
      <c r="BG194" s="4">
        <v>10</v>
      </c>
      <c r="BH194" s="4">
        <v>0</v>
      </c>
      <c r="BI194" s="4">
        <v>10</v>
      </c>
      <c r="BJ194" s="4">
        <v>0</v>
      </c>
      <c r="BK194" s="4">
        <v>5</v>
      </c>
      <c r="BL194" s="4" t="s">
        <v>96</v>
      </c>
      <c r="BM194" s="4" t="s">
        <v>97</v>
      </c>
      <c r="BN194" s="4" t="s">
        <v>98</v>
      </c>
      <c r="BO194" s="6" t="s">
        <v>97</v>
      </c>
      <c r="BP194" s="6" t="s">
        <v>98</v>
      </c>
      <c r="BQ194" s="6" t="s">
        <v>98</v>
      </c>
      <c r="BR194" s="6" t="s">
        <v>96</v>
      </c>
      <c r="BS194" s="6">
        <v>6</v>
      </c>
      <c r="BT194" s="6" t="s">
        <v>96</v>
      </c>
      <c r="BU194" s="29" t="s">
        <v>429</v>
      </c>
      <c r="BV194" s="29" t="s">
        <v>429</v>
      </c>
      <c r="BW194" s="29" t="s">
        <v>429</v>
      </c>
      <c r="BX194" s="29" t="s">
        <v>429</v>
      </c>
      <c r="BY194" s="29" t="s">
        <v>429</v>
      </c>
      <c r="BZ194" s="65" t="s">
        <v>429</v>
      </c>
      <c r="CA194" s="65" t="s">
        <v>429</v>
      </c>
      <c r="CB194" s="65" t="s">
        <v>429</v>
      </c>
      <c r="CC194" s="65" t="s">
        <v>429</v>
      </c>
      <c r="CD194" s="66">
        <v>24</v>
      </c>
      <c r="CE194" s="66">
        <v>15</v>
      </c>
      <c r="CF194" s="66">
        <v>3</v>
      </c>
      <c r="CG194" s="66">
        <v>0</v>
      </c>
      <c r="CH194" s="66">
        <v>0</v>
      </c>
      <c r="CI194" s="66">
        <v>29</v>
      </c>
      <c r="CJ194" s="66">
        <v>3</v>
      </c>
      <c r="CK194" s="66">
        <v>19</v>
      </c>
      <c r="CL194" s="66">
        <v>67</v>
      </c>
      <c r="CM194" s="66">
        <v>43</v>
      </c>
      <c r="CN194" s="66">
        <v>1</v>
      </c>
      <c r="CO194" s="66">
        <v>11</v>
      </c>
      <c r="CP194" s="66">
        <v>0</v>
      </c>
      <c r="CQ194" s="66">
        <v>0</v>
      </c>
      <c r="CR194" s="67">
        <v>0.17414248021108181</v>
      </c>
      <c r="CS194" s="67">
        <v>0.14775725593667546</v>
      </c>
      <c r="CT194" s="67">
        <v>0.34300791556728233</v>
      </c>
      <c r="CU194" s="67">
        <v>0.18733509234828497</v>
      </c>
      <c r="CV194" s="67">
        <v>0.14775725593667546</v>
      </c>
      <c r="CW194" s="68">
        <v>16</v>
      </c>
      <c r="CX194" s="68">
        <v>6</v>
      </c>
      <c r="CY194" s="68">
        <v>1</v>
      </c>
      <c r="CZ194" s="68">
        <v>6</v>
      </c>
    </row>
    <row r="195" spans="1:371" x14ac:dyDescent="0.3">
      <c r="A195" s="3" t="s">
        <v>92</v>
      </c>
      <c r="B195" s="3" t="s">
        <v>359</v>
      </c>
      <c r="C195" s="3" t="s">
        <v>360</v>
      </c>
      <c r="D195" s="6">
        <v>518204</v>
      </c>
      <c r="E195" s="4">
        <v>1331</v>
      </c>
      <c r="F195" s="4">
        <v>137</v>
      </c>
      <c r="G195" s="54">
        <v>0.10293012772351616</v>
      </c>
      <c r="H195" s="4">
        <v>1</v>
      </c>
      <c r="I195" s="4">
        <v>77</v>
      </c>
      <c r="J195" s="6"/>
      <c r="K195" s="6">
        <v>77</v>
      </c>
      <c r="L195" s="6"/>
      <c r="M195" s="61">
        <v>60</v>
      </c>
      <c r="N195" s="4" t="s">
        <v>1712</v>
      </c>
      <c r="O195" s="4">
        <v>18</v>
      </c>
      <c r="P195" s="4">
        <v>58</v>
      </c>
      <c r="Q195" s="4">
        <v>100</v>
      </c>
      <c r="R195" s="4">
        <v>100</v>
      </c>
      <c r="S195" s="4">
        <v>0</v>
      </c>
      <c r="T195" s="4">
        <v>0</v>
      </c>
      <c r="U195" s="4">
        <v>0</v>
      </c>
      <c r="V195" s="4">
        <v>100</v>
      </c>
      <c r="W195" s="4">
        <v>80</v>
      </c>
      <c r="X195" s="4">
        <v>20</v>
      </c>
      <c r="Y195" s="4">
        <v>0</v>
      </c>
      <c r="Z195" s="4">
        <v>0</v>
      </c>
      <c r="AA195" s="4">
        <v>100</v>
      </c>
      <c r="AB195" s="4">
        <v>100</v>
      </c>
      <c r="AC195" s="4">
        <v>100</v>
      </c>
      <c r="AD195" s="4">
        <v>100</v>
      </c>
      <c r="AE195" s="4">
        <v>50</v>
      </c>
      <c r="AF195" s="4">
        <v>0</v>
      </c>
      <c r="AG195" s="4">
        <v>50</v>
      </c>
      <c r="AH195" s="4">
        <v>50</v>
      </c>
      <c r="AI195" s="4">
        <v>99</v>
      </c>
      <c r="AJ195" s="4">
        <v>2</v>
      </c>
      <c r="AK195" s="4" t="s">
        <v>96</v>
      </c>
      <c r="AL195" s="4" t="s">
        <v>96</v>
      </c>
      <c r="AM195" s="4">
        <v>2</v>
      </c>
      <c r="AN195" s="4" t="s">
        <v>97</v>
      </c>
      <c r="AO195" s="4" t="s">
        <v>97</v>
      </c>
      <c r="AP195" s="4" t="s">
        <v>97</v>
      </c>
      <c r="AQ195" s="4" t="s">
        <v>97</v>
      </c>
      <c r="AR195" s="4" t="s">
        <v>97</v>
      </c>
      <c r="AS195" s="4" t="s">
        <v>97</v>
      </c>
      <c r="AT195" s="4" t="s">
        <v>97</v>
      </c>
      <c r="AU195" s="4" t="s">
        <v>97</v>
      </c>
      <c r="AV195" s="4" t="s">
        <v>96</v>
      </c>
      <c r="AW195" s="4" t="s">
        <v>97</v>
      </c>
      <c r="AX195" s="4" t="s">
        <v>97</v>
      </c>
      <c r="AY195" s="4" t="s">
        <v>97</v>
      </c>
      <c r="AZ195" s="4" t="s">
        <v>97</v>
      </c>
      <c r="BA195" s="4" t="s">
        <v>97</v>
      </c>
      <c r="BB195" s="4" t="s">
        <v>97</v>
      </c>
      <c r="BC195" s="4" t="s">
        <v>97</v>
      </c>
      <c r="BD195" s="4" t="s">
        <v>96</v>
      </c>
      <c r="BE195" s="4">
        <v>0</v>
      </c>
      <c r="BF195" s="4">
        <v>0</v>
      </c>
      <c r="BG195" s="4">
        <v>0</v>
      </c>
      <c r="BH195" s="4">
        <v>0</v>
      </c>
      <c r="BI195" s="4">
        <v>8</v>
      </c>
      <c r="BJ195" s="4">
        <v>0</v>
      </c>
      <c r="BK195" s="4">
        <v>9</v>
      </c>
      <c r="BL195" s="4" t="s">
        <v>97</v>
      </c>
      <c r="BM195" s="4" t="s">
        <v>97</v>
      </c>
      <c r="BN195" s="4" t="s">
        <v>98</v>
      </c>
      <c r="BO195" s="6" t="s">
        <v>97</v>
      </c>
      <c r="BP195" s="6" t="s">
        <v>98</v>
      </c>
      <c r="BQ195" s="6" t="s">
        <v>98</v>
      </c>
      <c r="BR195" s="6" t="s">
        <v>96</v>
      </c>
      <c r="BS195" s="6">
        <v>7</v>
      </c>
      <c r="BT195" s="6" t="s">
        <v>96</v>
      </c>
      <c r="BU195" s="29" t="s">
        <v>429</v>
      </c>
      <c r="BV195" s="29" t="s">
        <v>429</v>
      </c>
      <c r="BW195" s="29" t="s">
        <v>429</v>
      </c>
      <c r="BX195" s="29" t="s">
        <v>429</v>
      </c>
      <c r="BY195" s="29" t="s">
        <v>429</v>
      </c>
      <c r="BZ195" s="65" t="s">
        <v>429</v>
      </c>
      <c r="CA195" s="65" t="s">
        <v>429</v>
      </c>
      <c r="CB195" s="65" t="s">
        <v>429</v>
      </c>
      <c r="CC195" s="65" t="s">
        <v>429</v>
      </c>
      <c r="CD195" s="66">
        <v>45</v>
      </c>
      <c r="CE195" s="66">
        <v>17</v>
      </c>
      <c r="CF195" s="66">
        <v>3</v>
      </c>
      <c r="CG195" s="66">
        <v>0</v>
      </c>
      <c r="CH195" s="66">
        <v>0</v>
      </c>
      <c r="CI195" s="66">
        <v>36</v>
      </c>
      <c r="CJ195" s="66">
        <v>0</v>
      </c>
      <c r="CK195" s="66">
        <v>23</v>
      </c>
      <c r="CL195" s="66">
        <v>252</v>
      </c>
      <c r="CM195" s="66">
        <v>157</v>
      </c>
      <c r="CN195" s="66">
        <v>10</v>
      </c>
      <c r="CO195" s="66">
        <v>31</v>
      </c>
      <c r="CP195" s="66">
        <v>22</v>
      </c>
      <c r="CQ195" s="66">
        <v>23</v>
      </c>
      <c r="CR195" s="67">
        <v>0.15378900445765231</v>
      </c>
      <c r="CS195" s="67">
        <v>0.17904903417533433</v>
      </c>
      <c r="CT195" s="67">
        <v>0.33209509658246655</v>
      </c>
      <c r="CU195" s="67">
        <v>0.18276374442793461</v>
      </c>
      <c r="CV195" s="67">
        <v>0.15230312035661217</v>
      </c>
      <c r="CW195" s="68">
        <v>23</v>
      </c>
      <c r="CX195" s="68">
        <v>24</v>
      </c>
      <c r="CY195" s="68">
        <v>9</v>
      </c>
      <c r="CZ195" s="68">
        <v>13</v>
      </c>
    </row>
    <row r="196" spans="1:371" x14ac:dyDescent="0.3">
      <c r="A196" s="3" t="s">
        <v>92</v>
      </c>
      <c r="B196" s="3" t="s">
        <v>359</v>
      </c>
      <c r="C196" s="3" t="s">
        <v>362</v>
      </c>
      <c r="D196" s="6">
        <v>558133</v>
      </c>
      <c r="E196" s="4">
        <v>1410</v>
      </c>
      <c r="F196" s="4">
        <v>89</v>
      </c>
      <c r="G196" s="54">
        <v>6.3120567375886519E-2</v>
      </c>
      <c r="H196" s="4">
        <v>1</v>
      </c>
      <c r="I196" s="4">
        <v>79</v>
      </c>
      <c r="J196" s="6">
        <v>79</v>
      </c>
      <c r="K196" s="6"/>
      <c r="L196" s="6"/>
      <c r="M196" s="61">
        <v>10</v>
      </c>
      <c r="N196" s="4" t="s">
        <v>1709</v>
      </c>
      <c r="O196" s="4">
        <v>0</v>
      </c>
      <c r="P196" s="4">
        <v>0</v>
      </c>
      <c r="Q196" s="4">
        <v>100</v>
      </c>
      <c r="R196" s="4">
        <v>100</v>
      </c>
      <c r="S196" s="4">
        <v>0</v>
      </c>
      <c r="T196" s="4">
        <v>0</v>
      </c>
      <c r="U196" s="4">
        <v>0</v>
      </c>
      <c r="V196" s="4">
        <v>100</v>
      </c>
      <c r="W196" s="4">
        <v>98</v>
      </c>
      <c r="X196" s="4">
        <v>2</v>
      </c>
      <c r="Y196" s="4">
        <v>0</v>
      </c>
      <c r="Z196" s="4">
        <v>0</v>
      </c>
      <c r="AA196" s="4">
        <v>100</v>
      </c>
      <c r="AB196" s="4">
        <v>100</v>
      </c>
      <c r="AC196" s="4">
        <v>100</v>
      </c>
      <c r="AD196" s="4">
        <v>100</v>
      </c>
      <c r="AE196" s="4">
        <v>100</v>
      </c>
      <c r="AF196" s="4">
        <v>0</v>
      </c>
      <c r="AG196" s="4">
        <v>100</v>
      </c>
      <c r="AH196" s="4">
        <v>0</v>
      </c>
      <c r="AI196" s="4">
        <v>100</v>
      </c>
      <c r="AJ196" s="4">
        <v>4</v>
      </c>
      <c r="AK196" s="4" t="s">
        <v>96</v>
      </c>
      <c r="AL196" s="4" t="s">
        <v>96</v>
      </c>
      <c r="AM196" s="4">
        <v>10</v>
      </c>
      <c r="AN196" s="4" t="s">
        <v>96</v>
      </c>
      <c r="AO196" s="4" t="s">
        <v>97</v>
      </c>
      <c r="AP196" s="4" t="s">
        <v>97</v>
      </c>
      <c r="AQ196" s="4" t="s">
        <v>97</v>
      </c>
      <c r="AR196" s="4" t="s">
        <v>97</v>
      </c>
      <c r="AS196" s="4" t="s">
        <v>97</v>
      </c>
      <c r="AT196" s="4" t="s">
        <v>97</v>
      </c>
      <c r="AU196" s="4" t="s">
        <v>97</v>
      </c>
      <c r="AV196" s="4" t="s">
        <v>97</v>
      </c>
      <c r="AW196" s="4" t="s">
        <v>97</v>
      </c>
      <c r="AX196" s="4" t="s">
        <v>97</v>
      </c>
      <c r="AY196" s="4" t="s">
        <v>97</v>
      </c>
      <c r="AZ196" s="4" t="s">
        <v>97</v>
      </c>
      <c r="BA196" s="4" t="s">
        <v>97</v>
      </c>
      <c r="BB196" s="4" t="s">
        <v>97</v>
      </c>
      <c r="BC196" s="4" t="s">
        <v>97</v>
      </c>
      <c r="BD196" s="4" t="s">
        <v>96</v>
      </c>
      <c r="BE196" s="4">
        <v>5</v>
      </c>
      <c r="BF196" s="4">
        <v>5</v>
      </c>
      <c r="BG196" s="4">
        <v>5</v>
      </c>
      <c r="BH196" s="4">
        <v>1</v>
      </c>
      <c r="BI196" s="4">
        <v>5</v>
      </c>
      <c r="BJ196" s="4">
        <v>1</v>
      </c>
      <c r="BK196" s="4">
        <v>9</v>
      </c>
      <c r="BL196" s="4" t="s">
        <v>97</v>
      </c>
      <c r="BM196" s="4" t="s">
        <v>97</v>
      </c>
      <c r="BN196" s="4" t="s">
        <v>98</v>
      </c>
      <c r="BO196" s="6" t="s">
        <v>97</v>
      </c>
      <c r="BP196" s="6" t="s">
        <v>98</v>
      </c>
      <c r="BQ196" s="6" t="s">
        <v>98</v>
      </c>
      <c r="BR196" s="6" t="s">
        <v>96</v>
      </c>
      <c r="BS196" s="6">
        <v>2</v>
      </c>
      <c r="BT196" s="6" t="s">
        <v>96</v>
      </c>
      <c r="BU196" s="29" t="s">
        <v>429</v>
      </c>
      <c r="BV196" s="29" t="s">
        <v>429</v>
      </c>
      <c r="BW196" s="29" t="s">
        <v>429</v>
      </c>
      <c r="BX196" s="29" t="s">
        <v>429</v>
      </c>
      <c r="BY196" s="29" t="s">
        <v>429</v>
      </c>
      <c r="BZ196" s="65" t="s">
        <v>429</v>
      </c>
      <c r="CA196" s="65" t="s">
        <v>429</v>
      </c>
      <c r="CB196" s="65" t="s">
        <v>429</v>
      </c>
      <c r="CC196" s="65" t="s">
        <v>429</v>
      </c>
      <c r="CD196" s="66">
        <v>40</v>
      </c>
      <c r="CE196" s="66">
        <v>15</v>
      </c>
      <c r="CF196" s="66">
        <v>8</v>
      </c>
      <c r="CG196" s="66">
        <v>0</v>
      </c>
      <c r="CH196" s="66">
        <v>0</v>
      </c>
      <c r="CI196" s="66">
        <v>24</v>
      </c>
      <c r="CJ196" s="66">
        <v>0</v>
      </c>
      <c r="CK196" s="66">
        <v>12</v>
      </c>
      <c r="CL196" s="66">
        <v>287</v>
      </c>
      <c r="CM196" s="66">
        <v>177</v>
      </c>
      <c r="CN196" s="66">
        <v>12</v>
      </c>
      <c r="CO196" s="66">
        <v>37</v>
      </c>
      <c r="CP196" s="66">
        <v>10</v>
      </c>
      <c r="CQ196" s="66">
        <v>7</v>
      </c>
      <c r="CR196" s="67">
        <v>0.16527196652719664</v>
      </c>
      <c r="CS196" s="67">
        <v>0.13528591352859135</v>
      </c>
      <c r="CT196" s="67">
        <v>0.33054393305439328</v>
      </c>
      <c r="CU196" s="67">
        <v>0.18828451882845187</v>
      </c>
      <c r="CV196" s="67">
        <v>0.18061366806136681</v>
      </c>
      <c r="CW196" s="68">
        <v>33</v>
      </c>
      <c r="CX196" s="68">
        <v>39</v>
      </c>
      <c r="CY196" s="68">
        <v>8</v>
      </c>
      <c r="CZ196" s="68">
        <v>18</v>
      </c>
    </row>
    <row r="197" spans="1:371" x14ac:dyDescent="0.3">
      <c r="A197" s="3" t="s">
        <v>92</v>
      </c>
      <c r="B197" s="3" t="s">
        <v>359</v>
      </c>
      <c r="C197" s="3" t="s">
        <v>364</v>
      </c>
      <c r="D197" s="6">
        <v>518662</v>
      </c>
      <c r="E197" s="4">
        <v>2535</v>
      </c>
      <c r="F197" s="4">
        <v>123</v>
      </c>
      <c r="G197" s="54">
        <v>4.85207100591716E-2</v>
      </c>
      <c r="H197" s="4">
        <v>2</v>
      </c>
      <c r="I197" s="4">
        <v>73</v>
      </c>
      <c r="J197" s="6"/>
      <c r="K197" s="6"/>
      <c r="L197" s="6">
        <v>73</v>
      </c>
      <c r="M197" s="61">
        <v>50</v>
      </c>
      <c r="N197" s="4" t="s">
        <v>1712</v>
      </c>
      <c r="O197" s="4">
        <v>0</v>
      </c>
      <c r="P197" s="4">
        <v>0</v>
      </c>
      <c r="Q197" s="4">
        <v>100</v>
      </c>
      <c r="R197" s="4">
        <v>90</v>
      </c>
      <c r="S197" s="4">
        <v>10</v>
      </c>
      <c r="T197" s="4">
        <v>0</v>
      </c>
      <c r="U197" s="4">
        <v>0</v>
      </c>
      <c r="V197" s="4">
        <v>0</v>
      </c>
      <c r="W197" s="4">
        <v>0</v>
      </c>
      <c r="X197" s="4">
        <v>70</v>
      </c>
      <c r="Y197" s="4">
        <v>10</v>
      </c>
      <c r="Z197" s="4">
        <v>20</v>
      </c>
      <c r="AA197" s="4">
        <v>100</v>
      </c>
      <c r="AB197" s="4">
        <v>100</v>
      </c>
      <c r="AC197" s="4">
        <v>100</v>
      </c>
      <c r="AD197" s="4">
        <v>98</v>
      </c>
      <c r="AE197" s="4">
        <v>80</v>
      </c>
      <c r="AF197" s="4">
        <v>10</v>
      </c>
      <c r="AG197" s="4">
        <v>80</v>
      </c>
      <c r="AH197" s="4">
        <v>10</v>
      </c>
      <c r="AI197" s="4">
        <v>100</v>
      </c>
      <c r="AJ197" s="4">
        <v>2</v>
      </c>
      <c r="AK197" s="4" t="s">
        <v>96</v>
      </c>
      <c r="AL197" s="4" t="s">
        <v>96</v>
      </c>
      <c r="AM197" s="4">
        <v>10</v>
      </c>
      <c r="AN197" s="4" t="s">
        <v>97</v>
      </c>
      <c r="AO197" s="4" t="s">
        <v>97</v>
      </c>
      <c r="AP197" s="4" t="s">
        <v>97</v>
      </c>
      <c r="AQ197" s="4" t="s">
        <v>96</v>
      </c>
      <c r="AR197" s="4" t="s">
        <v>96</v>
      </c>
      <c r="AS197" s="4" t="s">
        <v>97</v>
      </c>
      <c r="AT197" s="4" t="s">
        <v>97</v>
      </c>
      <c r="AU197" s="4" t="s">
        <v>97</v>
      </c>
      <c r="AV197" s="4" t="s">
        <v>97</v>
      </c>
      <c r="AW197" s="4" t="s">
        <v>97</v>
      </c>
      <c r="AX197" s="4" t="s">
        <v>97</v>
      </c>
      <c r="AY197" s="4" t="s">
        <v>97</v>
      </c>
      <c r="AZ197" s="4" t="s">
        <v>97</v>
      </c>
      <c r="BA197" s="4" t="s">
        <v>97</v>
      </c>
      <c r="BB197" s="4" t="s">
        <v>97</v>
      </c>
      <c r="BC197" s="4" t="s">
        <v>97</v>
      </c>
      <c r="BD197" s="4" t="s">
        <v>96</v>
      </c>
      <c r="BE197" s="4">
        <v>0</v>
      </c>
      <c r="BF197" s="4">
        <v>5</v>
      </c>
      <c r="BG197" s="4">
        <v>5</v>
      </c>
      <c r="BH197" s="4">
        <v>0</v>
      </c>
      <c r="BI197" s="4">
        <v>5</v>
      </c>
      <c r="BJ197" s="4">
        <v>0</v>
      </c>
      <c r="BK197" s="4">
        <v>9</v>
      </c>
      <c r="BL197" s="4" t="s">
        <v>97</v>
      </c>
      <c r="BM197" s="4" t="s">
        <v>97</v>
      </c>
      <c r="BN197" s="4" t="s">
        <v>367</v>
      </c>
      <c r="BO197" s="6" t="s">
        <v>97</v>
      </c>
      <c r="BP197" s="6" t="s">
        <v>367</v>
      </c>
      <c r="BQ197" s="6" t="s">
        <v>367</v>
      </c>
      <c r="BR197" s="6" t="s">
        <v>96</v>
      </c>
      <c r="BS197" s="6">
        <v>10</v>
      </c>
      <c r="BT197" s="6" t="s">
        <v>96</v>
      </c>
      <c r="BU197" s="29" t="s">
        <v>429</v>
      </c>
      <c r="BV197" s="29" t="s">
        <v>429</v>
      </c>
      <c r="BW197" s="29" t="s">
        <v>429</v>
      </c>
      <c r="BX197" s="29" t="s">
        <v>429</v>
      </c>
      <c r="BY197" s="29" t="s">
        <v>429</v>
      </c>
      <c r="BZ197" s="65" t="s">
        <v>1800</v>
      </c>
      <c r="CA197" s="65" t="s">
        <v>429</v>
      </c>
      <c r="CB197" s="65" t="s">
        <v>429</v>
      </c>
      <c r="CC197" s="65" t="s">
        <v>429</v>
      </c>
      <c r="CD197" s="66">
        <v>84</v>
      </c>
      <c r="CE197" s="66">
        <v>34</v>
      </c>
      <c r="CF197" s="66">
        <v>16</v>
      </c>
      <c r="CG197" s="66">
        <v>0</v>
      </c>
      <c r="CH197" s="66">
        <v>1</v>
      </c>
      <c r="CI197" s="66">
        <v>60</v>
      </c>
      <c r="CJ197" s="66">
        <v>0</v>
      </c>
      <c r="CK197" s="66">
        <v>31</v>
      </c>
      <c r="CL197" s="66">
        <v>463</v>
      </c>
      <c r="CM197" s="66">
        <v>295</v>
      </c>
      <c r="CN197" s="66">
        <v>21</v>
      </c>
      <c r="CO197" s="66">
        <v>63</v>
      </c>
      <c r="CP197" s="66">
        <v>36</v>
      </c>
      <c r="CQ197" s="66">
        <v>31</v>
      </c>
      <c r="CR197" s="67">
        <v>0.14593762033115132</v>
      </c>
      <c r="CS197" s="67">
        <v>0.15825953022718522</v>
      </c>
      <c r="CT197" s="67">
        <v>0.31074316519060452</v>
      </c>
      <c r="CU197" s="67">
        <v>0.18867924528301888</v>
      </c>
      <c r="CV197" s="67">
        <v>0.19638043896804006</v>
      </c>
      <c r="CW197" s="68">
        <v>55</v>
      </c>
      <c r="CX197" s="68">
        <v>56</v>
      </c>
      <c r="CY197" s="68">
        <v>25</v>
      </c>
      <c r="CZ197" s="68">
        <v>30</v>
      </c>
    </row>
    <row r="198" spans="1:371" x14ac:dyDescent="0.3">
      <c r="A198" s="3" t="s">
        <v>92</v>
      </c>
      <c r="B198" s="3" t="s">
        <v>359</v>
      </c>
      <c r="C198" s="3" t="s">
        <v>369</v>
      </c>
      <c r="D198" s="6">
        <v>518727</v>
      </c>
      <c r="E198" s="4">
        <v>932</v>
      </c>
      <c r="F198" s="4">
        <v>50</v>
      </c>
      <c r="G198" s="54">
        <v>5.3648068669527899E-2</v>
      </c>
      <c r="H198" s="4">
        <v>1</v>
      </c>
      <c r="I198" s="4">
        <v>40</v>
      </c>
      <c r="J198" s="6">
        <v>40</v>
      </c>
      <c r="K198" s="6"/>
      <c r="L198" s="6"/>
      <c r="M198" s="61">
        <v>10</v>
      </c>
      <c r="N198" s="4" t="s">
        <v>1712</v>
      </c>
      <c r="O198" s="4">
        <v>0</v>
      </c>
      <c r="P198" s="4">
        <v>0</v>
      </c>
      <c r="Q198" s="4">
        <v>100</v>
      </c>
      <c r="R198" s="4">
        <v>100</v>
      </c>
      <c r="S198" s="4">
        <v>0</v>
      </c>
      <c r="T198" s="4">
        <v>0</v>
      </c>
      <c r="U198" s="4">
        <v>0</v>
      </c>
      <c r="V198" s="4">
        <v>0</v>
      </c>
      <c r="W198" s="4">
        <v>0</v>
      </c>
      <c r="X198" s="4">
        <v>100</v>
      </c>
      <c r="Y198" s="4">
        <v>0</v>
      </c>
      <c r="Z198" s="4">
        <v>0</v>
      </c>
      <c r="AA198" s="4">
        <v>100</v>
      </c>
      <c r="AB198" s="4">
        <v>99</v>
      </c>
      <c r="AC198" s="4">
        <v>100</v>
      </c>
      <c r="AD198" s="4">
        <v>100</v>
      </c>
      <c r="AE198" s="4">
        <v>3</v>
      </c>
      <c r="AF198" s="4">
        <v>0</v>
      </c>
      <c r="AG198" s="4">
        <v>53</v>
      </c>
      <c r="AH198" s="4">
        <v>47</v>
      </c>
      <c r="AI198" s="4">
        <v>100</v>
      </c>
      <c r="AJ198" s="4">
        <v>2</v>
      </c>
      <c r="AK198" s="4" t="s">
        <v>96</v>
      </c>
      <c r="AL198" s="4" t="s">
        <v>96</v>
      </c>
      <c r="AM198" s="4">
        <v>2</v>
      </c>
      <c r="AN198" s="4" t="s">
        <v>97</v>
      </c>
      <c r="AO198" s="4" t="s">
        <v>97</v>
      </c>
      <c r="AP198" s="4" t="s">
        <v>97</v>
      </c>
      <c r="AQ198" s="4" t="s">
        <v>97</v>
      </c>
      <c r="AR198" s="4" t="s">
        <v>96</v>
      </c>
      <c r="AS198" s="4" t="s">
        <v>97</v>
      </c>
      <c r="AT198" s="4" t="s">
        <v>97</v>
      </c>
      <c r="AU198" s="4" t="s">
        <v>97</v>
      </c>
      <c r="AV198" s="4" t="s">
        <v>97</v>
      </c>
      <c r="AW198" s="4" t="s">
        <v>97</v>
      </c>
      <c r="AX198" s="4" t="s">
        <v>97</v>
      </c>
      <c r="AY198" s="4" t="s">
        <v>97</v>
      </c>
      <c r="AZ198" s="4" t="s">
        <v>97</v>
      </c>
      <c r="BA198" s="4" t="s">
        <v>97</v>
      </c>
      <c r="BB198" s="4" t="s">
        <v>97</v>
      </c>
      <c r="BC198" s="4" t="s">
        <v>97</v>
      </c>
      <c r="BD198" s="4" t="s">
        <v>96</v>
      </c>
      <c r="BE198" s="4">
        <v>3</v>
      </c>
      <c r="BF198" s="4">
        <v>3</v>
      </c>
      <c r="BG198" s="4">
        <v>6</v>
      </c>
      <c r="BH198" s="4">
        <v>0</v>
      </c>
      <c r="BI198" s="4">
        <v>0</v>
      </c>
      <c r="BJ198" s="4">
        <v>0</v>
      </c>
      <c r="BK198" s="4">
        <v>7</v>
      </c>
      <c r="BL198" s="4" t="s">
        <v>97</v>
      </c>
      <c r="BM198" s="4" t="s">
        <v>97</v>
      </c>
      <c r="BN198" s="4" t="s">
        <v>98</v>
      </c>
      <c r="BO198" s="6" t="s">
        <v>97</v>
      </c>
      <c r="BP198" s="6" t="s">
        <v>98</v>
      </c>
      <c r="BQ198" s="6" t="s">
        <v>98</v>
      </c>
      <c r="BR198" s="6" t="s">
        <v>96</v>
      </c>
      <c r="BS198" s="6">
        <v>5</v>
      </c>
      <c r="BT198" s="6" t="s">
        <v>96</v>
      </c>
      <c r="BU198" s="29" t="s">
        <v>429</v>
      </c>
      <c r="BV198" s="29" t="s">
        <v>429</v>
      </c>
      <c r="BW198" s="29" t="s">
        <v>429</v>
      </c>
      <c r="BX198" s="29" t="s">
        <v>429</v>
      </c>
      <c r="BY198" s="29" t="s">
        <v>429</v>
      </c>
      <c r="BZ198" s="65" t="s">
        <v>429</v>
      </c>
      <c r="CA198" s="65" t="s">
        <v>429</v>
      </c>
      <c r="CB198" s="65" t="s">
        <v>429</v>
      </c>
      <c r="CC198" s="65" t="s">
        <v>429</v>
      </c>
      <c r="CD198" s="66">
        <v>23</v>
      </c>
      <c r="CE198" s="66">
        <v>11</v>
      </c>
      <c r="CF198" s="66">
        <v>4</v>
      </c>
      <c r="CG198" s="66">
        <v>0</v>
      </c>
      <c r="CH198" s="66">
        <v>2</v>
      </c>
      <c r="CI198" s="66">
        <v>25</v>
      </c>
      <c r="CJ198" s="66">
        <v>0</v>
      </c>
      <c r="CK198" s="66">
        <v>15</v>
      </c>
      <c r="CL198" s="66">
        <v>153</v>
      </c>
      <c r="CM198" s="66">
        <v>99</v>
      </c>
      <c r="CN198" s="66">
        <v>5</v>
      </c>
      <c r="CO198" s="66">
        <v>15</v>
      </c>
      <c r="CP198" s="66">
        <v>0</v>
      </c>
      <c r="CQ198" s="66">
        <v>0</v>
      </c>
      <c r="CR198" s="67">
        <v>0.12633832976445397</v>
      </c>
      <c r="CS198" s="67">
        <v>0.19807280513918629</v>
      </c>
      <c r="CT198" s="67">
        <v>0.31156316916488225</v>
      </c>
      <c r="CU198" s="67">
        <v>0.19271948608137046</v>
      </c>
      <c r="CV198" s="67">
        <v>0.17130620985010706</v>
      </c>
      <c r="CW198" s="68">
        <v>25</v>
      </c>
      <c r="CX198" s="68">
        <v>15</v>
      </c>
      <c r="CY198" s="68">
        <v>6</v>
      </c>
      <c r="CZ198" s="68">
        <v>14</v>
      </c>
    </row>
    <row r="199" spans="1:371" x14ac:dyDescent="0.3">
      <c r="A199" s="3" t="s">
        <v>92</v>
      </c>
      <c r="B199" s="3" t="s">
        <v>359</v>
      </c>
      <c r="C199" s="3" t="s">
        <v>371</v>
      </c>
      <c r="D199" s="6">
        <v>518760</v>
      </c>
      <c r="E199" s="4">
        <v>1422</v>
      </c>
      <c r="F199" s="4">
        <v>259</v>
      </c>
      <c r="G199" s="54">
        <v>0.18213783403656822</v>
      </c>
      <c r="H199" s="4">
        <v>1</v>
      </c>
      <c r="I199" s="4">
        <v>209</v>
      </c>
      <c r="J199" s="6"/>
      <c r="K199" s="6">
        <v>209</v>
      </c>
      <c r="L199" s="6"/>
      <c r="M199" s="61">
        <v>50</v>
      </c>
      <c r="N199" s="4" t="s">
        <v>1712</v>
      </c>
      <c r="O199" s="4">
        <v>0</v>
      </c>
      <c r="P199" s="4">
        <v>0</v>
      </c>
      <c r="Q199" s="4">
        <v>100</v>
      </c>
      <c r="R199" s="4">
        <v>100</v>
      </c>
      <c r="S199" s="4">
        <v>0</v>
      </c>
      <c r="T199" s="4">
        <v>0</v>
      </c>
      <c r="U199" s="4">
        <v>0</v>
      </c>
      <c r="V199" s="4">
        <v>10</v>
      </c>
      <c r="W199" s="4">
        <v>10</v>
      </c>
      <c r="X199" s="4">
        <v>80</v>
      </c>
      <c r="Y199" s="4">
        <v>8</v>
      </c>
      <c r="Z199" s="4">
        <v>2</v>
      </c>
      <c r="AA199" s="4">
        <v>100</v>
      </c>
      <c r="AB199" s="4">
        <v>100</v>
      </c>
      <c r="AC199" s="4">
        <v>100</v>
      </c>
      <c r="AD199" s="4">
        <v>98</v>
      </c>
      <c r="AE199" s="4">
        <v>50</v>
      </c>
      <c r="AF199" s="4">
        <v>0</v>
      </c>
      <c r="AG199" s="4">
        <v>80</v>
      </c>
      <c r="AH199" s="4">
        <v>20</v>
      </c>
      <c r="AI199" s="4">
        <v>100</v>
      </c>
      <c r="AJ199" s="4">
        <v>2</v>
      </c>
      <c r="AK199" s="4" t="s">
        <v>96</v>
      </c>
      <c r="AL199" s="4" t="s">
        <v>96</v>
      </c>
      <c r="AM199" s="4">
        <v>12</v>
      </c>
      <c r="AN199" s="4" t="s">
        <v>97</v>
      </c>
      <c r="AO199" s="4" t="s">
        <v>97</v>
      </c>
      <c r="AP199" s="4" t="s">
        <v>97</v>
      </c>
      <c r="AQ199" s="4" t="s">
        <v>97</v>
      </c>
      <c r="AR199" s="4" t="s">
        <v>97</v>
      </c>
      <c r="AS199" s="4" t="s">
        <v>97</v>
      </c>
      <c r="AT199" s="4" t="s">
        <v>97</v>
      </c>
      <c r="AU199" s="4" t="s">
        <v>97</v>
      </c>
      <c r="AV199" s="4" t="s">
        <v>97</v>
      </c>
      <c r="AW199" s="4" t="s">
        <v>97</v>
      </c>
      <c r="AX199" s="4" t="s">
        <v>97</v>
      </c>
      <c r="AY199" s="4" t="s">
        <v>97</v>
      </c>
      <c r="AZ199" s="4" t="s">
        <v>97</v>
      </c>
      <c r="BA199" s="4" t="s">
        <v>97</v>
      </c>
      <c r="BB199" s="4" t="s">
        <v>97</v>
      </c>
      <c r="BC199" s="4" t="s">
        <v>96</v>
      </c>
      <c r="BD199" s="4" t="s">
        <v>96</v>
      </c>
      <c r="BE199" s="4">
        <v>3</v>
      </c>
      <c r="BF199" s="4">
        <v>3</v>
      </c>
      <c r="BG199" s="4">
        <v>3</v>
      </c>
      <c r="BH199" s="4">
        <v>0</v>
      </c>
      <c r="BI199" s="4">
        <v>4</v>
      </c>
      <c r="BJ199" s="4">
        <v>0</v>
      </c>
      <c r="BK199" s="4">
        <v>9</v>
      </c>
      <c r="BL199" s="4" t="s">
        <v>97</v>
      </c>
      <c r="BM199" s="4" t="s">
        <v>1713</v>
      </c>
      <c r="BN199" s="4" t="s">
        <v>98</v>
      </c>
      <c r="BO199" s="6" t="s">
        <v>97</v>
      </c>
      <c r="BP199" s="6" t="s">
        <v>98</v>
      </c>
      <c r="BQ199" s="6" t="s">
        <v>98</v>
      </c>
      <c r="BR199" s="6" t="s">
        <v>96</v>
      </c>
      <c r="BS199" s="6">
        <v>30</v>
      </c>
      <c r="BT199" s="6" t="s">
        <v>96</v>
      </c>
      <c r="BU199" s="29" t="s">
        <v>429</v>
      </c>
      <c r="BV199" s="29" t="s">
        <v>429</v>
      </c>
      <c r="BW199" s="29" t="s">
        <v>429</v>
      </c>
      <c r="BX199" s="29" t="s">
        <v>429</v>
      </c>
      <c r="BY199" s="29" t="s">
        <v>429</v>
      </c>
      <c r="BZ199" s="65" t="s">
        <v>429</v>
      </c>
      <c r="CA199" s="65" t="s">
        <v>429</v>
      </c>
      <c r="CB199" s="65" t="s">
        <v>429</v>
      </c>
      <c r="CC199" s="65" t="s">
        <v>429</v>
      </c>
      <c r="CD199" s="66">
        <v>68</v>
      </c>
      <c r="CE199" s="66">
        <v>39</v>
      </c>
      <c r="CF199" s="66">
        <v>7</v>
      </c>
      <c r="CG199" s="66">
        <v>0</v>
      </c>
      <c r="CH199" s="66">
        <v>0</v>
      </c>
      <c r="CI199" s="66">
        <v>105</v>
      </c>
      <c r="CJ199" s="66">
        <v>8</v>
      </c>
      <c r="CK199" s="66">
        <v>51</v>
      </c>
      <c r="CL199" s="66">
        <v>299</v>
      </c>
      <c r="CM199" s="66">
        <v>190</v>
      </c>
      <c r="CN199" s="66">
        <v>13</v>
      </c>
      <c r="CO199" s="66">
        <v>37</v>
      </c>
      <c r="CP199" s="66">
        <v>27</v>
      </c>
      <c r="CQ199" s="66">
        <v>21</v>
      </c>
      <c r="CR199" s="67">
        <v>0.17918676774638181</v>
      </c>
      <c r="CS199" s="67">
        <v>0.19572708476912473</v>
      </c>
      <c r="CT199" s="67">
        <v>0.31357684355616816</v>
      </c>
      <c r="CU199" s="67">
        <v>0.18125430737422468</v>
      </c>
      <c r="CV199" s="67">
        <v>0.13025499655410061</v>
      </c>
      <c r="CW199" s="68">
        <v>21</v>
      </c>
      <c r="CX199" s="68">
        <v>28</v>
      </c>
      <c r="CY199" s="68">
        <v>13</v>
      </c>
      <c r="CZ199" s="68">
        <v>11</v>
      </c>
    </row>
    <row r="200" spans="1:371" x14ac:dyDescent="0.3">
      <c r="A200" s="2" t="s">
        <v>92</v>
      </c>
      <c r="B200" s="2" t="s">
        <v>359</v>
      </c>
      <c r="C200" s="2" t="s">
        <v>359</v>
      </c>
      <c r="D200" s="6">
        <v>518158</v>
      </c>
      <c r="E200" s="6">
        <v>42760</v>
      </c>
      <c r="F200" s="4">
        <v>2997</v>
      </c>
      <c r="G200" s="54">
        <v>7.0088868101029003E-2</v>
      </c>
      <c r="H200" s="6">
        <v>5</v>
      </c>
      <c r="I200" s="6">
        <v>787</v>
      </c>
      <c r="J200" s="6">
        <v>161</v>
      </c>
      <c r="K200" s="6">
        <v>360</v>
      </c>
      <c r="L200" s="6">
        <v>266</v>
      </c>
      <c r="M200" s="61">
        <v>2210</v>
      </c>
      <c r="N200" s="6" t="s">
        <v>1709</v>
      </c>
      <c r="O200" s="6">
        <v>600</v>
      </c>
      <c r="P200" s="6">
        <v>1300</v>
      </c>
      <c r="Q200" s="6">
        <v>90</v>
      </c>
      <c r="R200" s="6">
        <v>90</v>
      </c>
      <c r="S200" s="6">
        <v>5</v>
      </c>
      <c r="T200" s="6">
        <v>5</v>
      </c>
      <c r="U200" s="6">
        <v>0</v>
      </c>
      <c r="V200" s="6">
        <v>90</v>
      </c>
      <c r="W200" s="6">
        <v>90</v>
      </c>
      <c r="X200" s="6">
        <v>5</v>
      </c>
      <c r="Y200" s="6">
        <v>0</v>
      </c>
      <c r="Z200" s="6">
        <v>5</v>
      </c>
      <c r="AA200" s="6">
        <v>100</v>
      </c>
      <c r="AB200" s="6">
        <v>100</v>
      </c>
      <c r="AC200" s="6">
        <v>100</v>
      </c>
      <c r="AD200" s="6">
        <v>70</v>
      </c>
      <c r="AE200" s="6">
        <v>70</v>
      </c>
      <c r="AF200" s="6">
        <v>45</v>
      </c>
      <c r="AG200" s="6">
        <v>25</v>
      </c>
      <c r="AH200" s="6">
        <v>30</v>
      </c>
      <c r="AI200" s="6">
        <v>100</v>
      </c>
      <c r="AJ200" s="6">
        <v>8</v>
      </c>
      <c r="AK200" s="6" t="s">
        <v>96</v>
      </c>
      <c r="AL200" s="6" t="s">
        <v>97</v>
      </c>
      <c r="AM200" s="6" t="s">
        <v>98</v>
      </c>
      <c r="AN200" s="6" t="s">
        <v>97</v>
      </c>
      <c r="AO200" s="6" t="s">
        <v>97</v>
      </c>
      <c r="AP200" s="6" t="s">
        <v>97</v>
      </c>
      <c r="AQ200" s="6" t="s">
        <v>97</v>
      </c>
      <c r="AR200" s="6" t="s">
        <v>97</v>
      </c>
      <c r="AS200" s="6" t="s">
        <v>96</v>
      </c>
      <c r="AT200" s="6" t="s">
        <v>97</v>
      </c>
      <c r="AU200" s="6" t="s">
        <v>96</v>
      </c>
      <c r="AV200" s="6" t="s">
        <v>96</v>
      </c>
      <c r="AW200" s="6" t="s">
        <v>97</v>
      </c>
      <c r="AX200" s="6" t="s">
        <v>96</v>
      </c>
      <c r="AY200" s="6" t="s">
        <v>96</v>
      </c>
      <c r="AZ200" s="6" t="s">
        <v>97</v>
      </c>
      <c r="BA200" s="6" t="s">
        <v>96</v>
      </c>
      <c r="BB200" s="6" t="s">
        <v>97</v>
      </c>
      <c r="BC200" s="6" t="s">
        <v>96</v>
      </c>
      <c r="BD200" s="6" t="s">
        <v>96</v>
      </c>
      <c r="BE200" s="6">
        <v>0</v>
      </c>
      <c r="BF200" s="6">
        <v>0</v>
      </c>
      <c r="BG200" s="6">
        <v>0</v>
      </c>
      <c r="BH200" s="6">
        <v>0</v>
      </c>
      <c r="BI200" s="6">
        <v>0</v>
      </c>
      <c r="BJ200" s="6">
        <v>0</v>
      </c>
      <c r="BK200" s="6">
        <v>19</v>
      </c>
      <c r="BL200" s="6" t="s">
        <v>97</v>
      </c>
      <c r="BM200" s="6" t="s">
        <v>96</v>
      </c>
      <c r="BN200" s="6" t="s">
        <v>1724</v>
      </c>
      <c r="BO200" s="6" t="s">
        <v>96</v>
      </c>
      <c r="BP200" s="6">
        <v>10</v>
      </c>
      <c r="BQ200" s="6" t="s">
        <v>96</v>
      </c>
      <c r="BR200" s="6" t="s">
        <v>96</v>
      </c>
      <c r="BS200" s="6">
        <v>62</v>
      </c>
      <c r="BT200" s="6" t="s">
        <v>96</v>
      </c>
      <c r="BU200" s="29" t="s">
        <v>430</v>
      </c>
      <c r="BV200" s="29" t="s">
        <v>1801</v>
      </c>
      <c r="BW200" s="29" t="s">
        <v>1801</v>
      </c>
      <c r="BX200" s="29" t="s">
        <v>429</v>
      </c>
      <c r="BY200" s="29" t="s">
        <v>430</v>
      </c>
      <c r="BZ200" s="65" t="s">
        <v>429</v>
      </c>
      <c r="CA200" s="65" t="s">
        <v>429</v>
      </c>
      <c r="CB200" s="65" t="s">
        <v>429</v>
      </c>
      <c r="CC200" s="65" t="s">
        <v>429</v>
      </c>
      <c r="CD200" s="66">
        <v>1042</v>
      </c>
      <c r="CE200" s="66">
        <v>368</v>
      </c>
      <c r="CF200" s="66">
        <v>209</v>
      </c>
      <c r="CG200" s="66">
        <v>23</v>
      </c>
      <c r="CH200" s="66">
        <v>0</v>
      </c>
      <c r="CI200" s="66">
        <v>783</v>
      </c>
      <c r="CJ200" s="66">
        <v>53</v>
      </c>
      <c r="CK200" s="66">
        <v>493</v>
      </c>
      <c r="CL200" s="66">
        <v>7445</v>
      </c>
      <c r="CM200" s="66">
        <v>4823</v>
      </c>
      <c r="CN200" s="66">
        <v>353</v>
      </c>
      <c r="CO200" s="66">
        <v>861</v>
      </c>
      <c r="CP200" s="66">
        <v>312</v>
      </c>
      <c r="CQ200" s="66">
        <v>296</v>
      </c>
      <c r="CR200" s="67">
        <v>0.1396233548356608</v>
      </c>
      <c r="CS200" s="67">
        <v>0.16611138678197584</v>
      </c>
      <c r="CT200" s="67">
        <v>0.31710025755535076</v>
      </c>
      <c r="CU200" s="67">
        <v>0.19949906665721509</v>
      </c>
      <c r="CV200" s="67">
        <v>0.17766593416979751</v>
      </c>
      <c r="CW200" s="68">
        <v>572</v>
      </c>
      <c r="CX200" s="68">
        <v>698</v>
      </c>
      <c r="CY200" s="68">
        <v>385</v>
      </c>
      <c r="CZ200" s="68">
        <v>414</v>
      </c>
    </row>
    <row r="201" spans="1:371" x14ac:dyDescent="0.3">
      <c r="A201" s="3" t="s">
        <v>92</v>
      </c>
      <c r="B201" s="3" t="s">
        <v>359</v>
      </c>
      <c r="C201" s="3" t="s">
        <v>377</v>
      </c>
      <c r="D201" s="6">
        <v>518972</v>
      </c>
      <c r="E201" s="4">
        <v>2803</v>
      </c>
      <c r="F201" s="4">
        <v>507</v>
      </c>
      <c r="G201" s="54">
        <v>0.18087763110952551</v>
      </c>
      <c r="H201" s="4">
        <v>3</v>
      </c>
      <c r="I201" s="4">
        <v>397</v>
      </c>
      <c r="J201" s="6">
        <v>217</v>
      </c>
      <c r="K201" s="6">
        <v>180</v>
      </c>
      <c r="L201" s="6"/>
      <c r="M201" s="61">
        <v>110</v>
      </c>
      <c r="N201" s="4" t="s">
        <v>1709</v>
      </c>
      <c r="O201" s="4">
        <v>0</v>
      </c>
      <c r="P201" s="4">
        <v>0</v>
      </c>
      <c r="Q201" s="4">
        <v>100</v>
      </c>
      <c r="R201" s="4">
        <v>95</v>
      </c>
      <c r="S201" s="4">
        <v>5</v>
      </c>
      <c r="T201" s="4">
        <v>0</v>
      </c>
      <c r="U201" s="4">
        <v>0</v>
      </c>
      <c r="V201" s="4">
        <v>68</v>
      </c>
      <c r="W201" s="4">
        <v>68</v>
      </c>
      <c r="X201" s="4">
        <v>31</v>
      </c>
      <c r="Y201" s="4">
        <v>1</v>
      </c>
      <c r="Z201" s="4">
        <v>0</v>
      </c>
      <c r="AA201" s="4">
        <v>100</v>
      </c>
      <c r="AB201" s="4">
        <v>100</v>
      </c>
      <c r="AC201" s="4">
        <v>75</v>
      </c>
      <c r="AD201" s="4">
        <v>95</v>
      </c>
      <c r="AE201" s="4">
        <v>95</v>
      </c>
      <c r="AF201" s="4">
        <v>0</v>
      </c>
      <c r="AG201" s="4">
        <v>95</v>
      </c>
      <c r="AH201" s="4">
        <v>5</v>
      </c>
      <c r="AI201" s="4">
        <v>100</v>
      </c>
      <c r="AJ201" s="4">
        <v>2</v>
      </c>
      <c r="AK201" s="4" t="s">
        <v>96</v>
      </c>
      <c r="AL201" s="4" t="s">
        <v>97</v>
      </c>
      <c r="AM201" s="4" t="s">
        <v>98</v>
      </c>
      <c r="AN201" s="4" t="s">
        <v>96</v>
      </c>
      <c r="AO201" s="4" t="s">
        <v>97</v>
      </c>
      <c r="AP201" s="4" t="s">
        <v>96</v>
      </c>
      <c r="AQ201" s="4" t="s">
        <v>97</v>
      </c>
      <c r="AR201" s="4" t="s">
        <v>96</v>
      </c>
      <c r="AS201" s="4" t="s">
        <v>97</v>
      </c>
      <c r="AT201" s="4" t="s">
        <v>97</v>
      </c>
      <c r="AU201" s="4" t="s">
        <v>97</v>
      </c>
      <c r="AV201" s="4" t="s">
        <v>97</v>
      </c>
      <c r="AW201" s="4" t="s">
        <v>97</v>
      </c>
      <c r="AX201" s="4" t="s">
        <v>97</v>
      </c>
      <c r="AY201" s="4" t="s">
        <v>97</v>
      </c>
      <c r="AZ201" s="4" t="s">
        <v>97</v>
      </c>
      <c r="BA201" s="4" t="s">
        <v>96</v>
      </c>
      <c r="BB201" s="4" t="s">
        <v>97</v>
      </c>
      <c r="BC201" s="4" t="s">
        <v>96</v>
      </c>
      <c r="BD201" s="4" t="s">
        <v>96</v>
      </c>
      <c r="BE201" s="4">
        <v>2</v>
      </c>
      <c r="BF201" s="4">
        <v>2</v>
      </c>
      <c r="BG201" s="4">
        <v>2</v>
      </c>
      <c r="BH201" s="4">
        <v>1</v>
      </c>
      <c r="BI201" s="4">
        <v>1</v>
      </c>
      <c r="BJ201" s="4">
        <v>0</v>
      </c>
      <c r="BK201" s="4">
        <v>6</v>
      </c>
      <c r="BL201" s="4" t="s">
        <v>97</v>
      </c>
      <c r="BM201" s="4" t="s">
        <v>97</v>
      </c>
      <c r="BN201" s="4" t="s">
        <v>98</v>
      </c>
      <c r="BO201" s="6" t="s">
        <v>97</v>
      </c>
      <c r="BP201" s="6" t="s">
        <v>98</v>
      </c>
      <c r="BQ201" s="6" t="s">
        <v>98</v>
      </c>
      <c r="BR201" s="6" t="s">
        <v>96</v>
      </c>
      <c r="BS201" s="6">
        <v>20</v>
      </c>
      <c r="BT201" s="6" t="s">
        <v>96</v>
      </c>
      <c r="BU201" s="29" t="s">
        <v>429</v>
      </c>
      <c r="BV201" s="29" t="s">
        <v>1801</v>
      </c>
      <c r="BW201" s="29" t="s">
        <v>429</v>
      </c>
      <c r="BX201" s="29" t="s">
        <v>429</v>
      </c>
      <c r="BY201" s="29" t="s">
        <v>430</v>
      </c>
      <c r="BZ201" s="65" t="s">
        <v>1800</v>
      </c>
      <c r="CA201" s="65" t="s">
        <v>1799</v>
      </c>
      <c r="CB201" s="65" t="s">
        <v>429</v>
      </c>
      <c r="CC201" s="65" t="s">
        <v>429</v>
      </c>
      <c r="CD201" s="66">
        <v>87</v>
      </c>
      <c r="CE201" s="66">
        <v>43</v>
      </c>
      <c r="CF201" s="66">
        <v>11</v>
      </c>
      <c r="CG201" s="66">
        <v>12</v>
      </c>
      <c r="CH201" s="66">
        <v>0</v>
      </c>
      <c r="CI201" s="66">
        <v>107</v>
      </c>
      <c r="CJ201" s="66">
        <v>7</v>
      </c>
      <c r="CK201" s="66">
        <v>60</v>
      </c>
      <c r="CL201" s="66">
        <v>599</v>
      </c>
      <c r="CM201" s="66">
        <v>362</v>
      </c>
      <c r="CN201" s="66">
        <v>16</v>
      </c>
      <c r="CO201" s="66">
        <v>69</v>
      </c>
      <c r="CP201" s="66">
        <v>48</v>
      </c>
      <c r="CQ201" s="66">
        <v>40</v>
      </c>
      <c r="CR201" s="67">
        <v>0.16684229012996135</v>
      </c>
      <c r="CS201" s="67">
        <v>0.17843343870741132</v>
      </c>
      <c r="CT201" s="67">
        <v>0.30066736916051984</v>
      </c>
      <c r="CU201" s="67">
        <v>0.17140850017562345</v>
      </c>
      <c r="CV201" s="67">
        <v>0.18264840182648401</v>
      </c>
      <c r="CW201" s="68">
        <v>54</v>
      </c>
      <c r="CX201" s="68">
        <v>52</v>
      </c>
      <c r="CY201" s="68">
        <v>21</v>
      </c>
      <c r="CZ201" s="68">
        <v>40</v>
      </c>
    </row>
    <row r="202" spans="1:371" x14ac:dyDescent="0.3">
      <c r="A202" s="3" t="s">
        <v>92</v>
      </c>
      <c r="B202" s="3" t="s">
        <v>381</v>
      </c>
      <c r="C202" s="3" t="s">
        <v>382</v>
      </c>
      <c r="D202" s="6">
        <v>516759</v>
      </c>
      <c r="E202" s="4">
        <v>2192</v>
      </c>
      <c r="F202" s="4">
        <v>220</v>
      </c>
      <c r="G202" s="54">
        <v>0.10036496350364964</v>
      </c>
      <c r="H202" s="4">
        <v>1</v>
      </c>
      <c r="I202" s="4">
        <v>50</v>
      </c>
      <c r="J202" s="6"/>
      <c r="K202" s="6"/>
      <c r="L202" s="6">
        <v>50</v>
      </c>
      <c r="M202" s="61">
        <v>170</v>
      </c>
      <c r="N202" s="4" t="s">
        <v>1709</v>
      </c>
      <c r="O202" s="4">
        <v>80</v>
      </c>
      <c r="P202" s="4">
        <v>160</v>
      </c>
      <c r="Q202" s="4">
        <v>100</v>
      </c>
      <c r="R202" s="4">
        <v>79</v>
      </c>
      <c r="S202" s="4">
        <v>10</v>
      </c>
      <c r="T202" s="4">
        <v>10</v>
      </c>
      <c r="U202" s="4">
        <v>1</v>
      </c>
      <c r="V202" s="4">
        <v>35</v>
      </c>
      <c r="W202" s="4">
        <v>35</v>
      </c>
      <c r="X202" s="4">
        <v>58</v>
      </c>
      <c r="Y202" s="4">
        <v>7</v>
      </c>
      <c r="Z202" s="4">
        <v>0</v>
      </c>
      <c r="AA202" s="4">
        <v>100</v>
      </c>
      <c r="AB202" s="4">
        <v>100</v>
      </c>
      <c r="AC202" s="4">
        <v>100</v>
      </c>
      <c r="AD202" s="4">
        <v>80</v>
      </c>
      <c r="AE202" s="4">
        <v>80</v>
      </c>
      <c r="AF202" s="4">
        <v>0</v>
      </c>
      <c r="AG202" s="4">
        <v>70</v>
      </c>
      <c r="AH202" s="4">
        <v>30</v>
      </c>
      <c r="AI202" s="4">
        <v>100</v>
      </c>
      <c r="AJ202" s="4">
        <v>4</v>
      </c>
      <c r="AK202" s="4" t="s">
        <v>96</v>
      </c>
      <c r="AL202" s="4" t="s">
        <v>96</v>
      </c>
      <c r="AM202" s="4">
        <v>5</v>
      </c>
      <c r="AN202" s="4" t="s">
        <v>97</v>
      </c>
      <c r="AO202" s="4" t="s">
        <v>97</v>
      </c>
      <c r="AP202" s="4" t="s">
        <v>97</v>
      </c>
      <c r="AQ202" s="4" t="s">
        <v>96</v>
      </c>
      <c r="AR202" s="4" t="s">
        <v>96</v>
      </c>
      <c r="AS202" s="4" t="s">
        <v>97</v>
      </c>
      <c r="AT202" s="4" t="s">
        <v>97</v>
      </c>
      <c r="AU202" s="4" t="s">
        <v>97</v>
      </c>
      <c r="AV202" s="4" t="s">
        <v>97</v>
      </c>
      <c r="AW202" s="4" t="s">
        <v>97</v>
      </c>
      <c r="AX202" s="4" t="s">
        <v>97</v>
      </c>
      <c r="AY202" s="4" t="s">
        <v>97</v>
      </c>
      <c r="AZ202" s="4" t="s">
        <v>97</v>
      </c>
      <c r="BA202" s="4" t="s">
        <v>97</v>
      </c>
      <c r="BB202" s="4" t="s">
        <v>97</v>
      </c>
      <c r="BC202" s="4" t="s">
        <v>96</v>
      </c>
      <c r="BD202" s="4" t="s">
        <v>96</v>
      </c>
      <c r="BE202" s="4">
        <v>8</v>
      </c>
      <c r="BF202" s="4">
        <v>8</v>
      </c>
      <c r="BG202" s="4">
        <v>8</v>
      </c>
      <c r="BH202" s="4">
        <v>0</v>
      </c>
      <c r="BI202" s="4">
        <v>8</v>
      </c>
      <c r="BJ202" s="4">
        <v>0</v>
      </c>
      <c r="BK202" s="4">
        <v>9</v>
      </c>
      <c r="BL202" s="4" t="s">
        <v>97</v>
      </c>
      <c r="BM202" s="4" t="s">
        <v>97</v>
      </c>
      <c r="BN202" s="4" t="s">
        <v>98</v>
      </c>
      <c r="BO202" s="6" t="s">
        <v>97</v>
      </c>
      <c r="BP202" s="6" t="s">
        <v>98</v>
      </c>
      <c r="BQ202" s="6" t="s">
        <v>98</v>
      </c>
      <c r="BR202" s="6" t="s">
        <v>96</v>
      </c>
      <c r="BS202" s="6">
        <v>10</v>
      </c>
      <c r="BT202" s="6" t="s">
        <v>96</v>
      </c>
      <c r="BU202" s="29" t="s">
        <v>429</v>
      </c>
      <c r="BV202" s="29" t="s">
        <v>1798</v>
      </c>
      <c r="BW202" s="29" t="s">
        <v>429</v>
      </c>
      <c r="BX202" s="29" t="s">
        <v>1798</v>
      </c>
      <c r="BY202" s="29" t="s">
        <v>430</v>
      </c>
      <c r="BZ202" s="65" t="s">
        <v>429</v>
      </c>
      <c r="CA202" s="65" t="s">
        <v>429</v>
      </c>
      <c r="CB202" s="65" t="s">
        <v>429</v>
      </c>
      <c r="CC202" s="65" t="s">
        <v>429</v>
      </c>
      <c r="CD202" s="66">
        <v>127</v>
      </c>
      <c r="CE202" s="66">
        <v>78</v>
      </c>
      <c r="CF202" s="66">
        <v>17</v>
      </c>
      <c r="CG202" s="66">
        <v>13</v>
      </c>
      <c r="CH202" s="66">
        <v>3</v>
      </c>
      <c r="CI202" s="66">
        <v>125</v>
      </c>
      <c r="CJ202" s="66">
        <v>4</v>
      </c>
      <c r="CK202" s="66">
        <v>67</v>
      </c>
      <c r="CL202" s="66">
        <v>367</v>
      </c>
      <c r="CM202" s="66">
        <v>230</v>
      </c>
      <c r="CN202" s="66">
        <v>20</v>
      </c>
      <c r="CO202" s="66">
        <v>51</v>
      </c>
      <c r="CP202" s="66">
        <v>28</v>
      </c>
      <c r="CQ202" s="66">
        <v>24</v>
      </c>
      <c r="CR202" s="67">
        <v>0.15031789282470481</v>
      </c>
      <c r="CS202" s="67">
        <v>0.16712079927338783</v>
      </c>
      <c r="CT202" s="67">
        <v>0.28383287920072664</v>
      </c>
      <c r="CU202" s="67">
        <v>0.18346957311534967</v>
      </c>
      <c r="CV202" s="67">
        <v>0.21525885558583105</v>
      </c>
      <c r="CW202" s="68">
        <v>53</v>
      </c>
      <c r="CX202" s="68">
        <v>40</v>
      </c>
      <c r="CY202" s="68">
        <v>24</v>
      </c>
      <c r="CZ202" s="68">
        <v>30</v>
      </c>
    </row>
    <row r="203" spans="1:371" x14ac:dyDescent="0.3">
      <c r="A203" s="3" t="s">
        <v>92</v>
      </c>
      <c r="B203" s="3" t="s">
        <v>381</v>
      </c>
      <c r="C203" s="3" t="s">
        <v>453</v>
      </c>
      <c r="D203" s="6">
        <v>517127</v>
      </c>
      <c r="E203" s="4">
        <v>127</v>
      </c>
      <c r="F203" s="4">
        <v>55</v>
      </c>
      <c r="G203" s="54">
        <v>0.43307086614173229</v>
      </c>
      <c r="H203" s="6">
        <v>0</v>
      </c>
      <c r="I203" s="6">
        <v>0</v>
      </c>
      <c r="J203" s="6"/>
      <c r="K203" s="6"/>
      <c r="L203" s="6"/>
      <c r="M203" s="61">
        <v>55</v>
      </c>
      <c r="N203" s="4" t="s">
        <v>1709</v>
      </c>
      <c r="O203" s="4">
        <v>2</v>
      </c>
      <c r="P203" s="4">
        <v>22</v>
      </c>
      <c r="Q203" s="4">
        <v>70</v>
      </c>
      <c r="R203" s="4">
        <v>70</v>
      </c>
      <c r="S203" s="4">
        <v>0</v>
      </c>
      <c r="T203" s="4">
        <v>30</v>
      </c>
      <c r="U203" s="4">
        <v>0</v>
      </c>
      <c r="V203" s="4">
        <v>0</v>
      </c>
      <c r="W203" s="4">
        <v>0</v>
      </c>
      <c r="X203" s="4">
        <v>20</v>
      </c>
      <c r="Y203" s="4">
        <v>5</v>
      </c>
      <c r="Z203" s="4">
        <v>75</v>
      </c>
      <c r="AA203" s="4">
        <v>100</v>
      </c>
      <c r="AB203" s="4">
        <v>83</v>
      </c>
      <c r="AC203" s="4">
        <v>70</v>
      </c>
      <c r="AD203" s="4">
        <v>0</v>
      </c>
      <c r="AE203" s="4">
        <v>0</v>
      </c>
      <c r="AF203" s="4">
        <v>0</v>
      </c>
      <c r="AG203" s="4">
        <v>0</v>
      </c>
      <c r="AH203" s="4">
        <v>100</v>
      </c>
      <c r="AI203" s="4">
        <v>60</v>
      </c>
      <c r="AJ203" s="4">
        <v>2</v>
      </c>
      <c r="AK203" s="4" t="s">
        <v>96</v>
      </c>
      <c r="AL203" s="4" t="s">
        <v>96</v>
      </c>
      <c r="AM203" s="4">
        <v>12</v>
      </c>
      <c r="AN203" s="4" t="s">
        <v>97</v>
      </c>
      <c r="AO203" s="4" t="s">
        <v>97</v>
      </c>
      <c r="AP203" s="4" t="s">
        <v>97</v>
      </c>
      <c r="AQ203" s="4" t="s">
        <v>97</v>
      </c>
      <c r="AR203" s="4" t="s">
        <v>97</v>
      </c>
      <c r="AS203" s="4" t="s">
        <v>97</v>
      </c>
      <c r="AT203" s="4" t="s">
        <v>97</v>
      </c>
      <c r="AU203" s="4" t="s">
        <v>97</v>
      </c>
      <c r="AV203" s="4" t="s">
        <v>97</v>
      </c>
      <c r="AW203" s="4" t="s">
        <v>97</v>
      </c>
      <c r="AX203" s="4" t="s">
        <v>97</v>
      </c>
      <c r="AY203" s="4" t="s">
        <v>97</v>
      </c>
      <c r="AZ203" s="4" t="s">
        <v>97</v>
      </c>
      <c r="BA203" s="4" t="s">
        <v>97</v>
      </c>
      <c r="BB203" s="4" t="s">
        <v>97</v>
      </c>
      <c r="BC203" s="4" t="s">
        <v>97</v>
      </c>
      <c r="BD203" s="4" t="s">
        <v>1439</v>
      </c>
      <c r="BE203" s="4">
        <v>10</v>
      </c>
      <c r="BF203" s="4">
        <v>10</v>
      </c>
      <c r="BG203" s="4">
        <v>10</v>
      </c>
      <c r="BH203" s="4">
        <v>0</v>
      </c>
      <c r="BI203" s="4">
        <v>10</v>
      </c>
      <c r="BJ203" s="4">
        <v>0</v>
      </c>
      <c r="BK203" s="4">
        <v>5</v>
      </c>
      <c r="BL203" s="4" t="s">
        <v>97</v>
      </c>
      <c r="BM203" s="4" t="s">
        <v>97</v>
      </c>
      <c r="BN203" s="4" t="s">
        <v>98</v>
      </c>
      <c r="BO203" s="6" t="s">
        <v>97</v>
      </c>
      <c r="BP203" s="6" t="s">
        <v>98</v>
      </c>
      <c r="BQ203" s="6" t="s">
        <v>98</v>
      </c>
      <c r="BR203" s="6" t="s">
        <v>96</v>
      </c>
      <c r="BS203" s="6">
        <v>10</v>
      </c>
      <c r="BT203" s="6" t="s">
        <v>96</v>
      </c>
      <c r="BU203" s="29" t="s">
        <v>429</v>
      </c>
      <c r="BV203" s="29" t="s">
        <v>429</v>
      </c>
      <c r="BW203" s="29" t="s">
        <v>429</v>
      </c>
      <c r="BX203" s="29" t="s">
        <v>429</v>
      </c>
      <c r="BY203" s="29" t="s">
        <v>429</v>
      </c>
      <c r="BZ203" s="65" t="s">
        <v>429</v>
      </c>
      <c r="CA203" s="65" t="s">
        <v>429</v>
      </c>
      <c r="CB203" s="65" t="s">
        <v>429</v>
      </c>
      <c r="CC203" s="65" t="s">
        <v>429</v>
      </c>
      <c r="CD203" s="69">
        <v>15.916666666666666</v>
      </c>
      <c r="CE203" s="69">
        <v>12</v>
      </c>
      <c r="CF203" s="66">
        <v>2</v>
      </c>
      <c r="CG203" s="69">
        <v>6</v>
      </c>
      <c r="CH203" s="69">
        <v>0</v>
      </c>
      <c r="CI203" s="69">
        <v>23</v>
      </c>
      <c r="CJ203" s="69">
        <v>0</v>
      </c>
      <c r="CK203" s="66">
        <v>14</v>
      </c>
      <c r="CL203" s="66">
        <v>35</v>
      </c>
      <c r="CM203" s="66">
        <v>18</v>
      </c>
      <c r="CN203" s="66">
        <v>0</v>
      </c>
      <c r="CO203" s="66">
        <v>5</v>
      </c>
      <c r="CP203" s="66">
        <v>0</v>
      </c>
      <c r="CQ203" s="66">
        <v>0</v>
      </c>
      <c r="CR203" s="67">
        <v>0.20454545454545456</v>
      </c>
      <c r="CS203" s="67">
        <v>0.18181818181818182</v>
      </c>
      <c r="CT203" s="67">
        <v>0.31060606060606061</v>
      </c>
      <c r="CU203" s="67">
        <v>0.19696969696969696</v>
      </c>
      <c r="CV203" s="67">
        <v>0.10606060606060606</v>
      </c>
      <c r="CW203" s="68">
        <v>0</v>
      </c>
      <c r="CX203" s="68">
        <v>7</v>
      </c>
      <c r="CY203" s="68">
        <v>0</v>
      </c>
      <c r="CZ203" s="68">
        <v>0</v>
      </c>
    </row>
    <row r="204" spans="1:371" x14ac:dyDescent="0.3">
      <c r="A204" s="3" t="s">
        <v>92</v>
      </c>
      <c r="B204" s="3" t="s">
        <v>381</v>
      </c>
      <c r="C204" s="3" t="s">
        <v>381</v>
      </c>
      <c r="D204" s="6">
        <v>517381</v>
      </c>
      <c r="E204" s="4">
        <v>5879</v>
      </c>
      <c r="F204" s="4">
        <v>527</v>
      </c>
      <c r="G204" s="54">
        <v>8.9641095424391901E-2</v>
      </c>
      <c r="H204" s="4">
        <v>3</v>
      </c>
      <c r="I204" s="4">
        <v>307</v>
      </c>
      <c r="J204" s="6"/>
      <c r="K204" s="6">
        <v>200</v>
      </c>
      <c r="L204" s="6">
        <v>107</v>
      </c>
      <c r="M204" s="61">
        <v>219.99999999999997</v>
      </c>
      <c r="N204" s="4" t="s">
        <v>1709</v>
      </c>
      <c r="O204" s="4">
        <v>83</v>
      </c>
      <c r="P204" s="4">
        <v>193</v>
      </c>
      <c r="Q204" s="4">
        <v>80</v>
      </c>
      <c r="R204" s="4">
        <v>80</v>
      </c>
      <c r="S204" s="4">
        <v>5</v>
      </c>
      <c r="T204" s="4">
        <v>15</v>
      </c>
      <c r="U204" s="4">
        <v>0</v>
      </c>
      <c r="V204" s="4">
        <v>50</v>
      </c>
      <c r="W204" s="4">
        <v>40</v>
      </c>
      <c r="X204" s="4">
        <v>40</v>
      </c>
      <c r="Y204" s="4">
        <v>10</v>
      </c>
      <c r="Z204" s="4">
        <v>10</v>
      </c>
      <c r="AA204" s="4">
        <v>100</v>
      </c>
      <c r="AB204" s="4">
        <v>100</v>
      </c>
      <c r="AC204" s="4">
        <v>90</v>
      </c>
      <c r="AD204" s="4">
        <v>60</v>
      </c>
      <c r="AE204" s="4">
        <v>50</v>
      </c>
      <c r="AF204" s="4">
        <v>30</v>
      </c>
      <c r="AG204" s="4">
        <v>50</v>
      </c>
      <c r="AH204" s="4">
        <v>20</v>
      </c>
      <c r="AI204" s="4">
        <v>100</v>
      </c>
      <c r="AJ204" s="4">
        <v>4</v>
      </c>
      <c r="AK204" s="4" t="s">
        <v>96</v>
      </c>
      <c r="AL204" s="4" t="s">
        <v>96</v>
      </c>
      <c r="AM204" s="4">
        <v>2</v>
      </c>
      <c r="AN204" s="4" t="s">
        <v>97</v>
      </c>
      <c r="AO204" s="4" t="s">
        <v>97</v>
      </c>
      <c r="AP204" s="4" t="s">
        <v>96</v>
      </c>
      <c r="AQ204" s="4" t="s">
        <v>96</v>
      </c>
      <c r="AR204" s="4" t="s">
        <v>96</v>
      </c>
      <c r="AS204" s="4" t="s">
        <v>97</v>
      </c>
      <c r="AT204" s="4" t="s">
        <v>97</v>
      </c>
      <c r="AU204" s="4" t="s">
        <v>97</v>
      </c>
      <c r="AV204" s="4" t="s">
        <v>97</v>
      </c>
      <c r="AW204" s="4" t="s">
        <v>97</v>
      </c>
      <c r="AX204" s="4" t="s">
        <v>97</v>
      </c>
      <c r="AY204" s="4" t="s">
        <v>97</v>
      </c>
      <c r="AZ204" s="4" t="s">
        <v>97</v>
      </c>
      <c r="BA204" s="4" t="s">
        <v>97</v>
      </c>
      <c r="BB204" s="4" t="s">
        <v>97</v>
      </c>
      <c r="BC204" s="4" t="s">
        <v>96</v>
      </c>
      <c r="BD204" s="4" t="s">
        <v>96</v>
      </c>
      <c r="BE204" s="4">
        <v>0</v>
      </c>
      <c r="BF204" s="4">
        <v>0</v>
      </c>
      <c r="BG204" s="4">
        <v>0</v>
      </c>
      <c r="BH204" s="4">
        <v>0</v>
      </c>
      <c r="BI204" s="4">
        <v>0</v>
      </c>
      <c r="BJ204" s="4">
        <v>0</v>
      </c>
      <c r="BK204" s="4">
        <v>13</v>
      </c>
      <c r="BL204" s="4" t="s">
        <v>97</v>
      </c>
      <c r="BM204" s="4" t="s">
        <v>96</v>
      </c>
      <c r="BN204" s="4" t="s">
        <v>1714</v>
      </c>
      <c r="BO204" s="6" t="s">
        <v>97</v>
      </c>
      <c r="BP204" s="6" t="s">
        <v>98</v>
      </c>
      <c r="BQ204" s="6" t="s">
        <v>98</v>
      </c>
      <c r="BR204" s="6" t="s">
        <v>96</v>
      </c>
      <c r="BS204" s="6">
        <v>25</v>
      </c>
      <c r="BT204" s="6" t="s">
        <v>96</v>
      </c>
      <c r="BU204" s="29" t="s">
        <v>429</v>
      </c>
      <c r="BV204" s="29" t="s">
        <v>429</v>
      </c>
      <c r="BW204" s="29" t="s">
        <v>429</v>
      </c>
      <c r="BX204" s="29" t="s">
        <v>429</v>
      </c>
      <c r="BY204" s="29" t="s">
        <v>429</v>
      </c>
      <c r="BZ204" s="65" t="s">
        <v>429</v>
      </c>
      <c r="CA204" s="65" t="s">
        <v>1799</v>
      </c>
      <c r="CB204" s="65" t="s">
        <v>429</v>
      </c>
      <c r="CC204" s="65" t="s">
        <v>429</v>
      </c>
      <c r="CD204" s="66">
        <v>239</v>
      </c>
      <c r="CE204" s="66">
        <v>92</v>
      </c>
      <c r="CF204" s="66">
        <v>52</v>
      </c>
      <c r="CG204" s="66">
        <v>11</v>
      </c>
      <c r="CH204" s="66">
        <v>1</v>
      </c>
      <c r="CI204" s="66">
        <v>130</v>
      </c>
      <c r="CJ204" s="66">
        <v>0</v>
      </c>
      <c r="CK204" s="66">
        <v>72</v>
      </c>
      <c r="CL204" s="66">
        <v>1111</v>
      </c>
      <c r="CM204" s="66">
        <v>709</v>
      </c>
      <c r="CN204" s="66">
        <v>52</v>
      </c>
      <c r="CO204" s="66">
        <v>180</v>
      </c>
      <c r="CP204" s="66">
        <v>81</v>
      </c>
      <c r="CQ204" s="66">
        <v>81</v>
      </c>
      <c r="CR204" s="67">
        <v>0.14093851132686083</v>
      </c>
      <c r="CS204" s="67">
        <v>0.18802588996763753</v>
      </c>
      <c r="CT204" s="67">
        <v>0.31019417475728156</v>
      </c>
      <c r="CU204" s="67">
        <v>0.19708737864077669</v>
      </c>
      <c r="CV204" s="67">
        <v>0.16375404530744336</v>
      </c>
      <c r="CW204" s="68">
        <v>61</v>
      </c>
      <c r="CX204" s="68">
        <v>175</v>
      </c>
      <c r="CY204" s="68">
        <v>51</v>
      </c>
      <c r="CZ204" s="68">
        <v>41</v>
      </c>
    </row>
    <row r="205" spans="1:371" x14ac:dyDescent="0.3">
      <c r="A205" s="3" t="s">
        <v>92</v>
      </c>
      <c r="B205" s="3" t="s">
        <v>386</v>
      </c>
      <c r="C205" s="3" t="s">
        <v>387</v>
      </c>
      <c r="D205" s="6">
        <v>516741</v>
      </c>
      <c r="E205" s="4">
        <v>893</v>
      </c>
      <c r="F205" s="4">
        <v>110</v>
      </c>
      <c r="G205" s="54">
        <v>0.12318029115341546</v>
      </c>
      <c r="H205" s="4">
        <v>1</v>
      </c>
      <c r="I205" s="4">
        <v>110</v>
      </c>
      <c r="J205" s="6"/>
      <c r="K205" s="6"/>
      <c r="L205" s="6">
        <v>110</v>
      </c>
      <c r="M205" s="61"/>
      <c r="N205" s="4" t="s">
        <v>1712</v>
      </c>
      <c r="O205" s="4">
        <v>66</v>
      </c>
      <c r="P205" s="4">
        <v>210</v>
      </c>
      <c r="Q205" s="4">
        <v>0</v>
      </c>
      <c r="R205" s="4">
        <v>0</v>
      </c>
      <c r="S205" s="4">
        <v>100</v>
      </c>
      <c r="T205" s="4">
        <v>0</v>
      </c>
      <c r="U205" s="4">
        <v>0</v>
      </c>
      <c r="V205" s="4">
        <v>0</v>
      </c>
      <c r="W205" s="4">
        <v>0</v>
      </c>
      <c r="X205" s="4">
        <v>95</v>
      </c>
      <c r="Y205" s="4">
        <v>3</v>
      </c>
      <c r="Z205" s="4">
        <v>2</v>
      </c>
      <c r="AA205" s="4">
        <v>100</v>
      </c>
      <c r="AB205" s="4">
        <v>100</v>
      </c>
      <c r="AC205" s="4">
        <v>100</v>
      </c>
      <c r="AD205" s="4">
        <v>85</v>
      </c>
      <c r="AE205" s="4">
        <v>0</v>
      </c>
      <c r="AF205" s="4">
        <v>0</v>
      </c>
      <c r="AG205" s="4">
        <v>90</v>
      </c>
      <c r="AH205" s="4">
        <v>10</v>
      </c>
      <c r="AI205" s="4">
        <v>80</v>
      </c>
      <c r="AJ205" s="4">
        <v>2</v>
      </c>
      <c r="AK205" s="4" t="s">
        <v>97</v>
      </c>
      <c r="AL205" s="4" t="s">
        <v>96</v>
      </c>
      <c r="AM205" s="4">
        <v>2</v>
      </c>
      <c r="AN205" s="4" t="s">
        <v>96</v>
      </c>
      <c r="AO205" s="4" t="s">
        <v>97</v>
      </c>
      <c r="AP205" s="4" t="s">
        <v>96</v>
      </c>
      <c r="AQ205" s="4" t="s">
        <v>96</v>
      </c>
      <c r="AR205" s="4" t="s">
        <v>96</v>
      </c>
      <c r="AS205" s="4" t="s">
        <v>97</v>
      </c>
      <c r="AT205" s="4" t="s">
        <v>97</v>
      </c>
      <c r="AU205" s="4" t="s">
        <v>97</v>
      </c>
      <c r="AV205" s="4" t="s">
        <v>97</v>
      </c>
      <c r="AW205" s="4" t="s">
        <v>97</v>
      </c>
      <c r="AX205" s="4" t="s">
        <v>97</v>
      </c>
      <c r="AY205" s="4" t="s">
        <v>97</v>
      </c>
      <c r="AZ205" s="4" t="s">
        <v>97</v>
      </c>
      <c r="BA205" s="4" t="s">
        <v>97</v>
      </c>
      <c r="BB205" s="4" t="s">
        <v>97</v>
      </c>
      <c r="BC205" s="4" t="s">
        <v>96</v>
      </c>
      <c r="BD205" s="4" t="s">
        <v>97</v>
      </c>
      <c r="BE205" s="4">
        <v>2</v>
      </c>
      <c r="BF205" s="4">
        <v>2</v>
      </c>
      <c r="BG205" s="4">
        <v>10</v>
      </c>
      <c r="BH205" s="4">
        <v>0</v>
      </c>
      <c r="BI205" s="4">
        <v>1</v>
      </c>
      <c r="BJ205" s="4">
        <v>0</v>
      </c>
      <c r="BK205" s="4">
        <v>7</v>
      </c>
      <c r="BL205" s="4" t="s">
        <v>97</v>
      </c>
      <c r="BM205" s="4" t="s">
        <v>97</v>
      </c>
      <c r="BN205" s="4" t="s">
        <v>98</v>
      </c>
      <c r="BO205" s="6" t="s">
        <v>97</v>
      </c>
      <c r="BP205" s="6" t="s">
        <v>98</v>
      </c>
      <c r="BQ205" s="6" t="s">
        <v>98</v>
      </c>
      <c r="BR205" s="6" t="s">
        <v>96</v>
      </c>
      <c r="BS205" s="6">
        <v>2</v>
      </c>
      <c r="BT205" s="6" t="s">
        <v>96</v>
      </c>
      <c r="BU205" s="29" t="s">
        <v>429</v>
      </c>
      <c r="BV205" s="29" t="s">
        <v>429</v>
      </c>
      <c r="BW205" s="29" t="s">
        <v>429</v>
      </c>
      <c r="BX205" s="29" t="s">
        <v>429</v>
      </c>
      <c r="BY205" s="29" t="s">
        <v>430</v>
      </c>
      <c r="BZ205" s="65" t="s">
        <v>429</v>
      </c>
      <c r="CA205" s="65" t="s">
        <v>429</v>
      </c>
      <c r="CB205" s="65" t="s">
        <v>429</v>
      </c>
      <c r="CC205" s="65" t="s">
        <v>429</v>
      </c>
      <c r="CD205" s="66">
        <v>31</v>
      </c>
      <c r="CE205" s="66">
        <v>15</v>
      </c>
      <c r="CF205" s="66">
        <v>8</v>
      </c>
      <c r="CG205" s="66">
        <v>0</v>
      </c>
      <c r="CH205" s="66">
        <v>0</v>
      </c>
      <c r="CI205" s="66">
        <v>29</v>
      </c>
      <c r="CJ205" s="66">
        <v>0</v>
      </c>
      <c r="CK205" s="66">
        <v>11</v>
      </c>
      <c r="CL205" s="66">
        <v>175</v>
      </c>
      <c r="CM205" s="66">
        <v>115</v>
      </c>
      <c r="CN205" s="66">
        <v>12</v>
      </c>
      <c r="CO205" s="66">
        <v>25</v>
      </c>
      <c r="CP205" s="66">
        <v>0</v>
      </c>
      <c r="CQ205" s="66">
        <v>1</v>
      </c>
      <c r="CR205" s="67">
        <v>0.1420389461626575</v>
      </c>
      <c r="CS205" s="67">
        <v>0.22336769759450173</v>
      </c>
      <c r="CT205" s="67">
        <v>0.31156930126002291</v>
      </c>
      <c r="CU205" s="67">
        <v>0.19243986254295534</v>
      </c>
      <c r="CV205" s="67">
        <v>0.13058419243986255</v>
      </c>
      <c r="CW205" s="68">
        <v>3</v>
      </c>
      <c r="CX205" s="68">
        <v>28</v>
      </c>
      <c r="CY205" s="68">
        <v>12</v>
      </c>
      <c r="CZ205" s="68">
        <v>7</v>
      </c>
    </row>
    <row r="206" spans="1:371" x14ac:dyDescent="0.3">
      <c r="A206" s="3" t="s">
        <v>92</v>
      </c>
      <c r="B206" s="3" t="s">
        <v>386</v>
      </c>
      <c r="C206" s="3" t="s">
        <v>388</v>
      </c>
      <c r="D206" s="6">
        <v>516791</v>
      </c>
      <c r="E206" s="4">
        <v>539</v>
      </c>
      <c r="F206" s="4">
        <v>67</v>
      </c>
      <c r="G206" s="54">
        <v>0.12430426716141002</v>
      </c>
      <c r="H206" s="4">
        <v>1</v>
      </c>
      <c r="I206" s="4">
        <v>67</v>
      </c>
      <c r="J206" s="6"/>
      <c r="K206" s="6">
        <v>67</v>
      </c>
      <c r="L206" s="6"/>
      <c r="M206" s="61"/>
      <c r="N206" s="4" t="s">
        <v>1709</v>
      </c>
      <c r="O206" s="4">
        <v>0</v>
      </c>
      <c r="P206" s="4">
        <v>0</v>
      </c>
      <c r="Q206" s="4">
        <v>100</v>
      </c>
      <c r="R206" s="4">
        <v>40</v>
      </c>
      <c r="S206" s="4">
        <v>60</v>
      </c>
      <c r="T206" s="4">
        <v>0</v>
      </c>
      <c r="U206" s="4">
        <v>0</v>
      </c>
      <c r="V206" s="4">
        <v>50</v>
      </c>
      <c r="W206" s="4">
        <v>50</v>
      </c>
      <c r="X206" s="4">
        <v>40</v>
      </c>
      <c r="Y206" s="4">
        <v>5</v>
      </c>
      <c r="Z206" s="4">
        <v>5</v>
      </c>
      <c r="AA206" s="4">
        <v>100</v>
      </c>
      <c r="AB206" s="4">
        <v>100</v>
      </c>
      <c r="AC206" s="4">
        <v>100</v>
      </c>
      <c r="AD206" s="4">
        <v>100</v>
      </c>
      <c r="AE206" s="4">
        <v>85</v>
      </c>
      <c r="AF206" s="4">
        <v>0</v>
      </c>
      <c r="AG206" s="4">
        <v>40</v>
      </c>
      <c r="AH206" s="4">
        <v>60</v>
      </c>
      <c r="AI206" s="4">
        <v>100</v>
      </c>
      <c r="AJ206" s="4">
        <v>2</v>
      </c>
      <c r="AK206" s="4" t="s">
        <v>96</v>
      </c>
      <c r="AL206" s="4" t="s">
        <v>97</v>
      </c>
      <c r="AM206" s="4" t="s">
        <v>98</v>
      </c>
      <c r="AN206" s="4" t="s">
        <v>97</v>
      </c>
      <c r="AO206" s="4" t="s">
        <v>97</v>
      </c>
      <c r="AP206" s="4" t="s">
        <v>97</v>
      </c>
      <c r="AQ206" s="4" t="s">
        <v>97</v>
      </c>
      <c r="AR206" s="4" t="s">
        <v>97</v>
      </c>
      <c r="AS206" s="4" t="s">
        <v>97</v>
      </c>
      <c r="AT206" s="4" t="s">
        <v>97</v>
      </c>
      <c r="AU206" s="4" t="s">
        <v>97</v>
      </c>
      <c r="AV206" s="4" t="s">
        <v>97</v>
      </c>
      <c r="AW206" s="4" t="s">
        <v>97</v>
      </c>
      <c r="AX206" s="4" t="s">
        <v>97</v>
      </c>
      <c r="AY206" s="4" t="s">
        <v>97</v>
      </c>
      <c r="AZ206" s="4" t="s">
        <v>97</v>
      </c>
      <c r="BA206" s="4" t="s">
        <v>97</v>
      </c>
      <c r="BB206" s="4" t="s">
        <v>97</v>
      </c>
      <c r="BC206" s="4" t="s">
        <v>97</v>
      </c>
      <c r="BD206" s="4" t="s">
        <v>96</v>
      </c>
      <c r="BE206" s="4">
        <v>6</v>
      </c>
      <c r="BF206" s="4">
        <v>6</v>
      </c>
      <c r="BG206" s="4">
        <v>13</v>
      </c>
      <c r="BH206" s="4">
        <v>0</v>
      </c>
      <c r="BI206" s="4">
        <v>5</v>
      </c>
      <c r="BJ206" s="4">
        <v>0</v>
      </c>
      <c r="BK206" s="4">
        <v>7</v>
      </c>
      <c r="BL206" s="4" t="s">
        <v>97</v>
      </c>
      <c r="BM206" s="4" t="s">
        <v>1713</v>
      </c>
      <c r="BN206" s="4" t="s">
        <v>98</v>
      </c>
      <c r="BO206" s="6" t="s">
        <v>97</v>
      </c>
      <c r="BP206" s="6" t="s">
        <v>98</v>
      </c>
      <c r="BQ206" s="6" t="s">
        <v>98</v>
      </c>
      <c r="BR206" s="6" t="s">
        <v>96</v>
      </c>
      <c r="BS206" s="6">
        <v>21</v>
      </c>
      <c r="BT206" s="6" t="s">
        <v>96</v>
      </c>
      <c r="BU206" s="29" t="s">
        <v>429</v>
      </c>
      <c r="BV206" s="29" t="s">
        <v>429</v>
      </c>
      <c r="BW206" s="29" t="s">
        <v>429</v>
      </c>
      <c r="BX206" s="29" t="s">
        <v>429</v>
      </c>
      <c r="BY206" s="29" t="s">
        <v>429</v>
      </c>
      <c r="BZ206" s="65" t="s">
        <v>429</v>
      </c>
      <c r="CA206" s="65" t="s">
        <v>429</v>
      </c>
      <c r="CB206" s="65" t="s">
        <v>429</v>
      </c>
      <c r="CC206" s="65" t="s">
        <v>429</v>
      </c>
      <c r="CD206" s="66">
        <v>20</v>
      </c>
      <c r="CE206" s="66">
        <v>9</v>
      </c>
      <c r="CF206" s="66">
        <v>5</v>
      </c>
      <c r="CG206" s="66">
        <v>0</v>
      </c>
      <c r="CH206" s="66">
        <v>1</v>
      </c>
      <c r="CI206" s="66">
        <v>18</v>
      </c>
      <c r="CJ206" s="66">
        <v>2</v>
      </c>
      <c r="CK206" s="66">
        <v>9</v>
      </c>
      <c r="CL206" s="66">
        <v>117</v>
      </c>
      <c r="CM206" s="66">
        <v>67</v>
      </c>
      <c r="CN206" s="66">
        <v>1</v>
      </c>
      <c r="CO206" s="66">
        <v>15</v>
      </c>
      <c r="CP206" s="66">
        <v>16</v>
      </c>
      <c r="CQ206" s="66">
        <v>15</v>
      </c>
      <c r="CR206" s="67">
        <v>0.15384615384615385</v>
      </c>
      <c r="CS206" s="67">
        <v>0.21062271062271062</v>
      </c>
      <c r="CT206" s="67">
        <v>0.29120879120879123</v>
      </c>
      <c r="CU206" s="67">
        <v>0.18315018315018314</v>
      </c>
      <c r="CV206" s="67">
        <v>0.16117216117216118</v>
      </c>
      <c r="CW206" s="68">
        <v>10</v>
      </c>
      <c r="CX206" s="68">
        <v>10</v>
      </c>
      <c r="CY206" s="68">
        <v>3</v>
      </c>
      <c r="CZ206" s="68">
        <v>11</v>
      </c>
    </row>
    <row r="207" spans="1:371" x14ac:dyDescent="0.3">
      <c r="A207" s="3" t="s">
        <v>92</v>
      </c>
      <c r="B207" s="3" t="s">
        <v>386</v>
      </c>
      <c r="C207" s="3" t="s">
        <v>389</v>
      </c>
      <c r="D207" s="6">
        <v>516872</v>
      </c>
      <c r="E207" s="4">
        <v>967</v>
      </c>
      <c r="F207" s="4">
        <v>50</v>
      </c>
      <c r="G207" s="54">
        <v>5.170630816959669E-2</v>
      </c>
      <c r="H207" s="4">
        <v>1</v>
      </c>
      <c r="I207" s="4">
        <v>50</v>
      </c>
      <c r="J207" s="6"/>
      <c r="K207" s="6"/>
      <c r="L207" s="6">
        <v>50</v>
      </c>
      <c r="M207" s="61"/>
      <c r="N207" s="4" t="s">
        <v>1709</v>
      </c>
      <c r="O207" s="4">
        <v>49</v>
      </c>
      <c r="P207" s="4">
        <v>133</v>
      </c>
      <c r="Q207" s="4">
        <v>100</v>
      </c>
      <c r="R207" s="4">
        <v>100</v>
      </c>
      <c r="S207" s="4">
        <v>0</v>
      </c>
      <c r="T207" s="4">
        <v>0</v>
      </c>
      <c r="U207" s="4">
        <v>0</v>
      </c>
      <c r="V207" s="4">
        <v>0</v>
      </c>
      <c r="W207" s="4">
        <v>0</v>
      </c>
      <c r="X207" s="4">
        <v>95</v>
      </c>
      <c r="Y207" s="4">
        <v>5</v>
      </c>
      <c r="Z207" s="4">
        <v>0</v>
      </c>
      <c r="AA207" s="4">
        <v>100</v>
      </c>
      <c r="AB207" s="4">
        <v>100</v>
      </c>
      <c r="AC207" s="4">
        <v>100</v>
      </c>
      <c r="AD207" s="4">
        <v>100</v>
      </c>
      <c r="AE207" s="4">
        <v>100</v>
      </c>
      <c r="AF207" s="4">
        <v>0</v>
      </c>
      <c r="AG207" s="4">
        <v>90</v>
      </c>
      <c r="AH207" s="4">
        <v>10</v>
      </c>
      <c r="AI207" s="4">
        <v>100</v>
      </c>
      <c r="AJ207" s="4">
        <v>2</v>
      </c>
      <c r="AK207" s="4" t="s">
        <v>96</v>
      </c>
      <c r="AL207" s="4" t="s">
        <v>96</v>
      </c>
      <c r="AM207" s="4">
        <v>1</v>
      </c>
      <c r="AN207" s="4" t="s">
        <v>97</v>
      </c>
      <c r="AO207" s="4" t="s">
        <v>97</v>
      </c>
      <c r="AP207" s="4" t="s">
        <v>97</v>
      </c>
      <c r="AQ207" s="4" t="s">
        <v>97</v>
      </c>
      <c r="AR207" s="4" t="s">
        <v>97</v>
      </c>
      <c r="AS207" s="4" t="s">
        <v>97</v>
      </c>
      <c r="AT207" s="4" t="s">
        <v>97</v>
      </c>
      <c r="AU207" s="4" t="s">
        <v>97</v>
      </c>
      <c r="AV207" s="4" t="s">
        <v>97</v>
      </c>
      <c r="AW207" s="4" t="s">
        <v>97</v>
      </c>
      <c r="AX207" s="4" t="s">
        <v>97</v>
      </c>
      <c r="AY207" s="4" t="s">
        <v>97</v>
      </c>
      <c r="AZ207" s="4" t="s">
        <v>97</v>
      </c>
      <c r="BA207" s="4" t="s">
        <v>97</v>
      </c>
      <c r="BB207" s="4" t="s">
        <v>97</v>
      </c>
      <c r="BC207" s="4" t="s">
        <v>96</v>
      </c>
      <c r="BD207" s="4" t="s">
        <v>96</v>
      </c>
      <c r="BE207" s="4">
        <v>15</v>
      </c>
      <c r="BF207" s="4">
        <v>15</v>
      </c>
      <c r="BG207" s="4">
        <v>15</v>
      </c>
      <c r="BH207" s="4">
        <v>0</v>
      </c>
      <c r="BI207" s="4">
        <v>15</v>
      </c>
      <c r="BJ207" s="4">
        <v>0</v>
      </c>
      <c r="BK207" s="4">
        <v>7</v>
      </c>
      <c r="BL207" s="4" t="s">
        <v>97</v>
      </c>
      <c r="BM207" s="4" t="s">
        <v>1439</v>
      </c>
      <c r="BN207" s="4" t="s">
        <v>98</v>
      </c>
      <c r="BO207" s="6" t="s">
        <v>96</v>
      </c>
      <c r="BP207" s="6">
        <v>68</v>
      </c>
      <c r="BQ207" s="6" t="s">
        <v>96</v>
      </c>
      <c r="BR207" s="6" t="s">
        <v>96</v>
      </c>
      <c r="BS207" s="6">
        <v>9</v>
      </c>
      <c r="BT207" s="6" t="s">
        <v>96</v>
      </c>
      <c r="BU207" s="29" t="s">
        <v>429</v>
      </c>
      <c r="BV207" s="29" t="s">
        <v>1801</v>
      </c>
      <c r="BW207" s="29" t="s">
        <v>429</v>
      </c>
      <c r="BX207" s="29" t="s">
        <v>429</v>
      </c>
      <c r="BY207" s="29" t="s">
        <v>429</v>
      </c>
      <c r="BZ207" s="65" t="s">
        <v>429</v>
      </c>
      <c r="CA207" s="65" t="s">
        <v>429</v>
      </c>
      <c r="CB207" s="65" t="s">
        <v>429</v>
      </c>
      <c r="CC207" s="65" t="s">
        <v>1800</v>
      </c>
      <c r="CD207" s="66">
        <v>28</v>
      </c>
      <c r="CE207" s="66">
        <v>6</v>
      </c>
      <c r="CF207" s="66">
        <v>3</v>
      </c>
      <c r="CG207" s="66">
        <v>0</v>
      </c>
      <c r="CH207" s="66">
        <v>9</v>
      </c>
      <c r="CI207" s="66">
        <v>17</v>
      </c>
      <c r="CJ207" s="66">
        <v>0</v>
      </c>
      <c r="CK207" s="66">
        <v>10</v>
      </c>
      <c r="CL207" s="66">
        <v>166</v>
      </c>
      <c r="CM207" s="66">
        <v>109</v>
      </c>
      <c r="CN207" s="66">
        <v>8</v>
      </c>
      <c r="CO207" s="66">
        <v>19</v>
      </c>
      <c r="CP207" s="66">
        <v>14</v>
      </c>
      <c r="CQ207" s="66">
        <v>15</v>
      </c>
      <c r="CR207" s="67">
        <v>0.14553014553014554</v>
      </c>
      <c r="CS207" s="67">
        <v>0.1444906444906445</v>
      </c>
      <c r="CT207" s="67">
        <v>0.28274428274428276</v>
      </c>
      <c r="CU207" s="67">
        <v>0.20374220374220375</v>
      </c>
      <c r="CV207" s="67">
        <v>0.22349272349272351</v>
      </c>
      <c r="CW207" s="68">
        <v>26</v>
      </c>
      <c r="CX207" s="68">
        <v>30</v>
      </c>
      <c r="CY207" s="68">
        <v>10</v>
      </c>
      <c r="CZ207" s="68">
        <v>20</v>
      </c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  <c r="ED207" s="47"/>
      <c r="EE207" s="47"/>
      <c r="EF207" s="47"/>
      <c r="EG207" s="47"/>
      <c r="EH207" s="47"/>
      <c r="EI207" s="47"/>
      <c r="EJ207" s="47"/>
      <c r="EK207" s="47"/>
      <c r="EL207" s="47"/>
      <c r="EM207" s="47"/>
      <c r="EN207" s="47"/>
      <c r="EO207" s="47"/>
      <c r="EP207" s="47"/>
      <c r="EQ207" s="47"/>
      <c r="ER207" s="47"/>
      <c r="ES207" s="47"/>
      <c r="ET207" s="47"/>
      <c r="EU207" s="47"/>
      <c r="EV207" s="47"/>
      <c r="EW207" s="47"/>
      <c r="EX207" s="47"/>
      <c r="EY207" s="47"/>
      <c r="EZ207" s="47"/>
      <c r="FA207" s="47"/>
      <c r="FB207" s="47"/>
      <c r="FC207" s="47"/>
      <c r="FD207" s="47"/>
      <c r="FE207" s="47"/>
      <c r="FF207" s="47"/>
      <c r="FG207" s="47"/>
      <c r="FH207" s="47"/>
      <c r="FI207" s="47"/>
      <c r="FJ207" s="47"/>
      <c r="FK207" s="47"/>
      <c r="FL207" s="47"/>
      <c r="FM207" s="47"/>
      <c r="FN207" s="47"/>
      <c r="FO207" s="47"/>
      <c r="FP207" s="47"/>
      <c r="FQ207" s="47"/>
      <c r="FR207" s="47"/>
      <c r="FS207" s="47"/>
      <c r="FT207" s="47"/>
      <c r="FU207" s="47"/>
      <c r="FV207" s="47"/>
      <c r="FW207" s="47"/>
      <c r="FX207" s="47"/>
      <c r="FY207" s="47"/>
      <c r="FZ207" s="47"/>
      <c r="GA207" s="47"/>
      <c r="GB207" s="47"/>
      <c r="GC207" s="47"/>
      <c r="GD207" s="47"/>
      <c r="GE207" s="47"/>
      <c r="GF207" s="47"/>
      <c r="GG207" s="47"/>
      <c r="GH207" s="47"/>
      <c r="GI207" s="47"/>
      <c r="GJ207" s="47"/>
      <c r="GK207" s="47"/>
      <c r="GL207" s="47"/>
      <c r="GM207" s="47"/>
      <c r="GN207" s="47"/>
      <c r="GO207" s="47"/>
      <c r="GP207" s="47"/>
      <c r="GQ207" s="47"/>
      <c r="GR207" s="47"/>
      <c r="GS207" s="47"/>
      <c r="GT207" s="47"/>
      <c r="GU207" s="47"/>
      <c r="GV207" s="47"/>
      <c r="GW207" s="47"/>
      <c r="GX207" s="47"/>
      <c r="GY207" s="47"/>
      <c r="GZ207" s="47"/>
      <c r="HA207" s="47"/>
      <c r="HB207" s="47"/>
      <c r="HC207" s="47"/>
      <c r="HD207" s="47"/>
      <c r="HE207" s="47"/>
      <c r="HF207" s="47"/>
      <c r="HG207" s="47"/>
      <c r="HH207" s="47"/>
      <c r="HI207" s="47"/>
      <c r="HJ207" s="47"/>
      <c r="HK207" s="47"/>
      <c r="HL207" s="47"/>
      <c r="HM207" s="47"/>
      <c r="HN207" s="47"/>
      <c r="HO207" s="47"/>
      <c r="HP207" s="47"/>
      <c r="HQ207" s="47"/>
      <c r="HR207" s="47"/>
      <c r="HS207" s="47"/>
      <c r="HT207" s="47"/>
      <c r="HU207" s="47"/>
      <c r="HV207" s="47"/>
      <c r="HW207" s="47"/>
      <c r="HX207" s="47"/>
      <c r="HY207" s="47"/>
      <c r="HZ207" s="47"/>
      <c r="IA207" s="47"/>
      <c r="IB207" s="47"/>
      <c r="IC207" s="47"/>
      <c r="ID207" s="47"/>
      <c r="IE207" s="47"/>
      <c r="IF207" s="47"/>
      <c r="IG207" s="47"/>
      <c r="IH207" s="47"/>
      <c r="II207" s="47"/>
      <c r="IJ207" s="47"/>
      <c r="IK207" s="47"/>
      <c r="IL207" s="47"/>
      <c r="IM207" s="47"/>
      <c r="IN207" s="47"/>
      <c r="IO207" s="47"/>
      <c r="IP207" s="47"/>
      <c r="IQ207" s="47"/>
      <c r="IR207" s="47"/>
      <c r="IS207" s="47"/>
      <c r="IT207" s="47"/>
      <c r="IU207" s="47"/>
      <c r="IV207" s="47"/>
      <c r="IW207" s="47"/>
      <c r="IX207" s="47"/>
      <c r="IY207" s="47"/>
      <c r="IZ207" s="47"/>
      <c r="JA207" s="47"/>
      <c r="JB207" s="47"/>
      <c r="JC207" s="47"/>
      <c r="JD207" s="47"/>
      <c r="JE207" s="47"/>
      <c r="JF207" s="47"/>
      <c r="JG207" s="47"/>
      <c r="JH207" s="47"/>
      <c r="JI207" s="47"/>
      <c r="JJ207" s="47"/>
      <c r="JK207" s="47"/>
      <c r="JL207" s="47"/>
      <c r="JM207" s="47"/>
      <c r="JN207" s="47"/>
      <c r="JO207" s="47"/>
      <c r="JP207" s="47"/>
      <c r="JQ207" s="47"/>
      <c r="JR207" s="47"/>
      <c r="JS207" s="47"/>
      <c r="JT207" s="47"/>
      <c r="JU207" s="47"/>
      <c r="JV207" s="47"/>
      <c r="JW207" s="47"/>
      <c r="JX207" s="47"/>
      <c r="JY207" s="47"/>
      <c r="JZ207" s="47"/>
      <c r="KA207" s="47"/>
      <c r="KB207" s="47"/>
      <c r="KC207" s="47"/>
      <c r="KD207" s="47"/>
      <c r="KE207" s="47"/>
      <c r="KF207" s="47"/>
      <c r="KG207" s="47"/>
      <c r="KH207" s="47"/>
      <c r="KI207" s="47"/>
      <c r="KJ207" s="47"/>
      <c r="KK207" s="47"/>
      <c r="KL207" s="47"/>
      <c r="KM207" s="47"/>
      <c r="KN207" s="47"/>
      <c r="KO207" s="47"/>
      <c r="KP207" s="47"/>
      <c r="KQ207" s="47"/>
      <c r="KR207" s="47"/>
      <c r="KS207" s="47"/>
      <c r="KT207" s="47"/>
      <c r="KU207" s="47"/>
      <c r="KV207" s="47"/>
      <c r="KW207" s="47"/>
      <c r="KX207" s="47"/>
      <c r="KY207" s="47"/>
      <c r="KZ207" s="47"/>
      <c r="LA207" s="47"/>
      <c r="LB207" s="47"/>
      <c r="LC207" s="47"/>
      <c r="LD207" s="47"/>
      <c r="LE207" s="47"/>
      <c r="LF207" s="47"/>
      <c r="LG207" s="47"/>
      <c r="LH207" s="47"/>
      <c r="LI207" s="47"/>
      <c r="LJ207" s="47"/>
      <c r="LK207" s="47"/>
      <c r="LL207" s="47"/>
      <c r="LM207" s="47"/>
      <c r="LN207" s="47"/>
      <c r="LO207" s="47"/>
      <c r="LP207" s="47"/>
      <c r="LQ207" s="47"/>
      <c r="LR207" s="47"/>
      <c r="LS207" s="47"/>
      <c r="LT207" s="47"/>
      <c r="LU207" s="47"/>
      <c r="LV207" s="47"/>
      <c r="LW207" s="47"/>
      <c r="LX207" s="47"/>
      <c r="LY207" s="47"/>
      <c r="LZ207" s="47"/>
      <c r="MA207" s="47"/>
      <c r="MB207" s="47"/>
      <c r="MC207" s="47"/>
      <c r="MD207" s="47"/>
      <c r="ME207" s="47"/>
      <c r="MF207" s="47"/>
      <c r="MG207" s="47"/>
      <c r="MH207" s="47"/>
      <c r="MI207" s="47"/>
      <c r="MJ207" s="47"/>
      <c r="MK207" s="47"/>
      <c r="ML207" s="47"/>
      <c r="MM207" s="47"/>
      <c r="MN207" s="47"/>
      <c r="MO207" s="47"/>
      <c r="MP207" s="47"/>
      <c r="MQ207" s="47"/>
      <c r="MR207" s="47"/>
      <c r="MS207" s="47"/>
      <c r="MT207" s="47"/>
      <c r="MU207" s="47"/>
      <c r="MV207" s="47"/>
      <c r="MW207" s="47"/>
      <c r="MX207" s="47"/>
      <c r="MY207" s="47"/>
      <c r="MZ207" s="47"/>
      <c r="NA207" s="47"/>
      <c r="NB207" s="47"/>
      <c r="NC207" s="47"/>
      <c r="ND207" s="47"/>
      <c r="NE207" s="47"/>
      <c r="NF207" s="47"/>
      <c r="NG207" s="47"/>
    </row>
    <row r="208" spans="1:371" x14ac:dyDescent="0.3">
      <c r="A208" s="3" t="s">
        <v>92</v>
      </c>
      <c r="B208" s="3" t="s">
        <v>386</v>
      </c>
      <c r="C208" s="3" t="s">
        <v>390</v>
      </c>
      <c r="D208" s="6">
        <v>517186</v>
      </c>
      <c r="E208" s="4">
        <v>685</v>
      </c>
      <c r="F208" s="4">
        <v>70</v>
      </c>
      <c r="G208" s="54">
        <v>0.10218978102189781</v>
      </c>
      <c r="H208" s="4">
        <v>1</v>
      </c>
      <c r="I208" s="4">
        <v>40</v>
      </c>
      <c r="J208" s="6"/>
      <c r="K208" s="6">
        <v>40</v>
      </c>
      <c r="L208" s="6"/>
      <c r="M208" s="61">
        <v>30</v>
      </c>
      <c r="N208" s="4" t="s">
        <v>1712</v>
      </c>
      <c r="O208" s="4">
        <v>0</v>
      </c>
      <c r="P208" s="4">
        <v>0</v>
      </c>
      <c r="Q208" s="4">
        <v>100</v>
      </c>
      <c r="R208" s="4">
        <v>100</v>
      </c>
      <c r="S208" s="4">
        <v>0</v>
      </c>
      <c r="T208" s="4">
        <v>0</v>
      </c>
      <c r="U208" s="4">
        <v>0</v>
      </c>
      <c r="V208" s="4">
        <v>0</v>
      </c>
      <c r="W208" s="4">
        <v>0</v>
      </c>
      <c r="X208" s="4">
        <v>90</v>
      </c>
      <c r="Y208" s="4">
        <v>0</v>
      </c>
      <c r="Z208" s="4">
        <v>10</v>
      </c>
      <c r="AA208" s="4">
        <v>100</v>
      </c>
      <c r="AB208" s="4">
        <v>100</v>
      </c>
      <c r="AC208" s="4">
        <v>100</v>
      </c>
      <c r="AD208" s="4">
        <v>100</v>
      </c>
      <c r="AE208" s="4">
        <v>70</v>
      </c>
      <c r="AF208" s="4">
        <v>0</v>
      </c>
      <c r="AG208" s="4">
        <v>50</v>
      </c>
      <c r="AH208" s="4">
        <v>50</v>
      </c>
      <c r="AI208" s="4">
        <v>100</v>
      </c>
      <c r="AJ208" s="4">
        <v>2</v>
      </c>
      <c r="AK208" s="4" t="s">
        <v>96</v>
      </c>
      <c r="AL208" s="4" t="s">
        <v>96</v>
      </c>
      <c r="AM208" s="4">
        <v>2</v>
      </c>
      <c r="AN208" s="4" t="s">
        <v>97</v>
      </c>
      <c r="AO208" s="4" t="s">
        <v>97</v>
      </c>
      <c r="AP208" s="4" t="s">
        <v>97</v>
      </c>
      <c r="AQ208" s="4" t="s">
        <v>97</v>
      </c>
      <c r="AR208" s="4" t="s">
        <v>97</v>
      </c>
      <c r="AS208" s="4" t="s">
        <v>97</v>
      </c>
      <c r="AT208" s="4" t="s">
        <v>97</v>
      </c>
      <c r="AU208" s="4" t="s">
        <v>97</v>
      </c>
      <c r="AV208" s="4" t="s">
        <v>97</v>
      </c>
      <c r="AW208" s="4" t="s">
        <v>97</v>
      </c>
      <c r="AX208" s="4" t="s">
        <v>97</v>
      </c>
      <c r="AY208" s="4" t="s">
        <v>97</v>
      </c>
      <c r="AZ208" s="4" t="s">
        <v>97</v>
      </c>
      <c r="BA208" s="4" t="s">
        <v>97</v>
      </c>
      <c r="BB208" s="4" t="s">
        <v>97</v>
      </c>
      <c r="BC208" s="4" t="s">
        <v>97</v>
      </c>
      <c r="BD208" s="4" t="s">
        <v>96</v>
      </c>
      <c r="BE208" s="4">
        <v>8</v>
      </c>
      <c r="BF208" s="4">
        <v>8</v>
      </c>
      <c r="BG208" s="4">
        <v>17</v>
      </c>
      <c r="BH208" s="4">
        <v>0</v>
      </c>
      <c r="BI208" s="4">
        <v>8</v>
      </c>
      <c r="BJ208" s="4">
        <v>0</v>
      </c>
      <c r="BK208" s="4">
        <v>7</v>
      </c>
      <c r="BL208" s="4" t="s">
        <v>97</v>
      </c>
      <c r="BM208" s="4" t="s">
        <v>97</v>
      </c>
      <c r="BN208" s="4" t="s">
        <v>98</v>
      </c>
      <c r="BO208" s="6" t="s">
        <v>97</v>
      </c>
      <c r="BP208" s="6" t="s">
        <v>98</v>
      </c>
      <c r="BQ208" s="6" t="s">
        <v>98</v>
      </c>
      <c r="BR208" s="6" t="s">
        <v>96</v>
      </c>
      <c r="BS208" s="6">
        <v>10</v>
      </c>
      <c r="BT208" s="6" t="s">
        <v>97</v>
      </c>
      <c r="BU208" s="29" t="s">
        <v>429</v>
      </c>
      <c r="BV208" s="29" t="s">
        <v>429</v>
      </c>
      <c r="BW208" s="29" t="s">
        <v>429</v>
      </c>
      <c r="BX208" s="29" t="s">
        <v>429</v>
      </c>
      <c r="BY208" s="29" t="s">
        <v>429</v>
      </c>
      <c r="BZ208" s="65" t="s">
        <v>429</v>
      </c>
      <c r="CA208" s="65" t="s">
        <v>429</v>
      </c>
      <c r="CB208" s="65" t="s">
        <v>429</v>
      </c>
      <c r="CC208" s="65" t="s">
        <v>429</v>
      </c>
      <c r="CD208" s="66">
        <v>28</v>
      </c>
      <c r="CE208" s="66">
        <v>14</v>
      </c>
      <c r="CF208" s="66">
        <v>6</v>
      </c>
      <c r="CG208" s="66">
        <v>0</v>
      </c>
      <c r="CH208" s="66">
        <v>1</v>
      </c>
      <c r="CI208" s="66">
        <v>23</v>
      </c>
      <c r="CJ208" s="66">
        <v>0</v>
      </c>
      <c r="CK208" s="66">
        <v>12</v>
      </c>
      <c r="CL208" s="66">
        <v>137</v>
      </c>
      <c r="CM208" s="66">
        <v>79</v>
      </c>
      <c r="CN208" s="66">
        <v>8</v>
      </c>
      <c r="CO208" s="66">
        <v>15</v>
      </c>
      <c r="CP208" s="66">
        <v>3</v>
      </c>
      <c r="CQ208" s="66">
        <v>2</v>
      </c>
      <c r="CR208" s="67">
        <v>0.16029411764705884</v>
      </c>
      <c r="CS208" s="67">
        <v>0.18676470588235294</v>
      </c>
      <c r="CT208" s="67">
        <v>0.28529411764705881</v>
      </c>
      <c r="CU208" s="67">
        <v>0.18676470588235294</v>
      </c>
      <c r="CV208" s="67">
        <v>0.18088235294117647</v>
      </c>
      <c r="CW208" s="68">
        <v>0</v>
      </c>
      <c r="CX208" s="68">
        <v>10</v>
      </c>
      <c r="CY208" s="68">
        <v>9</v>
      </c>
      <c r="CZ208" s="68">
        <v>9</v>
      </c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  <c r="ED208" s="47"/>
      <c r="EE208" s="47"/>
      <c r="EF208" s="47"/>
      <c r="EG208" s="47"/>
      <c r="EH208" s="47"/>
      <c r="EI208" s="47"/>
      <c r="EJ208" s="47"/>
      <c r="EK208" s="47"/>
      <c r="EL208" s="47"/>
      <c r="EM208" s="47"/>
      <c r="EN208" s="47"/>
      <c r="EO208" s="47"/>
      <c r="EP208" s="47"/>
      <c r="EQ208" s="47"/>
      <c r="ER208" s="47"/>
      <c r="ES208" s="47"/>
      <c r="ET208" s="47"/>
      <c r="EU208" s="47"/>
      <c r="EV208" s="47"/>
      <c r="EW208" s="47"/>
      <c r="EX208" s="47"/>
      <c r="EY208" s="47"/>
      <c r="EZ208" s="47"/>
      <c r="FA208" s="47"/>
      <c r="FB208" s="47"/>
      <c r="FC208" s="47"/>
      <c r="FD208" s="47"/>
      <c r="FE208" s="47"/>
      <c r="FF208" s="47"/>
      <c r="FG208" s="47"/>
      <c r="FH208" s="47"/>
      <c r="FI208" s="47"/>
      <c r="FJ208" s="47"/>
      <c r="FK208" s="47"/>
      <c r="FL208" s="47"/>
      <c r="FM208" s="47"/>
      <c r="FN208" s="47"/>
      <c r="FO208" s="47"/>
      <c r="FP208" s="47"/>
      <c r="FQ208" s="47"/>
      <c r="FR208" s="47"/>
      <c r="FS208" s="47"/>
      <c r="FT208" s="47"/>
      <c r="FU208" s="47"/>
      <c r="FV208" s="47"/>
      <c r="FW208" s="47"/>
      <c r="FX208" s="47"/>
      <c r="FY208" s="47"/>
      <c r="FZ208" s="47"/>
      <c r="GA208" s="47"/>
      <c r="GB208" s="47"/>
      <c r="GC208" s="47"/>
      <c r="GD208" s="47"/>
      <c r="GE208" s="47"/>
      <c r="GF208" s="47"/>
      <c r="GG208" s="47"/>
      <c r="GH208" s="47"/>
      <c r="GI208" s="47"/>
      <c r="GJ208" s="47"/>
      <c r="GK208" s="47"/>
      <c r="GL208" s="47"/>
      <c r="GM208" s="47"/>
      <c r="GN208" s="47"/>
      <c r="GO208" s="47"/>
      <c r="GP208" s="47"/>
      <c r="GQ208" s="47"/>
      <c r="GR208" s="47"/>
      <c r="GS208" s="47"/>
      <c r="GT208" s="47"/>
      <c r="GU208" s="47"/>
      <c r="GV208" s="47"/>
      <c r="GW208" s="47"/>
      <c r="GX208" s="47"/>
      <c r="GY208" s="47"/>
      <c r="GZ208" s="47"/>
      <c r="HA208" s="47"/>
      <c r="HB208" s="47"/>
      <c r="HC208" s="47"/>
      <c r="HD208" s="47"/>
      <c r="HE208" s="47"/>
      <c r="HF208" s="47"/>
      <c r="HG208" s="47"/>
      <c r="HH208" s="47"/>
      <c r="HI208" s="47"/>
      <c r="HJ208" s="47"/>
      <c r="HK208" s="47"/>
      <c r="HL208" s="47"/>
      <c r="HM208" s="47"/>
      <c r="HN208" s="47"/>
      <c r="HO208" s="47"/>
      <c r="HP208" s="47"/>
      <c r="HQ208" s="47"/>
      <c r="HR208" s="47"/>
      <c r="HS208" s="47"/>
      <c r="HT208" s="47"/>
      <c r="HU208" s="47"/>
      <c r="HV208" s="47"/>
      <c r="HW208" s="47"/>
      <c r="HX208" s="47"/>
      <c r="HY208" s="47"/>
      <c r="HZ208" s="47"/>
      <c r="IA208" s="47"/>
      <c r="IB208" s="47"/>
      <c r="IC208" s="47"/>
      <c r="ID208" s="47"/>
      <c r="IE208" s="47"/>
      <c r="IF208" s="47"/>
      <c r="IG208" s="47"/>
      <c r="IH208" s="47"/>
      <c r="II208" s="47"/>
      <c r="IJ208" s="47"/>
      <c r="IK208" s="47"/>
      <c r="IL208" s="47"/>
      <c r="IM208" s="47"/>
      <c r="IN208" s="47"/>
      <c r="IO208" s="47"/>
      <c r="IP208" s="47"/>
      <c r="IQ208" s="47"/>
      <c r="IR208" s="47"/>
      <c r="IS208" s="47"/>
      <c r="IT208" s="47"/>
      <c r="IU208" s="47"/>
      <c r="IV208" s="47"/>
      <c r="IW208" s="47"/>
      <c r="IX208" s="47"/>
      <c r="IY208" s="47"/>
      <c r="IZ208" s="47"/>
      <c r="JA208" s="47"/>
      <c r="JB208" s="47"/>
      <c r="JC208" s="47"/>
      <c r="JD208" s="47"/>
      <c r="JE208" s="47"/>
      <c r="JF208" s="47"/>
      <c r="JG208" s="47"/>
      <c r="JH208" s="47"/>
      <c r="JI208" s="47"/>
      <c r="JJ208" s="47"/>
      <c r="JK208" s="47"/>
      <c r="JL208" s="47"/>
      <c r="JM208" s="47"/>
      <c r="JN208" s="47"/>
      <c r="JO208" s="47"/>
      <c r="JP208" s="47"/>
      <c r="JQ208" s="47"/>
      <c r="JR208" s="47"/>
      <c r="JS208" s="47"/>
      <c r="JT208" s="47"/>
      <c r="JU208" s="47"/>
      <c r="JV208" s="47"/>
      <c r="JW208" s="47"/>
      <c r="JX208" s="47"/>
      <c r="JY208" s="47"/>
      <c r="JZ208" s="47"/>
      <c r="KA208" s="47"/>
      <c r="KB208" s="47"/>
      <c r="KC208" s="47"/>
      <c r="KD208" s="47"/>
      <c r="KE208" s="47"/>
      <c r="KF208" s="47"/>
      <c r="KG208" s="47"/>
      <c r="KH208" s="47"/>
      <c r="KI208" s="47"/>
      <c r="KJ208" s="47"/>
      <c r="KK208" s="47"/>
      <c r="KL208" s="47"/>
      <c r="KM208" s="47"/>
      <c r="KN208" s="47"/>
      <c r="KO208" s="47"/>
      <c r="KP208" s="47"/>
      <c r="KQ208" s="47"/>
      <c r="KR208" s="47"/>
      <c r="KS208" s="47"/>
      <c r="KT208" s="47"/>
      <c r="KU208" s="47"/>
      <c r="KV208" s="47"/>
      <c r="KW208" s="47"/>
      <c r="KX208" s="47"/>
      <c r="KY208" s="47"/>
      <c r="KZ208" s="47"/>
      <c r="LA208" s="47"/>
      <c r="LB208" s="47"/>
      <c r="LC208" s="47"/>
      <c r="LD208" s="47"/>
      <c r="LE208" s="47"/>
      <c r="LF208" s="47"/>
      <c r="LG208" s="47"/>
      <c r="LH208" s="47"/>
      <c r="LI208" s="47"/>
      <c r="LJ208" s="47"/>
      <c r="LK208" s="47"/>
      <c r="LL208" s="47"/>
      <c r="LM208" s="47"/>
      <c r="LN208" s="47"/>
      <c r="LO208" s="47"/>
      <c r="LP208" s="47"/>
      <c r="LQ208" s="47"/>
      <c r="LR208" s="47"/>
      <c r="LS208" s="47"/>
      <c r="LT208" s="47"/>
      <c r="LU208" s="47"/>
      <c r="LV208" s="47"/>
      <c r="LW208" s="47"/>
      <c r="LX208" s="47"/>
      <c r="LY208" s="47"/>
      <c r="LZ208" s="47"/>
      <c r="MA208" s="47"/>
      <c r="MB208" s="47"/>
      <c r="MC208" s="47"/>
      <c r="MD208" s="47"/>
      <c r="ME208" s="47"/>
      <c r="MF208" s="47"/>
      <c r="MG208" s="47"/>
      <c r="MH208" s="47"/>
      <c r="MI208" s="47"/>
      <c r="MJ208" s="47"/>
      <c r="MK208" s="47"/>
      <c r="ML208" s="47"/>
      <c r="MM208" s="47"/>
      <c r="MN208" s="47"/>
      <c r="MO208" s="47"/>
      <c r="MP208" s="47"/>
      <c r="MQ208" s="47"/>
      <c r="MR208" s="47"/>
      <c r="MS208" s="47"/>
      <c r="MT208" s="47"/>
      <c r="MU208" s="47"/>
      <c r="MV208" s="47"/>
      <c r="MW208" s="47"/>
      <c r="MX208" s="47"/>
      <c r="MY208" s="47"/>
      <c r="MZ208" s="47"/>
      <c r="NA208" s="47"/>
      <c r="NB208" s="47"/>
      <c r="NC208" s="47"/>
      <c r="ND208" s="47"/>
      <c r="NE208" s="47"/>
      <c r="NF208" s="47"/>
      <c r="NG208" s="47"/>
    </row>
    <row r="209" spans="1:371" x14ac:dyDescent="0.3">
      <c r="A209" s="3" t="s">
        <v>92</v>
      </c>
      <c r="B209" s="3" t="s">
        <v>386</v>
      </c>
      <c r="C209" s="3" t="s">
        <v>391</v>
      </c>
      <c r="D209" s="6">
        <v>517267</v>
      </c>
      <c r="E209" s="4">
        <v>1128</v>
      </c>
      <c r="F209" s="4">
        <v>200</v>
      </c>
      <c r="G209" s="54">
        <v>0.1773049645390071</v>
      </c>
      <c r="H209" s="4">
        <v>1</v>
      </c>
      <c r="I209" s="4">
        <v>30</v>
      </c>
      <c r="J209" s="6"/>
      <c r="K209" s="6"/>
      <c r="L209" s="6">
        <v>30</v>
      </c>
      <c r="M209" s="61">
        <v>170</v>
      </c>
      <c r="N209" s="4" t="s">
        <v>1709</v>
      </c>
      <c r="O209" s="4">
        <v>0</v>
      </c>
      <c r="P209" s="4">
        <v>0</v>
      </c>
      <c r="Q209" s="4">
        <v>100</v>
      </c>
      <c r="R209" s="4">
        <v>98</v>
      </c>
      <c r="S209" s="4">
        <v>0</v>
      </c>
      <c r="T209" s="4">
        <v>0</v>
      </c>
      <c r="U209" s="4">
        <v>2</v>
      </c>
      <c r="V209" s="4">
        <v>75</v>
      </c>
      <c r="W209" s="4">
        <v>50</v>
      </c>
      <c r="X209" s="4">
        <v>15</v>
      </c>
      <c r="Y209" s="4">
        <v>5</v>
      </c>
      <c r="Z209" s="4">
        <v>30</v>
      </c>
      <c r="AA209" s="4">
        <v>100</v>
      </c>
      <c r="AB209" s="4">
        <v>100</v>
      </c>
      <c r="AC209" s="4">
        <v>100</v>
      </c>
      <c r="AD209" s="4">
        <v>100</v>
      </c>
      <c r="AE209" s="4">
        <v>90</v>
      </c>
      <c r="AF209" s="4">
        <v>0</v>
      </c>
      <c r="AG209" s="4">
        <v>70</v>
      </c>
      <c r="AH209" s="4">
        <v>30</v>
      </c>
      <c r="AI209" s="4">
        <v>100</v>
      </c>
      <c r="AJ209" s="4">
        <v>4</v>
      </c>
      <c r="AK209" s="4" t="s">
        <v>96</v>
      </c>
      <c r="AL209" s="4" t="s">
        <v>96</v>
      </c>
      <c r="AM209" s="4">
        <v>2</v>
      </c>
      <c r="AN209" s="4" t="s">
        <v>96</v>
      </c>
      <c r="AO209" s="4" t="s">
        <v>97</v>
      </c>
      <c r="AP209" s="4" t="s">
        <v>97</v>
      </c>
      <c r="AQ209" s="4" t="s">
        <v>96</v>
      </c>
      <c r="AR209" s="4" t="s">
        <v>96</v>
      </c>
      <c r="AS209" s="4" t="s">
        <v>97</v>
      </c>
      <c r="AT209" s="4" t="s">
        <v>97</v>
      </c>
      <c r="AU209" s="4" t="s">
        <v>96</v>
      </c>
      <c r="AV209" s="4" t="s">
        <v>97</v>
      </c>
      <c r="AW209" s="4" t="s">
        <v>97</v>
      </c>
      <c r="AX209" s="4" t="s">
        <v>97</v>
      </c>
      <c r="AY209" s="4" t="s">
        <v>97</v>
      </c>
      <c r="AZ209" s="4" t="s">
        <v>97</v>
      </c>
      <c r="BA209" s="4" t="s">
        <v>96</v>
      </c>
      <c r="BB209" s="4" t="s">
        <v>97</v>
      </c>
      <c r="BC209" s="4" t="s">
        <v>97</v>
      </c>
      <c r="BD209" s="4" t="s">
        <v>96</v>
      </c>
      <c r="BE209" s="4">
        <v>5</v>
      </c>
      <c r="BF209" s="4">
        <v>5</v>
      </c>
      <c r="BG209" s="4">
        <v>5</v>
      </c>
      <c r="BH209" s="4">
        <v>0</v>
      </c>
      <c r="BI209" s="4">
        <v>5</v>
      </c>
      <c r="BJ209" s="4">
        <v>0</v>
      </c>
      <c r="BK209" s="4">
        <v>9</v>
      </c>
      <c r="BL209" s="4" t="s">
        <v>97</v>
      </c>
      <c r="BM209" s="4" t="s">
        <v>97</v>
      </c>
      <c r="BN209" s="4" t="s">
        <v>98</v>
      </c>
      <c r="BO209" s="6" t="s">
        <v>97</v>
      </c>
      <c r="BP209" s="6" t="s">
        <v>98</v>
      </c>
      <c r="BQ209" s="6" t="s">
        <v>98</v>
      </c>
      <c r="BR209" s="6" t="s">
        <v>96</v>
      </c>
      <c r="BS209" s="6">
        <v>19</v>
      </c>
      <c r="BT209" s="6" t="s">
        <v>96</v>
      </c>
      <c r="BU209" s="29" t="s">
        <v>429</v>
      </c>
      <c r="BV209" s="29" t="s">
        <v>1801</v>
      </c>
      <c r="BW209" s="29" t="s">
        <v>1801</v>
      </c>
      <c r="BX209" s="29" t="s">
        <v>429</v>
      </c>
      <c r="BY209" s="29" t="s">
        <v>429</v>
      </c>
      <c r="BZ209" s="65" t="s">
        <v>429</v>
      </c>
      <c r="CA209" s="65" t="s">
        <v>1799</v>
      </c>
      <c r="CB209" s="65" t="s">
        <v>429</v>
      </c>
      <c r="CC209" s="65" t="s">
        <v>429</v>
      </c>
      <c r="CD209" s="66">
        <v>53</v>
      </c>
      <c r="CE209" s="66">
        <v>23</v>
      </c>
      <c r="CF209" s="66">
        <v>11</v>
      </c>
      <c r="CG209" s="66">
        <v>8</v>
      </c>
      <c r="CH209" s="66">
        <v>4</v>
      </c>
      <c r="CI209" s="66">
        <v>48</v>
      </c>
      <c r="CJ209" s="66">
        <v>3</v>
      </c>
      <c r="CK209" s="66">
        <v>26</v>
      </c>
      <c r="CL209" s="66">
        <v>250</v>
      </c>
      <c r="CM209" s="66">
        <v>142</v>
      </c>
      <c r="CN209" s="66">
        <v>16</v>
      </c>
      <c r="CO209" s="66">
        <v>36</v>
      </c>
      <c r="CP209" s="66">
        <v>6</v>
      </c>
      <c r="CQ209" s="66">
        <v>3</v>
      </c>
      <c r="CR209" s="67">
        <v>0.17989417989417988</v>
      </c>
      <c r="CS209" s="67">
        <v>0.18253968253968253</v>
      </c>
      <c r="CT209" s="67">
        <v>0.29100529100529099</v>
      </c>
      <c r="CU209" s="67">
        <v>0.16843033509700175</v>
      </c>
      <c r="CV209" s="67">
        <v>0.17813051146384479</v>
      </c>
      <c r="CW209" s="68">
        <v>12</v>
      </c>
      <c r="CX209" s="68">
        <v>27</v>
      </c>
      <c r="CY209" s="68">
        <v>17</v>
      </c>
      <c r="CZ209" s="68">
        <v>11</v>
      </c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  <c r="ED209" s="47"/>
      <c r="EE209" s="47"/>
      <c r="EF209" s="47"/>
      <c r="EG209" s="47"/>
      <c r="EH209" s="47"/>
      <c r="EI209" s="47"/>
      <c r="EJ209" s="47"/>
      <c r="EK209" s="47"/>
      <c r="EL209" s="47"/>
      <c r="EM209" s="47"/>
      <c r="EN209" s="47"/>
      <c r="EO209" s="47"/>
      <c r="EP209" s="47"/>
      <c r="EQ209" s="47"/>
      <c r="ER209" s="47"/>
      <c r="ES209" s="47"/>
      <c r="ET209" s="47"/>
      <c r="EU209" s="47"/>
      <c r="EV209" s="47"/>
      <c r="EW209" s="47"/>
      <c r="EX209" s="47"/>
      <c r="EY209" s="47"/>
      <c r="EZ209" s="47"/>
      <c r="FA209" s="47"/>
      <c r="FB209" s="47"/>
      <c r="FC209" s="47"/>
      <c r="FD209" s="47"/>
      <c r="FE209" s="47"/>
      <c r="FF209" s="47"/>
      <c r="FG209" s="47"/>
      <c r="FH209" s="47"/>
      <c r="FI209" s="47"/>
      <c r="FJ209" s="47"/>
      <c r="FK209" s="47"/>
      <c r="FL209" s="47"/>
      <c r="FM209" s="47"/>
      <c r="FN209" s="47"/>
      <c r="FO209" s="47"/>
      <c r="FP209" s="47"/>
      <c r="FQ209" s="47"/>
      <c r="FR209" s="47"/>
      <c r="FS209" s="47"/>
      <c r="FT209" s="47"/>
      <c r="FU209" s="47"/>
      <c r="FV209" s="47"/>
      <c r="FW209" s="47"/>
      <c r="FX209" s="47"/>
      <c r="FY209" s="47"/>
      <c r="FZ209" s="47"/>
      <c r="GA209" s="47"/>
      <c r="GB209" s="47"/>
      <c r="GC209" s="47"/>
      <c r="GD209" s="47"/>
      <c r="GE209" s="47"/>
      <c r="GF209" s="47"/>
      <c r="GG209" s="47"/>
      <c r="GH209" s="47"/>
      <c r="GI209" s="47"/>
      <c r="GJ209" s="47"/>
      <c r="GK209" s="47"/>
      <c r="GL209" s="47"/>
      <c r="GM209" s="47"/>
      <c r="GN209" s="47"/>
      <c r="GO209" s="47"/>
      <c r="GP209" s="47"/>
      <c r="GQ209" s="47"/>
      <c r="GR209" s="47"/>
      <c r="GS209" s="47"/>
      <c r="GT209" s="47"/>
      <c r="GU209" s="47"/>
      <c r="GV209" s="47"/>
      <c r="GW209" s="47"/>
      <c r="GX209" s="47"/>
      <c r="GY209" s="47"/>
      <c r="GZ209" s="47"/>
      <c r="HA209" s="47"/>
      <c r="HB209" s="47"/>
      <c r="HC209" s="47"/>
      <c r="HD209" s="47"/>
      <c r="HE209" s="47"/>
      <c r="HF209" s="47"/>
      <c r="HG209" s="47"/>
      <c r="HH209" s="47"/>
      <c r="HI209" s="47"/>
      <c r="HJ209" s="47"/>
      <c r="HK209" s="47"/>
      <c r="HL209" s="47"/>
      <c r="HM209" s="47"/>
      <c r="HN209" s="47"/>
      <c r="HO209" s="47"/>
      <c r="HP209" s="47"/>
      <c r="HQ209" s="47"/>
      <c r="HR209" s="47"/>
      <c r="HS209" s="47"/>
      <c r="HT209" s="47"/>
      <c r="HU209" s="47"/>
      <c r="HV209" s="47"/>
      <c r="HW209" s="47"/>
      <c r="HX209" s="47"/>
      <c r="HY209" s="47"/>
      <c r="HZ209" s="47"/>
      <c r="IA209" s="47"/>
      <c r="IB209" s="47"/>
      <c r="IC209" s="47"/>
      <c r="ID209" s="47"/>
      <c r="IE209" s="47"/>
      <c r="IF209" s="47"/>
      <c r="IG209" s="47"/>
      <c r="IH209" s="47"/>
      <c r="II209" s="47"/>
      <c r="IJ209" s="47"/>
      <c r="IK209" s="47"/>
      <c r="IL209" s="47"/>
      <c r="IM209" s="47"/>
      <c r="IN209" s="47"/>
      <c r="IO209" s="47"/>
      <c r="IP209" s="47"/>
      <c r="IQ209" s="47"/>
      <c r="IR209" s="47"/>
      <c r="IS209" s="47"/>
      <c r="IT209" s="47"/>
      <c r="IU209" s="47"/>
      <c r="IV209" s="47"/>
      <c r="IW209" s="47"/>
      <c r="IX209" s="47"/>
      <c r="IY209" s="47"/>
      <c r="IZ209" s="47"/>
      <c r="JA209" s="47"/>
      <c r="JB209" s="47"/>
      <c r="JC209" s="47"/>
      <c r="JD209" s="47"/>
      <c r="JE209" s="47"/>
      <c r="JF209" s="47"/>
      <c r="JG209" s="47"/>
      <c r="JH209" s="47"/>
      <c r="JI209" s="47"/>
      <c r="JJ209" s="47"/>
      <c r="JK209" s="47"/>
      <c r="JL209" s="47"/>
      <c r="JM209" s="47"/>
      <c r="JN209" s="47"/>
      <c r="JO209" s="47"/>
      <c r="JP209" s="47"/>
      <c r="JQ209" s="47"/>
      <c r="JR209" s="47"/>
      <c r="JS209" s="47"/>
      <c r="JT209" s="47"/>
      <c r="JU209" s="47"/>
      <c r="JV209" s="47"/>
      <c r="JW209" s="47"/>
      <c r="JX209" s="47"/>
      <c r="JY209" s="47"/>
      <c r="JZ209" s="47"/>
      <c r="KA209" s="47"/>
      <c r="KB209" s="47"/>
      <c r="KC209" s="47"/>
      <c r="KD209" s="47"/>
      <c r="KE209" s="47"/>
      <c r="KF209" s="47"/>
      <c r="KG209" s="47"/>
      <c r="KH209" s="47"/>
      <c r="KI209" s="47"/>
      <c r="KJ209" s="47"/>
      <c r="KK209" s="47"/>
      <c r="KL209" s="47"/>
      <c r="KM209" s="47"/>
      <c r="KN209" s="47"/>
      <c r="KO209" s="47"/>
      <c r="KP209" s="47"/>
      <c r="KQ209" s="47"/>
      <c r="KR209" s="47"/>
      <c r="KS209" s="47"/>
      <c r="KT209" s="47"/>
      <c r="KU209" s="47"/>
      <c r="KV209" s="47"/>
      <c r="KW209" s="47"/>
      <c r="KX209" s="47"/>
      <c r="KY209" s="47"/>
      <c r="KZ209" s="47"/>
      <c r="LA209" s="47"/>
      <c r="LB209" s="47"/>
      <c r="LC209" s="47"/>
      <c r="LD209" s="47"/>
      <c r="LE209" s="47"/>
      <c r="LF209" s="47"/>
      <c r="LG209" s="47"/>
      <c r="LH209" s="47"/>
      <c r="LI209" s="47"/>
      <c r="LJ209" s="47"/>
      <c r="LK209" s="47"/>
      <c r="LL209" s="47"/>
      <c r="LM209" s="47"/>
      <c r="LN209" s="47"/>
      <c r="LO209" s="47"/>
      <c r="LP209" s="47"/>
      <c r="LQ209" s="47"/>
      <c r="LR209" s="47"/>
      <c r="LS209" s="47"/>
      <c r="LT209" s="47"/>
      <c r="LU209" s="47"/>
      <c r="LV209" s="47"/>
      <c r="LW209" s="47"/>
      <c r="LX209" s="47"/>
      <c r="LY209" s="47"/>
      <c r="LZ209" s="47"/>
      <c r="MA209" s="47"/>
      <c r="MB209" s="47"/>
      <c r="MC209" s="47"/>
      <c r="MD209" s="47"/>
      <c r="ME209" s="47"/>
      <c r="MF209" s="47"/>
      <c r="MG209" s="47"/>
      <c r="MH209" s="47"/>
      <c r="MI209" s="47"/>
      <c r="MJ209" s="47"/>
      <c r="MK209" s="47"/>
      <c r="ML209" s="47"/>
      <c r="MM209" s="47"/>
      <c r="MN209" s="47"/>
      <c r="MO209" s="47"/>
      <c r="MP209" s="47"/>
      <c r="MQ209" s="47"/>
      <c r="MR209" s="47"/>
      <c r="MS209" s="47"/>
      <c r="MT209" s="47"/>
      <c r="MU209" s="47"/>
      <c r="MV209" s="47"/>
      <c r="MW209" s="47"/>
      <c r="MX209" s="47"/>
      <c r="MY209" s="47"/>
      <c r="MZ209" s="47"/>
      <c r="NA209" s="47"/>
      <c r="NB209" s="47"/>
      <c r="NC209" s="47"/>
      <c r="ND209" s="47"/>
      <c r="NE209" s="47"/>
      <c r="NF209" s="47"/>
      <c r="NG209" s="47"/>
    </row>
    <row r="210" spans="1:371" x14ac:dyDescent="0.3">
      <c r="A210" s="3" t="s">
        <v>92</v>
      </c>
      <c r="B210" s="3" t="s">
        <v>386</v>
      </c>
      <c r="C210" s="3" t="s">
        <v>392</v>
      </c>
      <c r="D210" s="6">
        <v>517313</v>
      </c>
      <c r="E210" s="4">
        <v>1226</v>
      </c>
      <c r="F210" s="4">
        <v>62</v>
      </c>
      <c r="G210" s="54">
        <v>5.0570962479608482E-2</v>
      </c>
      <c r="H210" s="4">
        <v>1</v>
      </c>
      <c r="I210" s="4">
        <v>62</v>
      </c>
      <c r="J210" s="6"/>
      <c r="K210" s="6"/>
      <c r="L210" s="6">
        <v>62</v>
      </c>
      <c r="M210" s="61"/>
      <c r="N210" s="4" t="s">
        <v>1712</v>
      </c>
      <c r="O210" s="4">
        <v>2</v>
      </c>
      <c r="P210" s="4">
        <v>6</v>
      </c>
      <c r="Q210" s="4">
        <v>95</v>
      </c>
      <c r="R210" s="4">
        <v>95</v>
      </c>
      <c r="S210" s="4">
        <v>5</v>
      </c>
      <c r="T210" s="4">
        <v>0</v>
      </c>
      <c r="U210" s="4">
        <v>0</v>
      </c>
      <c r="V210" s="4">
        <v>0</v>
      </c>
      <c r="W210" s="4">
        <v>0</v>
      </c>
      <c r="X210" s="4">
        <v>80</v>
      </c>
      <c r="Y210" s="4">
        <v>20</v>
      </c>
      <c r="Z210" s="4">
        <v>0</v>
      </c>
      <c r="AA210" s="4">
        <v>100</v>
      </c>
      <c r="AB210" s="4">
        <v>100</v>
      </c>
      <c r="AC210" s="4">
        <v>98</v>
      </c>
      <c r="AD210" s="4">
        <v>80</v>
      </c>
      <c r="AE210" s="4">
        <v>70</v>
      </c>
      <c r="AF210" s="4">
        <v>0</v>
      </c>
      <c r="AG210" s="4">
        <v>30</v>
      </c>
      <c r="AH210" s="4">
        <v>70</v>
      </c>
      <c r="AI210" s="4">
        <v>100</v>
      </c>
      <c r="AJ210" s="4">
        <v>2</v>
      </c>
      <c r="AK210" s="4" t="s">
        <v>96</v>
      </c>
      <c r="AL210" s="4" t="s">
        <v>96</v>
      </c>
      <c r="AM210" s="4">
        <v>12</v>
      </c>
      <c r="AN210" s="4" t="s">
        <v>97</v>
      </c>
      <c r="AO210" s="4" t="s">
        <v>97</v>
      </c>
      <c r="AP210" s="4" t="s">
        <v>97</v>
      </c>
      <c r="AQ210" s="4" t="s">
        <v>96</v>
      </c>
      <c r="AR210" s="4" t="s">
        <v>97</v>
      </c>
      <c r="AS210" s="4" t="s">
        <v>97</v>
      </c>
      <c r="AT210" s="4" t="s">
        <v>97</v>
      </c>
      <c r="AU210" s="4" t="s">
        <v>97</v>
      </c>
      <c r="AV210" s="4" t="s">
        <v>97</v>
      </c>
      <c r="AW210" s="4" t="s">
        <v>97</v>
      </c>
      <c r="AX210" s="4" t="s">
        <v>97</v>
      </c>
      <c r="AY210" s="4" t="s">
        <v>97</v>
      </c>
      <c r="AZ210" s="4" t="s">
        <v>97</v>
      </c>
      <c r="BA210" s="4" t="s">
        <v>97</v>
      </c>
      <c r="BB210" s="4" t="s">
        <v>97</v>
      </c>
      <c r="BC210" s="4" t="s">
        <v>96</v>
      </c>
      <c r="BD210" s="4" t="s">
        <v>96</v>
      </c>
      <c r="BE210" s="4">
        <v>10</v>
      </c>
      <c r="BF210" s="4">
        <v>10</v>
      </c>
      <c r="BG210" s="4">
        <v>10</v>
      </c>
      <c r="BH210" s="4">
        <v>0</v>
      </c>
      <c r="BI210" s="4">
        <v>0</v>
      </c>
      <c r="BJ210" s="4">
        <v>0</v>
      </c>
      <c r="BK210" s="4">
        <v>9</v>
      </c>
      <c r="BL210" s="4" t="s">
        <v>97</v>
      </c>
      <c r="BM210" s="4" t="s">
        <v>97</v>
      </c>
      <c r="BN210" s="4" t="s">
        <v>98</v>
      </c>
      <c r="BO210" s="6" t="s">
        <v>97</v>
      </c>
      <c r="BP210" s="6" t="s">
        <v>98</v>
      </c>
      <c r="BQ210" s="6" t="s">
        <v>98</v>
      </c>
      <c r="BR210" s="6" t="s">
        <v>96</v>
      </c>
      <c r="BS210" s="6">
        <v>10</v>
      </c>
      <c r="BT210" s="6" t="s">
        <v>96</v>
      </c>
      <c r="BU210" s="29" t="s">
        <v>429</v>
      </c>
      <c r="BV210" s="29" t="s">
        <v>429</v>
      </c>
      <c r="BW210" s="29" t="s">
        <v>429</v>
      </c>
      <c r="BX210" s="29" t="s">
        <v>429</v>
      </c>
      <c r="BY210" s="29" t="s">
        <v>429</v>
      </c>
      <c r="BZ210" s="65" t="s">
        <v>429</v>
      </c>
      <c r="CA210" s="65" t="s">
        <v>429</v>
      </c>
      <c r="CB210" s="65" t="s">
        <v>429</v>
      </c>
      <c r="CC210" s="65" t="s">
        <v>429</v>
      </c>
      <c r="CD210" s="66">
        <v>35</v>
      </c>
      <c r="CE210" s="66">
        <v>15</v>
      </c>
      <c r="CF210" s="66">
        <v>6</v>
      </c>
      <c r="CG210" s="66">
        <v>0</v>
      </c>
      <c r="CH210" s="66">
        <v>0</v>
      </c>
      <c r="CI210" s="66">
        <v>35</v>
      </c>
      <c r="CJ210" s="66">
        <v>0</v>
      </c>
      <c r="CK210" s="66">
        <v>24</v>
      </c>
      <c r="CL210" s="66">
        <v>331</v>
      </c>
      <c r="CM210" s="66">
        <v>191</v>
      </c>
      <c r="CN210" s="66">
        <v>11</v>
      </c>
      <c r="CO210" s="66">
        <v>39</v>
      </c>
      <c r="CP210" s="66">
        <v>12</v>
      </c>
      <c r="CQ210" s="66">
        <v>13</v>
      </c>
      <c r="CR210" s="67">
        <v>0.17422434367541767</v>
      </c>
      <c r="CS210" s="67">
        <v>0.15592680986475735</v>
      </c>
      <c r="CT210" s="67">
        <v>0.31821797931583135</v>
      </c>
      <c r="CU210" s="67">
        <v>0.16945107398568018</v>
      </c>
      <c r="CV210" s="67">
        <v>0.18217979315831345</v>
      </c>
      <c r="CW210" s="68">
        <v>38</v>
      </c>
      <c r="CX210" s="68">
        <v>14</v>
      </c>
      <c r="CY210" s="68">
        <v>7</v>
      </c>
      <c r="CZ210" s="68">
        <v>13</v>
      </c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  <c r="ED210" s="47"/>
      <c r="EE210" s="47"/>
      <c r="EF210" s="47"/>
      <c r="EG210" s="47"/>
      <c r="EH210" s="47"/>
      <c r="EI210" s="47"/>
      <c r="EJ210" s="47"/>
      <c r="EK210" s="47"/>
      <c r="EL210" s="47"/>
      <c r="EM210" s="47"/>
      <c r="EN210" s="47"/>
      <c r="EO210" s="47"/>
      <c r="EP210" s="47"/>
      <c r="EQ210" s="47"/>
      <c r="ER210" s="47"/>
      <c r="ES210" s="47"/>
      <c r="ET210" s="47"/>
      <c r="EU210" s="47"/>
      <c r="EV210" s="47"/>
      <c r="EW210" s="47"/>
      <c r="EX210" s="47"/>
      <c r="EY210" s="47"/>
      <c r="EZ210" s="47"/>
      <c r="FA210" s="47"/>
      <c r="FB210" s="47"/>
      <c r="FC210" s="47"/>
      <c r="FD210" s="47"/>
      <c r="FE210" s="47"/>
      <c r="FF210" s="47"/>
      <c r="FG210" s="47"/>
      <c r="FH210" s="47"/>
      <c r="FI210" s="47"/>
      <c r="FJ210" s="47"/>
      <c r="FK210" s="47"/>
      <c r="FL210" s="47"/>
      <c r="FM210" s="47"/>
      <c r="FN210" s="47"/>
      <c r="FO210" s="47"/>
      <c r="FP210" s="47"/>
      <c r="FQ210" s="47"/>
      <c r="FR210" s="47"/>
      <c r="FS210" s="47"/>
      <c r="FT210" s="47"/>
      <c r="FU210" s="47"/>
      <c r="FV210" s="47"/>
      <c r="FW210" s="47"/>
      <c r="FX210" s="47"/>
      <c r="FY210" s="47"/>
      <c r="FZ210" s="47"/>
      <c r="GA210" s="47"/>
      <c r="GB210" s="47"/>
      <c r="GC210" s="47"/>
      <c r="GD210" s="47"/>
      <c r="GE210" s="47"/>
      <c r="GF210" s="47"/>
      <c r="GG210" s="47"/>
      <c r="GH210" s="47"/>
      <c r="GI210" s="47"/>
      <c r="GJ210" s="47"/>
      <c r="GK210" s="47"/>
      <c r="GL210" s="47"/>
      <c r="GM210" s="47"/>
      <c r="GN210" s="47"/>
      <c r="GO210" s="47"/>
      <c r="GP210" s="47"/>
      <c r="GQ210" s="47"/>
      <c r="GR210" s="47"/>
      <c r="GS210" s="47"/>
      <c r="GT210" s="47"/>
      <c r="GU210" s="47"/>
      <c r="GV210" s="47"/>
      <c r="GW210" s="47"/>
      <c r="GX210" s="47"/>
      <c r="GY210" s="47"/>
      <c r="GZ210" s="47"/>
      <c r="HA210" s="47"/>
      <c r="HB210" s="47"/>
      <c r="HC210" s="47"/>
      <c r="HD210" s="47"/>
      <c r="HE210" s="47"/>
      <c r="HF210" s="47"/>
      <c r="HG210" s="47"/>
      <c r="HH210" s="47"/>
      <c r="HI210" s="47"/>
      <c r="HJ210" s="47"/>
      <c r="HK210" s="47"/>
      <c r="HL210" s="47"/>
      <c r="HM210" s="47"/>
      <c r="HN210" s="47"/>
      <c r="HO210" s="47"/>
      <c r="HP210" s="47"/>
      <c r="HQ210" s="47"/>
      <c r="HR210" s="47"/>
      <c r="HS210" s="47"/>
      <c r="HT210" s="47"/>
      <c r="HU210" s="47"/>
      <c r="HV210" s="47"/>
      <c r="HW210" s="47"/>
      <c r="HX210" s="47"/>
      <c r="HY210" s="47"/>
      <c r="HZ210" s="47"/>
      <c r="IA210" s="47"/>
      <c r="IB210" s="47"/>
      <c r="IC210" s="47"/>
      <c r="ID210" s="47"/>
      <c r="IE210" s="47"/>
      <c r="IF210" s="47"/>
      <c r="IG210" s="47"/>
      <c r="IH210" s="47"/>
      <c r="II210" s="47"/>
      <c r="IJ210" s="47"/>
      <c r="IK210" s="47"/>
      <c r="IL210" s="47"/>
      <c r="IM210" s="47"/>
      <c r="IN210" s="47"/>
      <c r="IO210" s="47"/>
      <c r="IP210" s="47"/>
      <c r="IQ210" s="47"/>
      <c r="IR210" s="47"/>
      <c r="IS210" s="47"/>
      <c r="IT210" s="47"/>
      <c r="IU210" s="47"/>
      <c r="IV210" s="47"/>
      <c r="IW210" s="47"/>
      <c r="IX210" s="47"/>
      <c r="IY210" s="47"/>
      <c r="IZ210" s="47"/>
      <c r="JA210" s="47"/>
      <c r="JB210" s="47"/>
      <c r="JC210" s="47"/>
      <c r="JD210" s="47"/>
      <c r="JE210" s="47"/>
      <c r="JF210" s="47"/>
      <c r="JG210" s="47"/>
      <c r="JH210" s="47"/>
      <c r="JI210" s="47"/>
      <c r="JJ210" s="47"/>
      <c r="JK210" s="47"/>
      <c r="JL210" s="47"/>
      <c r="JM210" s="47"/>
      <c r="JN210" s="47"/>
      <c r="JO210" s="47"/>
      <c r="JP210" s="47"/>
      <c r="JQ210" s="47"/>
      <c r="JR210" s="47"/>
      <c r="JS210" s="47"/>
      <c r="JT210" s="47"/>
      <c r="JU210" s="47"/>
      <c r="JV210" s="47"/>
      <c r="JW210" s="47"/>
      <c r="JX210" s="47"/>
      <c r="JY210" s="47"/>
      <c r="JZ210" s="47"/>
      <c r="KA210" s="47"/>
      <c r="KB210" s="47"/>
      <c r="KC210" s="47"/>
      <c r="KD210" s="47"/>
      <c r="KE210" s="47"/>
      <c r="KF210" s="47"/>
      <c r="KG210" s="47"/>
      <c r="KH210" s="47"/>
      <c r="KI210" s="47"/>
      <c r="KJ210" s="47"/>
      <c r="KK210" s="47"/>
      <c r="KL210" s="47"/>
      <c r="KM210" s="47"/>
      <c r="KN210" s="47"/>
      <c r="KO210" s="47"/>
      <c r="KP210" s="47"/>
      <c r="KQ210" s="47"/>
      <c r="KR210" s="47"/>
      <c r="KS210" s="47"/>
      <c r="KT210" s="47"/>
      <c r="KU210" s="47"/>
      <c r="KV210" s="47"/>
      <c r="KW210" s="47"/>
      <c r="KX210" s="47"/>
      <c r="KY210" s="47"/>
      <c r="KZ210" s="47"/>
      <c r="LA210" s="47"/>
      <c r="LB210" s="47"/>
      <c r="LC210" s="47"/>
      <c r="LD210" s="47"/>
      <c r="LE210" s="47"/>
      <c r="LF210" s="47"/>
      <c r="LG210" s="47"/>
      <c r="LH210" s="47"/>
      <c r="LI210" s="47"/>
      <c r="LJ210" s="47"/>
      <c r="LK210" s="47"/>
      <c r="LL210" s="47"/>
      <c r="LM210" s="47"/>
      <c r="LN210" s="47"/>
      <c r="LO210" s="47"/>
      <c r="LP210" s="47"/>
      <c r="LQ210" s="47"/>
      <c r="LR210" s="47"/>
      <c r="LS210" s="47"/>
      <c r="LT210" s="47"/>
      <c r="LU210" s="47"/>
      <c r="LV210" s="47"/>
      <c r="LW210" s="47"/>
      <c r="LX210" s="47"/>
      <c r="LY210" s="47"/>
      <c r="LZ210" s="47"/>
      <c r="MA210" s="47"/>
      <c r="MB210" s="47"/>
      <c r="MC210" s="47"/>
      <c r="MD210" s="47"/>
      <c r="ME210" s="47"/>
      <c r="MF210" s="47"/>
      <c r="MG210" s="47"/>
      <c r="MH210" s="47"/>
      <c r="MI210" s="47"/>
      <c r="MJ210" s="47"/>
      <c r="MK210" s="47"/>
      <c r="ML210" s="47"/>
      <c r="MM210" s="47"/>
      <c r="MN210" s="47"/>
      <c r="MO210" s="47"/>
      <c r="MP210" s="47"/>
      <c r="MQ210" s="47"/>
      <c r="MR210" s="47"/>
      <c r="MS210" s="47"/>
      <c r="MT210" s="47"/>
      <c r="MU210" s="47"/>
      <c r="MV210" s="47"/>
      <c r="MW210" s="47"/>
      <c r="MX210" s="47"/>
      <c r="MY210" s="47"/>
      <c r="MZ210" s="47"/>
      <c r="NA210" s="47"/>
      <c r="NB210" s="47"/>
      <c r="NC210" s="47"/>
      <c r="ND210" s="47"/>
      <c r="NE210" s="47"/>
      <c r="NF210" s="47"/>
      <c r="NG210" s="47"/>
    </row>
    <row r="211" spans="1:371" x14ac:dyDescent="0.3">
      <c r="A211" s="3" t="s">
        <v>92</v>
      </c>
      <c r="B211" s="3" t="s">
        <v>386</v>
      </c>
      <c r="C211" s="3" t="s">
        <v>386</v>
      </c>
      <c r="D211" s="6">
        <v>516589</v>
      </c>
      <c r="E211" s="4">
        <v>18241</v>
      </c>
      <c r="F211" s="4">
        <v>1647</v>
      </c>
      <c r="G211" s="54">
        <v>9.029110246148786E-2</v>
      </c>
      <c r="H211" s="4">
        <v>4</v>
      </c>
      <c r="I211" s="4">
        <v>657</v>
      </c>
      <c r="J211" s="6">
        <v>60</v>
      </c>
      <c r="K211" s="6">
        <v>458</v>
      </c>
      <c r="L211" s="6">
        <v>139</v>
      </c>
      <c r="M211" s="61">
        <v>990</v>
      </c>
      <c r="N211" s="4" t="s">
        <v>1709</v>
      </c>
      <c r="O211" s="4">
        <v>93</v>
      </c>
      <c r="P211" s="4">
        <v>187</v>
      </c>
      <c r="Q211" s="4">
        <v>100</v>
      </c>
      <c r="R211" s="4">
        <v>100</v>
      </c>
      <c r="S211" s="4">
        <v>0</v>
      </c>
      <c r="T211" s="4">
        <v>0</v>
      </c>
      <c r="U211" s="4">
        <v>0</v>
      </c>
      <c r="V211" s="4">
        <v>98</v>
      </c>
      <c r="W211" s="4">
        <v>98</v>
      </c>
      <c r="X211" s="4">
        <v>0</v>
      </c>
      <c r="Y211" s="4">
        <v>0</v>
      </c>
      <c r="Z211" s="4">
        <v>2</v>
      </c>
      <c r="AA211" s="4">
        <v>100</v>
      </c>
      <c r="AB211" s="4">
        <v>100</v>
      </c>
      <c r="AC211" s="4">
        <v>100</v>
      </c>
      <c r="AD211" s="4">
        <v>100</v>
      </c>
      <c r="AE211" s="4">
        <v>98</v>
      </c>
      <c r="AF211" s="4">
        <v>95</v>
      </c>
      <c r="AG211" s="4">
        <v>2</v>
      </c>
      <c r="AH211" s="4">
        <v>3</v>
      </c>
      <c r="AI211" s="4">
        <v>100</v>
      </c>
      <c r="AJ211" s="4">
        <v>2</v>
      </c>
      <c r="AK211" s="4" t="s">
        <v>96</v>
      </c>
      <c r="AL211" s="4" t="s">
        <v>97</v>
      </c>
      <c r="AM211" s="4" t="s">
        <v>98</v>
      </c>
      <c r="AN211" s="4" t="s">
        <v>97</v>
      </c>
      <c r="AO211" s="4" t="s">
        <v>97</v>
      </c>
      <c r="AP211" s="4" t="s">
        <v>96</v>
      </c>
      <c r="AQ211" s="4" t="s">
        <v>96</v>
      </c>
      <c r="AR211" s="4" t="s">
        <v>96</v>
      </c>
      <c r="AS211" s="4" t="s">
        <v>97</v>
      </c>
      <c r="AT211" s="4" t="s">
        <v>97</v>
      </c>
      <c r="AU211" s="4" t="s">
        <v>96</v>
      </c>
      <c r="AV211" s="4" t="s">
        <v>96</v>
      </c>
      <c r="AW211" s="4" t="s">
        <v>97</v>
      </c>
      <c r="AX211" s="4" t="s">
        <v>97</v>
      </c>
      <c r="AY211" s="4" t="s">
        <v>96</v>
      </c>
      <c r="AZ211" s="4" t="s">
        <v>97</v>
      </c>
      <c r="BA211" s="4" t="s">
        <v>96</v>
      </c>
      <c r="BB211" s="4" t="s">
        <v>96</v>
      </c>
      <c r="BC211" s="4" t="s">
        <v>96</v>
      </c>
      <c r="BD211" s="4" t="s">
        <v>96</v>
      </c>
      <c r="BE211" s="4">
        <v>0</v>
      </c>
      <c r="BF211" s="4">
        <v>0</v>
      </c>
      <c r="BG211" s="4">
        <v>0</v>
      </c>
      <c r="BH211" s="4">
        <v>0</v>
      </c>
      <c r="BI211" s="4">
        <v>3</v>
      </c>
      <c r="BJ211" s="4">
        <v>0</v>
      </c>
      <c r="BK211" s="4">
        <v>19</v>
      </c>
      <c r="BL211" s="4" t="s">
        <v>97</v>
      </c>
      <c r="BM211" s="4" t="s">
        <v>96</v>
      </c>
      <c r="BN211" s="4" t="s">
        <v>98</v>
      </c>
      <c r="BO211" s="6" t="s">
        <v>96</v>
      </c>
      <c r="BP211" s="6">
        <v>8</v>
      </c>
      <c r="BQ211" s="6" t="s">
        <v>96</v>
      </c>
      <c r="BR211" s="6" t="s">
        <v>96</v>
      </c>
      <c r="BS211" s="6">
        <v>15</v>
      </c>
      <c r="BT211" s="6" t="s">
        <v>96</v>
      </c>
      <c r="BU211" s="29" t="s">
        <v>430</v>
      </c>
      <c r="BV211" s="29" t="s">
        <v>1801</v>
      </c>
      <c r="BW211" s="29" t="s">
        <v>1801</v>
      </c>
      <c r="BX211" s="29" t="s">
        <v>429</v>
      </c>
      <c r="BY211" s="29" t="s">
        <v>430</v>
      </c>
      <c r="BZ211" s="65" t="s">
        <v>429</v>
      </c>
      <c r="CA211" s="65" t="s">
        <v>429</v>
      </c>
      <c r="CB211" s="65" t="s">
        <v>429</v>
      </c>
      <c r="CC211" s="65" t="s">
        <v>429</v>
      </c>
      <c r="CD211" s="66">
        <v>455</v>
      </c>
      <c r="CE211" s="66">
        <v>146</v>
      </c>
      <c r="CF211" s="66">
        <v>102</v>
      </c>
      <c r="CG211" s="66">
        <v>18</v>
      </c>
      <c r="CH211" s="66">
        <v>7</v>
      </c>
      <c r="CI211" s="66">
        <v>405</v>
      </c>
      <c r="CJ211" s="66">
        <v>29</v>
      </c>
      <c r="CK211" s="66">
        <v>237</v>
      </c>
      <c r="CL211" s="66">
        <v>3298</v>
      </c>
      <c r="CM211" s="66">
        <v>2132</v>
      </c>
      <c r="CN211" s="66">
        <v>184</v>
      </c>
      <c r="CO211" s="66">
        <v>431</v>
      </c>
      <c r="CP211" s="66">
        <v>199</v>
      </c>
      <c r="CQ211" s="66">
        <v>199</v>
      </c>
      <c r="CR211" s="67">
        <v>0.14751349368547922</v>
      </c>
      <c r="CS211" s="67">
        <v>0.17361001938898496</v>
      </c>
      <c r="CT211" s="67">
        <v>0.30576953309228111</v>
      </c>
      <c r="CU211" s="67">
        <v>0.20630928051144998</v>
      </c>
      <c r="CV211" s="67">
        <v>0.16679767332180476</v>
      </c>
      <c r="CW211" s="68">
        <v>276</v>
      </c>
      <c r="CX211" s="68">
        <v>386</v>
      </c>
      <c r="CY211" s="68">
        <v>182</v>
      </c>
      <c r="CZ211" s="68">
        <v>177</v>
      </c>
    </row>
    <row r="212" spans="1:371" s="2" customFormat="1" x14ac:dyDescent="0.3">
      <c r="A212" s="2" t="s">
        <v>401</v>
      </c>
      <c r="B212" s="2" t="s">
        <v>398</v>
      </c>
      <c r="C212" s="2" t="s">
        <v>399</v>
      </c>
      <c r="D212" s="6">
        <v>529346</v>
      </c>
      <c r="E212" s="6">
        <v>37323</v>
      </c>
      <c r="F212" s="4">
        <v>750</v>
      </c>
      <c r="G212" s="54">
        <v>2.0094847681054576E-2</v>
      </c>
      <c r="H212" s="6">
        <v>1</v>
      </c>
      <c r="I212" s="6">
        <v>150</v>
      </c>
      <c r="J212" s="6">
        <v>150</v>
      </c>
      <c r="K212" s="6"/>
      <c r="L212" s="6"/>
      <c r="M212" s="61">
        <v>600</v>
      </c>
      <c r="N212" s="6" t="s">
        <v>1712</v>
      </c>
      <c r="O212" s="6">
        <v>186</v>
      </c>
      <c r="P212" s="6">
        <v>600</v>
      </c>
      <c r="Q212" s="6">
        <v>100</v>
      </c>
      <c r="R212" s="6">
        <v>100</v>
      </c>
      <c r="S212" s="6">
        <v>0</v>
      </c>
      <c r="T212" s="6">
        <v>0</v>
      </c>
      <c r="U212" s="6">
        <v>0</v>
      </c>
      <c r="V212" s="6">
        <v>100</v>
      </c>
      <c r="W212" s="6">
        <v>100</v>
      </c>
      <c r="X212" s="6">
        <v>0</v>
      </c>
      <c r="Y212" s="6">
        <v>0</v>
      </c>
      <c r="Z212" s="6">
        <v>0</v>
      </c>
      <c r="AA212" s="6">
        <v>100</v>
      </c>
      <c r="AB212" s="6">
        <v>100</v>
      </c>
      <c r="AC212" s="6">
        <v>100</v>
      </c>
      <c r="AD212" s="6">
        <v>100</v>
      </c>
      <c r="AE212" s="6">
        <v>100</v>
      </c>
      <c r="AF212" s="6">
        <v>60</v>
      </c>
      <c r="AG212" s="6">
        <v>20</v>
      </c>
      <c r="AH212" s="6">
        <v>20</v>
      </c>
      <c r="AI212" s="6">
        <v>100</v>
      </c>
      <c r="AJ212" s="6">
        <v>4</v>
      </c>
      <c r="AK212" s="6" t="s">
        <v>96</v>
      </c>
      <c r="AL212" s="6" t="s">
        <v>96</v>
      </c>
      <c r="AM212" s="6">
        <v>12</v>
      </c>
      <c r="AN212" s="6" t="s">
        <v>97</v>
      </c>
      <c r="AO212" s="6" t="s">
        <v>96</v>
      </c>
      <c r="AP212" s="6" t="s">
        <v>96</v>
      </c>
      <c r="AQ212" s="6" t="s">
        <v>97</v>
      </c>
      <c r="AR212" s="6" t="s">
        <v>97</v>
      </c>
      <c r="AS212" s="6" t="s">
        <v>97</v>
      </c>
      <c r="AT212" s="6" t="s">
        <v>97</v>
      </c>
      <c r="AU212" s="6" t="s">
        <v>96</v>
      </c>
      <c r="AV212" s="6" t="s">
        <v>96</v>
      </c>
      <c r="AW212" s="6" t="s">
        <v>97</v>
      </c>
      <c r="AX212" s="6" t="s">
        <v>97</v>
      </c>
      <c r="AY212" s="6" t="s">
        <v>97</v>
      </c>
      <c r="AZ212" s="6" t="s">
        <v>97</v>
      </c>
      <c r="BA212" s="6" t="s">
        <v>97</v>
      </c>
      <c r="BB212" s="6" t="s">
        <v>97</v>
      </c>
      <c r="BC212" s="6" t="s">
        <v>96</v>
      </c>
      <c r="BD212" s="6" t="s">
        <v>97</v>
      </c>
      <c r="BE212" s="6">
        <v>0</v>
      </c>
      <c r="BF212" s="6">
        <v>0</v>
      </c>
      <c r="BG212" s="6">
        <v>0</v>
      </c>
      <c r="BH212" s="6">
        <v>0</v>
      </c>
      <c r="BI212" s="6">
        <v>0</v>
      </c>
      <c r="BJ212" s="6">
        <v>0</v>
      </c>
      <c r="BK212" s="6">
        <v>25</v>
      </c>
      <c r="BL212" s="6" t="s">
        <v>97</v>
      </c>
      <c r="BM212" s="6" t="s">
        <v>97</v>
      </c>
      <c r="BN212" s="6" t="s">
        <v>98</v>
      </c>
      <c r="BO212" s="6" t="s">
        <v>97</v>
      </c>
      <c r="BP212" s="6" t="s">
        <v>98</v>
      </c>
      <c r="BQ212" s="6" t="s">
        <v>98</v>
      </c>
      <c r="BR212" s="6" t="s">
        <v>97</v>
      </c>
      <c r="BS212" s="6">
        <v>0</v>
      </c>
      <c r="BT212" s="6" t="s">
        <v>98</v>
      </c>
      <c r="BU212" s="29" t="s">
        <v>429</v>
      </c>
      <c r="BV212" s="29" t="s">
        <v>429</v>
      </c>
      <c r="BW212" s="29" t="s">
        <v>429</v>
      </c>
      <c r="BX212" s="29" t="s">
        <v>429</v>
      </c>
      <c r="BY212" s="29" t="s">
        <v>429</v>
      </c>
      <c r="BZ212" s="65" t="s">
        <v>429</v>
      </c>
      <c r="CA212" s="65" t="s">
        <v>1799</v>
      </c>
      <c r="CB212" s="65" t="s">
        <v>429</v>
      </c>
      <c r="CC212" s="65" t="s">
        <v>429</v>
      </c>
      <c r="CD212" s="66">
        <v>704</v>
      </c>
      <c r="CE212" s="66">
        <v>179</v>
      </c>
      <c r="CF212" s="66">
        <v>130</v>
      </c>
      <c r="CG212" s="66">
        <v>0</v>
      </c>
      <c r="CH212" s="66">
        <v>0</v>
      </c>
      <c r="CI212" s="66">
        <v>81</v>
      </c>
      <c r="CJ212" s="66">
        <v>0</v>
      </c>
      <c r="CK212" s="66">
        <v>72</v>
      </c>
      <c r="CL212" s="66">
        <v>5202</v>
      </c>
      <c r="CM212" s="66">
        <v>5202</v>
      </c>
      <c r="CN212" s="66">
        <v>598</v>
      </c>
      <c r="CO212" s="66">
        <v>1282</v>
      </c>
      <c r="CP212" s="66">
        <v>5</v>
      </c>
      <c r="CQ212" s="66">
        <v>5</v>
      </c>
      <c r="CR212" s="67">
        <v>0.18180183882068929</v>
      </c>
      <c r="CS212" s="67">
        <v>0.13395654630438134</v>
      </c>
      <c r="CT212" s="67">
        <v>0.33753659664081359</v>
      </c>
      <c r="CU212" s="67">
        <v>0.16531408906466691</v>
      </c>
      <c r="CV212" s="67">
        <v>0.18139092916944888</v>
      </c>
      <c r="CW212" s="68">
        <v>1568</v>
      </c>
      <c r="CX212" s="68">
        <v>1202</v>
      </c>
      <c r="CY212" s="68">
        <v>589</v>
      </c>
      <c r="CZ212" s="68">
        <v>499</v>
      </c>
      <c r="DA212" s="37"/>
      <c r="DB212" s="37"/>
      <c r="DC212" s="37"/>
      <c r="DD212" s="37"/>
      <c r="DE212" s="37"/>
      <c r="DF212" s="37"/>
      <c r="DG212" s="37"/>
      <c r="DH212" s="37"/>
    </row>
    <row r="213" spans="1:371" s="2" customFormat="1" x14ac:dyDescent="0.3">
      <c r="A213" s="2" t="s">
        <v>401</v>
      </c>
      <c r="B213" s="2" t="s">
        <v>398</v>
      </c>
      <c r="C213" s="2" t="s">
        <v>402</v>
      </c>
      <c r="D213" s="6">
        <v>529460</v>
      </c>
      <c r="E213" s="6">
        <v>102982</v>
      </c>
      <c r="F213" s="4">
        <v>5150</v>
      </c>
      <c r="G213" s="54">
        <v>5.0008739391349942E-2</v>
      </c>
      <c r="H213" s="6">
        <v>1</v>
      </c>
      <c r="I213" s="6">
        <v>1200</v>
      </c>
      <c r="J213" s="6"/>
      <c r="K213" s="6">
        <v>1200</v>
      </c>
      <c r="L213" s="6"/>
      <c r="M213" s="61">
        <v>3949.9999999999995</v>
      </c>
      <c r="N213" s="6" t="s">
        <v>1712</v>
      </c>
      <c r="O213" s="6">
        <v>448</v>
      </c>
      <c r="P213" s="6">
        <v>1600</v>
      </c>
      <c r="Q213" s="6">
        <v>100</v>
      </c>
      <c r="R213" s="6">
        <v>100</v>
      </c>
      <c r="S213" s="6">
        <v>0</v>
      </c>
      <c r="T213" s="6">
        <v>0</v>
      </c>
      <c r="U213" s="6">
        <v>0</v>
      </c>
      <c r="V213" s="6">
        <v>100</v>
      </c>
      <c r="W213" s="6">
        <v>100</v>
      </c>
      <c r="X213" s="6">
        <v>0</v>
      </c>
      <c r="Y213" s="6">
        <v>0</v>
      </c>
      <c r="Z213" s="6">
        <v>0</v>
      </c>
      <c r="AA213" s="6">
        <v>100</v>
      </c>
      <c r="AB213" s="6">
        <v>100</v>
      </c>
      <c r="AC213" s="6">
        <v>100</v>
      </c>
      <c r="AD213" s="6">
        <v>100</v>
      </c>
      <c r="AE213" s="6">
        <v>100</v>
      </c>
      <c r="AF213" s="6">
        <v>60</v>
      </c>
      <c r="AG213" s="6">
        <v>40</v>
      </c>
      <c r="AH213" s="6">
        <v>0</v>
      </c>
      <c r="AI213" s="6">
        <v>100</v>
      </c>
      <c r="AJ213" s="6">
        <v>4</v>
      </c>
      <c r="AK213" s="6" t="s">
        <v>96</v>
      </c>
      <c r="AL213" s="6" t="s">
        <v>96</v>
      </c>
      <c r="AM213" s="6">
        <v>12</v>
      </c>
      <c r="AN213" s="6" t="s">
        <v>97</v>
      </c>
      <c r="AO213" s="6" t="s">
        <v>96</v>
      </c>
      <c r="AP213" s="6" t="s">
        <v>96</v>
      </c>
      <c r="AQ213" s="6" t="s">
        <v>97</v>
      </c>
      <c r="AR213" s="6" t="s">
        <v>97</v>
      </c>
      <c r="AS213" s="6" t="s">
        <v>96</v>
      </c>
      <c r="AT213" s="6" t="s">
        <v>97</v>
      </c>
      <c r="AU213" s="6" t="s">
        <v>96</v>
      </c>
      <c r="AV213" s="6" t="s">
        <v>96</v>
      </c>
      <c r="AW213" s="6" t="s">
        <v>96</v>
      </c>
      <c r="AX213" s="6" t="s">
        <v>97</v>
      </c>
      <c r="AY213" s="6" t="s">
        <v>97</v>
      </c>
      <c r="AZ213" s="6" t="s">
        <v>97</v>
      </c>
      <c r="BA213" s="6" t="s">
        <v>97</v>
      </c>
      <c r="BB213" s="6" t="s">
        <v>97</v>
      </c>
      <c r="BC213" s="6" t="s">
        <v>96</v>
      </c>
      <c r="BD213" s="6" t="s">
        <v>97</v>
      </c>
      <c r="BE213" s="6">
        <v>0</v>
      </c>
      <c r="BF213" s="6">
        <v>0</v>
      </c>
      <c r="BG213" s="6">
        <v>0</v>
      </c>
      <c r="BH213" s="6">
        <v>0</v>
      </c>
      <c r="BI213" s="6">
        <v>0</v>
      </c>
      <c r="BJ213" s="6">
        <v>0</v>
      </c>
      <c r="BK213" s="6">
        <v>35</v>
      </c>
      <c r="BL213" s="6" t="s">
        <v>97</v>
      </c>
      <c r="BM213" s="6" t="s">
        <v>97</v>
      </c>
      <c r="BN213" s="6" t="s">
        <v>98</v>
      </c>
      <c r="BO213" s="6" t="s">
        <v>97</v>
      </c>
      <c r="BP213" s="6" t="s">
        <v>98</v>
      </c>
      <c r="BQ213" s="6" t="s">
        <v>98</v>
      </c>
      <c r="BR213" s="6" t="s">
        <v>97</v>
      </c>
      <c r="BS213" s="6">
        <v>0</v>
      </c>
      <c r="BT213" s="6" t="s">
        <v>98</v>
      </c>
      <c r="BU213" s="29" t="s">
        <v>429</v>
      </c>
      <c r="BV213" s="29" t="s">
        <v>429</v>
      </c>
      <c r="BW213" s="29" t="s">
        <v>429</v>
      </c>
      <c r="BX213" s="29" t="s">
        <v>429</v>
      </c>
      <c r="BY213" s="29" t="s">
        <v>429</v>
      </c>
      <c r="BZ213" s="65" t="s">
        <v>429</v>
      </c>
      <c r="CA213" s="65" t="s">
        <v>1799</v>
      </c>
      <c r="CB213" s="65" t="s">
        <v>429</v>
      </c>
      <c r="CC213" s="65" t="s">
        <v>429</v>
      </c>
      <c r="CD213" s="66">
        <v>1740</v>
      </c>
      <c r="CE213" s="66">
        <v>351</v>
      </c>
      <c r="CF213" s="66">
        <v>215</v>
      </c>
      <c r="CG213" s="66">
        <v>0</v>
      </c>
      <c r="CH213" s="66">
        <v>0</v>
      </c>
      <c r="CI213" s="66">
        <v>198</v>
      </c>
      <c r="CJ213" s="66">
        <v>0</v>
      </c>
      <c r="CK213" s="66">
        <v>166</v>
      </c>
      <c r="CL213" s="66">
        <v>12539</v>
      </c>
      <c r="CM213" s="66">
        <v>12539</v>
      </c>
      <c r="CN213" s="66">
        <v>1372</v>
      </c>
      <c r="CO213" s="66">
        <v>3192</v>
      </c>
      <c r="CP213" s="66">
        <v>17</v>
      </c>
      <c r="CQ213" s="66">
        <v>15</v>
      </c>
      <c r="CR213" s="67">
        <v>0.15954244431065623</v>
      </c>
      <c r="CS213" s="67">
        <v>0.11375774407177953</v>
      </c>
      <c r="CT213" s="67">
        <v>0.35790720708473328</v>
      </c>
      <c r="CU213" s="67">
        <v>0.20556990542036471</v>
      </c>
      <c r="CV213" s="67">
        <v>0.16322269911246626</v>
      </c>
      <c r="CW213" s="68">
        <v>2348</v>
      </c>
      <c r="CX213" s="68">
        <v>3090</v>
      </c>
      <c r="CY213" s="68">
        <v>1385</v>
      </c>
      <c r="CZ213" s="68">
        <v>851</v>
      </c>
      <c r="DA213" s="37"/>
      <c r="DB213" s="37"/>
      <c r="DC213" s="37"/>
      <c r="DD213" s="37"/>
      <c r="DE213" s="37"/>
      <c r="DF213" s="37"/>
      <c r="DG213" s="37"/>
      <c r="DH213" s="37"/>
    </row>
    <row r="214" spans="1:371" s="2" customFormat="1" x14ac:dyDescent="0.3">
      <c r="A214" s="2" t="s">
        <v>401</v>
      </c>
      <c r="B214" s="2" t="s">
        <v>398</v>
      </c>
      <c r="C214" s="2" t="s">
        <v>404</v>
      </c>
      <c r="D214" s="6">
        <v>529311</v>
      </c>
      <c r="E214" s="6">
        <v>24283</v>
      </c>
      <c r="F214" s="4">
        <v>2425</v>
      </c>
      <c r="G214" s="54">
        <v>9.9864102458510073E-2</v>
      </c>
      <c r="H214" s="6">
        <v>3</v>
      </c>
      <c r="I214" s="6">
        <v>165</v>
      </c>
      <c r="J214" s="6"/>
      <c r="K214" s="6">
        <v>35</v>
      </c>
      <c r="L214" s="6">
        <v>130</v>
      </c>
      <c r="M214" s="61">
        <v>2260</v>
      </c>
      <c r="N214" s="6" t="s">
        <v>1712</v>
      </c>
      <c r="O214" s="6">
        <v>102</v>
      </c>
      <c r="P214" s="6">
        <v>235</v>
      </c>
      <c r="Q214" s="6">
        <v>100</v>
      </c>
      <c r="R214" s="6">
        <v>100</v>
      </c>
      <c r="S214" s="6">
        <v>0</v>
      </c>
      <c r="T214" s="6">
        <v>0</v>
      </c>
      <c r="U214" s="6">
        <v>0</v>
      </c>
      <c r="V214" s="6">
        <v>80</v>
      </c>
      <c r="W214" s="6">
        <v>80</v>
      </c>
      <c r="X214" s="6">
        <v>20</v>
      </c>
      <c r="Y214" s="6">
        <v>0</v>
      </c>
      <c r="Z214" s="6">
        <v>0</v>
      </c>
      <c r="AA214" s="6">
        <v>100</v>
      </c>
      <c r="AB214" s="6">
        <v>100</v>
      </c>
      <c r="AC214" s="6">
        <v>100</v>
      </c>
      <c r="AD214" s="6">
        <v>90</v>
      </c>
      <c r="AE214" s="6">
        <v>50</v>
      </c>
      <c r="AF214" s="6">
        <v>0</v>
      </c>
      <c r="AG214" s="6">
        <v>50</v>
      </c>
      <c r="AH214" s="6">
        <v>50</v>
      </c>
      <c r="AI214" s="6">
        <v>90</v>
      </c>
      <c r="AJ214" s="6">
        <v>2</v>
      </c>
      <c r="AK214" s="6" t="s">
        <v>96</v>
      </c>
      <c r="AL214" s="6" t="s">
        <v>96</v>
      </c>
      <c r="AM214" s="6">
        <v>2</v>
      </c>
      <c r="AN214" s="6" t="s">
        <v>96</v>
      </c>
      <c r="AO214" s="6" t="s">
        <v>97</v>
      </c>
      <c r="AP214" s="6" t="s">
        <v>96</v>
      </c>
      <c r="AQ214" s="6" t="s">
        <v>97</v>
      </c>
      <c r="AR214" s="6" t="s">
        <v>97</v>
      </c>
      <c r="AS214" s="6" t="s">
        <v>96</v>
      </c>
      <c r="AT214" s="6" t="s">
        <v>97</v>
      </c>
      <c r="AU214" s="6" t="s">
        <v>97</v>
      </c>
      <c r="AV214" s="6" t="s">
        <v>96</v>
      </c>
      <c r="AW214" s="6" t="s">
        <v>97</v>
      </c>
      <c r="AX214" s="6" t="s">
        <v>97</v>
      </c>
      <c r="AY214" s="6" t="s">
        <v>97</v>
      </c>
      <c r="AZ214" s="6" t="s">
        <v>97</v>
      </c>
      <c r="BA214" s="6" t="s">
        <v>97</v>
      </c>
      <c r="BB214" s="6" t="s">
        <v>97</v>
      </c>
      <c r="BC214" s="6" t="s">
        <v>96</v>
      </c>
      <c r="BD214" s="6" t="s">
        <v>96</v>
      </c>
      <c r="BE214" s="6">
        <v>0</v>
      </c>
      <c r="BF214" s="6">
        <v>0</v>
      </c>
      <c r="BG214" s="6">
        <v>0</v>
      </c>
      <c r="BH214" s="6">
        <v>0</v>
      </c>
      <c r="BI214" s="6">
        <v>0</v>
      </c>
      <c r="BJ214" s="6">
        <v>0</v>
      </c>
      <c r="BK214" s="6">
        <v>15</v>
      </c>
      <c r="BL214" s="6" t="s">
        <v>97</v>
      </c>
      <c r="BM214" s="6" t="s">
        <v>97</v>
      </c>
      <c r="BN214" s="6" t="s">
        <v>98</v>
      </c>
      <c r="BO214" s="6" t="s">
        <v>97</v>
      </c>
      <c r="BP214" s="6" t="s">
        <v>98</v>
      </c>
      <c r="BQ214" s="6" t="s">
        <v>98</v>
      </c>
      <c r="BR214" s="6" t="s">
        <v>96</v>
      </c>
      <c r="BS214" s="6">
        <v>1</v>
      </c>
      <c r="BT214" s="6" t="s">
        <v>96</v>
      </c>
      <c r="BU214" s="29" t="s">
        <v>429</v>
      </c>
      <c r="BV214" s="29" t="s">
        <v>429</v>
      </c>
      <c r="BW214" s="29" t="s">
        <v>429</v>
      </c>
      <c r="BX214" s="29" t="s">
        <v>429</v>
      </c>
      <c r="BY214" s="29" t="s">
        <v>429</v>
      </c>
      <c r="BZ214" s="65" t="s">
        <v>429</v>
      </c>
      <c r="CA214" s="65" t="s">
        <v>1799</v>
      </c>
      <c r="CB214" s="65" t="s">
        <v>429</v>
      </c>
      <c r="CC214" s="65" t="s">
        <v>429</v>
      </c>
      <c r="CD214" s="66">
        <v>398</v>
      </c>
      <c r="CE214" s="66">
        <v>94</v>
      </c>
      <c r="CF214" s="66">
        <v>82</v>
      </c>
      <c r="CG214" s="66">
        <v>0</v>
      </c>
      <c r="CH214" s="66">
        <v>0</v>
      </c>
      <c r="CI214" s="66">
        <v>59</v>
      </c>
      <c r="CJ214" s="66">
        <v>0</v>
      </c>
      <c r="CK214" s="66">
        <v>44</v>
      </c>
      <c r="CL214" s="66">
        <v>4432</v>
      </c>
      <c r="CM214" s="66">
        <v>2956</v>
      </c>
      <c r="CN214" s="66">
        <v>258</v>
      </c>
      <c r="CO214" s="66">
        <v>623</v>
      </c>
      <c r="CP214" s="66">
        <v>3</v>
      </c>
      <c r="CQ214" s="66">
        <v>3</v>
      </c>
      <c r="CR214" s="67">
        <v>0.16683230936031804</v>
      </c>
      <c r="CS214" s="67">
        <v>0.13913986266714853</v>
      </c>
      <c r="CT214" s="67">
        <v>0.35751716660643296</v>
      </c>
      <c r="CU214" s="67">
        <v>0.14654860860137334</v>
      </c>
      <c r="CV214" s="67">
        <v>0.18996205276472714</v>
      </c>
      <c r="CW214" s="68">
        <v>774</v>
      </c>
      <c r="CX214" s="68">
        <v>705</v>
      </c>
      <c r="CY214" s="68">
        <v>261</v>
      </c>
      <c r="CZ214" s="68">
        <v>223</v>
      </c>
      <c r="DA214" s="37"/>
      <c r="DB214" s="37"/>
      <c r="DC214" s="37"/>
      <c r="DD214" s="37"/>
      <c r="DE214" s="37"/>
      <c r="DF214" s="37"/>
      <c r="DG214" s="37"/>
      <c r="DH214" s="37"/>
    </row>
    <row r="215" spans="1:371" s="2" customFormat="1" x14ac:dyDescent="0.3">
      <c r="A215" s="2" t="s">
        <v>401</v>
      </c>
      <c r="B215" s="2" t="s">
        <v>398</v>
      </c>
      <c r="C215" s="2" t="s">
        <v>410</v>
      </c>
      <c r="D215" s="6">
        <v>529338</v>
      </c>
      <c r="E215" s="6">
        <v>20267</v>
      </c>
      <c r="F215" s="4">
        <v>1620</v>
      </c>
      <c r="G215" s="54">
        <v>7.9932895840528942E-2</v>
      </c>
      <c r="H215" s="6">
        <v>1</v>
      </c>
      <c r="I215" s="6">
        <v>1300</v>
      </c>
      <c r="J215" s="6"/>
      <c r="K215" s="6">
        <v>1300</v>
      </c>
      <c r="L215" s="6"/>
      <c r="M215" s="61">
        <v>320</v>
      </c>
      <c r="N215" s="6" t="s">
        <v>1712</v>
      </c>
      <c r="O215" s="6">
        <v>8</v>
      </c>
      <c r="P215" s="6">
        <v>23</v>
      </c>
      <c r="Q215" s="6">
        <v>100</v>
      </c>
      <c r="R215" s="6">
        <v>100</v>
      </c>
      <c r="S215" s="6">
        <v>0</v>
      </c>
      <c r="T215" s="6">
        <v>0</v>
      </c>
      <c r="U215" s="6">
        <v>0</v>
      </c>
      <c r="V215" s="6">
        <v>100</v>
      </c>
      <c r="W215" s="6">
        <v>100</v>
      </c>
      <c r="X215" s="6">
        <v>0</v>
      </c>
      <c r="Y215" s="6">
        <v>0</v>
      </c>
      <c r="Z215" s="6">
        <v>0</v>
      </c>
      <c r="AA215" s="6">
        <v>100</v>
      </c>
      <c r="AB215" s="6">
        <v>100</v>
      </c>
      <c r="AC215" s="6">
        <v>100</v>
      </c>
      <c r="AD215" s="6">
        <v>100</v>
      </c>
      <c r="AE215" s="6">
        <v>100</v>
      </c>
      <c r="AF215" s="6">
        <v>60</v>
      </c>
      <c r="AG215" s="6">
        <v>20</v>
      </c>
      <c r="AH215" s="6">
        <v>20</v>
      </c>
      <c r="AI215" s="6">
        <v>100</v>
      </c>
      <c r="AJ215" s="6">
        <v>4</v>
      </c>
      <c r="AK215" s="6" t="s">
        <v>96</v>
      </c>
      <c r="AL215" s="6" t="s">
        <v>96</v>
      </c>
      <c r="AM215" s="6">
        <v>12</v>
      </c>
      <c r="AN215" s="6" t="s">
        <v>97</v>
      </c>
      <c r="AO215" s="6" t="s">
        <v>96</v>
      </c>
      <c r="AP215" s="6" t="s">
        <v>96</v>
      </c>
      <c r="AQ215" s="6" t="s">
        <v>97</v>
      </c>
      <c r="AR215" s="6" t="s">
        <v>97</v>
      </c>
      <c r="AS215" s="6" t="s">
        <v>96</v>
      </c>
      <c r="AT215" s="6" t="s">
        <v>97</v>
      </c>
      <c r="AU215" s="6" t="s">
        <v>96</v>
      </c>
      <c r="AV215" s="6" t="s">
        <v>96</v>
      </c>
      <c r="AW215" s="6" t="s">
        <v>97</v>
      </c>
      <c r="AX215" s="6" t="s">
        <v>97</v>
      </c>
      <c r="AY215" s="6" t="s">
        <v>97</v>
      </c>
      <c r="AZ215" s="6" t="s">
        <v>97</v>
      </c>
      <c r="BA215" s="6" t="s">
        <v>97</v>
      </c>
      <c r="BB215" s="6" t="s">
        <v>97</v>
      </c>
      <c r="BC215" s="6" t="s">
        <v>96</v>
      </c>
      <c r="BD215" s="6" t="s">
        <v>96</v>
      </c>
      <c r="BE215" s="6">
        <v>0</v>
      </c>
      <c r="BF215" s="6">
        <v>0</v>
      </c>
      <c r="BG215" s="6">
        <v>0</v>
      </c>
      <c r="BH215" s="6">
        <v>0</v>
      </c>
      <c r="BI215" s="6">
        <v>3</v>
      </c>
      <c r="BJ215" s="6">
        <v>0</v>
      </c>
      <c r="BK215" s="6">
        <v>15</v>
      </c>
      <c r="BL215" s="6" t="s">
        <v>97</v>
      </c>
      <c r="BM215" s="6" t="s">
        <v>97</v>
      </c>
      <c r="BN215" s="6" t="s">
        <v>98</v>
      </c>
      <c r="BO215" s="6" t="s">
        <v>97</v>
      </c>
      <c r="BP215" s="6" t="s">
        <v>98</v>
      </c>
      <c r="BQ215" s="6" t="s">
        <v>98</v>
      </c>
      <c r="BR215" s="6" t="s">
        <v>97</v>
      </c>
      <c r="BS215" s="6">
        <v>0</v>
      </c>
      <c r="BT215" s="6" t="s">
        <v>98</v>
      </c>
      <c r="BU215" s="29" t="s">
        <v>429</v>
      </c>
      <c r="BV215" s="29" t="s">
        <v>429</v>
      </c>
      <c r="BW215" s="29" t="s">
        <v>429</v>
      </c>
      <c r="BX215" s="29" t="s">
        <v>429</v>
      </c>
      <c r="BY215" s="29" t="s">
        <v>429</v>
      </c>
      <c r="BZ215" s="65" t="s">
        <v>429</v>
      </c>
      <c r="CA215" s="65" t="s">
        <v>429</v>
      </c>
      <c r="CB215" s="65" t="s">
        <v>429</v>
      </c>
      <c r="CC215" s="65" t="s">
        <v>429</v>
      </c>
      <c r="CD215" s="66">
        <v>354</v>
      </c>
      <c r="CE215" s="66">
        <v>74</v>
      </c>
      <c r="CF215" s="66">
        <v>67</v>
      </c>
      <c r="CG215" s="66">
        <v>0</v>
      </c>
      <c r="CH215" s="66">
        <v>0</v>
      </c>
      <c r="CI215" s="66">
        <v>84</v>
      </c>
      <c r="CJ215" s="66">
        <v>0</v>
      </c>
      <c r="CK215" s="66">
        <v>57</v>
      </c>
      <c r="CL215" s="66">
        <v>2632</v>
      </c>
      <c r="CM215" s="66">
        <v>2632</v>
      </c>
      <c r="CN215" s="66">
        <v>230</v>
      </c>
      <c r="CO215" s="66">
        <v>542</v>
      </c>
      <c r="CP215" s="66">
        <v>12</v>
      </c>
      <c r="CQ215" s="66">
        <v>11</v>
      </c>
      <c r="CR215" s="67">
        <v>0.15438890807716979</v>
      </c>
      <c r="CS215" s="67">
        <v>0.15340208220259535</v>
      </c>
      <c r="CT215" s="67">
        <v>0.34706666008782749</v>
      </c>
      <c r="CU215" s="67">
        <v>0.18226673903389748</v>
      </c>
      <c r="CV215" s="67">
        <v>0.16287561059850988</v>
      </c>
      <c r="CW215" s="68">
        <v>687</v>
      </c>
      <c r="CX215" s="68">
        <v>672</v>
      </c>
      <c r="CY215" s="68">
        <v>234</v>
      </c>
      <c r="CZ215" s="68">
        <v>155</v>
      </c>
      <c r="DA215" s="37"/>
      <c r="DB215" s="37"/>
      <c r="DC215" s="37"/>
      <c r="DD215" s="37"/>
      <c r="DE215" s="37"/>
      <c r="DF215" s="37"/>
      <c r="DG215" s="37"/>
      <c r="DH215" s="37"/>
    </row>
    <row r="216" spans="1:371" x14ac:dyDescent="0.3">
      <c r="A216" s="3" t="s">
        <v>401</v>
      </c>
      <c r="B216" s="3" t="s">
        <v>412</v>
      </c>
      <c r="C216" s="3" t="s">
        <v>413</v>
      </c>
      <c r="D216" s="6">
        <v>507954</v>
      </c>
      <c r="E216" s="4">
        <v>1345</v>
      </c>
      <c r="F216" s="4">
        <v>70</v>
      </c>
      <c r="G216" s="54">
        <v>5.204460966542751E-2</v>
      </c>
      <c r="H216" s="4">
        <v>1</v>
      </c>
      <c r="I216" s="4">
        <v>40</v>
      </c>
      <c r="J216" s="6"/>
      <c r="K216" s="6">
        <v>40</v>
      </c>
      <c r="L216" s="6"/>
      <c r="M216" s="61">
        <v>30</v>
      </c>
      <c r="N216" s="4" t="s">
        <v>1712</v>
      </c>
      <c r="O216" s="4">
        <v>0</v>
      </c>
      <c r="P216" s="4">
        <v>0</v>
      </c>
      <c r="Q216" s="4">
        <v>100</v>
      </c>
      <c r="R216" s="4">
        <v>60</v>
      </c>
      <c r="S216" s="4">
        <v>40</v>
      </c>
      <c r="T216" s="4">
        <v>0</v>
      </c>
      <c r="U216" s="4">
        <v>0</v>
      </c>
      <c r="V216" s="4">
        <v>0</v>
      </c>
      <c r="W216" s="4">
        <v>0</v>
      </c>
      <c r="X216" s="4">
        <v>90</v>
      </c>
      <c r="Y216" s="4">
        <v>10</v>
      </c>
      <c r="Z216" s="4">
        <v>0</v>
      </c>
      <c r="AA216" s="4">
        <v>100</v>
      </c>
      <c r="AB216" s="4">
        <v>100</v>
      </c>
      <c r="AC216" s="4">
        <v>100</v>
      </c>
      <c r="AD216" s="4">
        <v>100</v>
      </c>
      <c r="AE216" s="4">
        <v>50</v>
      </c>
      <c r="AF216" s="4">
        <v>0</v>
      </c>
      <c r="AG216" s="4">
        <v>50</v>
      </c>
      <c r="AH216" s="4">
        <v>50</v>
      </c>
      <c r="AI216" s="4">
        <v>100</v>
      </c>
      <c r="AJ216" s="4">
        <v>2</v>
      </c>
      <c r="AK216" s="4" t="s">
        <v>96</v>
      </c>
      <c r="AL216" s="4" t="s">
        <v>96</v>
      </c>
      <c r="AM216" s="4">
        <v>2</v>
      </c>
      <c r="AN216" s="4" t="s">
        <v>96</v>
      </c>
      <c r="AO216" s="4" t="s">
        <v>97</v>
      </c>
      <c r="AP216" s="4" t="s">
        <v>97</v>
      </c>
      <c r="AQ216" s="4" t="s">
        <v>97</v>
      </c>
      <c r="AR216" s="4" t="s">
        <v>96</v>
      </c>
      <c r="AS216" s="4" t="s">
        <v>97</v>
      </c>
      <c r="AT216" s="4" t="s">
        <v>97</v>
      </c>
      <c r="AU216" s="4" t="s">
        <v>97</v>
      </c>
      <c r="AV216" s="4" t="s">
        <v>97</v>
      </c>
      <c r="AW216" s="4" t="s">
        <v>97</v>
      </c>
      <c r="AX216" s="4" t="s">
        <v>97</v>
      </c>
      <c r="AY216" s="4" t="s">
        <v>97</v>
      </c>
      <c r="AZ216" s="4" t="s">
        <v>97</v>
      </c>
      <c r="BA216" s="4" t="s">
        <v>97</v>
      </c>
      <c r="BB216" s="4" t="s">
        <v>97</v>
      </c>
      <c r="BC216" s="4" t="s">
        <v>97</v>
      </c>
      <c r="BD216" s="4" t="s">
        <v>97</v>
      </c>
      <c r="BE216" s="4">
        <v>0</v>
      </c>
      <c r="BF216" s="4">
        <v>6</v>
      </c>
      <c r="BG216" s="4">
        <v>15</v>
      </c>
      <c r="BH216" s="4">
        <v>1</v>
      </c>
      <c r="BI216" s="4">
        <v>2</v>
      </c>
      <c r="BJ216" s="4">
        <v>0</v>
      </c>
      <c r="BK216" s="4">
        <v>9</v>
      </c>
      <c r="BL216" s="4" t="s">
        <v>97</v>
      </c>
      <c r="BM216" s="4" t="s">
        <v>97</v>
      </c>
      <c r="BN216" s="4" t="s">
        <v>98</v>
      </c>
      <c r="BO216" s="6" t="s">
        <v>97</v>
      </c>
      <c r="BP216" s="6" t="s">
        <v>98</v>
      </c>
      <c r="BQ216" s="6" t="s">
        <v>98</v>
      </c>
      <c r="BR216" s="6" t="s">
        <v>97</v>
      </c>
      <c r="BS216" s="6" t="s">
        <v>98</v>
      </c>
      <c r="BT216" s="6" t="s">
        <v>98</v>
      </c>
      <c r="BU216" s="29" t="s">
        <v>429</v>
      </c>
      <c r="BV216" s="29" t="s">
        <v>429</v>
      </c>
      <c r="BW216" s="29" t="s">
        <v>429</v>
      </c>
      <c r="BX216" s="29" t="s">
        <v>429</v>
      </c>
      <c r="BY216" s="29" t="s">
        <v>429</v>
      </c>
      <c r="BZ216" s="65" t="s">
        <v>429</v>
      </c>
      <c r="CA216" s="65" t="s">
        <v>1799</v>
      </c>
      <c r="CB216" s="65" t="s">
        <v>429</v>
      </c>
      <c r="CC216" s="65" t="s">
        <v>429</v>
      </c>
      <c r="CD216" s="66">
        <v>24</v>
      </c>
      <c r="CE216" s="66">
        <v>8</v>
      </c>
      <c r="CF216" s="66">
        <v>0</v>
      </c>
      <c r="CG216" s="66">
        <v>0</v>
      </c>
      <c r="CH216" s="66">
        <v>0</v>
      </c>
      <c r="CI216" s="66">
        <v>14</v>
      </c>
      <c r="CJ216" s="66">
        <v>0</v>
      </c>
      <c r="CK216" s="66">
        <v>9</v>
      </c>
      <c r="CL216" s="66">
        <v>293</v>
      </c>
      <c r="CM216" s="66">
        <v>184</v>
      </c>
      <c r="CN216" s="66">
        <v>23</v>
      </c>
      <c r="CO216" s="66">
        <v>37</v>
      </c>
      <c r="CP216" s="66">
        <v>4</v>
      </c>
      <c r="CQ216" s="66">
        <v>3</v>
      </c>
      <c r="CR216" s="67">
        <v>0.19707467282525018</v>
      </c>
      <c r="CS216" s="67">
        <v>0.15011547344110854</v>
      </c>
      <c r="CT216" s="67">
        <v>0.32948421862971516</v>
      </c>
      <c r="CU216" s="67">
        <v>0.16474210931485758</v>
      </c>
      <c r="CV216" s="67">
        <v>0.15858352578906851</v>
      </c>
      <c r="CW216" s="68">
        <v>33</v>
      </c>
      <c r="CX216" s="68">
        <v>22</v>
      </c>
      <c r="CY216" s="68">
        <v>16</v>
      </c>
      <c r="CZ216" s="68">
        <v>13</v>
      </c>
    </row>
    <row r="217" spans="1:371" x14ac:dyDescent="0.3">
      <c r="A217" s="3" t="s">
        <v>401</v>
      </c>
      <c r="B217" s="3" t="s">
        <v>412</v>
      </c>
      <c r="C217" s="3" t="s">
        <v>415</v>
      </c>
      <c r="D217" s="6">
        <v>508012</v>
      </c>
      <c r="E217" s="4">
        <v>1604</v>
      </c>
      <c r="F217" s="4">
        <v>70</v>
      </c>
      <c r="G217" s="54">
        <v>4.3640897755610975E-2</v>
      </c>
      <c r="H217" s="4">
        <v>1</v>
      </c>
      <c r="I217" s="4">
        <v>70</v>
      </c>
      <c r="J217" s="6"/>
      <c r="K217" s="6"/>
      <c r="L217" s="6">
        <v>70</v>
      </c>
      <c r="M217" s="61"/>
      <c r="N217" s="4" t="s">
        <v>1712</v>
      </c>
      <c r="O217" s="4">
        <v>0</v>
      </c>
      <c r="P217" s="4">
        <v>0</v>
      </c>
      <c r="Q217" s="4">
        <v>100</v>
      </c>
      <c r="R217" s="4">
        <v>100</v>
      </c>
      <c r="S217" s="4">
        <v>0</v>
      </c>
      <c r="T217" s="4">
        <v>0</v>
      </c>
      <c r="U217" s="4">
        <v>0</v>
      </c>
      <c r="V217" s="4">
        <v>65</v>
      </c>
      <c r="W217" s="4">
        <v>65</v>
      </c>
      <c r="X217" s="4">
        <v>35</v>
      </c>
      <c r="Y217" s="4">
        <v>0</v>
      </c>
      <c r="Z217" s="4">
        <v>0</v>
      </c>
      <c r="AA217" s="4">
        <v>100</v>
      </c>
      <c r="AB217" s="4">
        <v>100</v>
      </c>
      <c r="AC217" s="4">
        <v>100</v>
      </c>
      <c r="AD217" s="4">
        <v>100</v>
      </c>
      <c r="AE217" s="4">
        <v>100</v>
      </c>
      <c r="AF217" s="4">
        <v>0</v>
      </c>
      <c r="AG217" s="4">
        <v>100</v>
      </c>
      <c r="AH217" s="4">
        <v>0</v>
      </c>
      <c r="AI217" s="4">
        <v>100</v>
      </c>
      <c r="AJ217" s="4">
        <v>4</v>
      </c>
      <c r="AK217" s="4" t="s">
        <v>96</v>
      </c>
      <c r="AL217" s="4" t="s">
        <v>97</v>
      </c>
      <c r="AM217" s="4" t="s">
        <v>98</v>
      </c>
      <c r="AN217" s="4" t="s">
        <v>97</v>
      </c>
      <c r="AO217" s="4" t="s">
        <v>97</v>
      </c>
      <c r="AP217" s="4" t="s">
        <v>97</v>
      </c>
      <c r="AQ217" s="4" t="s">
        <v>97</v>
      </c>
      <c r="AR217" s="4" t="s">
        <v>97</v>
      </c>
      <c r="AS217" s="4" t="s">
        <v>97</v>
      </c>
      <c r="AT217" s="4" t="s">
        <v>97</v>
      </c>
      <c r="AU217" s="4" t="s">
        <v>97</v>
      </c>
      <c r="AV217" s="4" t="s">
        <v>97</v>
      </c>
      <c r="AW217" s="4" t="s">
        <v>97</v>
      </c>
      <c r="AX217" s="4" t="s">
        <v>97</v>
      </c>
      <c r="AY217" s="4" t="s">
        <v>97</v>
      </c>
      <c r="AZ217" s="4" t="s">
        <v>97</v>
      </c>
      <c r="BA217" s="4" t="s">
        <v>97</v>
      </c>
      <c r="BB217" s="4" t="s">
        <v>97</v>
      </c>
      <c r="BC217" s="4" t="s">
        <v>96</v>
      </c>
      <c r="BD217" s="4" t="s">
        <v>96</v>
      </c>
      <c r="BE217" s="4">
        <v>0</v>
      </c>
      <c r="BF217" s="4">
        <v>5</v>
      </c>
      <c r="BG217" s="4">
        <v>5</v>
      </c>
      <c r="BH217" s="4">
        <v>0</v>
      </c>
      <c r="BI217" s="4">
        <v>7</v>
      </c>
      <c r="BJ217" s="4">
        <v>0</v>
      </c>
      <c r="BK217" s="4">
        <v>7</v>
      </c>
      <c r="BL217" s="4" t="s">
        <v>97</v>
      </c>
      <c r="BM217" s="4" t="s">
        <v>97</v>
      </c>
      <c r="BN217" s="4" t="s">
        <v>98</v>
      </c>
      <c r="BO217" s="6" t="s">
        <v>97</v>
      </c>
      <c r="BP217" s="6" t="s">
        <v>98</v>
      </c>
      <c r="BQ217" s="6" t="s">
        <v>98</v>
      </c>
      <c r="BR217" s="6" t="s">
        <v>96</v>
      </c>
      <c r="BS217" s="6">
        <v>1</v>
      </c>
      <c r="BT217" s="6" t="s">
        <v>96</v>
      </c>
      <c r="BU217" s="29" t="s">
        <v>429</v>
      </c>
      <c r="BV217" s="29" t="s">
        <v>429</v>
      </c>
      <c r="BW217" s="29" t="s">
        <v>429</v>
      </c>
      <c r="BX217" s="29" t="s">
        <v>429</v>
      </c>
      <c r="BY217" s="29" t="s">
        <v>429</v>
      </c>
      <c r="BZ217" s="65" t="s">
        <v>429</v>
      </c>
      <c r="CA217" s="65" t="s">
        <v>429</v>
      </c>
      <c r="CB217" s="65" t="s">
        <v>429</v>
      </c>
      <c r="CC217" s="65" t="s">
        <v>429</v>
      </c>
      <c r="CD217" s="66">
        <v>23</v>
      </c>
      <c r="CE217" s="66">
        <v>5</v>
      </c>
      <c r="CF217" s="66">
        <v>4</v>
      </c>
      <c r="CG217" s="66">
        <v>0</v>
      </c>
      <c r="CH217" s="66">
        <v>2</v>
      </c>
      <c r="CI217" s="66">
        <v>11</v>
      </c>
      <c r="CJ217" s="66">
        <v>0</v>
      </c>
      <c r="CK217" s="66">
        <v>5</v>
      </c>
      <c r="CL217" s="66">
        <v>381</v>
      </c>
      <c r="CM217" s="66">
        <v>234</v>
      </c>
      <c r="CN217" s="66">
        <v>28</v>
      </c>
      <c r="CO217" s="66">
        <v>47</v>
      </c>
      <c r="CP217" s="66">
        <v>0</v>
      </c>
      <c r="CQ217" s="66">
        <v>0</v>
      </c>
      <c r="CR217" s="67">
        <v>0.20898315658140987</v>
      </c>
      <c r="CS217" s="67">
        <v>0.14410480349344978</v>
      </c>
      <c r="CT217" s="67">
        <v>0.37055520898315658</v>
      </c>
      <c r="CU217" s="67">
        <v>0.15283842794759825</v>
      </c>
      <c r="CV217" s="67">
        <v>0.12351840299438553</v>
      </c>
      <c r="CW217" s="68">
        <v>72</v>
      </c>
      <c r="CX217" s="68">
        <v>33</v>
      </c>
      <c r="CY217" s="68">
        <v>25</v>
      </c>
      <c r="CZ217" s="68">
        <v>6</v>
      </c>
    </row>
    <row r="218" spans="1:371" x14ac:dyDescent="0.3">
      <c r="A218" s="3" t="s">
        <v>401</v>
      </c>
      <c r="B218" s="3" t="s">
        <v>412</v>
      </c>
      <c r="C218" s="3" t="s">
        <v>417</v>
      </c>
      <c r="D218" s="6">
        <v>508021</v>
      </c>
      <c r="E218" s="4">
        <v>1704</v>
      </c>
      <c r="F218" s="4">
        <v>100</v>
      </c>
      <c r="G218" s="54">
        <v>5.8685446009389672E-2</v>
      </c>
      <c r="H218" s="4">
        <v>1</v>
      </c>
      <c r="I218" s="4">
        <v>100</v>
      </c>
      <c r="J218" s="6"/>
      <c r="K218" s="6">
        <v>100</v>
      </c>
      <c r="L218" s="6"/>
      <c r="M218" s="61"/>
      <c r="N218" s="4" t="s">
        <v>1709</v>
      </c>
      <c r="O218" s="4">
        <v>0</v>
      </c>
      <c r="P218" s="4">
        <v>0</v>
      </c>
      <c r="Q218" s="4">
        <v>100</v>
      </c>
      <c r="R218" s="4">
        <v>100</v>
      </c>
      <c r="S218" s="4">
        <v>0</v>
      </c>
      <c r="T218" s="4">
        <v>0</v>
      </c>
      <c r="U218" s="4">
        <v>0</v>
      </c>
      <c r="V218" s="4">
        <v>0</v>
      </c>
      <c r="W218" s="4">
        <v>0</v>
      </c>
      <c r="X218" s="4">
        <v>100</v>
      </c>
      <c r="Y218" s="4">
        <v>0</v>
      </c>
      <c r="Z218" s="4">
        <v>0</v>
      </c>
      <c r="AA218" s="4">
        <v>100</v>
      </c>
      <c r="AB218" s="4">
        <v>100</v>
      </c>
      <c r="AC218" s="4">
        <v>100</v>
      </c>
      <c r="AD218" s="4">
        <v>0</v>
      </c>
      <c r="AE218" s="4">
        <v>0</v>
      </c>
      <c r="AF218" s="4">
        <v>0</v>
      </c>
      <c r="AG218" s="4">
        <v>0</v>
      </c>
      <c r="AH218" s="4">
        <v>100</v>
      </c>
      <c r="AI218" s="4">
        <v>100</v>
      </c>
      <c r="AJ218" s="4">
        <v>2</v>
      </c>
      <c r="AK218" s="4" t="s">
        <v>97</v>
      </c>
      <c r="AL218" s="4" t="s">
        <v>97</v>
      </c>
      <c r="AM218" s="4" t="s">
        <v>98</v>
      </c>
      <c r="AN218" s="4" t="s">
        <v>96</v>
      </c>
      <c r="AO218" s="4" t="s">
        <v>97</v>
      </c>
      <c r="AP218" s="4" t="s">
        <v>97</v>
      </c>
      <c r="AQ218" s="4" t="s">
        <v>97</v>
      </c>
      <c r="AR218" s="4" t="s">
        <v>97</v>
      </c>
      <c r="AS218" s="4" t="s">
        <v>97</v>
      </c>
      <c r="AT218" s="4" t="s">
        <v>97</v>
      </c>
      <c r="AU218" s="4" t="s">
        <v>97</v>
      </c>
      <c r="AV218" s="4" t="s">
        <v>97</v>
      </c>
      <c r="AW218" s="4" t="s">
        <v>97</v>
      </c>
      <c r="AX218" s="4" t="s">
        <v>97</v>
      </c>
      <c r="AY218" s="4" t="s">
        <v>97</v>
      </c>
      <c r="AZ218" s="4" t="s">
        <v>97</v>
      </c>
      <c r="BA218" s="4" t="s">
        <v>97</v>
      </c>
      <c r="BB218" s="4" t="s">
        <v>97</v>
      </c>
      <c r="BC218" s="4" t="s">
        <v>97</v>
      </c>
      <c r="BD218" s="4" t="s">
        <v>96</v>
      </c>
      <c r="BE218" s="4">
        <v>1</v>
      </c>
      <c r="BF218" s="4">
        <v>1</v>
      </c>
      <c r="BG218" s="4">
        <v>10</v>
      </c>
      <c r="BH218" s="4">
        <v>1</v>
      </c>
      <c r="BI218" s="4">
        <v>1</v>
      </c>
      <c r="BJ218" s="4">
        <v>1</v>
      </c>
      <c r="BK218" s="4">
        <v>9</v>
      </c>
      <c r="BL218" s="4" t="s">
        <v>97</v>
      </c>
      <c r="BM218" s="4" t="s">
        <v>1713</v>
      </c>
      <c r="BN218" s="4" t="s">
        <v>98</v>
      </c>
      <c r="BO218" s="6" t="s">
        <v>97</v>
      </c>
      <c r="BP218" s="6" t="s">
        <v>98</v>
      </c>
      <c r="BQ218" s="6" t="s">
        <v>98</v>
      </c>
      <c r="BR218" s="6" t="s">
        <v>97</v>
      </c>
      <c r="BS218" s="6" t="s">
        <v>98</v>
      </c>
      <c r="BT218" s="6" t="s">
        <v>98</v>
      </c>
      <c r="BU218" s="29" t="s">
        <v>429</v>
      </c>
      <c r="BV218" s="29" t="s">
        <v>429</v>
      </c>
      <c r="BW218" s="29" t="s">
        <v>429</v>
      </c>
      <c r="BX218" s="29" t="s">
        <v>429</v>
      </c>
      <c r="BY218" s="29" t="s">
        <v>429</v>
      </c>
      <c r="BZ218" s="65" t="s">
        <v>429</v>
      </c>
      <c r="CA218" s="65" t="s">
        <v>429</v>
      </c>
      <c r="CB218" s="65" t="s">
        <v>429</v>
      </c>
      <c r="CC218" s="65" t="s">
        <v>429</v>
      </c>
      <c r="CD218" s="66">
        <v>28</v>
      </c>
      <c r="CE218" s="66">
        <v>3</v>
      </c>
      <c r="CF218" s="66">
        <v>10</v>
      </c>
      <c r="CG218" s="66">
        <v>0</v>
      </c>
      <c r="CH218" s="66">
        <v>1</v>
      </c>
      <c r="CI218" s="66">
        <v>6</v>
      </c>
      <c r="CJ218" s="66">
        <v>0</v>
      </c>
      <c r="CK218" s="66">
        <v>3</v>
      </c>
      <c r="CL218" s="66">
        <v>321</v>
      </c>
      <c r="CM218" s="66">
        <v>216</v>
      </c>
      <c r="CN218" s="66">
        <v>13</v>
      </c>
      <c r="CO218" s="66">
        <v>41</v>
      </c>
      <c r="CP218" s="66">
        <v>0</v>
      </c>
      <c r="CQ218" s="66">
        <v>0</v>
      </c>
      <c r="CR218" s="67">
        <v>0.15976331360946747</v>
      </c>
      <c r="CS218" s="67">
        <v>0.17633136094674556</v>
      </c>
      <c r="CT218" s="67">
        <v>0.33313609467455624</v>
      </c>
      <c r="CU218" s="67">
        <v>0.17455621301775148</v>
      </c>
      <c r="CV218" s="67">
        <v>0.15621301775147928</v>
      </c>
      <c r="CW218" s="68">
        <v>54</v>
      </c>
      <c r="CX218" s="68">
        <v>36</v>
      </c>
      <c r="CY218" s="68">
        <v>12</v>
      </c>
      <c r="CZ218" s="68">
        <v>30</v>
      </c>
    </row>
    <row r="219" spans="1:371" x14ac:dyDescent="0.3">
      <c r="A219" s="3" t="s">
        <v>401</v>
      </c>
      <c r="B219" s="3" t="s">
        <v>412</v>
      </c>
      <c r="C219" s="3" t="s">
        <v>418</v>
      </c>
      <c r="D219" s="6">
        <v>508055</v>
      </c>
      <c r="E219" s="4">
        <v>3103</v>
      </c>
      <c r="F219" s="4">
        <v>614</v>
      </c>
      <c r="G219" s="54">
        <v>0.19787302610377056</v>
      </c>
      <c r="H219" s="4">
        <v>1</v>
      </c>
      <c r="I219" s="4">
        <v>614</v>
      </c>
      <c r="J219" s="6"/>
      <c r="K219" s="6">
        <v>614</v>
      </c>
      <c r="L219" s="6"/>
      <c r="M219" s="61"/>
      <c r="N219" s="4" t="s">
        <v>1712</v>
      </c>
      <c r="O219" s="4">
        <v>0</v>
      </c>
      <c r="P219" s="4">
        <v>0</v>
      </c>
      <c r="Q219" s="4">
        <v>100</v>
      </c>
      <c r="R219" s="4">
        <v>100</v>
      </c>
      <c r="S219" s="4">
        <v>0</v>
      </c>
      <c r="T219" s="4">
        <v>0</v>
      </c>
      <c r="U219" s="4">
        <v>0</v>
      </c>
      <c r="V219" s="4">
        <v>100</v>
      </c>
      <c r="W219" s="4">
        <v>100</v>
      </c>
      <c r="X219" s="4">
        <v>0</v>
      </c>
      <c r="Y219" s="4">
        <v>0</v>
      </c>
      <c r="Z219" s="4">
        <v>0</v>
      </c>
      <c r="AA219" s="4">
        <v>100</v>
      </c>
      <c r="AB219" s="4">
        <v>100</v>
      </c>
      <c r="AC219" s="4">
        <v>100</v>
      </c>
      <c r="AD219" s="4">
        <v>100</v>
      </c>
      <c r="AE219" s="4">
        <v>100</v>
      </c>
      <c r="AF219" s="4">
        <v>0</v>
      </c>
      <c r="AG219" s="4">
        <v>100</v>
      </c>
      <c r="AH219" s="4">
        <v>0</v>
      </c>
      <c r="AI219" s="4">
        <v>100</v>
      </c>
      <c r="AJ219" s="4">
        <v>4</v>
      </c>
      <c r="AK219" s="4" t="s">
        <v>97</v>
      </c>
      <c r="AL219" s="4" t="s">
        <v>97</v>
      </c>
      <c r="AM219" s="4" t="s">
        <v>98</v>
      </c>
      <c r="AN219" s="4" t="s">
        <v>96</v>
      </c>
      <c r="AO219" s="4" t="s">
        <v>97</v>
      </c>
      <c r="AP219" s="4" t="s">
        <v>97</v>
      </c>
      <c r="AQ219" s="4" t="s">
        <v>97</v>
      </c>
      <c r="AR219" s="4" t="s">
        <v>97</v>
      </c>
      <c r="AS219" s="4" t="s">
        <v>97</v>
      </c>
      <c r="AT219" s="4" t="s">
        <v>97</v>
      </c>
      <c r="AU219" s="4" t="s">
        <v>96</v>
      </c>
      <c r="AV219" s="4" t="s">
        <v>96</v>
      </c>
      <c r="AW219" s="4" t="s">
        <v>97</v>
      </c>
      <c r="AX219" s="4" t="s">
        <v>97</v>
      </c>
      <c r="AY219" s="4" t="s">
        <v>97</v>
      </c>
      <c r="AZ219" s="4" t="s">
        <v>97</v>
      </c>
      <c r="BA219" s="4" t="s">
        <v>97</v>
      </c>
      <c r="BB219" s="4" t="s">
        <v>97</v>
      </c>
      <c r="BC219" s="4" t="s">
        <v>96</v>
      </c>
      <c r="BD219" s="4" t="s">
        <v>96</v>
      </c>
      <c r="BE219" s="4">
        <v>0</v>
      </c>
      <c r="BF219" s="4">
        <v>0</v>
      </c>
      <c r="BG219" s="4">
        <v>16</v>
      </c>
      <c r="BH219" s="4">
        <v>0</v>
      </c>
      <c r="BI219" s="4">
        <v>0</v>
      </c>
      <c r="BJ219" s="4">
        <v>0</v>
      </c>
      <c r="BK219" s="4">
        <v>9</v>
      </c>
      <c r="BL219" s="4" t="s">
        <v>97</v>
      </c>
      <c r="BM219" s="4" t="s">
        <v>97</v>
      </c>
      <c r="BN219" s="4" t="s">
        <v>98</v>
      </c>
      <c r="BO219" s="6" t="s">
        <v>97</v>
      </c>
      <c r="BP219" s="6" t="s">
        <v>98</v>
      </c>
      <c r="BQ219" s="6" t="s">
        <v>98</v>
      </c>
      <c r="BR219" s="6" t="s">
        <v>96</v>
      </c>
      <c r="BS219" s="6">
        <v>2</v>
      </c>
      <c r="BT219" s="6" t="s">
        <v>96</v>
      </c>
      <c r="BU219" s="29" t="s">
        <v>429</v>
      </c>
      <c r="BV219" s="29" t="s">
        <v>429</v>
      </c>
      <c r="BW219" s="29" t="s">
        <v>429</v>
      </c>
      <c r="BX219" s="29" t="s">
        <v>429</v>
      </c>
      <c r="BY219" s="29" t="s">
        <v>429</v>
      </c>
      <c r="BZ219" s="65" t="s">
        <v>429</v>
      </c>
      <c r="CA219" s="65" t="s">
        <v>429</v>
      </c>
      <c r="CB219" s="65" t="s">
        <v>429</v>
      </c>
      <c r="CC219" s="65" t="s">
        <v>429</v>
      </c>
      <c r="CD219" s="66">
        <v>47</v>
      </c>
      <c r="CE219" s="66">
        <v>10</v>
      </c>
      <c r="CF219" s="66">
        <v>8</v>
      </c>
      <c r="CG219" s="66">
        <v>0</v>
      </c>
      <c r="CH219" s="66">
        <v>0</v>
      </c>
      <c r="CI219" s="66">
        <v>28</v>
      </c>
      <c r="CJ219" s="66">
        <v>1</v>
      </c>
      <c r="CK219" s="66">
        <v>18</v>
      </c>
      <c r="CL219" s="66">
        <v>662</v>
      </c>
      <c r="CM219" s="66">
        <v>399</v>
      </c>
      <c r="CN219" s="66">
        <v>32</v>
      </c>
      <c r="CO219" s="66">
        <v>61</v>
      </c>
      <c r="CP219" s="66">
        <v>6</v>
      </c>
      <c r="CQ219" s="66">
        <v>3</v>
      </c>
      <c r="CR219" s="67">
        <v>0.1725271114032205</v>
      </c>
      <c r="CS219" s="67">
        <v>0.15839631942162341</v>
      </c>
      <c r="CT219" s="67">
        <v>0.32237923102201776</v>
      </c>
      <c r="CU219" s="67">
        <v>0.19651659546500164</v>
      </c>
      <c r="CV219" s="67">
        <v>0.15018074268813672</v>
      </c>
      <c r="CW219" s="68">
        <v>87</v>
      </c>
      <c r="CX219" s="68">
        <v>49</v>
      </c>
      <c r="CY219" s="68">
        <v>29</v>
      </c>
      <c r="CZ219" s="68">
        <v>46</v>
      </c>
    </row>
    <row r="220" spans="1:371" x14ac:dyDescent="0.3">
      <c r="A220" s="3" t="s">
        <v>401</v>
      </c>
      <c r="B220" s="3" t="s">
        <v>412</v>
      </c>
      <c r="C220" s="3" t="s">
        <v>412</v>
      </c>
      <c r="D220" s="6">
        <v>508063</v>
      </c>
      <c r="E220" s="4">
        <v>18757</v>
      </c>
      <c r="F220" s="4">
        <v>380</v>
      </c>
      <c r="G220" s="54">
        <v>2.0259103268113237E-2</v>
      </c>
      <c r="H220" s="4">
        <v>1</v>
      </c>
      <c r="I220" s="4">
        <v>80</v>
      </c>
      <c r="J220" s="6"/>
      <c r="K220" s="6">
        <v>80</v>
      </c>
      <c r="L220" s="6"/>
      <c r="M220" s="61">
        <v>300</v>
      </c>
      <c r="N220" s="4" t="s">
        <v>1712</v>
      </c>
      <c r="O220" s="4">
        <v>110</v>
      </c>
      <c r="P220" s="4">
        <v>264</v>
      </c>
      <c r="Q220" s="4">
        <v>100</v>
      </c>
      <c r="R220" s="4">
        <v>100</v>
      </c>
      <c r="S220" s="4">
        <v>0</v>
      </c>
      <c r="T220" s="4">
        <v>0</v>
      </c>
      <c r="U220" s="4">
        <v>0</v>
      </c>
      <c r="V220" s="4">
        <v>97</v>
      </c>
      <c r="W220" s="4">
        <v>97</v>
      </c>
      <c r="X220" s="4">
        <v>3</v>
      </c>
      <c r="Y220" s="4">
        <v>0</v>
      </c>
      <c r="Z220" s="4">
        <v>0</v>
      </c>
      <c r="AA220" s="4">
        <v>100</v>
      </c>
      <c r="AB220" s="4">
        <v>100</v>
      </c>
      <c r="AC220" s="4">
        <v>98</v>
      </c>
      <c r="AD220" s="4">
        <v>95</v>
      </c>
      <c r="AE220" s="4">
        <v>95</v>
      </c>
      <c r="AF220" s="4">
        <v>30</v>
      </c>
      <c r="AG220" s="4">
        <v>40</v>
      </c>
      <c r="AH220" s="4">
        <v>30</v>
      </c>
      <c r="AI220" s="4">
        <v>100</v>
      </c>
      <c r="AJ220" s="4">
        <v>4</v>
      </c>
      <c r="AK220" s="4" t="s">
        <v>96</v>
      </c>
      <c r="AL220" s="4" t="s">
        <v>96</v>
      </c>
      <c r="AM220" s="4">
        <v>2</v>
      </c>
      <c r="AN220" s="4" t="s">
        <v>96</v>
      </c>
      <c r="AO220" s="4" t="s">
        <v>97</v>
      </c>
      <c r="AP220" s="4" t="s">
        <v>97</v>
      </c>
      <c r="AQ220" s="4" t="s">
        <v>97</v>
      </c>
      <c r="AR220" s="4" t="s">
        <v>97</v>
      </c>
      <c r="AS220" s="4" t="s">
        <v>97</v>
      </c>
      <c r="AT220" s="4" t="s">
        <v>97</v>
      </c>
      <c r="AU220" s="4" t="s">
        <v>97</v>
      </c>
      <c r="AV220" s="4" t="s">
        <v>96</v>
      </c>
      <c r="AW220" s="4" t="s">
        <v>97</v>
      </c>
      <c r="AX220" s="4" t="s">
        <v>97</v>
      </c>
      <c r="AY220" s="4" t="s">
        <v>96</v>
      </c>
      <c r="AZ220" s="4" t="s">
        <v>97</v>
      </c>
      <c r="BA220" s="4" t="s">
        <v>96</v>
      </c>
      <c r="BB220" s="4" t="s">
        <v>96</v>
      </c>
      <c r="BC220" s="4" t="s">
        <v>96</v>
      </c>
      <c r="BD220" s="4" t="s">
        <v>96</v>
      </c>
      <c r="BE220" s="4">
        <v>0</v>
      </c>
      <c r="BF220" s="4">
        <v>0</v>
      </c>
      <c r="BG220" s="4">
        <v>0</v>
      </c>
      <c r="BH220" s="4">
        <v>0</v>
      </c>
      <c r="BI220" s="4">
        <v>0</v>
      </c>
      <c r="BJ220" s="4">
        <v>0</v>
      </c>
      <c r="BK220" s="4">
        <v>18</v>
      </c>
      <c r="BL220" s="4" t="s">
        <v>97</v>
      </c>
      <c r="BM220" s="4" t="s">
        <v>1713</v>
      </c>
      <c r="BN220" s="4" t="s">
        <v>98</v>
      </c>
      <c r="BO220" s="6" t="s">
        <v>97</v>
      </c>
      <c r="BP220" s="6" t="s">
        <v>98</v>
      </c>
      <c r="BQ220" s="6" t="s">
        <v>98</v>
      </c>
      <c r="BR220" s="6" t="s">
        <v>96</v>
      </c>
      <c r="BS220" s="6">
        <v>6</v>
      </c>
      <c r="BT220" s="6" t="s">
        <v>96</v>
      </c>
      <c r="BU220" s="29" t="s">
        <v>429</v>
      </c>
      <c r="BV220" s="29" t="s">
        <v>1801</v>
      </c>
      <c r="BW220" s="29" t="s">
        <v>429</v>
      </c>
      <c r="BX220" s="29" t="s">
        <v>429</v>
      </c>
      <c r="BY220" s="29" t="s">
        <v>430</v>
      </c>
      <c r="BZ220" s="65" t="s">
        <v>429</v>
      </c>
      <c r="CA220" s="65" t="s">
        <v>429</v>
      </c>
      <c r="CB220" s="65" t="s">
        <v>429</v>
      </c>
      <c r="CC220" s="65" t="s">
        <v>429</v>
      </c>
      <c r="CD220" s="66">
        <v>344</v>
      </c>
      <c r="CE220" s="66">
        <v>54</v>
      </c>
      <c r="CF220" s="66">
        <v>63</v>
      </c>
      <c r="CG220" s="66">
        <v>0</v>
      </c>
      <c r="CH220" s="66">
        <v>0</v>
      </c>
      <c r="CI220" s="66">
        <v>74</v>
      </c>
      <c r="CJ220" s="66">
        <v>0</v>
      </c>
      <c r="CK220" s="66">
        <v>40</v>
      </c>
      <c r="CL220" s="66">
        <v>3863</v>
      </c>
      <c r="CM220" s="66">
        <v>2489</v>
      </c>
      <c r="CN220" s="66">
        <v>218</v>
      </c>
      <c r="CO220" s="66">
        <v>542</v>
      </c>
      <c r="CP220" s="66">
        <v>24</v>
      </c>
      <c r="CQ220" s="66">
        <v>25</v>
      </c>
      <c r="CR220" s="67">
        <v>0.18018121344190849</v>
      </c>
      <c r="CS220" s="67">
        <v>0.15638261268494094</v>
      </c>
      <c r="CT220" s="67">
        <v>0.31999082463585271</v>
      </c>
      <c r="CU220" s="67">
        <v>0.18041059754559008</v>
      </c>
      <c r="CV220" s="67">
        <v>0.16303475169170775</v>
      </c>
      <c r="CW220" s="68">
        <v>430</v>
      </c>
      <c r="CX220" s="68">
        <v>431</v>
      </c>
      <c r="CY220" s="68">
        <v>182</v>
      </c>
      <c r="CZ220" s="68">
        <v>173</v>
      </c>
    </row>
    <row r="221" spans="1:371" x14ac:dyDescent="0.3">
      <c r="A221" s="3" t="s">
        <v>401</v>
      </c>
      <c r="B221" s="3" t="s">
        <v>412</v>
      </c>
      <c r="C221" s="3" t="s">
        <v>421</v>
      </c>
      <c r="D221" s="6">
        <v>504556</v>
      </c>
      <c r="E221" s="4">
        <v>1327</v>
      </c>
      <c r="F221" s="4">
        <v>214</v>
      </c>
      <c r="G221" s="54">
        <v>0.16126601356443104</v>
      </c>
      <c r="H221" s="4">
        <v>1</v>
      </c>
      <c r="I221" s="4">
        <v>214</v>
      </c>
      <c r="J221" s="6"/>
      <c r="K221" s="6">
        <v>214</v>
      </c>
      <c r="L221" s="6"/>
      <c r="M221" s="61"/>
      <c r="N221" s="4" t="s">
        <v>1712</v>
      </c>
      <c r="O221" s="4">
        <v>0</v>
      </c>
      <c r="P221" s="4">
        <v>0</v>
      </c>
      <c r="Q221" s="4">
        <v>40</v>
      </c>
      <c r="R221" s="4">
        <v>40</v>
      </c>
      <c r="S221" s="4">
        <v>50</v>
      </c>
      <c r="T221" s="4">
        <v>0</v>
      </c>
      <c r="U221" s="4">
        <v>10</v>
      </c>
      <c r="V221" s="4">
        <v>50</v>
      </c>
      <c r="W221" s="4">
        <v>50</v>
      </c>
      <c r="X221" s="4">
        <v>50</v>
      </c>
      <c r="Y221" s="4">
        <v>0</v>
      </c>
      <c r="Z221" s="4">
        <v>0</v>
      </c>
      <c r="AA221" s="4">
        <v>100</v>
      </c>
      <c r="AB221" s="4">
        <v>100</v>
      </c>
      <c r="AC221" s="4">
        <v>100</v>
      </c>
      <c r="AD221" s="4">
        <v>0</v>
      </c>
      <c r="AE221" s="4">
        <v>0</v>
      </c>
      <c r="AF221" s="4">
        <v>100</v>
      </c>
      <c r="AG221" s="4">
        <v>0</v>
      </c>
      <c r="AH221" s="4">
        <v>0</v>
      </c>
      <c r="AI221" s="4">
        <v>100</v>
      </c>
      <c r="AJ221" s="4">
        <v>4</v>
      </c>
      <c r="AK221" s="4" t="s">
        <v>96</v>
      </c>
      <c r="AL221" s="4" t="s">
        <v>96</v>
      </c>
      <c r="AM221" s="4">
        <v>2</v>
      </c>
      <c r="AN221" s="4" t="s">
        <v>97</v>
      </c>
      <c r="AO221" s="4" t="s">
        <v>97</v>
      </c>
      <c r="AP221" s="4" t="s">
        <v>97</v>
      </c>
      <c r="AQ221" s="4" t="s">
        <v>97</v>
      </c>
      <c r="AR221" s="4" t="s">
        <v>96</v>
      </c>
      <c r="AS221" s="4" t="s">
        <v>97</v>
      </c>
      <c r="AT221" s="4" t="s">
        <v>97</v>
      </c>
      <c r="AU221" s="4" t="s">
        <v>97</v>
      </c>
      <c r="AV221" s="4" t="s">
        <v>97</v>
      </c>
      <c r="AW221" s="4" t="s">
        <v>97</v>
      </c>
      <c r="AX221" s="4" t="s">
        <v>97</v>
      </c>
      <c r="AY221" s="4" t="s">
        <v>97</v>
      </c>
      <c r="AZ221" s="4" t="s">
        <v>97</v>
      </c>
      <c r="BA221" s="4" t="s">
        <v>97</v>
      </c>
      <c r="BB221" s="4" t="s">
        <v>97</v>
      </c>
      <c r="BC221" s="4" t="s">
        <v>97</v>
      </c>
      <c r="BD221" s="4" t="s">
        <v>96</v>
      </c>
      <c r="BE221" s="4">
        <v>3</v>
      </c>
      <c r="BF221" s="4">
        <v>3</v>
      </c>
      <c r="BG221" s="4">
        <v>10</v>
      </c>
      <c r="BH221" s="4">
        <v>0</v>
      </c>
      <c r="BI221" s="4">
        <v>0</v>
      </c>
      <c r="BJ221" s="4">
        <v>0</v>
      </c>
      <c r="BK221" s="4">
        <v>7</v>
      </c>
      <c r="BL221" s="4" t="s">
        <v>97</v>
      </c>
      <c r="BM221" s="4" t="s">
        <v>97</v>
      </c>
      <c r="BN221" s="4" t="s">
        <v>98</v>
      </c>
      <c r="BO221" s="6" t="s">
        <v>97</v>
      </c>
      <c r="BP221" s="6" t="s">
        <v>98</v>
      </c>
      <c r="BQ221" s="6" t="s">
        <v>98</v>
      </c>
      <c r="BR221" s="6" t="s">
        <v>96</v>
      </c>
      <c r="BS221" s="6">
        <v>7</v>
      </c>
      <c r="BT221" s="6" t="s">
        <v>96</v>
      </c>
      <c r="BU221" s="29" t="s">
        <v>429</v>
      </c>
      <c r="BV221" s="29" t="s">
        <v>429</v>
      </c>
      <c r="BW221" s="29" t="s">
        <v>429</v>
      </c>
      <c r="BX221" s="29" t="s">
        <v>429</v>
      </c>
      <c r="BY221" s="29" t="s">
        <v>430</v>
      </c>
      <c r="BZ221" s="65" t="s">
        <v>429</v>
      </c>
      <c r="CA221" s="65" t="s">
        <v>1799</v>
      </c>
      <c r="CB221" s="65" t="s">
        <v>429</v>
      </c>
      <c r="CC221" s="65" t="s">
        <v>429</v>
      </c>
      <c r="CD221" s="66">
        <v>30</v>
      </c>
      <c r="CE221" s="66">
        <v>6</v>
      </c>
      <c r="CF221" s="66">
        <v>6</v>
      </c>
      <c r="CG221" s="66">
        <v>0</v>
      </c>
      <c r="CH221" s="66">
        <v>9</v>
      </c>
      <c r="CI221" s="66">
        <v>15</v>
      </c>
      <c r="CJ221" s="66">
        <v>0</v>
      </c>
      <c r="CK221" s="66">
        <v>10</v>
      </c>
      <c r="CL221" s="66">
        <v>259</v>
      </c>
      <c r="CM221" s="66">
        <v>170</v>
      </c>
      <c r="CN221" s="66">
        <v>18</v>
      </c>
      <c r="CO221" s="66">
        <v>40</v>
      </c>
      <c r="CP221" s="66">
        <v>1</v>
      </c>
      <c r="CQ221" s="66">
        <v>0</v>
      </c>
      <c r="CR221" s="67">
        <v>0.17665130568356374</v>
      </c>
      <c r="CS221" s="67">
        <v>0.20046082949308755</v>
      </c>
      <c r="CT221" s="67">
        <v>0.30568356374807987</v>
      </c>
      <c r="CU221" s="67">
        <v>0.17127496159754224</v>
      </c>
      <c r="CV221" s="67">
        <v>0.14592933947772657</v>
      </c>
      <c r="CW221" s="68">
        <v>86</v>
      </c>
      <c r="CX221" s="68">
        <v>31</v>
      </c>
      <c r="CY221" s="68">
        <v>15</v>
      </c>
      <c r="CZ221" s="68">
        <v>10</v>
      </c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  <c r="ED221" s="47"/>
      <c r="EE221" s="47"/>
      <c r="EF221" s="47"/>
      <c r="EG221" s="47"/>
      <c r="EH221" s="47"/>
      <c r="EI221" s="47"/>
      <c r="EJ221" s="47"/>
      <c r="EK221" s="47"/>
      <c r="EL221" s="47"/>
      <c r="EM221" s="47"/>
      <c r="EN221" s="47"/>
      <c r="EO221" s="47"/>
      <c r="EP221" s="47"/>
      <c r="EQ221" s="47"/>
      <c r="ER221" s="47"/>
      <c r="ES221" s="47"/>
      <c r="ET221" s="47"/>
      <c r="EU221" s="47"/>
      <c r="EV221" s="47"/>
      <c r="EW221" s="47"/>
      <c r="EX221" s="47"/>
      <c r="EY221" s="47"/>
      <c r="EZ221" s="47"/>
      <c r="FA221" s="47"/>
      <c r="FB221" s="47"/>
      <c r="FC221" s="47"/>
      <c r="FD221" s="47"/>
      <c r="FE221" s="47"/>
      <c r="FF221" s="47"/>
      <c r="FG221" s="47"/>
      <c r="FH221" s="47"/>
      <c r="FI221" s="47"/>
      <c r="FJ221" s="47"/>
      <c r="FK221" s="47"/>
      <c r="FL221" s="47"/>
      <c r="FM221" s="47"/>
      <c r="FN221" s="47"/>
      <c r="FO221" s="47"/>
      <c r="FP221" s="47"/>
      <c r="FQ221" s="47"/>
      <c r="FR221" s="47"/>
      <c r="FS221" s="47"/>
      <c r="FT221" s="47"/>
      <c r="FU221" s="47"/>
      <c r="FV221" s="47"/>
      <c r="FW221" s="47"/>
      <c r="FX221" s="47"/>
      <c r="FY221" s="47"/>
      <c r="FZ221" s="47"/>
      <c r="GA221" s="47"/>
      <c r="GB221" s="47"/>
      <c r="GC221" s="47"/>
      <c r="GD221" s="47"/>
      <c r="GE221" s="47"/>
      <c r="GF221" s="47"/>
      <c r="GG221" s="47"/>
      <c r="GH221" s="47"/>
      <c r="GI221" s="47"/>
      <c r="GJ221" s="47"/>
      <c r="GK221" s="47"/>
      <c r="GL221" s="47"/>
      <c r="GM221" s="47"/>
      <c r="GN221" s="47"/>
      <c r="GO221" s="47"/>
      <c r="GP221" s="47"/>
      <c r="GQ221" s="47"/>
      <c r="GR221" s="47"/>
      <c r="GS221" s="47"/>
      <c r="GT221" s="47"/>
      <c r="GU221" s="47"/>
      <c r="GV221" s="47"/>
      <c r="GW221" s="47"/>
      <c r="GX221" s="47"/>
      <c r="GY221" s="47"/>
      <c r="GZ221" s="47"/>
      <c r="HA221" s="47"/>
      <c r="HB221" s="47"/>
      <c r="HC221" s="47"/>
      <c r="HD221" s="47"/>
      <c r="HE221" s="47"/>
      <c r="HF221" s="47"/>
      <c r="HG221" s="47"/>
      <c r="HH221" s="47"/>
      <c r="HI221" s="47"/>
      <c r="HJ221" s="47"/>
      <c r="HK221" s="47"/>
      <c r="HL221" s="47"/>
      <c r="HM221" s="47"/>
      <c r="HN221" s="47"/>
      <c r="HO221" s="47"/>
      <c r="HP221" s="47"/>
      <c r="HQ221" s="47"/>
      <c r="HR221" s="47"/>
      <c r="HS221" s="47"/>
      <c r="HT221" s="47"/>
      <c r="HU221" s="47"/>
      <c r="HV221" s="47"/>
      <c r="HW221" s="47"/>
      <c r="HX221" s="47"/>
      <c r="HY221" s="47"/>
      <c r="HZ221" s="47"/>
      <c r="IA221" s="47"/>
      <c r="IB221" s="47"/>
      <c r="IC221" s="47"/>
      <c r="ID221" s="47"/>
      <c r="IE221" s="47"/>
      <c r="IF221" s="47"/>
      <c r="IG221" s="47"/>
      <c r="IH221" s="47"/>
      <c r="II221" s="47"/>
      <c r="IJ221" s="47"/>
      <c r="IK221" s="47"/>
      <c r="IL221" s="47"/>
      <c r="IM221" s="47"/>
      <c r="IN221" s="47"/>
      <c r="IO221" s="47"/>
      <c r="IP221" s="47"/>
      <c r="IQ221" s="47"/>
      <c r="IR221" s="47"/>
      <c r="IS221" s="47"/>
      <c r="IT221" s="47"/>
      <c r="IU221" s="47"/>
      <c r="IV221" s="47"/>
      <c r="IW221" s="47"/>
      <c r="IX221" s="47"/>
      <c r="IY221" s="47"/>
      <c r="IZ221" s="47"/>
      <c r="JA221" s="47"/>
      <c r="JB221" s="47"/>
      <c r="JC221" s="47"/>
      <c r="JD221" s="47"/>
      <c r="JE221" s="47"/>
      <c r="JF221" s="47"/>
      <c r="JG221" s="47"/>
      <c r="JH221" s="47"/>
      <c r="JI221" s="47"/>
      <c r="JJ221" s="47"/>
      <c r="JK221" s="47"/>
      <c r="JL221" s="47"/>
      <c r="JM221" s="47"/>
      <c r="JN221" s="47"/>
      <c r="JO221" s="47"/>
      <c r="JP221" s="47"/>
      <c r="JQ221" s="47"/>
      <c r="JR221" s="47"/>
      <c r="JS221" s="47"/>
      <c r="JT221" s="47"/>
      <c r="JU221" s="47"/>
      <c r="JV221" s="47"/>
      <c r="JW221" s="47"/>
      <c r="JX221" s="47"/>
      <c r="JY221" s="47"/>
      <c r="JZ221" s="47"/>
      <c r="KA221" s="47"/>
      <c r="KB221" s="47"/>
      <c r="KC221" s="47"/>
      <c r="KD221" s="47"/>
      <c r="KE221" s="47"/>
      <c r="KF221" s="47"/>
      <c r="KG221" s="47"/>
      <c r="KH221" s="47"/>
      <c r="KI221" s="47"/>
      <c r="KJ221" s="47"/>
      <c r="KK221" s="47"/>
      <c r="KL221" s="47"/>
      <c r="KM221" s="47"/>
      <c r="KN221" s="47"/>
      <c r="KO221" s="47"/>
      <c r="KP221" s="47"/>
      <c r="KQ221" s="47"/>
      <c r="KR221" s="47"/>
      <c r="KS221" s="47"/>
      <c r="KT221" s="47"/>
      <c r="KU221" s="47"/>
      <c r="KV221" s="47"/>
      <c r="KW221" s="47"/>
      <c r="KX221" s="47"/>
      <c r="KY221" s="47"/>
      <c r="KZ221" s="47"/>
      <c r="LA221" s="47"/>
      <c r="LB221" s="47"/>
      <c r="LC221" s="47"/>
      <c r="LD221" s="47"/>
      <c r="LE221" s="47"/>
      <c r="LF221" s="47"/>
      <c r="LG221" s="47"/>
      <c r="LH221" s="47"/>
      <c r="LI221" s="47"/>
      <c r="LJ221" s="47"/>
      <c r="LK221" s="47"/>
      <c r="LL221" s="47"/>
      <c r="LM221" s="47"/>
      <c r="LN221" s="47"/>
      <c r="LO221" s="47"/>
      <c r="LP221" s="47"/>
      <c r="LQ221" s="47"/>
      <c r="LR221" s="47"/>
      <c r="LS221" s="47"/>
      <c r="LT221" s="47"/>
      <c r="LU221" s="47"/>
      <c r="LV221" s="47"/>
      <c r="LW221" s="47"/>
      <c r="LX221" s="47"/>
      <c r="LY221" s="47"/>
      <c r="LZ221" s="47"/>
      <c r="MA221" s="47"/>
      <c r="MB221" s="47"/>
      <c r="MC221" s="47"/>
      <c r="MD221" s="47"/>
      <c r="ME221" s="47"/>
      <c r="MF221" s="47"/>
      <c r="MG221" s="47"/>
      <c r="MH221" s="47"/>
      <c r="MI221" s="47"/>
      <c r="MJ221" s="47"/>
      <c r="MK221" s="47"/>
      <c r="ML221" s="47"/>
      <c r="MM221" s="47"/>
      <c r="MN221" s="47"/>
      <c r="MO221" s="47"/>
      <c r="MP221" s="47"/>
      <c r="MQ221" s="47"/>
      <c r="MR221" s="47"/>
      <c r="MS221" s="47"/>
      <c r="MT221" s="47"/>
      <c r="MU221" s="47"/>
      <c r="MV221" s="47"/>
      <c r="MW221" s="47"/>
      <c r="MX221" s="47"/>
      <c r="MY221" s="47"/>
      <c r="MZ221" s="47"/>
      <c r="NA221" s="47"/>
      <c r="NB221" s="47"/>
      <c r="NC221" s="47"/>
      <c r="ND221" s="47"/>
      <c r="NE221" s="47"/>
      <c r="NF221" s="47"/>
      <c r="NG221" s="47"/>
    </row>
    <row r="222" spans="1:371" x14ac:dyDescent="0.3">
      <c r="A222" s="3" t="s">
        <v>401</v>
      </c>
      <c r="B222" s="3" t="s">
        <v>412</v>
      </c>
      <c r="C222" s="3" t="s">
        <v>422</v>
      </c>
      <c r="D222" s="6">
        <v>508161</v>
      </c>
      <c r="E222" s="4">
        <v>900</v>
      </c>
      <c r="F222" s="4">
        <v>52</v>
      </c>
      <c r="G222" s="54">
        <v>5.7777777777777775E-2</v>
      </c>
      <c r="H222" s="4">
        <v>1</v>
      </c>
      <c r="I222" s="4">
        <v>52</v>
      </c>
      <c r="J222" s="6"/>
      <c r="K222" s="6">
        <v>52</v>
      </c>
      <c r="L222" s="6"/>
      <c r="M222" s="61"/>
      <c r="N222" s="4" t="s">
        <v>1712</v>
      </c>
      <c r="O222" s="4">
        <v>0</v>
      </c>
      <c r="P222" s="4">
        <v>0</v>
      </c>
      <c r="Q222" s="4">
        <v>100</v>
      </c>
      <c r="R222" s="4">
        <v>100</v>
      </c>
      <c r="S222" s="4">
        <v>0</v>
      </c>
      <c r="T222" s="4">
        <v>0</v>
      </c>
      <c r="U222" s="4">
        <v>0</v>
      </c>
      <c r="V222" s="4">
        <v>0</v>
      </c>
      <c r="W222" s="4">
        <v>0</v>
      </c>
      <c r="X222" s="4">
        <v>100</v>
      </c>
      <c r="Y222" s="4">
        <v>0</v>
      </c>
      <c r="Z222" s="4">
        <v>0</v>
      </c>
      <c r="AA222" s="4">
        <v>100</v>
      </c>
      <c r="AB222" s="4">
        <v>100</v>
      </c>
      <c r="AC222" s="4">
        <v>100</v>
      </c>
      <c r="AD222" s="4">
        <v>100</v>
      </c>
      <c r="AE222" s="4">
        <v>100</v>
      </c>
      <c r="AF222" s="4">
        <v>0</v>
      </c>
      <c r="AG222" s="4">
        <v>50</v>
      </c>
      <c r="AH222" s="4">
        <v>50</v>
      </c>
      <c r="AI222" s="4">
        <v>100</v>
      </c>
      <c r="AJ222" s="4">
        <v>2</v>
      </c>
      <c r="AK222" s="4" t="s">
        <v>96</v>
      </c>
      <c r="AL222" s="4" t="s">
        <v>96</v>
      </c>
      <c r="AM222" s="4">
        <v>2</v>
      </c>
      <c r="AN222" s="4" t="s">
        <v>96</v>
      </c>
      <c r="AO222" s="4" t="s">
        <v>97</v>
      </c>
      <c r="AP222" s="4" t="s">
        <v>97</v>
      </c>
      <c r="AQ222" s="4" t="s">
        <v>97</v>
      </c>
      <c r="AR222" s="4" t="s">
        <v>97</v>
      </c>
      <c r="AS222" s="4" t="s">
        <v>97</v>
      </c>
      <c r="AT222" s="4" t="s">
        <v>97</v>
      </c>
      <c r="AU222" s="4" t="s">
        <v>97</v>
      </c>
      <c r="AV222" s="4" t="s">
        <v>97</v>
      </c>
      <c r="AW222" s="4" t="s">
        <v>97</v>
      </c>
      <c r="AX222" s="4" t="s">
        <v>97</v>
      </c>
      <c r="AY222" s="4" t="s">
        <v>97</v>
      </c>
      <c r="AZ222" s="4" t="s">
        <v>97</v>
      </c>
      <c r="BA222" s="4" t="s">
        <v>97</v>
      </c>
      <c r="BB222" s="4" t="s">
        <v>97</v>
      </c>
      <c r="BC222" s="4" t="s">
        <v>97</v>
      </c>
      <c r="BD222" s="4" t="s">
        <v>97</v>
      </c>
      <c r="BE222" s="4">
        <v>0</v>
      </c>
      <c r="BF222" s="4">
        <v>10</v>
      </c>
      <c r="BG222" s="4">
        <v>10</v>
      </c>
      <c r="BH222" s="4">
        <v>0</v>
      </c>
      <c r="BI222" s="4">
        <v>10</v>
      </c>
      <c r="BJ222" s="4">
        <v>0</v>
      </c>
      <c r="BK222" s="4">
        <v>7</v>
      </c>
      <c r="BL222" s="4" t="s">
        <v>97</v>
      </c>
      <c r="BM222" s="4" t="s">
        <v>97</v>
      </c>
      <c r="BN222" s="4" t="s">
        <v>98</v>
      </c>
      <c r="BO222" s="6" t="s">
        <v>97</v>
      </c>
      <c r="BP222" s="6" t="s">
        <v>98</v>
      </c>
      <c r="BQ222" s="6" t="s">
        <v>98</v>
      </c>
      <c r="BR222" s="6" t="s">
        <v>97</v>
      </c>
      <c r="BS222" s="6" t="s">
        <v>98</v>
      </c>
      <c r="BT222" s="6" t="s">
        <v>98</v>
      </c>
      <c r="BU222" s="29" t="s">
        <v>429</v>
      </c>
      <c r="BV222" s="29" t="s">
        <v>429</v>
      </c>
      <c r="BW222" s="29" t="s">
        <v>429</v>
      </c>
      <c r="BX222" s="29" t="s">
        <v>429</v>
      </c>
      <c r="BY222" s="29" t="s">
        <v>429</v>
      </c>
      <c r="BZ222" s="65" t="s">
        <v>429</v>
      </c>
      <c r="CA222" s="65" t="s">
        <v>429</v>
      </c>
      <c r="CB222" s="65" t="s">
        <v>429</v>
      </c>
      <c r="CC222" s="65" t="s">
        <v>429</v>
      </c>
      <c r="CD222" s="66">
        <v>12</v>
      </c>
      <c r="CE222" s="66">
        <v>2</v>
      </c>
      <c r="CF222" s="66">
        <v>3</v>
      </c>
      <c r="CG222" s="66">
        <v>0</v>
      </c>
      <c r="CH222" s="66">
        <v>0</v>
      </c>
      <c r="CI222" s="66">
        <v>3</v>
      </c>
      <c r="CJ222" s="66">
        <v>0</v>
      </c>
      <c r="CK222" s="66">
        <v>3</v>
      </c>
      <c r="CL222" s="66">
        <v>172</v>
      </c>
      <c r="CM222" s="66">
        <v>112</v>
      </c>
      <c r="CN222" s="66">
        <v>12</v>
      </c>
      <c r="CO222" s="66">
        <v>26</v>
      </c>
      <c r="CP222" s="66">
        <v>0</v>
      </c>
      <c r="CQ222" s="66">
        <v>0</v>
      </c>
      <c r="CR222" s="67">
        <v>0.17371428571428571</v>
      </c>
      <c r="CS222" s="67">
        <v>0.14057142857142857</v>
      </c>
      <c r="CT222" s="67">
        <v>0.33942857142857141</v>
      </c>
      <c r="CU222" s="67">
        <v>0.17485714285714285</v>
      </c>
      <c r="CV222" s="67">
        <v>0.17142857142857143</v>
      </c>
      <c r="CW222" s="68">
        <v>19</v>
      </c>
      <c r="CX222" s="68">
        <v>14</v>
      </c>
      <c r="CY222" s="68">
        <v>14</v>
      </c>
      <c r="CZ222" s="68">
        <v>7</v>
      </c>
    </row>
    <row r="223" spans="1:371" x14ac:dyDescent="0.3">
      <c r="A223" s="3" t="s">
        <v>401</v>
      </c>
      <c r="B223" s="3" t="s">
        <v>412</v>
      </c>
      <c r="C223" s="3" t="s">
        <v>423</v>
      </c>
      <c r="D223" s="6">
        <v>508195</v>
      </c>
      <c r="E223" s="4">
        <v>2450</v>
      </c>
      <c r="F223" s="4">
        <v>740</v>
      </c>
      <c r="G223" s="54">
        <v>0.30204081632653063</v>
      </c>
      <c r="H223" s="4">
        <v>1</v>
      </c>
      <c r="I223" s="4">
        <v>690</v>
      </c>
      <c r="J223" s="6"/>
      <c r="K223" s="6">
        <v>690</v>
      </c>
      <c r="L223" s="6"/>
      <c r="M223" s="61">
        <v>49.999999999999993</v>
      </c>
      <c r="N223" s="4" t="s">
        <v>1712</v>
      </c>
      <c r="O223" s="4">
        <v>0</v>
      </c>
      <c r="P223" s="4">
        <v>0</v>
      </c>
      <c r="Q223" s="4">
        <v>0</v>
      </c>
      <c r="R223" s="4">
        <v>0</v>
      </c>
      <c r="S223" s="4">
        <v>10</v>
      </c>
      <c r="T223" s="4">
        <v>90</v>
      </c>
      <c r="U223" s="4">
        <v>0</v>
      </c>
      <c r="V223" s="4">
        <v>75</v>
      </c>
      <c r="W223" s="4">
        <v>72</v>
      </c>
      <c r="X223" s="4">
        <v>5</v>
      </c>
      <c r="Y223" s="4">
        <v>0</v>
      </c>
      <c r="Z223" s="4">
        <v>23</v>
      </c>
      <c r="AA223" s="4">
        <v>90</v>
      </c>
      <c r="AB223" s="4">
        <v>90</v>
      </c>
      <c r="AC223" s="4">
        <v>90</v>
      </c>
      <c r="AD223" s="4">
        <v>0</v>
      </c>
      <c r="AE223" s="4">
        <v>0</v>
      </c>
      <c r="AF223" s="4">
        <v>0</v>
      </c>
      <c r="AG223" s="4">
        <v>10</v>
      </c>
      <c r="AH223" s="4">
        <v>90</v>
      </c>
      <c r="AI223" s="4">
        <v>100</v>
      </c>
      <c r="AJ223" s="4">
        <v>4</v>
      </c>
      <c r="AK223" s="4" t="s">
        <v>96</v>
      </c>
      <c r="AL223" s="4" t="s">
        <v>96</v>
      </c>
      <c r="AM223" s="4">
        <v>2</v>
      </c>
      <c r="AN223" s="4" t="s">
        <v>97</v>
      </c>
      <c r="AO223" s="4" t="s">
        <v>97</v>
      </c>
      <c r="AP223" s="4" t="s">
        <v>97</v>
      </c>
      <c r="AQ223" s="4" t="s">
        <v>97</v>
      </c>
      <c r="AR223" s="4" t="s">
        <v>97</v>
      </c>
      <c r="AS223" s="4" t="s">
        <v>97</v>
      </c>
      <c r="AT223" s="4" t="s">
        <v>97</v>
      </c>
      <c r="AU223" s="4" t="s">
        <v>96</v>
      </c>
      <c r="AV223" s="4" t="s">
        <v>97</v>
      </c>
      <c r="AW223" s="4" t="s">
        <v>97</v>
      </c>
      <c r="AX223" s="4" t="s">
        <v>97</v>
      </c>
      <c r="AY223" s="4" t="s">
        <v>97</v>
      </c>
      <c r="AZ223" s="4" t="s">
        <v>97</v>
      </c>
      <c r="BA223" s="4" t="s">
        <v>97</v>
      </c>
      <c r="BB223" s="4" t="s">
        <v>97</v>
      </c>
      <c r="BC223" s="4" t="s">
        <v>97</v>
      </c>
      <c r="BD223" s="4" t="s">
        <v>97</v>
      </c>
      <c r="BE223" s="4">
        <v>1</v>
      </c>
      <c r="BF223" s="4">
        <v>20</v>
      </c>
      <c r="BG223" s="4">
        <v>7</v>
      </c>
      <c r="BH223" s="4">
        <v>1</v>
      </c>
      <c r="BI223" s="4">
        <v>1</v>
      </c>
      <c r="BJ223" s="4">
        <v>1</v>
      </c>
      <c r="BK223" s="4">
        <v>9</v>
      </c>
      <c r="BL223" s="4" t="s">
        <v>97</v>
      </c>
      <c r="BM223" s="4" t="s">
        <v>96</v>
      </c>
      <c r="BN223" s="4" t="s">
        <v>1725</v>
      </c>
      <c r="BO223" s="6" t="s">
        <v>97</v>
      </c>
      <c r="BP223" s="6" t="s">
        <v>98</v>
      </c>
      <c r="BQ223" s="6" t="s">
        <v>98</v>
      </c>
      <c r="BR223" s="6" t="s">
        <v>96</v>
      </c>
      <c r="BS223" s="6">
        <v>30</v>
      </c>
      <c r="BT223" s="6" t="s">
        <v>96</v>
      </c>
      <c r="BU223" s="29" t="s">
        <v>429</v>
      </c>
      <c r="BV223" s="29" t="s">
        <v>1801</v>
      </c>
      <c r="BW223" s="29" t="s">
        <v>1801</v>
      </c>
      <c r="BX223" s="29" t="s">
        <v>429</v>
      </c>
      <c r="BY223" s="29" t="s">
        <v>430</v>
      </c>
      <c r="BZ223" s="65" t="s">
        <v>429</v>
      </c>
      <c r="CA223" s="65" t="s">
        <v>1799</v>
      </c>
      <c r="CB223" s="65" t="s">
        <v>429</v>
      </c>
      <c r="CC223" s="65" t="s">
        <v>429</v>
      </c>
      <c r="CD223" s="66">
        <v>77</v>
      </c>
      <c r="CE223" s="66">
        <v>17</v>
      </c>
      <c r="CF223" s="66">
        <v>17</v>
      </c>
      <c r="CG223" s="66">
        <v>0</v>
      </c>
      <c r="CH223" s="66">
        <v>0</v>
      </c>
      <c r="CI223" s="66">
        <v>119</v>
      </c>
      <c r="CJ223" s="66">
        <v>0</v>
      </c>
      <c r="CK223" s="66">
        <v>46</v>
      </c>
      <c r="CL223" s="66">
        <v>504</v>
      </c>
      <c r="CM223" s="66">
        <v>305</v>
      </c>
      <c r="CN223" s="66">
        <v>31</v>
      </c>
      <c r="CO223" s="66">
        <v>60</v>
      </c>
      <c r="CP223" s="66">
        <v>111</v>
      </c>
      <c r="CQ223" s="66">
        <v>110</v>
      </c>
      <c r="CR223" s="67">
        <v>0.17342715231788081</v>
      </c>
      <c r="CS223" s="67">
        <v>0.18915562913907286</v>
      </c>
      <c r="CT223" s="67">
        <v>0.3120860927152318</v>
      </c>
      <c r="CU223" s="67">
        <v>0.17715231788079469</v>
      </c>
      <c r="CV223" s="67">
        <v>0.14817880794701987</v>
      </c>
      <c r="CW223" s="68">
        <v>78</v>
      </c>
      <c r="CX223" s="68">
        <v>39</v>
      </c>
      <c r="CY223" s="68">
        <v>33</v>
      </c>
      <c r="CZ223" s="68">
        <v>28</v>
      </c>
    </row>
    <row r="224" spans="1:371" x14ac:dyDescent="0.3">
      <c r="A224" s="3" t="s">
        <v>401</v>
      </c>
      <c r="B224" s="3" t="s">
        <v>412</v>
      </c>
      <c r="C224" s="3" t="s">
        <v>424</v>
      </c>
      <c r="D224" s="6">
        <v>504769</v>
      </c>
      <c r="E224" s="4">
        <v>3600</v>
      </c>
      <c r="F224" s="4">
        <v>140</v>
      </c>
      <c r="G224" s="54">
        <v>3.888888888888889E-2</v>
      </c>
      <c r="H224" s="4">
        <v>1</v>
      </c>
      <c r="I224" s="4">
        <v>40</v>
      </c>
      <c r="J224" s="6"/>
      <c r="K224" s="6">
        <v>40</v>
      </c>
      <c r="L224" s="6"/>
      <c r="M224" s="61">
        <v>100</v>
      </c>
      <c r="N224" s="4" t="s">
        <v>1712</v>
      </c>
      <c r="O224" s="4">
        <v>32</v>
      </c>
      <c r="P224" s="4">
        <v>80</v>
      </c>
      <c r="Q224" s="4">
        <v>100</v>
      </c>
      <c r="R224" s="4">
        <v>90</v>
      </c>
      <c r="S224" s="4">
        <v>10</v>
      </c>
      <c r="T224" s="4">
        <v>0</v>
      </c>
      <c r="U224" s="4">
        <v>0</v>
      </c>
      <c r="V224" s="4">
        <v>100</v>
      </c>
      <c r="W224" s="4">
        <v>90</v>
      </c>
      <c r="X224" s="4">
        <v>10</v>
      </c>
      <c r="Y224" s="4">
        <v>0</v>
      </c>
      <c r="Z224" s="4">
        <v>0</v>
      </c>
      <c r="AA224" s="4">
        <v>100</v>
      </c>
      <c r="AB224" s="4">
        <v>100</v>
      </c>
      <c r="AC224" s="4">
        <v>100</v>
      </c>
      <c r="AD224" s="4">
        <v>100</v>
      </c>
      <c r="AE224" s="4">
        <v>100</v>
      </c>
      <c r="AF224" s="4">
        <v>60</v>
      </c>
      <c r="AG224" s="4">
        <v>20</v>
      </c>
      <c r="AH224" s="4">
        <v>20</v>
      </c>
      <c r="AI224" s="4">
        <v>100</v>
      </c>
      <c r="AJ224" s="4">
        <v>2</v>
      </c>
      <c r="AK224" s="4" t="s">
        <v>96</v>
      </c>
      <c r="AL224" s="4" t="s">
        <v>97</v>
      </c>
      <c r="AM224" s="4" t="s">
        <v>98</v>
      </c>
      <c r="AN224" s="4" t="s">
        <v>96</v>
      </c>
      <c r="AO224" s="4" t="s">
        <v>96</v>
      </c>
      <c r="AP224" s="4" t="s">
        <v>96</v>
      </c>
      <c r="AQ224" s="4" t="s">
        <v>97</v>
      </c>
      <c r="AR224" s="4" t="s">
        <v>97</v>
      </c>
      <c r="AS224" s="4" t="s">
        <v>97</v>
      </c>
      <c r="AT224" s="4" t="s">
        <v>97</v>
      </c>
      <c r="AU224" s="4" t="s">
        <v>97</v>
      </c>
      <c r="AV224" s="4" t="s">
        <v>97</v>
      </c>
      <c r="AW224" s="4" t="s">
        <v>97</v>
      </c>
      <c r="AX224" s="4" t="s">
        <v>97</v>
      </c>
      <c r="AY224" s="4" t="s">
        <v>97</v>
      </c>
      <c r="AZ224" s="4" t="s">
        <v>97</v>
      </c>
      <c r="BA224" s="4" t="s">
        <v>97</v>
      </c>
      <c r="BB224" s="4" t="s">
        <v>97</v>
      </c>
      <c r="BC224" s="4" t="s">
        <v>96</v>
      </c>
      <c r="BD224" s="4" t="s">
        <v>96</v>
      </c>
      <c r="BE224" s="4">
        <v>0</v>
      </c>
      <c r="BF224" s="4">
        <v>0</v>
      </c>
      <c r="BG224" s="4">
        <v>0</v>
      </c>
      <c r="BH224" s="4">
        <v>0</v>
      </c>
      <c r="BI224" s="4">
        <v>0</v>
      </c>
      <c r="BJ224" s="4">
        <v>0</v>
      </c>
      <c r="BK224" s="4">
        <v>9</v>
      </c>
      <c r="BL224" s="4" t="s">
        <v>97</v>
      </c>
      <c r="BM224" s="4" t="s">
        <v>97</v>
      </c>
      <c r="BN224" s="4" t="s">
        <v>98</v>
      </c>
      <c r="BO224" s="6" t="s">
        <v>96</v>
      </c>
      <c r="BP224" s="6">
        <v>20</v>
      </c>
      <c r="BQ224" s="6" t="s">
        <v>96</v>
      </c>
      <c r="BR224" s="6" t="s">
        <v>96</v>
      </c>
      <c r="BS224" s="6">
        <v>5</v>
      </c>
      <c r="BT224" s="6" t="s">
        <v>96</v>
      </c>
      <c r="BU224" s="29" t="s">
        <v>429</v>
      </c>
      <c r="BV224" s="29" t="s">
        <v>429</v>
      </c>
      <c r="BW224" s="29" t="s">
        <v>429</v>
      </c>
      <c r="BX224" s="29" t="s">
        <v>429</v>
      </c>
      <c r="BY224" s="29" t="s">
        <v>430</v>
      </c>
      <c r="BZ224" s="65" t="s">
        <v>429</v>
      </c>
      <c r="CA224" s="65" t="s">
        <v>1799</v>
      </c>
      <c r="CB224" s="65" t="s">
        <v>429</v>
      </c>
      <c r="CC224" s="65" t="s">
        <v>429</v>
      </c>
      <c r="CD224" s="66">
        <v>65</v>
      </c>
      <c r="CE224" s="66">
        <v>8</v>
      </c>
      <c r="CF224" s="66">
        <v>16</v>
      </c>
      <c r="CG224" s="66">
        <v>0</v>
      </c>
      <c r="CH224" s="66">
        <v>3</v>
      </c>
      <c r="CI224" s="66">
        <v>8</v>
      </c>
      <c r="CJ224" s="66">
        <v>0</v>
      </c>
      <c r="CK224" s="66">
        <v>6</v>
      </c>
      <c r="CL224" s="66">
        <v>775</v>
      </c>
      <c r="CM224" s="66">
        <v>495</v>
      </c>
      <c r="CN224" s="66">
        <v>50</v>
      </c>
      <c r="CO224" s="66">
        <v>99</v>
      </c>
      <c r="CP224" s="66">
        <v>3</v>
      </c>
      <c r="CQ224" s="66">
        <v>3</v>
      </c>
      <c r="CR224" s="67">
        <v>0.18902093944538767</v>
      </c>
      <c r="CS224" s="67">
        <v>0.17232597623089982</v>
      </c>
      <c r="CT224" s="67">
        <v>0.34295415959252973</v>
      </c>
      <c r="CU224" s="67">
        <v>0.16949632144878324</v>
      </c>
      <c r="CV224" s="67">
        <v>0.12620260328239954</v>
      </c>
      <c r="CW224" s="68">
        <v>73</v>
      </c>
      <c r="CX224" s="68">
        <v>81</v>
      </c>
      <c r="CY224" s="68">
        <v>39</v>
      </c>
      <c r="CZ224" s="68">
        <v>20</v>
      </c>
    </row>
    <row r="225" spans="1:104" x14ac:dyDescent="0.3">
      <c r="A225" s="3" t="s">
        <v>401</v>
      </c>
      <c r="B225" s="3" t="s">
        <v>412</v>
      </c>
      <c r="C225" s="3" t="s">
        <v>426</v>
      </c>
      <c r="D225" s="6">
        <v>504874</v>
      </c>
      <c r="E225" s="4">
        <v>1698</v>
      </c>
      <c r="F225" s="4">
        <v>107</v>
      </c>
      <c r="G225" s="54">
        <v>6.3015312131919909E-2</v>
      </c>
      <c r="H225" s="4">
        <v>1</v>
      </c>
      <c r="I225" s="4">
        <v>67</v>
      </c>
      <c r="J225" s="6">
        <v>67</v>
      </c>
      <c r="K225" s="6"/>
      <c r="L225" s="6"/>
      <c r="M225" s="61">
        <v>40</v>
      </c>
      <c r="N225" s="4" t="s">
        <v>1712</v>
      </c>
      <c r="O225" s="4">
        <v>0</v>
      </c>
      <c r="P225" s="4">
        <v>0</v>
      </c>
      <c r="Q225" s="4">
        <v>100</v>
      </c>
      <c r="R225" s="4">
        <v>100</v>
      </c>
      <c r="S225" s="4">
        <v>0</v>
      </c>
      <c r="T225" s="4">
        <v>0</v>
      </c>
      <c r="U225" s="4">
        <v>0</v>
      </c>
      <c r="V225" s="4">
        <v>50</v>
      </c>
      <c r="W225" s="4">
        <v>50</v>
      </c>
      <c r="X225" s="4">
        <v>50</v>
      </c>
      <c r="Y225" s="4">
        <v>0</v>
      </c>
      <c r="Z225" s="4">
        <v>0</v>
      </c>
      <c r="AA225" s="4">
        <v>100</v>
      </c>
      <c r="AB225" s="4">
        <v>100</v>
      </c>
      <c r="AC225" s="4">
        <v>100</v>
      </c>
      <c r="AD225" s="4">
        <v>0</v>
      </c>
      <c r="AE225" s="4">
        <v>0</v>
      </c>
      <c r="AF225" s="4">
        <v>80</v>
      </c>
      <c r="AG225" s="4">
        <v>0</v>
      </c>
      <c r="AH225" s="4">
        <v>20</v>
      </c>
      <c r="AI225" s="4">
        <v>100</v>
      </c>
      <c r="AJ225" s="4">
        <v>2</v>
      </c>
      <c r="AK225" s="4" t="s">
        <v>96</v>
      </c>
      <c r="AL225" s="4" t="s">
        <v>97</v>
      </c>
      <c r="AM225" s="4" t="s">
        <v>98</v>
      </c>
      <c r="AN225" s="4" t="s">
        <v>97</v>
      </c>
      <c r="AO225" s="4" t="s">
        <v>97</v>
      </c>
      <c r="AP225" s="4" t="s">
        <v>97</v>
      </c>
      <c r="AQ225" s="4" t="s">
        <v>97</v>
      </c>
      <c r="AR225" s="4" t="s">
        <v>97</v>
      </c>
      <c r="AS225" s="4" t="s">
        <v>97</v>
      </c>
      <c r="AT225" s="4" t="s">
        <v>97</v>
      </c>
      <c r="AU225" s="4" t="s">
        <v>97</v>
      </c>
      <c r="AV225" s="4" t="s">
        <v>97</v>
      </c>
      <c r="AW225" s="4" t="s">
        <v>97</v>
      </c>
      <c r="AX225" s="4" t="s">
        <v>97</v>
      </c>
      <c r="AY225" s="4" t="s">
        <v>97</v>
      </c>
      <c r="AZ225" s="4" t="s">
        <v>97</v>
      </c>
      <c r="BA225" s="4" t="s">
        <v>97</v>
      </c>
      <c r="BB225" s="4" t="s">
        <v>97</v>
      </c>
      <c r="BC225" s="4" t="s">
        <v>97</v>
      </c>
      <c r="BD225" s="4" t="s">
        <v>96</v>
      </c>
      <c r="BE225" s="4">
        <v>0</v>
      </c>
      <c r="BF225" s="4">
        <v>15</v>
      </c>
      <c r="BG225" s="4">
        <v>15</v>
      </c>
      <c r="BH225" s="4">
        <v>0</v>
      </c>
      <c r="BI225" s="4">
        <v>15</v>
      </c>
      <c r="BJ225" s="4">
        <v>0</v>
      </c>
      <c r="BK225" s="4">
        <v>7</v>
      </c>
      <c r="BL225" s="4" t="s">
        <v>97</v>
      </c>
      <c r="BM225" s="4" t="s">
        <v>97</v>
      </c>
      <c r="BN225" s="4" t="s">
        <v>98</v>
      </c>
      <c r="BO225" s="6" t="s">
        <v>97</v>
      </c>
      <c r="BP225" s="6" t="s">
        <v>98</v>
      </c>
      <c r="BQ225" s="6" t="s">
        <v>98</v>
      </c>
      <c r="BR225" s="6" t="s">
        <v>97</v>
      </c>
      <c r="BS225" s="6" t="s">
        <v>98</v>
      </c>
      <c r="BT225" s="6" t="s">
        <v>98</v>
      </c>
      <c r="BU225" s="29" t="s">
        <v>429</v>
      </c>
      <c r="BV225" s="29" t="s">
        <v>429</v>
      </c>
      <c r="BW225" s="29" t="s">
        <v>429</v>
      </c>
      <c r="BX225" s="29" t="s">
        <v>429</v>
      </c>
      <c r="BY225" s="29" t="s">
        <v>429</v>
      </c>
      <c r="BZ225" s="65" t="s">
        <v>429</v>
      </c>
      <c r="CA225" s="65" t="s">
        <v>429</v>
      </c>
      <c r="CB225" s="65" t="s">
        <v>429</v>
      </c>
      <c r="CC225" s="65" t="s">
        <v>429</v>
      </c>
      <c r="CD225" s="66">
        <v>32</v>
      </c>
      <c r="CE225" s="66">
        <v>9</v>
      </c>
      <c r="CF225" s="66">
        <v>8</v>
      </c>
      <c r="CG225" s="66">
        <v>0</v>
      </c>
      <c r="CH225" s="66">
        <v>0</v>
      </c>
      <c r="CI225" s="66">
        <v>3</v>
      </c>
      <c r="CJ225" s="66">
        <v>0</v>
      </c>
      <c r="CK225" s="66">
        <v>3</v>
      </c>
      <c r="CL225" s="66">
        <v>311</v>
      </c>
      <c r="CM225" s="66">
        <v>190</v>
      </c>
      <c r="CN225" s="66">
        <v>18</v>
      </c>
      <c r="CO225" s="66">
        <v>35</v>
      </c>
      <c r="CP225" s="66">
        <v>1</v>
      </c>
      <c r="CQ225" s="66">
        <v>0</v>
      </c>
      <c r="CR225" s="67">
        <v>0.16412446613788895</v>
      </c>
      <c r="CS225" s="67">
        <v>0.1732763880414887</v>
      </c>
      <c r="CT225" s="67">
        <v>0.30323367907260523</v>
      </c>
      <c r="CU225" s="67">
        <v>0.19524100061012814</v>
      </c>
      <c r="CV225" s="67">
        <v>0.16412446613788895</v>
      </c>
      <c r="CW225" s="68">
        <v>52</v>
      </c>
      <c r="CX225" s="68">
        <v>21</v>
      </c>
      <c r="CY225" s="68">
        <v>17</v>
      </c>
      <c r="CZ225" s="68">
        <v>21</v>
      </c>
    </row>
    <row r="226" spans="1:104" x14ac:dyDescent="0.3">
      <c r="A226" s="2" t="s">
        <v>401</v>
      </c>
      <c r="B226" s="2" t="s">
        <v>412</v>
      </c>
      <c r="C226" s="2" t="s">
        <v>427</v>
      </c>
      <c r="D226" s="6">
        <v>504947</v>
      </c>
      <c r="E226" s="6">
        <v>3698</v>
      </c>
      <c r="F226" s="4">
        <v>296</v>
      </c>
      <c r="G226" s="54">
        <v>8.0043266630611135E-2</v>
      </c>
      <c r="H226" s="6">
        <v>1</v>
      </c>
      <c r="I226" s="6">
        <v>296</v>
      </c>
      <c r="J226" s="6"/>
      <c r="K226" s="6"/>
      <c r="L226" s="6">
        <v>296</v>
      </c>
      <c r="M226" s="61"/>
      <c r="N226" s="6" t="s">
        <v>1712</v>
      </c>
      <c r="O226" s="6">
        <v>4</v>
      </c>
      <c r="P226" s="6">
        <v>18</v>
      </c>
      <c r="Q226" s="6">
        <v>100</v>
      </c>
      <c r="R226" s="6">
        <v>100</v>
      </c>
      <c r="S226" s="6">
        <v>0</v>
      </c>
      <c r="T226" s="6">
        <v>0</v>
      </c>
      <c r="U226" s="6">
        <v>0</v>
      </c>
      <c r="V226" s="6">
        <v>30</v>
      </c>
      <c r="W226" s="6">
        <v>30</v>
      </c>
      <c r="X226" s="6">
        <v>70</v>
      </c>
      <c r="Y226" s="6">
        <v>0</v>
      </c>
      <c r="Z226" s="6">
        <v>0</v>
      </c>
      <c r="AA226" s="6">
        <v>100</v>
      </c>
      <c r="AB226" s="6">
        <v>100</v>
      </c>
      <c r="AC226" s="6">
        <v>100</v>
      </c>
      <c r="AD226" s="6">
        <v>100</v>
      </c>
      <c r="AE226" s="6">
        <v>75</v>
      </c>
      <c r="AF226" s="6">
        <v>3</v>
      </c>
      <c r="AG226" s="6">
        <v>95</v>
      </c>
      <c r="AH226" s="6">
        <v>2</v>
      </c>
      <c r="AI226" s="6">
        <v>100</v>
      </c>
      <c r="AJ226" s="6">
        <v>4</v>
      </c>
      <c r="AK226" s="6" t="s">
        <v>97</v>
      </c>
      <c r="AL226" s="6" t="s">
        <v>96</v>
      </c>
      <c r="AM226" s="6">
        <v>12</v>
      </c>
      <c r="AN226" s="6" t="s">
        <v>96</v>
      </c>
      <c r="AO226" s="6" t="s">
        <v>97</v>
      </c>
      <c r="AP226" s="6" t="s">
        <v>97</v>
      </c>
      <c r="AQ226" s="6" t="s">
        <v>97</v>
      </c>
      <c r="AR226" s="6" t="s">
        <v>97</v>
      </c>
      <c r="AS226" s="6" t="s">
        <v>97</v>
      </c>
      <c r="AT226" s="6" t="s">
        <v>97</v>
      </c>
      <c r="AU226" s="6" t="s">
        <v>97</v>
      </c>
      <c r="AV226" s="6" t="s">
        <v>96</v>
      </c>
      <c r="AW226" s="6" t="s">
        <v>97</v>
      </c>
      <c r="AX226" s="6" t="s">
        <v>97</v>
      </c>
      <c r="AY226" s="6" t="s">
        <v>97</v>
      </c>
      <c r="AZ226" s="6" t="s">
        <v>97</v>
      </c>
      <c r="BA226" s="6" t="s">
        <v>97</v>
      </c>
      <c r="BB226" s="6" t="s">
        <v>97</v>
      </c>
      <c r="BC226" s="6" t="s">
        <v>96</v>
      </c>
      <c r="BD226" s="6" t="s">
        <v>96</v>
      </c>
      <c r="BE226" s="6">
        <v>0</v>
      </c>
      <c r="BF226" s="6">
        <v>0</v>
      </c>
      <c r="BG226" s="6">
        <v>8</v>
      </c>
      <c r="BH226" s="6">
        <v>0</v>
      </c>
      <c r="BI226" s="6">
        <v>0</v>
      </c>
      <c r="BJ226" s="6">
        <v>0</v>
      </c>
      <c r="BK226" s="6">
        <v>11</v>
      </c>
      <c r="BL226" s="6" t="s">
        <v>97</v>
      </c>
      <c r="BM226" s="6" t="s">
        <v>96</v>
      </c>
      <c r="BN226" s="6" t="s">
        <v>1721</v>
      </c>
      <c r="BO226" s="6" t="s">
        <v>97</v>
      </c>
      <c r="BP226" s="6" t="s">
        <v>98</v>
      </c>
      <c r="BQ226" s="6" t="s">
        <v>98</v>
      </c>
      <c r="BR226" s="6" t="s">
        <v>96</v>
      </c>
      <c r="BS226" s="6">
        <v>7</v>
      </c>
      <c r="BT226" s="6" t="s">
        <v>96</v>
      </c>
      <c r="BU226" s="29" t="s">
        <v>429</v>
      </c>
      <c r="BV226" s="29" t="s">
        <v>429</v>
      </c>
      <c r="BW226" s="29" t="s">
        <v>429</v>
      </c>
      <c r="BX226" s="29" t="s">
        <v>429</v>
      </c>
      <c r="BY226" s="29" t="s">
        <v>429</v>
      </c>
      <c r="BZ226" s="65" t="s">
        <v>429</v>
      </c>
      <c r="CA226" s="65" t="s">
        <v>1799</v>
      </c>
      <c r="CB226" s="65" t="s">
        <v>429</v>
      </c>
      <c r="CC226" s="65" t="s">
        <v>429</v>
      </c>
      <c r="CD226" s="66">
        <v>84</v>
      </c>
      <c r="CE226" s="66">
        <v>21</v>
      </c>
      <c r="CF226" s="66">
        <v>14</v>
      </c>
      <c r="CG226" s="66">
        <v>0</v>
      </c>
      <c r="CH226" s="66">
        <v>0</v>
      </c>
      <c r="CI226" s="66">
        <v>65</v>
      </c>
      <c r="CJ226" s="66">
        <v>0</v>
      </c>
      <c r="CK226" s="66">
        <v>38</v>
      </c>
      <c r="CL226" s="66">
        <v>725</v>
      </c>
      <c r="CM226" s="66">
        <v>466</v>
      </c>
      <c r="CN226" s="66">
        <v>50</v>
      </c>
      <c r="CO226" s="66">
        <v>95</v>
      </c>
      <c r="CP226" s="66">
        <v>15</v>
      </c>
      <c r="CQ226" s="66">
        <v>15</v>
      </c>
      <c r="CR226" s="67">
        <v>0.16777408637873753</v>
      </c>
      <c r="CS226" s="67">
        <v>0.18604651162790697</v>
      </c>
      <c r="CT226" s="67">
        <v>0.31533776301218164</v>
      </c>
      <c r="CU226" s="67">
        <v>0.18078626799557032</v>
      </c>
      <c r="CV226" s="67">
        <v>0.15005537098560354</v>
      </c>
      <c r="CW226" s="68">
        <v>91</v>
      </c>
      <c r="CX226" s="68">
        <v>70</v>
      </c>
      <c r="CY226" s="68">
        <v>42</v>
      </c>
      <c r="CZ226" s="68">
        <v>32</v>
      </c>
    </row>
    <row r="227" spans="1:104" x14ac:dyDescent="0.3">
      <c r="A227" s="3" t="s">
        <v>401</v>
      </c>
      <c r="B227" s="3" t="s">
        <v>412</v>
      </c>
      <c r="C227" s="3" t="s">
        <v>431</v>
      </c>
      <c r="D227" s="6">
        <v>508349</v>
      </c>
      <c r="E227" s="4">
        <v>2278</v>
      </c>
      <c r="F227" s="4">
        <v>340</v>
      </c>
      <c r="G227" s="54">
        <v>0.14925373134328357</v>
      </c>
      <c r="H227" s="4">
        <v>1</v>
      </c>
      <c r="I227" s="4">
        <v>200</v>
      </c>
      <c r="J227" s="6"/>
      <c r="K227" s="6">
        <v>200</v>
      </c>
      <c r="L227" s="6"/>
      <c r="M227" s="61">
        <v>140</v>
      </c>
      <c r="N227" s="4" t="s">
        <v>1712</v>
      </c>
      <c r="O227" s="4">
        <v>2</v>
      </c>
      <c r="P227" s="4">
        <v>6</v>
      </c>
      <c r="Q227" s="4">
        <v>100</v>
      </c>
      <c r="R227" s="4">
        <v>95</v>
      </c>
      <c r="S227" s="4">
        <v>5</v>
      </c>
      <c r="T227" s="4">
        <v>0</v>
      </c>
      <c r="U227" s="4">
        <v>0</v>
      </c>
      <c r="V227" s="4">
        <v>50</v>
      </c>
      <c r="W227" s="4">
        <v>50</v>
      </c>
      <c r="X227" s="4">
        <v>50</v>
      </c>
      <c r="Y227" s="4">
        <v>0</v>
      </c>
      <c r="Z227" s="4">
        <v>0</v>
      </c>
      <c r="AA227" s="4">
        <v>100</v>
      </c>
      <c r="AB227" s="4">
        <v>100</v>
      </c>
      <c r="AC227" s="4">
        <v>100</v>
      </c>
      <c r="AD227" s="4">
        <v>100</v>
      </c>
      <c r="AE227" s="4">
        <v>95</v>
      </c>
      <c r="AF227" s="4">
        <v>0</v>
      </c>
      <c r="AG227" s="4">
        <v>95</v>
      </c>
      <c r="AH227" s="4">
        <v>5</v>
      </c>
      <c r="AI227" s="4">
        <v>100</v>
      </c>
      <c r="AJ227" s="4">
        <v>2</v>
      </c>
      <c r="AK227" s="4" t="s">
        <v>96</v>
      </c>
      <c r="AL227" s="4" t="s">
        <v>96</v>
      </c>
      <c r="AM227" s="4">
        <v>2</v>
      </c>
      <c r="AN227" s="4" t="s">
        <v>97</v>
      </c>
      <c r="AO227" s="4" t="s">
        <v>97</v>
      </c>
      <c r="AP227" s="4" t="s">
        <v>97</v>
      </c>
      <c r="AQ227" s="4" t="s">
        <v>97</v>
      </c>
      <c r="AR227" s="4" t="s">
        <v>97</v>
      </c>
      <c r="AS227" s="4" t="s">
        <v>97</v>
      </c>
      <c r="AT227" s="4" t="s">
        <v>97</v>
      </c>
      <c r="AU227" s="4" t="s">
        <v>97</v>
      </c>
      <c r="AV227" s="4" t="s">
        <v>97</v>
      </c>
      <c r="AW227" s="4" t="s">
        <v>97</v>
      </c>
      <c r="AX227" s="4" t="s">
        <v>97</v>
      </c>
      <c r="AY227" s="4" t="s">
        <v>97</v>
      </c>
      <c r="AZ227" s="4" t="s">
        <v>97</v>
      </c>
      <c r="BA227" s="4" t="s">
        <v>97</v>
      </c>
      <c r="BB227" s="4" t="s">
        <v>97</v>
      </c>
      <c r="BC227" s="4" t="s">
        <v>97</v>
      </c>
      <c r="BD227" s="4" t="s">
        <v>96</v>
      </c>
      <c r="BE227" s="4">
        <v>1</v>
      </c>
      <c r="BF227" s="4">
        <v>1</v>
      </c>
      <c r="BG227" s="4">
        <v>33</v>
      </c>
      <c r="BH227" s="4">
        <v>1</v>
      </c>
      <c r="BI227" s="4">
        <v>1</v>
      </c>
      <c r="BJ227" s="4">
        <v>1</v>
      </c>
      <c r="BK227" s="4">
        <v>9</v>
      </c>
      <c r="BL227" s="4" t="s">
        <v>97</v>
      </c>
      <c r="BM227" s="4" t="s">
        <v>97</v>
      </c>
      <c r="BN227" s="4" t="s">
        <v>98</v>
      </c>
      <c r="BO227" s="6" t="s">
        <v>97</v>
      </c>
      <c r="BP227" s="6" t="s">
        <v>98</v>
      </c>
      <c r="BQ227" s="6" t="s">
        <v>98</v>
      </c>
      <c r="BR227" s="6" t="s">
        <v>96</v>
      </c>
      <c r="BS227" s="6">
        <v>3</v>
      </c>
      <c r="BT227" s="6" t="s">
        <v>96</v>
      </c>
      <c r="BU227" s="29" t="s">
        <v>429</v>
      </c>
      <c r="BV227" s="29" t="s">
        <v>429</v>
      </c>
      <c r="BW227" s="29" t="s">
        <v>429</v>
      </c>
      <c r="BX227" s="29" t="s">
        <v>429</v>
      </c>
      <c r="BY227" s="29" t="s">
        <v>430</v>
      </c>
      <c r="BZ227" s="65" t="s">
        <v>429</v>
      </c>
      <c r="CA227" s="65" t="s">
        <v>429</v>
      </c>
      <c r="CB227" s="65" t="s">
        <v>429</v>
      </c>
      <c r="CC227" s="65" t="s">
        <v>429</v>
      </c>
      <c r="CD227" s="66">
        <v>44</v>
      </c>
      <c r="CE227" s="66">
        <v>9</v>
      </c>
      <c r="CF227" s="66">
        <v>9</v>
      </c>
      <c r="CG227" s="66">
        <v>0</v>
      </c>
      <c r="CH227" s="66">
        <v>1</v>
      </c>
      <c r="CI227" s="66">
        <v>29</v>
      </c>
      <c r="CJ227" s="66">
        <v>0</v>
      </c>
      <c r="CK227" s="66">
        <v>12</v>
      </c>
      <c r="CL227" s="66">
        <v>498</v>
      </c>
      <c r="CM227" s="66">
        <v>305</v>
      </c>
      <c r="CN227" s="66">
        <v>31</v>
      </c>
      <c r="CO227" s="66">
        <v>59</v>
      </c>
      <c r="CP227" s="66">
        <v>5</v>
      </c>
      <c r="CQ227" s="66">
        <v>5</v>
      </c>
      <c r="CR227" s="67">
        <v>0.18197498921949115</v>
      </c>
      <c r="CS227" s="67">
        <v>0.14661492022423459</v>
      </c>
      <c r="CT227" s="67">
        <v>0.34670116429495473</v>
      </c>
      <c r="CU227" s="67">
        <v>0.14532125916343253</v>
      </c>
      <c r="CV227" s="67">
        <v>0.17938766709788703</v>
      </c>
      <c r="CW227" s="68">
        <v>58</v>
      </c>
      <c r="CX227" s="68">
        <v>41</v>
      </c>
      <c r="CY227" s="68">
        <v>25</v>
      </c>
      <c r="CZ227" s="68">
        <v>20</v>
      </c>
    </row>
    <row r="228" spans="1:104" x14ac:dyDescent="0.3">
      <c r="A228" s="3" t="s">
        <v>401</v>
      </c>
      <c r="B228" s="3" t="s">
        <v>412</v>
      </c>
      <c r="C228" s="3" t="s">
        <v>433</v>
      </c>
      <c r="D228" s="6">
        <v>508365</v>
      </c>
      <c r="E228" s="4">
        <v>1885</v>
      </c>
      <c r="F228" s="4">
        <v>190</v>
      </c>
      <c r="G228" s="54">
        <v>0.10079575596816977</v>
      </c>
      <c r="H228" s="4">
        <v>1</v>
      </c>
      <c r="I228" s="4">
        <v>50</v>
      </c>
      <c r="J228" s="6"/>
      <c r="K228" s="6"/>
      <c r="L228" s="6">
        <v>50</v>
      </c>
      <c r="M228" s="61">
        <v>140</v>
      </c>
      <c r="N228" s="4" t="s">
        <v>1712</v>
      </c>
      <c r="O228" s="4">
        <v>0</v>
      </c>
      <c r="P228" s="4">
        <v>0</v>
      </c>
      <c r="Q228" s="4">
        <v>90</v>
      </c>
      <c r="R228" s="4">
        <v>90</v>
      </c>
      <c r="S228" s="4">
        <v>10</v>
      </c>
      <c r="T228" s="4">
        <v>0</v>
      </c>
      <c r="U228" s="4">
        <v>0</v>
      </c>
      <c r="V228" s="4">
        <v>0</v>
      </c>
      <c r="W228" s="4">
        <v>0</v>
      </c>
      <c r="X228" s="4">
        <v>80</v>
      </c>
      <c r="Y228" s="4">
        <v>5</v>
      </c>
      <c r="Z228" s="4">
        <v>15</v>
      </c>
      <c r="AA228" s="4">
        <v>100</v>
      </c>
      <c r="AB228" s="4">
        <v>100</v>
      </c>
      <c r="AC228" s="4">
        <v>100</v>
      </c>
      <c r="AD228" s="4">
        <v>100</v>
      </c>
      <c r="AE228" s="4">
        <v>90</v>
      </c>
      <c r="AF228" s="4">
        <v>10</v>
      </c>
      <c r="AG228" s="4">
        <v>90</v>
      </c>
      <c r="AH228" s="4">
        <v>0</v>
      </c>
      <c r="AI228" s="4">
        <v>100</v>
      </c>
      <c r="AJ228" s="4">
        <v>2</v>
      </c>
      <c r="AK228" s="4" t="s">
        <v>96</v>
      </c>
      <c r="AL228" s="4" t="s">
        <v>96</v>
      </c>
      <c r="AM228" s="4">
        <v>5</v>
      </c>
      <c r="AN228" s="4" t="s">
        <v>97</v>
      </c>
      <c r="AO228" s="4" t="s">
        <v>97</v>
      </c>
      <c r="AP228" s="4" t="s">
        <v>97</v>
      </c>
      <c r="AQ228" s="4" t="s">
        <v>97</v>
      </c>
      <c r="AR228" s="4" t="s">
        <v>97</v>
      </c>
      <c r="AS228" s="4" t="s">
        <v>97</v>
      </c>
      <c r="AT228" s="4" t="s">
        <v>97</v>
      </c>
      <c r="AU228" s="4" t="s">
        <v>97</v>
      </c>
      <c r="AV228" s="4" t="s">
        <v>96</v>
      </c>
      <c r="AW228" s="4" t="s">
        <v>97</v>
      </c>
      <c r="AX228" s="4" t="s">
        <v>97</v>
      </c>
      <c r="AY228" s="4" t="s">
        <v>97</v>
      </c>
      <c r="AZ228" s="4" t="s">
        <v>97</v>
      </c>
      <c r="BA228" s="4" t="s">
        <v>97</v>
      </c>
      <c r="BB228" s="4" t="s">
        <v>97</v>
      </c>
      <c r="BC228" s="4" t="s">
        <v>96</v>
      </c>
      <c r="BD228" s="4" t="s">
        <v>96</v>
      </c>
      <c r="BE228" s="4">
        <v>0</v>
      </c>
      <c r="BF228" s="4">
        <v>20</v>
      </c>
      <c r="BG228" s="4">
        <v>20</v>
      </c>
      <c r="BH228" s="4">
        <v>0</v>
      </c>
      <c r="BI228" s="4">
        <v>0</v>
      </c>
      <c r="BJ228" s="4">
        <v>0</v>
      </c>
      <c r="BK228" s="4">
        <v>9</v>
      </c>
      <c r="BL228" s="4" t="s">
        <v>97</v>
      </c>
      <c r="BM228" s="4" t="s">
        <v>97</v>
      </c>
      <c r="BN228" s="4" t="s">
        <v>98</v>
      </c>
      <c r="BO228" s="6" t="s">
        <v>97</v>
      </c>
      <c r="BP228" s="6" t="s">
        <v>98</v>
      </c>
      <c r="BQ228" s="6" t="s">
        <v>98</v>
      </c>
      <c r="BR228" s="6" t="s">
        <v>96</v>
      </c>
      <c r="BS228" s="6">
        <v>40</v>
      </c>
      <c r="BT228" s="6" t="s">
        <v>96</v>
      </c>
      <c r="BU228" s="29" t="s">
        <v>429</v>
      </c>
      <c r="BV228" s="29" t="s">
        <v>429</v>
      </c>
      <c r="BW228" s="29" t="s">
        <v>429</v>
      </c>
      <c r="BX228" s="29" t="s">
        <v>429</v>
      </c>
      <c r="BY228" s="29" t="s">
        <v>430</v>
      </c>
      <c r="BZ228" s="65" t="s">
        <v>429</v>
      </c>
      <c r="CA228" s="65" t="s">
        <v>429</v>
      </c>
      <c r="CB228" s="65" t="s">
        <v>429</v>
      </c>
      <c r="CC228" s="65" t="s">
        <v>429</v>
      </c>
      <c r="CD228" s="66">
        <v>35</v>
      </c>
      <c r="CE228" s="66">
        <v>10</v>
      </c>
      <c r="CF228" s="66">
        <v>13</v>
      </c>
      <c r="CG228" s="66">
        <v>0</v>
      </c>
      <c r="CH228" s="66">
        <v>0</v>
      </c>
      <c r="CI228" s="66">
        <v>82</v>
      </c>
      <c r="CJ228" s="66">
        <v>0</v>
      </c>
      <c r="CK228" s="66">
        <v>36</v>
      </c>
      <c r="CL228" s="66">
        <v>409</v>
      </c>
      <c r="CM228" s="66">
        <v>252</v>
      </c>
      <c r="CN228" s="66">
        <v>19</v>
      </c>
      <c r="CO228" s="66">
        <v>55</v>
      </c>
      <c r="CP228" s="66">
        <v>24</v>
      </c>
      <c r="CQ228" s="66">
        <v>23</v>
      </c>
      <c r="CR228" s="67">
        <v>0.18826666666666667</v>
      </c>
      <c r="CS228" s="67">
        <v>0.18933333333333333</v>
      </c>
      <c r="CT228" s="67">
        <v>0.3024</v>
      </c>
      <c r="CU228" s="67">
        <v>0.16746666666666668</v>
      </c>
      <c r="CV228" s="67">
        <v>0.15253333333333333</v>
      </c>
      <c r="CW228" s="68">
        <v>28</v>
      </c>
      <c r="CX228" s="68">
        <v>45</v>
      </c>
      <c r="CY228" s="68">
        <v>19</v>
      </c>
      <c r="CZ228" s="68">
        <v>22</v>
      </c>
    </row>
    <row r="229" spans="1:104" x14ac:dyDescent="0.3">
      <c r="A229" s="3" t="s">
        <v>401</v>
      </c>
      <c r="B229" s="3" t="s">
        <v>412</v>
      </c>
      <c r="C229" s="3" t="s">
        <v>434</v>
      </c>
      <c r="D229" s="6">
        <v>504980</v>
      </c>
      <c r="E229" s="4">
        <v>2916</v>
      </c>
      <c r="F229" s="4">
        <v>140</v>
      </c>
      <c r="G229" s="54">
        <v>4.8010973936899862E-2</v>
      </c>
      <c r="H229" s="4">
        <v>1</v>
      </c>
      <c r="I229" s="4">
        <v>140</v>
      </c>
      <c r="J229" s="6"/>
      <c r="K229" s="6">
        <v>140</v>
      </c>
      <c r="L229" s="6"/>
      <c r="M229" s="61"/>
      <c r="N229" s="4" t="s">
        <v>1712</v>
      </c>
      <c r="O229" s="4">
        <v>6</v>
      </c>
      <c r="P229" s="4">
        <v>17</v>
      </c>
      <c r="Q229" s="4">
        <v>100</v>
      </c>
      <c r="R229" s="4">
        <v>75</v>
      </c>
      <c r="S229" s="4">
        <v>25</v>
      </c>
      <c r="T229" s="4">
        <v>0</v>
      </c>
      <c r="U229" s="4">
        <v>0</v>
      </c>
      <c r="V229" s="4">
        <v>88</v>
      </c>
      <c r="W229" s="4">
        <v>82</v>
      </c>
      <c r="X229" s="4">
        <v>16</v>
      </c>
      <c r="Y229" s="4">
        <v>0</v>
      </c>
      <c r="Z229" s="4">
        <v>2</v>
      </c>
      <c r="AA229" s="4">
        <v>100</v>
      </c>
      <c r="AB229" s="4">
        <v>99</v>
      </c>
      <c r="AC229" s="4">
        <v>100</v>
      </c>
      <c r="AD229" s="4">
        <v>100</v>
      </c>
      <c r="AE229" s="4">
        <v>95</v>
      </c>
      <c r="AF229" s="4">
        <v>0</v>
      </c>
      <c r="AG229" s="4">
        <v>80</v>
      </c>
      <c r="AH229" s="4">
        <v>20</v>
      </c>
      <c r="AI229" s="4">
        <v>95</v>
      </c>
      <c r="AJ229" s="4">
        <v>2</v>
      </c>
      <c r="AK229" s="4" t="s">
        <v>96</v>
      </c>
      <c r="AL229" s="4" t="s">
        <v>96</v>
      </c>
      <c r="AM229" s="4">
        <v>2</v>
      </c>
      <c r="AN229" s="4" t="s">
        <v>97</v>
      </c>
      <c r="AO229" s="4" t="s">
        <v>96</v>
      </c>
      <c r="AP229" s="4" t="s">
        <v>96</v>
      </c>
      <c r="AQ229" s="4" t="s">
        <v>97</v>
      </c>
      <c r="AR229" s="4" t="s">
        <v>97</v>
      </c>
      <c r="AS229" s="4" t="s">
        <v>97</v>
      </c>
      <c r="AT229" s="4" t="s">
        <v>97</v>
      </c>
      <c r="AU229" s="4" t="s">
        <v>97</v>
      </c>
      <c r="AV229" s="4" t="s">
        <v>97</v>
      </c>
      <c r="AW229" s="4" t="s">
        <v>97</v>
      </c>
      <c r="AX229" s="4" t="s">
        <v>97</v>
      </c>
      <c r="AY229" s="4" t="s">
        <v>97</v>
      </c>
      <c r="AZ229" s="4" t="s">
        <v>97</v>
      </c>
      <c r="BA229" s="4" t="s">
        <v>97</v>
      </c>
      <c r="BB229" s="4" t="s">
        <v>97</v>
      </c>
      <c r="BC229" s="4" t="s">
        <v>96</v>
      </c>
      <c r="BD229" s="4" t="s">
        <v>96</v>
      </c>
      <c r="BE229" s="4">
        <v>0</v>
      </c>
      <c r="BF229" s="4">
        <v>0</v>
      </c>
      <c r="BG229" s="4">
        <v>5</v>
      </c>
      <c r="BH229" s="4">
        <v>0</v>
      </c>
      <c r="BI229" s="4">
        <v>0</v>
      </c>
      <c r="BJ229" s="4">
        <v>0</v>
      </c>
      <c r="BK229" s="4">
        <v>9</v>
      </c>
      <c r="BL229" s="4" t="s">
        <v>97</v>
      </c>
      <c r="BM229" s="4" t="s">
        <v>97</v>
      </c>
      <c r="BN229" s="4" t="s">
        <v>98</v>
      </c>
      <c r="BO229" s="6" t="s">
        <v>97</v>
      </c>
      <c r="BP229" s="6" t="s">
        <v>98</v>
      </c>
      <c r="BQ229" s="6" t="s">
        <v>98</v>
      </c>
      <c r="BR229" s="6" t="s">
        <v>96</v>
      </c>
      <c r="BS229" s="6">
        <v>2</v>
      </c>
      <c r="BT229" s="6" t="s">
        <v>96</v>
      </c>
      <c r="BU229" s="29" t="s">
        <v>429</v>
      </c>
      <c r="BV229" s="29" t="s">
        <v>429</v>
      </c>
      <c r="BW229" s="29" t="s">
        <v>429</v>
      </c>
      <c r="BX229" s="29" t="s">
        <v>429</v>
      </c>
      <c r="BY229" s="29" t="s">
        <v>430</v>
      </c>
      <c r="BZ229" s="65" t="s">
        <v>429</v>
      </c>
      <c r="CA229" s="65" t="s">
        <v>429</v>
      </c>
      <c r="CB229" s="65" t="s">
        <v>429</v>
      </c>
      <c r="CC229" s="65" t="s">
        <v>429</v>
      </c>
      <c r="CD229" s="66">
        <v>51</v>
      </c>
      <c r="CE229" s="66">
        <v>12</v>
      </c>
      <c r="CF229" s="66">
        <v>20</v>
      </c>
      <c r="CG229" s="66">
        <v>0</v>
      </c>
      <c r="CH229" s="66">
        <v>1</v>
      </c>
      <c r="CI229" s="66">
        <v>14</v>
      </c>
      <c r="CJ229" s="66">
        <v>0</v>
      </c>
      <c r="CK229" s="66">
        <v>9</v>
      </c>
      <c r="CL229" s="66">
        <v>600</v>
      </c>
      <c r="CM229" s="66">
        <v>392</v>
      </c>
      <c r="CN229" s="66">
        <v>39</v>
      </c>
      <c r="CO229" s="66">
        <v>69</v>
      </c>
      <c r="CP229" s="66">
        <v>0</v>
      </c>
      <c r="CQ229" s="66">
        <v>0</v>
      </c>
      <c r="CR229" s="67">
        <v>0.17467555243774113</v>
      </c>
      <c r="CS229" s="67">
        <v>0.17502630655910206</v>
      </c>
      <c r="CT229" s="67">
        <v>0.32795510347246581</v>
      </c>
      <c r="CU229" s="67">
        <v>0.18274289722904244</v>
      </c>
      <c r="CV229" s="67">
        <v>0.13960014030164855</v>
      </c>
      <c r="CW229" s="68">
        <v>66</v>
      </c>
      <c r="CX229" s="68">
        <v>50</v>
      </c>
      <c r="CY229" s="68">
        <v>36</v>
      </c>
      <c r="CZ229" s="68">
        <v>24</v>
      </c>
    </row>
    <row r="230" spans="1:104" x14ac:dyDescent="0.3">
      <c r="A230" s="3" t="s">
        <v>401</v>
      </c>
      <c r="B230" s="3" t="s">
        <v>412</v>
      </c>
      <c r="C230" s="3" t="s">
        <v>435</v>
      </c>
      <c r="D230" s="6">
        <v>508381</v>
      </c>
      <c r="E230" s="4">
        <v>3387</v>
      </c>
      <c r="F230" s="4">
        <v>369</v>
      </c>
      <c r="G230" s="54">
        <v>0.10894596988485385</v>
      </c>
      <c r="H230" s="4">
        <v>1</v>
      </c>
      <c r="I230" s="4">
        <v>69</v>
      </c>
      <c r="J230" s="6"/>
      <c r="K230" s="6">
        <v>69</v>
      </c>
      <c r="L230" s="6"/>
      <c r="M230" s="61">
        <v>300</v>
      </c>
      <c r="N230" s="4" t="s">
        <v>1712</v>
      </c>
      <c r="O230" s="4">
        <v>0</v>
      </c>
      <c r="P230" s="4">
        <v>0</v>
      </c>
      <c r="Q230" s="4">
        <v>99</v>
      </c>
      <c r="R230" s="4">
        <v>99</v>
      </c>
      <c r="S230" s="4">
        <v>1</v>
      </c>
      <c r="T230" s="4">
        <v>0</v>
      </c>
      <c r="U230" s="4">
        <v>0</v>
      </c>
      <c r="V230" s="4">
        <v>100</v>
      </c>
      <c r="W230" s="4">
        <v>98</v>
      </c>
      <c r="X230" s="4">
        <v>2</v>
      </c>
      <c r="Y230" s="4">
        <v>0</v>
      </c>
      <c r="Z230" s="4">
        <v>0</v>
      </c>
      <c r="AA230" s="4">
        <v>100</v>
      </c>
      <c r="AB230" s="4">
        <v>100</v>
      </c>
      <c r="AC230" s="4">
        <v>100</v>
      </c>
      <c r="AD230" s="4">
        <v>100</v>
      </c>
      <c r="AE230" s="4">
        <v>60</v>
      </c>
      <c r="AF230" s="4">
        <v>0</v>
      </c>
      <c r="AG230" s="4">
        <v>90</v>
      </c>
      <c r="AH230" s="4">
        <v>10</v>
      </c>
      <c r="AI230" s="4">
        <v>100</v>
      </c>
      <c r="AJ230" s="4">
        <v>2</v>
      </c>
      <c r="AK230" s="4" t="s">
        <v>96</v>
      </c>
      <c r="AL230" s="4" t="s">
        <v>96</v>
      </c>
      <c r="AM230" s="4">
        <v>2</v>
      </c>
      <c r="AN230" s="4" t="s">
        <v>96</v>
      </c>
      <c r="AO230" s="4" t="s">
        <v>97</v>
      </c>
      <c r="AP230" s="4" t="s">
        <v>97</v>
      </c>
      <c r="AQ230" s="4" t="s">
        <v>97</v>
      </c>
      <c r="AR230" s="4" t="s">
        <v>97</v>
      </c>
      <c r="AS230" s="4" t="s">
        <v>97</v>
      </c>
      <c r="AT230" s="4" t="s">
        <v>97</v>
      </c>
      <c r="AU230" s="4" t="s">
        <v>97</v>
      </c>
      <c r="AV230" s="4" t="s">
        <v>97</v>
      </c>
      <c r="AW230" s="4" t="s">
        <v>97</v>
      </c>
      <c r="AX230" s="4" t="s">
        <v>97</v>
      </c>
      <c r="AY230" s="4" t="s">
        <v>97</v>
      </c>
      <c r="AZ230" s="4" t="s">
        <v>97</v>
      </c>
      <c r="BA230" s="4" t="s">
        <v>97</v>
      </c>
      <c r="BB230" s="4" t="s">
        <v>97</v>
      </c>
      <c r="BC230" s="4" t="s">
        <v>97</v>
      </c>
      <c r="BD230" s="4" t="s">
        <v>96</v>
      </c>
      <c r="BE230" s="4">
        <v>0</v>
      </c>
      <c r="BF230" s="4">
        <v>0</v>
      </c>
      <c r="BG230" s="4">
        <v>12</v>
      </c>
      <c r="BH230" s="4">
        <v>0</v>
      </c>
      <c r="BI230" s="4">
        <v>0</v>
      </c>
      <c r="BJ230" s="4">
        <v>0</v>
      </c>
      <c r="BK230" s="4">
        <v>11</v>
      </c>
      <c r="BL230" s="4" t="s">
        <v>97</v>
      </c>
      <c r="BM230" s="4" t="s">
        <v>97</v>
      </c>
      <c r="BN230" s="4" t="s">
        <v>98</v>
      </c>
      <c r="BO230" s="6" t="s">
        <v>97</v>
      </c>
      <c r="BP230" s="6" t="s">
        <v>98</v>
      </c>
      <c r="BQ230" s="6" t="s">
        <v>98</v>
      </c>
      <c r="BR230" s="6" t="s">
        <v>96</v>
      </c>
      <c r="BS230" s="6">
        <v>6</v>
      </c>
      <c r="BT230" s="6" t="s">
        <v>96</v>
      </c>
      <c r="BU230" s="29" t="s">
        <v>429</v>
      </c>
      <c r="BV230" s="29" t="s">
        <v>429</v>
      </c>
      <c r="BW230" s="29" t="s">
        <v>429</v>
      </c>
      <c r="BX230" s="29" t="s">
        <v>429</v>
      </c>
      <c r="BY230" s="29" t="s">
        <v>429</v>
      </c>
      <c r="BZ230" s="65" t="s">
        <v>429</v>
      </c>
      <c r="CA230" s="65" t="s">
        <v>429</v>
      </c>
      <c r="CB230" s="65" t="s">
        <v>429</v>
      </c>
      <c r="CC230" s="65" t="s">
        <v>429</v>
      </c>
      <c r="CD230" s="66">
        <v>59</v>
      </c>
      <c r="CE230" s="66">
        <v>13</v>
      </c>
      <c r="CF230" s="66">
        <v>11</v>
      </c>
      <c r="CG230" s="66">
        <v>0</v>
      </c>
      <c r="CH230" s="66">
        <v>0</v>
      </c>
      <c r="CI230" s="66">
        <v>38</v>
      </c>
      <c r="CJ230" s="66">
        <v>0</v>
      </c>
      <c r="CK230" s="66">
        <v>19</v>
      </c>
      <c r="CL230" s="66">
        <v>690</v>
      </c>
      <c r="CM230" s="66">
        <v>427</v>
      </c>
      <c r="CN230" s="66">
        <v>27</v>
      </c>
      <c r="CO230" s="66">
        <v>87</v>
      </c>
      <c r="CP230" s="66">
        <v>12</v>
      </c>
      <c r="CQ230" s="66">
        <v>10</v>
      </c>
      <c r="CR230" s="67">
        <v>0.17027027027027028</v>
      </c>
      <c r="CS230" s="67">
        <v>0.16756756756756758</v>
      </c>
      <c r="CT230" s="67">
        <v>0.31591591591591589</v>
      </c>
      <c r="CU230" s="67">
        <v>0.17687687687687687</v>
      </c>
      <c r="CV230" s="67">
        <v>0.16936936936936936</v>
      </c>
      <c r="CW230" s="68">
        <v>93</v>
      </c>
      <c r="CX230" s="68">
        <v>66</v>
      </c>
      <c r="CY230" s="68">
        <v>26</v>
      </c>
      <c r="CZ230" s="68">
        <v>35</v>
      </c>
    </row>
    <row r="231" spans="1:104" x14ac:dyDescent="0.3">
      <c r="A231" s="3" t="s">
        <v>401</v>
      </c>
      <c r="B231" s="3" t="s">
        <v>437</v>
      </c>
      <c r="C231" s="3" t="s">
        <v>437</v>
      </c>
      <c r="D231" s="6">
        <v>508179</v>
      </c>
      <c r="E231" s="4">
        <v>24820</v>
      </c>
      <c r="F231" s="4">
        <v>245</v>
      </c>
      <c r="G231" s="54">
        <v>9.8710717163577755E-3</v>
      </c>
      <c r="H231" s="4">
        <v>1</v>
      </c>
      <c r="I231" s="4">
        <v>115</v>
      </c>
      <c r="J231" s="6"/>
      <c r="K231" s="6">
        <v>115</v>
      </c>
      <c r="L231" s="6"/>
      <c r="M231" s="61">
        <v>130</v>
      </c>
      <c r="N231" s="4" t="s">
        <v>1712</v>
      </c>
      <c r="O231" s="4">
        <v>96</v>
      </c>
      <c r="P231" s="4">
        <v>247</v>
      </c>
      <c r="Q231" s="4">
        <v>99</v>
      </c>
      <c r="R231" s="4">
        <v>99</v>
      </c>
      <c r="S231" s="4">
        <v>0</v>
      </c>
      <c r="T231" s="4">
        <v>1</v>
      </c>
      <c r="U231" s="4">
        <v>0</v>
      </c>
      <c r="V231" s="4">
        <v>70</v>
      </c>
      <c r="W231" s="4">
        <v>70</v>
      </c>
      <c r="X231" s="4">
        <v>30</v>
      </c>
      <c r="Y231" s="4">
        <v>0</v>
      </c>
      <c r="Z231" s="4">
        <v>0</v>
      </c>
      <c r="AA231" s="4">
        <v>100</v>
      </c>
      <c r="AB231" s="4">
        <v>100</v>
      </c>
      <c r="AC231" s="4">
        <v>100</v>
      </c>
      <c r="AD231" s="4">
        <v>100</v>
      </c>
      <c r="AE231" s="4">
        <v>80</v>
      </c>
      <c r="AF231" s="4">
        <v>60</v>
      </c>
      <c r="AG231" s="4">
        <v>40</v>
      </c>
      <c r="AH231" s="4">
        <v>0</v>
      </c>
      <c r="AI231" s="4">
        <v>100</v>
      </c>
      <c r="AJ231" s="4">
        <v>9</v>
      </c>
      <c r="AK231" s="4" t="s">
        <v>96</v>
      </c>
      <c r="AL231" s="4" t="s">
        <v>97</v>
      </c>
      <c r="AM231" s="4" t="s">
        <v>98</v>
      </c>
      <c r="AN231" s="4" t="s">
        <v>96</v>
      </c>
      <c r="AO231" s="4" t="s">
        <v>97</v>
      </c>
      <c r="AP231" s="4" t="s">
        <v>97</v>
      </c>
      <c r="AQ231" s="4" t="s">
        <v>97</v>
      </c>
      <c r="AR231" s="4" t="s">
        <v>96</v>
      </c>
      <c r="AS231" s="4" t="s">
        <v>96</v>
      </c>
      <c r="AT231" s="4" t="s">
        <v>97</v>
      </c>
      <c r="AU231" s="4" t="s">
        <v>96</v>
      </c>
      <c r="AV231" s="4" t="s">
        <v>96</v>
      </c>
      <c r="AW231" s="4" t="s">
        <v>97</v>
      </c>
      <c r="AX231" s="4" t="s">
        <v>96</v>
      </c>
      <c r="AY231" s="4" t="s">
        <v>97</v>
      </c>
      <c r="AZ231" s="4" t="s">
        <v>97</v>
      </c>
      <c r="BA231" s="4" t="s">
        <v>97</v>
      </c>
      <c r="BB231" s="4" t="s">
        <v>96</v>
      </c>
      <c r="BC231" s="4" t="s">
        <v>96</v>
      </c>
      <c r="BD231" s="4" t="s">
        <v>96</v>
      </c>
      <c r="BE231" s="4">
        <v>0</v>
      </c>
      <c r="BF231" s="4">
        <v>0</v>
      </c>
      <c r="BG231" s="4">
        <v>0</v>
      </c>
      <c r="BH231" s="4">
        <v>0</v>
      </c>
      <c r="BI231" s="4">
        <v>0</v>
      </c>
      <c r="BJ231" s="4">
        <v>0</v>
      </c>
      <c r="BK231" s="4">
        <v>25</v>
      </c>
      <c r="BL231" s="4" t="s">
        <v>97</v>
      </c>
      <c r="BM231" s="4" t="s">
        <v>97</v>
      </c>
      <c r="BN231" s="4" t="s">
        <v>98</v>
      </c>
      <c r="BO231" s="6" t="s">
        <v>97</v>
      </c>
      <c r="BP231" s="6" t="s">
        <v>98</v>
      </c>
      <c r="BQ231" s="6" t="s">
        <v>98</v>
      </c>
      <c r="BR231" s="6" t="s">
        <v>96</v>
      </c>
      <c r="BS231" s="6">
        <v>18</v>
      </c>
      <c r="BT231" s="6" t="s">
        <v>96</v>
      </c>
      <c r="BU231" s="29" t="s">
        <v>429</v>
      </c>
      <c r="BV231" s="29" t="s">
        <v>1801</v>
      </c>
      <c r="BW231" s="29" t="s">
        <v>429</v>
      </c>
      <c r="BX231" s="29" t="s">
        <v>429</v>
      </c>
      <c r="BY231" s="29" t="s">
        <v>430</v>
      </c>
      <c r="BZ231" s="65" t="s">
        <v>429</v>
      </c>
      <c r="CA231" s="65" t="s">
        <v>429</v>
      </c>
      <c r="CB231" s="65" t="s">
        <v>429</v>
      </c>
      <c r="CC231" s="65" t="s">
        <v>429</v>
      </c>
      <c r="CD231" s="66">
        <v>362</v>
      </c>
      <c r="CE231" s="66">
        <v>46</v>
      </c>
      <c r="CF231" s="66">
        <v>58</v>
      </c>
      <c r="CG231" s="66">
        <v>0</v>
      </c>
      <c r="CH231" s="66">
        <v>2</v>
      </c>
      <c r="CI231" s="66">
        <v>106</v>
      </c>
      <c r="CJ231" s="66">
        <v>0</v>
      </c>
      <c r="CK231" s="66">
        <v>69</v>
      </c>
      <c r="CL231" s="66">
        <v>5596</v>
      </c>
      <c r="CM231" s="66">
        <v>3511</v>
      </c>
      <c r="CN231" s="66">
        <v>315</v>
      </c>
      <c r="CO231" s="66">
        <v>693</v>
      </c>
      <c r="CP231" s="66">
        <v>31</v>
      </c>
      <c r="CQ231" s="66">
        <v>29</v>
      </c>
      <c r="CR231" s="67">
        <v>0.19567863664029214</v>
      </c>
      <c r="CS231" s="67">
        <v>0.14920441700721676</v>
      </c>
      <c r="CT231" s="67">
        <v>0.330188679245283</v>
      </c>
      <c r="CU231" s="67">
        <v>0.17489783497087211</v>
      </c>
      <c r="CV231" s="67">
        <v>0.15003043213633596</v>
      </c>
      <c r="CW231" s="68">
        <v>631</v>
      </c>
      <c r="CX231" s="68">
        <v>582</v>
      </c>
      <c r="CY231" s="68">
        <v>300</v>
      </c>
      <c r="CZ231" s="68">
        <v>208</v>
      </c>
    </row>
    <row r="232" spans="1:104" x14ac:dyDescent="0.3">
      <c r="A232" s="3" t="s">
        <v>401</v>
      </c>
      <c r="B232" s="3" t="s">
        <v>439</v>
      </c>
      <c r="C232" s="3" t="s">
        <v>440</v>
      </c>
      <c r="D232" s="6">
        <v>545333</v>
      </c>
      <c r="E232" s="4">
        <v>6902</v>
      </c>
      <c r="F232" s="4">
        <v>410</v>
      </c>
      <c r="G232" s="54">
        <v>5.9403071573456971E-2</v>
      </c>
      <c r="H232" s="4">
        <v>1</v>
      </c>
      <c r="I232" s="4">
        <v>330</v>
      </c>
      <c r="J232" s="6"/>
      <c r="K232" s="6"/>
      <c r="L232" s="6">
        <v>330</v>
      </c>
      <c r="M232" s="61">
        <v>80</v>
      </c>
      <c r="N232" s="4" t="s">
        <v>1712</v>
      </c>
      <c r="O232" s="4">
        <v>20</v>
      </c>
      <c r="P232" s="4">
        <v>60</v>
      </c>
      <c r="Q232" s="4">
        <v>100</v>
      </c>
      <c r="R232" s="4">
        <v>100</v>
      </c>
      <c r="S232" s="4">
        <v>0</v>
      </c>
      <c r="T232" s="4">
        <v>0</v>
      </c>
      <c r="U232" s="4">
        <v>0</v>
      </c>
      <c r="V232" s="4">
        <v>100</v>
      </c>
      <c r="W232" s="4">
        <v>100</v>
      </c>
      <c r="X232" s="4">
        <v>0</v>
      </c>
      <c r="Y232" s="4">
        <v>0</v>
      </c>
      <c r="Z232" s="4">
        <v>0</v>
      </c>
      <c r="AA232" s="4">
        <v>100</v>
      </c>
      <c r="AB232" s="4">
        <v>100</v>
      </c>
      <c r="AC232" s="4">
        <v>100</v>
      </c>
      <c r="AD232" s="4">
        <v>100</v>
      </c>
      <c r="AE232" s="4">
        <v>100</v>
      </c>
      <c r="AF232" s="4">
        <v>0</v>
      </c>
      <c r="AG232" s="4">
        <v>95</v>
      </c>
      <c r="AH232" s="4">
        <v>5</v>
      </c>
      <c r="AI232" s="4">
        <v>100</v>
      </c>
      <c r="AJ232" s="4">
        <v>2</v>
      </c>
      <c r="AK232" s="4" t="s">
        <v>96</v>
      </c>
      <c r="AL232" s="4" t="s">
        <v>96</v>
      </c>
      <c r="AM232" s="4">
        <v>2</v>
      </c>
      <c r="AN232" s="4" t="s">
        <v>97</v>
      </c>
      <c r="AO232" s="4" t="s">
        <v>97</v>
      </c>
      <c r="AP232" s="4" t="s">
        <v>96</v>
      </c>
      <c r="AQ232" s="4" t="s">
        <v>97</v>
      </c>
      <c r="AR232" s="4" t="s">
        <v>97</v>
      </c>
      <c r="AS232" s="4" t="s">
        <v>97</v>
      </c>
      <c r="AT232" s="4" t="s">
        <v>97</v>
      </c>
      <c r="AU232" s="4" t="s">
        <v>97</v>
      </c>
      <c r="AV232" s="4" t="s">
        <v>97</v>
      </c>
      <c r="AW232" s="4" t="s">
        <v>97</v>
      </c>
      <c r="AX232" s="4" t="s">
        <v>97</v>
      </c>
      <c r="AY232" s="4" t="s">
        <v>97</v>
      </c>
      <c r="AZ232" s="4" t="s">
        <v>97</v>
      </c>
      <c r="BA232" s="4" t="s">
        <v>97</v>
      </c>
      <c r="BB232" s="4" t="s">
        <v>97</v>
      </c>
      <c r="BC232" s="4" t="s">
        <v>96</v>
      </c>
      <c r="BD232" s="4" t="s">
        <v>96</v>
      </c>
      <c r="BE232" s="4">
        <v>0</v>
      </c>
      <c r="BF232" s="4">
        <v>0</v>
      </c>
      <c r="BG232" s="4">
        <v>0</v>
      </c>
      <c r="BH232" s="4">
        <v>0</v>
      </c>
      <c r="BI232" s="4">
        <v>3</v>
      </c>
      <c r="BJ232" s="4">
        <v>0</v>
      </c>
      <c r="BK232" s="4">
        <v>11</v>
      </c>
      <c r="BL232" s="4" t="s">
        <v>96</v>
      </c>
      <c r="BM232" s="4" t="s">
        <v>97</v>
      </c>
      <c r="BN232" s="4" t="s">
        <v>98</v>
      </c>
      <c r="BO232" s="6" t="s">
        <v>96</v>
      </c>
      <c r="BP232" s="6">
        <v>4</v>
      </c>
      <c r="BQ232" s="6" t="s">
        <v>96</v>
      </c>
      <c r="BR232" s="6" t="s">
        <v>97</v>
      </c>
      <c r="BS232" s="6" t="s">
        <v>98</v>
      </c>
      <c r="BT232" s="6" t="s">
        <v>98</v>
      </c>
      <c r="BU232" s="29" t="s">
        <v>429</v>
      </c>
      <c r="BV232" s="29" t="s">
        <v>429</v>
      </c>
      <c r="BW232" s="29" t="s">
        <v>429</v>
      </c>
      <c r="BX232" s="29" t="s">
        <v>429</v>
      </c>
      <c r="BY232" s="29" t="s">
        <v>429</v>
      </c>
      <c r="BZ232" s="65" t="s">
        <v>429</v>
      </c>
      <c r="CA232" s="65" t="s">
        <v>429</v>
      </c>
      <c r="CB232" s="65" t="s">
        <v>429</v>
      </c>
      <c r="CC232" s="65" t="s">
        <v>429</v>
      </c>
      <c r="CD232" s="66">
        <v>106</v>
      </c>
      <c r="CE232" s="66">
        <v>19</v>
      </c>
      <c r="CF232" s="66">
        <v>15</v>
      </c>
      <c r="CG232" s="66">
        <v>0</v>
      </c>
      <c r="CH232" s="66">
        <v>0</v>
      </c>
      <c r="CI232" s="66">
        <v>14</v>
      </c>
      <c r="CJ232" s="66">
        <v>1</v>
      </c>
      <c r="CK232" s="66">
        <v>9</v>
      </c>
      <c r="CL232" s="66">
        <v>1653</v>
      </c>
      <c r="CM232" s="66">
        <v>989</v>
      </c>
      <c r="CN232" s="66">
        <v>93</v>
      </c>
      <c r="CO232" s="66">
        <v>227</v>
      </c>
      <c r="CP232" s="66">
        <v>0</v>
      </c>
      <c r="CQ232" s="66">
        <v>0</v>
      </c>
      <c r="CR232" s="67">
        <v>0.23693639892505225</v>
      </c>
      <c r="CS232" s="67">
        <v>0.14616303374141534</v>
      </c>
      <c r="CT232" s="67">
        <v>0.3621976709465512</v>
      </c>
      <c r="CU232" s="67">
        <v>0.13675724096745298</v>
      </c>
      <c r="CV232" s="67">
        <v>0.11794565541952821</v>
      </c>
      <c r="CW232" s="68">
        <v>377</v>
      </c>
      <c r="CX232" s="68">
        <v>155</v>
      </c>
      <c r="CY232" s="68">
        <v>92</v>
      </c>
      <c r="CZ232" s="68">
        <v>30</v>
      </c>
    </row>
    <row r="233" spans="1:104" x14ac:dyDescent="0.3">
      <c r="A233" s="3" t="s">
        <v>401</v>
      </c>
      <c r="B233" s="3" t="s">
        <v>439</v>
      </c>
      <c r="C233" s="3" t="s">
        <v>442</v>
      </c>
      <c r="D233" s="6">
        <v>508292</v>
      </c>
      <c r="E233" s="4">
        <v>2703</v>
      </c>
      <c r="F233" s="4">
        <v>54</v>
      </c>
      <c r="G233" s="54">
        <v>1.9977802441731411E-2</v>
      </c>
      <c r="H233" s="4">
        <v>1</v>
      </c>
      <c r="I233" s="4">
        <v>34</v>
      </c>
      <c r="J233" s="6"/>
      <c r="K233" s="6"/>
      <c r="L233" s="6">
        <v>34</v>
      </c>
      <c r="M233" s="61">
        <v>20</v>
      </c>
      <c r="N233" s="4" t="s">
        <v>1712</v>
      </c>
      <c r="O233" s="4">
        <v>0</v>
      </c>
      <c r="P233" s="4">
        <v>0</v>
      </c>
      <c r="Q233" s="4">
        <v>100</v>
      </c>
      <c r="R233" s="4">
        <v>95</v>
      </c>
      <c r="S233" s="4">
        <v>2</v>
      </c>
      <c r="T233" s="4">
        <v>3</v>
      </c>
      <c r="U233" s="4">
        <v>0</v>
      </c>
      <c r="V233" s="4">
        <v>65</v>
      </c>
      <c r="W233" s="4">
        <v>61</v>
      </c>
      <c r="X233" s="4">
        <v>30</v>
      </c>
      <c r="Y233" s="4">
        <v>9</v>
      </c>
      <c r="Z233" s="4">
        <v>0</v>
      </c>
      <c r="AA233" s="4">
        <v>100</v>
      </c>
      <c r="AB233" s="4">
        <v>100</v>
      </c>
      <c r="AC233" s="4">
        <v>97</v>
      </c>
      <c r="AD233" s="4">
        <v>96</v>
      </c>
      <c r="AE233" s="4">
        <v>96</v>
      </c>
      <c r="AF233" s="4">
        <v>0</v>
      </c>
      <c r="AG233" s="4">
        <v>98</v>
      </c>
      <c r="AH233" s="4">
        <v>2</v>
      </c>
      <c r="AI233" s="4">
        <v>98</v>
      </c>
      <c r="AJ233" s="4">
        <v>4</v>
      </c>
      <c r="AK233" s="4" t="s">
        <v>96</v>
      </c>
      <c r="AL233" s="4" t="s">
        <v>96</v>
      </c>
      <c r="AM233" s="4">
        <v>2</v>
      </c>
      <c r="AN233" s="4" t="s">
        <v>96</v>
      </c>
      <c r="AO233" s="4" t="s">
        <v>97</v>
      </c>
      <c r="AP233" s="4" t="s">
        <v>96</v>
      </c>
      <c r="AQ233" s="4" t="s">
        <v>96</v>
      </c>
      <c r="AR233" s="4" t="s">
        <v>96</v>
      </c>
      <c r="AS233" s="4" t="s">
        <v>97</v>
      </c>
      <c r="AT233" s="4" t="s">
        <v>97</v>
      </c>
      <c r="AU233" s="4" t="s">
        <v>97</v>
      </c>
      <c r="AV233" s="4" t="s">
        <v>97</v>
      </c>
      <c r="AW233" s="4" t="s">
        <v>97</v>
      </c>
      <c r="AX233" s="4" t="s">
        <v>97</v>
      </c>
      <c r="AY233" s="4" t="s">
        <v>97</v>
      </c>
      <c r="AZ233" s="4" t="s">
        <v>97</v>
      </c>
      <c r="BA233" s="4" t="s">
        <v>97</v>
      </c>
      <c r="BB233" s="4" t="s">
        <v>97</v>
      </c>
      <c r="BC233" s="4" t="s">
        <v>96</v>
      </c>
      <c r="BD233" s="4" t="s">
        <v>96</v>
      </c>
      <c r="BE233" s="4">
        <v>0</v>
      </c>
      <c r="BF233" s="4">
        <v>0</v>
      </c>
      <c r="BG233" s="4">
        <v>3</v>
      </c>
      <c r="BH233" s="4">
        <v>0</v>
      </c>
      <c r="BI233" s="4">
        <v>0</v>
      </c>
      <c r="BJ233" s="4">
        <v>0</v>
      </c>
      <c r="BK233" s="4">
        <v>7</v>
      </c>
      <c r="BL233" s="4" t="s">
        <v>97</v>
      </c>
      <c r="BM233" s="4" t="s">
        <v>96</v>
      </c>
      <c r="BN233" s="4" t="s">
        <v>1714</v>
      </c>
      <c r="BO233" s="6" t="s">
        <v>97</v>
      </c>
      <c r="BP233" s="6" t="s">
        <v>98</v>
      </c>
      <c r="BQ233" s="6" t="s">
        <v>98</v>
      </c>
      <c r="BR233" s="6" t="s">
        <v>96</v>
      </c>
      <c r="BS233" s="6">
        <v>5</v>
      </c>
      <c r="BT233" s="6" t="s">
        <v>96</v>
      </c>
      <c r="BU233" s="29" t="s">
        <v>429</v>
      </c>
      <c r="BV233" s="29" t="s">
        <v>429</v>
      </c>
      <c r="BW233" s="29" t="s">
        <v>429</v>
      </c>
      <c r="BX233" s="29" t="s">
        <v>429</v>
      </c>
      <c r="BY233" s="29" t="s">
        <v>429</v>
      </c>
      <c r="BZ233" s="65" t="s">
        <v>429</v>
      </c>
      <c r="CA233" s="65" t="s">
        <v>429</v>
      </c>
      <c r="CB233" s="65" t="s">
        <v>429</v>
      </c>
      <c r="CC233" s="65" t="s">
        <v>429</v>
      </c>
      <c r="CD233" s="66">
        <v>46</v>
      </c>
      <c r="CE233" s="66">
        <v>6</v>
      </c>
      <c r="CF233" s="66">
        <v>8</v>
      </c>
      <c r="CG233" s="66">
        <v>0</v>
      </c>
      <c r="CH233" s="66">
        <v>0</v>
      </c>
      <c r="CI233" s="66">
        <v>13</v>
      </c>
      <c r="CJ233" s="66">
        <v>0</v>
      </c>
      <c r="CK233" s="66">
        <v>12</v>
      </c>
      <c r="CL233" s="66">
        <v>561</v>
      </c>
      <c r="CM233" s="66">
        <v>368</v>
      </c>
      <c r="CN233" s="66">
        <v>32</v>
      </c>
      <c r="CO233" s="66">
        <v>72</v>
      </c>
      <c r="CP233" s="66">
        <v>0</v>
      </c>
      <c r="CQ233" s="66">
        <v>0</v>
      </c>
      <c r="CR233" s="67">
        <v>0.18657270029673589</v>
      </c>
      <c r="CS233" s="67">
        <v>0.16357566765578635</v>
      </c>
      <c r="CT233" s="67">
        <v>0.32752225519287836</v>
      </c>
      <c r="CU233" s="67">
        <v>0.17210682492581603</v>
      </c>
      <c r="CV233" s="67">
        <v>0.15022255192878339</v>
      </c>
      <c r="CW233" s="68">
        <v>203</v>
      </c>
      <c r="CX233" s="68">
        <v>76</v>
      </c>
      <c r="CY233" s="68">
        <v>32</v>
      </c>
      <c r="CZ233" s="68">
        <v>30</v>
      </c>
    </row>
    <row r="234" spans="1:104" x14ac:dyDescent="0.3">
      <c r="A234" s="3" t="s">
        <v>444</v>
      </c>
      <c r="B234" s="3" t="s">
        <v>445</v>
      </c>
      <c r="C234" s="3" t="s">
        <v>445</v>
      </c>
      <c r="D234" s="6">
        <v>526509</v>
      </c>
      <c r="E234" s="4">
        <v>6081</v>
      </c>
      <c r="F234" s="4">
        <v>608</v>
      </c>
      <c r="G234" s="54">
        <v>9.998355533629337E-2</v>
      </c>
      <c r="H234" s="4">
        <v>5</v>
      </c>
      <c r="I234" s="4">
        <v>418</v>
      </c>
      <c r="J234" s="6"/>
      <c r="K234" s="6">
        <v>266</v>
      </c>
      <c r="L234" s="6">
        <v>152</v>
      </c>
      <c r="M234" s="61">
        <v>190</v>
      </c>
      <c r="N234" s="4" t="s">
        <v>1709</v>
      </c>
      <c r="O234" s="4">
        <v>79</v>
      </c>
      <c r="P234" s="4">
        <v>213</v>
      </c>
      <c r="Q234" s="4">
        <v>100</v>
      </c>
      <c r="R234" s="4">
        <v>100</v>
      </c>
      <c r="S234" s="4">
        <v>0</v>
      </c>
      <c r="T234" s="4">
        <v>0</v>
      </c>
      <c r="U234" s="4">
        <v>0</v>
      </c>
      <c r="V234" s="4">
        <v>80</v>
      </c>
      <c r="W234" s="4">
        <v>80</v>
      </c>
      <c r="X234" s="4">
        <v>7</v>
      </c>
      <c r="Y234" s="4">
        <v>3</v>
      </c>
      <c r="Z234" s="4">
        <v>10</v>
      </c>
      <c r="AA234" s="4">
        <v>100</v>
      </c>
      <c r="AB234" s="4">
        <v>99</v>
      </c>
      <c r="AC234" s="4">
        <v>100</v>
      </c>
      <c r="AD234" s="4">
        <v>90</v>
      </c>
      <c r="AE234" s="4">
        <v>85</v>
      </c>
      <c r="AF234" s="4">
        <v>50</v>
      </c>
      <c r="AG234" s="4">
        <v>35</v>
      </c>
      <c r="AH234" s="4">
        <v>15</v>
      </c>
      <c r="AI234" s="4">
        <v>100</v>
      </c>
      <c r="AJ234" s="4">
        <v>2</v>
      </c>
      <c r="AK234" s="4" t="s">
        <v>96</v>
      </c>
      <c r="AL234" s="4" t="s">
        <v>96</v>
      </c>
      <c r="AM234" s="4">
        <v>2</v>
      </c>
      <c r="AN234" s="4" t="s">
        <v>97</v>
      </c>
      <c r="AO234" s="4" t="s">
        <v>97</v>
      </c>
      <c r="AP234" s="4" t="s">
        <v>97</v>
      </c>
      <c r="AQ234" s="4" t="s">
        <v>96</v>
      </c>
      <c r="AR234" s="4" t="s">
        <v>96</v>
      </c>
      <c r="AS234" s="4" t="s">
        <v>97</v>
      </c>
      <c r="AT234" s="4" t="s">
        <v>97</v>
      </c>
      <c r="AU234" s="4" t="s">
        <v>97</v>
      </c>
      <c r="AV234" s="4" t="s">
        <v>97</v>
      </c>
      <c r="AW234" s="4" t="s">
        <v>97</v>
      </c>
      <c r="AX234" s="4" t="s">
        <v>97</v>
      </c>
      <c r="AY234" s="4" t="s">
        <v>97</v>
      </c>
      <c r="AZ234" s="4" t="s">
        <v>97</v>
      </c>
      <c r="BA234" s="4" t="s">
        <v>97</v>
      </c>
      <c r="BB234" s="4" t="s">
        <v>97</v>
      </c>
      <c r="BC234" s="4" t="s">
        <v>96</v>
      </c>
      <c r="BD234" s="4" t="s">
        <v>96</v>
      </c>
      <c r="BE234" s="4">
        <v>0</v>
      </c>
      <c r="BF234" s="4">
        <v>0</v>
      </c>
      <c r="BG234" s="4">
        <v>0</v>
      </c>
      <c r="BH234" s="4">
        <v>0</v>
      </c>
      <c r="BI234" s="4">
        <v>0</v>
      </c>
      <c r="BJ234" s="4">
        <v>0</v>
      </c>
      <c r="BK234" s="4">
        <v>13</v>
      </c>
      <c r="BL234" s="4" t="s">
        <v>97</v>
      </c>
      <c r="BM234" s="4" t="s">
        <v>96</v>
      </c>
      <c r="BN234" s="4" t="s">
        <v>1726</v>
      </c>
      <c r="BO234" s="6" t="s">
        <v>97</v>
      </c>
      <c r="BP234" s="6" t="s">
        <v>98</v>
      </c>
      <c r="BQ234" s="6" t="s">
        <v>98</v>
      </c>
      <c r="BR234" s="6" t="s">
        <v>96</v>
      </c>
      <c r="BS234" s="6">
        <v>42</v>
      </c>
      <c r="BT234" s="6" t="s">
        <v>96</v>
      </c>
      <c r="BU234" s="29" t="s">
        <v>430</v>
      </c>
      <c r="BV234" s="29" t="s">
        <v>1798</v>
      </c>
      <c r="BW234" s="29" t="s">
        <v>429</v>
      </c>
      <c r="BX234" s="29" t="s">
        <v>1798</v>
      </c>
      <c r="BY234" s="29" t="s">
        <v>430</v>
      </c>
      <c r="BZ234" s="65" t="s">
        <v>429</v>
      </c>
      <c r="CA234" s="65" t="s">
        <v>1803</v>
      </c>
      <c r="CB234" s="65" t="s">
        <v>429</v>
      </c>
      <c r="CC234" s="65" t="s">
        <v>429</v>
      </c>
      <c r="CD234" s="66">
        <v>224</v>
      </c>
      <c r="CE234" s="66">
        <v>93</v>
      </c>
      <c r="CF234" s="66">
        <v>51</v>
      </c>
      <c r="CG234" s="66">
        <v>23</v>
      </c>
      <c r="CH234" s="66">
        <v>7</v>
      </c>
      <c r="CI234" s="66">
        <v>232</v>
      </c>
      <c r="CJ234" s="66">
        <v>0</v>
      </c>
      <c r="CK234" s="66">
        <v>95</v>
      </c>
      <c r="CL234" s="66">
        <v>1148</v>
      </c>
      <c r="CM234" s="66">
        <v>649</v>
      </c>
      <c r="CN234" s="66">
        <v>43</v>
      </c>
      <c r="CO234" s="66">
        <v>158</v>
      </c>
      <c r="CP234" s="66">
        <v>135</v>
      </c>
      <c r="CQ234" s="66">
        <v>131</v>
      </c>
      <c r="CR234" s="67">
        <v>0.15437788018433179</v>
      </c>
      <c r="CS234" s="67">
        <v>0.1968400263331139</v>
      </c>
      <c r="CT234" s="67">
        <v>0.29081632653061223</v>
      </c>
      <c r="CU234" s="67">
        <v>0.22037524687294271</v>
      </c>
      <c r="CV234" s="67">
        <v>0.13759052007899933</v>
      </c>
      <c r="CW234" s="68">
        <v>63</v>
      </c>
      <c r="CX234" s="68">
        <v>88</v>
      </c>
      <c r="CY234" s="68">
        <v>49</v>
      </c>
      <c r="CZ234" s="68">
        <v>47</v>
      </c>
    </row>
    <row r="235" spans="1:104" x14ac:dyDescent="0.3">
      <c r="A235" s="3" t="s">
        <v>444</v>
      </c>
      <c r="B235" s="3" t="s">
        <v>445</v>
      </c>
      <c r="C235" s="3" t="s">
        <v>450</v>
      </c>
      <c r="D235" s="6">
        <v>526541</v>
      </c>
      <c r="E235" s="4">
        <v>1447</v>
      </c>
      <c r="F235" s="4">
        <v>520</v>
      </c>
      <c r="G235" s="54">
        <v>0.35936420179682099</v>
      </c>
      <c r="H235" s="4">
        <v>1</v>
      </c>
      <c r="I235" s="4">
        <v>520</v>
      </c>
      <c r="J235" s="6"/>
      <c r="K235" s="6">
        <v>520</v>
      </c>
      <c r="L235" s="6"/>
      <c r="M235" s="61"/>
      <c r="N235" s="4" t="s">
        <v>1709</v>
      </c>
      <c r="O235" s="4">
        <v>7</v>
      </c>
      <c r="P235" s="4">
        <v>16</v>
      </c>
      <c r="Q235" s="4">
        <v>0</v>
      </c>
      <c r="R235" s="4">
        <v>0</v>
      </c>
      <c r="S235" s="4">
        <v>95</v>
      </c>
      <c r="T235" s="4">
        <v>5</v>
      </c>
      <c r="U235" s="4">
        <v>0</v>
      </c>
      <c r="V235" s="4">
        <v>0</v>
      </c>
      <c r="W235" s="4">
        <v>0</v>
      </c>
      <c r="X235" s="4">
        <v>100</v>
      </c>
      <c r="Y235" s="4">
        <v>0</v>
      </c>
      <c r="Z235" s="4">
        <v>0</v>
      </c>
      <c r="AA235" s="4">
        <v>100</v>
      </c>
      <c r="AB235" s="4">
        <v>100</v>
      </c>
      <c r="AC235" s="4">
        <v>100</v>
      </c>
      <c r="AD235" s="4">
        <v>100</v>
      </c>
      <c r="AE235" s="4">
        <v>80</v>
      </c>
      <c r="AF235" s="4">
        <v>0</v>
      </c>
      <c r="AG235" s="4">
        <v>80</v>
      </c>
      <c r="AH235" s="4">
        <v>20</v>
      </c>
      <c r="AI235" s="4">
        <v>100</v>
      </c>
      <c r="AJ235" s="4">
        <v>2</v>
      </c>
      <c r="AK235" s="4" t="s">
        <v>96</v>
      </c>
      <c r="AL235" s="4" t="s">
        <v>96</v>
      </c>
      <c r="AM235" s="4">
        <v>2</v>
      </c>
      <c r="AN235" s="4" t="s">
        <v>97</v>
      </c>
      <c r="AO235" s="4" t="s">
        <v>97</v>
      </c>
      <c r="AP235" s="4" t="s">
        <v>97</v>
      </c>
      <c r="AQ235" s="4" t="s">
        <v>97</v>
      </c>
      <c r="AR235" s="4" t="s">
        <v>97</v>
      </c>
      <c r="AS235" s="4" t="s">
        <v>97</v>
      </c>
      <c r="AT235" s="4" t="s">
        <v>97</v>
      </c>
      <c r="AU235" s="4" t="s">
        <v>97</v>
      </c>
      <c r="AV235" s="4" t="s">
        <v>97</v>
      </c>
      <c r="AW235" s="4" t="s">
        <v>97</v>
      </c>
      <c r="AX235" s="4" t="s">
        <v>97</v>
      </c>
      <c r="AY235" s="4" t="s">
        <v>97</v>
      </c>
      <c r="AZ235" s="4" t="s">
        <v>97</v>
      </c>
      <c r="BA235" s="4" t="s">
        <v>97</v>
      </c>
      <c r="BB235" s="4" t="s">
        <v>97</v>
      </c>
      <c r="BC235" s="4" t="s">
        <v>97</v>
      </c>
      <c r="BD235" s="4" t="s">
        <v>1710</v>
      </c>
      <c r="BE235" s="4">
        <v>0</v>
      </c>
      <c r="BF235" s="4">
        <v>5</v>
      </c>
      <c r="BG235" s="4">
        <v>12</v>
      </c>
      <c r="BH235" s="4">
        <v>0</v>
      </c>
      <c r="BI235" s="4">
        <v>0</v>
      </c>
      <c r="BJ235" s="4">
        <v>0</v>
      </c>
      <c r="BK235" s="4">
        <v>9</v>
      </c>
      <c r="BL235" s="4" t="s">
        <v>96</v>
      </c>
      <c r="BM235" s="4" t="s">
        <v>1713</v>
      </c>
      <c r="BN235" s="4" t="s">
        <v>98</v>
      </c>
      <c r="BO235" s="6" t="s">
        <v>97</v>
      </c>
      <c r="BP235" s="6" t="s">
        <v>98</v>
      </c>
      <c r="BQ235" s="6" t="s">
        <v>98</v>
      </c>
      <c r="BR235" s="6" t="s">
        <v>96</v>
      </c>
      <c r="BS235" s="6">
        <v>30</v>
      </c>
      <c r="BT235" s="6" t="s">
        <v>96</v>
      </c>
      <c r="BU235" s="29" t="s">
        <v>429</v>
      </c>
      <c r="BV235" s="29" t="s">
        <v>1801</v>
      </c>
      <c r="BW235" s="29" t="s">
        <v>429</v>
      </c>
      <c r="BX235" s="29" t="s">
        <v>429</v>
      </c>
      <c r="BY235" s="29" t="s">
        <v>429</v>
      </c>
      <c r="BZ235" s="65" t="s">
        <v>429</v>
      </c>
      <c r="CA235" s="65" t="s">
        <v>429</v>
      </c>
      <c r="CB235" s="65" t="s">
        <v>429</v>
      </c>
      <c r="CC235" s="65" t="s">
        <v>429</v>
      </c>
      <c r="CD235" s="66">
        <v>103</v>
      </c>
      <c r="CE235" s="66">
        <v>61</v>
      </c>
      <c r="CF235" s="66">
        <v>16</v>
      </c>
      <c r="CG235" s="66">
        <v>12</v>
      </c>
      <c r="CH235" s="66">
        <v>1</v>
      </c>
      <c r="CI235" s="66">
        <v>86</v>
      </c>
      <c r="CJ235" s="66">
        <v>15</v>
      </c>
      <c r="CK235" s="66">
        <v>50</v>
      </c>
      <c r="CL235" s="66">
        <v>294</v>
      </c>
      <c r="CM235" s="66">
        <v>170</v>
      </c>
      <c r="CN235" s="66">
        <v>15</v>
      </c>
      <c r="CO235" s="66">
        <v>44</v>
      </c>
      <c r="CP235" s="66">
        <v>13</v>
      </c>
      <c r="CQ235" s="66">
        <v>10</v>
      </c>
      <c r="CR235" s="67">
        <v>0.16189811584089323</v>
      </c>
      <c r="CS235" s="67">
        <v>0.209351011863224</v>
      </c>
      <c r="CT235" s="67">
        <v>0.27983251919050944</v>
      </c>
      <c r="CU235" s="67">
        <v>0.18004187020237264</v>
      </c>
      <c r="CV235" s="67">
        <v>0.1688764829030007</v>
      </c>
      <c r="CW235" s="68">
        <v>25</v>
      </c>
      <c r="CX235" s="68">
        <v>22</v>
      </c>
      <c r="CY235" s="68">
        <v>20</v>
      </c>
      <c r="CZ235" s="68">
        <v>19</v>
      </c>
    </row>
    <row r="236" spans="1:104" x14ac:dyDescent="0.3">
      <c r="A236" s="3" t="s">
        <v>444</v>
      </c>
      <c r="B236" s="3" t="s">
        <v>445</v>
      </c>
      <c r="C236" s="3" t="s">
        <v>452</v>
      </c>
      <c r="D236" s="6">
        <v>543187</v>
      </c>
      <c r="E236" s="4">
        <v>1852</v>
      </c>
      <c r="F236" s="4">
        <v>124</v>
      </c>
      <c r="G236" s="54">
        <v>6.6954643628509725E-2</v>
      </c>
      <c r="H236" s="4">
        <v>2</v>
      </c>
      <c r="I236" s="4">
        <v>124</v>
      </c>
      <c r="J236" s="6">
        <v>92</v>
      </c>
      <c r="K236" s="6"/>
      <c r="L236" s="6">
        <v>32</v>
      </c>
      <c r="M236" s="61"/>
      <c r="N236" s="4" t="s">
        <v>1709</v>
      </c>
      <c r="O236" s="4">
        <v>6</v>
      </c>
      <c r="P236" s="4">
        <v>17</v>
      </c>
      <c r="Q236" s="4">
        <v>90</v>
      </c>
      <c r="R236" s="4">
        <v>60</v>
      </c>
      <c r="S236" s="4">
        <v>40</v>
      </c>
      <c r="T236" s="4">
        <v>0</v>
      </c>
      <c r="U236" s="4">
        <v>0</v>
      </c>
      <c r="V236" s="4">
        <v>75</v>
      </c>
      <c r="W236" s="4">
        <v>75</v>
      </c>
      <c r="X236" s="4">
        <v>20</v>
      </c>
      <c r="Y236" s="4">
        <v>0</v>
      </c>
      <c r="Z236" s="4">
        <v>5</v>
      </c>
      <c r="AA236" s="4">
        <v>100</v>
      </c>
      <c r="AB236" s="4">
        <v>100</v>
      </c>
      <c r="AC236" s="4">
        <v>100</v>
      </c>
      <c r="AD236" s="4">
        <v>100</v>
      </c>
      <c r="AE236" s="4">
        <v>70</v>
      </c>
      <c r="AF236" s="4">
        <v>0</v>
      </c>
      <c r="AG236" s="4">
        <v>70</v>
      </c>
      <c r="AH236" s="4">
        <v>30</v>
      </c>
      <c r="AI236" s="4">
        <v>100</v>
      </c>
      <c r="AJ236" s="4">
        <v>2</v>
      </c>
      <c r="AK236" s="4" t="s">
        <v>96</v>
      </c>
      <c r="AL236" s="4" t="s">
        <v>97</v>
      </c>
      <c r="AM236" s="4" t="s">
        <v>98</v>
      </c>
      <c r="AN236" s="4" t="s">
        <v>97</v>
      </c>
      <c r="AO236" s="4" t="s">
        <v>97</v>
      </c>
      <c r="AP236" s="4" t="s">
        <v>97</v>
      </c>
      <c r="AQ236" s="4" t="s">
        <v>97</v>
      </c>
      <c r="AR236" s="4" t="s">
        <v>97</v>
      </c>
      <c r="AS236" s="4" t="s">
        <v>97</v>
      </c>
      <c r="AT236" s="4" t="s">
        <v>97</v>
      </c>
      <c r="AU236" s="4" t="s">
        <v>96</v>
      </c>
      <c r="AV236" s="4" t="s">
        <v>97</v>
      </c>
      <c r="AW236" s="4" t="s">
        <v>97</v>
      </c>
      <c r="AX236" s="4" t="s">
        <v>97</v>
      </c>
      <c r="AY236" s="4" t="s">
        <v>97</v>
      </c>
      <c r="AZ236" s="4" t="s">
        <v>97</v>
      </c>
      <c r="BA236" s="4" t="s">
        <v>97</v>
      </c>
      <c r="BB236" s="4" t="s">
        <v>97</v>
      </c>
      <c r="BC236" s="4" t="s">
        <v>97</v>
      </c>
      <c r="BD236" s="4" t="s">
        <v>96</v>
      </c>
      <c r="BE236" s="4">
        <v>2</v>
      </c>
      <c r="BF236" s="4">
        <v>3</v>
      </c>
      <c r="BG236" s="4">
        <v>6</v>
      </c>
      <c r="BH236" s="4">
        <v>0</v>
      </c>
      <c r="BI236" s="4">
        <v>0</v>
      </c>
      <c r="BJ236" s="4">
        <v>0</v>
      </c>
      <c r="BK236" s="4">
        <v>9</v>
      </c>
      <c r="BL236" s="4" t="s">
        <v>97</v>
      </c>
      <c r="BM236" s="4" t="s">
        <v>97</v>
      </c>
      <c r="BN236" s="4" t="s">
        <v>98</v>
      </c>
      <c r="BO236" s="6" t="s">
        <v>96</v>
      </c>
      <c r="BP236" s="6">
        <v>5</v>
      </c>
      <c r="BQ236" s="6" t="s">
        <v>96</v>
      </c>
      <c r="BR236" s="6" t="s">
        <v>96</v>
      </c>
      <c r="BS236" s="6">
        <v>13</v>
      </c>
      <c r="BT236" s="6" t="s">
        <v>96</v>
      </c>
      <c r="BU236" s="29" t="s">
        <v>429</v>
      </c>
      <c r="BV236" s="29" t="s">
        <v>429</v>
      </c>
      <c r="BW236" s="29" t="s">
        <v>429</v>
      </c>
      <c r="BX236" s="29" t="s">
        <v>429</v>
      </c>
      <c r="BY236" s="29" t="s">
        <v>429</v>
      </c>
      <c r="BZ236" s="65" t="s">
        <v>429</v>
      </c>
      <c r="CA236" s="65" t="s">
        <v>429</v>
      </c>
      <c r="CB236" s="65" t="s">
        <v>429</v>
      </c>
      <c r="CC236" s="65" t="s">
        <v>429</v>
      </c>
      <c r="CD236" s="66">
        <v>62</v>
      </c>
      <c r="CE236" s="66">
        <v>35</v>
      </c>
      <c r="CF236" s="66">
        <v>10</v>
      </c>
      <c r="CG236" s="66">
        <v>12</v>
      </c>
      <c r="CH236" s="66">
        <v>2</v>
      </c>
      <c r="CI236" s="66">
        <v>82</v>
      </c>
      <c r="CJ236" s="66">
        <v>6</v>
      </c>
      <c r="CK236" s="66">
        <v>34</v>
      </c>
      <c r="CL236" s="66">
        <v>357</v>
      </c>
      <c r="CM236" s="66">
        <v>207</v>
      </c>
      <c r="CN236" s="66">
        <v>12</v>
      </c>
      <c r="CO236" s="66">
        <v>40</v>
      </c>
      <c r="CP236" s="66">
        <v>31</v>
      </c>
      <c r="CQ236" s="66">
        <v>31</v>
      </c>
      <c r="CR236" s="67">
        <v>0.15219721329046088</v>
      </c>
      <c r="CS236" s="67">
        <v>0.18863879957127547</v>
      </c>
      <c r="CT236" s="67">
        <v>0.3011789924973205</v>
      </c>
      <c r="CU236" s="67">
        <v>0.19239013933547697</v>
      </c>
      <c r="CV236" s="67">
        <v>0.16559485530546625</v>
      </c>
      <c r="CW236" s="68">
        <v>30</v>
      </c>
      <c r="CX236" s="68">
        <v>36</v>
      </c>
      <c r="CY236" s="68">
        <v>17</v>
      </c>
      <c r="CZ236" s="68">
        <v>23</v>
      </c>
    </row>
    <row r="237" spans="1:104" x14ac:dyDescent="0.3">
      <c r="A237" s="3" t="s">
        <v>444</v>
      </c>
      <c r="B237" s="3" t="s">
        <v>445</v>
      </c>
      <c r="C237" s="3" t="s">
        <v>455</v>
      </c>
      <c r="D237" s="6">
        <v>543241</v>
      </c>
      <c r="E237" s="4">
        <v>700</v>
      </c>
      <c r="F237" s="4">
        <v>80</v>
      </c>
      <c r="G237" s="54">
        <v>0.11428571428571428</v>
      </c>
      <c r="H237" s="4">
        <v>1</v>
      </c>
      <c r="I237" s="4">
        <v>80</v>
      </c>
      <c r="J237" s="6"/>
      <c r="K237" s="6">
        <v>80</v>
      </c>
      <c r="L237" s="6"/>
      <c r="M237" s="61"/>
      <c r="N237" s="4" t="s">
        <v>1712</v>
      </c>
      <c r="O237" s="4">
        <v>21</v>
      </c>
      <c r="P237" s="4">
        <v>60</v>
      </c>
      <c r="Q237" s="4">
        <v>100</v>
      </c>
      <c r="R237" s="4">
        <v>100</v>
      </c>
      <c r="S237" s="4">
        <v>0</v>
      </c>
      <c r="T237" s="4">
        <v>0</v>
      </c>
      <c r="U237" s="4">
        <v>0</v>
      </c>
      <c r="V237" s="4">
        <v>100</v>
      </c>
      <c r="W237" s="4">
        <v>100</v>
      </c>
      <c r="X237" s="4">
        <v>0</v>
      </c>
      <c r="Y237" s="4">
        <v>0</v>
      </c>
      <c r="Z237" s="4">
        <v>0</v>
      </c>
      <c r="AA237" s="4">
        <v>100</v>
      </c>
      <c r="AB237" s="4">
        <v>100</v>
      </c>
      <c r="AC237" s="4">
        <v>100</v>
      </c>
      <c r="AD237" s="4">
        <v>100</v>
      </c>
      <c r="AE237" s="4">
        <v>100</v>
      </c>
      <c r="AF237" s="4">
        <v>0</v>
      </c>
      <c r="AG237" s="4">
        <v>100</v>
      </c>
      <c r="AH237" s="4">
        <v>0</v>
      </c>
      <c r="AI237" s="4">
        <v>100</v>
      </c>
      <c r="AJ237" s="4">
        <v>2</v>
      </c>
      <c r="AK237" s="4" t="s">
        <v>96</v>
      </c>
      <c r="AL237" s="4" t="s">
        <v>96</v>
      </c>
      <c r="AM237" s="4">
        <v>5</v>
      </c>
      <c r="AN237" s="4" t="s">
        <v>97</v>
      </c>
      <c r="AO237" s="4" t="s">
        <v>97</v>
      </c>
      <c r="AP237" s="4" t="s">
        <v>97</v>
      </c>
      <c r="AQ237" s="4" t="s">
        <v>97</v>
      </c>
      <c r="AR237" s="4" t="s">
        <v>96</v>
      </c>
      <c r="AS237" s="4" t="s">
        <v>97</v>
      </c>
      <c r="AT237" s="4" t="s">
        <v>97</v>
      </c>
      <c r="AU237" s="4" t="s">
        <v>97</v>
      </c>
      <c r="AV237" s="4" t="s">
        <v>97</v>
      </c>
      <c r="AW237" s="4" t="s">
        <v>97</v>
      </c>
      <c r="AX237" s="4" t="s">
        <v>97</v>
      </c>
      <c r="AY237" s="4" t="s">
        <v>97</v>
      </c>
      <c r="AZ237" s="4" t="s">
        <v>97</v>
      </c>
      <c r="BA237" s="4" t="s">
        <v>97</v>
      </c>
      <c r="BB237" s="4" t="s">
        <v>97</v>
      </c>
      <c r="BC237" s="4" t="s">
        <v>97</v>
      </c>
      <c r="BD237" s="4" t="s">
        <v>96</v>
      </c>
      <c r="BE237" s="4">
        <v>10</v>
      </c>
      <c r="BF237" s="4">
        <v>10</v>
      </c>
      <c r="BG237" s="4">
        <v>15</v>
      </c>
      <c r="BH237" s="4">
        <v>1</v>
      </c>
      <c r="BI237" s="4">
        <v>10</v>
      </c>
      <c r="BJ237" s="4">
        <v>1</v>
      </c>
      <c r="BK237" s="4">
        <v>7</v>
      </c>
      <c r="BL237" s="4" t="s">
        <v>97</v>
      </c>
      <c r="BM237" s="4" t="s">
        <v>97</v>
      </c>
      <c r="BN237" s="4" t="s">
        <v>98</v>
      </c>
      <c r="BO237" s="6" t="s">
        <v>97</v>
      </c>
      <c r="BP237" s="6" t="s">
        <v>98</v>
      </c>
      <c r="BQ237" s="6" t="s">
        <v>98</v>
      </c>
      <c r="BR237" s="6" t="s">
        <v>96</v>
      </c>
      <c r="BS237" s="6">
        <v>1</v>
      </c>
      <c r="BT237" s="6" t="s">
        <v>96</v>
      </c>
      <c r="BU237" s="29" t="s">
        <v>429</v>
      </c>
      <c r="BV237" s="29" t="s">
        <v>429</v>
      </c>
      <c r="BW237" s="29" t="s">
        <v>429</v>
      </c>
      <c r="BX237" s="29" t="s">
        <v>429</v>
      </c>
      <c r="BY237" s="29" t="s">
        <v>429</v>
      </c>
      <c r="BZ237" s="65" t="s">
        <v>429</v>
      </c>
      <c r="CA237" s="65" t="s">
        <v>429</v>
      </c>
      <c r="CB237" s="65" t="s">
        <v>429</v>
      </c>
      <c r="CC237" s="65" t="s">
        <v>1800</v>
      </c>
      <c r="CD237" s="66">
        <v>31</v>
      </c>
      <c r="CE237" s="66">
        <v>13</v>
      </c>
      <c r="CF237" s="66">
        <v>5</v>
      </c>
      <c r="CG237" s="66">
        <v>0</v>
      </c>
      <c r="CH237" s="66">
        <v>3</v>
      </c>
      <c r="CI237" s="66">
        <v>24</v>
      </c>
      <c r="CJ237" s="66">
        <v>2</v>
      </c>
      <c r="CK237" s="66">
        <v>13</v>
      </c>
      <c r="CL237" s="66">
        <v>118</v>
      </c>
      <c r="CM237" s="66">
        <v>70</v>
      </c>
      <c r="CN237" s="66">
        <v>6</v>
      </c>
      <c r="CO237" s="66">
        <v>15</v>
      </c>
      <c r="CP237" s="66">
        <v>1</v>
      </c>
      <c r="CQ237" s="66">
        <v>1</v>
      </c>
      <c r="CR237" s="67">
        <v>0.14387464387464388</v>
      </c>
      <c r="CS237" s="67">
        <v>0.18518518518518517</v>
      </c>
      <c r="CT237" s="67">
        <v>0.27635327635327633</v>
      </c>
      <c r="CU237" s="67">
        <v>0.18945868945868946</v>
      </c>
      <c r="CV237" s="67">
        <v>0.20512820512820512</v>
      </c>
      <c r="CW237" s="68">
        <v>19</v>
      </c>
      <c r="CX237" s="68">
        <v>3</v>
      </c>
      <c r="CY237" s="68">
        <v>7</v>
      </c>
      <c r="CZ237" s="68">
        <v>13</v>
      </c>
    </row>
    <row r="238" spans="1:104" x14ac:dyDescent="0.3">
      <c r="A238" s="3" t="s">
        <v>444</v>
      </c>
      <c r="B238" s="3" t="s">
        <v>445</v>
      </c>
      <c r="C238" s="3" t="s">
        <v>457</v>
      </c>
      <c r="D238" s="6">
        <v>543365</v>
      </c>
      <c r="E238" s="4">
        <v>1816</v>
      </c>
      <c r="F238" s="4">
        <v>962</v>
      </c>
      <c r="G238" s="54">
        <v>0.52973568281938321</v>
      </c>
      <c r="H238" s="6">
        <v>1</v>
      </c>
      <c r="I238" s="4">
        <v>284</v>
      </c>
      <c r="J238" s="6"/>
      <c r="K238" s="6">
        <v>284</v>
      </c>
      <c r="L238" s="6"/>
      <c r="M238" s="61">
        <v>678</v>
      </c>
      <c r="N238" s="4" t="s">
        <v>1709</v>
      </c>
      <c r="O238" s="4">
        <v>1</v>
      </c>
      <c r="P238" s="4">
        <v>36</v>
      </c>
      <c r="Q238" s="4">
        <v>40</v>
      </c>
      <c r="R238" s="4">
        <v>40</v>
      </c>
      <c r="S238" s="4">
        <v>50</v>
      </c>
      <c r="T238" s="4">
        <v>10</v>
      </c>
      <c r="U238" s="4">
        <v>0</v>
      </c>
      <c r="V238" s="4">
        <v>0</v>
      </c>
      <c r="W238" s="4">
        <v>0</v>
      </c>
      <c r="X238" s="4">
        <v>90</v>
      </c>
      <c r="Y238" s="4">
        <v>10</v>
      </c>
      <c r="Z238" s="4">
        <v>0</v>
      </c>
      <c r="AA238" s="4">
        <v>100</v>
      </c>
      <c r="AB238" s="4">
        <v>100</v>
      </c>
      <c r="AC238" s="4">
        <v>100</v>
      </c>
      <c r="AD238" s="4">
        <v>90</v>
      </c>
      <c r="AE238" s="4">
        <v>60</v>
      </c>
      <c r="AF238" s="4">
        <v>0</v>
      </c>
      <c r="AG238" s="4">
        <v>30</v>
      </c>
      <c r="AH238" s="4">
        <v>70</v>
      </c>
      <c r="AI238" s="4">
        <v>90</v>
      </c>
      <c r="AJ238" s="4">
        <v>2</v>
      </c>
      <c r="AK238" s="4" t="s">
        <v>96</v>
      </c>
      <c r="AL238" s="4" t="s">
        <v>96</v>
      </c>
      <c r="AM238" s="4">
        <v>2</v>
      </c>
      <c r="AN238" s="4" t="s">
        <v>96</v>
      </c>
      <c r="AO238" s="4" t="s">
        <v>97</v>
      </c>
      <c r="AP238" s="4" t="s">
        <v>97</v>
      </c>
      <c r="AQ238" s="4" t="s">
        <v>97</v>
      </c>
      <c r="AR238" s="4" t="s">
        <v>96</v>
      </c>
      <c r="AS238" s="4" t="s">
        <v>97</v>
      </c>
      <c r="AT238" s="4" t="s">
        <v>97</v>
      </c>
      <c r="AU238" s="4" t="s">
        <v>97</v>
      </c>
      <c r="AV238" s="4" t="s">
        <v>97</v>
      </c>
      <c r="AW238" s="4" t="s">
        <v>97</v>
      </c>
      <c r="AX238" s="4" t="s">
        <v>97</v>
      </c>
      <c r="AY238" s="4" t="s">
        <v>97</v>
      </c>
      <c r="AZ238" s="4" t="s">
        <v>97</v>
      </c>
      <c r="BA238" s="4" t="s">
        <v>97</v>
      </c>
      <c r="BB238" s="4" t="s">
        <v>97</v>
      </c>
      <c r="BC238" s="4" t="s">
        <v>96</v>
      </c>
      <c r="BD238" s="4" t="s">
        <v>97</v>
      </c>
      <c r="BE238" s="4">
        <v>0</v>
      </c>
      <c r="BF238" s="4">
        <v>0</v>
      </c>
      <c r="BG238" s="4">
        <v>15</v>
      </c>
      <c r="BH238" s="4">
        <v>0</v>
      </c>
      <c r="BI238" s="4">
        <v>0</v>
      </c>
      <c r="BJ238" s="4">
        <v>0</v>
      </c>
      <c r="BK238" s="4">
        <v>7</v>
      </c>
      <c r="BL238" s="4" t="s">
        <v>97</v>
      </c>
      <c r="BM238" s="4" t="s">
        <v>97</v>
      </c>
      <c r="BN238" s="4" t="s">
        <v>98</v>
      </c>
      <c r="BO238" s="6" t="s">
        <v>97</v>
      </c>
      <c r="BP238" s="6" t="s">
        <v>98</v>
      </c>
      <c r="BQ238" s="6" t="s">
        <v>98</v>
      </c>
      <c r="BR238" s="6" t="s">
        <v>96</v>
      </c>
      <c r="BS238" s="6">
        <v>30</v>
      </c>
      <c r="BT238" s="6" t="s">
        <v>96</v>
      </c>
      <c r="BU238" s="29" t="s">
        <v>430</v>
      </c>
      <c r="BV238" s="29" t="s">
        <v>1798</v>
      </c>
      <c r="BW238" s="29" t="s">
        <v>429</v>
      </c>
      <c r="BX238" s="29" t="s">
        <v>429</v>
      </c>
      <c r="BY238" s="29" t="s">
        <v>430</v>
      </c>
      <c r="BZ238" s="65" t="s">
        <v>429</v>
      </c>
      <c r="CA238" s="65" t="s">
        <v>1800</v>
      </c>
      <c r="CB238" s="65" t="s">
        <v>1800</v>
      </c>
      <c r="CC238" s="65" t="s">
        <v>429</v>
      </c>
      <c r="CD238" s="66">
        <v>109</v>
      </c>
      <c r="CE238" s="66">
        <v>72</v>
      </c>
      <c r="CF238" s="66">
        <v>17</v>
      </c>
      <c r="CG238" s="66">
        <v>26</v>
      </c>
      <c r="CH238" s="66">
        <v>0</v>
      </c>
      <c r="CI238" s="66">
        <v>319</v>
      </c>
      <c r="CJ238" s="66">
        <v>53</v>
      </c>
      <c r="CK238" s="66">
        <v>99</v>
      </c>
      <c r="CL238" s="66">
        <v>509</v>
      </c>
      <c r="CM238" s="66">
        <v>242</v>
      </c>
      <c r="CN238" s="66">
        <v>27</v>
      </c>
      <c r="CO238" s="66">
        <v>87</v>
      </c>
      <c r="CP238" s="66">
        <v>139</v>
      </c>
      <c r="CQ238" s="66">
        <v>139</v>
      </c>
      <c r="CR238" s="67">
        <v>0.26978818283166112</v>
      </c>
      <c r="CS238" s="67">
        <v>0.20791527313266445</v>
      </c>
      <c r="CT238" s="67">
        <v>0.26532887402452621</v>
      </c>
      <c r="CU238" s="67">
        <v>0.14994425863991082</v>
      </c>
      <c r="CV238" s="67">
        <v>0.10702341137123746</v>
      </c>
      <c r="CW238" s="68">
        <v>17</v>
      </c>
      <c r="CX238" s="68">
        <v>29</v>
      </c>
      <c r="CY238" s="68">
        <v>39</v>
      </c>
      <c r="CZ238" s="68">
        <v>14</v>
      </c>
    </row>
    <row r="239" spans="1:104" x14ac:dyDescent="0.3">
      <c r="A239" s="3" t="s">
        <v>444</v>
      </c>
      <c r="B239" s="3" t="s">
        <v>445</v>
      </c>
      <c r="C239" s="3" t="s">
        <v>459</v>
      </c>
      <c r="D239" s="6">
        <v>543373</v>
      </c>
      <c r="E239" s="4">
        <v>3506</v>
      </c>
      <c r="F239" s="4">
        <v>2102</v>
      </c>
      <c r="G239" s="54">
        <v>0.59954363947518541</v>
      </c>
      <c r="H239" s="4">
        <v>3</v>
      </c>
      <c r="I239" s="4">
        <v>1752</v>
      </c>
      <c r="J239" s="6">
        <v>1752</v>
      </c>
      <c r="K239" s="6"/>
      <c r="L239" s="6"/>
      <c r="M239" s="61">
        <v>350</v>
      </c>
      <c r="N239" s="4" t="s">
        <v>1709</v>
      </c>
      <c r="O239" s="4">
        <v>0</v>
      </c>
      <c r="P239" s="4">
        <v>0</v>
      </c>
      <c r="Q239" s="4">
        <v>92</v>
      </c>
      <c r="R239" s="4">
        <v>90</v>
      </c>
      <c r="S239" s="4">
        <v>10</v>
      </c>
      <c r="T239" s="4">
        <v>0</v>
      </c>
      <c r="U239" s="4">
        <v>0</v>
      </c>
      <c r="V239" s="4">
        <v>76</v>
      </c>
      <c r="W239" s="4">
        <v>76</v>
      </c>
      <c r="X239" s="4">
        <v>7</v>
      </c>
      <c r="Y239" s="4">
        <v>12</v>
      </c>
      <c r="Z239" s="4">
        <v>5</v>
      </c>
      <c r="AA239" s="4">
        <v>100</v>
      </c>
      <c r="AB239" s="4">
        <v>100</v>
      </c>
      <c r="AC239" s="4">
        <v>90</v>
      </c>
      <c r="AD239" s="4">
        <v>0</v>
      </c>
      <c r="AE239" s="4">
        <v>0</v>
      </c>
      <c r="AF239" s="4">
        <v>0</v>
      </c>
      <c r="AG239" s="4">
        <v>5</v>
      </c>
      <c r="AH239" s="4">
        <v>95</v>
      </c>
      <c r="AI239" s="4">
        <v>80</v>
      </c>
      <c r="AJ239" s="4">
        <v>2</v>
      </c>
      <c r="AK239" s="4" t="s">
        <v>96</v>
      </c>
      <c r="AL239" s="4" t="s">
        <v>96</v>
      </c>
      <c r="AM239" s="4">
        <v>2</v>
      </c>
      <c r="AN239" s="4" t="s">
        <v>96</v>
      </c>
      <c r="AO239" s="4" t="s">
        <v>97</v>
      </c>
      <c r="AP239" s="4" t="s">
        <v>97</v>
      </c>
      <c r="AQ239" s="4" t="s">
        <v>96</v>
      </c>
      <c r="AR239" s="4" t="s">
        <v>96</v>
      </c>
      <c r="AS239" s="4" t="s">
        <v>97</v>
      </c>
      <c r="AT239" s="4" t="s">
        <v>97</v>
      </c>
      <c r="AU239" s="4" t="s">
        <v>96</v>
      </c>
      <c r="AV239" s="4" t="s">
        <v>97</v>
      </c>
      <c r="AW239" s="4" t="s">
        <v>97</v>
      </c>
      <c r="AX239" s="4" t="s">
        <v>97</v>
      </c>
      <c r="AY239" s="4" t="s">
        <v>97</v>
      </c>
      <c r="AZ239" s="4" t="s">
        <v>97</v>
      </c>
      <c r="BA239" s="4" t="s">
        <v>97</v>
      </c>
      <c r="BB239" s="4" t="s">
        <v>97</v>
      </c>
      <c r="BC239" s="4" t="s">
        <v>96</v>
      </c>
      <c r="BD239" s="4" t="s">
        <v>97</v>
      </c>
      <c r="BE239" s="4">
        <v>0</v>
      </c>
      <c r="BF239" s="4">
        <v>0</v>
      </c>
      <c r="BG239" s="4">
        <v>0</v>
      </c>
      <c r="BH239" s="4">
        <v>0</v>
      </c>
      <c r="BI239" s="4">
        <v>0</v>
      </c>
      <c r="BJ239" s="4">
        <v>0</v>
      </c>
      <c r="BK239" s="4">
        <v>9</v>
      </c>
      <c r="BL239" s="4" t="s">
        <v>97</v>
      </c>
      <c r="BM239" s="4" t="s">
        <v>97</v>
      </c>
      <c r="BN239" s="4" t="s">
        <v>98</v>
      </c>
      <c r="BO239" s="6" t="s">
        <v>96</v>
      </c>
      <c r="BP239" s="6">
        <v>5</v>
      </c>
      <c r="BQ239" s="6" t="s">
        <v>96</v>
      </c>
      <c r="BR239" s="6" t="s">
        <v>96</v>
      </c>
      <c r="BS239" s="6">
        <v>25</v>
      </c>
      <c r="BT239" s="6" t="s">
        <v>96</v>
      </c>
      <c r="BU239" s="29" t="s">
        <v>430</v>
      </c>
      <c r="BV239" s="29" t="s">
        <v>1798</v>
      </c>
      <c r="BW239" s="29" t="s">
        <v>429</v>
      </c>
      <c r="BX239" s="29" t="s">
        <v>1798</v>
      </c>
      <c r="BY239" s="29" t="s">
        <v>430</v>
      </c>
      <c r="BZ239" s="65" t="s">
        <v>429</v>
      </c>
      <c r="CA239" s="65" t="s">
        <v>1800</v>
      </c>
      <c r="CB239" s="65" t="s">
        <v>429</v>
      </c>
      <c r="CC239" s="65" t="s">
        <v>1800</v>
      </c>
      <c r="CD239" s="66">
        <v>287</v>
      </c>
      <c r="CE239" s="66">
        <v>196</v>
      </c>
      <c r="CF239" s="66">
        <v>63</v>
      </c>
      <c r="CG239" s="66">
        <v>5</v>
      </c>
      <c r="CH239" s="66">
        <v>0</v>
      </c>
      <c r="CI239" s="66">
        <v>822</v>
      </c>
      <c r="CJ239" s="66">
        <v>187</v>
      </c>
      <c r="CK239" s="66">
        <v>211</v>
      </c>
      <c r="CL239" s="66">
        <v>1352</v>
      </c>
      <c r="CM239" s="66">
        <v>480</v>
      </c>
      <c r="CN239" s="66">
        <v>54</v>
      </c>
      <c r="CO239" s="66">
        <v>218</v>
      </c>
      <c r="CP239" s="66">
        <v>401</v>
      </c>
      <c r="CQ239" s="66">
        <v>393</v>
      </c>
      <c r="CR239" s="67">
        <v>0.36579710144927535</v>
      </c>
      <c r="CS239" s="67">
        <v>0.2336231884057971</v>
      </c>
      <c r="CT239" s="67">
        <v>0.2182608695652174</v>
      </c>
      <c r="CU239" s="67">
        <v>9.6811594202898546E-2</v>
      </c>
      <c r="CV239" s="67">
        <v>8.5507246376811591E-2</v>
      </c>
      <c r="CW239" s="68">
        <v>17</v>
      </c>
      <c r="CX239" s="68">
        <v>25</v>
      </c>
      <c r="CY239" s="68">
        <v>98</v>
      </c>
      <c r="CZ239" s="68">
        <v>51</v>
      </c>
    </row>
    <row r="240" spans="1:104" x14ac:dyDescent="0.3">
      <c r="A240" s="3" t="s">
        <v>444</v>
      </c>
      <c r="B240" s="3" t="s">
        <v>445</v>
      </c>
      <c r="C240" s="3" t="s">
        <v>463</v>
      </c>
      <c r="D240" s="6">
        <v>543497</v>
      </c>
      <c r="E240" s="4">
        <v>3320</v>
      </c>
      <c r="F240" s="4">
        <v>852</v>
      </c>
      <c r="G240" s="54">
        <v>0.25662650602409637</v>
      </c>
      <c r="H240" s="4">
        <v>4</v>
      </c>
      <c r="I240" s="4">
        <v>772</v>
      </c>
      <c r="J240" s="6"/>
      <c r="K240" s="6">
        <v>182</v>
      </c>
      <c r="L240" s="6">
        <v>590</v>
      </c>
      <c r="M240" s="61">
        <v>80</v>
      </c>
      <c r="N240" s="4" t="s">
        <v>1709</v>
      </c>
      <c r="O240" s="4">
        <v>2</v>
      </c>
      <c r="P240" s="4">
        <v>150</v>
      </c>
      <c r="Q240" s="4">
        <v>92</v>
      </c>
      <c r="R240" s="4">
        <v>92</v>
      </c>
      <c r="S240" s="4">
        <v>8</v>
      </c>
      <c r="T240" s="4">
        <v>0</v>
      </c>
      <c r="U240" s="4">
        <v>0</v>
      </c>
      <c r="V240" s="4">
        <v>86</v>
      </c>
      <c r="W240" s="4">
        <v>86</v>
      </c>
      <c r="X240" s="4">
        <v>14</v>
      </c>
      <c r="Y240" s="4">
        <v>0</v>
      </c>
      <c r="Z240" s="4">
        <v>0</v>
      </c>
      <c r="AA240" s="4">
        <v>100</v>
      </c>
      <c r="AB240" s="4">
        <v>100</v>
      </c>
      <c r="AC240" s="4">
        <v>100</v>
      </c>
      <c r="AD240" s="4">
        <v>80</v>
      </c>
      <c r="AE240" s="4">
        <v>80</v>
      </c>
      <c r="AF240" s="4">
        <v>76</v>
      </c>
      <c r="AG240" s="4">
        <v>16</v>
      </c>
      <c r="AH240" s="4">
        <v>8</v>
      </c>
      <c r="AI240" s="4">
        <v>100</v>
      </c>
      <c r="AJ240" s="4">
        <v>4</v>
      </c>
      <c r="AK240" s="4" t="s">
        <v>96</v>
      </c>
      <c r="AL240" s="4" t="s">
        <v>96</v>
      </c>
      <c r="AM240" s="4">
        <v>6</v>
      </c>
      <c r="AN240" s="4" t="s">
        <v>97</v>
      </c>
      <c r="AO240" s="4" t="s">
        <v>96</v>
      </c>
      <c r="AP240" s="4" t="s">
        <v>97</v>
      </c>
      <c r="AQ240" s="4" t="s">
        <v>96</v>
      </c>
      <c r="AR240" s="4" t="s">
        <v>96</v>
      </c>
      <c r="AS240" s="4" t="s">
        <v>97</v>
      </c>
      <c r="AT240" s="4" t="s">
        <v>97</v>
      </c>
      <c r="AU240" s="4" t="s">
        <v>96</v>
      </c>
      <c r="AV240" s="4" t="s">
        <v>97</v>
      </c>
      <c r="AW240" s="4" t="s">
        <v>97</v>
      </c>
      <c r="AX240" s="4" t="s">
        <v>97</v>
      </c>
      <c r="AY240" s="4" t="s">
        <v>97</v>
      </c>
      <c r="AZ240" s="4" t="s">
        <v>97</v>
      </c>
      <c r="BA240" s="4" t="s">
        <v>97</v>
      </c>
      <c r="BB240" s="4" t="s">
        <v>97</v>
      </c>
      <c r="BC240" s="4" t="s">
        <v>96</v>
      </c>
      <c r="BD240" s="4" t="s">
        <v>96</v>
      </c>
      <c r="BE240" s="4">
        <v>0</v>
      </c>
      <c r="BF240" s="4">
        <v>0</v>
      </c>
      <c r="BG240" s="4">
        <v>6</v>
      </c>
      <c r="BH240" s="4">
        <v>2</v>
      </c>
      <c r="BI240" s="4">
        <v>2</v>
      </c>
      <c r="BJ240" s="4">
        <v>0</v>
      </c>
      <c r="BK240" s="4">
        <v>11</v>
      </c>
      <c r="BL240" s="4" t="s">
        <v>97</v>
      </c>
      <c r="BM240" s="4" t="s">
        <v>1713</v>
      </c>
      <c r="BN240" s="4" t="s">
        <v>98</v>
      </c>
      <c r="BO240" s="6" t="s">
        <v>97</v>
      </c>
      <c r="BP240" s="6" t="s">
        <v>98</v>
      </c>
      <c r="BQ240" s="6" t="s">
        <v>98</v>
      </c>
      <c r="BR240" s="6" t="s">
        <v>96</v>
      </c>
      <c r="BS240" s="6">
        <v>30</v>
      </c>
      <c r="BT240" s="6" t="s">
        <v>96</v>
      </c>
      <c r="BU240" s="29" t="s">
        <v>430</v>
      </c>
      <c r="BV240" s="29" t="s">
        <v>1801</v>
      </c>
      <c r="BW240" s="29" t="s">
        <v>1801</v>
      </c>
      <c r="BX240" s="29" t="s">
        <v>429</v>
      </c>
      <c r="BY240" s="29" t="s">
        <v>429</v>
      </c>
      <c r="BZ240" s="65" t="s">
        <v>429</v>
      </c>
      <c r="CA240" s="65" t="s">
        <v>429</v>
      </c>
      <c r="CB240" s="65" t="s">
        <v>1800</v>
      </c>
      <c r="CC240" s="65" t="s">
        <v>1800</v>
      </c>
      <c r="CD240" s="66">
        <v>135</v>
      </c>
      <c r="CE240" s="66">
        <v>70</v>
      </c>
      <c r="CF240" s="66">
        <v>21</v>
      </c>
      <c r="CG240" s="66">
        <v>24</v>
      </c>
      <c r="CH240" s="66">
        <v>3</v>
      </c>
      <c r="CI240" s="66">
        <v>170</v>
      </c>
      <c r="CJ240" s="66">
        <v>12</v>
      </c>
      <c r="CK240" s="66">
        <v>75</v>
      </c>
      <c r="CL240" s="66">
        <v>567</v>
      </c>
      <c r="CM240" s="66">
        <v>316</v>
      </c>
      <c r="CN240" s="66">
        <v>26</v>
      </c>
      <c r="CO240" s="66">
        <v>72</v>
      </c>
      <c r="CP240" s="66">
        <v>68</v>
      </c>
      <c r="CQ240" s="66">
        <v>63</v>
      </c>
      <c r="CR240" s="67">
        <v>0.16522258739169404</v>
      </c>
      <c r="CS240" s="67">
        <v>0.20675231550642367</v>
      </c>
      <c r="CT240" s="67">
        <v>0.28144607110845532</v>
      </c>
      <c r="CU240" s="67">
        <v>0.18075888855691663</v>
      </c>
      <c r="CV240" s="67">
        <v>0.16582013743651031</v>
      </c>
      <c r="CW240" s="68">
        <v>51</v>
      </c>
      <c r="CX240" s="68">
        <v>33</v>
      </c>
      <c r="CY240" s="68">
        <v>31</v>
      </c>
      <c r="CZ240" s="68">
        <v>33</v>
      </c>
    </row>
    <row r="241" spans="1:371" x14ac:dyDescent="0.3">
      <c r="A241" s="3" t="s">
        <v>444</v>
      </c>
      <c r="B241" s="3" t="s">
        <v>445</v>
      </c>
      <c r="C241" s="3" t="s">
        <v>467</v>
      </c>
      <c r="D241" s="6">
        <v>543501</v>
      </c>
      <c r="E241" s="4">
        <v>3086</v>
      </c>
      <c r="F241" s="4">
        <v>2498</v>
      </c>
      <c r="G241" s="54">
        <v>0.80946208684381071</v>
      </c>
      <c r="H241" s="4">
        <v>1</v>
      </c>
      <c r="I241" s="4">
        <v>2458</v>
      </c>
      <c r="J241" s="6"/>
      <c r="K241" s="6">
        <v>2458</v>
      </c>
      <c r="L241" s="6"/>
      <c r="M241" s="61">
        <v>40</v>
      </c>
      <c r="N241" s="4" t="s">
        <v>1709</v>
      </c>
      <c r="O241" s="4">
        <v>0</v>
      </c>
      <c r="P241" s="4">
        <v>0</v>
      </c>
      <c r="Q241" s="4">
        <v>0</v>
      </c>
      <c r="R241" s="4">
        <v>0</v>
      </c>
      <c r="S241" s="4">
        <v>95</v>
      </c>
      <c r="T241" s="4">
        <v>5</v>
      </c>
      <c r="U241" s="4">
        <v>0</v>
      </c>
      <c r="V241" s="4">
        <v>0</v>
      </c>
      <c r="W241" s="4">
        <v>0</v>
      </c>
      <c r="X241" s="4">
        <v>90</v>
      </c>
      <c r="Y241" s="4">
        <v>5</v>
      </c>
      <c r="Z241" s="4">
        <v>5</v>
      </c>
      <c r="AA241" s="4">
        <v>100</v>
      </c>
      <c r="AB241" s="4">
        <v>100</v>
      </c>
      <c r="AC241" s="4">
        <v>100</v>
      </c>
      <c r="AD241" s="4">
        <v>100</v>
      </c>
      <c r="AE241" s="4">
        <v>90</v>
      </c>
      <c r="AF241" s="4">
        <v>0</v>
      </c>
      <c r="AG241" s="4">
        <v>50</v>
      </c>
      <c r="AH241" s="4">
        <v>50</v>
      </c>
      <c r="AI241" s="4">
        <v>100</v>
      </c>
      <c r="AJ241" s="4">
        <v>2</v>
      </c>
      <c r="AK241" s="4" t="s">
        <v>96</v>
      </c>
      <c r="AL241" s="4" t="s">
        <v>96</v>
      </c>
      <c r="AM241" s="4">
        <v>2</v>
      </c>
      <c r="AN241" s="4" t="s">
        <v>97</v>
      </c>
      <c r="AO241" s="4" t="s">
        <v>97</v>
      </c>
      <c r="AP241" s="4" t="s">
        <v>96</v>
      </c>
      <c r="AQ241" s="4" t="s">
        <v>96</v>
      </c>
      <c r="AR241" s="4" t="s">
        <v>96</v>
      </c>
      <c r="AS241" s="4" t="s">
        <v>97</v>
      </c>
      <c r="AT241" s="4" t="s">
        <v>97</v>
      </c>
      <c r="AU241" s="4" t="s">
        <v>97</v>
      </c>
      <c r="AV241" s="4" t="s">
        <v>97</v>
      </c>
      <c r="AW241" s="4" t="s">
        <v>97</v>
      </c>
      <c r="AX241" s="4" t="s">
        <v>97</v>
      </c>
      <c r="AY241" s="4" t="s">
        <v>97</v>
      </c>
      <c r="AZ241" s="4" t="s">
        <v>97</v>
      </c>
      <c r="BA241" s="4" t="s">
        <v>97</v>
      </c>
      <c r="BB241" s="4" t="s">
        <v>97</v>
      </c>
      <c r="BC241" s="4" t="s">
        <v>97</v>
      </c>
      <c r="BD241" s="4" t="s">
        <v>97</v>
      </c>
      <c r="BE241" s="4">
        <v>2</v>
      </c>
      <c r="BF241" s="4">
        <v>7</v>
      </c>
      <c r="BG241" s="4">
        <v>6</v>
      </c>
      <c r="BH241" s="4">
        <v>0</v>
      </c>
      <c r="BI241" s="4">
        <v>0</v>
      </c>
      <c r="BJ241" s="4">
        <v>0</v>
      </c>
      <c r="BK241" s="4">
        <v>9</v>
      </c>
      <c r="BL241" s="4" t="s">
        <v>96</v>
      </c>
      <c r="BM241" s="4" t="s">
        <v>1713</v>
      </c>
      <c r="BN241" s="4" t="s">
        <v>98</v>
      </c>
      <c r="BO241" s="6" t="s">
        <v>97</v>
      </c>
      <c r="BP241" s="6" t="s">
        <v>98</v>
      </c>
      <c r="BQ241" s="6" t="s">
        <v>98</v>
      </c>
      <c r="BR241" s="6" t="s">
        <v>96</v>
      </c>
      <c r="BS241" s="6">
        <v>223</v>
      </c>
      <c r="BT241" s="6" t="s">
        <v>96</v>
      </c>
      <c r="BU241" s="29" t="s">
        <v>430</v>
      </c>
      <c r="BV241" s="29" t="s">
        <v>1798</v>
      </c>
      <c r="BW241" s="29" t="s">
        <v>429</v>
      </c>
      <c r="BX241" s="29" t="s">
        <v>1798</v>
      </c>
      <c r="BY241" s="29" t="s">
        <v>430</v>
      </c>
      <c r="BZ241" s="65" t="s">
        <v>429</v>
      </c>
      <c r="CA241" s="65" t="s">
        <v>1800</v>
      </c>
      <c r="CB241" s="65" t="s">
        <v>429</v>
      </c>
      <c r="CC241" s="65" t="s">
        <v>429</v>
      </c>
      <c r="CD241" s="66">
        <v>354</v>
      </c>
      <c r="CE241" s="66">
        <v>233</v>
      </c>
      <c r="CF241" s="66">
        <v>106</v>
      </c>
      <c r="CG241" s="66">
        <v>74</v>
      </c>
      <c r="CH241" s="66">
        <v>6</v>
      </c>
      <c r="CI241" s="66">
        <v>1053</v>
      </c>
      <c r="CJ241" s="66">
        <v>12</v>
      </c>
      <c r="CK241" s="66">
        <v>216</v>
      </c>
      <c r="CL241" s="66">
        <v>1325</v>
      </c>
      <c r="CM241" s="66">
        <v>402</v>
      </c>
      <c r="CN241" s="66">
        <v>71</v>
      </c>
      <c r="CO241" s="66">
        <v>210</v>
      </c>
      <c r="CP241" s="66">
        <v>139</v>
      </c>
      <c r="CQ241" s="66">
        <v>125</v>
      </c>
      <c r="CR241" s="67">
        <v>0.45789473684210524</v>
      </c>
      <c r="CS241" s="67">
        <v>0.2325657894736842</v>
      </c>
      <c r="CT241" s="67">
        <v>0.17467105263157895</v>
      </c>
      <c r="CU241" s="67">
        <v>8.2236842105263164E-2</v>
      </c>
      <c r="CV241" s="67">
        <v>5.2631578947368418E-2</v>
      </c>
      <c r="CW241" s="68">
        <v>25</v>
      </c>
      <c r="CX241" s="68">
        <v>33</v>
      </c>
      <c r="CY241" s="68">
        <v>95</v>
      </c>
      <c r="CZ241" s="68">
        <v>18</v>
      </c>
    </row>
    <row r="242" spans="1:371" x14ac:dyDescent="0.3">
      <c r="A242" s="3" t="s">
        <v>444</v>
      </c>
      <c r="B242" s="3" t="s">
        <v>445</v>
      </c>
      <c r="C242" s="3" t="s">
        <v>469</v>
      </c>
      <c r="D242" s="6">
        <v>543551</v>
      </c>
      <c r="E242" s="4">
        <v>486</v>
      </c>
      <c r="F242" s="4">
        <v>150</v>
      </c>
      <c r="G242" s="54">
        <v>0.30864197530864196</v>
      </c>
      <c r="H242" s="4">
        <v>1</v>
      </c>
      <c r="I242" s="4">
        <v>30</v>
      </c>
      <c r="J242" s="6"/>
      <c r="K242" s="6">
        <v>30</v>
      </c>
      <c r="L242" s="6"/>
      <c r="M242" s="61">
        <v>120</v>
      </c>
      <c r="N242" s="4" t="s">
        <v>1709</v>
      </c>
      <c r="O242" s="4">
        <v>1</v>
      </c>
      <c r="P242" s="4">
        <v>3</v>
      </c>
      <c r="Q242" s="4">
        <v>100</v>
      </c>
      <c r="R242" s="4">
        <v>100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60</v>
      </c>
      <c r="Y242" s="4">
        <v>10</v>
      </c>
      <c r="Z242" s="4">
        <v>30</v>
      </c>
      <c r="AA242" s="4">
        <v>100</v>
      </c>
      <c r="AB242" s="4">
        <v>100</v>
      </c>
      <c r="AC242" s="4">
        <v>100</v>
      </c>
      <c r="AD242" s="4">
        <v>0</v>
      </c>
      <c r="AE242" s="4">
        <v>0</v>
      </c>
      <c r="AF242" s="4">
        <v>0</v>
      </c>
      <c r="AG242" s="4">
        <v>10</v>
      </c>
      <c r="AH242" s="4">
        <v>90</v>
      </c>
      <c r="AI242" s="4">
        <v>100</v>
      </c>
      <c r="AJ242" s="4">
        <v>2</v>
      </c>
      <c r="AK242" s="4" t="s">
        <v>96</v>
      </c>
      <c r="AL242" s="4" t="s">
        <v>96</v>
      </c>
      <c r="AM242" s="4">
        <v>2</v>
      </c>
      <c r="AN242" s="4" t="s">
        <v>96</v>
      </c>
      <c r="AO242" s="4" t="s">
        <v>97</v>
      </c>
      <c r="AP242" s="4" t="s">
        <v>97</v>
      </c>
      <c r="AQ242" s="4" t="s">
        <v>97</v>
      </c>
      <c r="AR242" s="4" t="s">
        <v>96</v>
      </c>
      <c r="AS242" s="4" t="s">
        <v>97</v>
      </c>
      <c r="AT242" s="4" t="s">
        <v>97</v>
      </c>
      <c r="AU242" s="4" t="s">
        <v>97</v>
      </c>
      <c r="AV242" s="4" t="s">
        <v>97</v>
      </c>
      <c r="AW242" s="4" t="s">
        <v>97</v>
      </c>
      <c r="AX242" s="4" t="s">
        <v>97</v>
      </c>
      <c r="AY242" s="4" t="s">
        <v>97</v>
      </c>
      <c r="AZ242" s="4" t="s">
        <v>97</v>
      </c>
      <c r="BA242" s="4" t="s">
        <v>97</v>
      </c>
      <c r="BB242" s="4" t="s">
        <v>97</v>
      </c>
      <c r="BC242" s="4" t="s">
        <v>97</v>
      </c>
      <c r="BD242" s="4" t="s">
        <v>1710</v>
      </c>
      <c r="BE242" s="4">
        <v>4</v>
      </c>
      <c r="BF242" s="4">
        <v>25</v>
      </c>
      <c r="BG242" s="4">
        <v>25</v>
      </c>
      <c r="BH242" s="4">
        <v>0</v>
      </c>
      <c r="BI242" s="4">
        <v>7</v>
      </c>
      <c r="BJ242" s="4">
        <v>0</v>
      </c>
      <c r="BK242" s="4">
        <v>5</v>
      </c>
      <c r="BL242" s="4" t="s">
        <v>97</v>
      </c>
      <c r="BM242" s="4" t="s">
        <v>97</v>
      </c>
      <c r="BN242" s="4" t="s">
        <v>98</v>
      </c>
      <c r="BO242" s="6" t="s">
        <v>97</v>
      </c>
      <c r="BP242" s="6" t="s">
        <v>98</v>
      </c>
      <c r="BQ242" s="6" t="s">
        <v>98</v>
      </c>
      <c r="BR242" s="6" t="s">
        <v>96</v>
      </c>
      <c r="BS242" s="6">
        <v>20</v>
      </c>
      <c r="BT242" s="6" t="s">
        <v>96</v>
      </c>
      <c r="BU242" s="29" t="s">
        <v>429</v>
      </c>
      <c r="BV242" s="29" t="s">
        <v>429</v>
      </c>
      <c r="BW242" s="29" t="s">
        <v>429</v>
      </c>
      <c r="BX242" s="29" t="s">
        <v>429</v>
      </c>
      <c r="BY242" s="29" t="s">
        <v>429</v>
      </c>
      <c r="BZ242" s="65" t="s">
        <v>429</v>
      </c>
      <c r="CA242" s="65" t="s">
        <v>429</v>
      </c>
      <c r="CB242" s="65" t="s">
        <v>429</v>
      </c>
      <c r="CC242" s="65" t="s">
        <v>429</v>
      </c>
      <c r="CD242" s="66">
        <v>32</v>
      </c>
      <c r="CE242" s="66">
        <v>20</v>
      </c>
      <c r="CF242" s="66">
        <v>4</v>
      </c>
      <c r="CG242" s="66">
        <v>4</v>
      </c>
      <c r="CH242" s="66">
        <v>1</v>
      </c>
      <c r="CI242" s="66">
        <v>41</v>
      </c>
      <c r="CJ242" s="66">
        <v>0</v>
      </c>
      <c r="CK242" s="66">
        <v>19</v>
      </c>
      <c r="CL242" s="66">
        <v>110</v>
      </c>
      <c r="CM242" s="66">
        <v>60</v>
      </c>
      <c r="CN242" s="66">
        <v>6</v>
      </c>
      <c r="CO242" s="66">
        <v>20</v>
      </c>
      <c r="CP242" s="66">
        <v>1</v>
      </c>
      <c r="CQ242" s="66">
        <v>1</v>
      </c>
      <c r="CR242" s="67">
        <v>0.20886075949367089</v>
      </c>
      <c r="CS242" s="67">
        <v>0.18565400843881857</v>
      </c>
      <c r="CT242" s="67">
        <v>0.25738396624472576</v>
      </c>
      <c r="CU242" s="67">
        <v>0.18143459915611815</v>
      </c>
      <c r="CV242" s="67">
        <v>0.16666666666666666</v>
      </c>
      <c r="CW242" s="68">
        <v>2</v>
      </c>
      <c r="CX242" s="68">
        <v>10</v>
      </c>
      <c r="CY242" s="68">
        <v>9</v>
      </c>
      <c r="CZ242" s="68">
        <v>9</v>
      </c>
    </row>
    <row r="243" spans="1:371" x14ac:dyDescent="0.3">
      <c r="A243" s="3" t="s">
        <v>444</v>
      </c>
      <c r="B243" s="3" t="s">
        <v>445</v>
      </c>
      <c r="C243" s="3" t="s">
        <v>471</v>
      </c>
      <c r="D243" s="6">
        <v>543659</v>
      </c>
      <c r="E243" s="4">
        <v>2136</v>
      </c>
      <c r="F243" s="4">
        <v>1433</v>
      </c>
      <c r="G243" s="54">
        <v>0.67088014981273403</v>
      </c>
      <c r="H243" s="4">
        <v>1</v>
      </c>
      <c r="I243" s="4">
        <v>1283</v>
      </c>
      <c r="J243" s="6"/>
      <c r="K243" s="6">
        <v>1283</v>
      </c>
      <c r="L243" s="6"/>
      <c r="M243" s="61">
        <v>150</v>
      </c>
      <c r="N243" s="4" t="s">
        <v>1709</v>
      </c>
      <c r="O243" s="4">
        <v>0</v>
      </c>
      <c r="P243" s="4">
        <v>0</v>
      </c>
      <c r="Q243" s="4">
        <v>90</v>
      </c>
      <c r="R243" s="4">
        <v>65</v>
      </c>
      <c r="S243" s="4">
        <v>35</v>
      </c>
      <c r="T243" s="4">
        <v>0</v>
      </c>
      <c r="U243" s="4">
        <v>0</v>
      </c>
      <c r="V243" s="4">
        <v>0</v>
      </c>
      <c r="W243" s="4">
        <v>0</v>
      </c>
      <c r="X243" s="4">
        <v>60</v>
      </c>
      <c r="Y243" s="4">
        <v>10</v>
      </c>
      <c r="Z243" s="4">
        <v>30</v>
      </c>
      <c r="AA243" s="4">
        <v>100</v>
      </c>
      <c r="AB243" s="4">
        <v>100</v>
      </c>
      <c r="AC243" s="4">
        <v>100</v>
      </c>
      <c r="AD243" s="4">
        <v>0</v>
      </c>
      <c r="AE243" s="4">
        <v>0</v>
      </c>
      <c r="AF243" s="4">
        <v>0</v>
      </c>
      <c r="AG243" s="4">
        <v>5</v>
      </c>
      <c r="AH243" s="4">
        <v>95</v>
      </c>
      <c r="AI243" s="4">
        <v>98</v>
      </c>
      <c r="AJ243" s="4">
        <v>2</v>
      </c>
      <c r="AK243" s="4" t="s">
        <v>96</v>
      </c>
      <c r="AL243" s="4" t="s">
        <v>97</v>
      </c>
      <c r="AM243" s="4">
        <v>4</v>
      </c>
      <c r="AN243" s="4" t="s">
        <v>96</v>
      </c>
      <c r="AO243" s="4" t="s">
        <v>96</v>
      </c>
      <c r="AP243" s="4" t="s">
        <v>97</v>
      </c>
      <c r="AQ243" s="4" t="s">
        <v>97</v>
      </c>
      <c r="AR243" s="4" t="s">
        <v>96</v>
      </c>
      <c r="AS243" s="4" t="s">
        <v>97</v>
      </c>
      <c r="AT243" s="4" t="s">
        <v>97</v>
      </c>
      <c r="AU243" s="4" t="s">
        <v>96</v>
      </c>
      <c r="AV243" s="4" t="s">
        <v>97</v>
      </c>
      <c r="AW243" s="4" t="s">
        <v>97</v>
      </c>
      <c r="AX243" s="4" t="s">
        <v>97</v>
      </c>
      <c r="AY243" s="4" t="s">
        <v>97</v>
      </c>
      <c r="AZ243" s="4" t="s">
        <v>97</v>
      </c>
      <c r="BA243" s="4" t="s">
        <v>97</v>
      </c>
      <c r="BB243" s="4" t="s">
        <v>97</v>
      </c>
      <c r="BC243" s="4" t="s">
        <v>97</v>
      </c>
      <c r="BD243" s="4" t="s">
        <v>96</v>
      </c>
      <c r="BE243" s="4">
        <v>0</v>
      </c>
      <c r="BF243" s="4">
        <v>10</v>
      </c>
      <c r="BG243" s="4">
        <v>30</v>
      </c>
      <c r="BH243" s="4">
        <v>0</v>
      </c>
      <c r="BI243" s="4">
        <v>0</v>
      </c>
      <c r="BJ243" s="4">
        <v>0</v>
      </c>
      <c r="BK243" s="4">
        <v>9</v>
      </c>
      <c r="BL243" s="4" t="s">
        <v>96</v>
      </c>
      <c r="BM243" s="4" t="s">
        <v>97</v>
      </c>
      <c r="BN243" s="4" t="s">
        <v>98</v>
      </c>
      <c r="BO243" s="6" t="s">
        <v>97</v>
      </c>
      <c r="BP243" s="6" t="s">
        <v>98</v>
      </c>
      <c r="BQ243" s="6" t="s">
        <v>98</v>
      </c>
      <c r="BR243" s="6" t="s">
        <v>96</v>
      </c>
      <c r="BS243" s="6">
        <v>50</v>
      </c>
      <c r="BT243" s="6" t="s">
        <v>96</v>
      </c>
      <c r="BU243" s="29" t="s">
        <v>429</v>
      </c>
      <c r="BV243" s="29" t="s">
        <v>429</v>
      </c>
      <c r="BW243" s="29" t="s">
        <v>429</v>
      </c>
      <c r="BX243" s="29" t="s">
        <v>1798</v>
      </c>
      <c r="BY243" s="29" t="s">
        <v>430</v>
      </c>
      <c r="BZ243" s="65" t="s">
        <v>429</v>
      </c>
      <c r="CA243" s="65" t="s">
        <v>429</v>
      </c>
      <c r="CB243" s="65" t="s">
        <v>429</v>
      </c>
      <c r="CC243" s="65" t="s">
        <v>429</v>
      </c>
      <c r="CD243" s="66">
        <v>236</v>
      </c>
      <c r="CE243" s="66">
        <v>133</v>
      </c>
      <c r="CF243" s="66">
        <v>47</v>
      </c>
      <c r="CG243" s="66">
        <v>0</v>
      </c>
      <c r="CH243" s="66">
        <v>0</v>
      </c>
      <c r="CI243" s="66">
        <v>391</v>
      </c>
      <c r="CJ243" s="66">
        <v>31</v>
      </c>
      <c r="CK243" s="66">
        <v>130</v>
      </c>
      <c r="CL243" s="66">
        <v>544</v>
      </c>
      <c r="CM243" s="66">
        <v>296</v>
      </c>
      <c r="CN243" s="66">
        <v>32</v>
      </c>
      <c r="CO243" s="66">
        <v>118</v>
      </c>
      <c r="CP243" s="66">
        <v>129</v>
      </c>
      <c r="CQ243" s="66">
        <v>101</v>
      </c>
      <c r="CR243" s="67">
        <v>0.24155483572420175</v>
      </c>
      <c r="CS243" s="67">
        <v>0.24109208699676077</v>
      </c>
      <c r="CT243" s="67">
        <v>0.26700601573345673</v>
      </c>
      <c r="CU243" s="67">
        <v>0.15316982878297083</v>
      </c>
      <c r="CV243" s="67">
        <v>9.7177232762609908E-2</v>
      </c>
      <c r="CW243" s="68">
        <v>21</v>
      </c>
      <c r="CX243" s="68">
        <v>30</v>
      </c>
      <c r="CY243" s="68">
        <v>40</v>
      </c>
      <c r="CZ243" s="68">
        <v>15</v>
      </c>
    </row>
    <row r="244" spans="1:371" x14ac:dyDescent="0.3">
      <c r="A244" s="2" t="s">
        <v>444</v>
      </c>
      <c r="B244" s="2" t="s">
        <v>445</v>
      </c>
      <c r="C244" s="2" t="s">
        <v>472</v>
      </c>
      <c r="D244" s="6">
        <v>526631</v>
      </c>
      <c r="E244" s="4">
        <v>603</v>
      </c>
      <c r="F244" s="4">
        <v>245</v>
      </c>
      <c r="G244" s="54">
        <v>0.40630182421227196</v>
      </c>
      <c r="H244" s="4">
        <v>1</v>
      </c>
      <c r="I244" s="4">
        <v>245</v>
      </c>
      <c r="J244" s="6">
        <v>245</v>
      </c>
      <c r="K244" s="6"/>
      <c r="L244" s="6"/>
      <c r="M244" s="61"/>
      <c r="N244" s="4" t="s">
        <v>1709</v>
      </c>
      <c r="O244" s="4">
        <v>0</v>
      </c>
      <c r="P244" s="4">
        <v>0</v>
      </c>
      <c r="Q244" s="4">
        <v>90</v>
      </c>
      <c r="R244" s="4">
        <v>90</v>
      </c>
      <c r="S244" s="4">
        <v>10</v>
      </c>
      <c r="T244" s="4">
        <v>0</v>
      </c>
      <c r="U244" s="4">
        <v>0</v>
      </c>
      <c r="V244" s="4">
        <v>0</v>
      </c>
      <c r="W244" s="4">
        <v>0</v>
      </c>
      <c r="X244" s="4">
        <v>99</v>
      </c>
      <c r="Y244" s="4">
        <v>0</v>
      </c>
      <c r="Z244" s="4">
        <v>1</v>
      </c>
      <c r="AA244" s="4">
        <v>100</v>
      </c>
      <c r="AB244" s="4">
        <v>100</v>
      </c>
      <c r="AC244" s="4">
        <v>100</v>
      </c>
      <c r="AD244" s="4">
        <v>0</v>
      </c>
      <c r="AE244" s="4">
        <v>0</v>
      </c>
      <c r="AF244" s="4">
        <v>0</v>
      </c>
      <c r="AG244" s="4">
        <v>1</v>
      </c>
      <c r="AH244" s="4">
        <v>99</v>
      </c>
      <c r="AI244" s="4">
        <v>100</v>
      </c>
      <c r="AJ244" s="4">
        <v>2</v>
      </c>
      <c r="AK244" s="4" t="s">
        <v>96</v>
      </c>
      <c r="AL244" s="4" t="s">
        <v>96</v>
      </c>
      <c r="AM244" s="4">
        <v>12</v>
      </c>
      <c r="AN244" s="4" t="s">
        <v>96</v>
      </c>
      <c r="AO244" s="4" t="s">
        <v>97</v>
      </c>
      <c r="AP244" s="4" t="s">
        <v>97</v>
      </c>
      <c r="AQ244" s="4" t="s">
        <v>97</v>
      </c>
      <c r="AR244" s="4" t="s">
        <v>97</v>
      </c>
      <c r="AS244" s="4" t="s">
        <v>97</v>
      </c>
      <c r="AT244" s="4" t="s">
        <v>97</v>
      </c>
      <c r="AU244" s="4" t="s">
        <v>97</v>
      </c>
      <c r="AV244" s="4" t="s">
        <v>97</v>
      </c>
      <c r="AW244" s="4" t="s">
        <v>97</v>
      </c>
      <c r="AX244" s="4" t="s">
        <v>97</v>
      </c>
      <c r="AY244" s="4" t="s">
        <v>97</v>
      </c>
      <c r="AZ244" s="4" t="s">
        <v>97</v>
      </c>
      <c r="BA244" s="4" t="s">
        <v>97</v>
      </c>
      <c r="BB244" s="4" t="s">
        <v>97</v>
      </c>
      <c r="BC244" s="4" t="s">
        <v>97</v>
      </c>
      <c r="BD244" s="4" t="s">
        <v>1710</v>
      </c>
      <c r="BE244" s="4">
        <v>5</v>
      </c>
      <c r="BF244" s="4">
        <v>5</v>
      </c>
      <c r="BG244" s="4">
        <v>30</v>
      </c>
      <c r="BH244" s="4">
        <v>5</v>
      </c>
      <c r="BI244" s="4">
        <v>6</v>
      </c>
      <c r="BJ244" s="4">
        <v>5</v>
      </c>
      <c r="BK244" s="4">
        <v>7</v>
      </c>
      <c r="BL244" s="4" t="s">
        <v>97</v>
      </c>
      <c r="BM244" s="4" t="s">
        <v>97</v>
      </c>
      <c r="BN244" s="4" t="s">
        <v>98</v>
      </c>
      <c r="BO244" s="6" t="s">
        <v>97</v>
      </c>
      <c r="BP244" s="6" t="s">
        <v>98</v>
      </c>
      <c r="BQ244" s="6" t="s">
        <v>98</v>
      </c>
      <c r="BR244" s="6" t="s">
        <v>96</v>
      </c>
      <c r="BS244" s="6">
        <v>21</v>
      </c>
      <c r="BT244" s="6" t="s">
        <v>96</v>
      </c>
      <c r="BU244" s="29" t="s">
        <v>429</v>
      </c>
      <c r="BV244" s="29" t="s">
        <v>429</v>
      </c>
      <c r="BW244" s="29" t="s">
        <v>429</v>
      </c>
      <c r="BX244" s="29" t="s">
        <v>429</v>
      </c>
      <c r="BY244" s="29" t="s">
        <v>429</v>
      </c>
      <c r="BZ244" s="65" t="s">
        <v>429</v>
      </c>
      <c r="CA244" s="65" t="s">
        <v>429</v>
      </c>
      <c r="CB244" s="65" t="s">
        <v>429</v>
      </c>
      <c r="CC244" s="65" t="s">
        <v>429</v>
      </c>
      <c r="CD244" s="69">
        <v>16.833333333333332</v>
      </c>
      <c r="CE244" s="69">
        <v>8.1666666666666661</v>
      </c>
      <c r="CF244" s="66">
        <v>4</v>
      </c>
      <c r="CG244" s="69">
        <v>0</v>
      </c>
      <c r="CH244" s="69">
        <v>0</v>
      </c>
      <c r="CI244" s="69">
        <v>68</v>
      </c>
      <c r="CJ244" s="69">
        <v>8</v>
      </c>
      <c r="CK244" s="66">
        <v>19</v>
      </c>
      <c r="CL244" s="66">
        <v>157</v>
      </c>
      <c r="CM244" s="66">
        <v>69</v>
      </c>
      <c r="CN244" s="66">
        <v>4</v>
      </c>
      <c r="CO244" s="66">
        <v>26</v>
      </c>
      <c r="CP244" s="66">
        <v>0</v>
      </c>
      <c r="CQ244" s="66">
        <v>38</v>
      </c>
      <c r="CR244" s="67">
        <v>0.28044871794871795</v>
      </c>
      <c r="CS244" s="67">
        <v>0.24679487179487181</v>
      </c>
      <c r="CT244" s="67">
        <v>0.24198717948717949</v>
      </c>
      <c r="CU244" s="67">
        <v>9.6153846153846159E-2</v>
      </c>
      <c r="CV244" s="67">
        <v>0.13461538461538461</v>
      </c>
      <c r="CW244" s="68">
        <v>4</v>
      </c>
      <c r="CX244" s="68">
        <v>5</v>
      </c>
      <c r="CY244" s="68">
        <v>8</v>
      </c>
      <c r="CZ244" s="68">
        <v>6</v>
      </c>
    </row>
    <row r="245" spans="1:371" x14ac:dyDescent="0.3">
      <c r="A245" s="2" t="s">
        <v>444</v>
      </c>
      <c r="B245" s="2" t="s">
        <v>445</v>
      </c>
      <c r="C245" s="2" t="s">
        <v>473</v>
      </c>
      <c r="D245" s="6">
        <v>526649</v>
      </c>
      <c r="E245" s="4">
        <v>691</v>
      </c>
      <c r="F245" s="4">
        <v>114</v>
      </c>
      <c r="G245" s="54">
        <v>0.16497829232995659</v>
      </c>
      <c r="H245" s="4">
        <v>1</v>
      </c>
      <c r="I245" s="4">
        <v>104</v>
      </c>
      <c r="J245" s="6"/>
      <c r="K245" s="6">
        <v>104</v>
      </c>
      <c r="L245" s="6"/>
      <c r="M245" s="61">
        <v>10</v>
      </c>
      <c r="N245" s="4" t="s">
        <v>1709</v>
      </c>
      <c r="O245" s="4">
        <v>0</v>
      </c>
      <c r="P245" s="4">
        <v>0</v>
      </c>
      <c r="Q245" s="4">
        <v>100</v>
      </c>
      <c r="R245" s="4">
        <v>95</v>
      </c>
      <c r="S245" s="4">
        <v>0</v>
      </c>
      <c r="T245" s="4">
        <v>0</v>
      </c>
      <c r="U245" s="4">
        <v>5</v>
      </c>
      <c r="V245" s="4">
        <v>0</v>
      </c>
      <c r="W245" s="4">
        <v>0</v>
      </c>
      <c r="X245" s="4">
        <v>50</v>
      </c>
      <c r="Y245" s="4">
        <v>10</v>
      </c>
      <c r="Z245" s="4">
        <v>40</v>
      </c>
      <c r="AA245" s="4">
        <v>100</v>
      </c>
      <c r="AB245" s="4">
        <v>98</v>
      </c>
      <c r="AC245" s="4">
        <v>100</v>
      </c>
      <c r="AD245" s="4">
        <v>0</v>
      </c>
      <c r="AE245" s="4">
        <v>0</v>
      </c>
      <c r="AF245" s="4">
        <v>0</v>
      </c>
      <c r="AG245" s="4">
        <v>10</v>
      </c>
      <c r="AH245" s="4">
        <v>90</v>
      </c>
      <c r="AI245" s="4">
        <v>80</v>
      </c>
      <c r="AJ245" s="4">
        <v>2</v>
      </c>
      <c r="AK245" s="4" t="s">
        <v>96</v>
      </c>
      <c r="AL245" s="4" t="s">
        <v>96</v>
      </c>
      <c r="AM245" s="4">
        <v>3</v>
      </c>
      <c r="AN245" s="4" t="s">
        <v>96</v>
      </c>
      <c r="AO245" s="4" t="s">
        <v>97</v>
      </c>
      <c r="AP245" s="4" t="s">
        <v>97</v>
      </c>
      <c r="AQ245" s="4" t="s">
        <v>96</v>
      </c>
      <c r="AR245" s="4" t="s">
        <v>96</v>
      </c>
      <c r="AS245" s="4" t="s">
        <v>97</v>
      </c>
      <c r="AT245" s="4" t="s">
        <v>97</v>
      </c>
      <c r="AU245" s="4" t="s">
        <v>97</v>
      </c>
      <c r="AV245" s="4" t="s">
        <v>96</v>
      </c>
      <c r="AW245" s="4" t="s">
        <v>97</v>
      </c>
      <c r="AX245" s="4" t="s">
        <v>97</v>
      </c>
      <c r="AY245" s="4" t="s">
        <v>97</v>
      </c>
      <c r="AZ245" s="4" t="s">
        <v>97</v>
      </c>
      <c r="BA245" s="4" t="s">
        <v>97</v>
      </c>
      <c r="BB245" s="4" t="s">
        <v>97</v>
      </c>
      <c r="BC245" s="4" t="s">
        <v>97</v>
      </c>
      <c r="BD245" s="4" t="s">
        <v>96</v>
      </c>
      <c r="BE245" s="4">
        <v>10</v>
      </c>
      <c r="BF245" s="4">
        <v>10</v>
      </c>
      <c r="BG245" s="4">
        <v>10</v>
      </c>
      <c r="BH245" s="4">
        <v>0</v>
      </c>
      <c r="BI245" s="4">
        <v>4</v>
      </c>
      <c r="BJ245" s="4">
        <v>0</v>
      </c>
      <c r="BK245" s="4">
        <v>7</v>
      </c>
      <c r="BL245" s="4" t="s">
        <v>97</v>
      </c>
      <c r="BM245" s="4" t="s">
        <v>97</v>
      </c>
      <c r="BN245" s="4" t="s">
        <v>98</v>
      </c>
      <c r="BO245" s="6" t="s">
        <v>97</v>
      </c>
      <c r="BP245" s="6" t="s">
        <v>98</v>
      </c>
      <c r="BQ245" s="6" t="s">
        <v>98</v>
      </c>
      <c r="BR245" s="6" t="s">
        <v>96</v>
      </c>
      <c r="BS245" s="6">
        <v>7</v>
      </c>
      <c r="BT245" s="6" t="s">
        <v>96</v>
      </c>
      <c r="BU245" s="29" t="s">
        <v>429</v>
      </c>
      <c r="BV245" s="29" t="s">
        <v>429</v>
      </c>
      <c r="BW245" s="29" t="s">
        <v>429</v>
      </c>
      <c r="BX245" s="29" t="s">
        <v>429</v>
      </c>
      <c r="BY245" s="29" t="s">
        <v>429</v>
      </c>
      <c r="BZ245" s="65" t="s">
        <v>429</v>
      </c>
      <c r="CA245" s="65" t="s">
        <v>429</v>
      </c>
      <c r="CB245" s="65" t="s">
        <v>429</v>
      </c>
      <c r="CC245" s="65" t="s">
        <v>429</v>
      </c>
      <c r="CD245" s="66">
        <v>31</v>
      </c>
      <c r="CE245" s="66">
        <v>17</v>
      </c>
      <c r="CF245" s="66">
        <v>4</v>
      </c>
      <c r="CG245" s="66">
        <v>0</v>
      </c>
      <c r="CH245" s="66">
        <v>0</v>
      </c>
      <c r="CI245" s="66">
        <v>47</v>
      </c>
      <c r="CJ245" s="66">
        <v>18</v>
      </c>
      <c r="CK245" s="66">
        <v>20</v>
      </c>
      <c r="CL245" s="66">
        <v>140</v>
      </c>
      <c r="CM245" s="66">
        <v>72</v>
      </c>
      <c r="CN245" s="66">
        <v>8</v>
      </c>
      <c r="CO245" s="66">
        <v>19</v>
      </c>
      <c r="CP245" s="66">
        <v>1</v>
      </c>
      <c r="CQ245" s="66">
        <v>0</v>
      </c>
      <c r="CR245" s="67">
        <v>0.16920943134535368</v>
      </c>
      <c r="CS245" s="67">
        <v>0.24133148404993066</v>
      </c>
      <c r="CT245" s="67">
        <v>0.21081830790568654</v>
      </c>
      <c r="CU245" s="67">
        <v>0.17337031900138697</v>
      </c>
      <c r="CV245" s="67">
        <v>0.20527045769764216</v>
      </c>
      <c r="CW245" s="68">
        <v>8</v>
      </c>
      <c r="CX245" s="68">
        <v>15</v>
      </c>
      <c r="CY245" s="68">
        <v>10</v>
      </c>
      <c r="CZ245" s="68">
        <v>7</v>
      </c>
    </row>
    <row r="246" spans="1:371" s="2" customFormat="1" ht="14.4" customHeight="1" x14ac:dyDescent="0.3">
      <c r="A246" s="2" t="s">
        <v>444</v>
      </c>
      <c r="B246" s="2" t="s">
        <v>475</v>
      </c>
      <c r="C246" s="2" t="s">
        <v>476</v>
      </c>
      <c r="D246" s="6">
        <v>598682</v>
      </c>
      <c r="E246" s="4">
        <v>26500</v>
      </c>
      <c r="F246" s="4">
        <v>376</v>
      </c>
      <c r="G246" s="54">
        <v>1.4188679245283019E-2</v>
      </c>
      <c r="H246" s="6">
        <v>2</v>
      </c>
      <c r="I246" s="6">
        <v>226</v>
      </c>
      <c r="J246" s="6"/>
      <c r="K246" s="6">
        <v>226</v>
      </c>
      <c r="L246" s="6"/>
      <c r="M246" s="61">
        <v>150</v>
      </c>
      <c r="N246" s="4" t="s">
        <v>1712</v>
      </c>
      <c r="O246" s="4">
        <v>0</v>
      </c>
      <c r="P246" s="4">
        <v>0</v>
      </c>
      <c r="Q246" s="4">
        <v>100</v>
      </c>
      <c r="R246" s="4">
        <v>100</v>
      </c>
      <c r="S246" s="4">
        <v>0</v>
      </c>
      <c r="T246" s="4">
        <v>0</v>
      </c>
      <c r="U246" s="4">
        <v>0</v>
      </c>
      <c r="V246" s="4">
        <v>100</v>
      </c>
      <c r="W246" s="4">
        <v>95</v>
      </c>
      <c r="X246" s="4">
        <v>0</v>
      </c>
      <c r="Y246" s="4">
        <v>0</v>
      </c>
      <c r="Z246" s="4">
        <v>5</v>
      </c>
      <c r="AA246" s="4">
        <v>100</v>
      </c>
      <c r="AB246" s="4">
        <v>100</v>
      </c>
      <c r="AC246" s="4">
        <v>100</v>
      </c>
      <c r="AD246" s="4">
        <v>100</v>
      </c>
      <c r="AE246" s="4">
        <v>95</v>
      </c>
      <c r="AF246" s="4">
        <v>95</v>
      </c>
      <c r="AG246" s="4">
        <v>0</v>
      </c>
      <c r="AH246" s="4">
        <v>5</v>
      </c>
      <c r="AI246" s="4">
        <v>100</v>
      </c>
      <c r="AJ246" s="4">
        <v>4</v>
      </c>
      <c r="AK246" s="4" t="s">
        <v>96</v>
      </c>
      <c r="AL246" s="4" t="s">
        <v>97</v>
      </c>
      <c r="AM246" s="4" t="s">
        <v>98</v>
      </c>
      <c r="AN246" s="4" t="s">
        <v>97</v>
      </c>
      <c r="AO246" s="4" t="s">
        <v>97</v>
      </c>
      <c r="AP246" s="4" t="s">
        <v>97</v>
      </c>
      <c r="AQ246" s="4" t="s">
        <v>97</v>
      </c>
      <c r="AR246" s="4" t="s">
        <v>97</v>
      </c>
      <c r="AS246" s="4" t="s">
        <v>97</v>
      </c>
      <c r="AT246" s="4" t="s">
        <v>97</v>
      </c>
      <c r="AU246" s="4" t="s">
        <v>97</v>
      </c>
      <c r="AV246" s="4" t="s">
        <v>97</v>
      </c>
      <c r="AW246" s="4" t="s">
        <v>97</v>
      </c>
      <c r="AX246" s="4" t="s">
        <v>97</v>
      </c>
      <c r="AY246" s="4" t="s">
        <v>97</v>
      </c>
      <c r="AZ246" s="4" t="s">
        <v>97</v>
      </c>
      <c r="BA246" s="4" t="s">
        <v>97</v>
      </c>
      <c r="BB246" s="4" t="s">
        <v>97</v>
      </c>
      <c r="BC246" s="4" t="s">
        <v>97</v>
      </c>
      <c r="BD246" s="4" t="s">
        <v>1710</v>
      </c>
      <c r="BE246" s="4">
        <v>0</v>
      </c>
      <c r="BF246" s="4">
        <v>0</v>
      </c>
      <c r="BG246" s="4">
        <v>4</v>
      </c>
      <c r="BH246" s="4">
        <v>0</v>
      </c>
      <c r="BI246" s="4">
        <v>3</v>
      </c>
      <c r="BJ246" s="4">
        <v>0</v>
      </c>
      <c r="BK246" s="4">
        <v>13</v>
      </c>
      <c r="BL246" s="4" t="s">
        <v>97</v>
      </c>
      <c r="BM246" s="4" t="s">
        <v>1713</v>
      </c>
      <c r="BN246" s="4" t="s">
        <v>98</v>
      </c>
      <c r="BO246" s="6" t="s">
        <v>97</v>
      </c>
      <c r="BP246" s="6" t="s">
        <v>98</v>
      </c>
      <c r="BQ246" s="6" t="s">
        <v>98</v>
      </c>
      <c r="BR246" s="6" t="s">
        <v>96</v>
      </c>
      <c r="BS246" s="6">
        <v>15</v>
      </c>
      <c r="BT246" s="6" t="s">
        <v>96</v>
      </c>
      <c r="BU246" s="29" t="s">
        <v>429</v>
      </c>
      <c r="BV246" s="29" t="s">
        <v>429</v>
      </c>
      <c r="BW246" s="29" t="s">
        <v>1798</v>
      </c>
      <c r="BX246" s="29" t="s">
        <v>429</v>
      </c>
      <c r="BY246" s="29" t="s">
        <v>429</v>
      </c>
      <c r="BZ246" s="65" t="s">
        <v>429</v>
      </c>
      <c r="CA246" s="65" t="s">
        <v>1799</v>
      </c>
      <c r="CB246" s="65" t="s">
        <v>429</v>
      </c>
      <c r="CC246" s="65" t="s">
        <v>429</v>
      </c>
      <c r="CD246" s="66">
        <v>612</v>
      </c>
      <c r="CE246" s="66">
        <v>213</v>
      </c>
      <c r="CF246" s="66">
        <v>82</v>
      </c>
      <c r="CG246" s="66">
        <v>23</v>
      </c>
      <c r="CH246" s="66">
        <v>1</v>
      </c>
      <c r="CI246" s="66">
        <v>365</v>
      </c>
      <c r="CJ246" s="66">
        <v>0</v>
      </c>
      <c r="CK246" s="66">
        <v>237</v>
      </c>
      <c r="CL246" s="66">
        <v>4614</v>
      </c>
      <c r="CM246" s="66">
        <v>2961</v>
      </c>
      <c r="CN246" s="66">
        <v>221</v>
      </c>
      <c r="CO246" s="66">
        <v>601</v>
      </c>
      <c r="CP246" s="66">
        <v>3</v>
      </c>
      <c r="CQ246" s="66">
        <v>1</v>
      </c>
      <c r="CR246" s="67">
        <v>0.15159206275957546</v>
      </c>
      <c r="CS246" s="67">
        <v>0.13917089678510999</v>
      </c>
      <c r="CT246" s="67">
        <v>0.35071527457314261</v>
      </c>
      <c r="CU246" s="67">
        <v>0.20143054914628519</v>
      </c>
      <c r="CV246" s="67">
        <v>0.15709121673588677</v>
      </c>
      <c r="CW246" s="68">
        <v>503</v>
      </c>
      <c r="CX246" s="68">
        <v>749</v>
      </c>
      <c r="CY246" s="68">
        <v>250</v>
      </c>
      <c r="CZ246" s="68">
        <v>169</v>
      </c>
      <c r="DA246" s="37"/>
      <c r="DB246" s="37"/>
      <c r="DC246" s="37"/>
      <c r="DD246" s="37"/>
      <c r="DE246" s="37"/>
      <c r="DF246" s="37"/>
      <c r="DG246" s="37"/>
      <c r="DH246" s="37"/>
      <c r="DI246" s="37"/>
      <c r="DJ246" s="37"/>
      <c r="DK246" s="37"/>
      <c r="DL246" s="37"/>
      <c r="DM246" s="37"/>
      <c r="DN246" s="37"/>
      <c r="DO246" s="37"/>
      <c r="DP246" s="37"/>
      <c r="DQ246" s="37"/>
      <c r="DR246" s="37"/>
      <c r="DS246" s="37"/>
      <c r="DT246" s="37"/>
      <c r="DU246" s="37"/>
      <c r="DV246" s="37"/>
      <c r="DW246" s="37"/>
      <c r="DX246" s="37"/>
      <c r="DY246" s="37"/>
      <c r="DZ246" s="37"/>
      <c r="EA246" s="37"/>
      <c r="EB246" s="37"/>
      <c r="EC246" s="37"/>
      <c r="ED246" s="37"/>
      <c r="EE246" s="37"/>
      <c r="EF246" s="37"/>
      <c r="EG246" s="37"/>
      <c r="EH246" s="37"/>
      <c r="EI246" s="37"/>
      <c r="EJ246" s="37"/>
      <c r="EK246" s="37"/>
      <c r="EL246" s="37"/>
      <c r="EM246" s="37"/>
      <c r="EN246" s="37"/>
      <c r="EO246" s="37"/>
      <c r="EP246" s="37"/>
      <c r="EQ246" s="37"/>
      <c r="ER246" s="37"/>
      <c r="ES246" s="37"/>
      <c r="ET246" s="37"/>
      <c r="EU246" s="37"/>
      <c r="EV246" s="37"/>
      <c r="EW246" s="37"/>
      <c r="EX246" s="37"/>
      <c r="EY246" s="37"/>
      <c r="EZ246" s="37"/>
      <c r="FA246" s="37"/>
      <c r="FB246" s="37"/>
      <c r="FC246" s="37"/>
      <c r="FD246" s="37"/>
      <c r="FE246" s="37"/>
      <c r="FF246" s="37"/>
      <c r="FG246" s="37"/>
      <c r="FH246" s="37"/>
      <c r="FI246" s="37"/>
      <c r="FJ246" s="37"/>
      <c r="FK246" s="37"/>
      <c r="FL246" s="37"/>
      <c r="FM246" s="37"/>
      <c r="FN246" s="37"/>
      <c r="FO246" s="37"/>
      <c r="FP246" s="37"/>
      <c r="FQ246" s="37"/>
      <c r="FR246" s="37"/>
      <c r="FS246" s="37"/>
      <c r="FT246" s="37"/>
      <c r="FU246" s="37"/>
      <c r="FV246" s="37"/>
      <c r="FW246" s="37"/>
      <c r="FX246" s="37"/>
      <c r="FY246" s="37"/>
      <c r="FZ246" s="37"/>
      <c r="GA246" s="37"/>
      <c r="GB246" s="37"/>
      <c r="GC246" s="37"/>
      <c r="GD246" s="37"/>
      <c r="GE246" s="37"/>
      <c r="GF246" s="37"/>
      <c r="GG246" s="37"/>
      <c r="GH246" s="37"/>
      <c r="GI246" s="37"/>
      <c r="GJ246" s="37"/>
      <c r="GK246" s="37"/>
      <c r="GL246" s="37"/>
      <c r="GM246" s="37"/>
      <c r="GN246" s="37"/>
      <c r="GO246" s="37"/>
      <c r="GP246" s="37"/>
      <c r="GQ246" s="37"/>
      <c r="GR246" s="37"/>
      <c r="GS246" s="37"/>
      <c r="GT246" s="37"/>
      <c r="GU246" s="37"/>
      <c r="GV246" s="37"/>
      <c r="GW246" s="37"/>
      <c r="GX246" s="37"/>
      <c r="GY246" s="37"/>
      <c r="GZ246" s="37"/>
      <c r="HA246" s="37"/>
      <c r="HB246" s="37"/>
      <c r="HC246" s="37"/>
      <c r="HD246" s="37"/>
      <c r="HE246" s="37"/>
      <c r="HF246" s="37"/>
      <c r="HG246" s="37"/>
      <c r="HH246" s="37"/>
      <c r="HI246" s="37"/>
      <c r="HJ246" s="37"/>
      <c r="HK246" s="37"/>
      <c r="HL246" s="37"/>
      <c r="HM246" s="37"/>
      <c r="HN246" s="37"/>
      <c r="HO246" s="37"/>
      <c r="HP246" s="37"/>
      <c r="HQ246" s="37"/>
      <c r="HR246" s="37"/>
      <c r="HS246" s="37"/>
      <c r="HT246" s="37"/>
      <c r="HU246" s="37"/>
      <c r="HV246" s="37"/>
      <c r="HW246" s="37"/>
      <c r="HX246" s="37"/>
      <c r="HY246" s="37"/>
      <c r="HZ246" s="37"/>
      <c r="IA246" s="37"/>
      <c r="IB246" s="37"/>
      <c r="IC246" s="37"/>
      <c r="ID246" s="37"/>
      <c r="IE246" s="37"/>
      <c r="IF246" s="37"/>
      <c r="IG246" s="37"/>
      <c r="IH246" s="37"/>
      <c r="II246" s="37"/>
      <c r="IJ246" s="37"/>
      <c r="IK246" s="37"/>
      <c r="IL246" s="37"/>
      <c r="IM246" s="37"/>
      <c r="IN246" s="37"/>
      <c r="IO246" s="37"/>
      <c r="IP246" s="37"/>
      <c r="IQ246" s="37"/>
      <c r="IR246" s="37"/>
      <c r="IS246" s="37"/>
      <c r="IT246" s="37"/>
      <c r="IU246" s="37"/>
      <c r="IV246" s="37"/>
      <c r="IW246" s="37"/>
      <c r="IX246" s="37"/>
      <c r="IY246" s="37"/>
      <c r="IZ246" s="37"/>
      <c r="JA246" s="37"/>
      <c r="JB246" s="37"/>
      <c r="JC246" s="37"/>
      <c r="JD246" s="37"/>
      <c r="JE246" s="37"/>
      <c r="JF246" s="37"/>
      <c r="JG246" s="37"/>
      <c r="JH246" s="37"/>
      <c r="JI246" s="37"/>
      <c r="JJ246" s="37"/>
      <c r="JK246" s="37"/>
      <c r="JL246" s="37"/>
      <c r="JM246" s="37"/>
      <c r="JN246" s="37"/>
      <c r="JO246" s="37"/>
      <c r="JP246" s="37"/>
      <c r="JQ246" s="37"/>
      <c r="JR246" s="37"/>
      <c r="JS246" s="37"/>
      <c r="JT246" s="37"/>
      <c r="JU246" s="37"/>
      <c r="JV246" s="37"/>
      <c r="JW246" s="37"/>
      <c r="JX246" s="37"/>
      <c r="JY246" s="37"/>
      <c r="JZ246" s="37"/>
      <c r="KA246" s="37"/>
      <c r="KB246" s="37"/>
      <c r="KC246" s="37"/>
      <c r="KD246" s="37"/>
      <c r="KE246" s="37"/>
      <c r="KF246" s="37"/>
      <c r="KG246" s="37"/>
      <c r="KH246" s="37"/>
      <c r="KI246" s="37"/>
      <c r="KJ246" s="37"/>
      <c r="KK246" s="37"/>
      <c r="KL246" s="37"/>
      <c r="KM246" s="37"/>
      <c r="KN246" s="37"/>
      <c r="KO246" s="37"/>
      <c r="KP246" s="37"/>
      <c r="KQ246" s="37"/>
      <c r="KR246" s="37"/>
      <c r="KS246" s="37"/>
      <c r="KT246" s="37"/>
      <c r="KU246" s="37"/>
      <c r="KV246" s="37"/>
      <c r="KW246" s="37"/>
      <c r="KX246" s="37"/>
      <c r="KY246" s="37"/>
      <c r="KZ246" s="37"/>
      <c r="LA246" s="37"/>
      <c r="LB246" s="37"/>
      <c r="LC246" s="37"/>
      <c r="LD246" s="37"/>
      <c r="LE246" s="37"/>
      <c r="LF246" s="37"/>
      <c r="LG246" s="37"/>
      <c r="LH246" s="37"/>
      <c r="LI246" s="37"/>
      <c r="LJ246" s="37"/>
      <c r="LK246" s="37"/>
      <c r="LL246" s="37"/>
      <c r="LM246" s="37"/>
      <c r="LN246" s="37"/>
      <c r="LO246" s="37"/>
      <c r="LP246" s="37"/>
      <c r="LQ246" s="37"/>
      <c r="LR246" s="37"/>
      <c r="LS246" s="37"/>
      <c r="LT246" s="37"/>
      <c r="LU246" s="37"/>
      <c r="LV246" s="37"/>
      <c r="LW246" s="37"/>
      <c r="LX246" s="37"/>
      <c r="LY246" s="37"/>
      <c r="LZ246" s="37"/>
      <c r="MA246" s="37"/>
      <c r="MB246" s="37"/>
      <c r="MC246" s="37"/>
      <c r="MD246" s="37"/>
      <c r="ME246" s="37"/>
      <c r="MF246" s="37"/>
      <c r="MG246" s="37"/>
      <c r="MH246" s="37"/>
      <c r="MI246" s="37"/>
      <c r="MJ246" s="37"/>
      <c r="MK246" s="37"/>
      <c r="ML246" s="37"/>
      <c r="MM246" s="37"/>
      <c r="MN246" s="37"/>
      <c r="MO246" s="37"/>
      <c r="MP246" s="37"/>
      <c r="MQ246" s="37"/>
      <c r="MR246" s="37"/>
      <c r="MS246" s="37"/>
      <c r="MT246" s="37"/>
      <c r="MU246" s="37"/>
      <c r="MV246" s="37"/>
      <c r="MW246" s="37"/>
      <c r="MX246" s="37"/>
      <c r="MY246" s="37"/>
      <c r="MZ246" s="37"/>
      <c r="NA246" s="37"/>
      <c r="NB246" s="37"/>
      <c r="NC246" s="37"/>
      <c r="ND246" s="37"/>
      <c r="NE246" s="37"/>
      <c r="NF246" s="37"/>
      <c r="NG246" s="37"/>
    </row>
    <row r="247" spans="1:371" s="2" customFormat="1" ht="14.4" customHeight="1" x14ac:dyDescent="0.3">
      <c r="A247" s="2" t="s">
        <v>444</v>
      </c>
      <c r="B247" s="2" t="s">
        <v>475</v>
      </c>
      <c r="C247" s="2" t="s">
        <v>479</v>
      </c>
      <c r="D247" s="6">
        <v>599891</v>
      </c>
      <c r="E247" s="4">
        <v>713</v>
      </c>
      <c r="F247" s="4">
        <v>320</v>
      </c>
      <c r="G247" s="54">
        <v>0.44880785413744739</v>
      </c>
      <c r="H247" s="4">
        <v>1</v>
      </c>
      <c r="I247" s="4">
        <v>200</v>
      </c>
      <c r="J247" s="6"/>
      <c r="K247" s="6"/>
      <c r="L247" s="6">
        <v>200</v>
      </c>
      <c r="M247" s="61">
        <v>120</v>
      </c>
      <c r="N247" s="4" t="s">
        <v>1709</v>
      </c>
      <c r="O247" s="4">
        <v>0</v>
      </c>
      <c r="P247" s="4">
        <v>0</v>
      </c>
      <c r="Q247" s="4">
        <v>100</v>
      </c>
      <c r="R247" s="4">
        <v>100</v>
      </c>
      <c r="S247" s="4">
        <v>0</v>
      </c>
      <c r="T247" s="4">
        <v>0</v>
      </c>
      <c r="U247" s="4">
        <v>0</v>
      </c>
      <c r="V247" s="4">
        <v>100</v>
      </c>
      <c r="W247" s="4">
        <v>100</v>
      </c>
      <c r="X247" s="4">
        <v>0</v>
      </c>
      <c r="Y247" s="4">
        <v>0</v>
      </c>
      <c r="Z247" s="4">
        <v>0</v>
      </c>
      <c r="AA247" s="4">
        <v>100</v>
      </c>
      <c r="AB247" s="4">
        <v>100</v>
      </c>
      <c r="AC247" s="4">
        <v>100</v>
      </c>
      <c r="AD247" s="4">
        <v>100</v>
      </c>
      <c r="AE247" s="4">
        <v>100</v>
      </c>
      <c r="AF247" s="4">
        <v>0</v>
      </c>
      <c r="AG247" s="4">
        <v>80</v>
      </c>
      <c r="AH247" s="4">
        <v>20</v>
      </c>
      <c r="AI247" s="4">
        <v>100</v>
      </c>
      <c r="AJ247" s="4">
        <v>4</v>
      </c>
      <c r="AK247" s="4" t="s">
        <v>96</v>
      </c>
      <c r="AL247" s="4" t="s">
        <v>96</v>
      </c>
      <c r="AM247" s="4">
        <v>10</v>
      </c>
      <c r="AN247" s="4" t="s">
        <v>97</v>
      </c>
      <c r="AO247" s="4" t="s">
        <v>97</v>
      </c>
      <c r="AP247" s="4" t="s">
        <v>97</v>
      </c>
      <c r="AQ247" s="4" t="s">
        <v>97</v>
      </c>
      <c r="AR247" s="4" t="s">
        <v>96</v>
      </c>
      <c r="AS247" s="4" t="s">
        <v>97</v>
      </c>
      <c r="AT247" s="4" t="s">
        <v>97</v>
      </c>
      <c r="AU247" s="4" t="s">
        <v>96</v>
      </c>
      <c r="AV247" s="4" t="s">
        <v>97</v>
      </c>
      <c r="AW247" s="4" t="s">
        <v>97</v>
      </c>
      <c r="AX247" s="4" t="s">
        <v>97</v>
      </c>
      <c r="AY247" s="4" t="s">
        <v>97</v>
      </c>
      <c r="AZ247" s="4" t="s">
        <v>97</v>
      </c>
      <c r="BA247" s="4" t="s">
        <v>97</v>
      </c>
      <c r="BB247" s="4" t="s">
        <v>97</v>
      </c>
      <c r="BC247" s="4" t="s">
        <v>97</v>
      </c>
      <c r="BD247" s="4" t="s">
        <v>1710</v>
      </c>
      <c r="BE247" s="4">
        <v>1</v>
      </c>
      <c r="BF247" s="4">
        <v>1</v>
      </c>
      <c r="BG247" s="4">
        <v>1</v>
      </c>
      <c r="BH247" s="4">
        <v>0</v>
      </c>
      <c r="BI247" s="4">
        <v>1</v>
      </c>
      <c r="BJ247" s="4">
        <v>0</v>
      </c>
      <c r="BK247" s="4">
        <v>5</v>
      </c>
      <c r="BL247" s="4" t="s">
        <v>96</v>
      </c>
      <c r="BM247" s="4" t="s">
        <v>97</v>
      </c>
      <c r="BN247" s="4" t="s">
        <v>98</v>
      </c>
      <c r="BO247" s="6" t="s">
        <v>97</v>
      </c>
      <c r="BP247" s="6" t="s">
        <v>98</v>
      </c>
      <c r="BQ247" s="6" t="s">
        <v>98</v>
      </c>
      <c r="BR247" s="6" t="s">
        <v>96</v>
      </c>
      <c r="BS247" s="6">
        <v>13</v>
      </c>
      <c r="BT247" s="6" t="s">
        <v>96</v>
      </c>
      <c r="BU247" s="29" t="s">
        <v>429</v>
      </c>
      <c r="BV247" s="29" t="s">
        <v>1798</v>
      </c>
      <c r="BW247" s="29" t="s">
        <v>1798</v>
      </c>
      <c r="BX247" s="29" t="s">
        <v>429</v>
      </c>
      <c r="BY247" s="29" t="s">
        <v>429</v>
      </c>
      <c r="BZ247" s="65" t="s">
        <v>429</v>
      </c>
      <c r="CA247" s="65" t="s">
        <v>429</v>
      </c>
      <c r="CB247" s="65" t="s">
        <v>429</v>
      </c>
      <c r="CC247" s="65" t="s">
        <v>429</v>
      </c>
      <c r="CD247" s="66">
        <v>43</v>
      </c>
      <c r="CE247" s="66">
        <v>22</v>
      </c>
      <c r="CF247" s="66">
        <v>9</v>
      </c>
      <c r="CG247" s="66">
        <v>10</v>
      </c>
      <c r="CH247" s="66">
        <v>1</v>
      </c>
      <c r="CI247" s="66">
        <v>87</v>
      </c>
      <c r="CJ247" s="66">
        <v>0</v>
      </c>
      <c r="CK247" s="66">
        <v>33</v>
      </c>
      <c r="CL247" s="66">
        <v>170</v>
      </c>
      <c r="CM247" s="66">
        <v>86</v>
      </c>
      <c r="CN247" s="66">
        <v>14</v>
      </c>
      <c r="CO247" s="66">
        <v>25</v>
      </c>
      <c r="CP247" s="66">
        <v>0</v>
      </c>
      <c r="CQ247" s="66">
        <v>0</v>
      </c>
      <c r="CR247" s="67">
        <v>0.23897581792318634</v>
      </c>
      <c r="CS247" s="67">
        <v>0.22759601706970128</v>
      </c>
      <c r="CT247" s="67">
        <v>0.26600284495021337</v>
      </c>
      <c r="CU247" s="67">
        <v>0.155049786628734</v>
      </c>
      <c r="CV247" s="67">
        <v>0.112375533428165</v>
      </c>
      <c r="CW247" s="68">
        <v>18</v>
      </c>
      <c r="CX247" s="68">
        <v>19</v>
      </c>
      <c r="CY247" s="68">
        <v>13</v>
      </c>
      <c r="CZ247" s="68">
        <v>6</v>
      </c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  <c r="HL247" s="37"/>
      <c r="HM247" s="37"/>
      <c r="HN247" s="37"/>
      <c r="HO247" s="37"/>
      <c r="HP247" s="37"/>
      <c r="HQ247" s="37"/>
      <c r="HR247" s="37"/>
      <c r="HS247" s="37"/>
      <c r="HT247" s="37"/>
      <c r="HU247" s="37"/>
      <c r="HV247" s="37"/>
      <c r="HW247" s="37"/>
      <c r="HX247" s="37"/>
      <c r="HY247" s="37"/>
      <c r="HZ247" s="37"/>
      <c r="IA247" s="37"/>
      <c r="IB247" s="37"/>
      <c r="IC247" s="37"/>
      <c r="ID247" s="37"/>
      <c r="IE247" s="37"/>
      <c r="IF247" s="37"/>
      <c r="IG247" s="37"/>
      <c r="IH247" s="37"/>
      <c r="II247" s="37"/>
      <c r="IJ247" s="37"/>
      <c r="IK247" s="37"/>
      <c r="IL247" s="37"/>
      <c r="IM247" s="37"/>
      <c r="IN247" s="37"/>
      <c r="IO247" s="37"/>
      <c r="IP247" s="37"/>
      <c r="IQ247" s="37"/>
      <c r="IR247" s="37"/>
      <c r="IS247" s="37"/>
      <c r="IT247" s="37"/>
      <c r="IU247" s="37"/>
      <c r="IV247" s="37"/>
      <c r="IW247" s="37"/>
      <c r="IX247" s="37"/>
      <c r="IY247" s="37"/>
      <c r="IZ247" s="37"/>
      <c r="JA247" s="37"/>
      <c r="JB247" s="37"/>
      <c r="JC247" s="37"/>
      <c r="JD247" s="37"/>
      <c r="JE247" s="37"/>
      <c r="JF247" s="37"/>
      <c r="JG247" s="37"/>
      <c r="JH247" s="37"/>
      <c r="JI247" s="37"/>
      <c r="JJ247" s="37"/>
      <c r="JK247" s="37"/>
      <c r="JL247" s="37"/>
      <c r="JM247" s="37"/>
      <c r="JN247" s="37"/>
      <c r="JO247" s="37"/>
      <c r="JP247" s="37"/>
      <c r="JQ247" s="37"/>
      <c r="JR247" s="37"/>
      <c r="JS247" s="37"/>
      <c r="JT247" s="37"/>
      <c r="JU247" s="37"/>
      <c r="JV247" s="37"/>
      <c r="JW247" s="37"/>
      <c r="JX247" s="37"/>
      <c r="JY247" s="37"/>
      <c r="JZ247" s="37"/>
      <c r="KA247" s="37"/>
      <c r="KB247" s="37"/>
      <c r="KC247" s="37"/>
      <c r="KD247" s="37"/>
      <c r="KE247" s="37"/>
      <c r="KF247" s="37"/>
      <c r="KG247" s="37"/>
      <c r="KH247" s="37"/>
      <c r="KI247" s="37"/>
      <c r="KJ247" s="37"/>
      <c r="KK247" s="37"/>
      <c r="KL247" s="37"/>
      <c r="KM247" s="37"/>
      <c r="KN247" s="37"/>
      <c r="KO247" s="37"/>
      <c r="KP247" s="37"/>
      <c r="KQ247" s="37"/>
      <c r="KR247" s="37"/>
      <c r="KS247" s="37"/>
      <c r="KT247" s="37"/>
      <c r="KU247" s="37"/>
      <c r="KV247" s="37"/>
      <c r="KW247" s="37"/>
      <c r="KX247" s="37"/>
      <c r="KY247" s="37"/>
      <c r="KZ247" s="37"/>
      <c r="LA247" s="37"/>
      <c r="LB247" s="37"/>
      <c r="LC247" s="37"/>
      <c r="LD247" s="37"/>
      <c r="LE247" s="37"/>
      <c r="LF247" s="37"/>
      <c r="LG247" s="37"/>
      <c r="LH247" s="37"/>
      <c r="LI247" s="37"/>
      <c r="LJ247" s="37"/>
      <c r="LK247" s="37"/>
      <c r="LL247" s="37"/>
      <c r="LM247" s="37"/>
      <c r="LN247" s="37"/>
      <c r="LO247" s="37"/>
      <c r="LP247" s="37"/>
      <c r="LQ247" s="37"/>
      <c r="LR247" s="37"/>
      <c r="LS247" s="37"/>
      <c r="LT247" s="37"/>
      <c r="LU247" s="37"/>
      <c r="LV247" s="37"/>
      <c r="LW247" s="37"/>
      <c r="LX247" s="37"/>
      <c r="LY247" s="37"/>
      <c r="LZ247" s="37"/>
      <c r="MA247" s="37"/>
      <c r="MB247" s="37"/>
      <c r="MC247" s="37"/>
      <c r="MD247" s="37"/>
      <c r="ME247" s="37"/>
      <c r="MF247" s="37"/>
      <c r="MG247" s="37"/>
      <c r="MH247" s="37"/>
      <c r="MI247" s="37"/>
      <c r="MJ247" s="37"/>
      <c r="MK247" s="37"/>
      <c r="ML247" s="37"/>
      <c r="MM247" s="37"/>
      <c r="MN247" s="37"/>
      <c r="MO247" s="37"/>
      <c r="MP247" s="37"/>
      <c r="MQ247" s="37"/>
      <c r="MR247" s="37"/>
      <c r="MS247" s="37"/>
      <c r="MT247" s="37"/>
      <c r="MU247" s="37"/>
      <c r="MV247" s="37"/>
      <c r="MW247" s="37"/>
      <c r="MX247" s="37"/>
      <c r="MY247" s="37"/>
      <c r="MZ247" s="37"/>
      <c r="NA247" s="37"/>
      <c r="NB247" s="37"/>
      <c r="NC247" s="37"/>
      <c r="ND247" s="37"/>
      <c r="NE247" s="37"/>
      <c r="NF247" s="37"/>
      <c r="NG247" s="37"/>
    </row>
    <row r="248" spans="1:371" s="2" customFormat="1" ht="14.4" customHeight="1" x14ac:dyDescent="0.3">
      <c r="A248" s="2" t="s">
        <v>444</v>
      </c>
      <c r="B248" s="2" t="s">
        <v>475</v>
      </c>
      <c r="C248" s="2" t="s">
        <v>481</v>
      </c>
      <c r="D248" s="6">
        <v>599824</v>
      </c>
      <c r="E248" s="4">
        <v>22018</v>
      </c>
      <c r="F248" s="4">
        <v>491</v>
      </c>
      <c r="G248" s="54">
        <v>2.2299936415659916E-2</v>
      </c>
      <c r="H248" s="6">
        <v>3</v>
      </c>
      <c r="I248" s="6">
        <v>261</v>
      </c>
      <c r="J248" s="6"/>
      <c r="K248" s="6">
        <v>207</v>
      </c>
      <c r="L248" s="6">
        <v>54</v>
      </c>
      <c r="M248" s="61">
        <v>230</v>
      </c>
      <c r="N248" s="4" t="s">
        <v>1709</v>
      </c>
      <c r="O248" s="4">
        <v>0</v>
      </c>
      <c r="P248" s="4">
        <v>0</v>
      </c>
      <c r="Q248" s="4">
        <v>100</v>
      </c>
      <c r="R248" s="4">
        <v>99</v>
      </c>
      <c r="S248" s="4">
        <v>1</v>
      </c>
      <c r="T248" s="4">
        <v>0</v>
      </c>
      <c r="U248" s="4">
        <v>0</v>
      </c>
      <c r="V248" s="4">
        <v>99</v>
      </c>
      <c r="W248" s="4">
        <v>96</v>
      </c>
      <c r="X248" s="4">
        <v>2</v>
      </c>
      <c r="Y248" s="4">
        <v>1</v>
      </c>
      <c r="Z248" s="4">
        <v>1</v>
      </c>
      <c r="AA248" s="4">
        <v>100</v>
      </c>
      <c r="AB248" s="4">
        <v>100</v>
      </c>
      <c r="AC248" s="4">
        <v>95</v>
      </c>
      <c r="AD248" s="4">
        <v>90</v>
      </c>
      <c r="AE248" s="6">
        <v>90</v>
      </c>
      <c r="AF248" s="6">
        <v>99</v>
      </c>
      <c r="AG248" s="6">
        <v>0</v>
      </c>
      <c r="AH248" s="6">
        <v>1</v>
      </c>
      <c r="AI248" s="6">
        <v>100</v>
      </c>
      <c r="AJ248" s="6">
        <v>8</v>
      </c>
      <c r="AK248" s="6" t="s">
        <v>96</v>
      </c>
      <c r="AL248" s="6" t="s">
        <v>96</v>
      </c>
      <c r="AM248" s="6">
        <v>12</v>
      </c>
      <c r="AN248" s="6" t="s">
        <v>97</v>
      </c>
      <c r="AO248" s="4" t="s">
        <v>97</v>
      </c>
      <c r="AP248" s="4" t="s">
        <v>97</v>
      </c>
      <c r="AQ248" s="4" t="s">
        <v>97</v>
      </c>
      <c r="AR248" s="4" t="s">
        <v>97</v>
      </c>
      <c r="AS248" s="4" t="s">
        <v>97</v>
      </c>
      <c r="AT248" s="4" t="s">
        <v>97</v>
      </c>
      <c r="AU248" s="4" t="s">
        <v>97</v>
      </c>
      <c r="AV248" s="4" t="s">
        <v>97</v>
      </c>
      <c r="AW248" s="4" t="s">
        <v>97</v>
      </c>
      <c r="AX248" s="4" t="s">
        <v>97</v>
      </c>
      <c r="AY248" s="4" t="s">
        <v>97</v>
      </c>
      <c r="AZ248" s="4" t="s">
        <v>97</v>
      </c>
      <c r="BA248" s="4" t="s">
        <v>97</v>
      </c>
      <c r="BB248" s="4" t="s">
        <v>97</v>
      </c>
      <c r="BC248" s="4" t="s">
        <v>96</v>
      </c>
      <c r="BD248" s="4" t="s">
        <v>1710</v>
      </c>
      <c r="BE248" s="4">
        <v>0</v>
      </c>
      <c r="BF248" s="4">
        <v>0</v>
      </c>
      <c r="BG248" s="4">
        <v>0</v>
      </c>
      <c r="BH248" s="4">
        <v>0</v>
      </c>
      <c r="BI248" s="4">
        <v>0</v>
      </c>
      <c r="BJ248" s="4">
        <v>0</v>
      </c>
      <c r="BK248" s="4">
        <v>13</v>
      </c>
      <c r="BL248" s="4" t="s">
        <v>97</v>
      </c>
      <c r="BM248" s="4" t="s">
        <v>97</v>
      </c>
      <c r="BN248" s="4" t="s">
        <v>98</v>
      </c>
      <c r="BO248" s="6" t="s">
        <v>97</v>
      </c>
      <c r="BP248" s="6" t="s">
        <v>98</v>
      </c>
      <c r="BQ248" s="6" t="s">
        <v>98</v>
      </c>
      <c r="BR248" s="6" t="s">
        <v>96</v>
      </c>
      <c r="BS248" s="6">
        <v>13</v>
      </c>
      <c r="BT248" s="6" t="s">
        <v>96</v>
      </c>
      <c r="BU248" s="29" t="s">
        <v>429</v>
      </c>
      <c r="BV248" s="29" t="s">
        <v>429</v>
      </c>
      <c r="BW248" s="29" t="s">
        <v>429</v>
      </c>
      <c r="BX248" s="29" t="s">
        <v>429</v>
      </c>
      <c r="BY248" s="29" t="s">
        <v>429</v>
      </c>
      <c r="BZ248" s="65" t="s">
        <v>429</v>
      </c>
      <c r="CA248" s="65" t="s">
        <v>1799</v>
      </c>
      <c r="CB248" s="65" t="s">
        <v>429</v>
      </c>
      <c r="CC248" s="65" t="s">
        <v>429</v>
      </c>
      <c r="CD248" s="66">
        <v>433</v>
      </c>
      <c r="CE248" s="66">
        <v>152</v>
      </c>
      <c r="CF248" s="66">
        <v>79</v>
      </c>
      <c r="CG248" s="66">
        <v>15</v>
      </c>
      <c r="CH248" s="66">
        <v>0</v>
      </c>
      <c r="CI248" s="66">
        <v>306</v>
      </c>
      <c r="CJ248" s="66">
        <v>5</v>
      </c>
      <c r="CK248" s="66">
        <v>231</v>
      </c>
      <c r="CL248" s="66">
        <v>3486</v>
      </c>
      <c r="CM248" s="66">
        <v>2260</v>
      </c>
      <c r="CN248" s="66">
        <v>170</v>
      </c>
      <c r="CO248" s="66">
        <v>433</v>
      </c>
      <c r="CP248" s="66">
        <v>0</v>
      </c>
      <c r="CQ248" s="66">
        <v>0</v>
      </c>
      <c r="CR248" s="67">
        <v>0.13287844989721384</v>
      </c>
      <c r="CS248" s="67">
        <v>0.13607138170843722</v>
      </c>
      <c r="CT248" s="67">
        <v>0.31168263132572277</v>
      </c>
      <c r="CU248" s="67">
        <v>0.15872807593054281</v>
      </c>
      <c r="CV248" s="67">
        <v>0.26063946113808334</v>
      </c>
      <c r="CW248" s="68">
        <v>522</v>
      </c>
      <c r="CX248" s="68">
        <v>566</v>
      </c>
      <c r="CY248" s="68">
        <v>174</v>
      </c>
      <c r="CZ248" s="68">
        <v>297</v>
      </c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  <c r="DM248" s="37"/>
      <c r="DN248" s="37"/>
      <c r="DO248" s="37"/>
      <c r="DP248" s="37"/>
      <c r="DQ248" s="37"/>
      <c r="DR248" s="37"/>
      <c r="DS248" s="37"/>
      <c r="DT248" s="37"/>
      <c r="DU248" s="37"/>
      <c r="DV248" s="37"/>
      <c r="DW248" s="37"/>
      <c r="DX248" s="37"/>
      <c r="DY248" s="37"/>
      <c r="DZ248" s="37"/>
      <c r="EA248" s="37"/>
      <c r="EB248" s="37"/>
      <c r="EC248" s="37"/>
      <c r="ED248" s="37"/>
      <c r="EE248" s="37"/>
      <c r="EF248" s="37"/>
      <c r="EG248" s="37"/>
      <c r="EH248" s="37"/>
      <c r="EI248" s="37"/>
      <c r="EJ248" s="37"/>
      <c r="EK248" s="37"/>
      <c r="EL248" s="37"/>
      <c r="EM248" s="37"/>
      <c r="EN248" s="37"/>
      <c r="EO248" s="37"/>
      <c r="EP248" s="37"/>
      <c r="EQ248" s="37"/>
      <c r="ER248" s="37"/>
      <c r="ES248" s="37"/>
      <c r="ET248" s="37"/>
      <c r="EU248" s="37"/>
      <c r="EV248" s="37"/>
      <c r="EW248" s="37"/>
      <c r="EX248" s="37"/>
      <c r="EY248" s="37"/>
      <c r="EZ248" s="37"/>
      <c r="FA248" s="37"/>
      <c r="FB248" s="37"/>
      <c r="FC248" s="37"/>
      <c r="FD248" s="37"/>
      <c r="FE248" s="37"/>
      <c r="FF248" s="37"/>
      <c r="FG248" s="37"/>
      <c r="FH248" s="37"/>
      <c r="FI248" s="37"/>
      <c r="FJ248" s="37"/>
      <c r="FK248" s="37"/>
      <c r="FL248" s="37"/>
      <c r="FM248" s="37"/>
      <c r="FN248" s="37"/>
      <c r="FO248" s="37"/>
      <c r="FP248" s="37"/>
      <c r="FQ248" s="37"/>
      <c r="FR248" s="37"/>
      <c r="FS248" s="37"/>
      <c r="FT248" s="37"/>
      <c r="FU248" s="37"/>
      <c r="FV248" s="37"/>
      <c r="FW248" s="37"/>
      <c r="FX248" s="37"/>
      <c r="FY248" s="37"/>
      <c r="FZ248" s="37"/>
      <c r="GA248" s="37"/>
      <c r="GB248" s="37"/>
      <c r="GC248" s="37"/>
      <c r="GD248" s="37"/>
      <c r="GE248" s="37"/>
      <c r="GF248" s="37"/>
      <c r="GG248" s="37"/>
      <c r="GH248" s="37"/>
      <c r="GI248" s="37"/>
      <c r="GJ248" s="37"/>
      <c r="GK248" s="37"/>
      <c r="GL248" s="37"/>
      <c r="GM248" s="37"/>
      <c r="GN248" s="37"/>
      <c r="GO248" s="37"/>
      <c r="GP248" s="37"/>
      <c r="GQ248" s="37"/>
      <c r="GR248" s="37"/>
      <c r="GS248" s="37"/>
      <c r="GT248" s="37"/>
      <c r="GU248" s="37"/>
      <c r="GV248" s="37"/>
      <c r="GW248" s="37"/>
      <c r="GX248" s="37"/>
      <c r="GY248" s="37"/>
      <c r="GZ248" s="37"/>
      <c r="HA248" s="37"/>
      <c r="HB248" s="37"/>
      <c r="HC248" s="37"/>
      <c r="HD248" s="37"/>
      <c r="HE248" s="37"/>
      <c r="HF248" s="37"/>
      <c r="HG248" s="37"/>
      <c r="HH248" s="37"/>
      <c r="HI248" s="37"/>
      <c r="HJ248" s="37"/>
      <c r="HK248" s="37"/>
      <c r="HL248" s="37"/>
      <c r="HM248" s="37"/>
      <c r="HN248" s="37"/>
      <c r="HO248" s="37"/>
      <c r="HP248" s="37"/>
      <c r="HQ248" s="37"/>
      <c r="HR248" s="37"/>
      <c r="HS248" s="37"/>
      <c r="HT248" s="37"/>
      <c r="HU248" s="37"/>
      <c r="HV248" s="37"/>
      <c r="HW248" s="37"/>
      <c r="HX248" s="37"/>
      <c r="HY248" s="37"/>
      <c r="HZ248" s="37"/>
      <c r="IA248" s="37"/>
      <c r="IB248" s="37"/>
      <c r="IC248" s="37"/>
      <c r="ID248" s="37"/>
      <c r="IE248" s="37"/>
      <c r="IF248" s="37"/>
      <c r="IG248" s="37"/>
      <c r="IH248" s="37"/>
      <c r="II248" s="37"/>
      <c r="IJ248" s="37"/>
      <c r="IK248" s="37"/>
      <c r="IL248" s="37"/>
      <c r="IM248" s="37"/>
      <c r="IN248" s="37"/>
      <c r="IO248" s="37"/>
      <c r="IP248" s="37"/>
      <c r="IQ248" s="37"/>
      <c r="IR248" s="37"/>
      <c r="IS248" s="37"/>
      <c r="IT248" s="37"/>
      <c r="IU248" s="37"/>
      <c r="IV248" s="37"/>
      <c r="IW248" s="37"/>
      <c r="IX248" s="37"/>
      <c r="IY248" s="37"/>
      <c r="IZ248" s="37"/>
      <c r="JA248" s="37"/>
      <c r="JB248" s="37"/>
      <c r="JC248" s="37"/>
      <c r="JD248" s="37"/>
      <c r="JE248" s="37"/>
      <c r="JF248" s="37"/>
      <c r="JG248" s="37"/>
      <c r="JH248" s="37"/>
      <c r="JI248" s="37"/>
      <c r="JJ248" s="37"/>
      <c r="JK248" s="37"/>
      <c r="JL248" s="37"/>
      <c r="JM248" s="37"/>
      <c r="JN248" s="37"/>
      <c r="JO248" s="37"/>
      <c r="JP248" s="37"/>
      <c r="JQ248" s="37"/>
      <c r="JR248" s="37"/>
      <c r="JS248" s="37"/>
      <c r="JT248" s="37"/>
      <c r="JU248" s="37"/>
      <c r="JV248" s="37"/>
      <c r="JW248" s="37"/>
      <c r="JX248" s="37"/>
      <c r="JY248" s="37"/>
      <c r="JZ248" s="37"/>
      <c r="KA248" s="37"/>
      <c r="KB248" s="37"/>
      <c r="KC248" s="37"/>
      <c r="KD248" s="37"/>
      <c r="KE248" s="37"/>
      <c r="KF248" s="37"/>
      <c r="KG248" s="37"/>
      <c r="KH248" s="37"/>
      <c r="KI248" s="37"/>
      <c r="KJ248" s="37"/>
      <c r="KK248" s="37"/>
      <c r="KL248" s="37"/>
      <c r="KM248" s="37"/>
      <c r="KN248" s="37"/>
      <c r="KO248" s="37"/>
      <c r="KP248" s="37"/>
      <c r="KQ248" s="37"/>
      <c r="KR248" s="37"/>
      <c r="KS248" s="37"/>
      <c r="KT248" s="37"/>
      <c r="KU248" s="37"/>
      <c r="KV248" s="37"/>
      <c r="KW248" s="37"/>
      <c r="KX248" s="37"/>
      <c r="KY248" s="37"/>
      <c r="KZ248" s="37"/>
      <c r="LA248" s="37"/>
      <c r="LB248" s="37"/>
      <c r="LC248" s="37"/>
      <c r="LD248" s="37"/>
      <c r="LE248" s="37"/>
      <c r="LF248" s="37"/>
      <c r="LG248" s="37"/>
      <c r="LH248" s="37"/>
      <c r="LI248" s="37"/>
      <c r="LJ248" s="37"/>
      <c r="LK248" s="37"/>
      <c r="LL248" s="37"/>
      <c r="LM248" s="37"/>
      <c r="LN248" s="37"/>
      <c r="LO248" s="37"/>
      <c r="LP248" s="37"/>
      <c r="LQ248" s="37"/>
      <c r="LR248" s="37"/>
      <c r="LS248" s="37"/>
      <c r="LT248" s="37"/>
      <c r="LU248" s="37"/>
      <c r="LV248" s="37"/>
      <c r="LW248" s="37"/>
      <c r="LX248" s="37"/>
      <c r="LY248" s="37"/>
      <c r="LZ248" s="37"/>
      <c r="MA248" s="37"/>
      <c r="MB248" s="37"/>
      <c r="MC248" s="37"/>
      <c r="MD248" s="37"/>
      <c r="ME248" s="37"/>
      <c r="MF248" s="37"/>
      <c r="MG248" s="37"/>
      <c r="MH248" s="37"/>
      <c r="MI248" s="37"/>
      <c r="MJ248" s="37"/>
      <c r="MK248" s="37"/>
      <c r="ML248" s="37"/>
      <c r="MM248" s="37"/>
      <c r="MN248" s="37"/>
      <c r="MO248" s="37"/>
      <c r="MP248" s="37"/>
      <c r="MQ248" s="37"/>
      <c r="MR248" s="37"/>
      <c r="MS248" s="37"/>
      <c r="MT248" s="37"/>
      <c r="MU248" s="37"/>
      <c r="MV248" s="37"/>
      <c r="MW248" s="37"/>
      <c r="MX248" s="37"/>
      <c r="MY248" s="37"/>
      <c r="MZ248" s="37"/>
      <c r="NA248" s="37"/>
      <c r="NB248" s="37"/>
      <c r="NC248" s="37"/>
      <c r="ND248" s="37"/>
      <c r="NE248" s="37"/>
      <c r="NF248" s="37"/>
      <c r="NG248" s="37"/>
    </row>
    <row r="249" spans="1:371" s="2" customFormat="1" ht="14.4" customHeight="1" x14ac:dyDescent="0.3">
      <c r="A249" s="2" t="s">
        <v>444</v>
      </c>
      <c r="B249" s="2" t="s">
        <v>475</v>
      </c>
      <c r="C249" s="2" t="s">
        <v>485</v>
      </c>
      <c r="D249" s="6">
        <v>599018</v>
      </c>
      <c r="E249" s="6">
        <v>2767</v>
      </c>
      <c r="F249" s="4">
        <v>300</v>
      </c>
      <c r="G249" s="54">
        <v>0.10842067220816769</v>
      </c>
      <c r="H249" s="6">
        <v>1</v>
      </c>
      <c r="I249" s="6">
        <v>100</v>
      </c>
      <c r="J249" s="6"/>
      <c r="K249" s="6">
        <v>100</v>
      </c>
      <c r="L249" s="6"/>
      <c r="M249" s="61">
        <v>200</v>
      </c>
      <c r="N249" s="4" t="s">
        <v>1712</v>
      </c>
      <c r="O249" s="4">
        <v>32</v>
      </c>
      <c r="P249" s="4">
        <v>280</v>
      </c>
      <c r="Q249" s="4">
        <v>100</v>
      </c>
      <c r="R249" s="4">
        <v>100</v>
      </c>
      <c r="S249" s="4">
        <v>0</v>
      </c>
      <c r="T249" s="4">
        <v>0</v>
      </c>
      <c r="U249" s="4">
        <v>0</v>
      </c>
      <c r="V249" s="4">
        <v>100</v>
      </c>
      <c r="W249" s="4">
        <v>100</v>
      </c>
      <c r="X249" s="4">
        <v>0</v>
      </c>
      <c r="Y249" s="4">
        <v>0</v>
      </c>
      <c r="Z249" s="4">
        <v>0</v>
      </c>
      <c r="AA249" s="4">
        <v>100</v>
      </c>
      <c r="AB249" s="4">
        <v>100</v>
      </c>
      <c r="AC249" s="4">
        <v>100</v>
      </c>
      <c r="AD249" s="4">
        <v>100</v>
      </c>
      <c r="AE249" s="6">
        <v>100</v>
      </c>
      <c r="AF249" s="6">
        <v>100</v>
      </c>
      <c r="AG249" s="6">
        <v>0</v>
      </c>
      <c r="AH249" s="6">
        <v>0</v>
      </c>
      <c r="AI249" s="6">
        <v>100</v>
      </c>
      <c r="AJ249" s="6">
        <v>2</v>
      </c>
      <c r="AK249" s="6" t="s">
        <v>96</v>
      </c>
      <c r="AL249" s="6" t="s">
        <v>96</v>
      </c>
      <c r="AM249" s="6">
        <v>3</v>
      </c>
      <c r="AN249" s="6" t="s">
        <v>97</v>
      </c>
      <c r="AO249" s="4" t="s">
        <v>97</v>
      </c>
      <c r="AP249" s="4" t="s">
        <v>97</v>
      </c>
      <c r="AQ249" s="4" t="s">
        <v>97</v>
      </c>
      <c r="AR249" s="4" t="s">
        <v>97</v>
      </c>
      <c r="AS249" s="4" t="s">
        <v>97</v>
      </c>
      <c r="AT249" s="4" t="s">
        <v>97</v>
      </c>
      <c r="AU249" s="4" t="s">
        <v>96</v>
      </c>
      <c r="AV249" s="4" t="s">
        <v>96</v>
      </c>
      <c r="AW249" s="4" t="s">
        <v>97</v>
      </c>
      <c r="AX249" s="4" t="s">
        <v>97</v>
      </c>
      <c r="AY249" s="4" t="s">
        <v>96</v>
      </c>
      <c r="AZ249" s="4" t="s">
        <v>97</v>
      </c>
      <c r="BA249" s="4" t="s">
        <v>97</v>
      </c>
      <c r="BB249" s="4" t="s">
        <v>97</v>
      </c>
      <c r="BC249" s="4" t="s">
        <v>97</v>
      </c>
      <c r="BD249" s="4" t="s">
        <v>1710</v>
      </c>
      <c r="BE249" s="4">
        <v>3</v>
      </c>
      <c r="BF249" s="4">
        <v>2</v>
      </c>
      <c r="BG249" s="4">
        <v>2</v>
      </c>
      <c r="BH249" s="4">
        <v>1</v>
      </c>
      <c r="BI249" s="4">
        <v>5</v>
      </c>
      <c r="BJ249" s="4">
        <v>1</v>
      </c>
      <c r="BK249" s="4">
        <v>5</v>
      </c>
      <c r="BL249" s="6" t="s">
        <v>97</v>
      </c>
      <c r="BM249" s="6" t="s">
        <v>97</v>
      </c>
      <c r="BN249" s="6" t="s">
        <v>98</v>
      </c>
      <c r="BO249" s="6" t="s">
        <v>97</v>
      </c>
      <c r="BP249" s="6" t="s">
        <v>98</v>
      </c>
      <c r="BQ249" s="6" t="s">
        <v>98</v>
      </c>
      <c r="BR249" s="6" t="s">
        <v>97</v>
      </c>
      <c r="BS249" s="6" t="s">
        <v>98</v>
      </c>
      <c r="BT249" s="6" t="s">
        <v>98</v>
      </c>
      <c r="BU249" s="29" t="s">
        <v>429</v>
      </c>
      <c r="BV249" s="29" t="s">
        <v>429</v>
      </c>
      <c r="BW249" s="29" t="s">
        <v>429</v>
      </c>
      <c r="BX249" s="29" t="s">
        <v>429</v>
      </c>
      <c r="BY249" s="29" t="s">
        <v>429</v>
      </c>
      <c r="BZ249" s="65" t="s">
        <v>429</v>
      </c>
      <c r="CA249" s="65" t="s">
        <v>429</v>
      </c>
      <c r="CB249" s="65" t="s">
        <v>429</v>
      </c>
      <c r="CC249" s="65" t="s">
        <v>429</v>
      </c>
      <c r="CD249" s="66">
        <v>70</v>
      </c>
      <c r="CE249" s="66">
        <v>28</v>
      </c>
      <c r="CF249" s="66">
        <v>12</v>
      </c>
      <c r="CG249" s="66">
        <v>0</v>
      </c>
      <c r="CH249" s="66">
        <v>0</v>
      </c>
      <c r="CI249" s="66">
        <v>65</v>
      </c>
      <c r="CJ249" s="66">
        <v>12</v>
      </c>
      <c r="CK249" s="66">
        <v>27</v>
      </c>
      <c r="CL249" s="66">
        <v>526</v>
      </c>
      <c r="CM249" s="66">
        <v>301</v>
      </c>
      <c r="CN249" s="66">
        <v>19</v>
      </c>
      <c r="CO249" s="66">
        <v>71</v>
      </c>
      <c r="CP249" s="66">
        <v>0</v>
      </c>
      <c r="CQ249" s="66">
        <v>0</v>
      </c>
      <c r="CR249" s="67">
        <v>0.16856735566642908</v>
      </c>
      <c r="CS249" s="67">
        <v>0.19636493228795437</v>
      </c>
      <c r="CT249" s="67">
        <v>0.29436920883820383</v>
      </c>
      <c r="CU249" s="67">
        <v>0.16892373485388454</v>
      </c>
      <c r="CV249" s="67">
        <v>0.17177476835352815</v>
      </c>
      <c r="CW249" s="68">
        <v>159</v>
      </c>
      <c r="CX249" s="68">
        <v>30</v>
      </c>
      <c r="CY249" s="68">
        <v>24</v>
      </c>
      <c r="CZ249" s="68">
        <v>38</v>
      </c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  <c r="HL249" s="37"/>
      <c r="HM249" s="37"/>
      <c r="HN249" s="37"/>
      <c r="HO249" s="37"/>
      <c r="HP249" s="37"/>
      <c r="HQ249" s="37"/>
      <c r="HR249" s="37"/>
      <c r="HS249" s="37"/>
      <c r="HT249" s="37"/>
      <c r="HU249" s="37"/>
      <c r="HV249" s="37"/>
      <c r="HW249" s="37"/>
      <c r="HX249" s="37"/>
      <c r="HY249" s="37"/>
      <c r="HZ249" s="37"/>
      <c r="IA249" s="37"/>
      <c r="IB249" s="37"/>
      <c r="IC249" s="37"/>
      <c r="ID249" s="37"/>
      <c r="IE249" s="37"/>
      <c r="IF249" s="37"/>
      <c r="IG249" s="37"/>
      <c r="IH249" s="37"/>
      <c r="II249" s="37"/>
      <c r="IJ249" s="37"/>
      <c r="IK249" s="37"/>
      <c r="IL249" s="37"/>
      <c r="IM249" s="37"/>
      <c r="IN249" s="37"/>
      <c r="IO249" s="37"/>
      <c r="IP249" s="37"/>
      <c r="IQ249" s="37"/>
      <c r="IR249" s="37"/>
      <c r="IS249" s="37"/>
      <c r="IT249" s="37"/>
      <c r="IU249" s="37"/>
      <c r="IV249" s="37"/>
      <c r="IW249" s="37"/>
      <c r="IX249" s="37"/>
      <c r="IY249" s="37"/>
      <c r="IZ249" s="37"/>
      <c r="JA249" s="37"/>
      <c r="JB249" s="37"/>
      <c r="JC249" s="37"/>
      <c r="JD249" s="37"/>
      <c r="JE249" s="37"/>
      <c r="JF249" s="37"/>
      <c r="JG249" s="37"/>
      <c r="JH249" s="37"/>
      <c r="JI249" s="37"/>
      <c r="JJ249" s="37"/>
      <c r="JK249" s="37"/>
      <c r="JL249" s="37"/>
      <c r="JM249" s="37"/>
      <c r="JN249" s="37"/>
      <c r="JO249" s="37"/>
      <c r="JP249" s="37"/>
      <c r="JQ249" s="37"/>
      <c r="JR249" s="37"/>
      <c r="JS249" s="37"/>
      <c r="JT249" s="37"/>
      <c r="JU249" s="37"/>
      <c r="JV249" s="37"/>
      <c r="JW249" s="37"/>
      <c r="JX249" s="37"/>
      <c r="JY249" s="37"/>
      <c r="JZ249" s="37"/>
      <c r="KA249" s="37"/>
      <c r="KB249" s="37"/>
      <c r="KC249" s="37"/>
      <c r="KD249" s="37"/>
      <c r="KE249" s="37"/>
      <c r="KF249" s="37"/>
      <c r="KG249" s="37"/>
      <c r="KH249" s="37"/>
      <c r="KI249" s="37"/>
      <c r="KJ249" s="37"/>
      <c r="KK249" s="37"/>
      <c r="KL249" s="37"/>
      <c r="KM249" s="37"/>
      <c r="KN249" s="37"/>
      <c r="KO249" s="37"/>
      <c r="KP249" s="37"/>
      <c r="KQ249" s="37"/>
      <c r="KR249" s="37"/>
      <c r="KS249" s="37"/>
      <c r="KT249" s="37"/>
      <c r="KU249" s="37"/>
      <c r="KV249" s="37"/>
      <c r="KW249" s="37"/>
      <c r="KX249" s="37"/>
      <c r="KY249" s="37"/>
      <c r="KZ249" s="37"/>
      <c r="LA249" s="37"/>
      <c r="LB249" s="37"/>
      <c r="LC249" s="37"/>
      <c r="LD249" s="37"/>
      <c r="LE249" s="37"/>
      <c r="LF249" s="37"/>
      <c r="LG249" s="37"/>
      <c r="LH249" s="37"/>
      <c r="LI249" s="37"/>
      <c r="LJ249" s="37"/>
      <c r="LK249" s="37"/>
      <c r="LL249" s="37"/>
      <c r="LM249" s="37"/>
      <c r="LN249" s="37"/>
      <c r="LO249" s="37"/>
      <c r="LP249" s="37"/>
      <c r="LQ249" s="37"/>
      <c r="LR249" s="37"/>
      <c r="LS249" s="37"/>
      <c r="LT249" s="37"/>
      <c r="LU249" s="37"/>
      <c r="LV249" s="37"/>
      <c r="LW249" s="37"/>
      <c r="LX249" s="37"/>
      <c r="LY249" s="37"/>
      <c r="LZ249" s="37"/>
      <c r="MA249" s="37"/>
      <c r="MB249" s="37"/>
      <c r="MC249" s="37"/>
      <c r="MD249" s="37"/>
      <c r="ME249" s="37"/>
      <c r="MF249" s="37"/>
      <c r="MG249" s="37"/>
      <c r="MH249" s="37"/>
      <c r="MI249" s="37"/>
      <c r="MJ249" s="37"/>
      <c r="MK249" s="37"/>
      <c r="ML249" s="37"/>
      <c r="MM249" s="37"/>
      <c r="MN249" s="37"/>
      <c r="MO249" s="37"/>
      <c r="MP249" s="37"/>
      <c r="MQ249" s="37"/>
      <c r="MR249" s="37"/>
      <c r="MS249" s="37"/>
      <c r="MT249" s="37"/>
      <c r="MU249" s="37"/>
      <c r="MV249" s="37"/>
      <c r="MW249" s="37"/>
      <c r="MX249" s="37"/>
      <c r="MY249" s="37"/>
      <c r="MZ249" s="37"/>
      <c r="NA249" s="37"/>
      <c r="NB249" s="37"/>
      <c r="NC249" s="37"/>
      <c r="ND249" s="37"/>
      <c r="NE249" s="37"/>
      <c r="NF249" s="37"/>
      <c r="NG249" s="37"/>
    </row>
    <row r="250" spans="1:371" s="2" customFormat="1" ht="14.4" customHeight="1" x14ac:dyDescent="0.3">
      <c r="A250" s="2" t="s">
        <v>444</v>
      </c>
      <c r="B250" s="2" t="s">
        <v>475</v>
      </c>
      <c r="C250" s="2" t="s">
        <v>487</v>
      </c>
      <c r="D250" s="6">
        <v>599794</v>
      </c>
      <c r="E250" s="6">
        <v>5750</v>
      </c>
      <c r="F250" s="4">
        <v>113</v>
      </c>
      <c r="G250" s="54">
        <v>1.965217391304348E-2</v>
      </c>
      <c r="H250" s="6">
        <v>1</v>
      </c>
      <c r="I250" s="6">
        <v>103</v>
      </c>
      <c r="J250" s="6"/>
      <c r="K250" s="6"/>
      <c r="L250" s="6">
        <v>103</v>
      </c>
      <c r="M250" s="61">
        <v>10</v>
      </c>
      <c r="N250" s="4" t="s">
        <v>1709</v>
      </c>
      <c r="O250" s="6">
        <v>0</v>
      </c>
      <c r="P250" s="6">
        <v>0</v>
      </c>
      <c r="Q250" s="6">
        <v>100</v>
      </c>
      <c r="R250" s="6">
        <v>100</v>
      </c>
      <c r="S250" s="6">
        <v>0</v>
      </c>
      <c r="T250" s="6">
        <v>0</v>
      </c>
      <c r="U250" s="6">
        <v>0</v>
      </c>
      <c r="V250" s="6">
        <v>100</v>
      </c>
      <c r="W250" s="6">
        <v>100</v>
      </c>
      <c r="X250" s="6">
        <v>0</v>
      </c>
      <c r="Y250" s="6">
        <v>0</v>
      </c>
      <c r="Z250" s="6">
        <v>0</v>
      </c>
      <c r="AA250" s="6">
        <v>100</v>
      </c>
      <c r="AB250" s="6">
        <v>100</v>
      </c>
      <c r="AC250" s="6">
        <v>100</v>
      </c>
      <c r="AD250" s="6">
        <v>100</v>
      </c>
      <c r="AE250" s="6">
        <v>100</v>
      </c>
      <c r="AF250" s="6">
        <v>0</v>
      </c>
      <c r="AG250" s="6">
        <v>70</v>
      </c>
      <c r="AH250" s="6">
        <v>30</v>
      </c>
      <c r="AI250" s="6">
        <v>100</v>
      </c>
      <c r="AJ250" s="6">
        <v>4</v>
      </c>
      <c r="AK250" s="6" t="s">
        <v>96</v>
      </c>
      <c r="AL250" s="6" t="s">
        <v>96</v>
      </c>
      <c r="AM250" s="6">
        <v>12</v>
      </c>
      <c r="AN250" s="6" t="s">
        <v>97</v>
      </c>
      <c r="AO250" s="6" t="s">
        <v>97</v>
      </c>
      <c r="AP250" s="6" t="s">
        <v>97</v>
      </c>
      <c r="AQ250" s="6" t="s">
        <v>97</v>
      </c>
      <c r="AR250" s="6" t="s">
        <v>97</v>
      </c>
      <c r="AS250" s="6" t="s">
        <v>97</v>
      </c>
      <c r="AT250" s="6" t="s">
        <v>97</v>
      </c>
      <c r="AU250" s="6" t="s">
        <v>97</v>
      </c>
      <c r="AV250" s="6" t="s">
        <v>97</v>
      </c>
      <c r="AW250" s="6" t="s">
        <v>97</v>
      </c>
      <c r="AX250" s="6" t="s">
        <v>97</v>
      </c>
      <c r="AY250" s="6" t="s">
        <v>97</v>
      </c>
      <c r="AZ250" s="6" t="s">
        <v>97</v>
      </c>
      <c r="BA250" s="6" t="s">
        <v>97</v>
      </c>
      <c r="BB250" s="6" t="s">
        <v>97</v>
      </c>
      <c r="BC250" s="6" t="s">
        <v>97</v>
      </c>
      <c r="BD250" s="6" t="s">
        <v>97</v>
      </c>
      <c r="BE250" s="6">
        <v>0</v>
      </c>
      <c r="BF250" s="6">
        <v>0</v>
      </c>
      <c r="BG250" s="6">
        <v>1</v>
      </c>
      <c r="BH250" s="6">
        <v>0</v>
      </c>
      <c r="BI250" s="6">
        <v>1</v>
      </c>
      <c r="BJ250" s="6">
        <v>0</v>
      </c>
      <c r="BK250" s="6">
        <v>7</v>
      </c>
      <c r="BL250" s="6" t="s">
        <v>97</v>
      </c>
      <c r="BM250" s="6" t="s">
        <v>97</v>
      </c>
      <c r="BN250" s="6" t="s">
        <v>98</v>
      </c>
      <c r="BO250" s="6" t="s">
        <v>97</v>
      </c>
      <c r="BP250" s="6" t="s">
        <v>98</v>
      </c>
      <c r="BQ250" s="6" t="s">
        <v>98</v>
      </c>
      <c r="BR250" s="6" t="s">
        <v>96</v>
      </c>
      <c r="BS250" s="6">
        <v>2</v>
      </c>
      <c r="BT250" s="6" t="s">
        <v>97</v>
      </c>
      <c r="BU250" s="29" t="s">
        <v>429</v>
      </c>
      <c r="BV250" s="29" t="s">
        <v>429</v>
      </c>
      <c r="BW250" s="29" t="s">
        <v>429</v>
      </c>
      <c r="BX250" s="29" t="s">
        <v>429</v>
      </c>
      <c r="BY250" s="29" t="s">
        <v>429</v>
      </c>
      <c r="BZ250" s="65" t="s">
        <v>429</v>
      </c>
      <c r="CA250" s="65" t="s">
        <v>429</v>
      </c>
      <c r="CB250" s="65" t="s">
        <v>429</v>
      </c>
      <c r="CC250" s="65" t="s">
        <v>429</v>
      </c>
      <c r="CD250" s="66">
        <v>126</v>
      </c>
      <c r="CE250" s="66">
        <v>42</v>
      </c>
      <c r="CF250" s="66">
        <v>29</v>
      </c>
      <c r="CG250" s="66">
        <v>0</v>
      </c>
      <c r="CH250" s="66">
        <v>4</v>
      </c>
      <c r="CI250" s="66">
        <v>164</v>
      </c>
      <c r="CJ250" s="66">
        <v>0</v>
      </c>
      <c r="CK250" s="66">
        <v>65</v>
      </c>
      <c r="CL250" s="66">
        <v>720</v>
      </c>
      <c r="CM250" s="66">
        <v>720</v>
      </c>
      <c r="CN250" s="66">
        <v>38</v>
      </c>
      <c r="CO250" s="66">
        <v>146</v>
      </c>
      <c r="CP250" s="66">
        <v>0</v>
      </c>
      <c r="CQ250" s="66">
        <v>0</v>
      </c>
      <c r="CR250" s="67">
        <v>0.2239203838635152</v>
      </c>
      <c r="CS250" s="67">
        <v>0.19548604940465611</v>
      </c>
      <c r="CT250" s="67">
        <v>0.32859427759019016</v>
      </c>
      <c r="CU250" s="67">
        <v>0.13772880753509864</v>
      </c>
      <c r="CV250" s="67">
        <v>0.11427048160653989</v>
      </c>
      <c r="CW250" s="68">
        <v>278</v>
      </c>
      <c r="CX250" s="68">
        <v>72</v>
      </c>
      <c r="CY250" s="68">
        <v>59</v>
      </c>
      <c r="CZ250" s="68">
        <v>39</v>
      </c>
      <c r="DA250" s="37"/>
      <c r="DB250" s="37"/>
      <c r="DC250" s="37"/>
      <c r="DD250" s="37"/>
      <c r="DE250" s="37"/>
      <c r="DF250" s="37"/>
      <c r="DG250" s="37"/>
      <c r="DH250" s="3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47"/>
      <c r="EX250" s="47"/>
      <c r="EY250" s="47"/>
      <c r="EZ250" s="47"/>
      <c r="FA250" s="47"/>
      <c r="FB250" s="47"/>
      <c r="FC250" s="47"/>
      <c r="FD250" s="47"/>
      <c r="FE250" s="47"/>
      <c r="FF250" s="47"/>
      <c r="FG250" s="47"/>
      <c r="FH250" s="47"/>
      <c r="FI250" s="47"/>
      <c r="FJ250" s="47"/>
      <c r="FK250" s="47"/>
      <c r="FL250" s="47"/>
      <c r="FM250" s="47"/>
      <c r="FN250" s="47"/>
      <c r="FO250" s="47"/>
      <c r="FP250" s="47"/>
      <c r="FQ250" s="47"/>
      <c r="FR250" s="47"/>
      <c r="FS250" s="47"/>
      <c r="FT250" s="47"/>
      <c r="FU250" s="47"/>
      <c r="FV250" s="47"/>
      <c r="FW250" s="47"/>
      <c r="FX250" s="47"/>
      <c r="FY250" s="47"/>
      <c r="FZ250" s="47"/>
      <c r="GA250" s="47"/>
      <c r="GB250" s="47"/>
      <c r="GC250" s="47"/>
      <c r="GD250" s="47"/>
      <c r="GE250" s="47"/>
      <c r="GF250" s="47"/>
      <c r="GG250" s="47"/>
      <c r="GH250" s="47"/>
      <c r="GI250" s="47"/>
      <c r="GJ250" s="47"/>
      <c r="GK250" s="47"/>
      <c r="GL250" s="47"/>
      <c r="GM250" s="47"/>
      <c r="GN250" s="47"/>
      <c r="GO250" s="47"/>
      <c r="GP250" s="47"/>
      <c r="GQ250" s="47"/>
      <c r="GR250" s="47"/>
      <c r="GS250" s="47"/>
      <c r="GT250" s="47"/>
      <c r="GU250" s="47"/>
      <c r="GV250" s="47"/>
      <c r="GW250" s="47"/>
      <c r="GX250" s="47"/>
      <c r="GY250" s="47"/>
      <c r="GZ250" s="47"/>
      <c r="HA250" s="47"/>
      <c r="HB250" s="47"/>
      <c r="HC250" s="47"/>
      <c r="HD250" s="47"/>
      <c r="HE250" s="47"/>
      <c r="HF250" s="47"/>
      <c r="HG250" s="47"/>
      <c r="HH250" s="47"/>
      <c r="HI250" s="47"/>
      <c r="HJ250" s="47"/>
      <c r="HK250" s="47"/>
      <c r="HL250" s="47"/>
      <c r="HM250" s="47"/>
      <c r="HN250" s="47"/>
      <c r="HO250" s="47"/>
      <c r="HP250" s="47"/>
      <c r="HQ250" s="47"/>
      <c r="HR250" s="47"/>
      <c r="HS250" s="47"/>
      <c r="HT250" s="47"/>
      <c r="HU250" s="47"/>
      <c r="HV250" s="47"/>
      <c r="HW250" s="47"/>
      <c r="HX250" s="47"/>
      <c r="HY250" s="47"/>
      <c r="HZ250" s="47"/>
      <c r="IA250" s="47"/>
      <c r="IB250" s="47"/>
      <c r="IC250" s="47"/>
      <c r="ID250" s="47"/>
      <c r="IE250" s="47"/>
      <c r="IF250" s="47"/>
      <c r="IG250" s="47"/>
      <c r="IH250" s="47"/>
      <c r="II250" s="47"/>
      <c r="IJ250" s="47"/>
      <c r="IK250" s="47"/>
      <c r="IL250" s="47"/>
      <c r="IM250" s="47"/>
      <c r="IN250" s="47"/>
      <c r="IO250" s="47"/>
      <c r="IP250" s="47"/>
      <c r="IQ250" s="47"/>
      <c r="IR250" s="47"/>
      <c r="IS250" s="47"/>
      <c r="IT250" s="47"/>
      <c r="IU250" s="47"/>
      <c r="IV250" s="47"/>
      <c r="IW250" s="47"/>
      <c r="IX250" s="47"/>
      <c r="IY250" s="47"/>
      <c r="IZ250" s="47"/>
      <c r="JA250" s="47"/>
      <c r="JB250" s="47"/>
      <c r="JC250" s="47"/>
      <c r="JD250" s="47"/>
      <c r="JE250" s="47"/>
      <c r="JF250" s="47"/>
      <c r="JG250" s="47"/>
      <c r="JH250" s="47"/>
      <c r="JI250" s="47"/>
      <c r="JJ250" s="47"/>
      <c r="JK250" s="47"/>
      <c r="JL250" s="47"/>
      <c r="JM250" s="47"/>
      <c r="JN250" s="47"/>
      <c r="JO250" s="47"/>
      <c r="JP250" s="47"/>
      <c r="JQ250" s="47"/>
      <c r="JR250" s="47"/>
      <c r="JS250" s="47"/>
      <c r="JT250" s="47"/>
      <c r="JU250" s="47"/>
      <c r="JV250" s="47"/>
      <c r="JW250" s="47"/>
      <c r="JX250" s="47"/>
      <c r="JY250" s="47"/>
      <c r="JZ250" s="47"/>
      <c r="KA250" s="47"/>
      <c r="KB250" s="47"/>
      <c r="KC250" s="47"/>
      <c r="KD250" s="47"/>
      <c r="KE250" s="47"/>
      <c r="KF250" s="47"/>
      <c r="KG250" s="47"/>
      <c r="KH250" s="47"/>
      <c r="KI250" s="47"/>
      <c r="KJ250" s="47"/>
      <c r="KK250" s="47"/>
      <c r="KL250" s="47"/>
      <c r="KM250" s="47"/>
      <c r="KN250" s="47"/>
      <c r="KO250" s="47"/>
      <c r="KP250" s="47"/>
      <c r="KQ250" s="47"/>
      <c r="KR250" s="47"/>
      <c r="KS250" s="47"/>
      <c r="KT250" s="47"/>
      <c r="KU250" s="47"/>
      <c r="KV250" s="47"/>
      <c r="KW250" s="47"/>
      <c r="KX250" s="47"/>
      <c r="KY250" s="47"/>
      <c r="KZ250" s="47"/>
      <c r="LA250" s="47"/>
      <c r="LB250" s="47"/>
      <c r="LC250" s="47"/>
      <c r="LD250" s="47"/>
      <c r="LE250" s="47"/>
      <c r="LF250" s="47"/>
      <c r="LG250" s="47"/>
      <c r="LH250" s="47"/>
      <c r="LI250" s="47"/>
      <c r="LJ250" s="47"/>
      <c r="LK250" s="47"/>
      <c r="LL250" s="47"/>
      <c r="LM250" s="47"/>
      <c r="LN250" s="47"/>
      <c r="LO250" s="47"/>
      <c r="LP250" s="47"/>
      <c r="LQ250" s="47"/>
      <c r="LR250" s="47"/>
      <c r="LS250" s="47"/>
      <c r="LT250" s="47"/>
      <c r="LU250" s="47"/>
      <c r="LV250" s="47"/>
      <c r="LW250" s="47"/>
      <c r="LX250" s="47"/>
      <c r="LY250" s="47"/>
      <c r="LZ250" s="47"/>
      <c r="MA250" s="47"/>
      <c r="MB250" s="47"/>
      <c r="MC250" s="47"/>
      <c r="MD250" s="47"/>
      <c r="ME250" s="47"/>
      <c r="MF250" s="47"/>
      <c r="MG250" s="47"/>
      <c r="MH250" s="47"/>
      <c r="MI250" s="47"/>
      <c r="MJ250" s="47"/>
      <c r="MK250" s="47"/>
      <c r="ML250" s="47"/>
      <c r="MM250" s="47"/>
      <c r="MN250" s="47"/>
      <c r="MO250" s="47"/>
      <c r="MP250" s="47"/>
      <c r="MQ250" s="47"/>
      <c r="MR250" s="47"/>
      <c r="MS250" s="47"/>
      <c r="MT250" s="47"/>
      <c r="MU250" s="47"/>
      <c r="MV250" s="47"/>
      <c r="MW250" s="47"/>
      <c r="MX250" s="47"/>
      <c r="MY250" s="47"/>
      <c r="MZ250" s="47"/>
      <c r="NA250" s="47"/>
      <c r="NB250" s="47"/>
      <c r="NC250" s="47"/>
      <c r="ND250" s="47"/>
      <c r="NE250" s="47"/>
      <c r="NF250" s="47"/>
      <c r="NG250" s="47"/>
    </row>
    <row r="251" spans="1:371" s="2" customFormat="1" ht="14.4" customHeight="1" x14ac:dyDescent="0.3">
      <c r="A251" s="2" t="s">
        <v>444</v>
      </c>
      <c r="B251" s="2" t="s">
        <v>475</v>
      </c>
      <c r="C251" s="2" t="s">
        <v>489</v>
      </c>
      <c r="D251" s="6">
        <v>599972</v>
      </c>
      <c r="E251" s="6">
        <v>6907</v>
      </c>
      <c r="F251" s="4">
        <v>6907</v>
      </c>
      <c r="G251" s="54">
        <v>1</v>
      </c>
      <c r="H251" s="6" t="s">
        <v>1716</v>
      </c>
      <c r="I251" s="4">
        <v>6907</v>
      </c>
      <c r="J251" s="6"/>
      <c r="K251" s="6">
        <v>230</v>
      </c>
      <c r="L251" s="6">
        <v>6677</v>
      </c>
      <c r="M251" s="61"/>
      <c r="N251" s="4" t="s">
        <v>1709</v>
      </c>
      <c r="O251" s="6">
        <v>386</v>
      </c>
      <c r="P251" s="6">
        <v>6700</v>
      </c>
      <c r="Q251" s="6">
        <v>100</v>
      </c>
      <c r="R251" s="6">
        <v>100</v>
      </c>
      <c r="S251" s="6">
        <v>0</v>
      </c>
      <c r="T251" s="6">
        <v>0</v>
      </c>
      <c r="U251" s="6">
        <v>0</v>
      </c>
      <c r="V251" s="6">
        <v>100</v>
      </c>
      <c r="W251" s="6">
        <v>100</v>
      </c>
      <c r="X251" s="6">
        <v>0</v>
      </c>
      <c r="Y251" s="6">
        <v>0</v>
      </c>
      <c r="Z251" s="6">
        <v>0</v>
      </c>
      <c r="AA251" s="6">
        <v>100</v>
      </c>
      <c r="AB251" s="6">
        <v>100</v>
      </c>
      <c r="AC251" s="6">
        <v>100</v>
      </c>
      <c r="AD251" s="6">
        <v>70</v>
      </c>
      <c r="AE251" s="6">
        <v>0</v>
      </c>
      <c r="AF251" s="6">
        <v>0</v>
      </c>
      <c r="AG251" s="6">
        <v>60</v>
      </c>
      <c r="AH251" s="6">
        <v>40</v>
      </c>
      <c r="AI251" s="6">
        <v>0</v>
      </c>
      <c r="AJ251" s="6">
        <v>0</v>
      </c>
      <c r="AK251" s="6" t="s">
        <v>97</v>
      </c>
      <c r="AL251" s="6" t="s">
        <v>96</v>
      </c>
      <c r="AM251" s="6">
        <v>144</v>
      </c>
      <c r="AN251" s="6" t="s">
        <v>97</v>
      </c>
      <c r="AO251" s="6" t="s">
        <v>97</v>
      </c>
      <c r="AP251" s="6" t="s">
        <v>97</v>
      </c>
      <c r="AQ251" s="6" t="s">
        <v>97</v>
      </c>
      <c r="AR251" s="6" t="s">
        <v>97</v>
      </c>
      <c r="AS251" s="6" t="s">
        <v>97</v>
      </c>
      <c r="AT251" s="6" t="s">
        <v>97</v>
      </c>
      <c r="AU251" s="6" t="s">
        <v>96</v>
      </c>
      <c r="AV251" s="6" t="s">
        <v>97</v>
      </c>
      <c r="AW251" s="6" t="s">
        <v>97</v>
      </c>
      <c r="AX251" s="6" t="s">
        <v>97</v>
      </c>
      <c r="AY251" s="6" t="s">
        <v>97</v>
      </c>
      <c r="AZ251" s="6" t="s">
        <v>97</v>
      </c>
      <c r="BA251" s="6" t="s">
        <v>97</v>
      </c>
      <c r="BB251" s="6" t="s">
        <v>96</v>
      </c>
      <c r="BC251" s="6" t="s">
        <v>97</v>
      </c>
      <c r="BD251" s="6" t="s">
        <v>1710</v>
      </c>
      <c r="BE251" s="6">
        <v>3</v>
      </c>
      <c r="BF251" s="6">
        <v>0</v>
      </c>
      <c r="BG251" s="6">
        <v>3</v>
      </c>
      <c r="BH251" s="6">
        <v>0</v>
      </c>
      <c r="BI251" s="6">
        <v>6</v>
      </c>
      <c r="BJ251" s="6">
        <v>0</v>
      </c>
      <c r="BK251" s="6">
        <v>7</v>
      </c>
      <c r="BL251" s="6" t="s">
        <v>96</v>
      </c>
      <c r="BM251" s="6" t="s">
        <v>96</v>
      </c>
      <c r="BN251" s="6" t="s">
        <v>1714</v>
      </c>
      <c r="BO251" s="6" t="s">
        <v>97</v>
      </c>
      <c r="BP251" s="6" t="s">
        <v>98</v>
      </c>
      <c r="BQ251" s="6" t="s">
        <v>98</v>
      </c>
      <c r="BR251" s="6" t="s">
        <v>96</v>
      </c>
      <c r="BS251" s="6">
        <v>151</v>
      </c>
      <c r="BT251" s="6" t="s">
        <v>96</v>
      </c>
      <c r="BU251" s="29" t="s">
        <v>429</v>
      </c>
      <c r="BV251" s="29" t="s">
        <v>1798</v>
      </c>
      <c r="BW251" s="29" t="s">
        <v>1798</v>
      </c>
      <c r="BX251" s="29" t="s">
        <v>1798</v>
      </c>
      <c r="BY251" s="29" t="s">
        <v>430</v>
      </c>
      <c r="BZ251" s="65" t="s">
        <v>429</v>
      </c>
      <c r="CA251" s="65" t="s">
        <v>1800</v>
      </c>
      <c r="CB251" s="65" t="s">
        <v>429</v>
      </c>
      <c r="CC251" s="65" t="s">
        <v>429</v>
      </c>
      <c r="CD251" s="66">
        <v>326</v>
      </c>
      <c r="CE251" s="66">
        <v>185</v>
      </c>
      <c r="CF251" s="66">
        <v>73</v>
      </c>
      <c r="CG251" s="66">
        <v>0</v>
      </c>
      <c r="CH251" s="66">
        <v>5</v>
      </c>
      <c r="CI251" s="66">
        <v>1239</v>
      </c>
      <c r="CJ251" s="66">
        <v>166</v>
      </c>
      <c r="CK251" s="66">
        <v>353</v>
      </c>
      <c r="CL251" s="66">
        <v>1584</v>
      </c>
      <c r="CM251" s="66">
        <v>547</v>
      </c>
      <c r="CN251" s="66">
        <v>71</v>
      </c>
      <c r="CO251" s="66">
        <v>269</v>
      </c>
      <c r="CP251" s="66">
        <v>0</v>
      </c>
      <c r="CQ251" s="66">
        <v>0</v>
      </c>
      <c r="CR251" s="67">
        <v>0.35436220957070319</v>
      </c>
      <c r="CS251" s="67">
        <v>0.31127865825511619</v>
      </c>
      <c r="CT251" s="67">
        <v>0.22403446684105247</v>
      </c>
      <c r="CU251" s="67">
        <v>8.3705185413140482E-2</v>
      </c>
      <c r="CV251" s="67">
        <v>2.6619479919987692E-2</v>
      </c>
      <c r="CW251" s="68">
        <v>37</v>
      </c>
      <c r="CX251" s="68">
        <v>63</v>
      </c>
      <c r="CY251" s="68">
        <v>147</v>
      </c>
      <c r="CZ251" s="68">
        <v>33</v>
      </c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  <c r="HL251" s="37"/>
      <c r="HM251" s="37"/>
      <c r="HN251" s="37"/>
      <c r="HO251" s="37"/>
      <c r="HP251" s="37"/>
      <c r="HQ251" s="37"/>
      <c r="HR251" s="37"/>
      <c r="HS251" s="37"/>
      <c r="HT251" s="37"/>
      <c r="HU251" s="37"/>
      <c r="HV251" s="37"/>
      <c r="HW251" s="37"/>
      <c r="HX251" s="37"/>
      <c r="HY251" s="37"/>
      <c r="HZ251" s="37"/>
      <c r="IA251" s="37"/>
      <c r="IB251" s="37"/>
      <c r="IC251" s="37"/>
      <c r="ID251" s="37"/>
      <c r="IE251" s="37"/>
      <c r="IF251" s="37"/>
      <c r="IG251" s="37"/>
      <c r="IH251" s="37"/>
      <c r="II251" s="37"/>
      <c r="IJ251" s="37"/>
      <c r="IK251" s="37"/>
      <c r="IL251" s="37"/>
      <c r="IM251" s="37"/>
      <c r="IN251" s="37"/>
      <c r="IO251" s="37"/>
      <c r="IP251" s="37"/>
      <c r="IQ251" s="37"/>
      <c r="IR251" s="37"/>
      <c r="IS251" s="37"/>
      <c r="IT251" s="37"/>
      <c r="IU251" s="37"/>
      <c r="IV251" s="37"/>
      <c r="IW251" s="37"/>
      <c r="IX251" s="37"/>
      <c r="IY251" s="37"/>
      <c r="IZ251" s="37"/>
      <c r="JA251" s="37"/>
      <c r="JB251" s="37"/>
      <c r="JC251" s="37"/>
      <c r="JD251" s="37"/>
      <c r="JE251" s="37"/>
      <c r="JF251" s="37"/>
      <c r="JG251" s="37"/>
      <c r="JH251" s="37"/>
      <c r="JI251" s="37"/>
      <c r="JJ251" s="37"/>
      <c r="JK251" s="37"/>
      <c r="JL251" s="37"/>
      <c r="JM251" s="37"/>
      <c r="JN251" s="37"/>
      <c r="JO251" s="37"/>
      <c r="JP251" s="37"/>
      <c r="JQ251" s="37"/>
      <c r="JR251" s="37"/>
      <c r="JS251" s="37"/>
      <c r="JT251" s="37"/>
      <c r="JU251" s="37"/>
      <c r="JV251" s="37"/>
      <c r="JW251" s="37"/>
      <c r="JX251" s="37"/>
      <c r="JY251" s="37"/>
      <c r="JZ251" s="37"/>
      <c r="KA251" s="37"/>
      <c r="KB251" s="37"/>
      <c r="KC251" s="37"/>
      <c r="KD251" s="37"/>
      <c r="KE251" s="37"/>
      <c r="KF251" s="37"/>
      <c r="KG251" s="37"/>
      <c r="KH251" s="37"/>
      <c r="KI251" s="37"/>
      <c r="KJ251" s="37"/>
      <c r="KK251" s="37"/>
      <c r="KL251" s="37"/>
      <c r="KM251" s="37"/>
      <c r="KN251" s="37"/>
      <c r="KO251" s="37"/>
      <c r="KP251" s="37"/>
      <c r="KQ251" s="37"/>
      <c r="KR251" s="37"/>
      <c r="KS251" s="37"/>
      <c r="KT251" s="37"/>
      <c r="KU251" s="37"/>
      <c r="KV251" s="37"/>
      <c r="KW251" s="37"/>
      <c r="KX251" s="37"/>
      <c r="KY251" s="37"/>
      <c r="KZ251" s="37"/>
      <c r="LA251" s="37"/>
      <c r="LB251" s="37"/>
      <c r="LC251" s="37"/>
      <c r="LD251" s="37"/>
      <c r="LE251" s="37"/>
      <c r="LF251" s="37"/>
      <c r="LG251" s="37"/>
      <c r="LH251" s="37"/>
      <c r="LI251" s="37"/>
      <c r="LJ251" s="37"/>
      <c r="LK251" s="37"/>
      <c r="LL251" s="37"/>
      <c r="LM251" s="37"/>
      <c r="LN251" s="37"/>
      <c r="LO251" s="37"/>
      <c r="LP251" s="37"/>
      <c r="LQ251" s="37"/>
      <c r="LR251" s="37"/>
      <c r="LS251" s="37"/>
      <c r="LT251" s="37"/>
      <c r="LU251" s="37"/>
      <c r="LV251" s="37"/>
      <c r="LW251" s="37"/>
      <c r="LX251" s="37"/>
      <c r="LY251" s="37"/>
      <c r="LZ251" s="37"/>
      <c r="MA251" s="37"/>
      <c r="MB251" s="37"/>
      <c r="MC251" s="37"/>
      <c r="MD251" s="37"/>
      <c r="ME251" s="37"/>
      <c r="MF251" s="37"/>
      <c r="MG251" s="37"/>
      <c r="MH251" s="37"/>
      <c r="MI251" s="37"/>
      <c r="MJ251" s="37"/>
      <c r="MK251" s="37"/>
      <c r="ML251" s="37"/>
      <c r="MM251" s="37"/>
      <c r="MN251" s="37"/>
      <c r="MO251" s="37"/>
      <c r="MP251" s="37"/>
      <c r="MQ251" s="37"/>
      <c r="MR251" s="37"/>
      <c r="MS251" s="37"/>
      <c r="MT251" s="37"/>
      <c r="MU251" s="37"/>
      <c r="MV251" s="37"/>
      <c r="MW251" s="37"/>
      <c r="MX251" s="37"/>
      <c r="MY251" s="37"/>
      <c r="MZ251" s="37"/>
      <c r="NA251" s="37"/>
      <c r="NB251" s="37"/>
      <c r="NC251" s="37"/>
      <c r="ND251" s="37"/>
      <c r="NE251" s="37"/>
      <c r="NF251" s="37"/>
      <c r="NG251" s="37"/>
    </row>
    <row r="252" spans="1:371" s="2" customFormat="1" ht="14.4" customHeight="1" x14ac:dyDescent="0.3">
      <c r="A252" s="2" t="s">
        <v>444</v>
      </c>
      <c r="B252" s="2" t="s">
        <v>475</v>
      </c>
      <c r="C252" s="2" t="s">
        <v>491</v>
      </c>
      <c r="D252" s="6">
        <v>599816</v>
      </c>
      <c r="E252" s="6">
        <v>23869</v>
      </c>
      <c r="F252" s="4">
        <v>476</v>
      </c>
      <c r="G252" s="54">
        <v>1.9942184423310569E-2</v>
      </c>
      <c r="H252" s="6">
        <v>1</v>
      </c>
      <c r="I252" s="6">
        <v>146</v>
      </c>
      <c r="J252" s="6"/>
      <c r="K252" s="6">
        <v>146</v>
      </c>
      <c r="L252" s="6"/>
      <c r="M252" s="61">
        <v>330</v>
      </c>
      <c r="N252" s="4" t="s">
        <v>1709</v>
      </c>
      <c r="O252" s="6">
        <v>0</v>
      </c>
      <c r="P252" s="6">
        <v>0</v>
      </c>
      <c r="Q252" s="6">
        <v>100</v>
      </c>
      <c r="R252" s="6">
        <v>100</v>
      </c>
      <c r="S252" s="6">
        <v>0</v>
      </c>
      <c r="T252" s="6">
        <v>0</v>
      </c>
      <c r="U252" s="6">
        <v>0</v>
      </c>
      <c r="V252" s="6">
        <v>100</v>
      </c>
      <c r="W252" s="6">
        <v>100</v>
      </c>
      <c r="X252" s="6">
        <v>0</v>
      </c>
      <c r="Y252" s="6">
        <v>0</v>
      </c>
      <c r="Z252" s="6">
        <v>0</v>
      </c>
      <c r="AA252" s="6">
        <v>100</v>
      </c>
      <c r="AB252" s="6">
        <v>100</v>
      </c>
      <c r="AC252" s="6">
        <v>100</v>
      </c>
      <c r="AD252" s="6">
        <v>100</v>
      </c>
      <c r="AE252" s="6">
        <v>100</v>
      </c>
      <c r="AF252" s="6">
        <v>100</v>
      </c>
      <c r="AG252" s="6">
        <v>0</v>
      </c>
      <c r="AH252" s="6">
        <v>0</v>
      </c>
      <c r="AI252" s="6">
        <v>100</v>
      </c>
      <c r="AJ252" s="6">
        <v>4</v>
      </c>
      <c r="AK252" s="6" t="s">
        <v>96</v>
      </c>
      <c r="AL252" s="6" t="s">
        <v>96</v>
      </c>
      <c r="AM252" s="6">
        <v>1</v>
      </c>
      <c r="AN252" s="6" t="s">
        <v>96</v>
      </c>
      <c r="AO252" s="6" t="s">
        <v>96</v>
      </c>
      <c r="AP252" s="6" t="s">
        <v>96</v>
      </c>
      <c r="AQ252" s="6" t="s">
        <v>97</v>
      </c>
      <c r="AR252" s="6" t="s">
        <v>97</v>
      </c>
      <c r="AS252" s="6" t="s">
        <v>97</v>
      </c>
      <c r="AT252" s="6" t="s">
        <v>97</v>
      </c>
      <c r="AU252" s="6" t="s">
        <v>97</v>
      </c>
      <c r="AV252" s="6" t="s">
        <v>97</v>
      </c>
      <c r="AW252" s="6" t="s">
        <v>97</v>
      </c>
      <c r="AX252" s="6" t="s">
        <v>97</v>
      </c>
      <c r="AY252" s="6" t="s">
        <v>97</v>
      </c>
      <c r="AZ252" s="6" t="s">
        <v>97</v>
      </c>
      <c r="BA252" s="6" t="s">
        <v>97</v>
      </c>
      <c r="BB252" s="6" t="s">
        <v>97</v>
      </c>
      <c r="BC252" s="6" t="s">
        <v>96</v>
      </c>
      <c r="BD252" s="6" t="s">
        <v>96</v>
      </c>
      <c r="BE252" s="6">
        <v>0</v>
      </c>
      <c r="BF252" s="6">
        <v>0</v>
      </c>
      <c r="BG252" s="6">
        <v>0</v>
      </c>
      <c r="BH252" s="6">
        <v>0</v>
      </c>
      <c r="BI252" s="6">
        <v>3</v>
      </c>
      <c r="BJ252" s="6">
        <v>0</v>
      </c>
      <c r="BK252" s="6">
        <v>13</v>
      </c>
      <c r="BL252" s="6" t="s">
        <v>96</v>
      </c>
      <c r="BM252" s="6" t="s">
        <v>96</v>
      </c>
      <c r="BN252" s="6" t="s">
        <v>1714</v>
      </c>
      <c r="BO252" s="6" t="s">
        <v>97</v>
      </c>
      <c r="BP252" s="6" t="s">
        <v>98</v>
      </c>
      <c r="BQ252" s="6" t="s">
        <v>98</v>
      </c>
      <c r="BR252" s="6" t="s">
        <v>96</v>
      </c>
      <c r="BS252" s="6">
        <v>20</v>
      </c>
      <c r="BT252" s="6" t="s">
        <v>96</v>
      </c>
      <c r="BU252" s="29" t="s">
        <v>429</v>
      </c>
      <c r="BV252" s="29" t="s">
        <v>429</v>
      </c>
      <c r="BW252" s="29" t="s">
        <v>429</v>
      </c>
      <c r="BX252" s="29" t="s">
        <v>429</v>
      </c>
      <c r="BY252" s="29" t="s">
        <v>429</v>
      </c>
      <c r="BZ252" s="65" t="s">
        <v>429</v>
      </c>
      <c r="CA252" s="65" t="s">
        <v>1799</v>
      </c>
      <c r="CB252" s="65" t="s">
        <v>429</v>
      </c>
      <c r="CC252" s="65" t="s">
        <v>429</v>
      </c>
      <c r="CD252" s="66">
        <v>553</v>
      </c>
      <c r="CE252" s="66">
        <v>175</v>
      </c>
      <c r="CF252" s="66">
        <v>107</v>
      </c>
      <c r="CG252" s="66">
        <v>7</v>
      </c>
      <c r="CH252" s="66">
        <v>10</v>
      </c>
      <c r="CI252" s="66">
        <v>306</v>
      </c>
      <c r="CJ252" s="66">
        <v>9</v>
      </c>
      <c r="CK252" s="66">
        <v>209</v>
      </c>
      <c r="CL252" s="66">
        <v>4515</v>
      </c>
      <c r="CM252" s="66">
        <v>2931</v>
      </c>
      <c r="CN252" s="66">
        <v>193</v>
      </c>
      <c r="CO252" s="66">
        <v>504</v>
      </c>
      <c r="CP252" s="66">
        <v>12</v>
      </c>
      <c r="CQ252" s="66">
        <v>11</v>
      </c>
      <c r="CR252" s="67">
        <v>0.14979888676715558</v>
      </c>
      <c r="CS252" s="67">
        <v>0.16117498882704262</v>
      </c>
      <c r="CT252" s="67">
        <v>0.35720960468045343</v>
      </c>
      <c r="CU252" s="67">
        <v>0.11977410311623939</v>
      </c>
      <c r="CV252" s="67">
        <v>0.212042416609109</v>
      </c>
      <c r="CW252" s="68">
        <v>423</v>
      </c>
      <c r="CX252" s="68">
        <v>613</v>
      </c>
      <c r="CY252" s="68">
        <v>203</v>
      </c>
      <c r="CZ252" s="68">
        <v>203</v>
      </c>
      <c r="DA252" s="37"/>
      <c r="DB252" s="37"/>
      <c r="DC252" s="37"/>
      <c r="DD252" s="37"/>
      <c r="DE252" s="37"/>
      <c r="DF252" s="37"/>
      <c r="DG252" s="37"/>
      <c r="DH252" s="37"/>
      <c r="DI252" s="37"/>
      <c r="DJ252" s="37"/>
      <c r="DK252" s="37"/>
      <c r="DL252" s="37"/>
      <c r="DM252" s="37"/>
      <c r="DN252" s="37"/>
      <c r="DO252" s="37"/>
      <c r="DP252" s="37"/>
      <c r="DQ252" s="37"/>
      <c r="DR252" s="37"/>
      <c r="DS252" s="37"/>
      <c r="DT252" s="37"/>
      <c r="DU252" s="37"/>
      <c r="DV252" s="37"/>
      <c r="DW252" s="37"/>
      <c r="DX252" s="37"/>
      <c r="DY252" s="37"/>
      <c r="DZ252" s="37"/>
      <c r="EA252" s="37"/>
      <c r="EB252" s="37"/>
      <c r="EC252" s="37"/>
      <c r="ED252" s="37"/>
      <c r="EE252" s="37"/>
      <c r="EF252" s="37"/>
      <c r="EG252" s="37"/>
      <c r="EH252" s="37"/>
      <c r="EI252" s="37"/>
      <c r="EJ252" s="37"/>
      <c r="EK252" s="37"/>
      <c r="EL252" s="37"/>
      <c r="EM252" s="37"/>
      <c r="EN252" s="37"/>
      <c r="EO252" s="37"/>
      <c r="EP252" s="37"/>
      <c r="EQ252" s="37"/>
      <c r="ER252" s="37"/>
      <c r="ES252" s="37"/>
      <c r="ET252" s="37"/>
      <c r="EU252" s="37"/>
      <c r="EV252" s="37"/>
      <c r="EW252" s="37"/>
      <c r="EX252" s="37"/>
      <c r="EY252" s="37"/>
      <c r="EZ252" s="37"/>
      <c r="FA252" s="37"/>
      <c r="FB252" s="37"/>
      <c r="FC252" s="37"/>
      <c r="FD252" s="37"/>
      <c r="FE252" s="37"/>
      <c r="FF252" s="37"/>
      <c r="FG252" s="37"/>
      <c r="FH252" s="37"/>
      <c r="FI252" s="37"/>
      <c r="FJ252" s="37"/>
      <c r="FK252" s="37"/>
      <c r="FL252" s="37"/>
      <c r="FM252" s="37"/>
      <c r="FN252" s="37"/>
      <c r="FO252" s="37"/>
      <c r="FP252" s="37"/>
      <c r="FQ252" s="37"/>
      <c r="FR252" s="37"/>
      <c r="FS252" s="37"/>
      <c r="FT252" s="37"/>
      <c r="FU252" s="37"/>
      <c r="FV252" s="37"/>
      <c r="FW252" s="37"/>
      <c r="FX252" s="37"/>
      <c r="FY252" s="37"/>
      <c r="FZ252" s="37"/>
      <c r="GA252" s="37"/>
      <c r="GB252" s="37"/>
      <c r="GC252" s="37"/>
      <c r="GD252" s="37"/>
      <c r="GE252" s="37"/>
      <c r="GF252" s="37"/>
      <c r="GG252" s="37"/>
      <c r="GH252" s="37"/>
      <c r="GI252" s="37"/>
      <c r="GJ252" s="37"/>
      <c r="GK252" s="37"/>
      <c r="GL252" s="37"/>
      <c r="GM252" s="37"/>
      <c r="GN252" s="37"/>
      <c r="GO252" s="37"/>
      <c r="GP252" s="37"/>
      <c r="GQ252" s="37"/>
      <c r="GR252" s="37"/>
      <c r="GS252" s="37"/>
      <c r="GT252" s="37"/>
      <c r="GU252" s="37"/>
      <c r="GV252" s="37"/>
      <c r="GW252" s="37"/>
      <c r="GX252" s="37"/>
      <c r="GY252" s="37"/>
      <c r="GZ252" s="37"/>
      <c r="HA252" s="37"/>
      <c r="HB252" s="37"/>
      <c r="HC252" s="37"/>
      <c r="HD252" s="37"/>
      <c r="HE252" s="37"/>
      <c r="HF252" s="37"/>
      <c r="HG252" s="37"/>
      <c r="HH252" s="37"/>
      <c r="HI252" s="37"/>
      <c r="HJ252" s="37"/>
      <c r="HK252" s="37"/>
      <c r="HL252" s="37"/>
      <c r="HM252" s="37"/>
      <c r="HN252" s="37"/>
      <c r="HO252" s="37"/>
      <c r="HP252" s="37"/>
      <c r="HQ252" s="37"/>
      <c r="HR252" s="37"/>
      <c r="HS252" s="37"/>
      <c r="HT252" s="37"/>
      <c r="HU252" s="37"/>
      <c r="HV252" s="37"/>
      <c r="HW252" s="37"/>
      <c r="HX252" s="37"/>
      <c r="HY252" s="37"/>
      <c r="HZ252" s="37"/>
      <c r="IA252" s="37"/>
      <c r="IB252" s="37"/>
      <c r="IC252" s="37"/>
      <c r="ID252" s="37"/>
      <c r="IE252" s="37"/>
      <c r="IF252" s="37"/>
      <c r="IG252" s="37"/>
      <c r="IH252" s="37"/>
      <c r="II252" s="37"/>
      <c r="IJ252" s="37"/>
      <c r="IK252" s="37"/>
      <c r="IL252" s="37"/>
      <c r="IM252" s="37"/>
      <c r="IN252" s="37"/>
      <c r="IO252" s="37"/>
      <c r="IP252" s="37"/>
      <c r="IQ252" s="37"/>
      <c r="IR252" s="37"/>
      <c r="IS252" s="37"/>
      <c r="IT252" s="37"/>
      <c r="IU252" s="37"/>
      <c r="IV252" s="37"/>
      <c r="IW252" s="37"/>
      <c r="IX252" s="37"/>
      <c r="IY252" s="37"/>
      <c r="IZ252" s="37"/>
      <c r="JA252" s="37"/>
      <c r="JB252" s="37"/>
      <c r="JC252" s="37"/>
      <c r="JD252" s="37"/>
      <c r="JE252" s="37"/>
      <c r="JF252" s="37"/>
      <c r="JG252" s="37"/>
      <c r="JH252" s="37"/>
      <c r="JI252" s="37"/>
      <c r="JJ252" s="37"/>
      <c r="JK252" s="37"/>
      <c r="JL252" s="37"/>
      <c r="JM252" s="37"/>
      <c r="JN252" s="37"/>
      <c r="JO252" s="37"/>
      <c r="JP252" s="37"/>
      <c r="JQ252" s="37"/>
      <c r="JR252" s="37"/>
      <c r="JS252" s="37"/>
      <c r="JT252" s="37"/>
      <c r="JU252" s="37"/>
      <c r="JV252" s="37"/>
      <c r="JW252" s="37"/>
      <c r="JX252" s="37"/>
      <c r="JY252" s="37"/>
      <c r="JZ252" s="37"/>
      <c r="KA252" s="37"/>
      <c r="KB252" s="37"/>
      <c r="KC252" s="37"/>
      <c r="KD252" s="37"/>
      <c r="KE252" s="37"/>
      <c r="KF252" s="37"/>
      <c r="KG252" s="37"/>
      <c r="KH252" s="37"/>
      <c r="KI252" s="37"/>
      <c r="KJ252" s="37"/>
      <c r="KK252" s="37"/>
      <c r="KL252" s="37"/>
      <c r="KM252" s="37"/>
      <c r="KN252" s="37"/>
      <c r="KO252" s="37"/>
      <c r="KP252" s="37"/>
      <c r="KQ252" s="37"/>
      <c r="KR252" s="37"/>
      <c r="KS252" s="37"/>
      <c r="KT252" s="37"/>
      <c r="KU252" s="37"/>
      <c r="KV252" s="37"/>
      <c r="KW252" s="37"/>
      <c r="KX252" s="37"/>
      <c r="KY252" s="37"/>
      <c r="KZ252" s="37"/>
      <c r="LA252" s="37"/>
      <c r="LB252" s="37"/>
      <c r="LC252" s="37"/>
      <c r="LD252" s="37"/>
      <c r="LE252" s="37"/>
      <c r="LF252" s="37"/>
      <c r="LG252" s="37"/>
      <c r="LH252" s="37"/>
      <c r="LI252" s="37"/>
      <c r="LJ252" s="37"/>
      <c r="LK252" s="37"/>
      <c r="LL252" s="37"/>
      <c r="LM252" s="37"/>
      <c r="LN252" s="37"/>
      <c r="LO252" s="37"/>
      <c r="LP252" s="37"/>
      <c r="LQ252" s="37"/>
      <c r="LR252" s="37"/>
      <c r="LS252" s="37"/>
      <c r="LT252" s="37"/>
      <c r="LU252" s="37"/>
      <c r="LV252" s="37"/>
      <c r="LW252" s="37"/>
      <c r="LX252" s="37"/>
      <c r="LY252" s="37"/>
      <c r="LZ252" s="37"/>
      <c r="MA252" s="37"/>
      <c r="MB252" s="37"/>
      <c r="MC252" s="37"/>
      <c r="MD252" s="37"/>
      <c r="ME252" s="37"/>
      <c r="MF252" s="37"/>
      <c r="MG252" s="37"/>
      <c r="MH252" s="37"/>
      <c r="MI252" s="37"/>
      <c r="MJ252" s="37"/>
      <c r="MK252" s="37"/>
      <c r="ML252" s="37"/>
      <c r="MM252" s="37"/>
      <c r="MN252" s="37"/>
      <c r="MO252" s="37"/>
      <c r="MP252" s="37"/>
      <c r="MQ252" s="37"/>
      <c r="MR252" s="37"/>
      <c r="MS252" s="37"/>
      <c r="MT252" s="37"/>
      <c r="MU252" s="37"/>
      <c r="MV252" s="37"/>
      <c r="MW252" s="37"/>
      <c r="MX252" s="37"/>
      <c r="MY252" s="37"/>
      <c r="MZ252" s="37"/>
      <c r="NA252" s="37"/>
      <c r="NB252" s="37"/>
      <c r="NC252" s="37"/>
      <c r="ND252" s="37"/>
      <c r="NE252" s="37"/>
      <c r="NF252" s="37"/>
      <c r="NG252" s="37"/>
    </row>
    <row r="253" spans="1:371" s="2" customFormat="1" ht="14.4" customHeight="1" x14ac:dyDescent="0.3">
      <c r="A253" s="2" t="s">
        <v>444</v>
      </c>
      <c r="B253" s="2" t="s">
        <v>475</v>
      </c>
      <c r="C253" s="2" t="s">
        <v>493</v>
      </c>
      <c r="D253" s="6">
        <v>599875</v>
      </c>
      <c r="E253" s="6">
        <v>21684</v>
      </c>
      <c r="F253" s="4">
        <v>288</v>
      </c>
      <c r="G253" s="54">
        <v>1.3281682346430549E-2</v>
      </c>
      <c r="H253" s="6">
        <v>1</v>
      </c>
      <c r="I253" s="6">
        <v>278</v>
      </c>
      <c r="J253" s="6"/>
      <c r="K253" s="6">
        <v>278</v>
      </c>
      <c r="L253" s="6"/>
      <c r="M253" s="61">
        <v>10</v>
      </c>
      <c r="N253" s="4" t="s">
        <v>1709</v>
      </c>
      <c r="O253" s="6">
        <v>36</v>
      </c>
      <c r="P253" s="6">
        <v>204</v>
      </c>
      <c r="Q253" s="6">
        <v>100</v>
      </c>
      <c r="R253" s="6">
        <v>100</v>
      </c>
      <c r="S253" s="6">
        <v>0</v>
      </c>
      <c r="T253" s="6">
        <v>0</v>
      </c>
      <c r="U253" s="6">
        <v>0</v>
      </c>
      <c r="V253" s="6">
        <v>100</v>
      </c>
      <c r="W253" s="6">
        <v>100</v>
      </c>
      <c r="X253" s="6">
        <v>0</v>
      </c>
      <c r="Y253" s="6">
        <v>0</v>
      </c>
      <c r="Z253" s="6">
        <v>0</v>
      </c>
      <c r="AA253" s="6">
        <v>100</v>
      </c>
      <c r="AB253" s="6">
        <v>100</v>
      </c>
      <c r="AC253" s="6">
        <v>100</v>
      </c>
      <c r="AD253" s="6">
        <v>100</v>
      </c>
      <c r="AE253" s="6">
        <v>100</v>
      </c>
      <c r="AF253" s="6">
        <v>100</v>
      </c>
      <c r="AG253" s="6">
        <v>0</v>
      </c>
      <c r="AH253" s="6">
        <v>0</v>
      </c>
      <c r="AI253" s="6">
        <v>100</v>
      </c>
      <c r="AJ253" s="6">
        <v>4</v>
      </c>
      <c r="AK253" s="6" t="s">
        <v>97</v>
      </c>
      <c r="AL253" s="6" t="s">
        <v>97</v>
      </c>
      <c r="AM253" s="6" t="s">
        <v>98</v>
      </c>
      <c r="AN253" s="6" t="s">
        <v>97</v>
      </c>
      <c r="AO253" s="6" t="s">
        <v>97</v>
      </c>
      <c r="AP253" s="6" t="s">
        <v>97</v>
      </c>
      <c r="AQ253" s="6" t="s">
        <v>97</v>
      </c>
      <c r="AR253" s="6" t="s">
        <v>97</v>
      </c>
      <c r="AS253" s="6" t="s">
        <v>97</v>
      </c>
      <c r="AT253" s="6" t="s">
        <v>97</v>
      </c>
      <c r="AU253" s="6" t="s">
        <v>97</v>
      </c>
      <c r="AV253" s="6" t="s">
        <v>97</v>
      </c>
      <c r="AW253" s="6" t="s">
        <v>97</v>
      </c>
      <c r="AX253" s="6" t="s">
        <v>97</v>
      </c>
      <c r="AY253" s="6" t="s">
        <v>97</v>
      </c>
      <c r="AZ253" s="6" t="s">
        <v>97</v>
      </c>
      <c r="BA253" s="6" t="s">
        <v>97</v>
      </c>
      <c r="BB253" s="6" t="s">
        <v>97</v>
      </c>
      <c r="BC253" s="6" t="s">
        <v>97</v>
      </c>
      <c r="BD253" s="6" t="s">
        <v>96</v>
      </c>
      <c r="BE253" s="6">
        <v>0</v>
      </c>
      <c r="BF253" s="6">
        <v>0</v>
      </c>
      <c r="BG253" s="6">
        <v>0</v>
      </c>
      <c r="BH253" s="6">
        <v>0</v>
      </c>
      <c r="BI253" s="6">
        <v>3</v>
      </c>
      <c r="BJ253" s="6">
        <v>0</v>
      </c>
      <c r="BK253" s="6">
        <v>13</v>
      </c>
      <c r="BL253" s="6" t="s">
        <v>97</v>
      </c>
      <c r="BM253" s="6" t="s">
        <v>96</v>
      </c>
      <c r="BN253" s="6" t="s">
        <v>1714</v>
      </c>
      <c r="BO253" s="6" t="s">
        <v>97</v>
      </c>
      <c r="BP253" s="6" t="s">
        <v>98</v>
      </c>
      <c r="BQ253" s="6" t="s">
        <v>98</v>
      </c>
      <c r="BR253" s="6" t="s">
        <v>96</v>
      </c>
      <c r="BS253" s="6">
        <v>6</v>
      </c>
      <c r="BT253" s="6" t="s">
        <v>96</v>
      </c>
      <c r="BU253" s="29" t="s">
        <v>429</v>
      </c>
      <c r="BV253" s="29" t="s">
        <v>429</v>
      </c>
      <c r="BW253" s="29" t="s">
        <v>1798</v>
      </c>
      <c r="BX253" s="29" t="s">
        <v>429</v>
      </c>
      <c r="BY253" s="29" t="s">
        <v>429</v>
      </c>
      <c r="BZ253" s="65" t="s">
        <v>429</v>
      </c>
      <c r="CA253" s="65" t="s">
        <v>429</v>
      </c>
      <c r="CB253" s="65" t="s">
        <v>429</v>
      </c>
      <c r="CC253" s="65" t="s">
        <v>429</v>
      </c>
      <c r="CD253" s="66">
        <v>735</v>
      </c>
      <c r="CE253" s="66">
        <v>267</v>
      </c>
      <c r="CF253" s="66">
        <v>195</v>
      </c>
      <c r="CG253" s="66">
        <v>0</v>
      </c>
      <c r="CH253" s="66">
        <v>0</v>
      </c>
      <c r="CI253" s="66">
        <v>228</v>
      </c>
      <c r="CJ253" s="66">
        <v>4</v>
      </c>
      <c r="CK253" s="66">
        <v>158</v>
      </c>
      <c r="CL253" s="66">
        <v>4465</v>
      </c>
      <c r="CM253" s="66">
        <v>2952</v>
      </c>
      <c r="CN253" s="66">
        <v>209</v>
      </c>
      <c r="CO253" s="66">
        <v>457</v>
      </c>
      <c r="CP253" s="66">
        <v>0</v>
      </c>
      <c r="CQ253" s="66">
        <v>0</v>
      </c>
      <c r="CR253" s="67">
        <v>0.14053956346875141</v>
      </c>
      <c r="CS253" s="67">
        <v>0.25477879705364004</v>
      </c>
      <c r="CT253" s="67">
        <v>0.29386777531745673</v>
      </c>
      <c r="CU253" s="67">
        <v>0.2503050295991685</v>
      </c>
      <c r="CV253" s="67">
        <v>6.0508834560983327E-2</v>
      </c>
      <c r="CW253" s="68">
        <v>350</v>
      </c>
      <c r="CX253" s="68">
        <v>695</v>
      </c>
      <c r="CY253" s="68">
        <v>198</v>
      </c>
      <c r="CZ253" s="68">
        <v>64</v>
      </c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  <c r="HL253" s="37"/>
      <c r="HM253" s="37"/>
      <c r="HN253" s="37"/>
      <c r="HO253" s="37"/>
      <c r="HP253" s="37"/>
      <c r="HQ253" s="37"/>
      <c r="HR253" s="37"/>
      <c r="HS253" s="37"/>
      <c r="HT253" s="37"/>
      <c r="HU253" s="37"/>
      <c r="HV253" s="37"/>
      <c r="HW253" s="37"/>
      <c r="HX253" s="37"/>
      <c r="HY253" s="37"/>
      <c r="HZ253" s="37"/>
      <c r="IA253" s="37"/>
      <c r="IB253" s="37"/>
      <c r="IC253" s="37"/>
      <c r="ID253" s="37"/>
      <c r="IE253" s="37"/>
      <c r="IF253" s="37"/>
      <c r="IG253" s="37"/>
      <c r="IH253" s="37"/>
      <c r="II253" s="37"/>
      <c r="IJ253" s="37"/>
      <c r="IK253" s="37"/>
      <c r="IL253" s="37"/>
      <c r="IM253" s="37"/>
      <c r="IN253" s="37"/>
      <c r="IO253" s="37"/>
      <c r="IP253" s="37"/>
      <c r="IQ253" s="37"/>
      <c r="IR253" s="37"/>
      <c r="IS253" s="37"/>
      <c r="IT253" s="37"/>
      <c r="IU253" s="37"/>
      <c r="IV253" s="37"/>
      <c r="IW253" s="37"/>
      <c r="IX253" s="37"/>
      <c r="IY253" s="37"/>
      <c r="IZ253" s="37"/>
      <c r="JA253" s="37"/>
      <c r="JB253" s="37"/>
      <c r="JC253" s="37"/>
      <c r="JD253" s="37"/>
      <c r="JE253" s="37"/>
      <c r="JF253" s="37"/>
      <c r="JG253" s="37"/>
      <c r="JH253" s="37"/>
      <c r="JI253" s="37"/>
      <c r="JJ253" s="37"/>
      <c r="JK253" s="37"/>
      <c r="JL253" s="37"/>
      <c r="JM253" s="37"/>
      <c r="JN253" s="37"/>
      <c r="JO253" s="37"/>
      <c r="JP253" s="37"/>
      <c r="JQ253" s="37"/>
      <c r="JR253" s="37"/>
      <c r="JS253" s="37"/>
      <c r="JT253" s="37"/>
      <c r="JU253" s="37"/>
      <c r="JV253" s="37"/>
      <c r="JW253" s="37"/>
      <c r="JX253" s="37"/>
      <c r="JY253" s="37"/>
      <c r="JZ253" s="37"/>
      <c r="KA253" s="37"/>
      <c r="KB253" s="37"/>
      <c r="KC253" s="37"/>
      <c r="KD253" s="37"/>
      <c r="KE253" s="37"/>
      <c r="KF253" s="37"/>
      <c r="KG253" s="37"/>
      <c r="KH253" s="37"/>
      <c r="KI253" s="37"/>
      <c r="KJ253" s="37"/>
      <c r="KK253" s="37"/>
      <c r="KL253" s="37"/>
      <c r="KM253" s="37"/>
      <c r="KN253" s="37"/>
      <c r="KO253" s="37"/>
      <c r="KP253" s="37"/>
      <c r="KQ253" s="37"/>
      <c r="KR253" s="37"/>
      <c r="KS253" s="37"/>
      <c r="KT253" s="37"/>
      <c r="KU253" s="37"/>
      <c r="KV253" s="37"/>
      <c r="KW253" s="37"/>
      <c r="KX253" s="37"/>
      <c r="KY253" s="37"/>
      <c r="KZ253" s="37"/>
      <c r="LA253" s="37"/>
      <c r="LB253" s="37"/>
      <c r="LC253" s="37"/>
      <c r="LD253" s="37"/>
      <c r="LE253" s="37"/>
      <c r="LF253" s="37"/>
      <c r="LG253" s="37"/>
      <c r="LH253" s="37"/>
      <c r="LI253" s="37"/>
      <c r="LJ253" s="37"/>
      <c r="LK253" s="37"/>
      <c r="LL253" s="37"/>
      <c r="LM253" s="37"/>
      <c r="LN253" s="37"/>
      <c r="LO253" s="37"/>
      <c r="LP253" s="37"/>
      <c r="LQ253" s="37"/>
      <c r="LR253" s="37"/>
      <c r="LS253" s="37"/>
      <c r="LT253" s="37"/>
      <c r="LU253" s="37"/>
      <c r="LV253" s="37"/>
      <c r="LW253" s="37"/>
      <c r="LX253" s="37"/>
      <c r="LY253" s="37"/>
      <c r="LZ253" s="37"/>
      <c r="MA253" s="37"/>
      <c r="MB253" s="37"/>
      <c r="MC253" s="37"/>
      <c r="MD253" s="37"/>
      <c r="ME253" s="37"/>
      <c r="MF253" s="37"/>
      <c r="MG253" s="37"/>
      <c r="MH253" s="37"/>
      <c r="MI253" s="37"/>
      <c r="MJ253" s="37"/>
      <c r="MK253" s="37"/>
      <c r="ML253" s="37"/>
      <c r="MM253" s="37"/>
      <c r="MN253" s="37"/>
      <c r="MO253" s="37"/>
      <c r="MP253" s="37"/>
      <c r="MQ253" s="37"/>
      <c r="MR253" s="37"/>
      <c r="MS253" s="37"/>
      <c r="MT253" s="37"/>
      <c r="MU253" s="37"/>
      <c r="MV253" s="37"/>
      <c r="MW253" s="37"/>
      <c r="MX253" s="37"/>
      <c r="MY253" s="37"/>
      <c r="MZ253" s="37"/>
      <c r="NA253" s="37"/>
      <c r="NB253" s="37"/>
      <c r="NC253" s="37"/>
      <c r="ND253" s="37"/>
      <c r="NE253" s="37"/>
      <c r="NF253" s="37"/>
      <c r="NG253" s="37"/>
    </row>
    <row r="254" spans="1:371" s="2" customFormat="1" ht="14.4" customHeight="1" x14ac:dyDescent="0.3">
      <c r="A254" s="2" t="s">
        <v>444</v>
      </c>
      <c r="B254" s="2" t="s">
        <v>475</v>
      </c>
      <c r="C254" s="2" t="s">
        <v>495</v>
      </c>
      <c r="D254" s="6">
        <v>599841</v>
      </c>
      <c r="E254" s="6">
        <v>5753</v>
      </c>
      <c r="F254" s="4">
        <v>1320</v>
      </c>
      <c r="G254" s="54">
        <v>0.2294455066921606</v>
      </c>
      <c r="H254" s="6">
        <v>1</v>
      </c>
      <c r="I254" s="6">
        <v>1300</v>
      </c>
      <c r="J254" s="6"/>
      <c r="K254" s="6"/>
      <c r="L254" s="6">
        <v>1300</v>
      </c>
      <c r="M254" s="61">
        <v>20</v>
      </c>
      <c r="N254" s="4" t="s">
        <v>1709</v>
      </c>
      <c r="O254" s="6">
        <v>0</v>
      </c>
      <c r="P254" s="6">
        <v>0</v>
      </c>
      <c r="Q254" s="6">
        <v>100</v>
      </c>
      <c r="R254" s="6">
        <v>100</v>
      </c>
      <c r="S254" s="6">
        <v>0</v>
      </c>
      <c r="T254" s="6">
        <v>0</v>
      </c>
      <c r="U254" s="6">
        <v>0</v>
      </c>
      <c r="V254" s="6">
        <v>100</v>
      </c>
      <c r="W254" s="6">
        <v>100</v>
      </c>
      <c r="X254" s="6">
        <v>0</v>
      </c>
      <c r="Y254" s="6">
        <v>0</v>
      </c>
      <c r="Z254" s="6">
        <v>0</v>
      </c>
      <c r="AA254" s="6">
        <v>100</v>
      </c>
      <c r="AB254" s="6">
        <v>100</v>
      </c>
      <c r="AC254" s="6">
        <v>100</v>
      </c>
      <c r="AD254" s="6">
        <v>100</v>
      </c>
      <c r="AE254" s="6">
        <v>100</v>
      </c>
      <c r="AF254" s="6">
        <v>70</v>
      </c>
      <c r="AG254" s="6">
        <v>27</v>
      </c>
      <c r="AH254" s="6">
        <v>3</v>
      </c>
      <c r="AI254" s="6">
        <v>100</v>
      </c>
      <c r="AJ254" s="6">
        <v>4</v>
      </c>
      <c r="AK254" s="6" t="s">
        <v>96</v>
      </c>
      <c r="AL254" s="6" t="s">
        <v>96</v>
      </c>
      <c r="AM254" s="6">
        <v>48</v>
      </c>
      <c r="AN254" s="6" t="s">
        <v>97</v>
      </c>
      <c r="AO254" s="6" t="s">
        <v>97</v>
      </c>
      <c r="AP254" s="6" t="s">
        <v>96</v>
      </c>
      <c r="AQ254" s="6" t="s">
        <v>97</v>
      </c>
      <c r="AR254" s="6" t="s">
        <v>97</v>
      </c>
      <c r="AS254" s="6" t="s">
        <v>97</v>
      </c>
      <c r="AT254" s="6" t="s">
        <v>97</v>
      </c>
      <c r="AU254" s="6" t="s">
        <v>96</v>
      </c>
      <c r="AV254" s="6" t="s">
        <v>96</v>
      </c>
      <c r="AW254" s="6" t="s">
        <v>97</v>
      </c>
      <c r="AX254" s="6" t="s">
        <v>96</v>
      </c>
      <c r="AY254" s="6" t="s">
        <v>97</v>
      </c>
      <c r="AZ254" s="6" t="s">
        <v>97</v>
      </c>
      <c r="BA254" s="6" t="s">
        <v>97</v>
      </c>
      <c r="BB254" s="6" t="s">
        <v>97</v>
      </c>
      <c r="BC254" s="6" t="s">
        <v>97</v>
      </c>
      <c r="BD254" s="6" t="s">
        <v>96</v>
      </c>
      <c r="BE254" s="6">
        <v>0</v>
      </c>
      <c r="BF254" s="6">
        <v>0</v>
      </c>
      <c r="BG254" s="6">
        <v>3</v>
      </c>
      <c r="BH254" s="6">
        <v>0</v>
      </c>
      <c r="BI254" s="6">
        <v>15</v>
      </c>
      <c r="BJ254" s="6">
        <v>0</v>
      </c>
      <c r="BK254" s="6">
        <v>7</v>
      </c>
      <c r="BL254" s="6" t="s">
        <v>97</v>
      </c>
      <c r="BM254" s="6" t="s">
        <v>97</v>
      </c>
      <c r="BN254" s="6" t="s">
        <v>98</v>
      </c>
      <c r="BO254" s="6" t="s">
        <v>97</v>
      </c>
      <c r="BP254" s="6" t="s">
        <v>98</v>
      </c>
      <c r="BQ254" s="6" t="s">
        <v>98</v>
      </c>
      <c r="BR254" s="6" t="s">
        <v>96</v>
      </c>
      <c r="BS254" s="6">
        <v>30</v>
      </c>
      <c r="BT254" s="6" t="s">
        <v>96</v>
      </c>
      <c r="BU254" s="29" t="s">
        <v>429</v>
      </c>
      <c r="BV254" s="29" t="s">
        <v>1798</v>
      </c>
      <c r="BW254" s="29" t="s">
        <v>1798</v>
      </c>
      <c r="BX254" s="29" t="s">
        <v>429</v>
      </c>
      <c r="BY254" s="29" t="s">
        <v>429</v>
      </c>
      <c r="BZ254" s="65" t="s">
        <v>429</v>
      </c>
      <c r="CA254" s="65" t="s">
        <v>429</v>
      </c>
      <c r="CB254" s="65" t="s">
        <v>429</v>
      </c>
      <c r="CC254" s="65" t="s">
        <v>429</v>
      </c>
      <c r="CD254" s="66">
        <v>178</v>
      </c>
      <c r="CE254" s="66">
        <v>75</v>
      </c>
      <c r="CF254" s="66">
        <v>42</v>
      </c>
      <c r="CG254" s="66">
        <v>12</v>
      </c>
      <c r="CH254" s="66">
        <v>4</v>
      </c>
      <c r="CI254" s="66">
        <v>185</v>
      </c>
      <c r="CJ254" s="66">
        <v>0</v>
      </c>
      <c r="CK254" s="66">
        <v>83</v>
      </c>
      <c r="CL254" s="66">
        <v>1124</v>
      </c>
      <c r="CM254" s="66">
        <v>673</v>
      </c>
      <c r="CN254" s="66">
        <v>52</v>
      </c>
      <c r="CO254" s="66">
        <v>137</v>
      </c>
      <c r="CP254" s="66">
        <v>2</v>
      </c>
      <c r="CQ254" s="66">
        <v>1</v>
      </c>
      <c r="CR254" s="67">
        <v>0.19224962254655259</v>
      </c>
      <c r="CS254" s="67">
        <v>0.22345244086562657</v>
      </c>
      <c r="CT254" s="67">
        <v>0.31320248280489849</v>
      </c>
      <c r="CU254" s="67">
        <v>0.15366549236705251</v>
      </c>
      <c r="CV254" s="67">
        <v>0.11742996141586982</v>
      </c>
      <c r="CW254" s="68">
        <v>132</v>
      </c>
      <c r="CX254" s="68">
        <v>88</v>
      </c>
      <c r="CY254" s="68">
        <v>61</v>
      </c>
      <c r="CZ254" s="68">
        <v>34</v>
      </c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  <c r="HL254" s="37"/>
      <c r="HM254" s="37"/>
      <c r="HN254" s="37"/>
      <c r="HO254" s="37"/>
      <c r="HP254" s="37"/>
      <c r="HQ254" s="37"/>
      <c r="HR254" s="37"/>
      <c r="HS254" s="37"/>
      <c r="HT254" s="37"/>
      <c r="HU254" s="37"/>
      <c r="HV254" s="37"/>
      <c r="HW254" s="37"/>
      <c r="HX254" s="37"/>
      <c r="HY254" s="37"/>
      <c r="HZ254" s="37"/>
      <c r="IA254" s="37"/>
      <c r="IB254" s="37"/>
      <c r="IC254" s="37"/>
      <c r="ID254" s="37"/>
      <c r="IE254" s="37"/>
      <c r="IF254" s="37"/>
      <c r="IG254" s="37"/>
      <c r="IH254" s="37"/>
      <c r="II254" s="37"/>
      <c r="IJ254" s="37"/>
      <c r="IK254" s="37"/>
      <c r="IL254" s="37"/>
      <c r="IM254" s="37"/>
      <c r="IN254" s="37"/>
      <c r="IO254" s="37"/>
      <c r="IP254" s="37"/>
      <c r="IQ254" s="37"/>
      <c r="IR254" s="37"/>
      <c r="IS254" s="37"/>
      <c r="IT254" s="37"/>
      <c r="IU254" s="37"/>
      <c r="IV254" s="37"/>
      <c r="IW254" s="37"/>
      <c r="IX254" s="37"/>
      <c r="IY254" s="37"/>
      <c r="IZ254" s="37"/>
      <c r="JA254" s="37"/>
      <c r="JB254" s="37"/>
      <c r="JC254" s="37"/>
      <c r="JD254" s="37"/>
      <c r="JE254" s="37"/>
      <c r="JF254" s="37"/>
      <c r="JG254" s="37"/>
      <c r="JH254" s="37"/>
      <c r="JI254" s="37"/>
      <c r="JJ254" s="37"/>
      <c r="JK254" s="37"/>
      <c r="JL254" s="37"/>
      <c r="JM254" s="37"/>
      <c r="JN254" s="37"/>
      <c r="JO254" s="37"/>
      <c r="JP254" s="37"/>
      <c r="JQ254" s="37"/>
      <c r="JR254" s="37"/>
      <c r="JS254" s="37"/>
      <c r="JT254" s="37"/>
      <c r="JU254" s="37"/>
      <c r="JV254" s="37"/>
      <c r="JW254" s="37"/>
      <c r="JX254" s="37"/>
      <c r="JY254" s="37"/>
      <c r="JZ254" s="37"/>
      <c r="KA254" s="37"/>
      <c r="KB254" s="37"/>
      <c r="KC254" s="37"/>
      <c r="KD254" s="37"/>
      <c r="KE254" s="37"/>
      <c r="KF254" s="37"/>
      <c r="KG254" s="37"/>
      <c r="KH254" s="37"/>
      <c r="KI254" s="37"/>
      <c r="KJ254" s="37"/>
      <c r="KK254" s="37"/>
      <c r="KL254" s="37"/>
      <c r="KM254" s="37"/>
      <c r="KN254" s="37"/>
      <c r="KO254" s="37"/>
      <c r="KP254" s="37"/>
      <c r="KQ254" s="37"/>
      <c r="KR254" s="37"/>
      <c r="KS254" s="37"/>
      <c r="KT254" s="37"/>
      <c r="KU254" s="37"/>
      <c r="KV254" s="37"/>
      <c r="KW254" s="37"/>
      <c r="KX254" s="37"/>
      <c r="KY254" s="37"/>
      <c r="KZ254" s="37"/>
      <c r="LA254" s="37"/>
      <c r="LB254" s="37"/>
      <c r="LC254" s="37"/>
      <c r="LD254" s="37"/>
      <c r="LE254" s="37"/>
      <c r="LF254" s="37"/>
      <c r="LG254" s="37"/>
      <c r="LH254" s="37"/>
      <c r="LI254" s="37"/>
      <c r="LJ254" s="37"/>
      <c r="LK254" s="37"/>
      <c r="LL254" s="37"/>
      <c r="LM254" s="37"/>
      <c r="LN254" s="37"/>
      <c r="LO254" s="37"/>
      <c r="LP254" s="37"/>
      <c r="LQ254" s="37"/>
      <c r="LR254" s="37"/>
      <c r="LS254" s="37"/>
      <c r="LT254" s="37"/>
      <c r="LU254" s="37"/>
      <c r="LV254" s="37"/>
      <c r="LW254" s="37"/>
      <c r="LX254" s="37"/>
      <c r="LY254" s="37"/>
      <c r="LZ254" s="37"/>
      <c r="MA254" s="37"/>
      <c r="MB254" s="37"/>
      <c r="MC254" s="37"/>
      <c r="MD254" s="37"/>
      <c r="ME254" s="37"/>
      <c r="MF254" s="37"/>
      <c r="MG254" s="37"/>
      <c r="MH254" s="37"/>
      <c r="MI254" s="37"/>
      <c r="MJ254" s="37"/>
      <c r="MK254" s="37"/>
      <c r="ML254" s="37"/>
      <c r="MM254" s="37"/>
      <c r="MN254" s="37"/>
      <c r="MO254" s="37"/>
      <c r="MP254" s="37"/>
      <c r="MQ254" s="37"/>
      <c r="MR254" s="37"/>
      <c r="MS254" s="37"/>
      <c r="MT254" s="37"/>
      <c r="MU254" s="37"/>
      <c r="MV254" s="37"/>
      <c r="MW254" s="37"/>
      <c r="MX254" s="37"/>
      <c r="MY254" s="37"/>
      <c r="MZ254" s="37"/>
      <c r="NA254" s="37"/>
      <c r="NB254" s="37"/>
      <c r="NC254" s="37"/>
      <c r="ND254" s="37"/>
      <c r="NE254" s="37"/>
      <c r="NF254" s="37"/>
      <c r="NG254" s="37"/>
    </row>
    <row r="255" spans="1:371" s="2" customFormat="1" ht="14.4" customHeight="1" x14ac:dyDescent="0.3">
      <c r="A255" s="2" t="s">
        <v>444</v>
      </c>
      <c r="B255" s="2" t="s">
        <v>475</v>
      </c>
      <c r="C255" s="2" t="s">
        <v>497</v>
      </c>
      <c r="D255" s="6">
        <v>598224</v>
      </c>
      <c r="E255" s="6">
        <v>39848</v>
      </c>
      <c r="F255" s="4">
        <v>800</v>
      </c>
      <c r="G255" s="54">
        <v>2.0076289901626181E-2</v>
      </c>
      <c r="H255" s="6">
        <v>1</v>
      </c>
      <c r="I255" s="6">
        <v>400</v>
      </c>
      <c r="J255" s="6"/>
      <c r="K255" s="6"/>
      <c r="L255" s="6">
        <v>400</v>
      </c>
      <c r="M255" s="61">
        <v>400</v>
      </c>
      <c r="N255" s="4" t="s">
        <v>1709</v>
      </c>
      <c r="O255" s="6">
        <v>0</v>
      </c>
      <c r="P255" s="6">
        <v>0</v>
      </c>
      <c r="Q255" s="6">
        <v>100</v>
      </c>
      <c r="R255" s="6">
        <v>100</v>
      </c>
      <c r="S255" s="6">
        <v>0</v>
      </c>
      <c r="T255" s="6">
        <v>0</v>
      </c>
      <c r="U255" s="6">
        <v>0</v>
      </c>
      <c r="V255" s="6">
        <v>100</v>
      </c>
      <c r="W255" s="6">
        <v>100</v>
      </c>
      <c r="X255" s="6">
        <v>0</v>
      </c>
      <c r="Y255" s="6">
        <v>0</v>
      </c>
      <c r="Z255" s="6">
        <v>0</v>
      </c>
      <c r="AA255" s="6">
        <v>100</v>
      </c>
      <c r="AB255" s="6">
        <v>100</v>
      </c>
      <c r="AC255" s="6">
        <v>100</v>
      </c>
      <c r="AD255" s="6">
        <v>100</v>
      </c>
      <c r="AE255" s="6">
        <v>100</v>
      </c>
      <c r="AF255" s="6">
        <v>60</v>
      </c>
      <c r="AG255" s="6">
        <v>20</v>
      </c>
      <c r="AH255" s="6">
        <v>20</v>
      </c>
      <c r="AI255" s="6">
        <v>100</v>
      </c>
      <c r="AJ255" s="6">
        <v>4</v>
      </c>
      <c r="AK255" s="6" t="s">
        <v>96</v>
      </c>
      <c r="AL255" s="6" t="s">
        <v>96</v>
      </c>
      <c r="AM255" s="6">
        <v>12</v>
      </c>
      <c r="AN255" s="6" t="s">
        <v>97</v>
      </c>
      <c r="AO255" s="6" t="s">
        <v>97</v>
      </c>
      <c r="AP255" s="6" t="s">
        <v>97</v>
      </c>
      <c r="AQ255" s="6" t="s">
        <v>97</v>
      </c>
      <c r="AR255" s="6" t="s">
        <v>97</v>
      </c>
      <c r="AS255" s="6" t="s">
        <v>97</v>
      </c>
      <c r="AT255" s="6" t="s">
        <v>97</v>
      </c>
      <c r="AU255" s="6" t="s">
        <v>97</v>
      </c>
      <c r="AV255" s="6" t="s">
        <v>97</v>
      </c>
      <c r="AW255" s="6" t="s">
        <v>97</v>
      </c>
      <c r="AX255" s="6" t="s">
        <v>97</v>
      </c>
      <c r="AY255" s="6" t="s">
        <v>97</v>
      </c>
      <c r="AZ255" s="6" t="s">
        <v>97</v>
      </c>
      <c r="BA255" s="6" t="s">
        <v>97</v>
      </c>
      <c r="BB255" s="6" t="s">
        <v>97</v>
      </c>
      <c r="BC255" s="6" t="s">
        <v>97</v>
      </c>
      <c r="BD255" s="6" t="s">
        <v>96</v>
      </c>
      <c r="BE255" s="6">
        <v>0</v>
      </c>
      <c r="BF255" s="6">
        <v>0</v>
      </c>
      <c r="BG255" s="6">
        <v>0</v>
      </c>
      <c r="BH255" s="6">
        <v>0</v>
      </c>
      <c r="BI255" s="6">
        <v>1</v>
      </c>
      <c r="BJ255" s="6">
        <v>0</v>
      </c>
      <c r="BK255" s="6">
        <v>13</v>
      </c>
      <c r="BL255" s="6" t="s">
        <v>97</v>
      </c>
      <c r="BM255" s="6" t="s">
        <v>97</v>
      </c>
      <c r="BN255" s="6" t="s">
        <v>98</v>
      </c>
      <c r="BO255" s="6" t="s">
        <v>97</v>
      </c>
      <c r="BP255" s="6" t="s">
        <v>98</v>
      </c>
      <c r="BQ255" s="6" t="s">
        <v>98</v>
      </c>
      <c r="BR255" s="6" t="s">
        <v>96</v>
      </c>
      <c r="BS255" s="6">
        <v>32</v>
      </c>
      <c r="BT255" s="6" t="s">
        <v>96</v>
      </c>
      <c r="BU255" s="29" t="s">
        <v>429</v>
      </c>
      <c r="BV255" s="29" t="s">
        <v>429</v>
      </c>
      <c r="BW255" s="29" t="s">
        <v>429</v>
      </c>
      <c r="BX255" s="29" t="s">
        <v>429</v>
      </c>
      <c r="BY255" s="29" t="s">
        <v>429</v>
      </c>
      <c r="BZ255" s="65" t="s">
        <v>429</v>
      </c>
      <c r="CA255" s="65" t="s">
        <v>1799</v>
      </c>
      <c r="CB255" s="65" t="s">
        <v>429</v>
      </c>
      <c r="CC255" s="65" t="s">
        <v>429</v>
      </c>
      <c r="CD255" s="66">
        <v>938</v>
      </c>
      <c r="CE255" s="66">
        <v>364</v>
      </c>
      <c r="CF255" s="66">
        <v>170</v>
      </c>
      <c r="CG255" s="66">
        <v>32</v>
      </c>
      <c r="CH255" s="66">
        <v>6</v>
      </c>
      <c r="CI255" s="66">
        <v>555</v>
      </c>
      <c r="CJ255" s="66">
        <v>4</v>
      </c>
      <c r="CK255" s="66">
        <v>381</v>
      </c>
      <c r="CL255" s="66">
        <v>4464</v>
      </c>
      <c r="CM255" s="66">
        <v>4464</v>
      </c>
      <c r="CN255" s="66">
        <v>359</v>
      </c>
      <c r="CO255" s="66">
        <v>830</v>
      </c>
      <c r="CP255" s="66">
        <v>1496</v>
      </c>
      <c r="CQ255" s="66">
        <v>1403</v>
      </c>
      <c r="CR255" s="67">
        <v>0.13832563742220438</v>
      </c>
      <c r="CS255" s="67">
        <v>0.16294418791407347</v>
      </c>
      <c r="CT255" s="67">
        <v>0.30751857056815901</v>
      </c>
      <c r="CU255" s="67">
        <v>0.17029712909054406</v>
      </c>
      <c r="CV255" s="67">
        <v>0.22091447500501907</v>
      </c>
      <c r="CW255" s="68">
        <v>956</v>
      </c>
      <c r="CX255" s="68">
        <v>1037</v>
      </c>
      <c r="CY255" s="68">
        <v>389</v>
      </c>
      <c r="CZ255" s="68">
        <v>438</v>
      </c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  <c r="DM255" s="37"/>
      <c r="DN255" s="37"/>
      <c r="DO255" s="37"/>
      <c r="DP255" s="37"/>
      <c r="DQ255" s="37"/>
      <c r="DR255" s="37"/>
      <c r="DS255" s="37"/>
      <c r="DT255" s="37"/>
      <c r="DU255" s="37"/>
      <c r="DV255" s="37"/>
      <c r="DW255" s="37"/>
      <c r="DX255" s="37"/>
      <c r="DY255" s="37"/>
      <c r="DZ255" s="37"/>
      <c r="EA255" s="37"/>
      <c r="EB255" s="37"/>
      <c r="EC255" s="37"/>
      <c r="ED255" s="37"/>
      <c r="EE255" s="37"/>
      <c r="EF255" s="37"/>
      <c r="EG255" s="37"/>
      <c r="EH255" s="37"/>
      <c r="EI255" s="37"/>
      <c r="EJ255" s="37"/>
      <c r="EK255" s="37"/>
      <c r="EL255" s="37"/>
      <c r="EM255" s="37"/>
      <c r="EN255" s="37"/>
      <c r="EO255" s="37"/>
      <c r="EP255" s="37"/>
      <c r="EQ255" s="37"/>
      <c r="ER255" s="37"/>
      <c r="ES255" s="37"/>
      <c r="ET255" s="37"/>
      <c r="EU255" s="37"/>
      <c r="EV255" s="37"/>
      <c r="EW255" s="37"/>
      <c r="EX255" s="37"/>
      <c r="EY255" s="37"/>
      <c r="EZ255" s="37"/>
      <c r="FA255" s="37"/>
      <c r="FB255" s="37"/>
      <c r="FC255" s="37"/>
      <c r="FD255" s="37"/>
      <c r="FE255" s="37"/>
      <c r="FF255" s="37"/>
      <c r="FG255" s="37"/>
      <c r="FH255" s="37"/>
      <c r="FI255" s="37"/>
      <c r="FJ255" s="37"/>
      <c r="FK255" s="37"/>
      <c r="FL255" s="37"/>
      <c r="FM255" s="37"/>
      <c r="FN255" s="37"/>
      <c r="FO255" s="37"/>
      <c r="FP255" s="37"/>
      <c r="FQ255" s="37"/>
      <c r="FR255" s="37"/>
      <c r="FS255" s="37"/>
      <c r="FT255" s="37"/>
      <c r="FU255" s="37"/>
      <c r="FV255" s="37"/>
      <c r="FW255" s="37"/>
      <c r="FX255" s="37"/>
      <c r="FY255" s="37"/>
      <c r="FZ255" s="37"/>
      <c r="GA255" s="37"/>
      <c r="GB255" s="37"/>
      <c r="GC255" s="37"/>
      <c r="GD255" s="37"/>
      <c r="GE255" s="37"/>
      <c r="GF255" s="37"/>
      <c r="GG255" s="37"/>
      <c r="GH255" s="37"/>
      <c r="GI255" s="37"/>
      <c r="GJ255" s="37"/>
      <c r="GK255" s="37"/>
      <c r="GL255" s="37"/>
      <c r="GM255" s="37"/>
      <c r="GN255" s="37"/>
      <c r="GO255" s="37"/>
      <c r="GP255" s="37"/>
      <c r="GQ255" s="37"/>
      <c r="GR255" s="37"/>
      <c r="GS255" s="37"/>
      <c r="GT255" s="37"/>
      <c r="GU255" s="37"/>
      <c r="GV255" s="37"/>
      <c r="GW255" s="37"/>
      <c r="GX255" s="37"/>
      <c r="GY255" s="37"/>
      <c r="GZ255" s="37"/>
      <c r="HA255" s="37"/>
      <c r="HB255" s="37"/>
      <c r="HC255" s="37"/>
      <c r="HD255" s="37"/>
      <c r="HE255" s="37"/>
      <c r="HF255" s="37"/>
      <c r="HG255" s="37"/>
      <c r="HH255" s="37"/>
      <c r="HI255" s="37"/>
      <c r="HJ255" s="37"/>
      <c r="HK255" s="37"/>
      <c r="HL255" s="37"/>
      <c r="HM255" s="37"/>
      <c r="HN255" s="37"/>
      <c r="HO255" s="37"/>
      <c r="HP255" s="37"/>
      <c r="HQ255" s="37"/>
      <c r="HR255" s="37"/>
      <c r="HS255" s="37"/>
      <c r="HT255" s="37"/>
      <c r="HU255" s="37"/>
      <c r="HV255" s="37"/>
      <c r="HW255" s="37"/>
      <c r="HX255" s="37"/>
      <c r="HY255" s="37"/>
      <c r="HZ255" s="37"/>
      <c r="IA255" s="37"/>
      <c r="IB255" s="37"/>
      <c r="IC255" s="37"/>
      <c r="ID255" s="37"/>
      <c r="IE255" s="37"/>
      <c r="IF255" s="37"/>
      <c r="IG255" s="37"/>
      <c r="IH255" s="37"/>
      <c r="II255" s="37"/>
      <c r="IJ255" s="37"/>
      <c r="IK255" s="37"/>
      <c r="IL255" s="37"/>
      <c r="IM255" s="37"/>
      <c r="IN255" s="37"/>
      <c r="IO255" s="37"/>
      <c r="IP255" s="37"/>
      <c r="IQ255" s="37"/>
      <c r="IR255" s="37"/>
      <c r="IS255" s="37"/>
      <c r="IT255" s="37"/>
      <c r="IU255" s="37"/>
      <c r="IV255" s="37"/>
      <c r="IW255" s="37"/>
      <c r="IX255" s="37"/>
      <c r="IY255" s="37"/>
      <c r="IZ255" s="37"/>
      <c r="JA255" s="37"/>
      <c r="JB255" s="37"/>
      <c r="JC255" s="37"/>
      <c r="JD255" s="37"/>
      <c r="JE255" s="37"/>
      <c r="JF255" s="37"/>
      <c r="JG255" s="37"/>
      <c r="JH255" s="37"/>
      <c r="JI255" s="37"/>
      <c r="JJ255" s="37"/>
      <c r="JK255" s="37"/>
      <c r="JL255" s="37"/>
      <c r="JM255" s="37"/>
      <c r="JN255" s="37"/>
      <c r="JO255" s="37"/>
      <c r="JP255" s="37"/>
      <c r="JQ255" s="37"/>
      <c r="JR255" s="37"/>
      <c r="JS255" s="37"/>
      <c r="JT255" s="37"/>
      <c r="JU255" s="37"/>
      <c r="JV255" s="37"/>
      <c r="JW255" s="37"/>
      <c r="JX255" s="37"/>
      <c r="JY255" s="37"/>
      <c r="JZ255" s="37"/>
      <c r="KA255" s="37"/>
      <c r="KB255" s="37"/>
      <c r="KC255" s="37"/>
      <c r="KD255" s="37"/>
      <c r="KE255" s="37"/>
      <c r="KF255" s="37"/>
      <c r="KG255" s="37"/>
      <c r="KH255" s="37"/>
      <c r="KI255" s="37"/>
      <c r="KJ255" s="37"/>
      <c r="KK255" s="37"/>
      <c r="KL255" s="37"/>
      <c r="KM255" s="37"/>
      <c r="KN255" s="37"/>
      <c r="KO255" s="37"/>
      <c r="KP255" s="37"/>
      <c r="KQ255" s="37"/>
      <c r="KR255" s="37"/>
      <c r="KS255" s="37"/>
      <c r="KT255" s="37"/>
      <c r="KU255" s="37"/>
      <c r="KV255" s="37"/>
      <c r="KW255" s="37"/>
      <c r="KX255" s="37"/>
      <c r="KY255" s="37"/>
      <c r="KZ255" s="37"/>
      <c r="LA255" s="37"/>
      <c r="LB255" s="37"/>
      <c r="LC255" s="37"/>
      <c r="LD255" s="37"/>
      <c r="LE255" s="37"/>
      <c r="LF255" s="37"/>
      <c r="LG255" s="37"/>
      <c r="LH255" s="37"/>
      <c r="LI255" s="37"/>
      <c r="LJ255" s="37"/>
      <c r="LK255" s="37"/>
      <c r="LL255" s="37"/>
      <c r="LM255" s="37"/>
      <c r="LN255" s="37"/>
      <c r="LO255" s="37"/>
      <c r="LP255" s="37"/>
      <c r="LQ255" s="37"/>
      <c r="LR255" s="37"/>
      <c r="LS255" s="37"/>
      <c r="LT255" s="37"/>
      <c r="LU255" s="37"/>
      <c r="LV255" s="37"/>
      <c r="LW255" s="37"/>
      <c r="LX255" s="37"/>
      <c r="LY255" s="37"/>
      <c r="LZ255" s="37"/>
      <c r="MA255" s="37"/>
      <c r="MB255" s="37"/>
      <c r="MC255" s="37"/>
      <c r="MD255" s="37"/>
      <c r="ME255" s="37"/>
      <c r="MF255" s="37"/>
      <c r="MG255" s="37"/>
      <c r="MH255" s="37"/>
      <c r="MI255" s="37"/>
      <c r="MJ255" s="37"/>
      <c r="MK255" s="37"/>
      <c r="ML255" s="37"/>
      <c r="MM255" s="37"/>
      <c r="MN255" s="37"/>
      <c r="MO255" s="37"/>
      <c r="MP255" s="37"/>
      <c r="MQ255" s="37"/>
      <c r="MR255" s="37"/>
      <c r="MS255" s="37"/>
      <c r="MT255" s="37"/>
      <c r="MU255" s="37"/>
      <c r="MV255" s="37"/>
      <c r="MW255" s="37"/>
      <c r="MX255" s="37"/>
      <c r="MY255" s="37"/>
      <c r="MZ255" s="37"/>
      <c r="NA255" s="37"/>
      <c r="NB255" s="37"/>
      <c r="NC255" s="37"/>
      <c r="ND255" s="37"/>
      <c r="NE255" s="37"/>
      <c r="NF255" s="37"/>
      <c r="NG255" s="37"/>
    </row>
    <row r="256" spans="1:371" ht="14.4" customHeight="1" x14ac:dyDescent="0.3">
      <c r="A256" s="2" t="s">
        <v>444</v>
      </c>
      <c r="B256" s="2" t="s">
        <v>499</v>
      </c>
      <c r="C256" s="2" t="s">
        <v>500</v>
      </c>
      <c r="D256" s="6">
        <v>521141</v>
      </c>
      <c r="E256" s="6">
        <v>563</v>
      </c>
      <c r="F256" s="4">
        <v>340</v>
      </c>
      <c r="G256" s="54">
        <v>0.60390763765541744</v>
      </c>
      <c r="H256" s="4">
        <v>1</v>
      </c>
      <c r="I256" s="4">
        <v>320</v>
      </c>
      <c r="J256" s="6"/>
      <c r="K256" s="6">
        <v>320</v>
      </c>
      <c r="L256" s="6"/>
      <c r="M256" s="61">
        <v>20</v>
      </c>
      <c r="N256" s="4" t="s">
        <v>1709</v>
      </c>
      <c r="O256" s="4">
        <v>1</v>
      </c>
      <c r="P256" s="4">
        <v>4</v>
      </c>
      <c r="Q256" s="4">
        <v>100</v>
      </c>
      <c r="R256" s="4">
        <v>100</v>
      </c>
      <c r="S256" s="4">
        <v>0</v>
      </c>
      <c r="T256" s="4">
        <v>0</v>
      </c>
      <c r="U256" s="4">
        <v>0</v>
      </c>
      <c r="V256" s="4">
        <v>100</v>
      </c>
      <c r="W256" s="4">
        <v>80</v>
      </c>
      <c r="X256" s="4">
        <v>0</v>
      </c>
      <c r="Y256" s="4">
        <v>0</v>
      </c>
      <c r="Z256" s="4">
        <v>20</v>
      </c>
      <c r="AA256" s="4">
        <v>100</v>
      </c>
      <c r="AB256" s="4">
        <v>100</v>
      </c>
      <c r="AC256" s="4">
        <v>100</v>
      </c>
      <c r="AD256" s="4">
        <v>0</v>
      </c>
      <c r="AE256" s="4">
        <v>0</v>
      </c>
      <c r="AF256" s="4">
        <v>0</v>
      </c>
      <c r="AG256" s="4">
        <v>0</v>
      </c>
      <c r="AH256" s="4">
        <v>100</v>
      </c>
      <c r="AI256" s="4">
        <v>100</v>
      </c>
      <c r="AJ256" s="4">
        <v>2</v>
      </c>
      <c r="AK256" s="4" t="s">
        <v>96</v>
      </c>
      <c r="AL256" s="4" t="s">
        <v>97</v>
      </c>
      <c r="AM256" s="4" t="s">
        <v>98</v>
      </c>
      <c r="AN256" s="4" t="s">
        <v>97</v>
      </c>
      <c r="AO256" s="4" t="s">
        <v>97</v>
      </c>
      <c r="AP256" s="4" t="s">
        <v>97</v>
      </c>
      <c r="AQ256" s="4" t="s">
        <v>97</v>
      </c>
      <c r="AR256" s="4" t="s">
        <v>97</v>
      </c>
      <c r="AS256" s="4" t="s">
        <v>97</v>
      </c>
      <c r="AT256" s="4" t="s">
        <v>97</v>
      </c>
      <c r="AU256" s="4" t="s">
        <v>97</v>
      </c>
      <c r="AV256" s="4" t="s">
        <v>97</v>
      </c>
      <c r="AW256" s="4" t="s">
        <v>97</v>
      </c>
      <c r="AX256" s="4" t="s">
        <v>97</v>
      </c>
      <c r="AY256" s="4" t="s">
        <v>97</v>
      </c>
      <c r="AZ256" s="4" t="s">
        <v>97</v>
      </c>
      <c r="BA256" s="4" t="s">
        <v>97</v>
      </c>
      <c r="BB256" s="4" t="s">
        <v>97</v>
      </c>
      <c r="BC256" s="4" t="s">
        <v>97</v>
      </c>
      <c r="BD256" s="4" t="s">
        <v>96</v>
      </c>
      <c r="BE256" s="4">
        <v>7</v>
      </c>
      <c r="BF256" s="4">
        <v>7</v>
      </c>
      <c r="BG256" s="4">
        <v>25</v>
      </c>
      <c r="BH256" s="4">
        <v>0</v>
      </c>
      <c r="BI256" s="4">
        <v>25</v>
      </c>
      <c r="BJ256" s="4">
        <v>7</v>
      </c>
      <c r="BK256" s="4">
        <v>5</v>
      </c>
      <c r="BL256" s="4" t="s">
        <v>97</v>
      </c>
      <c r="BM256" s="4" t="s">
        <v>1713</v>
      </c>
      <c r="BN256" s="4" t="s">
        <v>98</v>
      </c>
      <c r="BO256" s="6" t="s">
        <v>97</v>
      </c>
      <c r="BP256" s="6" t="s">
        <v>98</v>
      </c>
      <c r="BQ256" s="6" t="s">
        <v>98</v>
      </c>
      <c r="BR256" s="6" t="s">
        <v>96</v>
      </c>
      <c r="BS256" s="6">
        <v>40</v>
      </c>
      <c r="BT256" s="6" t="s">
        <v>96</v>
      </c>
      <c r="BU256" s="29" t="s">
        <v>430</v>
      </c>
      <c r="BV256" s="29" t="s">
        <v>429</v>
      </c>
      <c r="BW256" s="29" t="s">
        <v>429</v>
      </c>
      <c r="BX256" s="29" t="s">
        <v>429</v>
      </c>
      <c r="BY256" s="29" t="s">
        <v>429</v>
      </c>
      <c r="BZ256" s="65" t="s">
        <v>429</v>
      </c>
      <c r="CA256" s="65" t="s">
        <v>429</v>
      </c>
      <c r="CB256" s="65" t="s">
        <v>429</v>
      </c>
      <c r="CC256" s="65" t="s">
        <v>429</v>
      </c>
      <c r="CD256" s="66">
        <v>72</v>
      </c>
      <c r="CE256" s="66">
        <v>47</v>
      </c>
      <c r="CF256" s="66">
        <v>33</v>
      </c>
      <c r="CG256" s="66">
        <v>15</v>
      </c>
      <c r="CH256" s="66">
        <v>0</v>
      </c>
      <c r="CI256" s="66">
        <v>131</v>
      </c>
      <c r="CJ256" s="66">
        <v>0</v>
      </c>
      <c r="CK256" s="66">
        <v>37</v>
      </c>
      <c r="CL256" s="66">
        <v>183</v>
      </c>
      <c r="CM256" s="66">
        <v>80</v>
      </c>
      <c r="CN256" s="66">
        <v>5</v>
      </c>
      <c r="CO256" s="66">
        <v>25</v>
      </c>
      <c r="CP256" s="66">
        <v>47</v>
      </c>
      <c r="CQ256" s="66">
        <v>46</v>
      </c>
      <c r="CR256" s="67">
        <v>0.29965156794425085</v>
      </c>
      <c r="CS256" s="67">
        <v>0.2456445993031359</v>
      </c>
      <c r="CT256" s="67">
        <v>0.25261324041811845</v>
      </c>
      <c r="CU256" s="67">
        <v>0.13240418118466898</v>
      </c>
      <c r="CV256" s="67">
        <v>6.968641114982578E-2</v>
      </c>
      <c r="CW256" s="68">
        <v>11</v>
      </c>
      <c r="CX256" s="68">
        <v>5</v>
      </c>
      <c r="CY256" s="68">
        <v>7</v>
      </c>
      <c r="CZ256" s="68">
        <v>6</v>
      </c>
    </row>
    <row r="257" spans="1:375" ht="14.4" customHeight="1" x14ac:dyDescent="0.3">
      <c r="A257" s="3" t="s">
        <v>444</v>
      </c>
      <c r="B257" s="3" t="s">
        <v>499</v>
      </c>
      <c r="C257" s="3" t="s">
        <v>501</v>
      </c>
      <c r="D257" s="6">
        <v>521175</v>
      </c>
      <c r="E257" s="4">
        <v>783</v>
      </c>
      <c r="F257" s="4">
        <v>115</v>
      </c>
      <c r="G257" s="54">
        <v>0.14687100893997446</v>
      </c>
      <c r="H257" s="4">
        <v>1</v>
      </c>
      <c r="I257" s="4">
        <v>115</v>
      </c>
      <c r="J257" s="6"/>
      <c r="K257" s="6">
        <v>115</v>
      </c>
      <c r="L257" s="6"/>
      <c r="M257" s="61"/>
      <c r="N257" s="4" t="s">
        <v>1712</v>
      </c>
      <c r="O257" s="4">
        <v>12</v>
      </c>
      <c r="P257" s="4">
        <v>35</v>
      </c>
      <c r="Q257" s="4">
        <v>100</v>
      </c>
      <c r="R257" s="4">
        <v>80</v>
      </c>
      <c r="S257" s="4">
        <v>20</v>
      </c>
      <c r="T257" s="4">
        <v>0</v>
      </c>
      <c r="U257" s="4">
        <v>0</v>
      </c>
      <c r="V257" s="4">
        <v>100</v>
      </c>
      <c r="W257" s="4">
        <v>30</v>
      </c>
      <c r="X257" s="4">
        <v>70</v>
      </c>
      <c r="Y257" s="4">
        <v>0</v>
      </c>
      <c r="Z257" s="4">
        <v>0</v>
      </c>
      <c r="AA257" s="4">
        <v>100</v>
      </c>
      <c r="AB257" s="4">
        <v>100</v>
      </c>
      <c r="AC257" s="4">
        <v>0</v>
      </c>
      <c r="AD257" s="4">
        <v>100</v>
      </c>
      <c r="AE257" s="4">
        <v>100</v>
      </c>
      <c r="AF257" s="4">
        <v>0</v>
      </c>
      <c r="AG257" s="4">
        <v>100</v>
      </c>
      <c r="AH257" s="4">
        <v>0</v>
      </c>
      <c r="AI257" s="4">
        <v>100</v>
      </c>
      <c r="AJ257" s="4">
        <v>2</v>
      </c>
      <c r="AK257" s="4" t="s">
        <v>96</v>
      </c>
      <c r="AL257" s="4" t="s">
        <v>96</v>
      </c>
      <c r="AM257" s="4">
        <v>12</v>
      </c>
      <c r="AN257" s="4" t="s">
        <v>97</v>
      </c>
      <c r="AO257" s="4" t="s">
        <v>97</v>
      </c>
      <c r="AP257" s="4" t="s">
        <v>97</v>
      </c>
      <c r="AQ257" s="4" t="s">
        <v>97</v>
      </c>
      <c r="AR257" s="4" t="s">
        <v>96</v>
      </c>
      <c r="AS257" s="4" t="s">
        <v>97</v>
      </c>
      <c r="AT257" s="4" t="s">
        <v>97</v>
      </c>
      <c r="AU257" s="4" t="s">
        <v>97</v>
      </c>
      <c r="AV257" s="4" t="s">
        <v>97</v>
      </c>
      <c r="AW257" s="4" t="s">
        <v>97</v>
      </c>
      <c r="AX257" s="4" t="s">
        <v>97</v>
      </c>
      <c r="AY257" s="4" t="s">
        <v>97</v>
      </c>
      <c r="AZ257" s="4" t="s">
        <v>97</v>
      </c>
      <c r="BA257" s="4" t="s">
        <v>97</v>
      </c>
      <c r="BB257" s="4" t="s">
        <v>97</v>
      </c>
      <c r="BC257" s="4" t="s">
        <v>96</v>
      </c>
      <c r="BD257" s="4" t="s">
        <v>97</v>
      </c>
      <c r="BE257" s="4">
        <v>5</v>
      </c>
      <c r="BF257" s="4">
        <v>5</v>
      </c>
      <c r="BG257" s="4">
        <v>15</v>
      </c>
      <c r="BH257" s="4">
        <v>5</v>
      </c>
      <c r="BI257" s="4">
        <v>15</v>
      </c>
      <c r="BJ257" s="4">
        <v>3</v>
      </c>
      <c r="BK257" s="4">
        <v>7</v>
      </c>
      <c r="BL257" s="4" t="s">
        <v>97</v>
      </c>
      <c r="BM257" s="4" t="s">
        <v>96</v>
      </c>
      <c r="BN257" s="4" t="s">
        <v>1714</v>
      </c>
      <c r="BO257" s="6" t="s">
        <v>97</v>
      </c>
      <c r="BP257" s="6" t="s">
        <v>98</v>
      </c>
      <c r="BQ257" s="6" t="s">
        <v>98</v>
      </c>
      <c r="BR257" s="6" t="s">
        <v>96</v>
      </c>
      <c r="BS257" s="6">
        <v>2</v>
      </c>
      <c r="BT257" s="6" t="s">
        <v>96</v>
      </c>
      <c r="BU257" s="29" t="s">
        <v>429</v>
      </c>
      <c r="BV257" s="29" t="s">
        <v>1798</v>
      </c>
      <c r="BW257" s="29" t="s">
        <v>429</v>
      </c>
      <c r="BX257" s="29" t="s">
        <v>429</v>
      </c>
      <c r="BY257" s="29" t="s">
        <v>430</v>
      </c>
      <c r="BZ257" s="65" t="s">
        <v>429</v>
      </c>
      <c r="CA257" s="65" t="s">
        <v>429</v>
      </c>
      <c r="CB257" s="65" t="s">
        <v>429</v>
      </c>
      <c r="CC257" s="65" t="s">
        <v>429</v>
      </c>
      <c r="CD257" s="66">
        <v>27</v>
      </c>
      <c r="CE257" s="66">
        <v>9</v>
      </c>
      <c r="CF257" s="66">
        <v>3</v>
      </c>
      <c r="CG257" s="66">
        <v>0</v>
      </c>
      <c r="CH257" s="66">
        <v>0</v>
      </c>
      <c r="CI257" s="66">
        <v>13</v>
      </c>
      <c r="CJ257" s="66">
        <v>0</v>
      </c>
      <c r="CK257" s="66">
        <v>7</v>
      </c>
      <c r="CL257" s="66">
        <v>158</v>
      </c>
      <c r="CM257" s="66">
        <v>88</v>
      </c>
      <c r="CN257" s="66">
        <v>10</v>
      </c>
      <c r="CO257" s="66">
        <v>19</v>
      </c>
      <c r="CP257" s="66">
        <v>0</v>
      </c>
      <c r="CQ257" s="66">
        <v>0</v>
      </c>
      <c r="CR257" s="67">
        <v>0.21686746987951808</v>
      </c>
      <c r="CS257" s="67">
        <v>0.18072289156626506</v>
      </c>
      <c r="CT257" s="67">
        <v>0.33467202141900937</v>
      </c>
      <c r="CU257" s="67">
        <v>0.15127175368139223</v>
      </c>
      <c r="CV257" s="67">
        <v>0.11646586345381527</v>
      </c>
      <c r="CW257" s="68">
        <v>38</v>
      </c>
      <c r="CX257" s="68">
        <v>19</v>
      </c>
      <c r="CY257" s="68">
        <v>12</v>
      </c>
      <c r="CZ257" s="68">
        <v>7</v>
      </c>
    </row>
    <row r="258" spans="1:375" x14ac:dyDescent="0.3">
      <c r="A258" s="3" t="s">
        <v>444</v>
      </c>
      <c r="B258" s="3" t="s">
        <v>499</v>
      </c>
      <c r="C258" s="3" t="s">
        <v>502</v>
      </c>
      <c r="D258" s="6">
        <v>521183</v>
      </c>
      <c r="E258" s="4">
        <v>1586</v>
      </c>
      <c r="F258" s="4">
        <v>476</v>
      </c>
      <c r="G258" s="54">
        <v>0.30012610340479196</v>
      </c>
      <c r="H258" s="4">
        <v>1</v>
      </c>
      <c r="I258" s="4">
        <v>416</v>
      </c>
      <c r="J258" s="6"/>
      <c r="K258" s="6">
        <v>416</v>
      </c>
      <c r="L258" s="6"/>
      <c r="M258" s="61">
        <v>60</v>
      </c>
      <c r="N258" s="4" t="s">
        <v>1709</v>
      </c>
      <c r="O258" s="4">
        <v>0</v>
      </c>
      <c r="P258" s="4">
        <v>0</v>
      </c>
      <c r="Q258" s="4">
        <v>100</v>
      </c>
      <c r="R258" s="4">
        <v>100</v>
      </c>
      <c r="S258" s="4">
        <v>0</v>
      </c>
      <c r="T258" s="4">
        <v>0</v>
      </c>
      <c r="U258" s="4">
        <v>0</v>
      </c>
      <c r="V258" s="4">
        <v>90</v>
      </c>
      <c r="W258" s="4">
        <v>90</v>
      </c>
      <c r="X258" s="4">
        <v>1</v>
      </c>
      <c r="Y258" s="4">
        <v>0</v>
      </c>
      <c r="Z258" s="4">
        <v>9</v>
      </c>
      <c r="AA258" s="4">
        <v>100</v>
      </c>
      <c r="AB258" s="4">
        <v>100</v>
      </c>
      <c r="AC258" s="4">
        <v>100</v>
      </c>
      <c r="AD258" s="4">
        <v>100</v>
      </c>
      <c r="AE258" s="4">
        <v>70</v>
      </c>
      <c r="AF258" s="4">
        <v>0</v>
      </c>
      <c r="AG258" s="4">
        <v>60</v>
      </c>
      <c r="AH258" s="4">
        <v>40</v>
      </c>
      <c r="AI258" s="4">
        <v>100</v>
      </c>
      <c r="AJ258" s="4">
        <v>2</v>
      </c>
      <c r="AK258" s="4" t="s">
        <v>96</v>
      </c>
      <c r="AL258" s="4" t="s">
        <v>96</v>
      </c>
      <c r="AM258" s="4">
        <v>8</v>
      </c>
      <c r="AN258" s="4" t="s">
        <v>96</v>
      </c>
      <c r="AO258" s="4" t="s">
        <v>96</v>
      </c>
      <c r="AP258" s="4" t="s">
        <v>97</v>
      </c>
      <c r="AQ258" s="4" t="s">
        <v>97</v>
      </c>
      <c r="AR258" s="4" t="s">
        <v>96</v>
      </c>
      <c r="AS258" s="4" t="s">
        <v>97</v>
      </c>
      <c r="AT258" s="4" t="s">
        <v>97</v>
      </c>
      <c r="AU258" s="4" t="s">
        <v>97</v>
      </c>
      <c r="AV258" s="4" t="s">
        <v>96</v>
      </c>
      <c r="AW258" s="4" t="s">
        <v>97</v>
      </c>
      <c r="AX258" s="4" t="s">
        <v>97</v>
      </c>
      <c r="AY258" s="4" t="s">
        <v>97</v>
      </c>
      <c r="AZ258" s="4" t="s">
        <v>97</v>
      </c>
      <c r="BA258" s="4" t="s">
        <v>97</v>
      </c>
      <c r="BB258" s="4" t="s">
        <v>97</v>
      </c>
      <c r="BC258" s="4" t="s">
        <v>96</v>
      </c>
      <c r="BD258" s="4" t="s">
        <v>97</v>
      </c>
      <c r="BE258" s="4">
        <v>0</v>
      </c>
      <c r="BF258" s="4">
        <v>0</v>
      </c>
      <c r="BG258" s="4">
        <v>25</v>
      </c>
      <c r="BH258" s="4">
        <v>0</v>
      </c>
      <c r="BI258" s="4">
        <v>25</v>
      </c>
      <c r="BJ258" s="4">
        <v>0</v>
      </c>
      <c r="BK258" s="4">
        <v>9</v>
      </c>
      <c r="BL258" s="4" t="s">
        <v>97</v>
      </c>
      <c r="BM258" s="4" t="s">
        <v>97</v>
      </c>
      <c r="BN258" s="4" t="s">
        <v>98</v>
      </c>
      <c r="BO258" s="6" t="s">
        <v>97</v>
      </c>
      <c r="BP258" s="6" t="s">
        <v>98</v>
      </c>
      <c r="BQ258" s="6" t="s">
        <v>98</v>
      </c>
      <c r="BR258" s="6" t="s">
        <v>96</v>
      </c>
      <c r="BS258" s="6">
        <v>2</v>
      </c>
      <c r="BT258" s="6" t="s">
        <v>96</v>
      </c>
      <c r="BU258" s="29" t="s">
        <v>429</v>
      </c>
      <c r="BV258" s="29" t="s">
        <v>1798</v>
      </c>
      <c r="BW258" s="29" t="s">
        <v>429</v>
      </c>
      <c r="BX258" s="29" t="s">
        <v>429</v>
      </c>
      <c r="BY258" s="29" t="s">
        <v>430</v>
      </c>
      <c r="BZ258" s="65" t="s">
        <v>429</v>
      </c>
      <c r="CA258" s="65" t="s">
        <v>1799</v>
      </c>
      <c r="CB258" s="65" t="s">
        <v>429</v>
      </c>
      <c r="CC258" s="65" t="s">
        <v>429</v>
      </c>
      <c r="CD258" s="66">
        <v>75</v>
      </c>
      <c r="CE258" s="66">
        <v>42</v>
      </c>
      <c r="CF258" s="66">
        <v>6</v>
      </c>
      <c r="CG258" s="66">
        <v>0</v>
      </c>
      <c r="CH258" s="66">
        <v>2</v>
      </c>
      <c r="CI258" s="66">
        <v>180</v>
      </c>
      <c r="CJ258" s="66">
        <v>0</v>
      </c>
      <c r="CK258" s="66">
        <v>55</v>
      </c>
      <c r="CL258" s="66">
        <v>460</v>
      </c>
      <c r="CM258" s="66">
        <v>223</v>
      </c>
      <c r="CN258" s="66">
        <v>31</v>
      </c>
      <c r="CO258" s="66">
        <v>71</v>
      </c>
      <c r="CP258" s="66">
        <v>116</v>
      </c>
      <c r="CQ258" s="66">
        <v>112</v>
      </c>
      <c r="CR258" s="67">
        <v>0.25953721075672292</v>
      </c>
      <c r="CS258" s="67">
        <v>0.19699812382739212</v>
      </c>
      <c r="CT258" s="67">
        <v>0.2945590994371482</v>
      </c>
      <c r="CU258" s="67">
        <v>0.14634146341463414</v>
      </c>
      <c r="CV258" s="67">
        <v>0.10256410256410256</v>
      </c>
      <c r="CW258" s="68">
        <v>33</v>
      </c>
      <c r="CX258" s="68">
        <v>28</v>
      </c>
      <c r="CY258" s="68">
        <v>35</v>
      </c>
      <c r="CZ258" s="68">
        <v>16</v>
      </c>
    </row>
    <row r="259" spans="1:375" x14ac:dyDescent="0.3">
      <c r="A259" s="3" t="s">
        <v>444</v>
      </c>
      <c r="B259" s="3" t="s">
        <v>499</v>
      </c>
      <c r="C259" s="3" t="s">
        <v>503</v>
      </c>
      <c r="D259" s="6">
        <v>521191</v>
      </c>
      <c r="E259" s="4">
        <v>645</v>
      </c>
      <c r="F259" s="4">
        <v>176</v>
      </c>
      <c r="G259" s="54">
        <v>0.27286821705426356</v>
      </c>
      <c r="H259" s="4">
        <v>1</v>
      </c>
      <c r="I259" s="4">
        <v>176</v>
      </c>
      <c r="J259" s="6"/>
      <c r="K259" s="6">
        <v>176</v>
      </c>
      <c r="L259" s="6"/>
      <c r="M259" s="61"/>
      <c r="N259" s="4" t="s">
        <v>1709</v>
      </c>
      <c r="O259" s="4">
        <v>0</v>
      </c>
      <c r="P259" s="4">
        <v>0</v>
      </c>
      <c r="Q259" s="4">
        <v>0</v>
      </c>
      <c r="R259" s="4">
        <v>0</v>
      </c>
      <c r="S259" s="4">
        <v>100</v>
      </c>
      <c r="T259" s="4">
        <v>0</v>
      </c>
      <c r="U259" s="4">
        <v>0</v>
      </c>
      <c r="V259" s="4">
        <v>0</v>
      </c>
      <c r="W259" s="4">
        <v>0</v>
      </c>
      <c r="X259" s="4">
        <v>100</v>
      </c>
      <c r="Y259" s="4">
        <v>0</v>
      </c>
      <c r="Z259" s="4">
        <v>0</v>
      </c>
      <c r="AA259" s="4">
        <v>100</v>
      </c>
      <c r="AB259" s="4">
        <v>100</v>
      </c>
      <c r="AC259" s="4">
        <v>100</v>
      </c>
      <c r="AD259" s="4">
        <v>100</v>
      </c>
      <c r="AE259" s="4">
        <v>95</v>
      </c>
      <c r="AF259" s="4">
        <v>0</v>
      </c>
      <c r="AG259" s="4">
        <v>40</v>
      </c>
      <c r="AH259" s="4">
        <v>60</v>
      </c>
      <c r="AI259" s="4">
        <v>100</v>
      </c>
      <c r="AJ259" s="4">
        <v>2</v>
      </c>
      <c r="AK259" s="4" t="s">
        <v>96</v>
      </c>
      <c r="AL259" s="4" t="s">
        <v>96</v>
      </c>
      <c r="AM259" s="4">
        <v>2</v>
      </c>
      <c r="AN259" s="4" t="s">
        <v>97</v>
      </c>
      <c r="AO259" s="4" t="s">
        <v>97</v>
      </c>
      <c r="AP259" s="4" t="s">
        <v>97</v>
      </c>
      <c r="AQ259" s="4" t="s">
        <v>97</v>
      </c>
      <c r="AR259" s="4" t="s">
        <v>96</v>
      </c>
      <c r="AS259" s="4" t="s">
        <v>97</v>
      </c>
      <c r="AT259" s="4" t="s">
        <v>97</v>
      </c>
      <c r="AU259" s="4" t="s">
        <v>97</v>
      </c>
      <c r="AV259" s="4" t="s">
        <v>97</v>
      </c>
      <c r="AW259" s="4" t="s">
        <v>97</v>
      </c>
      <c r="AX259" s="4" t="s">
        <v>97</v>
      </c>
      <c r="AY259" s="4" t="s">
        <v>97</v>
      </c>
      <c r="AZ259" s="4" t="s">
        <v>97</v>
      </c>
      <c r="BA259" s="4" t="s">
        <v>97</v>
      </c>
      <c r="BB259" s="4" t="s">
        <v>97</v>
      </c>
      <c r="BC259" s="4" t="s">
        <v>97</v>
      </c>
      <c r="BD259" s="4" t="s">
        <v>1439</v>
      </c>
      <c r="BE259" s="4">
        <v>2</v>
      </c>
      <c r="BF259" s="4">
        <v>2</v>
      </c>
      <c r="BG259" s="4">
        <v>22</v>
      </c>
      <c r="BH259" s="4">
        <v>0</v>
      </c>
      <c r="BI259" s="4">
        <v>1</v>
      </c>
      <c r="BJ259" s="4">
        <v>0</v>
      </c>
      <c r="BK259" s="4">
        <v>5</v>
      </c>
      <c r="BL259" s="4" t="s">
        <v>97</v>
      </c>
      <c r="BM259" s="4" t="s">
        <v>97</v>
      </c>
      <c r="BN259" s="4" t="s">
        <v>98</v>
      </c>
      <c r="BO259" s="6" t="s">
        <v>97</v>
      </c>
      <c r="BP259" s="6" t="s">
        <v>98</v>
      </c>
      <c r="BQ259" s="6" t="s">
        <v>98</v>
      </c>
      <c r="BR259" s="6" t="s">
        <v>96</v>
      </c>
      <c r="BS259" s="6">
        <v>10</v>
      </c>
      <c r="BT259" s="6" t="s">
        <v>96</v>
      </c>
      <c r="BU259" s="29" t="s">
        <v>430</v>
      </c>
      <c r="BV259" s="29" t="s">
        <v>429</v>
      </c>
      <c r="BW259" s="29" t="s">
        <v>429</v>
      </c>
      <c r="BX259" s="29" t="s">
        <v>429</v>
      </c>
      <c r="BY259" s="29" t="s">
        <v>429</v>
      </c>
      <c r="BZ259" s="65" t="s">
        <v>429</v>
      </c>
      <c r="CA259" s="65" t="s">
        <v>429</v>
      </c>
      <c r="CB259" s="65" t="s">
        <v>429</v>
      </c>
      <c r="CC259" s="65" t="s">
        <v>429</v>
      </c>
      <c r="CD259" s="66">
        <v>35</v>
      </c>
      <c r="CE259" s="66">
        <v>20</v>
      </c>
      <c r="CF259" s="66">
        <v>5</v>
      </c>
      <c r="CG259" s="66">
        <v>0</v>
      </c>
      <c r="CH259" s="66">
        <v>0</v>
      </c>
      <c r="CI259" s="66">
        <v>48</v>
      </c>
      <c r="CJ259" s="66">
        <v>0</v>
      </c>
      <c r="CK259" s="66">
        <v>17</v>
      </c>
      <c r="CL259" s="66">
        <v>170</v>
      </c>
      <c r="CM259" s="66">
        <v>82</v>
      </c>
      <c r="CN259" s="66">
        <v>10</v>
      </c>
      <c r="CO259" s="66">
        <v>20</v>
      </c>
      <c r="CP259" s="66">
        <v>0</v>
      </c>
      <c r="CQ259" s="66">
        <v>0</v>
      </c>
      <c r="CR259" s="67">
        <v>0.2601880877742947</v>
      </c>
      <c r="CS259" s="67">
        <v>0.23510971786833856</v>
      </c>
      <c r="CT259" s="67">
        <v>0.2507836990595611</v>
      </c>
      <c r="CU259" s="67">
        <v>0.14106583072100312</v>
      </c>
      <c r="CV259" s="67">
        <v>0.11285266457680251</v>
      </c>
      <c r="CW259" s="68">
        <v>6</v>
      </c>
      <c r="CX259" s="68">
        <v>8</v>
      </c>
      <c r="CY259" s="68">
        <v>12</v>
      </c>
      <c r="CZ259" s="68">
        <v>3</v>
      </c>
    </row>
    <row r="260" spans="1:375" x14ac:dyDescent="0.3">
      <c r="A260" s="3" t="s">
        <v>444</v>
      </c>
      <c r="B260" s="3" t="s">
        <v>499</v>
      </c>
      <c r="C260" s="3" t="s">
        <v>505</v>
      </c>
      <c r="D260" s="6">
        <v>521213</v>
      </c>
      <c r="E260" s="4">
        <v>926</v>
      </c>
      <c r="F260" s="4">
        <v>647</v>
      </c>
      <c r="G260" s="54">
        <v>0.69870410367170621</v>
      </c>
      <c r="H260" s="4">
        <v>2</v>
      </c>
      <c r="I260" s="4">
        <v>647</v>
      </c>
      <c r="J260" s="6">
        <v>411</v>
      </c>
      <c r="K260" s="6">
        <v>236</v>
      </c>
      <c r="L260" s="6"/>
      <c r="M260" s="61"/>
      <c r="N260" s="4" t="s">
        <v>1709</v>
      </c>
      <c r="O260" s="4">
        <v>0</v>
      </c>
      <c r="P260" s="4">
        <v>0</v>
      </c>
      <c r="Q260" s="4">
        <v>100</v>
      </c>
      <c r="R260" s="4">
        <v>50</v>
      </c>
      <c r="S260" s="4">
        <v>50</v>
      </c>
      <c r="T260" s="4">
        <v>0</v>
      </c>
      <c r="U260" s="4">
        <v>0</v>
      </c>
      <c r="V260" s="4">
        <v>100</v>
      </c>
      <c r="W260" s="4">
        <v>70</v>
      </c>
      <c r="X260" s="4">
        <v>30</v>
      </c>
      <c r="Y260" s="4">
        <v>0</v>
      </c>
      <c r="Z260" s="4">
        <v>0</v>
      </c>
      <c r="AA260" s="4">
        <v>100</v>
      </c>
      <c r="AB260" s="4">
        <v>100</v>
      </c>
      <c r="AC260" s="4">
        <v>100</v>
      </c>
      <c r="AD260" s="4">
        <v>0</v>
      </c>
      <c r="AE260" s="4">
        <v>0</v>
      </c>
      <c r="AF260" s="4">
        <v>0</v>
      </c>
      <c r="AG260" s="4">
        <v>0</v>
      </c>
      <c r="AH260" s="4">
        <v>100</v>
      </c>
      <c r="AI260" s="4">
        <v>100</v>
      </c>
      <c r="AJ260" s="4">
        <v>2</v>
      </c>
      <c r="AK260" s="4" t="s">
        <v>96</v>
      </c>
      <c r="AL260" s="4" t="s">
        <v>96</v>
      </c>
      <c r="AM260" s="4">
        <v>1</v>
      </c>
      <c r="AN260" s="4" t="s">
        <v>97</v>
      </c>
      <c r="AO260" s="4" t="s">
        <v>97</v>
      </c>
      <c r="AP260" s="4" t="s">
        <v>97</v>
      </c>
      <c r="AQ260" s="4" t="s">
        <v>97</v>
      </c>
      <c r="AR260" s="4" t="s">
        <v>96</v>
      </c>
      <c r="AS260" s="4" t="s">
        <v>97</v>
      </c>
      <c r="AT260" s="4" t="s">
        <v>97</v>
      </c>
      <c r="AU260" s="4" t="s">
        <v>97</v>
      </c>
      <c r="AV260" s="4" t="s">
        <v>97</v>
      </c>
      <c r="AW260" s="4" t="s">
        <v>97</v>
      </c>
      <c r="AX260" s="4" t="s">
        <v>97</v>
      </c>
      <c r="AY260" s="4" t="s">
        <v>97</v>
      </c>
      <c r="AZ260" s="4" t="s">
        <v>97</v>
      </c>
      <c r="BA260" s="4" t="s">
        <v>97</v>
      </c>
      <c r="BB260" s="4" t="s">
        <v>97</v>
      </c>
      <c r="BC260" s="4" t="s">
        <v>97</v>
      </c>
      <c r="BD260" s="4" t="s">
        <v>97</v>
      </c>
      <c r="BE260" s="4">
        <v>4</v>
      </c>
      <c r="BF260" s="4">
        <v>4</v>
      </c>
      <c r="BG260" s="4">
        <v>30</v>
      </c>
      <c r="BH260" s="4">
        <v>0</v>
      </c>
      <c r="BI260" s="4">
        <v>30</v>
      </c>
      <c r="BJ260" s="4">
        <v>0</v>
      </c>
      <c r="BK260" s="4">
        <v>7</v>
      </c>
      <c r="BL260" s="4" t="s">
        <v>96</v>
      </c>
      <c r="BM260" s="4" t="s">
        <v>96</v>
      </c>
      <c r="BN260" s="4" t="s">
        <v>1722</v>
      </c>
      <c r="BO260" s="6" t="s">
        <v>97</v>
      </c>
      <c r="BP260" s="6" t="s">
        <v>98</v>
      </c>
      <c r="BQ260" s="6" t="s">
        <v>98</v>
      </c>
      <c r="BR260" s="6" t="s">
        <v>96</v>
      </c>
      <c r="BS260" s="6">
        <v>89</v>
      </c>
      <c r="BT260" s="6" t="s">
        <v>96</v>
      </c>
      <c r="BU260" s="29" t="s">
        <v>430</v>
      </c>
      <c r="BV260" s="29" t="s">
        <v>1798</v>
      </c>
      <c r="BW260" s="29" t="s">
        <v>429</v>
      </c>
      <c r="BX260" s="29" t="s">
        <v>1798</v>
      </c>
      <c r="BY260" s="29" t="s">
        <v>430</v>
      </c>
      <c r="BZ260" s="65" t="s">
        <v>429</v>
      </c>
      <c r="CA260" s="65" t="s">
        <v>429</v>
      </c>
      <c r="CB260" s="65" t="s">
        <v>429</v>
      </c>
      <c r="CC260" s="65" t="s">
        <v>429</v>
      </c>
      <c r="CD260" s="66">
        <v>137</v>
      </c>
      <c r="CE260" s="66">
        <v>94</v>
      </c>
      <c r="CF260" s="66">
        <v>46</v>
      </c>
      <c r="CG260" s="66">
        <v>15</v>
      </c>
      <c r="CH260" s="66">
        <v>1</v>
      </c>
      <c r="CI260" s="66">
        <v>310</v>
      </c>
      <c r="CJ260" s="66">
        <v>9</v>
      </c>
      <c r="CK260" s="66">
        <v>72</v>
      </c>
      <c r="CL260" s="66">
        <v>395</v>
      </c>
      <c r="CM260" s="66">
        <v>130</v>
      </c>
      <c r="CN260" s="66">
        <v>8</v>
      </c>
      <c r="CO260" s="66">
        <v>55</v>
      </c>
      <c r="CP260" s="66">
        <v>111</v>
      </c>
      <c r="CQ260" s="66">
        <v>108</v>
      </c>
      <c r="CR260" s="67">
        <v>0.39479392624728848</v>
      </c>
      <c r="CS260" s="67">
        <v>0.25054229934924077</v>
      </c>
      <c r="CT260" s="67">
        <v>0.20498915401301518</v>
      </c>
      <c r="CU260" s="67">
        <v>0.10629067245119306</v>
      </c>
      <c r="CV260" s="67">
        <v>4.3383947939262472E-2</v>
      </c>
      <c r="CW260" s="68">
        <v>15</v>
      </c>
      <c r="CX260" s="68">
        <v>8</v>
      </c>
      <c r="CY260" s="68">
        <v>24</v>
      </c>
      <c r="CZ260" s="68">
        <v>5</v>
      </c>
    </row>
    <row r="261" spans="1:375" x14ac:dyDescent="0.3">
      <c r="A261" s="3" t="s">
        <v>444</v>
      </c>
      <c r="B261" s="3" t="s">
        <v>499</v>
      </c>
      <c r="C261" s="3" t="s">
        <v>506</v>
      </c>
      <c r="D261" s="6">
        <v>521264</v>
      </c>
      <c r="E261" s="4">
        <v>1186</v>
      </c>
      <c r="F261" s="4">
        <v>273</v>
      </c>
      <c r="G261" s="54">
        <v>0.23018549747048903</v>
      </c>
      <c r="H261" s="4">
        <v>3</v>
      </c>
      <c r="I261" s="4">
        <v>223</v>
      </c>
      <c r="J261" s="6"/>
      <c r="K261" s="6"/>
      <c r="L261" s="6">
        <v>223</v>
      </c>
      <c r="M261" s="61">
        <v>50</v>
      </c>
      <c r="N261" s="4" t="s">
        <v>1718</v>
      </c>
      <c r="O261" s="4">
        <v>10</v>
      </c>
      <c r="P261" s="4">
        <v>31</v>
      </c>
      <c r="Q261" s="4">
        <v>100</v>
      </c>
      <c r="R261" s="4">
        <v>45</v>
      </c>
      <c r="S261" s="4">
        <v>55</v>
      </c>
      <c r="T261" s="4">
        <v>0</v>
      </c>
      <c r="U261" s="4">
        <v>0</v>
      </c>
      <c r="V261" s="4">
        <v>0</v>
      </c>
      <c r="W261" s="4">
        <v>0</v>
      </c>
      <c r="X261" s="4">
        <v>100</v>
      </c>
      <c r="Y261" s="4">
        <v>0</v>
      </c>
      <c r="Z261" s="4">
        <v>0</v>
      </c>
      <c r="AA261" s="4">
        <v>100</v>
      </c>
      <c r="AB261" s="4">
        <v>100</v>
      </c>
      <c r="AC261" s="4">
        <v>100</v>
      </c>
      <c r="AD261" s="4">
        <v>100</v>
      </c>
      <c r="AE261" s="4">
        <v>100</v>
      </c>
      <c r="AF261" s="4">
        <v>0</v>
      </c>
      <c r="AG261" s="4">
        <v>100</v>
      </c>
      <c r="AH261" s="4">
        <v>0</v>
      </c>
      <c r="AI261" s="4">
        <v>100</v>
      </c>
      <c r="AJ261" s="4">
        <v>2</v>
      </c>
      <c r="AK261" s="4" t="s">
        <v>96</v>
      </c>
      <c r="AL261" s="4" t="s">
        <v>96</v>
      </c>
      <c r="AM261" s="4">
        <v>6</v>
      </c>
      <c r="AN261" s="4" t="s">
        <v>96</v>
      </c>
      <c r="AO261" s="4" t="s">
        <v>97</v>
      </c>
      <c r="AP261" s="4" t="s">
        <v>96</v>
      </c>
      <c r="AQ261" s="4" t="s">
        <v>97</v>
      </c>
      <c r="AR261" s="4" t="s">
        <v>96</v>
      </c>
      <c r="AS261" s="4" t="s">
        <v>97</v>
      </c>
      <c r="AT261" s="4" t="s">
        <v>97</v>
      </c>
      <c r="AU261" s="4" t="s">
        <v>97</v>
      </c>
      <c r="AV261" s="4" t="s">
        <v>97</v>
      </c>
      <c r="AW261" s="4" t="s">
        <v>97</v>
      </c>
      <c r="AX261" s="4" t="s">
        <v>97</v>
      </c>
      <c r="AY261" s="4" t="s">
        <v>97</v>
      </c>
      <c r="AZ261" s="4" t="s">
        <v>97</v>
      </c>
      <c r="BA261" s="4" t="s">
        <v>97</v>
      </c>
      <c r="BB261" s="4" t="s">
        <v>97</v>
      </c>
      <c r="BC261" s="4" t="s">
        <v>97</v>
      </c>
      <c r="BD261" s="4" t="s">
        <v>97</v>
      </c>
      <c r="BE261" s="4">
        <v>0</v>
      </c>
      <c r="BF261" s="4">
        <v>0</v>
      </c>
      <c r="BG261" s="4">
        <v>5</v>
      </c>
      <c r="BH261" s="4">
        <v>0</v>
      </c>
      <c r="BI261" s="4">
        <v>12</v>
      </c>
      <c r="BJ261" s="4">
        <v>0</v>
      </c>
      <c r="BK261" s="4">
        <v>9</v>
      </c>
      <c r="BL261" s="4" t="s">
        <v>96</v>
      </c>
      <c r="BM261" s="4" t="s">
        <v>97</v>
      </c>
      <c r="BN261" s="4" t="s">
        <v>98</v>
      </c>
      <c r="BO261" s="6" t="s">
        <v>97</v>
      </c>
      <c r="BP261" s="6" t="s">
        <v>98</v>
      </c>
      <c r="BQ261" s="6" t="s">
        <v>98</v>
      </c>
      <c r="BR261" s="6" t="s">
        <v>96</v>
      </c>
      <c r="BS261" s="6">
        <v>10</v>
      </c>
      <c r="BT261" s="6" t="s">
        <v>96</v>
      </c>
      <c r="BU261" s="29" t="s">
        <v>430</v>
      </c>
      <c r="BV261" s="29" t="s">
        <v>1801</v>
      </c>
      <c r="BW261" s="29" t="s">
        <v>429</v>
      </c>
      <c r="BX261" s="29" t="s">
        <v>429</v>
      </c>
      <c r="BY261" s="29" t="s">
        <v>429</v>
      </c>
      <c r="BZ261" s="65" t="s">
        <v>1800</v>
      </c>
      <c r="CA261" s="65" t="s">
        <v>429</v>
      </c>
      <c r="CB261" s="65" t="s">
        <v>429</v>
      </c>
      <c r="CC261" s="65" t="s">
        <v>429</v>
      </c>
      <c r="CD261" s="66">
        <v>77</v>
      </c>
      <c r="CE261" s="66">
        <v>31</v>
      </c>
      <c r="CF261" s="66">
        <v>15</v>
      </c>
      <c r="CG261" s="66">
        <v>0</v>
      </c>
      <c r="CH261" s="66">
        <v>27</v>
      </c>
      <c r="CI261" s="66">
        <v>38</v>
      </c>
      <c r="CJ261" s="66">
        <v>0</v>
      </c>
      <c r="CK261" s="66">
        <v>21</v>
      </c>
      <c r="CL261" s="66">
        <v>250</v>
      </c>
      <c r="CM261" s="66">
        <v>152</v>
      </c>
      <c r="CN261" s="66">
        <v>7</v>
      </c>
      <c r="CO261" s="66">
        <v>40</v>
      </c>
      <c r="CP261" s="66">
        <v>189</v>
      </c>
      <c r="CQ261" s="66">
        <v>166</v>
      </c>
      <c r="CR261" s="67">
        <v>0.18136439267886856</v>
      </c>
      <c r="CS261" s="67">
        <v>0.1788685524126456</v>
      </c>
      <c r="CT261" s="67">
        <v>0.32445923460898501</v>
      </c>
      <c r="CU261" s="67">
        <v>0.1788685524126456</v>
      </c>
      <c r="CV261" s="67">
        <v>0.13643926788685523</v>
      </c>
      <c r="CW261" s="68">
        <v>16</v>
      </c>
      <c r="CX261" s="68">
        <v>21</v>
      </c>
      <c r="CY261" s="68">
        <v>5</v>
      </c>
      <c r="CZ261" s="68">
        <v>7</v>
      </c>
    </row>
    <row r="262" spans="1:375" x14ac:dyDescent="0.3">
      <c r="A262" s="3" t="s">
        <v>444</v>
      </c>
      <c r="B262" s="3" t="s">
        <v>499</v>
      </c>
      <c r="C262" s="3" t="s">
        <v>509</v>
      </c>
      <c r="D262" s="6">
        <v>521281</v>
      </c>
      <c r="E262" s="4">
        <v>689</v>
      </c>
      <c r="F262" s="4">
        <v>378</v>
      </c>
      <c r="G262" s="54">
        <v>0.54862119013062405</v>
      </c>
      <c r="H262" s="4">
        <v>1</v>
      </c>
      <c r="I262" s="4">
        <v>378</v>
      </c>
      <c r="J262" s="6">
        <v>378</v>
      </c>
      <c r="K262" s="6"/>
      <c r="L262" s="6"/>
      <c r="M262" s="61"/>
      <c r="N262" s="4" t="s">
        <v>1709</v>
      </c>
      <c r="O262" s="4">
        <v>0</v>
      </c>
      <c r="P262" s="4">
        <v>0</v>
      </c>
      <c r="Q262" s="4">
        <v>70</v>
      </c>
      <c r="R262" s="4">
        <v>60</v>
      </c>
      <c r="S262" s="4">
        <v>40</v>
      </c>
      <c r="T262" s="4">
        <v>0</v>
      </c>
      <c r="U262" s="4">
        <v>0</v>
      </c>
      <c r="V262" s="4">
        <v>0</v>
      </c>
      <c r="W262" s="4">
        <v>0</v>
      </c>
      <c r="X262" s="4">
        <v>98</v>
      </c>
      <c r="Y262" s="4">
        <v>2</v>
      </c>
      <c r="Z262" s="4">
        <v>0</v>
      </c>
      <c r="AA262" s="4">
        <v>100</v>
      </c>
      <c r="AB262" s="4">
        <v>99</v>
      </c>
      <c r="AC262" s="4">
        <v>100</v>
      </c>
      <c r="AD262" s="4">
        <v>0</v>
      </c>
      <c r="AE262" s="4">
        <v>0</v>
      </c>
      <c r="AF262" s="4">
        <v>0</v>
      </c>
      <c r="AG262" s="4">
        <v>2</v>
      </c>
      <c r="AH262" s="4">
        <v>98</v>
      </c>
      <c r="AI262" s="4">
        <v>100</v>
      </c>
      <c r="AJ262" s="4">
        <v>2</v>
      </c>
      <c r="AK262" s="4" t="s">
        <v>96</v>
      </c>
      <c r="AL262" s="4" t="s">
        <v>97</v>
      </c>
      <c r="AM262" s="4" t="s">
        <v>98</v>
      </c>
      <c r="AN262" s="4" t="s">
        <v>97</v>
      </c>
      <c r="AO262" s="4" t="s">
        <v>97</v>
      </c>
      <c r="AP262" s="4" t="s">
        <v>97</v>
      </c>
      <c r="AQ262" s="4" t="s">
        <v>97</v>
      </c>
      <c r="AR262" s="4" t="s">
        <v>97</v>
      </c>
      <c r="AS262" s="4" t="s">
        <v>97</v>
      </c>
      <c r="AT262" s="4" t="s">
        <v>97</v>
      </c>
      <c r="AU262" s="4" t="s">
        <v>97</v>
      </c>
      <c r="AV262" s="4" t="s">
        <v>97</v>
      </c>
      <c r="AW262" s="4" t="s">
        <v>97</v>
      </c>
      <c r="AX262" s="4" t="s">
        <v>97</v>
      </c>
      <c r="AY262" s="4" t="s">
        <v>97</v>
      </c>
      <c r="AZ262" s="4" t="s">
        <v>97</v>
      </c>
      <c r="BA262" s="4" t="s">
        <v>97</v>
      </c>
      <c r="BB262" s="4" t="s">
        <v>97</v>
      </c>
      <c r="BC262" s="4" t="s">
        <v>97</v>
      </c>
      <c r="BD262" s="4" t="s">
        <v>96</v>
      </c>
      <c r="BE262" s="4">
        <v>3</v>
      </c>
      <c r="BF262" s="4">
        <v>3</v>
      </c>
      <c r="BG262" s="4">
        <v>24</v>
      </c>
      <c r="BH262" s="4">
        <v>0</v>
      </c>
      <c r="BI262" s="4">
        <v>22</v>
      </c>
      <c r="BJ262" s="4">
        <v>0</v>
      </c>
      <c r="BK262" s="4">
        <v>7</v>
      </c>
      <c r="BL262" s="4" t="s">
        <v>97</v>
      </c>
      <c r="BM262" s="4" t="s">
        <v>97</v>
      </c>
      <c r="BN262" s="4" t="s">
        <v>98</v>
      </c>
      <c r="BO262" s="6" t="s">
        <v>97</v>
      </c>
      <c r="BP262" s="6" t="s">
        <v>98</v>
      </c>
      <c r="BQ262" s="6" t="s">
        <v>98</v>
      </c>
      <c r="BR262" s="6" t="s">
        <v>96</v>
      </c>
      <c r="BS262" s="6">
        <v>45</v>
      </c>
      <c r="BT262" s="6" t="s">
        <v>96</v>
      </c>
      <c r="BU262" s="29" t="s">
        <v>429</v>
      </c>
      <c r="BV262" s="29" t="s">
        <v>429</v>
      </c>
      <c r="BW262" s="29" t="s">
        <v>429</v>
      </c>
      <c r="BX262" s="29" t="s">
        <v>429</v>
      </c>
      <c r="BY262" s="29" t="s">
        <v>429</v>
      </c>
      <c r="BZ262" s="65" t="s">
        <v>429</v>
      </c>
      <c r="CA262" s="65" t="s">
        <v>429</v>
      </c>
      <c r="CB262" s="65" t="s">
        <v>429</v>
      </c>
      <c r="CC262" s="65" t="s">
        <v>429</v>
      </c>
      <c r="CD262" s="66">
        <v>89</v>
      </c>
      <c r="CE262" s="66">
        <v>61</v>
      </c>
      <c r="CF262" s="66">
        <v>17</v>
      </c>
      <c r="CG262" s="66">
        <v>14</v>
      </c>
      <c r="CH262" s="66">
        <v>2</v>
      </c>
      <c r="CI262" s="66">
        <v>181</v>
      </c>
      <c r="CJ262" s="66">
        <v>0</v>
      </c>
      <c r="CK262" s="66">
        <v>57</v>
      </c>
      <c r="CL262" s="66">
        <v>214</v>
      </c>
      <c r="CM262" s="66">
        <v>102</v>
      </c>
      <c r="CN262" s="66">
        <v>8</v>
      </c>
      <c r="CO262" s="66">
        <v>30</v>
      </c>
      <c r="CP262" s="66">
        <v>74</v>
      </c>
      <c r="CQ262" s="66">
        <v>66</v>
      </c>
      <c r="CR262" s="67">
        <v>0.25669957686882933</v>
      </c>
      <c r="CS262" s="67">
        <v>0.21297602256699577</v>
      </c>
      <c r="CT262" s="67">
        <v>0.28631875881523272</v>
      </c>
      <c r="CU262" s="67">
        <v>0.13399153737658676</v>
      </c>
      <c r="CV262" s="67">
        <v>0.11001410437235543</v>
      </c>
      <c r="CW262" s="68">
        <v>18</v>
      </c>
      <c r="CX262" s="68">
        <v>7</v>
      </c>
      <c r="CY262" s="68">
        <v>11</v>
      </c>
      <c r="CZ262" s="68">
        <v>2</v>
      </c>
    </row>
    <row r="263" spans="1:375" x14ac:dyDescent="0.3">
      <c r="A263" s="3" t="s">
        <v>444</v>
      </c>
      <c r="B263" s="3" t="s">
        <v>499</v>
      </c>
      <c r="C263" s="3" t="s">
        <v>510</v>
      </c>
      <c r="D263" s="6">
        <v>521299</v>
      </c>
      <c r="E263" s="4">
        <v>5770</v>
      </c>
      <c r="F263" s="4">
        <v>1156</v>
      </c>
      <c r="G263" s="54">
        <v>0.20034662045060658</v>
      </c>
      <c r="H263" s="4">
        <v>3</v>
      </c>
      <c r="I263" s="4">
        <v>536</v>
      </c>
      <c r="J263" s="6"/>
      <c r="K263" s="6">
        <v>536</v>
      </c>
      <c r="L263" s="6"/>
      <c r="M263" s="61">
        <v>620</v>
      </c>
      <c r="N263" s="4" t="s">
        <v>1709</v>
      </c>
      <c r="O263" s="4">
        <v>0</v>
      </c>
      <c r="P263" s="4">
        <v>0</v>
      </c>
      <c r="Q263" s="4">
        <v>100</v>
      </c>
      <c r="R263" s="4">
        <v>70</v>
      </c>
      <c r="S263" s="4">
        <v>30</v>
      </c>
      <c r="T263" s="4">
        <v>0</v>
      </c>
      <c r="U263" s="4">
        <v>0</v>
      </c>
      <c r="V263" s="4">
        <v>100</v>
      </c>
      <c r="W263" s="4">
        <v>90</v>
      </c>
      <c r="X263" s="4">
        <v>10</v>
      </c>
      <c r="Y263" s="4">
        <v>0</v>
      </c>
      <c r="Z263" s="4">
        <v>0</v>
      </c>
      <c r="AA263" s="4">
        <v>100</v>
      </c>
      <c r="AB263" s="4">
        <v>100</v>
      </c>
      <c r="AC263" s="4">
        <v>100</v>
      </c>
      <c r="AD263" s="4">
        <v>100</v>
      </c>
      <c r="AE263" s="4">
        <v>90</v>
      </c>
      <c r="AF263" s="4">
        <v>0</v>
      </c>
      <c r="AG263" s="4">
        <v>70</v>
      </c>
      <c r="AH263" s="4">
        <v>30</v>
      </c>
      <c r="AI263" s="4">
        <v>100</v>
      </c>
      <c r="AJ263" s="4">
        <v>2</v>
      </c>
      <c r="AK263" s="4" t="s">
        <v>96</v>
      </c>
      <c r="AL263" s="4" t="s">
        <v>97</v>
      </c>
      <c r="AM263" s="4" t="s">
        <v>98</v>
      </c>
      <c r="AN263" s="4" t="s">
        <v>97</v>
      </c>
      <c r="AO263" s="4" t="s">
        <v>97</v>
      </c>
      <c r="AP263" s="4" t="s">
        <v>97</v>
      </c>
      <c r="AQ263" s="4" t="s">
        <v>97</v>
      </c>
      <c r="AR263" s="4" t="s">
        <v>97</v>
      </c>
      <c r="AS263" s="4" t="s">
        <v>97</v>
      </c>
      <c r="AT263" s="4" t="s">
        <v>97</v>
      </c>
      <c r="AU263" s="4" t="s">
        <v>96</v>
      </c>
      <c r="AV263" s="4" t="s">
        <v>97</v>
      </c>
      <c r="AW263" s="4" t="s">
        <v>97</v>
      </c>
      <c r="AX263" s="4" t="s">
        <v>97</v>
      </c>
      <c r="AY263" s="4" t="s">
        <v>97</v>
      </c>
      <c r="AZ263" s="4" t="s">
        <v>97</v>
      </c>
      <c r="BA263" s="4" t="s">
        <v>97</v>
      </c>
      <c r="BB263" s="4" t="s">
        <v>97</v>
      </c>
      <c r="BC263" s="4" t="s">
        <v>97</v>
      </c>
      <c r="BD263" s="4" t="s">
        <v>97</v>
      </c>
      <c r="BE263" s="4">
        <v>0</v>
      </c>
      <c r="BF263" s="4">
        <v>0</v>
      </c>
      <c r="BG263" s="4">
        <v>0</v>
      </c>
      <c r="BH263" s="4">
        <v>0</v>
      </c>
      <c r="BI263" s="4">
        <v>0</v>
      </c>
      <c r="BJ263" s="4">
        <v>0</v>
      </c>
      <c r="BK263" s="4">
        <v>12</v>
      </c>
      <c r="BL263" s="4" t="s">
        <v>96</v>
      </c>
      <c r="BM263" s="4" t="s">
        <v>96</v>
      </c>
      <c r="BN263" s="4" t="s">
        <v>1727</v>
      </c>
      <c r="BO263" s="6" t="s">
        <v>97</v>
      </c>
      <c r="BP263" s="6" t="s">
        <v>98</v>
      </c>
      <c r="BQ263" s="6" t="s">
        <v>98</v>
      </c>
      <c r="BR263" s="6" t="s">
        <v>96</v>
      </c>
      <c r="BS263" s="6">
        <v>28</v>
      </c>
      <c r="BT263" s="6" t="s">
        <v>96</v>
      </c>
      <c r="BU263" s="29" t="s">
        <v>429</v>
      </c>
      <c r="BV263" s="29" t="s">
        <v>1798</v>
      </c>
      <c r="BW263" s="29" t="s">
        <v>1798</v>
      </c>
      <c r="BX263" s="29" t="s">
        <v>1798</v>
      </c>
      <c r="BY263" s="29" t="s">
        <v>430</v>
      </c>
      <c r="BZ263" s="65" t="s">
        <v>429</v>
      </c>
      <c r="CA263" s="65" t="s">
        <v>1799</v>
      </c>
      <c r="CB263" s="65" t="s">
        <v>429</v>
      </c>
      <c r="CC263" s="65" t="s">
        <v>429</v>
      </c>
      <c r="CD263" s="66">
        <v>214</v>
      </c>
      <c r="CE263" s="66">
        <v>102</v>
      </c>
      <c r="CF263" s="66">
        <v>44</v>
      </c>
      <c r="CG263" s="66">
        <v>0</v>
      </c>
      <c r="CH263" s="66">
        <v>8</v>
      </c>
      <c r="CI263" s="66">
        <v>237</v>
      </c>
      <c r="CJ263" s="66">
        <v>13</v>
      </c>
      <c r="CK263" s="66">
        <v>85</v>
      </c>
      <c r="CL263" s="66">
        <v>1227</v>
      </c>
      <c r="CM263" s="66">
        <v>681</v>
      </c>
      <c r="CN263" s="66">
        <v>58</v>
      </c>
      <c r="CO263" s="66">
        <v>161</v>
      </c>
      <c r="CP263" s="66">
        <v>50</v>
      </c>
      <c r="CQ263" s="66">
        <v>52</v>
      </c>
      <c r="CR263" s="67">
        <v>0.21537686755078059</v>
      </c>
      <c r="CS263" s="67">
        <v>0.21353030048682223</v>
      </c>
      <c r="CT263" s="67">
        <v>0.31072687594426723</v>
      </c>
      <c r="CU263" s="67">
        <v>0.15561524257176432</v>
      </c>
      <c r="CV263" s="67">
        <v>0.10475071344636562</v>
      </c>
      <c r="CW263" s="68">
        <v>111</v>
      </c>
      <c r="CX263" s="68">
        <v>77</v>
      </c>
      <c r="CY263" s="68">
        <v>79</v>
      </c>
      <c r="CZ263" s="68">
        <v>38</v>
      </c>
    </row>
    <row r="264" spans="1:375" x14ac:dyDescent="0.3">
      <c r="A264" s="3" t="s">
        <v>444</v>
      </c>
      <c r="B264" s="3" t="s">
        <v>499</v>
      </c>
      <c r="C264" s="3" t="s">
        <v>514</v>
      </c>
      <c r="D264" s="6">
        <v>521302</v>
      </c>
      <c r="E264" s="4">
        <v>2150</v>
      </c>
      <c r="F264" s="4">
        <v>194</v>
      </c>
      <c r="G264" s="54">
        <v>9.0232558139534888E-2</v>
      </c>
      <c r="H264" s="4">
        <v>1</v>
      </c>
      <c r="I264" s="4">
        <v>94</v>
      </c>
      <c r="J264" s="6"/>
      <c r="K264" s="6"/>
      <c r="L264" s="6">
        <v>94</v>
      </c>
      <c r="M264" s="61">
        <v>100</v>
      </c>
      <c r="N264" s="4" t="s">
        <v>1712</v>
      </c>
      <c r="O264" s="4">
        <v>0</v>
      </c>
      <c r="P264" s="4">
        <v>0</v>
      </c>
      <c r="Q264" s="4">
        <v>100</v>
      </c>
      <c r="R264" s="4">
        <v>100</v>
      </c>
      <c r="S264" s="4">
        <v>0</v>
      </c>
      <c r="T264" s="4">
        <v>0</v>
      </c>
      <c r="U264" s="4">
        <v>0</v>
      </c>
      <c r="V264" s="4">
        <v>0</v>
      </c>
      <c r="W264" s="4">
        <v>0</v>
      </c>
      <c r="X264" s="4">
        <v>100</v>
      </c>
      <c r="Y264" s="4">
        <v>0</v>
      </c>
      <c r="Z264" s="4">
        <v>0</v>
      </c>
      <c r="AA264" s="4">
        <v>100</v>
      </c>
      <c r="AB264" s="4">
        <v>100</v>
      </c>
      <c r="AC264" s="4">
        <v>100</v>
      </c>
      <c r="AD264" s="4">
        <v>100</v>
      </c>
      <c r="AE264" s="4">
        <v>100</v>
      </c>
      <c r="AF264" s="4">
        <v>0</v>
      </c>
      <c r="AG264" s="4">
        <v>75</v>
      </c>
      <c r="AH264" s="4">
        <v>25</v>
      </c>
      <c r="AI264" s="4">
        <v>100</v>
      </c>
      <c r="AJ264" s="4">
        <v>2</v>
      </c>
      <c r="AK264" s="4" t="s">
        <v>96</v>
      </c>
      <c r="AL264" s="4" t="s">
        <v>96</v>
      </c>
      <c r="AM264" s="4">
        <v>2</v>
      </c>
      <c r="AN264" s="4" t="s">
        <v>97</v>
      </c>
      <c r="AO264" s="4" t="s">
        <v>97</v>
      </c>
      <c r="AP264" s="4" t="s">
        <v>97</v>
      </c>
      <c r="AQ264" s="4" t="s">
        <v>97</v>
      </c>
      <c r="AR264" s="4" t="s">
        <v>97</v>
      </c>
      <c r="AS264" s="4" t="s">
        <v>97</v>
      </c>
      <c r="AT264" s="4" t="s">
        <v>97</v>
      </c>
      <c r="AU264" s="4" t="s">
        <v>97</v>
      </c>
      <c r="AV264" s="4" t="s">
        <v>97</v>
      </c>
      <c r="AW264" s="4" t="s">
        <v>97</v>
      </c>
      <c r="AX264" s="4" t="s">
        <v>97</v>
      </c>
      <c r="AY264" s="4" t="s">
        <v>97</v>
      </c>
      <c r="AZ264" s="4" t="s">
        <v>97</v>
      </c>
      <c r="BA264" s="4" t="s">
        <v>97</v>
      </c>
      <c r="BB264" s="4" t="s">
        <v>97</v>
      </c>
      <c r="BC264" s="4" t="s">
        <v>97</v>
      </c>
      <c r="BD264" s="4" t="s">
        <v>1710</v>
      </c>
      <c r="BE264" s="4">
        <v>0</v>
      </c>
      <c r="BF264" s="4">
        <v>0</v>
      </c>
      <c r="BG264" s="4">
        <v>6</v>
      </c>
      <c r="BH264" s="4">
        <v>0</v>
      </c>
      <c r="BI264" s="4">
        <v>0</v>
      </c>
      <c r="BJ264" s="4">
        <v>0</v>
      </c>
      <c r="BK264" s="4">
        <v>9</v>
      </c>
      <c r="BL264" s="4" t="s">
        <v>97</v>
      </c>
      <c r="BM264" s="4" t="s">
        <v>97</v>
      </c>
      <c r="BN264" s="4" t="s">
        <v>98</v>
      </c>
      <c r="BO264" s="6" t="s">
        <v>97</v>
      </c>
      <c r="BP264" s="6" t="s">
        <v>98</v>
      </c>
      <c r="BQ264" s="6" t="s">
        <v>98</v>
      </c>
      <c r="BR264" s="6" t="s">
        <v>96</v>
      </c>
      <c r="BS264" s="6">
        <v>5</v>
      </c>
      <c r="BT264" s="6" t="s">
        <v>96</v>
      </c>
      <c r="BU264" s="29" t="s">
        <v>429</v>
      </c>
      <c r="BV264" s="29" t="s">
        <v>429</v>
      </c>
      <c r="BW264" s="29" t="s">
        <v>429</v>
      </c>
      <c r="BX264" s="29" t="s">
        <v>429</v>
      </c>
      <c r="BY264" s="29" t="s">
        <v>429</v>
      </c>
      <c r="BZ264" s="65" t="s">
        <v>429</v>
      </c>
      <c r="CA264" s="65" t="s">
        <v>1799</v>
      </c>
      <c r="CB264" s="65" t="s">
        <v>429</v>
      </c>
      <c r="CC264" s="65" t="s">
        <v>429</v>
      </c>
      <c r="CD264" s="66">
        <v>90</v>
      </c>
      <c r="CE264" s="66">
        <v>41</v>
      </c>
      <c r="CF264" s="66">
        <v>17</v>
      </c>
      <c r="CG264" s="66">
        <v>0</v>
      </c>
      <c r="CH264" s="66">
        <v>2</v>
      </c>
      <c r="CI264" s="66">
        <v>32</v>
      </c>
      <c r="CJ264" s="66">
        <v>0</v>
      </c>
      <c r="CK264" s="66">
        <v>18</v>
      </c>
      <c r="CL264" s="66">
        <v>426</v>
      </c>
      <c r="CM264" s="66">
        <v>256</v>
      </c>
      <c r="CN264" s="66">
        <v>19</v>
      </c>
      <c r="CO264" s="66">
        <v>56</v>
      </c>
      <c r="CP264" s="66">
        <v>306</v>
      </c>
      <c r="CQ264" s="66">
        <v>263</v>
      </c>
      <c r="CR264" s="67">
        <v>0.1696885169688517</v>
      </c>
      <c r="CS264" s="67">
        <v>0.17852161785216178</v>
      </c>
      <c r="CT264" s="67">
        <v>0.31752673175267315</v>
      </c>
      <c r="CU264" s="67">
        <v>0.18456531845653185</v>
      </c>
      <c r="CV264" s="67">
        <v>0.14969781496978149</v>
      </c>
      <c r="CW264" s="68">
        <v>39</v>
      </c>
      <c r="CX264" s="68">
        <v>33</v>
      </c>
      <c r="CY264" s="68">
        <v>19</v>
      </c>
      <c r="CZ264" s="68">
        <v>18</v>
      </c>
    </row>
    <row r="265" spans="1:375" x14ac:dyDescent="0.3">
      <c r="A265" s="3" t="s">
        <v>444</v>
      </c>
      <c r="B265" s="3" t="s">
        <v>499</v>
      </c>
      <c r="C265" s="3" t="s">
        <v>516</v>
      </c>
      <c r="D265" s="6">
        <v>521329</v>
      </c>
      <c r="E265" s="4">
        <v>401</v>
      </c>
      <c r="F265" s="4">
        <v>54</v>
      </c>
      <c r="G265" s="54">
        <v>0.13466334164588528</v>
      </c>
      <c r="H265" s="4">
        <v>1</v>
      </c>
      <c r="I265" s="4">
        <v>54</v>
      </c>
      <c r="J265" s="6">
        <v>54</v>
      </c>
      <c r="K265" s="6"/>
      <c r="L265" s="6"/>
      <c r="M265" s="61"/>
      <c r="N265" s="4" t="s">
        <v>1718</v>
      </c>
      <c r="O265" s="4">
        <v>0</v>
      </c>
      <c r="P265" s="4">
        <v>0</v>
      </c>
      <c r="Q265" s="4">
        <v>100</v>
      </c>
      <c r="R265" s="4">
        <v>100</v>
      </c>
      <c r="S265" s="4">
        <v>0</v>
      </c>
      <c r="T265" s="4">
        <v>0</v>
      </c>
      <c r="U265" s="4">
        <v>0</v>
      </c>
      <c r="V265" s="4">
        <v>0</v>
      </c>
      <c r="W265" s="4">
        <v>0</v>
      </c>
      <c r="X265" s="4">
        <v>100</v>
      </c>
      <c r="Y265" s="4">
        <v>0</v>
      </c>
      <c r="Z265" s="4">
        <v>0</v>
      </c>
      <c r="AA265" s="4">
        <v>100</v>
      </c>
      <c r="AB265" s="4">
        <v>100</v>
      </c>
      <c r="AC265" s="4">
        <v>100</v>
      </c>
      <c r="AD265" s="4">
        <v>100</v>
      </c>
      <c r="AE265" s="4">
        <v>60</v>
      </c>
      <c r="AF265" s="4">
        <v>0</v>
      </c>
      <c r="AG265" s="4">
        <v>50</v>
      </c>
      <c r="AH265" s="4">
        <v>50</v>
      </c>
      <c r="AI265" s="4">
        <v>100</v>
      </c>
      <c r="AJ265" s="4">
        <v>2</v>
      </c>
      <c r="AK265" s="4" t="s">
        <v>96</v>
      </c>
      <c r="AL265" s="4" t="s">
        <v>97</v>
      </c>
      <c r="AM265" s="4" t="s">
        <v>98</v>
      </c>
      <c r="AN265" s="4" t="s">
        <v>97</v>
      </c>
      <c r="AO265" s="4" t="s">
        <v>97</v>
      </c>
      <c r="AP265" s="4" t="s">
        <v>97</v>
      </c>
      <c r="AQ265" s="4" t="s">
        <v>97</v>
      </c>
      <c r="AR265" s="4" t="s">
        <v>97</v>
      </c>
      <c r="AS265" s="4" t="s">
        <v>97</v>
      </c>
      <c r="AT265" s="4" t="s">
        <v>97</v>
      </c>
      <c r="AU265" s="4" t="s">
        <v>97</v>
      </c>
      <c r="AV265" s="4" t="s">
        <v>97</v>
      </c>
      <c r="AW265" s="4" t="s">
        <v>97</v>
      </c>
      <c r="AX265" s="4" t="s">
        <v>97</v>
      </c>
      <c r="AY265" s="4" t="s">
        <v>97</v>
      </c>
      <c r="AZ265" s="4" t="s">
        <v>97</v>
      </c>
      <c r="BA265" s="4" t="s">
        <v>97</v>
      </c>
      <c r="BB265" s="4" t="s">
        <v>97</v>
      </c>
      <c r="BC265" s="4" t="s">
        <v>97</v>
      </c>
      <c r="BD265" s="4" t="s">
        <v>1439</v>
      </c>
      <c r="BE265" s="4">
        <v>9</v>
      </c>
      <c r="BF265" s="4">
        <v>9</v>
      </c>
      <c r="BG265" s="4">
        <v>9</v>
      </c>
      <c r="BH265" s="4">
        <v>3</v>
      </c>
      <c r="BI265" s="4">
        <v>9</v>
      </c>
      <c r="BJ265" s="4">
        <v>3</v>
      </c>
      <c r="BK265" s="4">
        <v>5</v>
      </c>
      <c r="BL265" s="4" t="s">
        <v>97</v>
      </c>
      <c r="BM265" s="4" t="s">
        <v>97</v>
      </c>
      <c r="BN265" s="4" t="s">
        <v>98</v>
      </c>
      <c r="BO265" s="6" t="s">
        <v>97</v>
      </c>
      <c r="BP265" s="6" t="s">
        <v>98</v>
      </c>
      <c r="BQ265" s="6" t="s">
        <v>98</v>
      </c>
      <c r="BR265" s="6" t="s">
        <v>96</v>
      </c>
      <c r="BS265" s="6">
        <v>10</v>
      </c>
      <c r="BT265" s="6" t="s">
        <v>96</v>
      </c>
      <c r="BU265" s="29" t="s">
        <v>429</v>
      </c>
      <c r="BV265" s="29" t="s">
        <v>429</v>
      </c>
      <c r="BW265" s="29" t="s">
        <v>429</v>
      </c>
      <c r="BX265" s="29" t="s">
        <v>429</v>
      </c>
      <c r="BY265" s="29" t="s">
        <v>429</v>
      </c>
      <c r="BZ265" s="65" t="s">
        <v>429</v>
      </c>
      <c r="CA265" s="65" t="s">
        <v>429</v>
      </c>
      <c r="CB265" s="65" t="s">
        <v>429</v>
      </c>
      <c r="CC265" s="65" t="s">
        <v>429</v>
      </c>
      <c r="CD265" s="66">
        <v>31</v>
      </c>
      <c r="CE265" s="66">
        <v>13</v>
      </c>
      <c r="CF265" s="66">
        <v>5</v>
      </c>
      <c r="CG265" s="66">
        <v>0</v>
      </c>
      <c r="CH265" s="66">
        <v>0</v>
      </c>
      <c r="CI265" s="66">
        <v>17</v>
      </c>
      <c r="CJ265" s="66">
        <v>0</v>
      </c>
      <c r="CK265" s="66">
        <v>13</v>
      </c>
      <c r="CL265" s="66">
        <v>61</v>
      </c>
      <c r="CM265" s="66">
        <v>38</v>
      </c>
      <c r="CN265" s="66">
        <v>2</v>
      </c>
      <c r="CO265" s="66">
        <v>8</v>
      </c>
      <c r="CP265" s="66">
        <v>0</v>
      </c>
      <c r="CQ265" s="66">
        <v>0</v>
      </c>
      <c r="CR265" s="67">
        <v>0.16962025316455695</v>
      </c>
      <c r="CS265" s="67">
        <v>0.19493670886075951</v>
      </c>
      <c r="CT265" s="67">
        <v>0.27594936708860762</v>
      </c>
      <c r="CU265" s="67">
        <v>0.22025316455696203</v>
      </c>
      <c r="CV265" s="67">
        <v>0.13924050632911392</v>
      </c>
      <c r="CW265" s="68">
        <v>3</v>
      </c>
      <c r="CX265" s="68">
        <v>2</v>
      </c>
      <c r="CY265" s="68">
        <v>3</v>
      </c>
      <c r="CZ265" s="68">
        <v>9</v>
      </c>
    </row>
    <row r="266" spans="1:375" x14ac:dyDescent="0.3">
      <c r="A266" s="3" t="s">
        <v>444</v>
      </c>
      <c r="B266" s="3" t="s">
        <v>499</v>
      </c>
      <c r="C266" s="3" t="s">
        <v>518</v>
      </c>
      <c r="D266" s="6">
        <v>521337</v>
      </c>
      <c r="E266" s="4">
        <v>2324</v>
      </c>
      <c r="F266" s="4">
        <v>990</v>
      </c>
      <c r="G266" s="54">
        <v>0.4259896729776248</v>
      </c>
      <c r="H266" s="4">
        <v>1</v>
      </c>
      <c r="I266" s="4">
        <v>990</v>
      </c>
      <c r="J266" s="6"/>
      <c r="K266" s="6">
        <v>990</v>
      </c>
      <c r="L266" s="6"/>
      <c r="M266" s="61"/>
      <c r="N266" s="4" t="s">
        <v>1718</v>
      </c>
      <c r="O266" s="4">
        <v>0</v>
      </c>
      <c r="P266" s="4">
        <v>0</v>
      </c>
      <c r="Q266" s="4">
        <v>100</v>
      </c>
      <c r="R266" s="4">
        <v>100</v>
      </c>
      <c r="S266" s="4">
        <v>0</v>
      </c>
      <c r="T266" s="4">
        <v>0</v>
      </c>
      <c r="U266" s="4">
        <v>0</v>
      </c>
      <c r="V266" s="4">
        <v>80</v>
      </c>
      <c r="W266" s="4">
        <v>80</v>
      </c>
      <c r="X266" s="4">
        <v>20</v>
      </c>
      <c r="Y266" s="4">
        <v>0</v>
      </c>
      <c r="Z266" s="4">
        <v>0</v>
      </c>
      <c r="AA266" s="4">
        <v>100</v>
      </c>
      <c r="AB266" s="4">
        <v>100</v>
      </c>
      <c r="AC266" s="4">
        <v>100</v>
      </c>
      <c r="AD266" s="4">
        <v>70</v>
      </c>
      <c r="AE266" s="4">
        <v>70</v>
      </c>
      <c r="AF266" s="4">
        <v>0</v>
      </c>
      <c r="AG266" s="4">
        <v>40</v>
      </c>
      <c r="AH266" s="4">
        <v>60</v>
      </c>
      <c r="AI266" s="4">
        <v>100</v>
      </c>
      <c r="AJ266" s="4">
        <v>4</v>
      </c>
      <c r="AK266" s="4" t="s">
        <v>96</v>
      </c>
      <c r="AL266" s="4" t="s">
        <v>97</v>
      </c>
      <c r="AM266" s="4" t="s">
        <v>98</v>
      </c>
      <c r="AN266" s="4" t="s">
        <v>96</v>
      </c>
      <c r="AO266" s="4" t="s">
        <v>96</v>
      </c>
      <c r="AP266" s="4" t="s">
        <v>97</v>
      </c>
      <c r="AQ266" s="4" t="s">
        <v>97</v>
      </c>
      <c r="AR266" s="4" t="s">
        <v>96</v>
      </c>
      <c r="AS266" s="4" t="s">
        <v>97</v>
      </c>
      <c r="AT266" s="4" t="s">
        <v>97</v>
      </c>
      <c r="AU266" s="4" t="s">
        <v>97</v>
      </c>
      <c r="AV266" s="4" t="s">
        <v>97</v>
      </c>
      <c r="AW266" s="4" t="s">
        <v>97</v>
      </c>
      <c r="AX266" s="4" t="s">
        <v>97</v>
      </c>
      <c r="AY266" s="4" t="s">
        <v>97</v>
      </c>
      <c r="AZ266" s="4" t="s">
        <v>97</v>
      </c>
      <c r="BA266" s="4" t="s">
        <v>97</v>
      </c>
      <c r="BB266" s="4" t="s">
        <v>96</v>
      </c>
      <c r="BC266" s="4" t="s">
        <v>96</v>
      </c>
      <c r="BD266" s="4" t="s">
        <v>1710</v>
      </c>
      <c r="BE266" s="4">
        <v>4</v>
      </c>
      <c r="BF266" s="4">
        <v>4</v>
      </c>
      <c r="BG266" s="4">
        <v>4</v>
      </c>
      <c r="BH266" s="4">
        <v>0</v>
      </c>
      <c r="BI266" s="4">
        <v>4</v>
      </c>
      <c r="BJ266" s="4">
        <v>0</v>
      </c>
      <c r="BK266" s="4">
        <v>9</v>
      </c>
      <c r="BL266" s="4" t="s">
        <v>96</v>
      </c>
      <c r="BM266" s="4" t="s">
        <v>97</v>
      </c>
      <c r="BN266" s="4" t="s">
        <v>98</v>
      </c>
      <c r="BO266" s="6" t="s">
        <v>97</v>
      </c>
      <c r="BP266" s="6" t="s">
        <v>98</v>
      </c>
      <c r="BQ266" s="6" t="s">
        <v>98</v>
      </c>
      <c r="BR266" s="6" t="s">
        <v>96</v>
      </c>
      <c r="BS266" s="6">
        <v>109</v>
      </c>
      <c r="BT266" s="6" t="s">
        <v>96</v>
      </c>
      <c r="BU266" s="29" t="s">
        <v>429</v>
      </c>
      <c r="BV266" s="29" t="s">
        <v>1798</v>
      </c>
      <c r="BW266" s="29" t="s">
        <v>429</v>
      </c>
      <c r="BX266" s="29" t="s">
        <v>429</v>
      </c>
      <c r="BY266" s="29" t="s">
        <v>430</v>
      </c>
      <c r="BZ266" s="65" t="s">
        <v>429</v>
      </c>
      <c r="CA266" s="65" t="s">
        <v>429</v>
      </c>
      <c r="CB266" s="65" t="s">
        <v>429</v>
      </c>
      <c r="CC266" s="65" t="s">
        <v>429</v>
      </c>
      <c r="CD266" s="66">
        <v>317</v>
      </c>
      <c r="CE266" s="66">
        <v>221</v>
      </c>
      <c r="CF266" s="66">
        <v>96</v>
      </c>
      <c r="CG266" s="66">
        <v>0</v>
      </c>
      <c r="CH266" s="66">
        <v>0</v>
      </c>
      <c r="CI266" s="66">
        <v>543</v>
      </c>
      <c r="CJ266" s="66">
        <v>2</v>
      </c>
      <c r="CK266" s="66">
        <v>168</v>
      </c>
      <c r="CL266" s="66">
        <v>688</v>
      </c>
      <c r="CM266" s="66">
        <v>296</v>
      </c>
      <c r="CN266" s="66">
        <v>34</v>
      </c>
      <c r="CO266" s="66">
        <v>95</v>
      </c>
      <c r="CP266" s="66">
        <v>303</v>
      </c>
      <c r="CQ266" s="66">
        <v>291</v>
      </c>
      <c r="CR266" s="67">
        <v>0.28206239168110919</v>
      </c>
      <c r="CS266" s="67">
        <v>0.20623916811091855</v>
      </c>
      <c r="CT266" s="67">
        <v>0.26819757365684577</v>
      </c>
      <c r="CU266" s="67">
        <v>0.12998266897746968</v>
      </c>
      <c r="CV266" s="67">
        <v>0.11351819757365685</v>
      </c>
      <c r="CW266" s="68">
        <v>49</v>
      </c>
      <c r="CX266" s="68">
        <v>26</v>
      </c>
      <c r="CY266" s="68">
        <v>43</v>
      </c>
      <c r="CZ266" s="68">
        <v>27</v>
      </c>
    </row>
    <row r="267" spans="1:375" x14ac:dyDescent="0.3">
      <c r="A267" s="3" t="s">
        <v>444</v>
      </c>
      <c r="B267" s="3" t="s">
        <v>499</v>
      </c>
      <c r="C267" s="3" t="s">
        <v>519</v>
      </c>
      <c r="D267" s="6">
        <v>521345</v>
      </c>
      <c r="E267" s="4">
        <v>2740</v>
      </c>
      <c r="F267" s="4">
        <v>650</v>
      </c>
      <c r="G267" s="54">
        <v>0.23722627737226276</v>
      </c>
      <c r="H267" s="4">
        <v>2</v>
      </c>
      <c r="I267" s="4">
        <v>650</v>
      </c>
      <c r="J267" s="6"/>
      <c r="K267" s="6">
        <v>650</v>
      </c>
      <c r="L267" s="6"/>
      <c r="M267" s="61"/>
      <c r="N267" s="4" t="s">
        <v>1709</v>
      </c>
      <c r="O267" s="4">
        <v>54</v>
      </c>
      <c r="P267" s="4">
        <v>214</v>
      </c>
      <c r="Q267" s="4">
        <v>90</v>
      </c>
      <c r="R267" s="4">
        <v>70</v>
      </c>
      <c r="S267" s="4">
        <v>30</v>
      </c>
      <c r="T267" s="4">
        <v>0</v>
      </c>
      <c r="U267" s="4">
        <v>0</v>
      </c>
      <c r="V267" s="4">
        <v>80</v>
      </c>
      <c r="W267" s="4">
        <v>75</v>
      </c>
      <c r="X267" s="4">
        <v>15</v>
      </c>
      <c r="Y267" s="4">
        <v>5</v>
      </c>
      <c r="Z267" s="4">
        <v>5</v>
      </c>
      <c r="AA267" s="4">
        <v>100</v>
      </c>
      <c r="AB267" s="4">
        <v>100</v>
      </c>
      <c r="AC267" s="4">
        <v>90</v>
      </c>
      <c r="AD267" s="4">
        <v>90</v>
      </c>
      <c r="AE267" s="4">
        <v>80</v>
      </c>
      <c r="AF267" s="4">
        <v>5</v>
      </c>
      <c r="AG267" s="4">
        <v>70</v>
      </c>
      <c r="AH267" s="4">
        <v>25</v>
      </c>
      <c r="AI267" s="4">
        <v>100</v>
      </c>
      <c r="AJ267" s="4">
        <v>2</v>
      </c>
      <c r="AK267" s="4" t="s">
        <v>96</v>
      </c>
      <c r="AL267" s="4" t="s">
        <v>96</v>
      </c>
      <c r="AM267" s="4">
        <v>24</v>
      </c>
      <c r="AN267" s="4" t="s">
        <v>96</v>
      </c>
      <c r="AO267" s="4" t="s">
        <v>96</v>
      </c>
      <c r="AP267" s="4" t="s">
        <v>96</v>
      </c>
      <c r="AQ267" s="4" t="s">
        <v>96</v>
      </c>
      <c r="AR267" s="4" t="s">
        <v>96</v>
      </c>
      <c r="AS267" s="4" t="s">
        <v>97</v>
      </c>
      <c r="AT267" s="4" t="s">
        <v>97</v>
      </c>
      <c r="AU267" s="4" t="s">
        <v>96</v>
      </c>
      <c r="AV267" s="4" t="s">
        <v>97</v>
      </c>
      <c r="AW267" s="4" t="s">
        <v>96</v>
      </c>
      <c r="AX267" s="4" t="s">
        <v>97</v>
      </c>
      <c r="AY267" s="4" t="s">
        <v>97</v>
      </c>
      <c r="AZ267" s="4" t="s">
        <v>97</v>
      </c>
      <c r="BA267" s="4" t="s">
        <v>97</v>
      </c>
      <c r="BB267" s="4" t="s">
        <v>97</v>
      </c>
      <c r="BC267" s="4" t="s">
        <v>96</v>
      </c>
      <c r="BD267" s="4" t="s">
        <v>97</v>
      </c>
      <c r="BE267" s="4">
        <v>1</v>
      </c>
      <c r="BF267" s="4">
        <v>1</v>
      </c>
      <c r="BG267" s="4">
        <v>10</v>
      </c>
      <c r="BH267" s="4">
        <v>0</v>
      </c>
      <c r="BI267" s="4">
        <v>1</v>
      </c>
      <c r="BJ267" s="4">
        <v>0</v>
      </c>
      <c r="BK267" s="4">
        <v>9</v>
      </c>
      <c r="BL267" s="4" t="s">
        <v>97</v>
      </c>
      <c r="BM267" s="4" t="s">
        <v>96</v>
      </c>
      <c r="BN267" s="4" t="s">
        <v>1714</v>
      </c>
      <c r="BO267" s="6" t="s">
        <v>97</v>
      </c>
      <c r="BP267" s="6" t="s">
        <v>98</v>
      </c>
      <c r="BQ267" s="6" t="s">
        <v>98</v>
      </c>
      <c r="BR267" s="6" t="s">
        <v>96</v>
      </c>
      <c r="BS267" s="6">
        <v>40</v>
      </c>
      <c r="BT267" s="6" t="s">
        <v>96</v>
      </c>
      <c r="BU267" s="29" t="s">
        <v>430</v>
      </c>
      <c r="BV267" s="29" t="s">
        <v>1798</v>
      </c>
      <c r="BW267" s="29" t="s">
        <v>429</v>
      </c>
      <c r="BX267" s="29" t="s">
        <v>1798</v>
      </c>
      <c r="BY267" s="29" t="s">
        <v>430</v>
      </c>
      <c r="BZ267" s="65" t="s">
        <v>1800</v>
      </c>
      <c r="CA267" s="65" t="s">
        <v>1800</v>
      </c>
      <c r="CB267" s="65" t="s">
        <v>429</v>
      </c>
      <c r="CC267" s="65" t="s">
        <v>429</v>
      </c>
      <c r="CD267" s="66">
        <v>188</v>
      </c>
      <c r="CE267" s="66">
        <v>92</v>
      </c>
      <c r="CF267" s="66">
        <v>39</v>
      </c>
      <c r="CG267" s="66">
        <v>30</v>
      </c>
      <c r="CH267" s="66">
        <v>12</v>
      </c>
      <c r="CI267" s="66">
        <v>251</v>
      </c>
      <c r="CJ267" s="66">
        <v>0</v>
      </c>
      <c r="CK267" s="66">
        <v>85</v>
      </c>
      <c r="CL267" s="66">
        <v>709</v>
      </c>
      <c r="CM267" s="66">
        <v>383</v>
      </c>
      <c r="CN267" s="66">
        <v>43</v>
      </c>
      <c r="CO267" s="66">
        <v>102</v>
      </c>
      <c r="CP267" s="66">
        <v>131</v>
      </c>
      <c r="CQ267" s="66">
        <v>126</v>
      </c>
      <c r="CR267" s="67">
        <v>0.22724039829302986</v>
      </c>
      <c r="CS267" s="67">
        <v>0.1984352773826458</v>
      </c>
      <c r="CT267" s="67">
        <v>0.30938833570412516</v>
      </c>
      <c r="CU267" s="67">
        <v>0.13904694167852064</v>
      </c>
      <c r="CV267" s="67">
        <v>0.12588904694167852</v>
      </c>
      <c r="CW267" s="68">
        <v>67</v>
      </c>
      <c r="CX267" s="68">
        <v>41</v>
      </c>
      <c r="CY267" s="68">
        <v>35</v>
      </c>
      <c r="CZ267" s="68">
        <v>22</v>
      </c>
    </row>
    <row r="268" spans="1:375" x14ac:dyDescent="0.3">
      <c r="A268" s="3" t="s">
        <v>444</v>
      </c>
      <c r="B268" s="3" t="s">
        <v>499</v>
      </c>
      <c r="C268" s="3" t="s">
        <v>522</v>
      </c>
      <c r="D268" s="6">
        <v>521361</v>
      </c>
      <c r="E268" s="4">
        <v>1876</v>
      </c>
      <c r="F268" s="4">
        <v>833</v>
      </c>
      <c r="G268" s="54">
        <v>0.44402985074626866</v>
      </c>
      <c r="H268" s="4">
        <v>1</v>
      </c>
      <c r="I268" s="4">
        <v>833</v>
      </c>
      <c r="J268" s="6"/>
      <c r="K268" s="6">
        <v>833</v>
      </c>
      <c r="L268" s="6"/>
      <c r="M268" s="61"/>
      <c r="N268" s="4" t="s">
        <v>1712</v>
      </c>
      <c r="O268" s="4">
        <v>0</v>
      </c>
      <c r="P268" s="4">
        <v>0</v>
      </c>
      <c r="Q268" s="4">
        <v>100</v>
      </c>
      <c r="R268" s="4">
        <v>96</v>
      </c>
      <c r="S268" s="4">
        <v>4</v>
      </c>
      <c r="T268" s="4">
        <v>0</v>
      </c>
      <c r="U268" s="4">
        <v>0</v>
      </c>
      <c r="V268" s="4">
        <v>47</v>
      </c>
      <c r="W268" s="4">
        <v>40</v>
      </c>
      <c r="X268" s="4">
        <v>46</v>
      </c>
      <c r="Y268" s="4">
        <v>0</v>
      </c>
      <c r="Z268" s="4">
        <v>14</v>
      </c>
      <c r="AA268" s="4">
        <v>100</v>
      </c>
      <c r="AB268" s="4">
        <v>100</v>
      </c>
      <c r="AC268" s="4">
        <v>100</v>
      </c>
      <c r="AD268" s="4">
        <v>100</v>
      </c>
      <c r="AE268" s="4">
        <v>86</v>
      </c>
      <c r="AF268" s="4">
        <v>0</v>
      </c>
      <c r="AG268" s="4">
        <v>90</v>
      </c>
      <c r="AH268" s="4">
        <v>10</v>
      </c>
      <c r="AI268" s="4">
        <v>100</v>
      </c>
      <c r="AJ268" s="4">
        <v>2</v>
      </c>
      <c r="AK268" s="4" t="s">
        <v>96</v>
      </c>
      <c r="AL268" s="4" t="s">
        <v>96</v>
      </c>
      <c r="AM268" s="4">
        <v>2</v>
      </c>
      <c r="AN268" s="4" t="s">
        <v>97</v>
      </c>
      <c r="AO268" s="4" t="s">
        <v>97</v>
      </c>
      <c r="AP268" s="4" t="s">
        <v>97</v>
      </c>
      <c r="AQ268" s="4" t="s">
        <v>97</v>
      </c>
      <c r="AR268" s="4" t="s">
        <v>97</v>
      </c>
      <c r="AS268" s="4" t="s">
        <v>97</v>
      </c>
      <c r="AT268" s="4" t="s">
        <v>97</v>
      </c>
      <c r="AU268" s="4" t="s">
        <v>97</v>
      </c>
      <c r="AV268" s="4" t="s">
        <v>97</v>
      </c>
      <c r="AW268" s="4" t="s">
        <v>97</v>
      </c>
      <c r="AX268" s="4" t="s">
        <v>97</v>
      </c>
      <c r="AY268" s="4" t="s">
        <v>97</v>
      </c>
      <c r="AZ268" s="4" t="s">
        <v>97</v>
      </c>
      <c r="BA268" s="4" t="s">
        <v>97</v>
      </c>
      <c r="BB268" s="4" t="s">
        <v>97</v>
      </c>
      <c r="BC268" s="4" t="s">
        <v>96</v>
      </c>
      <c r="BD268" s="4" t="s">
        <v>97</v>
      </c>
      <c r="BE268" s="4">
        <v>3</v>
      </c>
      <c r="BF268" s="4">
        <v>3</v>
      </c>
      <c r="BG268" s="4">
        <v>20</v>
      </c>
      <c r="BH268" s="4">
        <v>0</v>
      </c>
      <c r="BI268" s="4">
        <v>4</v>
      </c>
      <c r="BJ268" s="4">
        <v>0</v>
      </c>
      <c r="BK268" s="4">
        <v>9</v>
      </c>
      <c r="BL268" s="4" t="s">
        <v>96</v>
      </c>
      <c r="BM268" s="4" t="s">
        <v>97</v>
      </c>
      <c r="BN268" s="4" t="s">
        <v>98</v>
      </c>
      <c r="BO268" s="6" t="s">
        <v>97</v>
      </c>
      <c r="BP268" s="6" t="s">
        <v>98</v>
      </c>
      <c r="BQ268" s="6" t="s">
        <v>98</v>
      </c>
      <c r="BR268" s="6" t="s">
        <v>96</v>
      </c>
      <c r="BS268" s="6">
        <v>65</v>
      </c>
      <c r="BT268" s="6" t="s">
        <v>96</v>
      </c>
      <c r="BU268" s="29" t="s">
        <v>430</v>
      </c>
      <c r="BV268" s="29" t="s">
        <v>429</v>
      </c>
      <c r="BW268" s="29" t="s">
        <v>429</v>
      </c>
      <c r="BX268" s="29" t="s">
        <v>1802</v>
      </c>
      <c r="BY268" s="29" t="s">
        <v>429</v>
      </c>
      <c r="BZ268" s="65" t="s">
        <v>429</v>
      </c>
      <c r="CA268" s="65" t="s">
        <v>1800</v>
      </c>
      <c r="CB268" s="65" t="s">
        <v>429</v>
      </c>
      <c r="CC268" s="65" t="s">
        <v>429</v>
      </c>
      <c r="CD268" s="66">
        <v>111</v>
      </c>
      <c r="CE268" s="66">
        <v>47</v>
      </c>
      <c r="CF268" s="66">
        <v>31</v>
      </c>
      <c r="CG268" s="66">
        <v>0</v>
      </c>
      <c r="CH268" s="66">
        <v>0</v>
      </c>
      <c r="CI268" s="66">
        <v>241</v>
      </c>
      <c r="CJ268" s="66">
        <v>0</v>
      </c>
      <c r="CK268" s="66">
        <v>72</v>
      </c>
      <c r="CL268" s="66">
        <v>522</v>
      </c>
      <c r="CM268" s="66">
        <v>249</v>
      </c>
      <c r="CN268" s="66">
        <v>32</v>
      </c>
      <c r="CO268" s="66">
        <v>84</v>
      </c>
      <c r="CP268" s="66">
        <v>97</v>
      </c>
      <c r="CQ268" s="66">
        <v>94</v>
      </c>
      <c r="CR268" s="67">
        <v>0.27534685165421557</v>
      </c>
      <c r="CS268" s="67">
        <v>0.22998932764140875</v>
      </c>
      <c r="CT268" s="67">
        <v>0.27374599786552828</v>
      </c>
      <c r="CU268" s="67">
        <v>0.12700106723585913</v>
      </c>
      <c r="CV268" s="67">
        <v>9.3916755602988261E-2</v>
      </c>
      <c r="CW268" s="68">
        <v>39</v>
      </c>
      <c r="CX268" s="68">
        <v>41</v>
      </c>
      <c r="CY268" s="68">
        <v>37</v>
      </c>
      <c r="CZ268" s="68">
        <v>6</v>
      </c>
    </row>
    <row r="269" spans="1:375" x14ac:dyDescent="0.3">
      <c r="A269" s="3" t="s">
        <v>444</v>
      </c>
      <c r="B269" s="3" t="s">
        <v>499</v>
      </c>
      <c r="C269" s="3" t="s">
        <v>523</v>
      </c>
      <c r="D269" s="6">
        <v>521370</v>
      </c>
      <c r="E269" s="4">
        <v>1777</v>
      </c>
      <c r="F269" s="4">
        <v>36</v>
      </c>
      <c r="G269" s="54">
        <v>2.0258863252673044E-2</v>
      </c>
      <c r="H269" s="4">
        <v>1</v>
      </c>
      <c r="I269" s="4">
        <v>36</v>
      </c>
      <c r="J269" s="6">
        <v>36</v>
      </c>
      <c r="K269" s="6"/>
      <c r="L269" s="6"/>
      <c r="M269" s="61"/>
      <c r="N269" s="4" t="s">
        <v>1709</v>
      </c>
      <c r="O269" s="4">
        <v>0</v>
      </c>
      <c r="P269" s="4">
        <v>0</v>
      </c>
      <c r="Q269" s="4">
        <v>80</v>
      </c>
      <c r="R269" s="4">
        <v>80</v>
      </c>
      <c r="S269" s="4">
        <v>20</v>
      </c>
      <c r="T269" s="4">
        <v>0</v>
      </c>
      <c r="U269" s="4">
        <v>0</v>
      </c>
      <c r="V269" s="4">
        <v>80</v>
      </c>
      <c r="W269" s="4">
        <v>70</v>
      </c>
      <c r="X269" s="4">
        <v>10</v>
      </c>
      <c r="Y269" s="4">
        <v>0</v>
      </c>
      <c r="Z269" s="4">
        <v>20</v>
      </c>
      <c r="AA269" s="4">
        <v>100</v>
      </c>
      <c r="AB269" s="4">
        <v>100</v>
      </c>
      <c r="AC269" s="4">
        <v>100</v>
      </c>
      <c r="AD269" s="4">
        <v>80</v>
      </c>
      <c r="AE269" s="4">
        <v>80</v>
      </c>
      <c r="AF269" s="4">
        <v>0</v>
      </c>
      <c r="AG269" s="4">
        <v>80</v>
      </c>
      <c r="AH269" s="4">
        <v>20</v>
      </c>
      <c r="AI269" s="4">
        <v>100</v>
      </c>
      <c r="AJ269" s="4">
        <v>2</v>
      </c>
      <c r="AK269" s="4" t="s">
        <v>96</v>
      </c>
      <c r="AL269" s="4" t="s">
        <v>96</v>
      </c>
      <c r="AM269" s="4">
        <v>2</v>
      </c>
      <c r="AN269" s="4" t="s">
        <v>97</v>
      </c>
      <c r="AO269" s="4" t="s">
        <v>97</v>
      </c>
      <c r="AP269" s="4" t="s">
        <v>96</v>
      </c>
      <c r="AQ269" s="4" t="s">
        <v>97</v>
      </c>
      <c r="AR269" s="4" t="s">
        <v>97</v>
      </c>
      <c r="AS269" s="4" t="s">
        <v>97</v>
      </c>
      <c r="AT269" s="4" t="s">
        <v>97</v>
      </c>
      <c r="AU269" s="4" t="s">
        <v>97</v>
      </c>
      <c r="AV269" s="4" t="s">
        <v>97</v>
      </c>
      <c r="AW269" s="4" t="s">
        <v>97</v>
      </c>
      <c r="AX269" s="4" t="s">
        <v>97</v>
      </c>
      <c r="AY269" s="4" t="s">
        <v>97</v>
      </c>
      <c r="AZ269" s="4" t="s">
        <v>97</v>
      </c>
      <c r="BA269" s="4" t="s">
        <v>97</v>
      </c>
      <c r="BB269" s="4" t="s">
        <v>97</v>
      </c>
      <c r="BC269" s="4" t="s">
        <v>96</v>
      </c>
      <c r="BD269" s="4" t="s">
        <v>97</v>
      </c>
      <c r="BE269" s="4">
        <v>0</v>
      </c>
      <c r="BF269" s="4">
        <v>0</v>
      </c>
      <c r="BG269" s="4">
        <v>0</v>
      </c>
      <c r="BH269" s="4">
        <v>0</v>
      </c>
      <c r="BI269" s="4">
        <v>0</v>
      </c>
      <c r="BJ269" s="4">
        <v>0</v>
      </c>
      <c r="BK269" s="4">
        <v>9</v>
      </c>
      <c r="BL269" s="4" t="s">
        <v>97</v>
      </c>
      <c r="BM269" s="4" t="s">
        <v>97</v>
      </c>
      <c r="BN269" s="4" t="s">
        <v>98</v>
      </c>
      <c r="BO269" s="6" t="s">
        <v>97</v>
      </c>
      <c r="BP269" s="6" t="s">
        <v>98</v>
      </c>
      <c r="BQ269" s="6" t="s">
        <v>98</v>
      </c>
      <c r="BR269" s="6" t="s">
        <v>96</v>
      </c>
      <c r="BS269" s="6">
        <v>7</v>
      </c>
      <c r="BT269" s="6" t="s">
        <v>96</v>
      </c>
      <c r="BU269" s="29" t="s">
        <v>429</v>
      </c>
      <c r="BV269" s="29" t="s">
        <v>429</v>
      </c>
      <c r="BW269" s="29" t="s">
        <v>429</v>
      </c>
      <c r="BX269" s="29" t="s">
        <v>429</v>
      </c>
      <c r="BY269" s="29" t="s">
        <v>429</v>
      </c>
      <c r="BZ269" s="65" t="s">
        <v>429</v>
      </c>
      <c r="CA269" s="65" t="s">
        <v>429</v>
      </c>
      <c r="CB269" s="65" t="s">
        <v>429</v>
      </c>
      <c r="CC269" s="65" t="s">
        <v>429</v>
      </c>
      <c r="CD269" s="66">
        <v>53</v>
      </c>
      <c r="CE269" s="66">
        <v>22</v>
      </c>
      <c r="CF269" s="66">
        <v>14</v>
      </c>
      <c r="CG269" s="66">
        <v>0</v>
      </c>
      <c r="CH269" s="66">
        <v>2</v>
      </c>
      <c r="CI269" s="66">
        <v>27</v>
      </c>
      <c r="CJ269" s="66">
        <v>0</v>
      </c>
      <c r="CK269" s="66">
        <v>12</v>
      </c>
      <c r="CL269" s="66">
        <v>371</v>
      </c>
      <c r="CM269" s="66">
        <v>224</v>
      </c>
      <c r="CN269" s="66">
        <v>27</v>
      </c>
      <c r="CO269" s="66">
        <v>51</v>
      </c>
      <c r="CP269" s="66">
        <v>0</v>
      </c>
      <c r="CQ269" s="66">
        <v>0</v>
      </c>
      <c r="CR269" s="67">
        <v>0.17333333333333334</v>
      </c>
      <c r="CS269" s="67">
        <v>0.20777777777777778</v>
      </c>
      <c r="CT269" s="67">
        <v>0.31555555555555553</v>
      </c>
      <c r="CU269" s="67">
        <v>0.17611111111111111</v>
      </c>
      <c r="CV269" s="67">
        <v>0.12722222222222221</v>
      </c>
      <c r="CW269" s="68">
        <v>78</v>
      </c>
      <c r="CX269" s="68">
        <v>22</v>
      </c>
      <c r="CY269" s="68">
        <v>30</v>
      </c>
      <c r="CZ269" s="68">
        <v>11</v>
      </c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47"/>
      <c r="EX269" s="47"/>
      <c r="EY269" s="47"/>
      <c r="EZ269" s="47"/>
      <c r="FA269" s="47"/>
      <c r="FB269" s="47"/>
      <c r="FC269" s="47"/>
      <c r="FD269" s="47"/>
      <c r="FE269" s="47"/>
      <c r="FF269" s="47"/>
      <c r="FG269" s="47"/>
      <c r="FH269" s="47"/>
      <c r="FI269" s="47"/>
      <c r="FJ269" s="47"/>
      <c r="FK269" s="47"/>
      <c r="FL269" s="47"/>
      <c r="FM269" s="47"/>
      <c r="FN269" s="47"/>
      <c r="FO269" s="47"/>
      <c r="FP269" s="47"/>
      <c r="FQ269" s="47"/>
      <c r="FR269" s="47"/>
      <c r="FS269" s="47"/>
      <c r="FT269" s="47"/>
      <c r="FU269" s="47"/>
      <c r="FV269" s="47"/>
      <c r="FW269" s="47"/>
      <c r="FX269" s="47"/>
      <c r="FY269" s="47"/>
      <c r="FZ269" s="47"/>
      <c r="GA269" s="47"/>
      <c r="GB269" s="47"/>
      <c r="GC269" s="47"/>
      <c r="GD269" s="47"/>
      <c r="GE269" s="47"/>
      <c r="GF269" s="47"/>
      <c r="GG269" s="47"/>
      <c r="GH269" s="47"/>
      <c r="GI269" s="47"/>
      <c r="GJ269" s="47"/>
      <c r="GK269" s="47"/>
      <c r="GL269" s="47"/>
      <c r="GM269" s="47"/>
      <c r="GN269" s="47"/>
      <c r="GO269" s="47"/>
      <c r="GP269" s="47"/>
      <c r="GQ269" s="47"/>
      <c r="GR269" s="47"/>
      <c r="GS269" s="47"/>
      <c r="GT269" s="47"/>
      <c r="GU269" s="47"/>
      <c r="GV269" s="47"/>
      <c r="GW269" s="47"/>
      <c r="GX269" s="47"/>
      <c r="GY269" s="47"/>
      <c r="GZ269" s="47"/>
      <c r="HA269" s="47"/>
      <c r="HB269" s="47"/>
      <c r="HC269" s="47"/>
      <c r="HD269" s="47"/>
      <c r="HE269" s="47"/>
      <c r="HF269" s="47"/>
      <c r="HG269" s="47"/>
      <c r="HH269" s="47"/>
      <c r="HI269" s="47"/>
      <c r="HJ269" s="47"/>
      <c r="HK269" s="47"/>
      <c r="HL269" s="47"/>
      <c r="HM269" s="47"/>
      <c r="HN269" s="47"/>
      <c r="HO269" s="47"/>
      <c r="HP269" s="47"/>
      <c r="HQ269" s="47"/>
      <c r="HR269" s="47"/>
      <c r="HS269" s="47"/>
      <c r="HT269" s="47"/>
      <c r="HU269" s="47"/>
      <c r="HV269" s="47"/>
      <c r="HW269" s="47"/>
      <c r="HX269" s="47"/>
      <c r="HY269" s="47"/>
      <c r="HZ269" s="47"/>
      <c r="IA269" s="47"/>
      <c r="IB269" s="47"/>
      <c r="IC269" s="47"/>
      <c r="ID269" s="47"/>
      <c r="IE269" s="47"/>
      <c r="IF269" s="47"/>
      <c r="IG269" s="47"/>
      <c r="IH269" s="47"/>
      <c r="II269" s="47"/>
      <c r="IJ269" s="47"/>
      <c r="IK269" s="47"/>
      <c r="IL269" s="47"/>
      <c r="IM269" s="47"/>
      <c r="IN269" s="47"/>
      <c r="IO269" s="47"/>
      <c r="IP269" s="47"/>
      <c r="IQ269" s="47"/>
      <c r="IR269" s="47"/>
      <c r="IS269" s="47"/>
      <c r="IT269" s="47"/>
      <c r="IU269" s="47"/>
      <c r="IV269" s="47"/>
      <c r="IW269" s="47"/>
      <c r="IX269" s="47"/>
      <c r="IY269" s="47"/>
      <c r="IZ269" s="47"/>
      <c r="JA269" s="47"/>
      <c r="JB269" s="47"/>
      <c r="JC269" s="47"/>
      <c r="JD269" s="47"/>
      <c r="JE269" s="47"/>
      <c r="JF269" s="47"/>
      <c r="JG269" s="47"/>
      <c r="JH269" s="47"/>
      <c r="JI269" s="47"/>
      <c r="JJ269" s="47"/>
      <c r="JK269" s="47"/>
      <c r="JL269" s="47"/>
      <c r="JM269" s="47"/>
      <c r="JN269" s="47"/>
      <c r="JO269" s="47"/>
      <c r="JP269" s="47"/>
      <c r="JQ269" s="47"/>
      <c r="JR269" s="47"/>
      <c r="JS269" s="47"/>
      <c r="JT269" s="47"/>
      <c r="JU269" s="47"/>
      <c r="JV269" s="47"/>
      <c r="JW269" s="47"/>
      <c r="JX269" s="47"/>
      <c r="JY269" s="47"/>
      <c r="JZ269" s="47"/>
      <c r="KA269" s="47"/>
      <c r="KB269" s="47"/>
      <c r="KC269" s="47"/>
      <c r="KD269" s="47"/>
      <c r="KE269" s="47"/>
      <c r="KF269" s="47"/>
      <c r="KG269" s="47"/>
      <c r="KH269" s="47"/>
      <c r="KI269" s="47"/>
      <c r="KJ269" s="47"/>
      <c r="KK269" s="47"/>
      <c r="KL269" s="47"/>
      <c r="KM269" s="47"/>
      <c r="KN269" s="47"/>
      <c r="KO269" s="47"/>
      <c r="KP269" s="47"/>
      <c r="KQ269" s="47"/>
      <c r="KR269" s="47"/>
      <c r="KS269" s="47"/>
      <c r="KT269" s="47"/>
      <c r="KU269" s="47"/>
      <c r="KV269" s="47"/>
      <c r="KW269" s="47"/>
      <c r="KX269" s="47"/>
      <c r="KY269" s="47"/>
      <c r="KZ269" s="47"/>
      <c r="LA269" s="47"/>
      <c r="LB269" s="47"/>
      <c r="LC269" s="47"/>
      <c r="LD269" s="47"/>
      <c r="LE269" s="47"/>
      <c r="LF269" s="47"/>
      <c r="LG269" s="47"/>
      <c r="LH269" s="47"/>
      <c r="LI269" s="47"/>
      <c r="LJ269" s="47"/>
      <c r="LK269" s="47"/>
      <c r="LL269" s="47"/>
      <c r="LM269" s="47"/>
      <c r="LN269" s="47"/>
      <c r="LO269" s="47"/>
      <c r="LP269" s="47"/>
      <c r="LQ269" s="47"/>
      <c r="LR269" s="47"/>
      <c r="LS269" s="47"/>
      <c r="LT269" s="47"/>
      <c r="LU269" s="47"/>
      <c r="LV269" s="47"/>
      <c r="LW269" s="47"/>
      <c r="LX269" s="47"/>
      <c r="LY269" s="47"/>
      <c r="LZ269" s="47"/>
      <c r="MA269" s="47"/>
      <c r="MB269" s="47"/>
      <c r="MC269" s="47"/>
      <c r="MD269" s="47"/>
      <c r="ME269" s="47"/>
      <c r="MF269" s="47"/>
      <c r="MG269" s="47"/>
      <c r="MH269" s="47"/>
      <c r="MI269" s="47"/>
      <c r="MJ269" s="47"/>
      <c r="MK269" s="47"/>
      <c r="ML269" s="47"/>
      <c r="MM269" s="47"/>
      <c r="MN269" s="47"/>
      <c r="MO269" s="47"/>
      <c r="MP269" s="47"/>
      <c r="MQ269" s="47"/>
      <c r="MR269" s="47"/>
      <c r="MS269" s="47"/>
      <c r="MT269" s="47"/>
      <c r="MU269" s="47"/>
      <c r="MV269" s="47"/>
      <c r="MW269" s="47"/>
      <c r="MX269" s="47"/>
      <c r="MY269" s="47"/>
      <c r="MZ269" s="47"/>
      <c r="NA269" s="47"/>
      <c r="NB269" s="47"/>
      <c r="NC269" s="47"/>
      <c r="ND269" s="47"/>
      <c r="NE269" s="47"/>
      <c r="NF269" s="47"/>
      <c r="NG269" s="47"/>
      <c r="NH269" s="47"/>
      <c r="NI269" s="47"/>
      <c r="NJ269" s="47"/>
      <c r="NK269" s="47"/>
    </row>
    <row r="270" spans="1:375" x14ac:dyDescent="0.3">
      <c r="A270" s="3" t="s">
        <v>444</v>
      </c>
      <c r="B270" s="3" t="s">
        <v>499</v>
      </c>
      <c r="C270" s="3" t="s">
        <v>524</v>
      </c>
      <c r="D270" s="6">
        <v>521396</v>
      </c>
      <c r="E270" s="4">
        <v>212</v>
      </c>
      <c r="F270" s="4">
        <v>98</v>
      </c>
      <c r="G270" s="54">
        <v>0.46226415094339623</v>
      </c>
      <c r="H270" s="6">
        <v>1</v>
      </c>
      <c r="I270" s="4">
        <v>36</v>
      </c>
      <c r="J270" s="6"/>
      <c r="K270" s="6">
        <v>36</v>
      </c>
      <c r="L270" s="6"/>
      <c r="M270" s="61">
        <v>62</v>
      </c>
      <c r="N270" s="4" t="s">
        <v>1712</v>
      </c>
      <c r="O270" s="4">
        <v>0</v>
      </c>
      <c r="P270" s="4">
        <v>0</v>
      </c>
      <c r="Q270" s="4">
        <v>100</v>
      </c>
      <c r="R270" s="4">
        <v>90</v>
      </c>
      <c r="S270" s="4">
        <v>5</v>
      </c>
      <c r="T270" s="4">
        <v>5</v>
      </c>
      <c r="U270" s="4">
        <v>0</v>
      </c>
      <c r="V270" s="4">
        <v>0</v>
      </c>
      <c r="W270" s="4">
        <v>0</v>
      </c>
      <c r="X270" s="4">
        <v>50</v>
      </c>
      <c r="Y270" s="4">
        <v>0</v>
      </c>
      <c r="Z270" s="4">
        <v>50</v>
      </c>
      <c r="AA270" s="4">
        <v>100</v>
      </c>
      <c r="AB270" s="4">
        <v>100</v>
      </c>
      <c r="AC270" s="4">
        <v>100</v>
      </c>
      <c r="AD270" s="4">
        <v>0</v>
      </c>
      <c r="AE270" s="4">
        <v>0</v>
      </c>
      <c r="AF270" s="4">
        <v>0</v>
      </c>
      <c r="AG270" s="4">
        <v>0</v>
      </c>
      <c r="AH270" s="4">
        <v>100</v>
      </c>
      <c r="AI270" s="4">
        <v>100</v>
      </c>
      <c r="AJ270" s="4">
        <v>2</v>
      </c>
      <c r="AK270" s="4" t="s">
        <v>96</v>
      </c>
      <c r="AL270" s="4" t="s">
        <v>96</v>
      </c>
      <c r="AM270" s="4">
        <v>1</v>
      </c>
      <c r="AN270" s="4" t="s">
        <v>97</v>
      </c>
      <c r="AO270" s="4" t="s">
        <v>97</v>
      </c>
      <c r="AP270" s="4" t="s">
        <v>97</v>
      </c>
      <c r="AQ270" s="4" t="s">
        <v>97</v>
      </c>
      <c r="AR270" s="4" t="s">
        <v>97</v>
      </c>
      <c r="AS270" s="4" t="s">
        <v>97</v>
      </c>
      <c r="AT270" s="4" t="s">
        <v>97</v>
      </c>
      <c r="AU270" s="4" t="s">
        <v>97</v>
      </c>
      <c r="AV270" s="4" t="s">
        <v>97</v>
      </c>
      <c r="AW270" s="4" t="s">
        <v>96</v>
      </c>
      <c r="AX270" s="4" t="s">
        <v>97</v>
      </c>
      <c r="AY270" s="4" t="s">
        <v>97</v>
      </c>
      <c r="AZ270" s="4" t="s">
        <v>97</v>
      </c>
      <c r="BA270" s="4" t="s">
        <v>97</v>
      </c>
      <c r="BB270" s="4" t="s">
        <v>97</v>
      </c>
      <c r="BC270" s="4" t="s">
        <v>97</v>
      </c>
      <c r="BD270" s="4" t="s">
        <v>1439</v>
      </c>
      <c r="BE270" s="4">
        <v>10</v>
      </c>
      <c r="BF270" s="4">
        <v>10</v>
      </c>
      <c r="BG270" s="4">
        <v>10</v>
      </c>
      <c r="BH270" s="4">
        <v>0</v>
      </c>
      <c r="BI270" s="4">
        <v>10</v>
      </c>
      <c r="BJ270" s="4">
        <v>10</v>
      </c>
      <c r="BK270" s="4">
        <v>5</v>
      </c>
      <c r="BL270" s="4" t="s">
        <v>96</v>
      </c>
      <c r="BM270" s="4" t="s">
        <v>97</v>
      </c>
      <c r="BN270" s="4" t="s">
        <v>98</v>
      </c>
      <c r="BO270" s="6" t="s">
        <v>97</v>
      </c>
      <c r="BP270" s="6" t="s">
        <v>98</v>
      </c>
      <c r="BQ270" s="6" t="s">
        <v>98</v>
      </c>
      <c r="BR270" s="6" t="s">
        <v>96</v>
      </c>
      <c r="BS270" s="6">
        <v>5</v>
      </c>
      <c r="BT270" s="6" t="s">
        <v>96</v>
      </c>
      <c r="BU270" s="29" t="s">
        <v>429</v>
      </c>
      <c r="BV270" s="29" t="s">
        <v>429</v>
      </c>
      <c r="BW270" s="29" t="s">
        <v>429</v>
      </c>
      <c r="BX270" s="29" t="s">
        <v>429</v>
      </c>
      <c r="BY270" s="29" t="s">
        <v>429</v>
      </c>
      <c r="BZ270" s="65" t="s">
        <v>429</v>
      </c>
      <c r="CA270" s="65" t="s">
        <v>429</v>
      </c>
      <c r="CB270" s="65" t="s">
        <v>429</v>
      </c>
      <c r="CC270" s="65" t="s">
        <v>429</v>
      </c>
      <c r="CD270" s="66">
        <v>14</v>
      </c>
      <c r="CE270" s="66">
        <v>7</v>
      </c>
      <c r="CF270" s="66">
        <v>1</v>
      </c>
      <c r="CG270" s="66">
        <v>0</v>
      </c>
      <c r="CH270" s="66">
        <v>0</v>
      </c>
      <c r="CI270" s="66">
        <v>23</v>
      </c>
      <c r="CJ270" s="66">
        <v>0</v>
      </c>
      <c r="CK270" s="66">
        <v>11</v>
      </c>
      <c r="CL270" s="66">
        <v>33</v>
      </c>
      <c r="CM270" s="66">
        <v>20</v>
      </c>
      <c r="CN270" s="66">
        <v>0</v>
      </c>
      <c r="CO270" s="66">
        <v>2</v>
      </c>
      <c r="CP270" s="66">
        <v>0</v>
      </c>
      <c r="CQ270" s="66">
        <v>0</v>
      </c>
      <c r="CR270" s="67">
        <v>0.18807339449541285</v>
      </c>
      <c r="CS270" s="67">
        <v>0.22477064220183487</v>
      </c>
      <c r="CT270" s="67">
        <v>0.30275229357798167</v>
      </c>
      <c r="CU270" s="67">
        <v>0.14220183486238533</v>
      </c>
      <c r="CV270" s="67">
        <v>0.14220183486238533</v>
      </c>
      <c r="CW270" s="68">
        <v>1</v>
      </c>
      <c r="CX270" s="68">
        <v>1</v>
      </c>
      <c r="CY270" s="68">
        <v>0</v>
      </c>
      <c r="CZ270" s="68">
        <v>3</v>
      </c>
    </row>
    <row r="271" spans="1:375" x14ac:dyDescent="0.3">
      <c r="A271" s="3" t="s">
        <v>444</v>
      </c>
      <c r="B271" s="3" t="s">
        <v>499</v>
      </c>
      <c r="C271" s="3" t="s">
        <v>447</v>
      </c>
      <c r="D271" s="6">
        <v>518123</v>
      </c>
      <c r="E271" s="4">
        <v>260</v>
      </c>
      <c r="F271" s="4">
        <v>39</v>
      </c>
      <c r="G271" s="54">
        <v>0.15</v>
      </c>
      <c r="H271" s="4">
        <v>1</v>
      </c>
      <c r="I271" s="4">
        <v>39</v>
      </c>
      <c r="J271" s="6"/>
      <c r="K271" s="6">
        <v>39</v>
      </c>
      <c r="L271" s="6"/>
      <c r="M271" s="61"/>
      <c r="N271" s="4" t="s">
        <v>1718</v>
      </c>
      <c r="O271" s="4">
        <v>0</v>
      </c>
      <c r="P271" s="4">
        <v>0</v>
      </c>
      <c r="Q271" s="4">
        <v>95</v>
      </c>
      <c r="R271" s="4">
        <v>95</v>
      </c>
      <c r="S271" s="4">
        <v>0</v>
      </c>
      <c r="T271" s="4">
        <v>5</v>
      </c>
      <c r="U271" s="4">
        <v>0</v>
      </c>
      <c r="V271" s="4">
        <v>0</v>
      </c>
      <c r="W271" s="4">
        <v>0</v>
      </c>
      <c r="X271" s="4">
        <v>100</v>
      </c>
      <c r="Y271" s="4">
        <v>0</v>
      </c>
      <c r="Z271" s="4">
        <v>0</v>
      </c>
      <c r="AA271" s="4">
        <v>100</v>
      </c>
      <c r="AB271" s="4">
        <v>100</v>
      </c>
      <c r="AC271" s="4">
        <v>0</v>
      </c>
      <c r="AD271" s="4">
        <v>100</v>
      </c>
      <c r="AE271" s="4">
        <v>99</v>
      </c>
      <c r="AF271" s="4">
        <v>0</v>
      </c>
      <c r="AG271" s="4">
        <v>15</v>
      </c>
      <c r="AH271" s="4">
        <v>85</v>
      </c>
      <c r="AI271" s="4">
        <v>100</v>
      </c>
      <c r="AJ271" s="4">
        <v>2</v>
      </c>
      <c r="AK271" s="4" t="s">
        <v>96</v>
      </c>
      <c r="AL271" s="4" t="s">
        <v>97</v>
      </c>
      <c r="AM271" s="4" t="s">
        <v>98</v>
      </c>
      <c r="AN271" s="4" t="s">
        <v>97</v>
      </c>
      <c r="AO271" s="4" t="s">
        <v>97</v>
      </c>
      <c r="AP271" s="4" t="s">
        <v>97</v>
      </c>
      <c r="AQ271" s="4" t="s">
        <v>97</v>
      </c>
      <c r="AR271" s="4" t="s">
        <v>97</v>
      </c>
      <c r="AS271" s="4" t="s">
        <v>97</v>
      </c>
      <c r="AT271" s="4" t="s">
        <v>97</v>
      </c>
      <c r="AU271" s="4" t="s">
        <v>97</v>
      </c>
      <c r="AV271" s="4" t="s">
        <v>97</v>
      </c>
      <c r="AW271" s="4" t="s">
        <v>97</v>
      </c>
      <c r="AX271" s="4" t="s">
        <v>97</v>
      </c>
      <c r="AY271" s="4" t="s">
        <v>97</v>
      </c>
      <c r="AZ271" s="4" t="s">
        <v>97</v>
      </c>
      <c r="BA271" s="4" t="s">
        <v>97</v>
      </c>
      <c r="BB271" s="4" t="s">
        <v>97</v>
      </c>
      <c r="BC271" s="4" t="s">
        <v>97</v>
      </c>
      <c r="BD271" s="4" t="s">
        <v>1439</v>
      </c>
      <c r="BE271" s="4">
        <v>4</v>
      </c>
      <c r="BF271" s="4">
        <v>4</v>
      </c>
      <c r="BG271" s="4">
        <v>4</v>
      </c>
      <c r="BH271" s="4">
        <v>5</v>
      </c>
      <c r="BI271" s="4">
        <v>15</v>
      </c>
      <c r="BJ271" s="4">
        <v>0</v>
      </c>
      <c r="BK271" s="4">
        <v>5</v>
      </c>
      <c r="BL271" s="4" t="s">
        <v>97</v>
      </c>
      <c r="BM271" s="4" t="s">
        <v>97</v>
      </c>
      <c r="BN271" s="4" t="s">
        <v>98</v>
      </c>
      <c r="BO271" s="6" t="s">
        <v>97</v>
      </c>
      <c r="BP271" s="6" t="s">
        <v>98</v>
      </c>
      <c r="BQ271" s="6" t="s">
        <v>98</v>
      </c>
      <c r="BR271" s="6" t="s">
        <v>96</v>
      </c>
      <c r="BS271" s="6">
        <v>8</v>
      </c>
      <c r="BT271" s="6" t="s">
        <v>96</v>
      </c>
      <c r="BU271" s="29" t="s">
        <v>429</v>
      </c>
      <c r="BV271" s="29" t="s">
        <v>429</v>
      </c>
      <c r="BW271" s="29" t="s">
        <v>429</v>
      </c>
      <c r="BX271" s="29" t="s">
        <v>429</v>
      </c>
      <c r="BY271" s="29" t="s">
        <v>429</v>
      </c>
      <c r="BZ271" s="65" t="s">
        <v>429</v>
      </c>
      <c r="CA271" s="65" t="s">
        <v>429</v>
      </c>
      <c r="CB271" s="65" t="s">
        <v>429</v>
      </c>
      <c r="CC271" s="65" t="s">
        <v>429</v>
      </c>
      <c r="CD271" s="69">
        <v>24.166666666666668</v>
      </c>
      <c r="CE271" s="69">
        <v>18.583333333333332</v>
      </c>
      <c r="CF271" s="66">
        <v>9</v>
      </c>
      <c r="CG271" s="69">
        <v>0</v>
      </c>
      <c r="CH271" s="69">
        <v>0</v>
      </c>
      <c r="CI271" s="69">
        <v>18</v>
      </c>
      <c r="CJ271" s="69">
        <v>0</v>
      </c>
      <c r="CK271" s="66">
        <v>11</v>
      </c>
      <c r="CL271" s="66">
        <v>28</v>
      </c>
      <c r="CM271" s="66">
        <v>20</v>
      </c>
      <c r="CN271" s="66">
        <v>1</v>
      </c>
      <c r="CO271" s="66">
        <v>3</v>
      </c>
      <c r="CP271" s="66">
        <v>0</v>
      </c>
      <c r="CQ271" s="66">
        <v>0</v>
      </c>
      <c r="CR271" s="67">
        <v>0.12773722627737227</v>
      </c>
      <c r="CS271" s="67">
        <v>0.20437956204379562</v>
      </c>
      <c r="CT271" s="67">
        <v>0.24087591240875914</v>
      </c>
      <c r="CU271" s="67">
        <v>0.20072992700729927</v>
      </c>
      <c r="CV271" s="67">
        <v>0.22627737226277372</v>
      </c>
      <c r="CW271" s="68">
        <v>2</v>
      </c>
      <c r="CX271" s="68">
        <v>4</v>
      </c>
      <c r="CY271" s="68">
        <v>3</v>
      </c>
      <c r="CZ271" s="68">
        <v>1</v>
      </c>
    </row>
    <row r="272" spans="1:375" x14ac:dyDescent="0.3">
      <c r="A272" s="3" t="s">
        <v>444</v>
      </c>
      <c r="B272" s="3" t="s">
        <v>499</v>
      </c>
      <c r="C272" s="3" t="s">
        <v>526</v>
      </c>
      <c r="D272" s="6">
        <v>521477</v>
      </c>
      <c r="E272" s="4">
        <v>598</v>
      </c>
      <c r="F272" s="4">
        <v>161</v>
      </c>
      <c r="G272" s="54">
        <v>0.26923076923076922</v>
      </c>
      <c r="H272" s="4">
        <v>1</v>
      </c>
      <c r="I272" s="4">
        <v>161</v>
      </c>
      <c r="J272" s="6"/>
      <c r="K272" s="6">
        <v>161</v>
      </c>
      <c r="L272" s="6"/>
      <c r="M272" s="61"/>
      <c r="N272" s="4" t="s">
        <v>1709</v>
      </c>
      <c r="O272" s="4">
        <v>0</v>
      </c>
      <c r="P272" s="4">
        <v>0</v>
      </c>
      <c r="Q272" s="4">
        <v>100</v>
      </c>
      <c r="R272" s="4">
        <v>90</v>
      </c>
      <c r="S272" s="4">
        <v>10</v>
      </c>
      <c r="T272" s="4">
        <v>0</v>
      </c>
      <c r="U272" s="4">
        <v>0</v>
      </c>
      <c r="V272" s="4">
        <v>0</v>
      </c>
      <c r="W272" s="4">
        <v>0</v>
      </c>
      <c r="X272" s="4">
        <v>87</v>
      </c>
      <c r="Y272" s="4">
        <v>10</v>
      </c>
      <c r="Z272" s="4">
        <v>3</v>
      </c>
      <c r="AA272" s="4">
        <v>100</v>
      </c>
      <c r="AB272" s="4">
        <v>100</v>
      </c>
      <c r="AC272" s="4">
        <v>100</v>
      </c>
      <c r="AD272" s="4">
        <v>100</v>
      </c>
      <c r="AE272" s="4">
        <v>50</v>
      </c>
      <c r="AF272" s="4">
        <v>0</v>
      </c>
      <c r="AG272" s="4">
        <v>50</v>
      </c>
      <c r="AH272" s="4">
        <v>50</v>
      </c>
      <c r="AI272" s="4">
        <v>100</v>
      </c>
      <c r="AJ272" s="4">
        <v>2</v>
      </c>
      <c r="AK272" s="4" t="s">
        <v>96</v>
      </c>
      <c r="AL272" s="4" t="s">
        <v>97</v>
      </c>
      <c r="AM272" s="4" t="s">
        <v>98</v>
      </c>
      <c r="AN272" s="4" t="s">
        <v>97</v>
      </c>
      <c r="AO272" s="4" t="s">
        <v>97</v>
      </c>
      <c r="AP272" s="4" t="s">
        <v>97</v>
      </c>
      <c r="AQ272" s="4" t="s">
        <v>97</v>
      </c>
      <c r="AR272" s="4" t="s">
        <v>97</v>
      </c>
      <c r="AS272" s="4" t="s">
        <v>97</v>
      </c>
      <c r="AT272" s="4" t="s">
        <v>97</v>
      </c>
      <c r="AU272" s="4" t="s">
        <v>97</v>
      </c>
      <c r="AV272" s="4" t="s">
        <v>97</v>
      </c>
      <c r="AW272" s="4" t="s">
        <v>97</v>
      </c>
      <c r="AX272" s="4" t="s">
        <v>97</v>
      </c>
      <c r="AY272" s="4" t="s">
        <v>97</v>
      </c>
      <c r="AZ272" s="4" t="s">
        <v>97</v>
      </c>
      <c r="BA272" s="4" t="s">
        <v>97</v>
      </c>
      <c r="BB272" s="4" t="s">
        <v>97</v>
      </c>
      <c r="BC272" s="4" t="s">
        <v>97</v>
      </c>
      <c r="BD272" s="4" t="s">
        <v>1439</v>
      </c>
      <c r="BE272" s="4">
        <v>0</v>
      </c>
      <c r="BF272" s="4">
        <v>0</v>
      </c>
      <c r="BG272" s="4">
        <v>20</v>
      </c>
      <c r="BH272" s="4">
        <v>0</v>
      </c>
      <c r="BI272" s="4">
        <v>12</v>
      </c>
      <c r="BJ272" s="4">
        <v>0</v>
      </c>
      <c r="BK272" s="4">
        <v>5</v>
      </c>
      <c r="BL272" s="4" t="s">
        <v>97</v>
      </c>
      <c r="BM272" s="4" t="s">
        <v>97</v>
      </c>
      <c r="BN272" s="4" t="s">
        <v>98</v>
      </c>
      <c r="BO272" s="6" t="s">
        <v>97</v>
      </c>
      <c r="BP272" s="6" t="s">
        <v>98</v>
      </c>
      <c r="BQ272" s="6" t="s">
        <v>98</v>
      </c>
      <c r="BR272" s="6" t="s">
        <v>96</v>
      </c>
      <c r="BS272" s="6">
        <v>6</v>
      </c>
      <c r="BT272" s="6" t="s">
        <v>96</v>
      </c>
      <c r="BU272" s="29" t="s">
        <v>429</v>
      </c>
      <c r="BV272" s="29" t="s">
        <v>429</v>
      </c>
      <c r="BW272" s="29" t="s">
        <v>429</v>
      </c>
      <c r="BX272" s="29" t="s">
        <v>429</v>
      </c>
      <c r="BY272" s="29" t="s">
        <v>429</v>
      </c>
      <c r="BZ272" s="65" t="s">
        <v>429</v>
      </c>
      <c r="CA272" s="65" t="s">
        <v>429</v>
      </c>
      <c r="CB272" s="65" t="s">
        <v>429</v>
      </c>
      <c r="CC272" s="65" t="s">
        <v>429</v>
      </c>
      <c r="CD272" s="66">
        <v>29</v>
      </c>
      <c r="CE272" s="66">
        <v>16</v>
      </c>
      <c r="CF272" s="66">
        <v>10</v>
      </c>
      <c r="CG272" s="66">
        <v>0</v>
      </c>
      <c r="CH272" s="66">
        <v>0</v>
      </c>
      <c r="CI272" s="66">
        <v>41</v>
      </c>
      <c r="CJ272" s="66">
        <v>29</v>
      </c>
      <c r="CK272" s="66">
        <v>12</v>
      </c>
      <c r="CL272" s="66">
        <v>152</v>
      </c>
      <c r="CM272" s="66">
        <v>81</v>
      </c>
      <c r="CN272" s="66">
        <v>6</v>
      </c>
      <c r="CO272" s="66">
        <v>21</v>
      </c>
      <c r="CP272" s="66">
        <v>20</v>
      </c>
      <c r="CQ272" s="66">
        <v>21</v>
      </c>
      <c r="CR272" s="67">
        <v>0.22920203735144312</v>
      </c>
      <c r="CS272" s="67">
        <v>0.22580645161290322</v>
      </c>
      <c r="CT272" s="67">
        <v>0.31069609507640067</v>
      </c>
      <c r="CU272" s="67">
        <v>0.14261460101867574</v>
      </c>
      <c r="CV272" s="67">
        <v>9.1680814940577254E-2</v>
      </c>
      <c r="CW272" s="68">
        <v>18</v>
      </c>
      <c r="CX272" s="68">
        <v>3</v>
      </c>
      <c r="CY272" s="68">
        <v>6</v>
      </c>
      <c r="CZ272" s="68">
        <v>2</v>
      </c>
    </row>
    <row r="273" spans="1:371" x14ac:dyDescent="0.3">
      <c r="A273" s="3" t="s">
        <v>444</v>
      </c>
      <c r="B273" s="3" t="s">
        <v>499</v>
      </c>
      <c r="C273" s="3" t="s">
        <v>527</v>
      </c>
      <c r="D273" s="6">
        <v>521493</v>
      </c>
      <c r="E273" s="4">
        <v>3500</v>
      </c>
      <c r="F273" s="4">
        <v>1960</v>
      </c>
      <c r="G273" s="54">
        <v>0.56000000000000005</v>
      </c>
      <c r="H273" s="4">
        <v>1</v>
      </c>
      <c r="I273" s="4">
        <v>1800</v>
      </c>
      <c r="J273" s="6"/>
      <c r="K273" s="6">
        <v>1800</v>
      </c>
      <c r="L273" s="6"/>
      <c r="M273" s="61">
        <v>160</v>
      </c>
      <c r="N273" s="4" t="s">
        <v>1709</v>
      </c>
      <c r="O273" s="4">
        <v>0</v>
      </c>
      <c r="P273" s="4">
        <v>0</v>
      </c>
      <c r="Q273" s="4">
        <v>100</v>
      </c>
      <c r="R273" s="4">
        <v>90</v>
      </c>
      <c r="S273" s="4">
        <v>10</v>
      </c>
      <c r="T273" s="4">
        <v>0</v>
      </c>
      <c r="U273" s="4">
        <v>0</v>
      </c>
      <c r="V273" s="4">
        <v>90</v>
      </c>
      <c r="W273" s="4">
        <v>60</v>
      </c>
      <c r="X273" s="4">
        <v>40</v>
      </c>
      <c r="Y273" s="4">
        <v>0</v>
      </c>
      <c r="Z273" s="4">
        <v>0</v>
      </c>
      <c r="AA273" s="4">
        <v>100</v>
      </c>
      <c r="AB273" s="4">
        <v>100</v>
      </c>
      <c r="AC273" s="4">
        <v>100</v>
      </c>
      <c r="AD273" s="4">
        <v>100</v>
      </c>
      <c r="AE273" s="4">
        <v>90</v>
      </c>
      <c r="AF273" s="4">
        <v>0</v>
      </c>
      <c r="AG273" s="4">
        <v>30</v>
      </c>
      <c r="AH273" s="4">
        <v>70</v>
      </c>
      <c r="AI273" s="4">
        <v>100</v>
      </c>
      <c r="AJ273" s="4">
        <v>4</v>
      </c>
      <c r="AK273" s="4" t="s">
        <v>97</v>
      </c>
      <c r="AL273" s="4" t="s">
        <v>96</v>
      </c>
      <c r="AM273" s="4">
        <v>48</v>
      </c>
      <c r="AN273" s="4" t="s">
        <v>96</v>
      </c>
      <c r="AO273" s="4" t="s">
        <v>97</v>
      </c>
      <c r="AP273" s="4" t="s">
        <v>97</v>
      </c>
      <c r="AQ273" s="4" t="s">
        <v>97</v>
      </c>
      <c r="AR273" s="4" t="s">
        <v>97</v>
      </c>
      <c r="AS273" s="4" t="s">
        <v>97</v>
      </c>
      <c r="AT273" s="4" t="s">
        <v>97</v>
      </c>
      <c r="AU273" s="4" t="s">
        <v>96</v>
      </c>
      <c r="AV273" s="4" t="s">
        <v>97</v>
      </c>
      <c r="AW273" s="4" t="s">
        <v>97</v>
      </c>
      <c r="AX273" s="4" t="s">
        <v>97</v>
      </c>
      <c r="AY273" s="4" t="s">
        <v>97</v>
      </c>
      <c r="AZ273" s="4" t="s">
        <v>97</v>
      </c>
      <c r="BA273" s="4" t="s">
        <v>97</v>
      </c>
      <c r="BB273" s="4" t="s">
        <v>97</v>
      </c>
      <c r="BC273" s="4" t="s">
        <v>97</v>
      </c>
      <c r="BD273" s="4" t="s">
        <v>97</v>
      </c>
      <c r="BE273" s="4">
        <v>5</v>
      </c>
      <c r="BF273" s="4">
        <v>5</v>
      </c>
      <c r="BG273" s="4">
        <v>0</v>
      </c>
      <c r="BH273" s="4">
        <v>0</v>
      </c>
      <c r="BI273" s="4">
        <v>8</v>
      </c>
      <c r="BJ273" s="4">
        <v>0</v>
      </c>
      <c r="BK273" s="4">
        <v>9</v>
      </c>
      <c r="BL273" s="4" t="s">
        <v>96</v>
      </c>
      <c r="BM273" s="4" t="s">
        <v>97</v>
      </c>
      <c r="BN273" s="4" t="s">
        <v>98</v>
      </c>
      <c r="BO273" s="6" t="s">
        <v>97</v>
      </c>
      <c r="BP273" s="6" t="s">
        <v>98</v>
      </c>
      <c r="BQ273" s="6" t="s">
        <v>98</v>
      </c>
      <c r="BR273" s="6" t="s">
        <v>96</v>
      </c>
      <c r="BS273" s="6">
        <v>85</v>
      </c>
      <c r="BT273" s="6" t="s">
        <v>96</v>
      </c>
      <c r="BU273" s="29" t="s">
        <v>430</v>
      </c>
      <c r="BV273" s="29" t="s">
        <v>1798</v>
      </c>
      <c r="BW273" s="29" t="s">
        <v>1798</v>
      </c>
      <c r="BX273" s="29" t="s">
        <v>1798</v>
      </c>
      <c r="BY273" s="29" t="s">
        <v>430</v>
      </c>
      <c r="BZ273" s="65" t="s">
        <v>429</v>
      </c>
      <c r="CA273" s="65" t="s">
        <v>1800</v>
      </c>
      <c r="CB273" s="65" t="s">
        <v>429</v>
      </c>
      <c r="CC273" s="65" t="s">
        <v>1800</v>
      </c>
      <c r="CD273" s="66">
        <v>292</v>
      </c>
      <c r="CE273" s="66">
        <v>196</v>
      </c>
      <c r="CF273" s="66">
        <v>56</v>
      </c>
      <c r="CG273" s="66">
        <v>0</v>
      </c>
      <c r="CH273" s="66">
        <v>0</v>
      </c>
      <c r="CI273" s="66">
        <v>666</v>
      </c>
      <c r="CJ273" s="66">
        <v>7</v>
      </c>
      <c r="CK273" s="66">
        <v>178</v>
      </c>
      <c r="CL273" s="66">
        <v>1089</v>
      </c>
      <c r="CM273" s="66">
        <v>424</v>
      </c>
      <c r="CN273" s="66">
        <v>50</v>
      </c>
      <c r="CO273" s="66">
        <v>155</v>
      </c>
      <c r="CP273" s="66">
        <v>553</v>
      </c>
      <c r="CQ273" s="66">
        <v>502</v>
      </c>
      <c r="CR273" s="67">
        <v>0.3105998356614626</v>
      </c>
      <c r="CS273" s="67">
        <v>0.24459052314434401</v>
      </c>
      <c r="CT273" s="67">
        <v>0.24075595727198029</v>
      </c>
      <c r="CU273" s="67">
        <v>0.13064913722267871</v>
      </c>
      <c r="CV273" s="67">
        <v>7.3404546699534376E-2</v>
      </c>
      <c r="CW273" s="68">
        <v>46</v>
      </c>
      <c r="CX273" s="68">
        <v>28</v>
      </c>
      <c r="CY273" s="68">
        <v>52</v>
      </c>
      <c r="CZ273" s="68">
        <v>23</v>
      </c>
    </row>
    <row r="274" spans="1:371" x14ac:dyDescent="0.3">
      <c r="A274" s="3" t="s">
        <v>444</v>
      </c>
      <c r="B274" s="3" t="s">
        <v>499</v>
      </c>
      <c r="C274" s="3" t="s">
        <v>529</v>
      </c>
      <c r="D274" s="6">
        <v>521523</v>
      </c>
      <c r="E274" s="4">
        <v>3580</v>
      </c>
      <c r="F274" s="4">
        <v>3500</v>
      </c>
      <c r="G274" s="54">
        <v>0.97765363128491622</v>
      </c>
      <c r="H274" s="4">
        <v>3</v>
      </c>
      <c r="I274" s="4">
        <v>3500</v>
      </c>
      <c r="J274" s="6"/>
      <c r="K274" s="6">
        <v>3500</v>
      </c>
      <c r="L274" s="6"/>
      <c r="M274" s="61"/>
      <c r="N274" s="4" t="s">
        <v>1709</v>
      </c>
      <c r="O274" s="4">
        <v>30</v>
      </c>
      <c r="P274" s="4">
        <v>201</v>
      </c>
      <c r="Q274" s="4">
        <v>100</v>
      </c>
      <c r="R274" s="4">
        <v>60</v>
      </c>
      <c r="S274" s="4">
        <v>40</v>
      </c>
      <c r="T274" s="4">
        <v>0</v>
      </c>
      <c r="U274" s="4">
        <v>0</v>
      </c>
      <c r="V274" s="4">
        <v>100</v>
      </c>
      <c r="W274" s="4">
        <v>90</v>
      </c>
      <c r="X274" s="4">
        <v>10</v>
      </c>
      <c r="Y274" s="4">
        <v>0</v>
      </c>
      <c r="Z274" s="4">
        <v>0</v>
      </c>
      <c r="AA274" s="4">
        <v>100</v>
      </c>
      <c r="AB274" s="4">
        <v>100</v>
      </c>
      <c r="AC274" s="4">
        <v>100</v>
      </c>
      <c r="AD274" s="4">
        <v>0</v>
      </c>
      <c r="AE274" s="4">
        <v>0</v>
      </c>
      <c r="AF274" s="4">
        <v>0</v>
      </c>
      <c r="AG274" s="4">
        <v>0</v>
      </c>
      <c r="AH274" s="4">
        <v>100</v>
      </c>
      <c r="AI274" s="4">
        <v>85</v>
      </c>
      <c r="AJ274" s="4">
        <v>2</v>
      </c>
      <c r="AK274" s="4" t="s">
        <v>96</v>
      </c>
      <c r="AL274" s="4" t="s">
        <v>96</v>
      </c>
      <c r="AM274" s="4">
        <v>12</v>
      </c>
      <c r="AN274" s="4" t="s">
        <v>97</v>
      </c>
      <c r="AO274" s="4" t="s">
        <v>97</v>
      </c>
      <c r="AP274" s="4" t="s">
        <v>97</v>
      </c>
      <c r="AQ274" s="4" t="s">
        <v>97</v>
      </c>
      <c r="AR274" s="4" t="s">
        <v>97</v>
      </c>
      <c r="AS274" s="4" t="s">
        <v>97</v>
      </c>
      <c r="AT274" s="4" t="s">
        <v>97</v>
      </c>
      <c r="AU274" s="4" t="s">
        <v>96</v>
      </c>
      <c r="AV274" s="4" t="s">
        <v>97</v>
      </c>
      <c r="AW274" s="4" t="s">
        <v>97</v>
      </c>
      <c r="AX274" s="4" t="s">
        <v>97</v>
      </c>
      <c r="AY274" s="4" t="s">
        <v>97</v>
      </c>
      <c r="AZ274" s="4" t="s">
        <v>97</v>
      </c>
      <c r="BA274" s="4" t="s">
        <v>97</v>
      </c>
      <c r="BB274" s="4" t="s">
        <v>97</v>
      </c>
      <c r="BC274" s="4" t="s">
        <v>97</v>
      </c>
      <c r="BD274" s="4" t="s">
        <v>97</v>
      </c>
      <c r="BE274" s="4">
        <v>0</v>
      </c>
      <c r="BF274" s="4">
        <v>0</v>
      </c>
      <c r="BG274" s="4">
        <v>26</v>
      </c>
      <c r="BH274" s="4">
        <v>0</v>
      </c>
      <c r="BI274" s="4">
        <v>26</v>
      </c>
      <c r="BJ274" s="4">
        <v>0</v>
      </c>
      <c r="BK274" s="4">
        <v>9</v>
      </c>
      <c r="BL274" s="4" t="s">
        <v>96</v>
      </c>
      <c r="BM274" s="4" t="s">
        <v>97</v>
      </c>
      <c r="BN274" s="4" t="s">
        <v>98</v>
      </c>
      <c r="BO274" s="6" t="s">
        <v>97</v>
      </c>
      <c r="BP274" s="6" t="s">
        <v>98</v>
      </c>
      <c r="BQ274" s="6" t="s">
        <v>98</v>
      </c>
      <c r="BR274" s="6" t="s">
        <v>96</v>
      </c>
      <c r="BS274" s="6">
        <v>250</v>
      </c>
      <c r="BT274" s="6" t="s">
        <v>96</v>
      </c>
      <c r="BU274" s="29" t="s">
        <v>429</v>
      </c>
      <c r="BV274" s="29" t="s">
        <v>1798</v>
      </c>
      <c r="BW274" s="29" t="s">
        <v>429</v>
      </c>
      <c r="BX274" s="29" t="s">
        <v>1798</v>
      </c>
      <c r="BY274" s="29" t="s">
        <v>430</v>
      </c>
      <c r="BZ274" s="65" t="s">
        <v>429</v>
      </c>
      <c r="CA274" s="65" t="s">
        <v>1800</v>
      </c>
      <c r="CB274" s="65" t="s">
        <v>429</v>
      </c>
      <c r="CC274" s="65" t="s">
        <v>429</v>
      </c>
      <c r="CD274" s="66">
        <v>573</v>
      </c>
      <c r="CE274" s="66">
        <v>372</v>
      </c>
      <c r="CF274" s="66">
        <v>135</v>
      </c>
      <c r="CG274" s="66">
        <v>110</v>
      </c>
      <c r="CH274" s="66">
        <v>0</v>
      </c>
      <c r="CI274" s="66">
        <v>1099</v>
      </c>
      <c r="CJ274" s="66">
        <v>55</v>
      </c>
      <c r="CK274" s="66">
        <v>286</v>
      </c>
      <c r="CL274" s="66">
        <v>1407</v>
      </c>
      <c r="CM274" s="66">
        <v>563</v>
      </c>
      <c r="CN274" s="66">
        <v>53</v>
      </c>
      <c r="CO274" s="66">
        <v>243</v>
      </c>
      <c r="CP274" s="66">
        <v>836</v>
      </c>
      <c r="CQ274" s="66">
        <v>837</v>
      </c>
      <c r="CR274" s="67">
        <v>0.38329583802024747</v>
      </c>
      <c r="CS274" s="67">
        <v>0.26659167604049494</v>
      </c>
      <c r="CT274" s="67">
        <v>0.21878515185601799</v>
      </c>
      <c r="CU274" s="67">
        <v>8.8020247469066365E-2</v>
      </c>
      <c r="CV274" s="67">
        <v>4.3307086614173228E-2</v>
      </c>
      <c r="CW274" s="68">
        <v>55</v>
      </c>
      <c r="CX274" s="68">
        <v>38</v>
      </c>
      <c r="CY274" s="68">
        <v>83</v>
      </c>
      <c r="CZ274" s="68">
        <v>21</v>
      </c>
    </row>
    <row r="275" spans="1:371" x14ac:dyDescent="0.3">
      <c r="A275" s="3" t="s">
        <v>444</v>
      </c>
      <c r="B275" s="3" t="s">
        <v>499</v>
      </c>
      <c r="C275" s="3" t="s">
        <v>533</v>
      </c>
      <c r="D275" s="6">
        <v>559687</v>
      </c>
      <c r="E275" s="4">
        <v>1131</v>
      </c>
      <c r="F275" s="4">
        <v>140</v>
      </c>
      <c r="G275" s="54">
        <v>0.1237842617152962</v>
      </c>
      <c r="H275" s="4">
        <v>1</v>
      </c>
      <c r="I275" s="4">
        <v>70</v>
      </c>
      <c r="J275" s="6"/>
      <c r="K275" s="6">
        <v>70</v>
      </c>
      <c r="L275" s="6"/>
      <c r="M275" s="61">
        <v>70</v>
      </c>
      <c r="N275" s="4" t="s">
        <v>1712</v>
      </c>
      <c r="O275" s="4">
        <v>40</v>
      </c>
      <c r="P275" s="4">
        <v>132</v>
      </c>
      <c r="Q275" s="4">
        <v>100</v>
      </c>
      <c r="R275" s="4">
        <v>100</v>
      </c>
      <c r="S275" s="4">
        <v>0</v>
      </c>
      <c r="T275" s="4">
        <v>0</v>
      </c>
      <c r="U275" s="4">
        <v>0</v>
      </c>
      <c r="V275" s="4">
        <v>100</v>
      </c>
      <c r="W275" s="4">
        <v>100</v>
      </c>
      <c r="X275" s="4">
        <v>0</v>
      </c>
      <c r="Y275" s="4">
        <v>0</v>
      </c>
      <c r="Z275" s="4">
        <v>0</v>
      </c>
      <c r="AA275" s="4">
        <v>100</v>
      </c>
      <c r="AB275" s="4">
        <v>100</v>
      </c>
      <c r="AC275" s="4">
        <v>100</v>
      </c>
      <c r="AD275" s="4">
        <v>100</v>
      </c>
      <c r="AE275" s="4">
        <v>90</v>
      </c>
      <c r="AF275" s="4">
        <v>0</v>
      </c>
      <c r="AG275" s="4">
        <v>10</v>
      </c>
      <c r="AH275" s="4">
        <v>90</v>
      </c>
      <c r="AI275" s="4">
        <v>100</v>
      </c>
      <c r="AJ275" s="4">
        <v>4</v>
      </c>
      <c r="AK275" s="4" t="s">
        <v>96</v>
      </c>
      <c r="AL275" s="4" t="s">
        <v>97</v>
      </c>
      <c r="AM275" s="4" t="s">
        <v>98</v>
      </c>
      <c r="AN275" s="4" t="s">
        <v>97</v>
      </c>
      <c r="AO275" s="4" t="s">
        <v>96</v>
      </c>
      <c r="AP275" s="4" t="s">
        <v>97</v>
      </c>
      <c r="AQ275" s="4" t="s">
        <v>97</v>
      </c>
      <c r="AR275" s="4" t="s">
        <v>97</v>
      </c>
      <c r="AS275" s="4" t="s">
        <v>97</v>
      </c>
      <c r="AT275" s="4" t="s">
        <v>97</v>
      </c>
      <c r="AU275" s="4" t="s">
        <v>97</v>
      </c>
      <c r="AV275" s="4" t="s">
        <v>97</v>
      </c>
      <c r="AW275" s="4" t="s">
        <v>97</v>
      </c>
      <c r="AX275" s="4" t="s">
        <v>97</v>
      </c>
      <c r="AY275" s="4" t="s">
        <v>97</v>
      </c>
      <c r="AZ275" s="4" t="s">
        <v>97</v>
      </c>
      <c r="BA275" s="4" t="s">
        <v>97</v>
      </c>
      <c r="BB275" s="4" t="s">
        <v>97</v>
      </c>
      <c r="BC275" s="4" t="s">
        <v>97</v>
      </c>
      <c r="BD275" s="4" t="s">
        <v>97</v>
      </c>
      <c r="BE275" s="4">
        <v>0</v>
      </c>
      <c r="BF275" s="4">
        <v>0</v>
      </c>
      <c r="BG275" s="4">
        <v>0</v>
      </c>
      <c r="BH275" s="4">
        <v>0</v>
      </c>
      <c r="BI275" s="4">
        <v>0</v>
      </c>
      <c r="BJ275" s="4">
        <v>0</v>
      </c>
      <c r="BK275" s="4">
        <v>7</v>
      </c>
      <c r="BL275" s="4" t="s">
        <v>97</v>
      </c>
      <c r="BM275" s="4" t="s">
        <v>97</v>
      </c>
      <c r="BN275" s="4" t="s">
        <v>98</v>
      </c>
      <c r="BO275" s="6" t="s">
        <v>97</v>
      </c>
      <c r="BP275" s="6" t="s">
        <v>98</v>
      </c>
      <c r="BQ275" s="6" t="s">
        <v>98</v>
      </c>
      <c r="BR275" s="6" t="s">
        <v>96</v>
      </c>
      <c r="BS275" s="6">
        <v>6</v>
      </c>
      <c r="BT275" s="6" t="s">
        <v>96</v>
      </c>
      <c r="BU275" s="29" t="s">
        <v>430</v>
      </c>
      <c r="BV275" s="29" t="s">
        <v>429</v>
      </c>
      <c r="BW275" s="29" t="s">
        <v>429</v>
      </c>
      <c r="BX275" s="29" t="s">
        <v>429</v>
      </c>
      <c r="BY275" s="29" t="s">
        <v>429</v>
      </c>
      <c r="BZ275" s="65" t="s">
        <v>429</v>
      </c>
      <c r="CA275" s="65" t="s">
        <v>429</v>
      </c>
      <c r="CB275" s="65" t="s">
        <v>429</v>
      </c>
      <c r="CC275" s="65" t="s">
        <v>429</v>
      </c>
      <c r="CD275" s="66">
        <v>51</v>
      </c>
      <c r="CE275" s="66">
        <v>19</v>
      </c>
      <c r="CF275" s="66">
        <v>12</v>
      </c>
      <c r="CG275" s="66">
        <v>0</v>
      </c>
      <c r="CH275" s="66">
        <v>0</v>
      </c>
      <c r="CI275" s="66">
        <v>33</v>
      </c>
      <c r="CJ275" s="66">
        <v>0</v>
      </c>
      <c r="CK275" s="66">
        <v>13</v>
      </c>
      <c r="CL275" s="66">
        <v>251</v>
      </c>
      <c r="CM275" s="66">
        <v>142</v>
      </c>
      <c r="CN275" s="66">
        <v>7</v>
      </c>
      <c r="CO275" s="66">
        <v>38</v>
      </c>
      <c r="CP275" s="66">
        <v>0</v>
      </c>
      <c r="CQ275" s="66">
        <v>0</v>
      </c>
      <c r="CR275" s="67">
        <v>0.19695688926458157</v>
      </c>
      <c r="CS275" s="67">
        <v>0.21555367709213863</v>
      </c>
      <c r="CT275" s="67">
        <v>0.31360946745562129</v>
      </c>
      <c r="CU275" s="67">
        <v>0.17413355874894337</v>
      </c>
      <c r="CV275" s="67">
        <v>9.9746407438715129E-2</v>
      </c>
      <c r="CW275" s="68">
        <v>28</v>
      </c>
      <c r="CX275" s="68">
        <v>26</v>
      </c>
      <c r="CY275" s="68">
        <v>12</v>
      </c>
      <c r="CZ275" s="68">
        <v>5</v>
      </c>
    </row>
    <row r="276" spans="1:371" x14ac:dyDescent="0.3">
      <c r="A276" s="3" t="s">
        <v>444</v>
      </c>
      <c r="B276" s="3" t="s">
        <v>499</v>
      </c>
      <c r="C276" s="3" t="s">
        <v>535</v>
      </c>
      <c r="D276" s="6">
        <v>582514</v>
      </c>
      <c r="E276" s="4">
        <v>1247</v>
      </c>
      <c r="F276" s="4">
        <v>90</v>
      </c>
      <c r="G276" s="54">
        <v>7.2173215717722533E-2</v>
      </c>
      <c r="H276" s="4">
        <v>1</v>
      </c>
      <c r="I276" s="4">
        <v>80</v>
      </c>
      <c r="J276" s="6"/>
      <c r="K276" s="6">
        <v>80</v>
      </c>
      <c r="L276" s="6"/>
      <c r="M276" s="61">
        <v>10</v>
      </c>
      <c r="N276" s="4" t="s">
        <v>1712</v>
      </c>
      <c r="O276" s="4">
        <v>0</v>
      </c>
      <c r="P276" s="4">
        <v>0</v>
      </c>
      <c r="Q276" s="4">
        <v>100</v>
      </c>
      <c r="R276" s="4">
        <v>70</v>
      </c>
      <c r="S276" s="4">
        <v>30</v>
      </c>
      <c r="T276" s="4">
        <v>0</v>
      </c>
      <c r="U276" s="4">
        <v>0</v>
      </c>
      <c r="V276" s="4">
        <v>99</v>
      </c>
      <c r="W276" s="4">
        <v>95</v>
      </c>
      <c r="X276" s="4">
        <v>3</v>
      </c>
      <c r="Y276" s="4">
        <v>2</v>
      </c>
      <c r="Z276" s="4">
        <v>0</v>
      </c>
      <c r="AA276" s="4">
        <v>100</v>
      </c>
      <c r="AB276" s="4">
        <v>100</v>
      </c>
      <c r="AC276" s="4">
        <v>95</v>
      </c>
      <c r="AD276" s="4">
        <v>90</v>
      </c>
      <c r="AE276" s="4">
        <v>90</v>
      </c>
      <c r="AF276" s="4">
        <v>0</v>
      </c>
      <c r="AG276" s="4">
        <v>90</v>
      </c>
      <c r="AH276" s="4">
        <v>10</v>
      </c>
      <c r="AI276" s="4">
        <v>100</v>
      </c>
      <c r="AJ276" s="4">
        <v>2</v>
      </c>
      <c r="AK276" s="4" t="s">
        <v>96</v>
      </c>
      <c r="AL276" s="4" t="s">
        <v>96</v>
      </c>
      <c r="AM276" s="4">
        <v>8</v>
      </c>
      <c r="AN276" s="4" t="s">
        <v>96</v>
      </c>
      <c r="AO276" s="4" t="s">
        <v>96</v>
      </c>
      <c r="AP276" s="4" t="s">
        <v>96</v>
      </c>
      <c r="AQ276" s="4" t="s">
        <v>97</v>
      </c>
      <c r="AR276" s="4" t="s">
        <v>96</v>
      </c>
      <c r="AS276" s="4" t="s">
        <v>97</v>
      </c>
      <c r="AT276" s="4" t="s">
        <v>97</v>
      </c>
      <c r="AU276" s="4" t="s">
        <v>97</v>
      </c>
      <c r="AV276" s="4" t="s">
        <v>97</v>
      </c>
      <c r="AW276" s="4" t="s">
        <v>97</v>
      </c>
      <c r="AX276" s="4" t="s">
        <v>97</v>
      </c>
      <c r="AY276" s="4" t="s">
        <v>97</v>
      </c>
      <c r="AZ276" s="4" t="s">
        <v>97</v>
      </c>
      <c r="BA276" s="4" t="s">
        <v>97</v>
      </c>
      <c r="BB276" s="4" t="s">
        <v>97</v>
      </c>
      <c r="BC276" s="4" t="s">
        <v>97</v>
      </c>
      <c r="BD276" s="4" t="s">
        <v>1710</v>
      </c>
      <c r="BE276" s="4">
        <v>0</v>
      </c>
      <c r="BF276" s="4">
        <v>0</v>
      </c>
      <c r="BG276" s="4">
        <v>10</v>
      </c>
      <c r="BH276" s="4">
        <v>0</v>
      </c>
      <c r="BI276" s="4">
        <v>1</v>
      </c>
      <c r="BJ276" s="4">
        <v>0</v>
      </c>
      <c r="BK276" s="4">
        <v>7</v>
      </c>
      <c r="BL276" s="4" t="s">
        <v>97</v>
      </c>
      <c r="BM276" s="4" t="s">
        <v>97</v>
      </c>
      <c r="BN276" s="4" t="s">
        <v>98</v>
      </c>
      <c r="BO276" s="6" t="s">
        <v>97</v>
      </c>
      <c r="BP276" s="6" t="s">
        <v>98</v>
      </c>
      <c r="BQ276" s="6" t="s">
        <v>98</v>
      </c>
      <c r="BR276" s="6" t="s">
        <v>96</v>
      </c>
      <c r="BS276" s="6">
        <v>6</v>
      </c>
      <c r="BT276" s="6" t="s">
        <v>96</v>
      </c>
      <c r="BU276" s="29" t="s">
        <v>430</v>
      </c>
      <c r="BV276" s="29" t="s">
        <v>429</v>
      </c>
      <c r="BW276" s="29" t="s">
        <v>429</v>
      </c>
      <c r="BX276" s="29" t="s">
        <v>429</v>
      </c>
      <c r="BY276" s="29" t="s">
        <v>429</v>
      </c>
      <c r="BZ276" s="65" t="s">
        <v>429</v>
      </c>
      <c r="CA276" s="65" t="s">
        <v>429</v>
      </c>
      <c r="CB276" s="65" t="s">
        <v>429</v>
      </c>
      <c r="CC276" s="65" t="s">
        <v>429</v>
      </c>
      <c r="CD276" s="66">
        <v>45</v>
      </c>
      <c r="CE276" s="66">
        <v>20</v>
      </c>
      <c r="CF276" s="66">
        <v>8</v>
      </c>
      <c r="CG276" s="66">
        <v>0</v>
      </c>
      <c r="CH276" s="66">
        <v>1</v>
      </c>
      <c r="CI276" s="66">
        <v>17</v>
      </c>
      <c r="CJ276" s="66">
        <v>0</v>
      </c>
      <c r="CK276" s="66">
        <v>13</v>
      </c>
      <c r="CL276" s="66">
        <v>247</v>
      </c>
      <c r="CM276" s="66">
        <v>158</v>
      </c>
      <c r="CN276" s="66">
        <v>13</v>
      </c>
      <c r="CO276" s="66">
        <v>35</v>
      </c>
      <c r="CP276" s="66">
        <v>6</v>
      </c>
      <c r="CQ276" s="66">
        <v>5</v>
      </c>
      <c r="CR276" s="67">
        <v>0.15079365079365079</v>
      </c>
      <c r="CS276" s="67">
        <v>0.18015873015873016</v>
      </c>
      <c r="CT276" s="67">
        <v>0.30158730158730157</v>
      </c>
      <c r="CU276" s="67">
        <v>0.1873015873015873</v>
      </c>
      <c r="CV276" s="67">
        <v>0.18015873015873016</v>
      </c>
      <c r="CW276" s="68">
        <v>12</v>
      </c>
      <c r="CX276" s="68">
        <v>22</v>
      </c>
      <c r="CY276" s="68">
        <v>18</v>
      </c>
      <c r="CZ276" s="68">
        <v>7</v>
      </c>
    </row>
    <row r="277" spans="1:371" x14ac:dyDescent="0.3">
      <c r="A277" s="3" t="s">
        <v>444</v>
      </c>
      <c r="B277" s="3" t="s">
        <v>499</v>
      </c>
      <c r="C277" s="3" t="s">
        <v>537</v>
      </c>
      <c r="D277" s="6">
        <v>521582</v>
      </c>
      <c r="E277" s="4">
        <v>1036</v>
      </c>
      <c r="F277" s="4">
        <v>170</v>
      </c>
      <c r="G277" s="54">
        <v>0.1640926640926641</v>
      </c>
      <c r="H277" s="4">
        <v>1</v>
      </c>
      <c r="I277" s="4">
        <v>120</v>
      </c>
      <c r="J277" s="6"/>
      <c r="K277" s="6">
        <v>120</v>
      </c>
      <c r="L277" s="6"/>
      <c r="M277" s="61">
        <v>50</v>
      </c>
      <c r="N277" s="4" t="s">
        <v>1709</v>
      </c>
      <c r="O277" s="4">
        <v>0</v>
      </c>
      <c r="P277" s="4">
        <v>0</v>
      </c>
      <c r="Q277" s="4">
        <v>0</v>
      </c>
      <c r="R277" s="4">
        <v>0</v>
      </c>
      <c r="S277" s="4">
        <v>93</v>
      </c>
      <c r="T277" s="4">
        <v>2</v>
      </c>
      <c r="U277" s="4">
        <v>5</v>
      </c>
      <c r="V277" s="4">
        <v>0</v>
      </c>
      <c r="W277" s="4">
        <v>0</v>
      </c>
      <c r="X277" s="4">
        <v>93</v>
      </c>
      <c r="Y277" s="4">
        <v>5</v>
      </c>
      <c r="Z277" s="4">
        <v>2</v>
      </c>
      <c r="AA277" s="4">
        <v>100</v>
      </c>
      <c r="AB277" s="4">
        <v>100</v>
      </c>
      <c r="AC277" s="4">
        <v>100</v>
      </c>
      <c r="AD277" s="4">
        <v>100</v>
      </c>
      <c r="AE277" s="4">
        <v>80</v>
      </c>
      <c r="AF277" s="4">
        <v>45</v>
      </c>
      <c r="AG277" s="4">
        <v>27</v>
      </c>
      <c r="AH277" s="4">
        <v>28</v>
      </c>
      <c r="AI277" s="4">
        <v>98</v>
      </c>
      <c r="AJ277" s="4">
        <v>2</v>
      </c>
      <c r="AK277" s="4" t="s">
        <v>96</v>
      </c>
      <c r="AL277" s="4" t="s">
        <v>97</v>
      </c>
      <c r="AM277" s="4" t="s">
        <v>98</v>
      </c>
      <c r="AN277" s="4" t="s">
        <v>97</v>
      </c>
      <c r="AO277" s="4" t="s">
        <v>97</v>
      </c>
      <c r="AP277" s="4" t="s">
        <v>97</v>
      </c>
      <c r="AQ277" s="4" t="s">
        <v>97</v>
      </c>
      <c r="AR277" s="4" t="s">
        <v>97</v>
      </c>
      <c r="AS277" s="4" t="s">
        <v>97</v>
      </c>
      <c r="AT277" s="4" t="s">
        <v>97</v>
      </c>
      <c r="AU277" s="4" t="s">
        <v>97</v>
      </c>
      <c r="AV277" s="4" t="s">
        <v>97</v>
      </c>
      <c r="AW277" s="4" t="s">
        <v>97</v>
      </c>
      <c r="AX277" s="4" t="s">
        <v>97</v>
      </c>
      <c r="AY277" s="4" t="s">
        <v>97</v>
      </c>
      <c r="AZ277" s="4" t="s">
        <v>97</v>
      </c>
      <c r="BA277" s="4" t="s">
        <v>97</v>
      </c>
      <c r="BB277" s="4" t="s">
        <v>97</v>
      </c>
      <c r="BC277" s="4" t="s">
        <v>97</v>
      </c>
      <c r="BD277" s="4" t="s">
        <v>1710</v>
      </c>
      <c r="BE277" s="4">
        <v>1</v>
      </c>
      <c r="BF277" s="4">
        <v>1</v>
      </c>
      <c r="BG277" s="4">
        <v>10</v>
      </c>
      <c r="BH277" s="4">
        <v>0</v>
      </c>
      <c r="BI277" s="4">
        <v>10</v>
      </c>
      <c r="BJ277" s="4">
        <v>0</v>
      </c>
      <c r="BK277" s="4">
        <v>7</v>
      </c>
      <c r="BL277" s="4" t="s">
        <v>97</v>
      </c>
      <c r="BM277" s="4" t="s">
        <v>97</v>
      </c>
      <c r="BN277" s="4" t="s">
        <v>98</v>
      </c>
      <c r="BO277" s="6" t="s">
        <v>97</v>
      </c>
      <c r="BP277" s="6" t="s">
        <v>98</v>
      </c>
      <c r="BQ277" s="6" t="s">
        <v>98</v>
      </c>
      <c r="BR277" s="6" t="s">
        <v>96</v>
      </c>
      <c r="BS277" s="6">
        <v>6</v>
      </c>
      <c r="BT277" s="6" t="s">
        <v>96</v>
      </c>
      <c r="BU277" s="29" t="s">
        <v>430</v>
      </c>
      <c r="BV277" s="29" t="s">
        <v>429</v>
      </c>
      <c r="BW277" s="29" t="s">
        <v>429</v>
      </c>
      <c r="BX277" s="29" t="s">
        <v>429</v>
      </c>
      <c r="BY277" s="29" t="s">
        <v>429</v>
      </c>
      <c r="BZ277" s="65" t="s">
        <v>429</v>
      </c>
      <c r="CA277" s="65" t="s">
        <v>429</v>
      </c>
      <c r="CB277" s="65" t="s">
        <v>429</v>
      </c>
      <c r="CC277" s="65" t="s">
        <v>1800</v>
      </c>
      <c r="CD277" s="66">
        <v>50</v>
      </c>
      <c r="CE277" s="66">
        <v>22</v>
      </c>
      <c r="CF277" s="66">
        <v>12</v>
      </c>
      <c r="CG277" s="66">
        <v>8</v>
      </c>
      <c r="CH277" s="66">
        <v>3</v>
      </c>
      <c r="CI277" s="66">
        <v>38</v>
      </c>
      <c r="CJ277" s="66">
        <v>0</v>
      </c>
      <c r="CK277" s="66">
        <v>19</v>
      </c>
      <c r="CL277" s="66">
        <v>182</v>
      </c>
      <c r="CM277" s="66">
        <v>116</v>
      </c>
      <c r="CN277" s="66">
        <v>8</v>
      </c>
      <c r="CO277" s="66">
        <v>30</v>
      </c>
      <c r="CP277" s="66">
        <v>5</v>
      </c>
      <c r="CQ277" s="66">
        <v>5</v>
      </c>
      <c r="CR277" s="67">
        <v>0.17829457364341086</v>
      </c>
      <c r="CS277" s="67">
        <v>0.16957364341085271</v>
      </c>
      <c r="CT277" s="67">
        <v>0.31686046511627908</v>
      </c>
      <c r="CU277" s="67">
        <v>0.19864341085271317</v>
      </c>
      <c r="CV277" s="67">
        <v>0.13662790697674418</v>
      </c>
      <c r="CW277" s="68">
        <v>39</v>
      </c>
      <c r="CX277" s="68">
        <v>13</v>
      </c>
      <c r="CY277" s="68">
        <v>8</v>
      </c>
      <c r="CZ277" s="68">
        <v>11</v>
      </c>
    </row>
    <row r="278" spans="1:371" x14ac:dyDescent="0.3">
      <c r="A278" s="3" t="s">
        <v>444</v>
      </c>
      <c r="B278" s="3" t="s">
        <v>499</v>
      </c>
      <c r="C278" s="3" t="s">
        <v>538</v>
      </c>
      <c r="D278" s="6">
        <v>521591</v>
      </c>
      <c r="E278" s="4">
        <v>1300</v>
      </c>
      <c r="F278" s="4">
        <v>410</v>
      </c>
      <c r="G278" s="54">
        <v>0.31538461538461537</v>
      </c>
      <c r="H278" s="4">
        <v>1</v>
      </c>
      <c r="I278" s="4">
        <v>380</v>
      </c>
      <c r="J278" s="6"/>
      <c r="K278" s="6">
        <v>380</v>
      </c>
      <c r="L278" s="6"/>
      <c r="M278" s="61">
        <v>30</v>
      </c>
      <c r="N278" s="4" t="s">
        <v>1709</v>
      </c>
      <c r="O278" s="4">
        <v>0</v>
      </c>
      <c r="P278" s="4">
        <v>0</v>
      </c>
      <c r="Q278" s="4">
        <v>100</v>
      </c>
      <c r="R278" s="4">
        <v>100</v>
      </c>
      <c r="S278" s="4">
        <v>0</v>
      </c>
      <c r="T278" s="4">
        <v>0</v>
      </c>
      <c r="U278" s="4">
        <v>0</v>
      </c>
      <c r="V278" s="4">
        <v>0</v>
      </c>
      <c r="W278" s="4">
        <v>0</v>
      </c>
      <c r="X278" s="4">
        <v>90</v>
      </c>
      <c r="Y278" s="4">
        <v>10</v>
      </c>
      <c r="Z278" s="4">
        <v>0</v>
      </c>
      <c r="AA278" s="4">
        <v>100</v>
      </c>
      <c r="AB278" s="4">
        <v>100</v>
      </c>
      <c r="AC278" s="4">
        <v>100</v>
      </c>
      <c r="AD278" s="4">
        <v>100</v>
      </c>
      <c r="AE278" s="4">
        <v>90</v>
      </c>
      <c r="AF278" s="4">
        <v>0</v>
      </c>
      <c r="AG278" s="4">
        <v>90</v>
      </c>
      <c r="AH278" s="4">
        <v>10</v>
      </c>
      <c r="AI278" s="4">
        <v>100</v>
      </c>
      <c r="AJ278" s="4">
        <v>2</v>
      </c>
      <c r="AK278" s="4" t="s">
        <v>96</v>
      </c>
      <c r="AL278" s="4" t="s">
        <v>96</v>
      </c>
      <c r="AM278" s="4">
        <v>10</v>
      </c>
      <c r="AN278" s="4" t="s">
        <v>96</v>
      </c>
      <c r="AO278" s="4" t="s">
        <v>97</v>
      </c>
      <c r="AP278" s="4" t="s">
        <v>97</v>
      </c>
      <c r="AQ278" s="4" t="s">
        <v>97</v>
      </c>
      <c r="AR278" s="4" t="s">
        <v>96</v>
      </c>
      <c r="AS278" s="4" t="s">
        <v>97</v>
      </c>
      <c r="AT278" s="4" t="s">
        <v>97</v>
      </c>
      <c r="AU278" s="4" t="s">
        <v>97</v>
      </c>
      <c r="AV278" s="4" t="s">
        <v>97</v>
      </c>
      <c r="AW278" s="4" t="s">
        <v>97</v>
      </c>
      <c r="AX278" s="4" t="s">
        <v>97</v>
      </c>
      <c r="AY278" s="4" t="s">
        <v>97</v>
      </c>
      <c r="AZ278" s="4" t="s">
        <v>97</v>
      </c>
      <c r="BA278" s="4" t="s">
        <v>97</v>
      </c>
      <c r="BB278" s="4" t="s">
        <v>97</v>
      </c>
      <c r="BC278" s="4" t="s">
        <v>96</v>
      </c>
      <c r="BD278" s="4" t="s">
        <v>97</v>
      </c>
      <c r="BE278" s="4">
        <v>3</v>
      </c>
      <c r="BF278" s="4">
        <v>10</v>
      </c>
      <c r="BG278" s="4">
        <v>10</v>
      </c>
      <c r="BH278" s="4">
        <v>1</v>
      </c>
      <c r="BI278" s="4">
        <v>7</v>
      </c>
      <c r="BJ278" s="4">
        <v>0</v>
      </c>
      <c r="BK278" s="4">
        <v>9</v>
      </c>
      <c r="BL278" s="4" t="s">
        <v>97</v>
      </c>
      <c r="BM278" s="4" t="s">
        <v>97</v>
      </c>
      <c r="BN278" s="4" t="s">
        <v>98</v>
      </c>
      <c r="BO278" s="6" t="s">
        <v>97</v>
      </c>
      <c r="BP278" s="6" t="s">
        <v>98</v>
      </c>
      <c r="BQ278" s="6" t="s">
        <v>98</v>
      </c>
      <c r="BR278" s="6" t="s">
        <v>96</v>
      </c>
      <c r="BS278" s="6">
        <v>35</v>
      </c>
      <c r="BT278" s="6" t="s">
        <v>96</v>
      </c>
      <c r="BU278" s="29" t="s">
        <v>430</v>
      </c>
      <c r="BV278" s="29" t="s">
        <v>1798</v>
      </c>
      <c r="BW278" s="29" t="s">
        <v>429</v>
      </c>
      <c r="BX278" s="29" t="s">
        <v>429</v>
      </c>
      <c r="BY278" s="29" t="s">
        <v>430</v>
      </c>
      <c r="BZ278" s="65" t="s">
        <v>1800</v>
      </c>
      <c r="CA278" s="65" t="s">
        <v>429</v>
      </c>
      <c r="CB278" s="65" t="s">
        <v>429</v>
      </c>
      <c r="CC278" s="65" t="s">
        <v>429</v>
      </c>
      <c r="CD278" s="66">
        <v>70</v>
      </c>
      <c r="CE278" s="66">
        <v>36</v>
      </c>
      <c r="CF278" s="66">
        <v>17</v>
      </c>
      <c r="CG278" s="66">
        <v>6</v>
      </c>
      <c r="CH278" s="66">
        <v>0</v>
      </c>
      <c r="CI278" s="66">
        <v>94</v>
      </c>
      <c r="CJ278" s="66">
        <v>0</v>
      </c>
      <c r="CK278" s="66">
        <v>33</v>
      </c>
      <c r="CL278" s="66">
        <v>292</v>
      </c>
      <c r="CM278" s="66">
        <v>153</v>
      </c>
      <c r="CN278" s="66">
        <v>15</v>
      </c>
      <c r="CO278" s="66">
        <v>43</v>
      </c>
      <c r="CP278" s="66">
        <v>37</v>
      </c>
      <c r="CQ278" s="66">
        <v>37</v>
      </c>
      <c r="CR278" s="67">
        <v>0.21689497716894976</v>
      </c>
      <c r="CS278" s="67">
        <v>0.21080669710806696</v>
      </c>
      <c r="CT278" s="67">
        <v>0.29299847792998479</v>
      </c>
      <c r="CU278" s="67">
        <v>0.15601217656012176</v>
      </c>
      <c r="CV278" s="67">
        <v>0.12328767123287671</v>
      </c>
      <c r="CW278" s="68">
        <v>33</v>
      </c>
      <c r="CX278" s="68">
        <v>17</v>
      </c>
      <c r="CY278" s="68">
        <v>24</v>
      </c>
      <c r="CZ278" s="68">
        <v>11</v>
      </c>
    </row>
    <row r="279" spans="1:371" x14ac:dyDescent="0.3">
      <c r="A279" s="3" t="s">
        <v>444</v>
      </c>
      <c r="B279" s="3" t="s">
        <v>499</v>
      </c>
      <c r="C279" s="3" t="s">
        <v>540</v>
      </c>
      <c r="D279" s="6">
        <v>521612</v>
      </c>
      <c r="E279" s="4">
        <v>1180</v>
      </c>
      <c r="F279" s="4">
        <v>475</v>
      </c>
      <c r="G279" s="54">
        <v>0.40254237288135591</v>
      </c>
      <c r="H279" s="4">
        <v>2</v>
      </c>
      <c r="I279" s="4">
        <v>355</v>
      </c>
      <c r="J279" s="6"/>
      <c r="K279" s="6">
        <v>355</v>
      </c>
      <c r="L279" s="6"/>
      <c r="M279" s="61">
        <v>120.00000000000001</v>
      </c>
      <c r="N279" s="4" t="s">
        <v>1709</v>
      </c>
      <c r="O279" s="4">
        <v>0</v>
      </c>
      <c r="P279" s="4">
        <v>0</v>
      </c>
      <c r="Q279" s="4">
        <v>100</v>
      </c>
      <c r="R279" s="4">
        <v>98</v>
      </c>
      <c r="S279" s="4">
        <v>2</v>
      </c>
      <c r="T279" s="4">
        <v>0</v>
      </c>
      <c r="U279" s="4">
        <v>0</v>
      </c>
      <c r="V279" s="4">
        <v>0</v>
      </c>
      <c r="W279" s="4">
        <v>0</v>
      </c>
      <c r="X279" s="4">
        <v>50</v>
      </c>
      <c r="Y279" s="4">
        <v>0</v>
      </c>
      <c r="Z279" s="4">
        <v>50</v>
      </c>
      <c r="AA279" s="4">
        <v>100</v>
      </c>
      <c r="AB279" s="4">
        <v>100</v>
      </c>
      <c r="AC279" s="4">
        <v>100</v>
      </c>
      <c r="AD279" s="4">
        <v>100</v>
      </c>
      <c r="AE279" s="4">
        <v>98</v>
      </c>
      <c r="AF279" s="4">
        <v>0</v>
      </c>
      <c r="AG279" s="4">
        <v>98</v>
      </c>
      <c r="AH279" s="4">
        <v>2</v>
      </c>
      <c r="AI279" s="4">
        <v>70</v>
      </c>
      <c r="AJ279" s="4">
        <v>2</v>
      </c>
      <c r="AK279" s="4" t="s">
        <v>96</v>
      </c>
      <c r="AL279" s="4" t="s">
        <v>97</v>
      </c>
      <c r="AM279" s="4" t="s">
        <v>98</v>
      </c>
      <c r="AN279" s="4" t="s">
        <v>97</v>
      </c>
      <c r="AO279" s="4" t="s">
        <v>97</v>
      </c>
      <c r="AP279" s="4" t="s">
        <v>97</v>
      </c>
      <c r="AQ279" s="4" t="s">
        <v>97</v>
      </c>
      <c r="AR279" s="4" t="s">
        <v>97</v>
      </c>
      <c r="AS279" s="4" t="s">
        <v>97</v>
      </c>
      <c r="AT279" s="4" t="s">
        <v>97</v>
      </c>
      <c r="AU279" s="4" t="s">
        <v>97</v>
      </c>
      <c r="AV279" s="4" t="s">
        <v>97</v>
      </c>
      <c r="AW279" s="4" t="s">
        <v>97</v>
      </c>
      <c r="AX279" s="4" t="s">
        <v>97</v>
      </c>
      <c r="AY279" s="4" t="s">
        <v>97</v>
      </c>
      <c r="AZ279" s="4" t="s">
        <v>97</v>
      </c>
      <c r="BA279" s="4" t="s">
        <v>97</v>
      </c>
      <c r="BB279" s="4" t="s">
        <v>97</v>
      </c>
      <c r="BC279" s="4" t="s">
        <v>97</v>
      </c>
      <c r="BD279" s="4" t="s">
        <v>97</v>
      </c>
      <c r="BE279" s="4">
        <v>0</v>
      </c>
      <c r="BF279" s="4">
        <v>0</v>
      </c>
      <c r="BG279" s="4">
        <v>11</v>
      </c>
      <c r="BH279" s="4">
        <v>0</v>
      </c>
      <c r="BI279" s="4">
        <v>11</v>
      </c>
      <c r="BJ279" s="4">
        <v>0</v>
      </c>
      <c r="BK279" s="4">
        <v>9</v>
      </c>
      <c r="BL279" s="4" t="s">
        <v>97</v>
      </c>
      <c r="BM279" s="4" t="s">
        <v>97</v>
      </c>
      <c r="BN279" s="4" t="s">
        <v>98</v>
      </c>
      <c r="BO279" s="6" t="s">
        <v>97</v>
      </c>
      <c r="BP279" s="6" t="s">
        <v>98</v>
      </c>
      <c r="BQ279" s="6" t="s">
        <v>98</v>
      </c>
      <c r="BR279" s="6" t="s">
        <v>96</v>
      </c>
      <c r="BS279" s="6">
        <v>30</v>
      </c>
      <c r="BT279" s="6" t="s">
        <v>96</v>
      </c>
      <c r="BU279" s="29" t="s">
        <v>429</v>
      </c>
      <c r="BV279" s="29" t="s">
        <v>1798</v>
      </c>
      <c r="BW279" s="29" t="s">
        <v>429</v>
      </c>
      <c r="BX279" s="29" t="s">
        <v>429</v>
      </c>
      <c r="BY279" s="29" t="s">
        <v>430</v>
      </c>
      <c r="BZ279" s="65" t="s">
        <v>429</v>
      </c>
      <c r="CA279" s="65" t="s">
        <v>429</v>
      </c>
      <c r="CB279" s="65" t="s">
        <v>429</v>
      </c>
      <c r="CC279" s="65" t="s">
        <v>1800</v>
      </c>
      <c r="CD279" s="66">
        <v>77</v>
      </c>
      <c r="CE279" s="66">
        <v>44</v>
      </c>
      <c r="CF279" s="66">
        <v>22</v>
      </c>
      <c r="CG279" s="66">
        <v>0</v>
      </c>
      <c r="CH279" s="66">
        <v>2</v>
      </c>
      <c r="CI279" s="66">
        <v>97</v>
      </c>
      <c r="CJ279" s="66">
        <v>0</v>
      </c>
      <c r="CK279" s="66">
        <v>32</v>
      </c>
      <c r="CL279" s="66">
        <v>217</v>
      </c>
      <c r="CM279" s="66">
        <v>115</v>
      </c>
      <c r="CN279" s="66">
        <v>10</v>
      </c>
      <c r="CO279" s="66">
        <v>33</v>
      </c>
      <c r="CP279" s="66">
        <v>45</v>
      </c>
      <c r="CQ279" s="66">
        <v>44</v>
      </c>
      <c r="CR279" s="67">
        <v>0.19141630901287554</v>
      </c>
      <c r="CS279" s="67">
        <v>0.21974248927038625</v>
      </c>
      <c r="CT279" s="67">
        <v>0.30815450643776826</v>
      </c>
      <c r="CU279" s="67">
        <v>0.1630901287553648</v>
      </c>
      <c r="CV279" s="67">
        <v>0.11759656652360514</v>
      </c>
      <c r="CW279" s="68">
        <v>26</v>
      </c>
      <c r="CX279" s="68">
        <v>10</v>
      </c>
      <c r="CY279" s="68">
        <v>13</v>
      </c>
      <c r="CZ279" s="68">
        <v>9</v>
      </c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47"/>
      <c r="FI279" s="47"/>
      <c r="FJ279" s="47"/>
      <c r="FK279" s="47"/>
      <c r="FL279" s="47"/>
      <c r="FM279" s="47"/>
      <c r="FN279" s="47"/>
      <c r="FO279" s="47"/>
      <c r="FP279" s="47"/>
      <c r="FQ279" s="47"/>
      <c r="FR279" s="47"/>
      <c r="FS279" s="47"/>
      <c r="FT279" s="47"/>
      <c r="FU279" s="47"/>
      <c r="FV279" s="47"/>
      <c r="FW279" s="47"/>
      <c r="FX279" s="47"/>
      <c r="FY279" s="47"/>
      <c r="FZ279" s="47"/>
      <c r="GA279" s="47"/>
      <c r="GB279" s="47"/>
      <c r="GC279" s="47"/>
      <c r="GD279" s="47"/>
      <c r="GE279" s="47"/>
      <c r="GF279" s="47"/>
      <c r="GG279" s="47"/>
      <c r="GH279" s="47"/>
      <c r="GI279" s="47"/>
      <c r="GJ279" s="47"/>
      <c r="GK279" s="47"/>
      <c r="GL279" s="47"/>
      <c r="GM279" s="47"/>
      <c r="GN279" s="47"/>
      <c r="GO279" s="47"/>
      <c r="GP279" s="47"/>
      <c r="GQ279" s="47"/>
      <c r="GR279" s="47"/>
      <c r="GS279" s="47"/>
      <c r="GT279" s="47"/>
      <c r="GU279" s="47"/>
      <c r="GV279" s="47"/>
      <c r="GW279" s="47"/>
      <c r="GX279" s="47"/>
      <c r="GY279" s="47"/>
      <c r="GZ279" s="47"/>
      <c r="HA279" s="47"/>
      <c r="HB279" s="47"/>
      <c r="HC279" s="47"/>
      <c r="HD279" s="47"/>
      <c r="HE279" s="47"/>
      <c r="HF279" s="47"/>
      <c r="HG279" s="47"/>
      <c r="HH279" s="47"/>
      <c r="HI279" s="47"/>
      <c r="HJ279" s="47"/>
      <c r="HK279" s="47"/>
      <c r="HL279" s="47"/>
      <c r="HM279" s="47"/>
      <c r="HN279" s="47"/>
      <c r="HO279" s="47"/>
      <c r="HP279" s="47"/>
      <c r="HQ279" s="47"/>
      <c r="HR279" s="47"/>
      <c r="HS279" s="47"/>
      <c r="HT279" s="47"/>
      <c r="HU279" s="47"/>
      <c r="HV279" s="47"/>
      <c r="HW279" s="47"/>
      <c r="HX279" s="47"/>
      <c r="HY279" s="47"/>
      <c r="HZ279" s="47"/>
      <c r="IA279" s="47"/>
      <c r="IB279" s="47"/>
      <c r="IC279" s="47"/>
      <c r="ID279" s="47"/>
      <c r="IE279" s="47"/>
      <c r="IF279" s="47"/>
      <c r="IG279" s="47"/>
      <c r="IH279" s="47"/>
      <c r="II279" s="47"/>
      <c r="IJ279" s="47"/>
      <c r="IK279" s="47"/>
      <c r="IL279" s="47"/>
      <c r="IM279" s="47"/>
      <c r="IN279" s="47"/>
      <c r="IO279" s="47"/>
      <c r="IP279" s="47"/>
      <c r="IQ279" s="47"/>
      <c r="IR279" s="47"/>
      <c r="IS279" s="47"/>
      <c r="IT279" s="47"/>
      <c r="IU279" s="47"/>
      <c r="IV279" s="47"/>
      <c r="IW279" s="47"/>
      <c r="IX279" s="47"/>
      <c r="IY279" s="47"/>
      <c r="IZ279" s="47"/>
      <c r="JA279" s="47"/>
      <c r="JB279" s="47"/>
      <c r="JC279" s="47"/>
      <c r="JD279" s="47"/>
      <c r="JE279" s="47"/>
      <c r="JF279" s="47"/>
      <c r="JG279" s="47"/>
      <c r="JH279" s="47"/>
      <c r="JI279" s="47"/>
      <c r="JJ279" s="47"/>
      <c r="JK279" s="47"/>
      <c r="JL279" s="47"/>
      <c r="JM279" s="47"/>
      <c r="JN279" s="47"/>
      <c r="JO279" s="47"/>
      <c r="JP279" s="47"/>
      <c r="JQ279" s="47"/>
      <c r="JR279" s="47"/>
      <c r="JS279" s="47"/>
      <c r="JT279" s="47"/>
      <c r="JU279" s="47"/>
      <c r="JV279" s="47"/>
      <c r="JW279" s="47"/>
      <c r="JX279" s="47"/>
      <c r="JY279" s="47"/>
      <c r="JZ279" s="47"/>
      <c r="KA279" s="47"/>
      <c r="KB279" s="47"/>
      <c r="KC279" s="47"/>
      <c r="KD279" s="47"/>
      <c r="KE279" s="47"/>
      <c r="KF279" s="47"/>
      <c r="KG279" s="47"/>
      <c r="KH279" s="47"/>
      <c r="KI279" s="47"/>
      <c r="KJ279" s="47"/>
      <c r="KK279" s="47"/>
      <c r="KL279" s="47"/>
      <c r="KM279" s="47"/>
      <c r="KN279" s="47"/>
      <c r="KO279" s="47"/>
      <c r="KP279" s="47"/>
      <c r="KQ279" s="47"/>
      <c r="KR279" s="47"/>
      <c r="KS279" s="47"/>
      <c r="KT279" s="47"/>
      <c r="KU279" s="47"/>
      <c r="KV279" s="47"/>
      <c r="KW279" s="47"/>
      <c r="KX279" s="47"/>
      <c r="KY279" s="47"/>
      <c r="KZ279" s="47"/>
      <c r="LA279" s="47"/>
      <c r="LB279" s="47"/>
      <c r="LC279" s="47"/>
      <c r="LD279" s="47"/>
      <c r="LE279" s="47"/>
      <c r="LF279" s="47"/>
      <c r="LG279" s="47"/>
      <c r="LH279" s="47"/>
      <c r="LI279" s="47"/>
      <c r="LJ279" s="47"/>
      <c r="LK279" s="47"/>
      <c r="LL279" s="47"/>
      <c r="LM279" s="47"/>
      <c r="LN279" s="47"/>
      <c r="LO279" s="47"/>
      <c r="LP279" s="47"/>
      <c r="LQ279" s="47"/>
      <c r="LR279" s="47"/>
      <c r="LS279" s="47"/>
      <c r="LT279" s="47"/>
      <c r="LU279" s="47"/>
      <c r="LV279" s="47"/>
      <c r="LW279" s="47"/>
      <c r="LX279" s="47"/>
      <c r="LY279" s="47"/>
      <c r="LZ279" s="47"/>
      <c r="MA279" s="47"/>
      <c r="MB279" s="47"/>
      <c r="MC279" s="47"/>
      <c r="MD279" s="47"/>
      <c r="ME279" s="47"/>
      <c r="MF279" s="47"/>
      <c r="MG279" s="47"/>
      <c r="MH279" s="47"/>
      <c r="MI279" s="47"/>
      <c r="MJ279" s="47"/>
      <c r="MK279" s="47"/>
      <c r="ML279" s="47"/>
      <c r="MM279" s="47"/>
      <c r="MN279" s="47"/>
      <c r="MO279" s="47"/>
      <c r="MP279" s="47"/>
      <c r="MQ279" s="47"/>
      <c r="MR279" s="47"/>
      <c r="MS279" s="47"/>
      <c r="MT279" s="47"/>
      <c r="MU279" s="47"/>
      <c r="MV279" s="47"/>
      <c r="MW279" s="47"/>
      <c r="MX279" s="47"/>
      <c r="MY279" s="47"/>
      <c r="MZ279" s="47"/>
      <c r="NA279" s="47"/>
      <c r="NB279" s="47"/>
      <c r="NC279" s="47"/>
      <c r="ND279" s="47"/>
      <c r="NE279" s="47"/>
      <c r="NF279" s="47"/>
      <c r="NG279" s="47"/>
    </row>
    <row r="280" spans="1:371" x14ac:dyDescent="0.3">
      <c r="A280" s="3" t="s">
        <v>444</v>
      </c>
      <c r="B280" s="3" t="s">
        <v>499</v>
      </c>
      <c r="C280" s="3" t="s">
        <v>543</v>
      </c>
      <c r="D280" s="6">
        <v>521671</v>
      </c>
      <c r="E280" s="4">
        <v>4061</v>
      </c>
      <c r="F280" s="4">
        <v>1433</v>
      </c>
      <c r="G280" s="54">
        <v>0.3528687515390298</v>
      </c>
      <c r="H280" s="4">
        <v>1</v>
      </c>
      <c r="I280" s="4">
        <v>1433</v>
      </c>
      <c r="J280" s="6"/>
      <c r="K280" s="6">
        <v>1433</v>
      </c>
      <c r="L280" s="6"/>
      <c r="M280" s="61"/>
      <c r="N280" s="4" t="s">
        <v>1709</v>
      </c>
      <c r="O280" s="4">
        <v>20</v>
      </c>
      <c r="P280" s="4">
        <v>40</v>
      </c>
      <c r="Q280" s="4">
        <v>98</v>
      </c>
      <c r="R280" s="4">
        <v>95</v>
      </c>
      <c r="S280" s="4">
        <v>5</v>
      </c>
      <c r="T280" s="4">
        <v>0</v>
      </c>
      <c r="U280" s="4">
        <v>0</v>
      </c>
      <c r="V280" s="4">
        <v>95</v>
      </c>
      <c r="W280" s="4">
        <v>80</v>
      </c>
      <c r="X280" s="4">
        <v>15</v>
      </c>
      <c r="Y280" s="4">
        <v>5</v>
      </c>
      <c r="Z280" s="4">
        <v>0</v>
      </c>
      <c r="AA280" s="4">
        <v>100</v>
      </c>
      <c r="AB280" s="4">
        <v>95</v>
      </c>
      <c r="AC280" s="4">
        <v>90</v>
      </c>
      <c r="AD280" s="4">
        <v>98</v>
      </c>
      <c r="AE280" s="4">
        <v>65</v>
      </c>
      <c r="AF280" s="4">
        <v>10</v>
      </c>
      <c r="AG280" s="4">
        <v>60</v>
      </c>
      <c r="AH280" s="4">
        <v>30</v>
      </c>
      <c r="AI280" s="4">
        <v>90</v>
      </c>
      <c r="AJ280" s="4">
        <v>4</v>
      </c>
      <c r="AK280" s="4" t="s">
        <v>96</v>
      </c>
      <c r="AL280" s="4" t="s">
        <v>96</v>
      </c>
      <c r="AM280" s="4">
        <v>10</v>
      </c>
      <c r="AN280" s="4" t="s">
        <v>96</v>
      </c>
      <c r="AO280" s="4" t="s">
        <v>97</v>
      </c>
      <c r="AP280" s="4" t="s">
        <v>97</v>
      </c>
      <c r="AQ280" s="4" t="s">
        <v>97</v>
      </c>
      <c r="AR280" s="4" t="s">
        <v>97</v>
      </c>
      <c r="AS280" s="4" t="s">
        <v>97</v>
      </c>
      <c r="AT280" s="4" t="s">
        <v>97</v>
      </c>
      <c r="AU280" s="4" t="s">
        <v>97</v>
      </c>
      <c r="AV280" s="4" t="s">
        <v>97</v>
      </c>
      <c r="AW280" s="4" t="s">
        <v>97</v>
      </c>
      <c r="AX280" s="4" t="s">
        <v>97</v>
      </c>
      <c r="AY280" s="4" t="s">
        <v>97</v>
      </c>
      <c r="AZ280" s="4" t="s">
        <v>97</v>
      </c>
      <c r="BA280" s="4" t="s">
        <v>97</v>
      </c>
      <c r="BB280" s="4" t="s">
        <v>97</v>
      </c>
      <c r="BC280" s="4" t="s">
        <v>96</v>
      </c>
      <c r="BD280" s="4" t="s">
        <v>1710</v>
      </c>
      <c r="BE280" s="4">
        <v>0</v>
      </c>
      <c r="BF280" s="4">
        <v>0</v>
      </c>
      <c r="BG280" s="4">
        <v>6</v>
      </c>
      <c r="BH280" s="4">
        <v>0</v>
      </c>
      <c r="BI280" s="4">
        <v>16</v>
      </c>
      <c r="BJ280" s="4">
        <v>0</v>
      </c>
      <c r="BK280" s="4">
        <v>11</v>
      </c>
      <c r="BL280" s="4" t="s">
        <v>97</v>
      </c>
      <c r="BM280" s="4" t="s">
        <v>97</v>
      </c>
      <c r="BN280" s="4" t="s">
        <v>98</v>
      </c>
      <c r="BO280" s="6" t="s">
        <v>97</v>
      </c>
      <c r="BP280" s="6" t="s">
        <v>98</v>
      </c>
      <c r="BQ280" s="6" t="s">
        <v>98</v>
      </c>
      <c r="BR280" s="6" t="s">
        <v>96</v>
      </c>
      <c r="BS280" s="6">
        <v>65</v>
      </c>
      <c r="BT280" s="6" t="s">
        <v>96</v>
      </c>
      <c r="BU280" s="29" t="s">
        <v>430</v>
      </c>
      <c r="BV280" s="29" t="s">
        <v>1798</v>
      </c>
      <c r="BW280" s="29" t="s">
        <v>429</v>
      </c>
      <c r="BX280" s="29" t="s">
        <v>1798</v>
      </c>
      <c r="BY280" s="29" t="s">
        <v>430</v>
      </c>
      <c r="BZ280" s="65" t="s">
        <v>429</v>
      </c>
      <c r="CA280" s="65" t="s">
        <v>429</v>
      </c>
      <c r="CB280" s="65" t="s">
        <v>429</v>
      </c>
      <c r="CC280" s="65" t="s">
        <v>429</v>
      </c>
      <c r="CD280" s="66">
        <v>230</v>
      </c>
      <c r="CE280" s="66">
        <v>118</v>
      </c>
      <c r="CF280" s="66">
        <v>55</v>
      </c>
      <c r="CG280" s="66">
        <v>32</v>
      </c>
      <c r="CH280" s="66">
        <v>0</v>
      </c>
      <c r="CI280" s="66">
        <v>336</v>
      </c>
      <c r="CJ280" s="66">
        <v>22</v>
      </c>
      <c r="CK280" s="66">
        <v>117</v>
      </c>
      <c r="CL280" s="66">
        <v>891</v>
      </c>
      <c r="CM280" s="66">
        <v>433</v>
      </c>
      <c r="CN280" s="66">
        <v>49</v>
      </c>
      <c r="CO280" s="66">
        <v>138</v>
      </c>
      <c r="CP280" s="66">
        <v>696</v>
      </c>
      <c r="CQ280" s="66">
        <v>581</v>
      </c>
      <c r="CR280" s="67">
        <v>0.24426450742240216</v>
      </c>
      <c r="CS280" s="67">
        <v>0.21479982006297796</v>
      </c>
      <c r="CT280" s="67">
        <v>0.26000899685110213</v>
      </c>
      <c r="CU280" s="67">
        <v>0.15969410706252812</v>
      </c>
      <c r="CV280" s="67">
        <v>0.12123256860098966</v>
      </c>
      <c r="CW280" s="68">
        <v>35</v>
      </c>
      <c r="CX280" s="68">
        <v>55</v>
      </c>
      <c r="CY280" s="68">
        <v>65</v>
      </c>
      <c r="CZ280" s="68">
        <v>34</v>
      </c>
    </row>
    <row r="281" spans="1:371" x14ac:dyDescent="0.3">
      <c r="A281" s="3" t="s">
        <v>444</v>
      </c>
      <c r="B281" s="3" t="s">
        <v>499</v>
      </c>
      <c r="C281" s="3" t="s">
        <v>545</v>
      </c>
      <c r="D281" s="6">
        <v>521698</v>
      </c>
      <c r="E281" s="4">
        <v>10418</v>
      </c>
      <c r="F281" s="4">
        <v>2340</v>
      </c>
      <c r="G281" s="54">
        <v>0.22461124976003072</v>
      </c>
      <c r="H281" s="4">
        <v>3</v>
      </c>
      <c r="I281" s="4">
        <v>2340</v>
      </c>
      <c r="J281" s="6"/>
      <c r="K281" s="6">
        <v>995</v>
      </c>
      <c r="L281" s="6">
        <v>1345</v>
      </c>
      <c r="M281" s="61"/>
      <c r="N281" s="4" t="s">
        <v>1709</v>
      </c>
      <c r="O281" s="4">
        <v>170</v>
      </c>
      <c r="P281" s="4">
        <v>633</v>
      </c>
      <c r="Q281" s="4">
        <v>100</v>
      </c>
      <c r="R281" s="4">
        <v>100</v>
      </c>
      <c r="S281" s="4">
        <v>0</v>
      </c>
      <c r="T281" s="4">
        <v>0</v>
      </c>
      <c r="U281" s="4">
        <v>0</v>
      </c>
      <c r="V281" s="4">
        <v>100</v>
      </c>
      <c r="W281" s="4">
        <v>100</v>
      </c>
      <c r="X281" s="4">
        <v>0</v>
      </c>
      <c r="Y281" s="4">
        <v>0</v>
      </c>
      <c r="Z281" s="4">
        <v>0</v>
      </c>
      <c r="AA281" s="4">
        <v>100</v>
      </c>
      <c r="AB281" s="4">
        <v>100</v>
      </c>
      <c r="AC281" s="4">
        <v>100</v>
      </c>
      <c r="AD281" s="4">
        <v>100</v>
      </c>
      <c r="AE281" s="4">
        <v>100</v>
      </c>
      <c r="AF281" s="4">
        <v>100</v>
      </c>
      <c r="AG281" s="4">
        <v>0</v>
      </c>
      <c r="AH281" s="4">
        <v>0</v>
      </c>
      <c r="AI281" s="4">
        <v>100</v>
      </c>
      <c r="AJ281" s="4">
        <v>4</v>
      </c>
      <c r="AK281" s="4" t="s">
        <v>96</v>
      </c>
      <c r="AL281" s="4" t="s">
        <v>96</v>
      </c>
      <c r="AM281" s="4">
        <v>12</v>
      </c>
      <c r="AN281" s="4" t="s">
        <v>97</v>
      </c>
      <c r="AO281" s="4" t="s">
        <v>97</v>
      </c>
      <c r="AP281" s="4" t="s">
        <v>97</v>
      </c>
      <c r="AQ281" s="4" t="s">
        <v>97</v>
      </c>
      <c r="AR281" s="4" t="s">
        <v>97</v>
      </c>
      <c r="AS281" s="4" t="s">
        <v>97</v>
      </c>
      <c r="AT281" s="4" t="s">
        <v>97</v>
      </c>
      <c r="AU281" s="4" t="s">
        <v>96</v>
      </c>
      <c r="AV281" s="4" t="s">
        <v>97</v>
      </c>
      <c r="AW281" s="4" t="s">
        <v>97</v>
      </c>
      <c r="AX281" s="4" t="s">
        <v>97</v>
      </c>
      <c r="AY281" s="4" t="s">
        <v>97</v>
      </c>
      <c r="AZ281" s="4" t="s">
        <v>97</v>
      </c>
      <c r="BA281" s="4" t="s">
        <v>96</v>
      </c>
      <c r="BB281" s="4" t="s">
        <v>96</v>
      </c>
      <c r="BC281" s="4" t="s">
        <v>96</v>
      </c>
      <c r="BD281" s="4" t="s">
        <v>96</v>
      </c>
      <c r="BE281" s="4">
        <v>0</v>
      </c>
      <c r="BF281" s="4">
        <v>0</v>
      </c>
      <c r="BG281" s="4">
        <v>0</v>
      </c>
      <c r="BH281" s="4">
        <v>0</v>
      </c>
      <c r="BI281" s="4">
        <v>0</v>
      </c>
      <c r="BJ281" s="4">
        <v>0</v>
      </c>
      <c r="BK281" s="4">
        <v>13</v>
      </c>
      <c r="BL281" s="4" t="s">
        <v>96</v>
      </c>
      <c r="BM281" s="4" t="s">
        <v>97</v>
      </c>
      <c r="BN281" s="4" t="s">
        <v>98</v>
      </c>
      <c r="BO281" s="6" t="s">
        <v>97</v>
      </c>
      <c r="BP281" s="6" t="s">
        <v>98</v>
      </c>
      <c r="BQ281" s="6" t="s">
        <v>98</v>
      </c>
      <c r="BR281" s="6" t="s">
        <v>96</v>
      </c>
      <c r="BS281" s="6">
        <v>80</v>
      </c>
      <c r="BT281" s="6" t="s">
        <v>96</v>
      </c>
      <c r="BU281" s="29" t="s">
        <v>430</v>
      </c>
      <c r="BV281" s="29" t="s">
        <v>1801</v>
      </c>
      <c r="BW281" s="29" t="s">
        <v>429</v>
      </c>
      <c r="BX281" s="29" t="s">
        <v>1802</v>
      </c>
      <c r="BY281" s="29" t="s">
        <v>430</v>
      </c>
      <c r="BZ281" s="65" t="s">
        <v>429</v>
      </c>
      <c r="CA281" s="65" t="s">
        <v>1800</v>
      </c>
      <c r="CB281" s="65" t="s">
        <v>1800</v>
      </c>
      <c r="CC281" s="65" t="s">
        <v>429</v>
      </c>
      <c r="CD281" s="66">
        <v>639</v>
      </c>
      <c r="CE281" s="66">
        <v>331</v>
      </c>
      <c r="CF281" s="66">
        <v>137</v>
      </c>
      <c r="CG281" s="66">
        <v>0</v>
      </c>
      <c r="CH281" s="66">
        <v>16</v>
      </c>
      <c r="CI281" s="66">
        <v>969</v>
      </c>
      <c r="CJ281" s="66">
        <v>65</v>
      </c>
      <c r="CK281" s="66">
        <v>315</v>
      </c>
      <c r="CL281" s="66">
        <v>2621</v>
      </c>
      <c r="CM281" s="66">
        <v>1336</v>
      </c>
      <c r="CN281" s="66">
        <v>138</v>
      </c>
      <c r="CO281" s="66">
        <v>359</v>
      </c>
      <c r="CP281" s="66">
        <v>1789</v>
      </c>
      <c r="CQ281" s="66">
        <v>1575</v>
      </c>
      <c r="CR281" s="67">
        <v>0.22202612072008471</v>
      </c>
      <c r="CS281" s="67">
        <v>0.19925873632192023</v>
      </c>
      <c r="CT281" s="67">
        <v>0.29588775150017649</v>
      </c>
      <c r="CU281" s="67">
        <v>0.16837274973526298</v>
      </c>
      <c r="CV281" s="67">
        <v>0.11445464172255559</v>
      </c>
      <c r="CW281" s="68">
        <v>103</v>
      </c>
      <c r="CX281" s="68">
        <v>201</v>
      </c>
      <c r="CY281" s="68">
        <v>168</v>
      </c>
      <c r="CZ281" s="68">
        <v>80</v>
      </c>
    </row>
    <row r="282" spans="1:371" x14ac:dyDescent="0.3">
      <c r="A282" s="3" t="s">
        <v>444</v>
      </c>
      <c r="B282" s="3" t="s">
        <v>499</v>
      </c>
      <c r="C282" s="3" t="s">
        <v>549</v>
      </c>
      <c r="D282" s="6">
        <v>521736</v>
      </c>
      <c r="E282" s="4">
        <v>1678</v>
      </c>
      <c r="F282" s="4">
        <v>304</v>
      </c>
      <c r="G282" s="54">
        <v>0.18116805721096543</v>
      </c>
      <c r="H282" s="4">
        <v>1</v>
      </c>
      <c r="I282" s="4">
        <v>304</v>
      </c>
      <c r="J282" s="6"/>
      <c r="K282" s="6">
        <v>304</v>
      </c>
      <c r="L282" s="6"/>
      <c r="M282" s="61"/>
      <c r="N282" s="4" t="s">
        <v>1709</v>
      </c>
      <c r="O282" s="4">
        <v>6</v>
      </c>
      <c r="P282" s="4">
        <v>17</v>
      </c>
      <c r="Q282" s="4">
        <v>100</v>
      </c>
      <c r="R282" s="4">
        <v>100</v>
      </c>
      <c r="S282" s="4">
        <v>0</v>
      </c>
      <c r="T282" s="4">
        <v>0</v>
      </c>
      <c r="U282" s="4">
        <v>0</v>
      </c>
      <c r="V282" s="4">
        <v>40</v>
      </c>
      <c r="W282" s="4">
        <v>35</v>
      </c>
      <c r="X282" s="4">
        <v>50</v>
      </c>
      <c r="Y282" s="4">
        <v>0</v>
      </c>
      <c r="Z282" s="4">
        <v>15</v>
      </c>
      <c r="AA282" s="4">
        <v>100</v>
      </c>
      <c r="AB282" s="4">
        <v>100</v>
      </c>
      <c r="AC282" s="4">
        <v>100</v>
      </c>
      <c r="AD282" s="4">
        <v>90</v>
      </c>
      <c r="AE282" s="4">
        <v>85</v>
      </c>
      <c r="AF282" s="4">
        <v>0</v>
      </c>
      <c r="AG282" s="4">
        <v>50</v>
      </c>
      <c r="AH282" s="4">
        <v>50</v>
      </c>
      <c r="AI282" s="4">
        <v>100</v>
      </c>
      <c r="AJ282" s="4">
        <v>2</v>
      </c>
      <c r="AK282" s="4" t="s">
        <v>96</v>
      </c>
      <c r="AL282" s="4" t="s">
        <v>96</v>
      </c>
      <c r="AM282" s="4">
        <v>2</v>
      </c>
      <c r="AN282" s="4" t="s">
        <v>97</v>
      </c>
      <c r="AO282" s="4" t="s">
        <v>97</v>
      </c>
      <c r="AP282" s="4" t="s">
        <v>97</v>
      </c>
      <c r="AQ282" s="4" t="s">
        <v>96</v>
      </c>
      <c r="AR282" s="4" t="s">
        <v>96</v>
      </c>
      <c r="AS282" s="4" t="s">
        <v>97</v>
      </c>
      <c r="AT282" s="4" t="s">
        <v>97</v>
      </c>
      <c r="AU282" s="4" t="s">
        <v>97</v>
      </c>
      <c r="AV282" s="4" t="s">
        <v>97</v>
      </c>
      <c r="AW282" s="4" t="s">
        <v>97</v>
      </c>
      <c r="AX282" s="4" t="s">
        <v>97</v>
      </c>
      <c r="AY282" s="4" t="s">
        <v>97</v>
      </c>
      <c r="AZ282" s="4" t="s">
        <v>97</v>
      </c>
      <c r="BA282" s="4" t="s">
        <v>97</v>
      </c>
      <c r="BB282" s="4" t="s">
        <v>97</v>
      </c>
      <c r="BC282" s="4" t="s">
        <v>97</v>
      </c>
      <c r="BD282" s="4" t="s">
        <v>96</v>
      </c>
      <c r="BE282" s="4">
        <v>0</v>
      </c>
      <c r="BF282" s="4">
        <v>15</v>
      </c>
      <c r="BG282" s="4">
        <v>15</v>
      </c>
      <c r="BH282" s="4">
        <v>0</v>
      </c>
      <c r="BI282" s="4">
        <v>0</v>
      </c>
      <c r="BJ282" s="4">
        <v>0</v>
      </c>
      <c r="BK282" s="4">
        <v>9</v>
      </c>
      <c r="BL282" s="4" t="s">
        <v>97</v>
      </c>
      <c r="BM282" s="4" t="s">
        <v>97</v>
      </c>
      <c r="BN282" s="4" t="s">
        <v>98</v>
      </c>
      <c r="BO282" s="6" t="s">
        <v>97</v>
      </c>
      <c r="BP282" s="6" t="s">
        <v>98</v>
      </c>
      <c r="BQ282" s="6" t="s">
        <v>98</v>
      </c>
      <c r="BR282" s="6" t="s">
        <v>96</v>
      </c>
      <c r="BS282" s="6">
        <v>14</v>
      </c>
      <c r="BT282" s="6" t="s">
        <v>96</v>
      </c>
      <c r="BU282" s="29" t="s">
        <v>429</v>
      </c>
      <c r="BV282" s="29" t="s">
        <v>1801</v>
      </c>
      <c r="BW282" s="29" t="s">
        <v>429</v>
      </c>
      <c r="BX282" s="29" t="s">
        <v>429</v>
      </c>
      <c r="BY282" s="29" t="s">
        <v>429</v>
      </c>
      <c r="BZ282" s="65" t="s">
        <v>429</v>
      </c>
      <c r="CA282" s="65" t="s">
        <v>429</v>
      </c>
      <c r="CB282" s="65" t="s">
        <v>429</v>
      </c>
      <c r="CC282" s="65" t="s">
        <v>429</v>
      </c>
      <c r="CD282" s="66">
        <v>76</v>
      </c>
      <c r="CE282" s="66">
        <v>42</v>
      </c>
      <c r="CF282" s="66">
        <v>13</v>
      </c>
      <c r="CG282" s="66">
        <v>6</v>
      </c>
      <c r="CH282" s="66">
        <v>0</v>
      </c>
      <c r="CI282" s="66">
        <v>225</v>
      </c>
      <c r="CJ282" s="66">
        <v>43</v>
      </c>
      <c r="CK282" s="66">
        <v>54</v>
      </c>
      <c r="CL282" s="66">
        <v>458</v>
      </c>
      <c r="CM282" s="66">
        <v>209</v>
      </c>
      <c r="CN282" s="66">
        <v>23</v>
      </c>
      <c r="CO282" s="66">
        <v>58</v>
      </c>
      <c r="CP282" s="66">
        <v>62</v>
      </c>
      <c r="CQ282" s="66">
        <v>61</v>
      </c>
      <c r="CR282" s="67">
        <v>0.25014714537963506</v>
      </c>
      <c r="CS282" s="67">
        <v>0.21954090641553856</v>
      </c>
      <c r="CT282" s="67">
        <v>0.28840494408475575</v>
      </c>
      <c r="CU282" s="67">
        <v>0.14302530900529722</v>
      </c>
      <c r="CV282" s="67">
        <v>9.8881695114773391E-2</v>
      </c>
      <c r="CW282" s="68">
        <v>27</v>
      </c>
      <c r="CX282" s="68">
        <v>33</v>
      </c>
      <c r="CY282" s="68">
        <v>29</v>
      </c>
      <c r="CZ282" s="68">
        <v>13</v>
      </c>
    </row>
    <row r="283" spans="1:371" x14ac:dyDescent="0.3">
      <c r="A283" s="3" t="s">
        <v>444</v>
      </c>
      <c r="B283" s="3" t="s">
        <v>499</v>
      </c>
      <c r="C283" s="3" t="s">
        <v>551</v>
      </c>
      <c r="D283" s="6">
        <v>521744</v>
      </c>
      <c r="E283" s="4">
        <v>270</v>
      </c>
      <c r="F283" s="4">
        <v>70</v>
      </c>
      <c r="G283" s="54">
        <v>0.25925925925925924</v>
      </c>
      <c r="H283" s="4">
        <v>1</v>
      </c>
      <c r="I283" s="4">
        <v>70</v>
      </c>
      <c r="J283" s="6"/>
      <c r="K283" s="6"/>
      <c r="L283" s="6">
        <v>70</v>
      </c>
      <c r="M283" s="61"/>
      <c r="N283" s="4" t="s">
        <v>1709</v>
      </c>
      <c r="O283" s="4">
        <v>0</v>
      </c>
      <c r="P283" s="4">
        <v>0</v>
      </c>
      <c r="Q283" s="4">
        <v>0</v>
      </c>
      <c r="R283" s="4">
        <v>0</v>
      </c>
      <c r="S283" s="4">
        <v>100</v>
      </c>
      <c r="T283" s="4">
        <v>0</v>
      </c>
      <c r="U283" s="4">
        <v>0</v>
      </c>
      <c r="V283" s="4">
        <v>0</v>
      </c>
      <c r="W283" s="4">
        <v>0</v>
      </c>
      <c r="X283" s="4">
        <v>100</v>
      </c>
      <c r="Y283" s="4">
        <v>0</v>
      </c>
      <c r="Z283" s="4">
        <v>0</v>
      </c>
      <c r="AA283" s="4">
        <v>100</v>
      </c>
      <c r="AB283" s="4">
        <v>100</v>
      </c>
      <c r="AC283" s="4">
        <v>100</v>
      </c>
      <c r="AD283" s="4">
        <v>100</v>
      </c>
      <c r="AE283" s="4">
        <v>100</v>
      </c>
      <c r="AF283" s="4">
        <v>0</v>
      </c>
      <c r="AG283" s="4">
        <v>100</v>
      </c>
      <c r="AH283" s="4">
        <v>0</v>
      </c>
      <c r="AI283" s="4">
        <v>100</v>
      </c>
      <c r="AJ283" s="4">
        <v>10</v>
      </c>
      <c r="AK283" s="4" t="s">
        <v>96</v>
      </c>
      <c r="AL283" s="4" t="s">
        <v>96</v>
      </c>
      <c r="AM283" s="4">
        <v>10</v>
      </c>
      <c r="AN283" s="4" t="s">
        <v>97</v>
      </c>
      <c r="AO283" s="4" t="s">
        <v>97</v>
      </c>
      <c r="AP283" s="4" t="s">
        <v>97</v>
      </c>
      <c r="AQ283" s="4" t="s">
        <v>97</v>
      </c>
      <c r="AR283" s="4" t="s">
        <v>96</v>
      </c>
      <c r="AS283" s="4" t="s">
        <v>97</v>
      </c>
      <c r="AT283" s="4" t="s">
        <v>97</v>
      </c>
      <c r="AU283" s="4" t="s">
        <v>97</v>
      </c>
      <c r="AV283" s="4" t="s">
        <v>97</v>
      </c>
      <c r="AW283" s="4" t="s">
        <v>97</v>
      </c>
      <c r="AX283" s="4" t="s">
        <v>97</v>
      </c>
      <c r="AY283" s="4" t="s">
        <v>97</v>
      </c>
      <c r="AZ283" s="4" t="s">
        <v>97</v>
      </c>
      <c r="BA283" s="4" t="s">
        <v>97</v>
      </c>
      <c r="BB283" s="4" t="s">
        <v>97</v>
      </c>
      <c r="BC283" s="4" t="s">
        <v>97</v>
      </c>
      <c r="BD283" s="4" t="s">
        <v>96</v>
      </c>
      <c r="BE283" s="4">
        <v>2</v>
      </c>
      <c r="BF283" s="4">
        <v>2</v>
      </c>
      <c r="BG283" s="4">
        <v>15</v>
      </c>
      <c r="BH283" s="4">
        <v>0</v>
      </c>
      <c r="BI283" s="4">
        <v>3</v>
      </c>
      <c r="BJ283" s="4">
        <v>0</v>
      </c>
      <c r="BK283" s="4">
        <v>5</v>
      </c>
      <c r="BL283" s="4" t="s">
        <v>97</v>
      </c>
      <c r="BM283" s="4" t="s">
        <v>97</v>
      </c>
      <c r="BN283" s="4" t="s">
        <v>98</v>
      </c>
      <c r="BO283" s="6" t="s">
        <v>97</v>
      </c>
      <c r="BP283" s="6" t="s">
        <v>98</v>
      </c>
      <c r="BQ283" s="6" t="s">
        <v>98</v>
      </c>
      <c r="BR283" s="6" t="s">
        <v>96</v>
      </c>
      <c r="BS283" s="6">
        <v>4</v>
      </c>
      <c r="BT283" s="6" t="s">
        <v>97</v>
      </c>
      <c r="BU283" s="29" t="s">
        <v>429</v>
      </c>
      <c r="BV283" s="29" t="s">
        <v>429</v>
      </c>
      <c r="BW283" s="29" t="s">
        <v>429</v>
      </c>
      <c r="BX283" s="29" t="s">
        <v>429</v>
      </c>
      <c r="BY283" s="29" t="s">
        <v>429</v>
      </c>
      <c r="BZ283" s="65" t="s">
        <v>429</v>
      </c>
      <c r="CA283" s="65" t="s">
        <v>429</v>
      </c>
      <c r="CB283" s="65" t="s">
        <v>429</v>
      </c>
      <c r="CC283" s="65" t="s">
        <v>429</v>
      </c>
      <c r="CD283" s="66">
        <v>5</v>
      </c>
      <c r="CE283" s="66">
        <v>3</v>
      </c>
      <c r="CF283" s="66">
        <v>2</v>
      </c>
      <c r="CG283" s="66">
        <v>0</v>
      </c>
      <c r="CH283" s="66">
        <v>0</v>
      </c>
      <c r="CI283" s="66">
        <v>3</v>
      </c>
      <c r="CJ283" s="66">
        <v>0</v>
      </c>
      <c r="CK283" s="66">
        <v>3</v>
      </c>
      <c r="CL283" s="66">
        <v>57</v>
      </c>
      <c r="CM283" s="66">
        <v>33</v>
      </c>
      <c r="CN283" s="66">
        <v>2</v>
      </c>
      <c r="CO283" s="66">
        <v>2</v>
      </c>
      <c r="CP283" s="66">
        <v>0</v>
      </c>
      <c r="CQ283" s="66">
        <v>0</v>
      </c>
      <c r="CR283" s="67">
        <v>0.13703703703703704</v>
      </c>
      <c r="CS283" s="67">
        <v>0.22962962962962963</v>
      </c>
      <c r="CT283" s="67">
        <v>0.31481481481481483</v>
      </c>
      <c r="CU283" s="67">
        <v>0.17407407407407408</v>
      </c>
      <c r="CV283" s="67">
        <v>0.14444444444444443</v>
      </c>
      <c r="CW283" s="68">
        <v>2</v>
      </c>
      <c r="CX283" s="68">
        <v>3</v>
      </c>
      <c r="CY283" s="68">
        <v>4</v>
      </c>
      <c r="CZ283" s="68">
        <v>0</v>
      </c>
    </row>
    <row r="284" spans="1:371" x14ac:dyDescent="0.3">
      <c r="A284" s="3" t="s">
        <v>444</v>
      </c>
      <c r="B284" s="3" t="s">
        <v>499</v>
      </c>
      <c r="C284" s="3" t="s">
        <v>553</v>
      </c>
      <c r="D284" s="6">
        <v>521761</v>
      </c>
      <c r="E284" s="4">
        <v>452</v>
      </c>
      <c r="F284" s="4">
        <v>274</v>
      </c>
      <c r="G284" s="54">
        <v>0.60619469026548678</v>
      </c>
      <c r="H284" s="4">
        <v>3</v>
      </c>
      <c r="I284" s="4">
        <v>234</v>
      </c>
      <c r="J284" s="6"/>
      <c r="K284" s="6">
        <v>172</v>
      </c>
      <c r="L284" s="6">
        <v>62</v>
      </c>
      <c r="M284" s="61">
        <v>40</v>
      </c>
      <c r="N284" s="4" t="s">
        <v>1718</v>
      </c>
      <c r="O284" s="4">
        <v>0</v>
      </c>
      <c r="P284" s="4">
        <v>0</v>
      </c>
      <c r="Q284" s="4">
        <v>100</v>
      </c>
      <c r="R284" s="4">
        <v>50</v>
      </c>
      <c r="S284" s="4">
        <v>50</v>
      </c>
      <c r="T284" s="4">
        <v>0</v>
      </c>
      <c r="U284" s="4">
        <v>0</v>
      </c>
      <c r="V284" s="4">
        <v>0</v>
      </c>
      <c r="W284" s="4">
        <v>0</v>
      </c>
      <c r="X284" s="4">
        <v>100</v>
      </c>
      <c r="Y284" s="4">
        <v>0</v>
      </c>
      <c r="Z284" s="4">
        <v>0</v>
      </c>
      <c r="AA284" s="4">
        <v>100</v>
      </c>
      <c r="AB284" s="4">
        <v>100</v>
      </c>
      <c r="AC284" s="4">
        <v>100</v>
      </c>
      <c r="AD284" s="4">
        <v>100</v>
      </c>
      <c r="AE284" s="4">
        <v>99</v>
      </c>
      <c r="AF284" s="4">
        <v>0</v>
      </c>
      <c r="AG284" s="4">
        <v>99</v>
      </c>
      <c r="AH284" s="4">
        <v>1</v>
      </c>
      <c r="AI284" s="4">
        <v>100</v>
      </c>
      <c r="AJ284" s="4">
        <v>2</v>
      </c>
      <c r="AK284" s="4" t="s">
        <v>96</v>
      </c>
      <c r="AL284" s="4" t="s">
        <v>96</v>
      </c>
      <c r="AM284" s="4">
        <v>1</v>
      </c>
      <c r="AN284" s="4" t="s">
        <v>96</v>
      </c>
      <c r="AO284" s="4" t="s">
        <v>97</v>
      </c>
      <c r="AP284" s="4" t="s">
        <v>97</v>
      </c>
      <c r="AQ284" s="4" t="s">
        <v>97</v>
      </c>
      <c r="AR284" s="4" t="s">
        <v>97</v>
      </c>
      <c r="AS284" s="4" t="s">
        <v>97</v>
      </c>
      <c r="AT284" s="4" t="s">
        <v>97</v>
      </c>
      <c r="AU284" s="4" t="s">
        <v>96</v>
      </c>
      <c r="AV284" s="4" t="s">
        <v>97</v>
      </c>
      <c r="AW284" s="4" t="s">
        <v>97</v>
      </c>
      <c r="AX284" s="4" t="s">
        <v>97</v>
      </c>
      <c r="AY284" s="4" t="s">
        <v>97</v>
      </c>
      <c r="AZ284" s="4" t="s">
        <v>97</v>
      </c>
      <c r="BA284" s="4" t="s">
        <v>97</v>
      </c>
      <c r="BB284" s="4" t="s">
        <v>97</v>
      </c>
      <c r="BC284" s="4" t="s">
        <v>97</v>
      </c>
      <c r="BD284" s="4" t="s">
        <v>96</v>
      </c>
      <c r="BE284" s="4">
        <v>3</v>
      </c>
      <c r="BF284" s="4">
        <v>10</v>
      </c>
      <c r="BG284" s="4">
        <v>6</v>
      </c>
      <c r="BH284" s="4">
        <v>0</v>
      </c>
      <c r="BI284" s="4">
        <v>10</v>
      </c>
      <c r="BJ284" s="4">
        <v>0</v>
      </c>
      <c r="BK284" s="4">
        <v>5</v>
      </c>
      <c r="BL284" s="4" t="s">
        <v>97</v>
      </c>
      <c r="BM284" s="4" t="s">
        <v>97</v>
      </c>
      <c r="BN284" s="4" t="s">
        <v>98</v>
      </c>
      <c r="BO284" s="6" t="s">
        <v>96</v>
      </c>
      <c r="BP284" s="6">
        <v>0</v>
      </c>
      <c r="BQ284" s="6" t="s">
        <v>98</v>
      </c>
      <c r="BR284" s="6" t="s">
        <v>96</v>
      </c>
      <c r="BS284" s="6">
        <v>10</v>
      </c>
      <c r="BT284" s="6" t="s">
        <v>96</v>
      </c>
      <c r="BU284" s="29" t="s">
        <v>430</v>
      </c>
      <c r="BV284" s="29" t="s">
        <v>429</v>
      </c>
      <c r="BW284" s="29" t="s">
        <v>1801</v>
      </c>
      <c r="BX284" s="29" t="s">
        <v>429</v>
      </c>
      <c r="BY284" s="29" t="s">
        <v>429</v>
      </c>
      <c r="BZ284" s="65" t="s">
        <v>429</v>
      </c>
      <c r="CA284" s="65" t="s">
        <v>429</v>
      </c>
      <c r="CB284" s="65" t="s">
        <v>429</v>
      </c>
      <c r="CC284" s="65" t="s">
        <v>1800</v>
      </c>
      <c r="CD284" s="66">
        <v>47</v>
      </c>
      <c r="CE284" s="66">
        <v>30</v>
      </c>
      <c r="CF284" s="66">
        <v>5</v>
      </c>
      <c r="CG284" s="66">
        <v>0</v>
      </c>
      <c r="CH284" s="66">
        <v>0</v>
      </c>
      <c r="CI284" s="66">
        <v>79</v>
      </c>
      <c r="CJ284" s="66">
        <v>0</v>
      </c>
      <c r="CK284" s="66">
        <v>30</v>
      </c>
      <c r="CL284" s="66">
        <v>114</v>
      </c>
      <c r="CM284" s="66">
        <v>55</v>
      </c>
      <c r="CN284" s="66">
        <v>4</v>
      </c>
      <c r="CO284" s="66">
        <v>23</v>
      </c>
      <c r="CP284" s="66">
        <v>43</v>
      </c>
      <c r="CQ284" s="66">
        <v>37</v>
      </c>
      <c r="CR284" s="67">
        <v>0.27631578947368424</v>
      </c>
      <c r="CS284" s="67">
        <v>0.19517543859649122</v>
      </c>
      <c r="CT284" s="67">
        <v>0.2412280701754386</v>
      </c>
      <c r="CU284" s="67">
        <v>0.16447368421052633</v>
      </c>
      <c r="CV284" s="67">
        <v>0.12280701754385964</v>
      </c>
      <c r="CW284" s="68">
        <v>7</v>
      </c>
      <c r="CX284" s="68">
        <v>2</v>
      </c>
      <c r="CY284" s="68">
        <v>10</v>
      </c>
      <c r="CZ284" s="68">
        <v>4</v>
      </c>
    </row>
    <row r="285" spans="1:371" x14ac:dyDescent="0.3">
      <c r="A285" s="3" t="s">
        <v>444</v>
      </c>
      <c r="B285" s="3" t="s">
        <v>499</v>
      </c>
      <c r="C285" s="3" t="s">
        <v>557</v>
      </c>
      <c r="D285" s="6">
        <v>521787</v>
      </c>
      <c r="E285" s="4">
        <v>773</v>
      </c>
      <c r="F285" s="4">
        <v>225</v>
      </c>
      <c r="G285" s="54">
        <v>0.29107373868046571</v>
      </c>
      <c r="H285" s="4">
        <v>1</v>
      </c>
      <c r="I285" s="4">
        <v>225</v>
      </c>
      <c r="J285" s="6"/>
      <c r="K285" s="6"/>
      <c r="L285" s="6">
        <v>225</v>
      </c>
      <c r="M285" s="61"/>
      <c r="N285" s="4" t="s">
        <v>1709</v>
      </c>
      <c r="O285" s="4">
        <v>0</v>
      </c>
      <c r="P285" s="4">
        <v>0</v>
      </c>
      <c r="Q285" s="4">
        <v>100</v>
      </c>
      <c r="R285" s="4">
        <v>85</v>
      </c>
      <c r="S285" s="4">
        <v>15</v>
      </c>
      <c r="T285" s="4">
        <v>0</v>
      </c>
      <c r="U285" s="4">
        <v>0</v>
      </c>
      <c r="V285" s="4">
        <v>0</v>
      </c>
      <c r="W285" s="4">
        <v>0</v>
      </c>
      <c r="X285" s="4">
        <v>70</v>
      </c>
      <c r="Y285" s="4">
        <v>30</v>
      </c>
      <c r="Z285" s="4">
        <v>0</v>
      </c>
      <c r="AA285" s="4">
        <v>100</v>
      </c>
      <c r="AB285" s="4">
        <v>100</v>
      </c>
      <c r="AC285" s="4">
        <v>100</v>
      </c>
      <c r="AD285" s="4">
        <v>100</v>
      </c>
      <c r="AE285" s="4">
        <v>50</v>
      </c>
      <c r="AF285" s="4">
        <v>0</v>
      </c>
      <c r="AG285" s="4">
        <v>50</v>
      </c>
      <c r="AH285" s="4">
        <v>50</v>
      </c>
      <c r="AI285" s="4">
        <v>100</v>
      </c>
      <c r="AJ285" s="4">
        <v>1</v>
      </c>
      <c r="AK285" s="4" t="s">
        <v>96</v>
      </c>
      <c r="AL285" s="4" t="s">
        <v>96</v>
      </c>
      <c r="AM285" s="4">
        <v>3</v>
      </c>
      <c r="AN285" s="4" t="s">
        <v>97</v>
      </c>
      <c r="AO285" s="4" t="s">
        <v>97</v>
      </c>
      <c r="AP285" s="4" t="s">
        <v>97</v>
      </c>
      <c r="AQ285" s="4" t="s">
        <v>97</v>
      </c>
      <c r="AR285" s="4" t="s">
        <v>97</v>
      </c>
      <c r="AS285" s="4" t="s">
        <v>97</v>
      </c>
      <c r="AT285" s="4" t="s">
        <v>97</v>
      </c>
      <c r="AU285" s="4" t="s">
        <v>97</v>
      </c>
      <c r="AV285" s="4" t="s">
        <v>96</v>
      </c>
      <c r="AW285" s="4" t="s">
        <v>97</v>
      </c>
      <c r="AX285" s="4" t="s">
        <v>97</v>
      </c>
      <c r="AY285" s="4" t="s">
        <v>97</v>
      </c>
      <c r="AZ285" s="4" t="s">
        <v>97</v>
      </c>
      <c r="BA285" s="4" t="s">
        <v>97</v>
      </c>
      <c r="BB285" s="4" t="s">
        <v>97</v>
      </c>
      <c r="BC285" s="4" t="s">
        <v>96</v>
      </c>
      <c r="BD285" s="4" t="s">
        <v>96</v>
      </c>
      <c r="BE285" s="4">
        <v>0</v>
      </c>
      <c r="BF285" s="4">
        <v>0</v>
      </c>
      <c r="BG285" s="4">
        <v>0</v>
      </c>
      <c r="BH285" s="4">
        <v>2</v>
      </c>
      <c r="BI285" s="4">
        <v>0</v>
      </c>
      <c r="BJ285" s="4">
        <v>1</v>
      </c>
      <c r="BK285" s="4">
        <v>7</v>
      </c>
      <c r="BL285" s="4" t="s">
        <v>97</v>
      </c>
      <c r="BM285" s="4" t="s">
        <v>97</v>
      </c>
      <c r="BN285" s="4" t="s">
        <v>98</v>
      </c>
      <c r="BO285" s="6" t="s">
        <v>97</v>
      </c>
      <c r="BP285" s="6" t="s">
        <v>98</v>
      </c>
      <c r="BQ285" s="6" t="s">
        <v>98</v>
      </c>
      <c r="BR285" s="6" t="s">
        <v>96</v>
      </c>
      <c r="BS285" s="6">
        <v>35</v>
      </c>
      <c r="BT285" s="6" t="s">
        <v>96</v>
      </c>
      <c r="BU285" s="29" t="s">
        <v>429</v>
      </c>
      <c r="BV285" s="29" t="s">
        <v>429</v>
      </c>
      <c r="BW285" s="29" t="s">
        <v>429</v>
      </c>
      <c r="BX285" s="29" t="s">
        <v>429</v>
      </c>
      <c r="BY285" s="29" t="s">
        <v>429</v>
      </c>
      <c r="BZ285" s="65" t="s">
        <v>429</v>
      </c>
      <c r="CA285" s="65" t="s">
        <v>429</v>
      </c>
      <c r="CB285" s="65" t="s">
        <v>1800</v>
      </c>
      <c r="CC285" s="65" t="s">
        <v>1800</v>
      </c>
      <c r="CD285" s="66">
        <v>44</v>
      </c>
      <c r="CE285" s="66">
        <v>27</v>
      </c>
      <c r="CF285" s="66">
        <v>9</v>
      </c>
      <c r="CG285" s="66">
        <v>0</v>
      </c>
      <c r="CH285" s="66">
        <v>2</v>
      </c>
      <c r="CI285" s="66">
        <v>58</v>
      </c>
      <c r="CJ285" s="66">
        <v>0</v>
      </c>
      <c r="CK285" s="66">
        <v>21</v>
      </c>
      <c r="CL285" s="66">
        <v>180</v>
      </c>
      <c r="CM285" s="66">
        <v>99</v>
      </c>
      <c r="CN285" s="66">
        <v>7</v>
      </c>
      <c r="CO285" s="66">
        <v>23</v>
      </c>
      <c r="CP285" s="66">
        <v>11</v>
      </c>
      <c r="CQ285" s="66">
        <v>9</v>
      </c>
      <c r="CR285" s="67">
        <v>0.19240837696335078</v>
      </c>
      <c r="CS285" s="67">
        <v>0.21335078534031413</v>
      </c>
      <c r="CT285" s="67">
        <v>0.31020942408376961</v>
      </c>
      <c r="CU285" s="67">
        <v>0.16884816753926701</v>
      </c>
      <c r="CV285" s="67">
        <v>0.11518324607329843</v>
      </c>
      <c r="CW285" s="68">
        <v>11</v>
      </c>
      <c r="CX285" s="68">
        <v>7</v>
      </c>
      <c r="CY285" s="68">
        <v>9</v>
      </c>
      <c r="CZ285" s="68">
        <v>5</v>
      </c>
    </row>
    <row r="286" spans="1:371" x14ac:dyDescent="0.3">
      <c r="A286" s="3" t="s">
        <v>444</v>
      </c>
      <c r="B286" s="3" t="s">
        <v>499</v>
      </c>
      <c r="C286" s="3" t="s">
        <v>559</v>
      </c>
      <c r="D286" s="6">
        <v>521825</v>
      </c>
      <c r="E286" s="4">
        <v>673</v>
      </c>
      <c r="F286" s="4">
        <v>139</v>
      </c>
      <c r="G286" s="54">
        <v>0.20653789004457651</v>
      </c>
      <c r="H286" s="4">
        <v>1</v>
      </c>
      <c r="I286" s="4">
        <v>139</v>
      </c>
      <c r="J286" s="6"/>
      <c r="K286" s="6">
        <v>139</v>
      </c>
      <c r="L286" s="6"/>
      <c r="M286" s="61"/>
      <c r="N286" s="4" t="s">
        <v>1709</v>
      </c>
      <c r="O286" s="4">
        <v>1</v>
      </c>
      <c r="P286" s="4">
        <v>25</v>
      </c>
      <c r="Q286" s="4">
        <v>0</v>
      </c>
      <c r="R286" s="4">
        <v>0</v>
      </c>
      <c r="S286" s="4">
        <v>100</v>
      </c>
      <c r="T286" s="4">
        <v>0</v>
      </c>
      <c r="U286" s="4">
        <v>0</v>
      </c>
      <c r="V286" s="4">
        <v>35</v>
      </c>
      <c r="W286" s="4">
        <v>30</v>
      </c>
      <c r="X286" s="4">
        <v>59</v>
      </c>
      <c r="Y286" s="4">
        <v>10</v>
      </c>
      <c r="Z286" s="4">
        <v>1</v>
      </c>
      <c r="AA286" s="4">
        <v>100</v>
      </c>
      <c r="AB286" s="4">
        <v>100</v>
      </c>
      <c r="AC286" s="4">
        <v>100</v>
      </c>
      <c r="AD286" s="4">
        <v>100</v>
      </c>
      <c r="AE286" s="4">
        <v>86</v>
      </c>
      <c r="AF286" s="4">
        <v>0</v>
      </c>
      <c r="AG286" s="4">
        <v>50</v>
      </c>
      <c r="AH286" s="4">
        <v>50</v>
      </c>
      <c r="AI286" s="4">
        <v>100</v>
      </c>
      <c r="AJ286" s="4">
        <v>2</v>
      </c>
      <c r="AK286" s="4" t="s">
        <v>96</v>
      </c>
      <c r="AL286" s="4" t="s">
        <v>97</v>
      </c>
      <c r="AM286" s="4" t="s">
        <v>98</v>
      </c>
      <c r="AN286" s="4" t="s">
        <v>97</v>
      </c>
      <c r="AO286" s="4" t="s">
        <v>97</v>
      </c>
      <c r="AP286" s="4" t="s">
        <v>97</v>
      </c>
      <c r="AQ286" s="4" t="s">
        <v>96</v>
      </c>
      <c r="AR286" s="4" t="s">
        <v>96</v>
      </c>
      <c r="AS286" s="4" t="s">
        <v>97</v>
      </c>
      <c r="AT286" s="4" t="s">
        <v>97</v>
      </c>
      <c r="AU286" s="4" t="s">
        <v>97</v>
      </c>
      <c r="AV286" s="4" t="s">
        <v>97</v>
      </c>
      <c r="AW286" s="4" t="s">
        <v>97</v>
      </c>
      <c r="AX286" s="4" t="s">
        <v>97</v>
      </c>
      <c r="AY286" s="4" t="s">
        <v>97</v>
      </c>
      <c r="AZ286" s="4" t="s">
        <v>97</v>
      </c>
      <c r="BA286" s="4" t="s">
        <v>97</v>
      </c>
      <c r="BB286" s="4" t="s">
        <v>97</v>
      </c>
      <c r="BC286" s="4" t="s">
        <v>97</v>
      </c>
      <c r="BD286" s="4" t="s">
        <v>96</v>
      </c>
      <c r="BE286" s="4">
        <v>5</v>
      </c>
      <c r="BF286" s="4">
        <v>5</v>
      </c>
      <c r="BG286" s="4">
        <v>14</v>
      </c>
      <c r="BH286" s="4">
        <v>0</v>
      </c>
      <c r="BI286" s="4">
        <v>0</v>
      </c>
      <c r="BJ286" s="4">
        <v>0</v>
      </c>
      <c r="BK286" s="4">
        <v>7</v>
      </c>
      <c r="BL286" s="4" t="s">
        <v>97</v>
      </c>
      <c r="BM286" s="4" t="s">
        <v>97</v>
      </c>
      <c r="BN286" s="4" t="s">
        <v>98</v>
      </c>
      <c r="BO286" s="6" t="s">
        <v>97</v>
      </c>
      <c r="BP286" s="6" t="s">
        <v>98</v>
      </c>
      <c r="BQ286" s="6" t="s">
        <v>98</v>
      </c>
      <c r="BR286" s="6" t="s">
        <v>96</v>
      </c>
      <c r="BS286" s="6">
        <v>14</v>
      </c>
      <c r="BT286" s="6" t="s">
        <v>96</v>
      </c>
      <c r="BU286" s="29" t="s">
        <v>429</v>
      </c>
      <c r="BV286" s="29" t="s">
        <v>429</v>
      </c>
      <c r="BW286" s="29" t="s">
        <v>429</v>
      </c>
      <c r="BX286" s="29" t="s">
        <v>429</v>
      </c>
      <c r="BY286" s="29" t="s">
        <v>429</v>
      </c>
      <c r="BZ286" s="65" t="s">
        <v>429</v>
      </c>
      <c r="CA286" s="65" t="s">
        <v>429</v>
      </c>
      <c r="CB286" s="65" t="s">
        <v>429</v>
      </c>
      <c r="CC286" s="65" t="s">
        <v>429</v>
      </c>
      <c r="CD286" s="66">
        <v>33</v>
      </c>
      <c r="CE286" s="66">
        <v>18</v>
      </c>
      <c r="CF286" s="66">
        <v>8</v>
      </c>
      <c r="CG286" s="66">
        <v>0</v>
      </c>
      <c r="CH286" s="66">
        <v>0</v>
      </c>
      <c r="CI286" s="66">
        <v>40</v>
      </c>
      <c r="CJ286" s="66">
        <v>0</v>
      </c>
      <c r="CK286" s="66">
        <v>15</v>
      </c>
      <c r="CL286" s="66">
        <v>153</v>
      </c>
      <c r="CM286" s="66">
        <v>80</v>
      </c>
      <c r="CN286" s="66">
        <v>11</v>
      </c>
      <c r="CO286" s="66">
        <v>21</v>
      </c>
      <c r="CP286" s="66">
        <v>0</v>
      </c>
      <c r="CQ286" s="66">
        <v>0</v>
      </c>
      <c r="CR286" s="67">
        <v>0.21597633136094674</v>
      </c>
      <c r="CS286" s="67">
        <v>0.20118343195266272</v>
      </c>
      <c r="CT286" s="67">
        <v>0.31065088757396447</v>
      </c>
      <c r="CU286" s="67">
        <v>0.15384615384615385</v>
      </c>
      <c r="CV286" s="67">
        <v>0.11834319526627218</v>
      </c>
      <c r="CW286" s="68">
        <v>42</v>
      </c>
      <c r="CX286" s="68">
        <v>6</v>
      </c>
      <c r="CY286" s="68">
        <v>8</v>
      </c>
      <c r="CZ286" s="68">
        <v>3</v>
      </c>
    </row>
    <row r="287" spans="1:371" x14ac:dyDescent="0.3">
      <c r="A287" s="3" t="s">
        <v>444</v>
      </c>
      <c r="B287" s="3" t="s">
        <v>499</v>
      </c>
      <c r="C287" s="3" t="s">
        <v>560</v>
      </c>
      <c r="D287" s="6">
        <v>521841</v>
      </c>
      <c r="E287" s="4">
        <v>193</v>
      </c>
      <c r="F287" s="4">
        <v>65</v>
      </c>
      <c r="G287" s="54">
        <v>0.33678756476683935</v>
      </c>
      <c r="H287" s="4">
        <v>1</v>
      </c>
      <c r="I287" s="4">
        <v>45</v>
      </c>
      <c r="J287" s="6">
        <v>45</v>
      </c>
      <c r="K287" s="6"/>
      <c r="L287" s="6"/>
      <c r="M287" s="61">
        <v>20</v>
      </c>
      <c r="N287" s="4" t="s">
        <v>1712</v>
      </c>
      <c r="O287" s="4">
        <v>0</v>
      </c>
      <c r="P287" s="4">
        <v>0</v>
      </c>
      <c r="Q287" s="4">
        <v>0</v>
      </c>
      <c r="R287" s="4">
        <v>0</v>
      </c>
      <c r="S287" s="4">
        <v>100</v>
      </c>
      <c r="T287" s="4">
        <v>0</v>
      </c>
      <c r="U287" s="4">
        <v>0</v>
      </c>
      <c r="V287" s="4">
        <v>0</v>
      </c>
      <c r="W287" s="4">
        <v>0</v>
      </c>
      <c r="X287" s="4">
        <v>70</v>
      </c>
      <c r="Y287" s="4">
        <v>0</v>
      </c>
      <c r="Z287" s="4">
        <v>30</v>
      </c>
      <c r="AA287" s="4">
        <v>100</v>
      </c>
      <c r="AB287" s="4">
        <v>100</v>
      </c>
      <c r="AC287" s="4">
        <v>100</v>
      </c>
      <c r="AD287" s="4">
        <v>0</v>
      </c>
      <c r="AE287" s="4">
        <v>0</v>
      </c>
      <c r="AF287" s="4">
        <v>0</v>
      </c>
      <c r="AG287" s="4">
        <v>0</v>
      </c>
      <c r="AH287" s="4">
        <v>100</v>
      </c>
      <c r="AI287" s="4">
        <v>100</v>
      </c>
      <c r="AJ287" s="4">
        <v>2</v>
      </c>
      <c r="AK287" s="4" t="s">
        <v>96</v>
      </c>
      <c r="AL287" s="4" t="s">
        <v>96</v>
      </c>
      <c r="AM287" s="4">
        <v>2</v>
      </c>
      <c r="AN287" s="4" t="s">
        <v>97</v>
      </c>
      <c r="AO287" s="4" t="s">
        <v>97</v>
      </c>
      <c r="AP287" s="4" t="s">
        <v>97</v>
      </c>
      <c r="AQ287" s="4" t="s">
        <v>96</v>
      </c>
      <c r="AR287" s="4" t="s">
        <v>96</v>
      </c>
      <c r="AS287" s="4" t="s">
        <v>97</v>
      </c>
      <c r="AT287" s="4" t="s">
        <v>97</v>
      </c>
      <c r="AU287" s="4" t="s">
        <v>97</v>
      </c>
      <c r="AV287" s="4" t="s">
        <v>97</v>
      </c>
      <c r="AW287" s="4" t="s">
        <v>97</v>
      </c>
      <c r="AX287" s="4" t="s">
        <v>97</v>
      </c>
      <c r="AY287" s="4" t="s">
        <v>97</v>
      </c>
      <c r="AZ287" s="4" t="s">
        <v>97</v>
      </c>
      <c r="BA287" s="4" t="s">
        <v>97</v>
      </c>
      <c r="BB287" s="4" t="s">
        <v>97</v>
      </c>
      <c r="BC287" s="4" t="s">
        <v>97</v>
      </c>
      <c r="BD287" s="4" t="s">
        <v>1710</v>
      </c>
      <c r="BE287" s="4">
        <v>3</v>
      </c>
      <c r="BF287" s="4">
        <v>3</v>
      </c>
      <c r="BG287" s="4">
        <v>30</v>
      </c>
      <c r="BH287" s="4">
        <v>0</v>
      </c>
      <c r="BI287" s="4">
        <v>0</v>
      </c>
      <c r="BJ287" s="4">
        <v>3</v>
      </c>
      <c r="BK287" s="4">
        <v>5</v>
      </c>
      <c r="BL287" s="4" t="s">
        <v>97</v>
      </c>
      <c r="BM287" s="4" t="s">
        <v>97</v>
      </c>
      <c r="BN287" s="4" t="s">
        <v>98</v>
      </c>
      <c r="BO287" s="6" t="s">
        <v>97</v>
      </c>
      <c r="BP287" s="6" t="s">
        <v>98</v>
      </c>
      <c r="BQ287" s="6" t="s">
        <v>98</v>
      </c>
      <c r="BR287" s="6" t="s">
        <v>96</v>
      </c>
      <c r="BS287" s="6">
        <v>11</v>
      </c>
      <c r="BT287" s="6" t="s">
        <v>96</v>
      </c>
      <c r="BU287" s="29" t="s">
        <v>429</v>
      </c>
      <c r="BV287" s="29" t="s">
        <v>429</v>
      </c>
      <c r="BW287" s="29" t="s">
        <v>429</v>
      </c>
      <c r="BX287" s="29" t="s">
        <v>429</v>
      </c>
      <c r="BY287" s="29" t="s">
        <v>429</v>
      </c>
      <c r="BZ287" s="65" t="s">
        <v>429</v>
      </c>
      <c r="CA287" s="65" t="s">
        <v>429</v>
      </c>
      <c r="CB287" s="65" t="s">
        <v>429</v>
      </c>
      <c r="CC287" s="65" t="s">
        <v>429</v>
      </c>
      <c r="CD287" s="66">
        <v>15</v>
      </c>
      <c r="CE287" s="66">
        <v>10</v>
      </c>
      <c r="CF287" s="66">
        <v>4</v>
      </c>
      <c r="CG287" s="66">
        <v>0</v>
      </c>
      <c r="CH287" s="66">
        <v>0</v>
      </c>
      <c r="CI287" s="66">
        <v>22</v>
      </c>
      <c r="CJ287" s="66">
        <v>0</v>
      </c>
      <c r="CK287" s="66">
        <v>8</v>
      </c>
      <c r="CL287" s="66">
        <v>40</v>
      </c>
      <c r="CM287" s="66">
        <v>22</v>
      </c>
      <c r="CN287" s="66">
        <v>3</v>
      </c>
      <c r="CO287" s="66">
        <v>3</v>
      </c>
      <c r="CP287" s="66">
        <v>0</v>
      </c>
      <c r="CQ287" s="66">
        <v>0</v>
      </c>
      <c r="CR287" s="67">
        <v>0.19680851063829788</v>
      </c>
      <c r="CS287" s="67">
        <v>0.21808510638297873</v>
      </c>
      <c r="CT287" s="67">
        <v>0.34042553191489361</v>
      </c>
      <c r="CU287" s="67">
        <v>0.14361702127659576</v>
      </c>
      <c r="CV287" s="67">
        <v>0.10106382978723404</v>
      </c>
      <c r="CW287" s="68">
        <v>5</v>
      </c>
      <c r="CX287" s="68">
        <v>3</v>
      </c>
      <c r="CY287" s="68">
        <v>4</v>
      </c>
      <c r="CZ287" s="68">
        <v>2</v>
      </c>
    </row>
    <row r="288" spans="1:371" x14ac:dyDescent="0.3">
      <c r="A288" s="3" t="s">
        <v>444</v>
      </c>
      <c r="B288" s="3" t="s">
        <v>499</v>
      </c>
      <c r="C288" s="3" t="s">
        <v>562</v>
      </c>
      <c r="D288" s="6">
        <v>521884</v>
      </c>
      <c r="E288" s="4">
        <v>925</v>
      </c>
      <c r="F288" s="4">
        <v>71</v>
      </c>
      <c r="G288" s="54">
        <v>7.675675675675675E-2</v>
      </c>
      <c r="H288" s="4">
        <v>1</v>
      </c>
      <c r="I288" s="4">
        <v>41</v>
      </c>
      <c r="J288" s="6"/>
      <c r="K288" s="6">
        <v>41</v>
      </c>
      <c r="L288" s="6"/>
      <c r="M288" s="61">
        <v>30</v>
      </c>
      <c r="N288" s="4" t="s">
        <v>1709</v>
      </c>
      <c r="O288" s="4">
        <v>1</v>
      </c>
      <c r="P288" s="4">
        <v>27</v>
      </c>
      <c r="Q288" s="4">
        <v>100</v>
      </c>
      <c r="R288" s="4">
        <v>95</v>
      </c>
      <c r="S288" s="4">
        <v>5</v>
      </c>
      <c r="T288" s="4">
        <v>0</v>
      </c>
      <c r="U288" s="4">
        <v>0</v>
      </c>
      <c r="V288" s="4">
        <v>0</v>
      </c>
      <c r="W288" s="4">
        <v>0</v>
      </c>
      <c r="X288" s="4">
        <v>90</v>
      </c>
      <c r="Y288" s="4">
        <v>10</v>
      </c>
      <c r="Z288" s="4">
        <v>0</v>
      </c>
      <c r="AA288" s="4">
        <v>100</v>
      </c>
      <c r="AB288" s="4">
        <v>100</v>
      </c>
      <c r="AC288" s="4">
        <v>100</v>
      </c>
      <c r="AD288" s="4">
        <v>100</v>
      </c>
      <c r="AE288" s="4">
        <v>90</v>
      </c>
      <c r="AF288" s="4">
        <v>0</v>
      </c>
      <c r="AG288" s="4">
        <v>95</v>
      </c>
      <c r="AH288" s="4">
        <v>5</v>
      </c>
      <c r="AI288" s="4">
        <v>100</v>
      </c>
      <c r="AJ288" s="4">
        <v>2</v>
      </c>
      <c r="AK288" s="4" t="s">
        <v>96</v>
      </c>
      <c r="AL288" s="4" t="s">
        <v>96</v>
      </c>
      <c r="AM288" s="4">
        <v>2</v>
      </c>
      <c r="AN288" s="4" t="s">
        <v>97</v>
      </c>
      <c r="AO288" s="4" t="s">
        <v>97</v>
      </c>
      <c r="AP288" s="4" t="s">
        <v>97</v>
      </c>
      <c r="AQ288" s="4" t="s">
        <v>96</v>
      </c>
      <c r="AR288" s="4" t="s">
        <v>96</v>
      </c>
      <c r="AS288" s="4" t="s">
        <v>97</v>
      </c>
      <c r="AT288" s="4" t="s">
        <v>97</v>
      </c>
      <c r="AU288" s="4" t="s">
        <v>97</v>
      </c>
      <c r="AV288" s="4" t="s">
        <v>97</v>
      </c>
      <c r="AW288" s="4" t="s">
        <v>97</v>
      </c>
      <c r="AX288" s="4" t="s">
        <v>97</v>
      </c>
      <c r="AY288" s="4" t="s">
        <v>97</v>
      </c>
      <c r="AZ288" s="4" t="s">
        <v>97</v>
      </c>
      <c r="BA288" s="4" t="s">
        <v>97</v>
      </c>
      <c r="BB288" s="4" t="s">
        <v>97</v>
      </c>
      <c r="BC288" s="4" t="s">
        <v>97</v>
      </c>
      <c r="BD288" s="4" t="s">
        <v>96</v>
      </c>
      <c r="BE288" s="4">
        <v>5</v>
      </c>
      <c r="BF288" s="4">
        <v>5</v>
      </c>
      <c r="BG288" s="4">
        <v>18</v>
      </c>
      <c r="BH288" s="4">
        <v>0</v>
      </c>
      <c r="BI288" s="4">
        <v>18</v>
      </c>
      <c r="BJ288" s="4">
        <v>0</v>
      </c>
      <c r="BK288" s="4">
        <v>7</v>
      </c>
      <c r="BL288" s="4" t="s">
        <v>97</v>
      </c>
      <c r="BM288" s="4" t="s">
        <v>1439</v>
      </c>
      <c r="BN288" s="4" t="s">
        <v>98</v>
      </c>
      <c r="BO288" s="6" t="s">
        <v>97</v>
      </c>
      <c r="BP288" s="6" t="s">
        <v>98</v>
      </c>
      <c r="BQ288" s="6" t="s">
        <v>98</v>
      </c>
      <c r="BR288" s="6" t="s">
        <v>96</v>
      </c>
      <c r="BS288" s="6">
        <v>9</v>
      </c>
      <c r="BT288" s="6" t="s">
        <v>96</v>
      </c>
      <c r="BU288" s="29" t="s">
        <v>429</v>
      </c>
      <c r="BV288" s="29" t="s">
        <v>429</v>
      </c>
      <c r="BW288" s="29" t="s">
        <v>429</v>
      </c>
      <c r="BX288" s="29" t="s">
        <v>429</v>
      </c>
      <c r="BY288" s="29" t="s">
        <v>429</v>
      </c>
      <c r="BZ288" s="65" t="s">
        <v>429</v>
      </c>
      <c r="CA288" s="65" t="s">
        <v>429</v>
      </c>
      <c r="CB288" s="65" t="s">
        <v>429</v>
      </c>
      <c r="CC288" s="65" t="s">
        <v>429</v>
      </c>
      <c r="CD288" s="66">
        <v>39</v>
      </c>
      <c r="CE288" s="66">
        <v>18</v>
      </c>
      <c r="CF288" s="66">
        <v>5</v>
      </c>
      <c r="CG288" s="66">
        <v>0</v>
      </c>
      <c r="CH288" s="66">
        <v>1</v>
      </c>
      <c r="CI288" s="66">
        <v>23</v>
      </c>
      <c r="CJ288" s="66">
        <v>2</v>
      </c>
      <c r="CK288" s="66">
        <v>10</v>
      </c>
      <c r="CL288" s="66">
        <v>211</v>
      </c>
      <c r="CM288" s="66">
        <v>125</v>
      </c>
      <c r="CN288" s="66">
        <v>15</v>
      </c>
      <c r="CO288" s="66">
        <v>28</v>
      </c>
      <c r="CP288" s="66">
        <v>0</v>
      </c>
      <c r="CQ288" s="66">
        <v>0</v>
      </c>
      <c r="CR288" s="67">
        <v>0.193756727664155</v>
      </c>
      <c r="CS288" s="67">
        <v>0.17007534983853606</v>
      </c>
      <c r="CT288" s="67">
        <v>0.32077502691065662</v>
      </c>
      <c r="CU288" s="67">
        <v>0.17868675995694294</v>
      </c>
      <c r="CV288" s="67">
        <v>0.13670613562970937</v>
      </c>
      <c r="CW288" s="68">
        <v>14</v>
      </c>
      <c r="CX288" s="68">
        <v>20</v>
      </c>
      <c r="CY288" s="68">
        <v>14</v>
      </c>
      <c r="CZ288" s="68">
        <v>10</v>
      </c>
    </row>
    <row r="289" spans="1:375" x14ac:dyDescent="0.3">
      <c r="A289" s="3" t="s">
        <v>444</v>
      </c>
      <c r="B289" s="3" t="s">
        <v>499</v>
      </c>
      <c r="C289" s="3" t="s">
        <v>564</v>
      </c>
      <c r="D289" s="6">
        <v>521914</v>
      </c>
      <c r="E289" s="4">
        <v>923</v>
      </c>
      <c r="F289" s="4">
        <v>766</v>
      </c>
      <c r="G289" s="54">
        <v>0.82990249187432286</v>
      </c>
      <c r="H289" s="4">
        <v>1</v>
      </c>
      <c r="I289" s="4">
        <v>766</v>
      </c>
      <c r="J289" s="6"/>
      <c r="K289" s="6">
        <v>766</v>
      </c>
      <c r="L289" s="6"/>
      <c r="M289" s="61"/>
      <c r="N289" s="4" t="s">
        <v>1709</v>
      </c>
      <c r="O289" s="4">
        <v>0</v>
      </c>
      <c r="P289" s="4">
        <v>0</v>
      </c>
      <c r="Q289" s="4">
        <v>0</v>
      </c>
      <c r="R289" s="4">
        <v>0</v>
      </c>
      <c r="S289" s="4">
        <v>100</v>
      </c>
      <c r="T289" s="4">
        <v>0</v>
      </c>
      <c r="U289" s="4">
        <v>0</v>
      </c>
      <c r="V289" s="4">
        <v>80</v>
      </c>
      <c r="W289" s="4">
        <v>80</v>
      </c>
      <c r="X289" s="4">
        <v>20</v>
      </c>
      <c r="Y289" s="4">
        <v>0</v>
      </c>
      <c r="Z289" s="4">
        <v>0</v>
      </c>
      <c r="AA289" s="4">
        <v>100</v>
      </c>
      <c r="AB289" s="4">
        <v>100</v>
      </c>
      <c r="AC289" s="4">
        <v>100</v>
      </c>
      <c r="AD289" s="4">
        <v>0</v>
      </c>
      <c r="AE289" s="4">
        <v>0</v>
      </c>
      <c r="AF289" s="4">
        <v>0</v>
      </c>
      <c r="AG289" s="4">
        <v>5</v>
      </c>
      <c r="AH289" s="4">
        <v>95</v>
      </c>
      <c r="AI289" s="4">
        <v>100</v>
      </c>
      <c r="AJ289" s="4">
        <v>2</v>
      </c>
      <c r="AK289" s="4" t="s">
        <v>96</v>
      </c>
      <c r="AL289" s="4" t="s">
        <v>96</v>
      </c>
      <c r="AM289" s="4">
        <v>4</v>
      </c>
      <c r="AN289" s="4" t="s">
        <v>96</v>
      </c>
      <c r="AO289" s="4" t="s">
        <v>97</v>
      </c>
      <c r="AP289" s="4" t="s">
        <v>97</v>
      </c>
      <c r="AQ289" s="4" t="s">
        <v>97</v>
      </c>
      <c r="AR289" s="4" t="s">
        <v>97</v>
      </c>
      <c r="AS289" s="4" t="s">
        <v>97</v>
      </c>
      <c r="AT289" s="4" t="s">
        <v>97</v>
      </c>
      <c r="AU289" s="4" t="s">
        <v>96</v>
      </c>
      <c r="AV289" s="4" t="s">
        <v>97</v>
      </c>
      <c r="AW289" s="4" t="s">
        <v>97</v>
      </c>
      <c r="AX289" s="4" t="s">
        <v>97</v>
      </c>
      <c r="AY289" s="4" t="s">
        <v>97</v>
      </c>
      <c r="AZ289" s="4" t="s">
        <v>97</v>
      </c>
      <c r="BA289" s="4" t="s">
        <v>97</v>
      </c>
      <c r="BB289" s="4" t="s">
        <v>97</v>
      </c>
      <c r="BC289" s="4" t="s">
        <v>97</v>
      </c>
      <c r="BD289" s="4" t="s">
        <v>97</v>
      </c>
      <c r="BE289" s="4">
        <v>5</v>
      </c>
      <c r="BF289" s="4">
        <v>5</v>
      </c>
      <c r="BG289" s="4">
        <v>30</v>
      </c>
      <c r="BH289" s="4">
        <v>1</v>
      </c>
      <c r="BI289" s="4">
        <v>30</v>
      </c>
      <c r="BJ289" s="4">
        <v>1</v>
      </c>
      <c r="BK289" s="4">
        <v>7</v>
      </c>
      <c r="BL289" s="4" t="s">
        <v>96</v>
      </c>
      <c r="BM289" s="4" t="s">
        <v>96</v>
      </c>
      <c r="BN289" s="4" t="s">
        <v>1728</v>
      </c>
      <c r="BO289" s="6" t="s">
        <v>97</v>
      </c>
      <c r="BP289" s="6" t="s">
        <v>98</v>
      </c>
      <c r="BQ289" s="6" t="s">
        <v>98</v>
      </c>
      <c r="BR289" s="6" t="s">
        <v>96</v>
      </c>
      <c r="BS289" s="6">
        <v>77</v>
      </c>
      <c r="BT289" s="6" t="s">
        <v>96</v>
      </c>
      <c r="BU289" s="29" t="s">
        <v>430</v>
      </c>
      <c r="BV289" s="29" t="s">
        <v>1801</v>
      </c>
      <c r="BW289" s="29" t="s">
        <v>1801</v>
      </c>
      <c r="BX289" s="29" t="s">
        <v>429</v>
      </c>
      <c r="BY289" s="29" t="s">
        <v>430</v>
      </c>
      <c r="BZ289" s="65" t="s">
        <v>429</v>
      </c>
      <c r="CA289" s="65" t="s">
        <v>429</v>
      </c>
      <c r="CB289" s="65" t="s">
        <v>1800</v>
      </c>
      <c r="CC289" s="65" t="s">
        <v>429</v>
      </c>
      <c r="CD289" s="66">
        <v>174</v>
      </c>
      <c r="CE289" s="66">
        <v>118</v>
      </c>
      <c r="CF289" s="66">
        <v>53</v>
      </c>
      <c r="CG289" s="66">
        <v>25</v>
      </c>
      <c r="CH289" s="66">
        <v>0</v>
      </c>
      <c r="CI289" s="66">
        <v>319</v>
      </c>
      <c r="CJ289" s="66">
        <v>11</v>
      </c>
      <c r="CK289" s="66">
        <v>82</v>
      </c>
      <c r="CL289" s="66">
        <v>377</v>
      </c>
      <c r="CM289" s="66">
        <v>149</v>
      </c>
      <c r="CN289" s="66">
        <v>16</v>
      </c>
      <c r="CO289" s="66">
        <v>61</v>
      </c>
      <c r="CP289" s="66">
        <v>0</v>
      </c>
      <c r="CQ289" s="66">
        <v>0</v>
      </c>
      <c r="CR289" s="67">
        <v>0.36939890710382511</v>
      </c>
      <c r="CS289" s="67">
        <v>0.26229508196721313</v>
      </c>
      <c r="CT289" s="67">
        <v>0.21967213114754097</v>
      </c>
      <c r="CU289" s="67">
        <v>9.3989071038251368E-2</v>
      </c>
      <c r="CV289" s="67">
        <v>5.4644808743169397E-2</v>
      </c>
      <c r="CW289" s="68">
        <v>17</v>
      </c>
      <c r="CX289" s="68">
        <v>6</v>
      </c>
      <c r="CY289" s="68">
        <v>20</v>
      </c>
      <c r="CZ289" s="68">
        <v>5</v>
      </c>
    </row>
    <row r="290" spans="1:375" x14ac:dyDescent="0.3">
      <c r="A290" s="3" t="s">
        <v>444</v>
      </c>
      <c r="B290" s="3" t="s">
        <v>499</v>
      </c>
      <c r="C290" s="3" t="s">
        <v>565</v>
      </c>
      <c r="D290" s="6">
        <v>521931</v>
      </c>
      <c r="E290" s="4">
        <v>2520</v>
      </c>
      <c r="F290" s="4">
        <v>177</v>
      </c>
      <c r="G290" s="54">
        <v>7.0238095238095238E-2</v>
      </c>
      <c r="H290" s="4">
        <v>1</v>
      </c>
      <c r="I290" s="4">
        <v>97</v>
      </c>
      <c r="J290" s="6"/>
      <c r="K290" s="6">
        <v>97</v>
      </c>
      <c r="L290" s="6"/>
      <c r="M290" s="61">
        <v>80</v>
      </c>
      <c r="N290" s="4" t="s">
        <v>1709</v>
      </c>
      <c r="O290" s="4">
        <v>0</v>
      </c>
      <c r="P290" s="4">
        <v>0</v>
      </c>
      <c r="Q290" s="4">
        <v>100</v>
      </c>
      <c r="R290" s="4">
        <v>98</v>
      </c>
      <c r="S290" s="4">
        <v>2</v>
      </c>
      <c r="T290" s="4">
        <v>0</v>
      </c>
      <c r="U290" s="4">
        <v>0</v>
      </c>
      <c r="V290" s="4">
        <v>70</v>
      </c>
      <c r="W290" s="4">
        <v>70</v>
      </c>
      <c r="X290" s="4">
        <v>25</v>
      </c>
      <c r="Y290" s="4">
        <v>0</v>
      </c>
      <c r="Z290" s="4">
        <v>5</v>
      </c>
      <c r="AA290" s="4">
        <v>100</v>
      </c>
      <c r="AB290" s="4">
        <v>100</v>
      </c>
      <c r="AC290" s="4">
        <v>100</v>
      </c>
      <c r="AD290" s="4">
        <v>100</v>
      </c>
      <c r="AE290" s="4">
        <v>95</v>
      </c>
      <c r="AF290" s="4">
        <v>0</v>
      </c>
      <c r="AG290" s="4">
        <v>95</v>
      </c>
      <c r="AH290" s="4">
        <v>5</v>
      </c>
      <c r="AI290" s="4">
        <v>100</v>
      </c>
      <c r="AJ290" s="4">
        <v>2</v>
      </c>
      <c r="AK290" s="4" t="s">
        <v>96</v>
      </c>
      <c r="AL290" s="4" t="s">
        <v>97</v>
      </c>
      <c r="AM290" s="4" t="s">
        <v>98</v>
      </c>
      <c r="AN290" s="4" t="s">
        <v>97</v>
      </c>
      <c r="AO290" s="4" t="s">
        <v>97</v>
      </c>
      <c r="AP290" s="4" t="s">
        <v>97</v>
      </c>
      <c r="AQ290" s="4" t="s">
        <v>97</v>
      </c>
      <c r="AR290" s="4" t="s">
        <v>97</v>
      </c>
      <c r="AS290" s="4" t="s">
        <v>97</v>
      </c>
      <c r="AT290" s="4" t="s">
        <v>97</v>
      </c>
      <c r="AU290" s="4" t="s">
        <v>97</v>
      </c>
      <c r="AV290" s="4" t="s">
        <v>96</v>
      </c>
      <c r="AW290" s="4" t="s">
        <v>97</v>
      </c>
      <c r="AX290" s="4" t="s">
        <v>97</v>
      </c>
      <c r="AY290" s="4" t="s">
        <v>97</v>
      </c>
      <c r="AZ290" s="4" t="s">
        <v>97</v>
      </c>
      <c r="BA290" s="4" t="s">
        <v>97</v>
      </c>
      <c r="BB290" s="4" t="s">
        <v>97</v>
      </c>
      <c r="BC290" s="4" t="s">
        <v>97</v>
      </c>
      <c r="BD290" s="4" t="s">
        <v>96</v>
      </c>
      <c r="BE290" s="4">
        <v>0</v>
      </c>
      <c r="BF290" s="4">
        <v>0</v>
      </c>
      <c r="BG290" s="4">
        <v>10</v>
      </c>
      <c r="BH290" s="4">
        <v>0</v>
      </c>
      <c r="BI290" s="4">
        <v>11</v>
      </c>
      <c r="BJ290" s="4">
        <v>0</v>
      </c>
      <c r="BK290" s="4">
        <v>9</v>
      </c>
      <c r="BL290" s="4" t="s">
        <v>97</v>
      </c>
      <c r="BM290" s="4" t="s">
        <v>97</v>
      </c>
      <c r="BN290" s="4" t="s">
        <v>98</v>
      </c>
      <c r="BO290" s="6" t="s">
        <v>97</v>
      </c>
      <c r="BP290" s="6" t="s">
        <v>98</v>
      </c>
      <c r="BQ290" s="6" t="s">
        <v>98</v>
      </c>
      <c r="BR290" s="6" t="s">
        <v>96</v>
      </c>
      <c r="BS290" s="6">
        <v>5</v>
      </c>
      <c r="BT290" s="6" t="s">
        <v>96</v>
      </c>
      <c r="BU290" s="29" t="s">
        <v>429</v>
      </c>
      <c r="BV290" s="29" t="s">
        <v>429</v>
      </c>
      <c r="BW290" s="29" t="s">
        <v>429</v>
      </c>
      <c r="BX290" s="29" t="s">
        <v>429</v>
      </c>
      <c r="BY290" s="29" t="s">
        <v>429</v>
      </c>
      <c r="BZ290" s="65" t="s">
        <v>429</v>
      </c>
      <c r="CA290" s="65" t="s">
        <v>429</v>
      </c>
      <c r="CB290" s="65" t="s">
        <v>429</v>
      </c>
      <c r="CC290" s="65" t="s">
        <v>429</v>
      </c>
      <c r="CD290" s="66">
        <v>62</v>
      </c>
      <c r="CE290" s="66">
        <v>19</v>
      </c>
      <c r="CF290" s="66">
        <v>11</v>
      </c>
      <c r="CG290" s="66">
        <v>0</v>
      </c>
      <c r="CH290" s="66">
        <v>9</v>
      </c>
      <c r="CI290" s="66">
        <v>26</v>
      </c>
      <c r="CJ290" s="66">
        <v>0</v>
      </c>
      <c r="CK290" s="66">
        <v>14</v>
      </c>
      <c r="CL290" s="66">
        <v>577</v>
      </c>
      <c r="CM290" s="66">
        <v>327</v>
      </c>
      <c r="CN290" s="66">
        <v>26</v>
      </c>
      <c r="CO290" s="66">
        <v>64</v>
      </c>
      <c r="CP290" s="66">
        <v>29</v>
      </c>
      <c r="CQ290" s="66">
        <v>33</v>
      </c>
      <c r="CR290" s="67">
        <v>0.19094488188976377</v>
      </c>
      <c r="CS290" s="67">
        <v>0.15629921259842519</v>
      </c>
      <c r="CT290" s="67">
        <v>0.3283464566929134</v>
      </c>
      <c r="CU290" s="67">
        <v>0.15944881889763779</v>
      </c>
      <c r="CV290" s="67">
        <v>0.16496062992125984</v>
      </c>
      <c r="CW290" s="68">
        <v>53</v>
      </c>
      <c r="CX290" s="68">
        <v>31</v>
      </c>
      <c r="CY290" s="68">
        <v>25</v>
      </c>
      <c r="CZ290" s="68">
        <v>10</v>
      </c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  <c r="ED290" s="47"/>
      <c r="EE290" s="47"/>
      <c r="EF290" s="47"/>
      <c r="EG290" s="47"/>
      <c r="EH290" s="47"/>
      <c r="EI290" s="47"/>
      <c r="EJ290" s="47"/>
      <c r="EK290" s="47"/>
      <c r="EL290" s="47"/>
      <c r="EM290" s="47"/>
      <c r="EN290" s="47"/>
      <c r="EO290" s="47"/>
      <c r="EP290" s="47"/>
      <c r="EQ290" s="47"/>
      <c r="ER290" s="47"/>
      <c r="ES290" s="47"/>
      <c r="ET290" s="47"/>
      <c r="EU290" s="47"/>
      <c r="EV290" s="47"/>
      <c r="EW290" s="47"/>
      <c r="EX290" s="47"/>
      <c r="EY290" s="47"/>
      <c r="EZ290" s="47"/>
      <c r="FA290" s="47"/>
      <c r="FB290" s="47"/>
      <c r="FC290" s="47"/>
      <c r="FD290" s="47"/>
      <c r="FE290" s="47"/>
      <c r="FF290" s="47"/>
      <c r="FG290" s="47"/>
      <c r="FH290" s="47"/>
      <c r="FI290" s="47"/>
      <c r="FJ290" s="47"/>
      <c r="FK290" s="47"/>
      <c r="FL290" s="47"/>
      <c r="FM290" s="47"/>
      <c r="FN290" s="47"/>
      <c r="FO290" s="47"/>
      <c r="FP290" s="47"/>
      <c r="FQ290" s="47"/>
      <c r="FR290" s="47"/>
      <c r="FS290" s="47"/>
      <c r="FT290" s="47"/>
      <c r="FU290" s="47"/>
      <c r="FV290" s="47"/>
      <c r="FW290" s="47"/>
      <c r="FX290" s="47"/>
      <c r="FY290" s="47"/>
      <c r="FZ290" s="47"/>
      <c r="GA290" s="47"/>
      <c r="GB290" s="47"/>
      <c r="GC290" s="47"/>
      <c r="GD290" s="47"/>
      <c r="GE290" s="47"/>
      <c r="GF290" s="47"/>
      <c r="GG290" s="47"/>
      <c r="GH290" s="47"/>
      <c r="GI290" s="47"/>
      <c r="GJ290" s="47"/>
      <c r="GK290" s="47"/>
      <c r="GL290" s="47"/>
      <c r="GM290" s="47"/>
      <c r="GN290" s="47"/>
      <c r="GO290" s="47"/>
      <c r="GP290" s="47"/>
      <c r="GQ290" s="47"/>
      <c r="GR290" s="47"/>
      <c r="GS290" s="47"/>
      <c r="GT290" s="47"/>
      <c r="GU290" s="47"/>
      <c r="GV290" s="47"/>
      <c r="GW290" s="47"/>
      <c r="GX290" s="47"/>
      <c r="GY290" s="47"/>
      <c r="GZ290" s="47"/>
      <c r="HA290" s="47"/>
      <c r="HB290" s="47"/>
      <c r="HC290" s="47"/>
      <c r="HD290" s="47"/>
      <c r="HE290" s="47"/>
      <c r="HF290" s="47"/>
      <c r="HG290" s="47"/>
      <c r="HH290" s="47"/>
      <c r="HI290" s="47"/>
      <c r="HJ290" s="47"/>
      <c r="HK290" s="47"/>
      <c r="HL290" s="47"/>
      <c r="HM290" s="47"/>
      <c r="HN290" s="47"/>
      <c r="HO290" s="47"/>
      <c r="HP290" s="47"/>
      <c r="HQ290" s="47"/>
      <c r="HR290" s="47"/>
      <c r="HS290" s="47"/>
      <c r="HT290" s="47"/>
      <c r="HU290" s="47"/>
      <c r="HV290" s="47"/>
      <c r="HW290" s="47"/>
      <c r="HX290" s="47"/>
      <c r="HY290" s="47"/>
      <c r="HZ290" s="47"/>
      <c r="IA290" s="47"/>
      <c r="IB290" s="47"/>
      <c r="IC290" s="47"/>
      <c r="ID290" s="47"/>
      <c r="IE290" s="47"/>
      <c r="IF290" s="47"/>
      <c r="IG290" s="47"/>
      <c r="IH290" s="47"/>
      <c r="II290" s="47"/>
      <c r="IJ290" s="47"/>
      <c r="IK290" s="47"/>
      <c r="IL290" s="47"/>
      <c r="IM290" s="47"/>
      <c r="IN290" s="47"/>
      <c r="IO290" s="47"/>
      <c r="IP290" s="47"/>
      <c r="IQ290" s="47"/>
      <c r="IR290" s="47"/>
      <c r="IS290" s="47"/>
      <c r="IT290" s="47"/>
      <c r="IU290" s="47"/>
      <c r="IV290" s="47"/>
      <c r="IW290" s="47"/>
      <c r="IX290" s="47"/>
      <c r="IY290" s="47"/>
      <c r="IZ290" s="47"/>
      <c r="JA290" s="47"/>
      <c r="JB290" s="47"/>
      <c r="JC290" s="47"/>
      <c r="JD290" s="47"/>
      <c r="JE290" s="47"/>
      <c r="JF290" s="47"/>
      <c r="JG290" s="47"/>
      <c r="JH290" s="47"/>
      <c r="JI290" s="47"/>
      <c r="JJ290" s="47"/>
      <c r="JK290" s="47"/>
      <c r="JL290" s="47"/>
      <c r="JM290" s="47"/>
      <c r="JN290" s="47"/>
      <c r="JO290" s="47"/>
      <c r="JP290" s="47"/>
      <c r="JQ290" s="47"/>
      <c r="JR290" s="47"/>
      <c r="JS290" s="47"/>
      <c r="JT290" s="47"/>
      <c r="JU290" s="47"/>
      <c r="JV290" s="47"/>
      <c r="JW290" s="47"/>
      <c r="JX290" s="47"/>
      <c r="JY290" s="47"/>
      <c r="JZ290" s="47"/>
      <c r="KA290" s="47"/>
      <c r="KB290" s="47"/>
      <c r="KC290" s="47"/>
      <c r="KD290" s="47"/>
      <c r="KE290" s="47"/>
      <c r="KF290" s="47"/>
      <c r="KG290" s="47"/>
      <c r="KH290" s="47"/>
      <c r="KI290" s="47"/>
      <c r="KJ290" s="47"/>
      <c r="KK290" s="47"/>
      <c r="KL290" s="47"/>
      <c r="KM290" s="47"/>
      <c r="KN290" s="47"/>
      <c r="KO290" s="47"/>
      <c r="KP290" s="47"/>
      <c r="KQ290" s="47"/>
      <c r="KR290" s="47"/>
      <c r="KS290" s="47"/>
      <c r="KT290" s="47"/>
      <c r="KU290" s="47"/>
      <c r="KV290" s="47"/>
      <c r="KW290" s="47"/>
      <c r="KX290" s="47"/>
      <c r="KY290" s="47"/>
      <c r="KZ290" s="47"/>
      <c r="LA290" s="47"/>
      <c r="LB290" s="47"/>
      <c r="LC290" s="47"/>
      <c r="LD290" s="47"/>
      <c r="LE290" s="47"/>
      <c r="LF290" s="47"/>
      <c r="LG290" s="47"/>
      <c r="LH290" s="47"/>
      <c r="LI290" s="47"/>
      <c r="LJ290" s="47"/>
      <c r="LK290" s="47"/>
      <c r="LL290" s="47"/>
      <c r="LM290" s="47"/>
      <c r="LN290" s="47"/>
      <c r="LO290" s="47"/>
      <c r="LP290" s="47"/>
      <c r="LQ290" s="47"/>
      <c r="LR290" s="47"/>
      <c r="LS290" s="47"/>
      <c r="LT290" s="47"/>
      <c r="LU290" s="47"/>
      <c r="LV290" s="47"/>
      <c r="LW290" s="47"/>
      <c r="LX290" s="47"/>
      <c r="LY290" s="47"/>
      <c r="LZ290" s="47"/>
      <c r="MA290" s="47"/>
      <c r="MB290" s="47"/>
      <c r="MC290" s="47"/>
      <c r="MD290" s="47"/>
      <c r="ME290" s="47"/>
      <c r="MF290" s="47"/>
      <c r="MG290" s="47"/>
      <c r="MH290" s="47"/>
      <c r="MI290" s="47"/>
      <c r="MJ290" s="47"/>
      <c r="MK290" s="47"/>
      <c r="ML290" s="47"/>
      <c r="MM290" s="47"/>
      <c r="MN290" s="47"/>
      <c r="MO290" s="47"/>
      <c r="MP290" s="47"/>
      <c r="MQ290" s="47"/>
      <c r="MR290" s="47"/>
      <c r="MS290" s="47"/>
      <c r="MT290" s="47"/>
      <c r="MU290" s="47"/>
      <c r="MV290" s="47"/>
      <c r="MW290" s="47"/>
      <c r="MX290" s="47"/>
      <c r="MY290" s="47"/>
      <c r="MZ290" s="47"/>
      <c r="NA290" s="47"/>
      <c r="NB290" s="47"/>
      <c r="NC290" s="47"/>
      <c r="ND290" s="47"/>
      <c r="NE290" s="47"/>
      <c r="NF290" s="47"/>
      <c r="NG290" s="47"/>
      <c r="NH290" s="47"/>
      <c r="NI290" s="47"/>
      <c r="NJ290" s="47"/>
      <c r="NK290" s="47"/>
    </row>
    <row r="291" spans="1:375" x14ac:dyDescent="0.3">
      <c r="A291" s="3" t="s">
        <v>444</v>
      </c>
      <c r="B291" s="3" t="s">
        <v>499</v>
      </c>
      <c r="C291" s="3" t="s">
        <v>567</v>
      </c>
      <c r="D291" s="6">
        <v>521965</v>
      </c>
      <c r="E291" s="4">
        <v>1992</v>
      </c>
      <c r="F291" s="4">
        <v>332</v>
      </c>
      <c r="G291" s="54">
        <v>0.16666666666666666</v>
      </c>
      <c r="H291" s="4">
        <v>1</v>
      </c>
      <c r="I291" s="4">
        <v>332</v>
      </c>
      <c r="J291" s="6"/>
      <c r="K291" s="6">
        <v>332</v>
      </c>
      <c r="L291" s="6"/>
      <c r="M291" s="61"/>
      <c r="N291" s="4" t="s">
        <v>1709</v>
      </c>
      <c r="O291" s="4">
        <v>18</v>
      </c>
      <c r="P291" s="4">
        <v>50</v>
      </c>
      <c r="Q291" s="4">
        <v>60</v>
      </c>
      <c r="R291" s="4">
        <v>50</v>
      </c>
      <c r="S291" s="4">
        <v>50</v>
      </c>
      <c r="T291" s="4">
        <v>0</v>
      </c>
      <c r="U291" s="4">
        <v>0</v>
      </c>
      <c r="V291" s="4">
        <v>0</v>
      </c>
      <c r="W291" s="4">
        <v>0</v>
      </c>
      <c r="X291" s="4">
        <v>98</v>
      </c>
      <c r="Y291" s="4">
        <v>1</v>
      </c>
      <c r="Z291" s="4">
        <v>1</v>
      </c>
      <c r="AA291" s="4">
        <v>100</v>
      </c>
      <c r="AB291" s="4">
        <v>100</v>
      </c>
      <c r="AC291" s="4">
        <v>100</v>
      </c>
      <c r="AD291" s="4">
        <v>100</v>
      </c>
      <c r="AE291" s="4">
        <v>95</v>
      </c>
      <c r="AF291" s="4">
        <v>0</v>
      </c>
      <c r="AG291" s="4">
        <v>95</v>
      </c>
      <c r="AH291" s="4">
        <v>5</v>
      </c>
      <c r="AI291" s="4">
        <v>90</v>
      </c>
      <c r="AJ291" s="4">
        <v>2</v>
      </c>
      <c r="AK291" s="4" t="s">
        <v>96</v>
      </c>
      <c r="AL291" s="4" t="s">
        <v>96</v>
      </c>
      <c r="AM291" s="4">
        <v>4</v>
      </c>
      <c r="AN291" s="4" t="s">
        <v>96</v>
      </c>
      <c r="AO291" s="4" t="s">
        <v>97</v>
      </c>
      <c r="AP291" s="4" t="s">
        <v>97</v>
      </c>
      <c r="AQ291" s="4" t="s">
        <v>97</v>
      </c>
      <c r="AR291" s="4" t="s">
        <v>97</v>
      </c>
      <c r="AS291" s="4" t="s">
        <v>97</v>
      </c>
      <c r="AT291" s="4" t="s">
        <v>97</v>
      </c>
      <c r="AU291" s="4" t="s">
        <v>97</v>
      </c>
      <c r="AV291" s="4" t="s">
        <v>97</v>
      </c>
      <c r="AW291" s="4" t="s">
        <v>97</v>
      </c>
      <c r="AX291" s="4" t="s">
        <v>97</v>
      </c>
      <c r="AY291" s="4" t="s">
        <v>97</v>
      </c>
      <c r="AZ291" s="4" t="s">
        <v>97</v>
      </c>
      <c r="BA291" s="4" t="s">
        <v>97</v>
      </c>
      <c r="BB291" s="4" t="s">
        <v>97</v>
      </c>
      <c r="BC291" s="4" t="s">
        <v>96</v>
      </c>
      <c r="BD291" s="4" t="s">
        <v>97</v>
      </c>
      <c r="BE291" s="4">
        <v>0</v>
      </c>
      <c r="BF291" s="4">
        <v>0</v>
      </c>
      <c r="BG291" s="4">
        <v>5</v>
      </c>
      <c r="BH291" s="4">
        <v>0</v>
      </c>
      <c r="BI291" s="4">
        <v>6</v>
      </c>
      <c r="BJ291" s="4">
        <v>0</v>
      </c>
      <c r="BK291" s="4">
        <v>8</v>
      </c>
      <c r="BL291" s="4" t="s">
        <v>97</v>
      </c>
      <c r="BM291" s="4" t="s">
        <v>97</v>
      </c>
      <c r="BN291" s="4" t="s">
        <v>98</v>
      </c>
      <c r="BO291" s="6" t="s">
        <v>97</v>
      </c>
      <c r="BP291" s="6" t="s">
        <v>98</v>
      </c>
      <c r="BQ291" s="6" t="s">
        <v>98</v>
      </c>
      <c r="BR291" s="6" t="s">
        <v>96</v>
      </c>
      <c r="BS291" s="6">
        <v>15</v>
      </c>
      <c r="BT291" s="6" t="s">
        <v>96</v>
      </c>
      <c r="BU291" s="29" t="s">
        <v>429</v>
      </c>
      <c r="BV291" s="29" t="s">
        <v>429</v>
      </c>
      <c r="BW291" s="29" t="s">
        <v>429</v>
      </c>
      <c r="BX291" s="29" t="s">
        <v>429</v>
      </c>
      <c r="BY291" s="29" t="s">
        <v>429</v>
      </c>
      <c r="BZ291" s="65" t="s">
        <v>429</v>
      </c>
      <c r="CA291" s="65" t="s">
        <v>429</v>
      </c>
      <c r="CB291" s="65" t="s">
        <v>429</v>
      </c>
      <c r="CC291" s="65" t="s">
        <v>429</v>
      </c>
      <c r="CD291" s="66">
        <v>69</v>
      </c>
      <c r="CE291" s="66">
        <v>29</v>
      </c>
      <c r="CF291" s="66">
        <v>13</v>
      </c>
      <c r="CG291" s="66">
        <v>0</v>
      </c>
      <c r="CH291" s="66">
        <v>0</v>
      </c>
      <c r="CI291" s="66">
        <v>71</v>
      </c>
      <c r="CJ291" s="66">
        <v>0</v>
      </c>
      <c r="CK291" s="66">
        <v>34</v>
      </c>
      <c r="CL291" s="66">
        <v>409</v>
      </c>
      <c r="CM291" s="66">
        <v>228</v>
      </c>
      <c r="CN291" s="66">
        <v>21</v>
      </c>
      <c r="CO291" s="66">
        <v>52</v>
      </c>
      <c r="CP291" s="66">
        <v>41</v>
      </c>
      <c r="CQ291" s="66">
        <v>42</v>
      </c>
      <c r="CR291" s="67">
        <v>0.20172326406487581</v>
      </c>
      <c r="CS291" s="67">
        <v>0.19918905220476432</v>
      </c>
      <c r="CT291" s="67">
        <v>0.2838317283324886</v>
      </c>
      <c r="CU291" s="67">
        <v>0.1875316776482514</v>
      </c>
      <c r="CV291" s="67">
        <v>0.12772427774961986</v>
      </c>
      <c r="CW291" s="68">
        <v>32</v>
      </c>
      <c r="CX291" s="68">
        <v>31</v>
      </c>
      <c r="CY291" s="68">
        <v>32</v>
      </c>
      <c r="CZ291" s="68">
        <v>21</v>
      </c>
    </row>
    <row r="292" spans="1:375" x14ac:dyDescent="0.3">
      <c r="A292" s="3" t="s">
        <v>444</v>
      </c>
      <c r="B292" s="3" t="s">
        <v>499</v>
      </c>
      <c r="C292" s="3" t="s">
        <v>568</v>
      </c>
      <c r="D292" s="6">
        <v>521973</v>
      </c>
      <c r="E292" s="4">
        <v>2185</v>
      </c>
      <c r="F292" s="4">
        <v>391</v>
      </c>
      <c r="G292" s="54">
        <v>0.17894736842105263</v>
      </c>
      <c r="H292" s="4">
        <v>1</v>
      </c>
      <c r="I292" s="4">
        <v>321</v>
      </c>
      <c r="J292" s="6"/>
      <c r="K292" s="6">
        <v>321</v>
      </c>
      <c r="L292" s="6"/>
      <c r="M292" s="61">
        <v>70</v>
      </c>
      <c r="N292" s="4" t="s">
        <v>1709</v>
      </c>
      <c r="O292" s="4">
        <v>4</v>
      </c>
      <c r="P292" s="4">
        <v>14</v>
      </c>
      <c r="Q292" s="4">
        <v>70</v>
      </c>
      <c r="R292" s="4">
        <v>45</v>
      </c>
      <c r="S292" s="4">
        <v>55</v>
      </c>
      <c r="T292" s="4">
        <v>0</v>
      </c>
      <c r="U292" s="4">
        <v>0</v>
      </c>
      <c r="V292" s="4">
        <v>70</v>
      </c>
      <c r="W292" s="4">
        <v>65</v>
      </c>
      <c r="X292" s="4">
        <v>35</v>
      </c>
      <c r="Y292" s="4">
        <v>0</v>
      </c>
      <c r="Z292" s="4">
        <v>0</v>
      </c>
      <c r="AA292" s="4">
        <v>100</v>
      </c>
      <c r="AB292" s="4">
        <v>100</v>
      </c>
      <c r="AC292" s="4">
        <v>100</v>
      </c>
      <c r="AD292" s="4">
        <v>100</v>
      </c>
      <c r="AE292" s="4">
        <v>90</v>
      </c>
      <c r="AF292" s="4">
        <v>0</v>
      </c>
      <c r="AG292" s="4">
        <v>90</v>
      </c>
      <c r="AH292" s="4">
        <v>10</v>
      </c>
      <c r="AI292" s="4">
        <v>100</v>
      </c>
      <c r="AJ292" s="4">
        <v>2</v>
      </c>
      <c r="AK292" s="4" t="s">
        <v>96</v>
      </c>
      <c r="AL292" s="4" t="s">
        <v>96</v>
      </c>
      <c r="AM292" s="4">
        <v>2</v>
      </c>
      <c r="AN292" s="4" t="s">
        <v>96</v>
      </c>
      <c r="AO292" s="4" t="s">
        <v>96</v>
      </c>
      <c r="AP292" s="4" t="s">
        <v>96</v>
      </c>
      <c r="AQ292" s="4" t="s">
        <v>96</v>
      </c>
      <c r="AR292" s="4" t="s">
        <v>96</v>
      </c>
      <c r="AS292" s="4" t="s">
        <v>97</v>
      </c>
      <c r="AT292" s="4" t="s">
        <v>97</v>
      </c>
      <c r="AU292" s="4" t="s">
        <v>97</v>
      </c>
      <c r="AV292" s="4" t="s">
        <v>97</v>
      </c>
      <c r="AW292" s="4" t="s">
        <v>97</v>
      </c>
      <c r="AX292" s="4" t="s">
        <v>97</v>
      </c>
      <c r="AY292" s="4" t="s">
        <v>97</v>
      </c>
      <c r="AZ292" s="4" t="s">
        <v>97</v>
      </c>
      <c r="BA292" s="4" t="s">
        <v>97</v>
      </c>
      <c r="BB292" s="4" t="s">
        <v>97</v>
      </c>
      <c r="BC292" s="4" t="s">
        <v>97</v>
      </c>
      <c r="BD292" s="4" t="s">
        <v>96</v>
      </c>
      <c r="BE292" s="4">
        <v>0</v>
      </c>
      <c r="BF292" s="4">
        <v>1</v>
      </c>
      <c r="BG292" s="4">
        <v>1</v>
      </c>
      <c r="BH292" s="4">
        <v>0</v>
      </c>
      <c r="BI292" s="4">
        <v>13</v>
      </c>
      <c r="BJ292" s="4">
        <v>0</v>
      </c>
      <c r="BK292" s="4">
        <v>9</v>
      </c>
      <c r="BL292" s="4" t="s">
        <v>97</v>
      </c>
      <c r="BM292" s="4" t="s">
        <v>97</v>
      </c>
      <c r="BN292" s="4" t="s">
        <v>98</v>
      </c>
      <c r="BO292" s="6" t="s">
        <v>97</v>
      </c>
      <c r="BP292" s="6" t="s">
        <v>98</v>
      </c>
      <c r="BQ292" s="6" t="s">
        <v>98</v>
      </c>
      <c r="BR292" s="6" t="s">
        <v>96</v>
      </c>
      <c r="BS292" s="6">
        <v>2</v>
      </c>
      <c r="BT292" s="6" t="s">
        <v>96</v>
      </c>
      <c r="BU292" s="29" t="s">
        <v>429</v>
      </c>
      <c r="BV292" s="29" t="s">
        <v>1801</v>
      </c>
      <c r="BW292" s="29" t="s">
        <v>429</v>
      </c>
      <c r="BX292" s="29" t="s">
        <v>429</v>
      </c>
      <c r="BY292" s="29" t="s">
        <v>429</v>
      </c>
      <c r="BZ292" s="65" t="s">
        <v>429</v>
      </c>
      <c r="CA292" s="65" t="s">
        <v>1800</v>
      </c>
      <c r="CB292" s="65" t="s">
        <v>429</v>
      </c>
      <c r="CC292" s="65" t="s">
        <v>429</v>
      </c>
      <c r="CD292" s="66">
        <v>80</v>
      </c>
      <c r="CE292" s="66">
        <v>30</v>
      </c>
      <c r="CF292" s="66">
        <v>15</v>
      </c>
      <c r="CG292" s="66">
        <v>0</v>
      </c>
      <c r="CH292" s="66">
        <v>5</v>
      </c>
      <c r="CI292" s="66">
        <v>72</v>
      </c>
      <c r="CJ292" s="66">
        <v>17</v>
      </c>
      <c r="CK292" s="66">
        <v>28</v>
      </c>
      <c r="CL292" s="66">
        <v>494</v>
      </c>
      <c r="CM292" s="66">
        <v>280</v>
      </c>
      <c r="CN292" s="66">
        <v>25</v>
      </c>
      <c r="CO292" s="66">
        <v>64</v>
      </c>
      <c r="CP292" s="66">
        <v>46</v>
      </c>
      <c r="CQ292" s="66">
        <v>47</v>
      </c>
      <c r="CR292" s="67">
        <v>0.18755760368663593</v>
      </c>
      <c r="CS292" s="67">
        <v>0.18663594470046083</v>
      </c>
      <c r="CT292" s="67">
        <v>0.30599078341013825</v>
      </c>
      <c r="CU292" s="67">
        <v>0.18571428571428572</v>
      </c>
      <c r="CV292" s="67">
        <v>0.13410138248847928</v>
      </c>
      <c r="CW292" s="68">
        <v>35</v>
      </c>
      <c r="CX292" s="68">
        <v>35</v>
      </c>
      <c r="CY292" s="68">
        <v>34</v>
      </c>
      <c r="CZ292" s="68">
        <v>22</v>
      </c>
    </row>
    <row r="293" spans="1:375" x14ac:dyDescent="0.3">
      <c r="A293" s="3" t="s">
        <v>444</v>
      </c>
      <c r="B293" s="3" t="s">
        <v>499</v>
      </c>
      <c r="C293" s="3" t="s">
        <v>570</v>
      </c>
      <c r="D293" s="6">
        <v>521981</v>
      </c>
      <c r="E293" s="4">
        <v>1129</v>
      </c>
      <c r="F293" s="4">
        <v>200</v>
      </c>
      <c r="G293" s="54">
        <v>0.17714791851195749</v>
      </c>
      <c r="H293" s="4">
        <v>2</v>
      </c>
      <c r="I293" s="4">
        <v>110</v>
      </c>
      <c r="J293" s="6"/>
      <c r="K293" s="6">
        <v>60</v>
      </c>
      <c r="L293" s="6">
        <v>50</v>
      </c>
      <c r="M293" s="61">
        <v>90</v>
      </c>
      <c r="N293" s="4" t="s">
        <v>1712</v>
      </c>
      <c r="O293" s="4">
        <v>0</v>
      </c>
      <c r="P293" s="4">
        <v>0</v>
      </c>
      <c r="Q293" s="4">
        <v>100</v>
      </c>
      <c r="R293" s="4">
        <v>100</v>
      </c>
      <c r="S293" s="4">
        <v>0</v>
      </c>
      <c r="T293" s="4">
        <v>0</v>
      </c>
      <c r="U293" s="4">
        <v>0</v>
      </c>
      <c r="V293" s="4">
        <v>0</v>
      </c>
      <c r="W293" s="4">
        <v>0</v>
      </c>
      <c r="X293" s="4">
        <v>90</v>
      </c>
      <c r="Y293" s="4">
        <v>10</v>
      </c>
      <c r="Z293" s="4">
        <v>0</v>
      </c>
      <c r="AA293" s="4">
        <v>100</v>
      </c>
      <c r="AB293" s="4">
        <v>100</v>
      </c>
      <c r="AC293" s="4">
        <v>100</v>
      </c>
      <c r="AD293" s="4">
        <v>100</v>
      </c>
      <c r="AE293" s="4">
        <v>100</v>
      </c>
      <c r="AF293" s="4">
        <v>0</v>
      </c>
      <c r="AG293" s="4">
        <v>80</v>
      </c>
      <c r="AH293" s="4">
        <v>20</v>
      </c>
      <c r="AI293" s="4">
        <v>100</v>
      </c>
      <c r="AJ293" s="4">
        <v>2</v>
      </c>
      <c r="AK293" s="4" t="s">
        <v>96</v>
      </c>
      <c r="AL293" s="4" t="s">
        <v>96</v>
      </c>
      <c r="AM293" s="4">
        <v>5</v>
      </c>
      <c r="AN293" s="4" t="s">
        <v>97</v>
      </c>
      <c r="AO293" s="4" t="s">
        <v>97</v>
      </c>
      <c r="AP293" s="4" t="s">
        <v>97</v>
      </c>
      <c r="AQ293" s="4" t="s">
        <v>96</v>
      </c>
      <c r="AR293" s="4" t="s">
        <v>96</v>
      </c>
      <c r="AS293" s="4" t="s">
        <v>97</v>
      </c>
      <c r="AT293" s="4" t="s">
        <v>97</v>
      </c>
      <c r="AU293" s="4" t="s">
        <v>97</v>
      </c>
      <c r="AV293" s="4" t="s">
        <v>97</v>
      </c>
      <c r="AW293" s="4" t="s">
        <v>97</v>
      </c>
      <c r="AX293" s="4" t="s">
        <v>97</v>
      </c>
      <c r="AY293" s="4" t="s">
        <v>97</v>
      </c>
      <c r="AZ293" s="4" t="s">
        <v>97</v>
      </c>
      <c r="BA293" s="4" t="s">
        <v>97</v>
      </c>
      <c r="BB293" s="4" t="s">
        <v>97</v>
      </c>
      <c r="BC293" s="4" t="s">
        <v>97</v>
      </c>
      <c r="BD293" s="4" t="s">
        <v>96</v>
      </c>
      <c r="BE293" s="4">
        <v>2</v>
      </c>
      <c r="BF293" s="4">
        <v>5</v>
      </c>
      <c r="BG293" s="4">
        <v>5</v>
      </c>
      <c r="BH293" s="4">
        <v>0</v>
      </c>
      <c r="BI293" s="4">
        <v>6</v>
      </c>
      <c r="BJ293" s="4">
        <v>0</v>
      </c>
      <c r="BK293" s="4">
        <v>9</v>
      </c>
      <c r="BL293" s="4" t="s">
        <v>97</v>
      </c>
      <c r="BM293" s="4" t="s">
        <v>97</v>
      </c>
      <c r="BN293" s="4" t="s">
        <v>98</v>
      </c>
      <c r="BO293" s="6" t="s">
        <v>97</v>
      </c>
      <c r="BP293" s="6" t="s">
        <v>98</v>
      </c>
      <c r="BQ293" s="6" t="s">
        <v>98</v>
      </c>
      <c r="BR293" s="6" t="s">
        <v>96</v>
      </c>
      <c r="BS293" s="6">
        <v>13</v>
      </c>
      <c r="BT293" s="6" t="s">
        <v>96</v>
      </c>
      <c r="BU293" s="29" t="s">
        <v>429</v>
      </c>
      <c r="BV293" s="29" t="s">
        <v>429</v>
      </c>
      <c r="BW293" s="29" t="s">
        <v>429</v>
      </c>
      <c r="BX293" s="29" t="s">
        <v>429</v>
      </c>
      <c r="BY293" s="29" t="s">
        <v>429</v>
      </c>
      <c r="BZ293" s="65" t="s">
        <v>429</v>
      </c>
      <c r="CA293" s="65" t="s">
        <v>429</v>
      </c>
      <c r="CB293" s="65" t="s">
        <v>429</v>
      </c>
      <c r="CC293" s="65" t="s">
        <v>1800</v>
      </c>
      <c r="CD293" s="66">
        <v>63</v>
      </c>
      <c r="CE293" s="66">
        <v>29</v>
      </c>
      <c r="CF293" s="66">
        <v>8</v>
      </c>
      <c r="CG293" s="66">
        <v>0</v>
      </c>
      <c r="CH293" s="66">
        <v>0</v>
      </c>
      <c r="CI293" s="66">
        <v>54</v>
      </c>
      <c r="CJ293" s="66">
        <v>0</v>
      </c>
      <c r="CK293" s="66">
        <v>18</v>
      </c>
      <c r="CL293" s="66">
        <v>249</v>
      </c>
      <c r="CM293" s="66">
        <v>148</v>
      </c>
      <c r="CN293" s="66">
        <v>16</v>
      </c>
      <c r="CO293" s="66">
        <v>36</v>
      </c>
      <c r="CP293" s="66">
        <v>15</v>
      </c>
      <c r="CQ293" s="66">
        <v>14</v>
      </c>
      <c r="CR293" s="67">
        <v>0.17715827338129497</v>
      </c>
      <c r="CS293" s="67">
        <v>0.23651079136690648</v>
      </c>
      <c r="CT293" s="67">
        <v>0.29676258992805754</v>
      </c>
      <c r="CU293" s="67">
        <v>0.15737410071942445</v>
      </c>
      <c r="CV293" s="67">
        <v>0.13219424460431656</v>
      </c>
      <c r="CW293" s="68">
        <v>17</v>
      </c>
      <c r="CX293" s="68">
        <v>15</v>
      </c>
      <c r="CY293" s="68">
        <v>12</v>
      </c>
      <c r="CZ293" s="68">
        <v>8</v>
      </c>
    </row>
    <row r="294" spans="1:375" x14ac:dyDescent="0.3">
      <c r="A294" s="3" t="s">
        <v>444</v>
      </c>
      <c r="B294" s="3" t="s">
        <v>499</v>
      </c>
      <c r="C294" s="3" t="s">
        <v>573</v>
      </c>
      <c r="D294" s="6">
        <v>522007</v>
      </c>
      <c r="E294" s="4">
        <v>1481</v>
      </c>
      <c r="F294" s="4">
        <v>470</v>
      </c>
      <c r="G294" s="54">
        <v>0.3173531397704254</v>
      </c>
      <c r="H294" s="4">
        <v>1</v>
      </c>
      <c r="I294" s="4">
        <v>400</v>
      </c>
      <c r="J294" s="6"/>
      <c r="K294" s="6">
        <v>400</v>
      </c>
      <c r="L294" s="6"/>
      <c r="M294" s="61">
        <v>70</v>
      </c>
      <c r="N294" s="4" t="s">
        <v>1712</v>
      </c>
      <c r="O294" s="4">
        <v>16</v>
      </c>
      <c r="P294" s="4">
        <v>38</v>
      </c>
      <c r="Q294" s="4">
        <v>100</v>
      </c>
      <c r="R294" s="4">
        <v>100</v>
      </c>
      <c r="S294" s="4">
        <v>0</v>
      </c>
      <c r="T294" s="4">
        <v>0</v>
      </c>
      <c r="U294" s="4">
        <v>0</v>
      </c>
      <c r="V294" s="4">
        <v>0</v>
      </c>
      <c r="W294" s="4">
        <v>0</v>
      </c>
      <c r="X294" s="4">
        <v>100</v>
      </c>
      <c r="Y294" s="4">
        <v>0</v>
      </c>
      <c r="Z294" s="4">
        <v>0</v>
      </c>
      <c r="AA294" s="4">
        <v>100</v>
      </c>
      <c r="AB294" s="4">
        <v>100</v>
      </c>
      <c r="AC294" s="4">
        <v>100</v>
      </c>
      <c r="AD294" s="4">
        <v>100</v>
      </c>
      <c r="AE294" s="4">
        <v>80</v>
      </c>
      <c r="AF294" s="4">
        <v>0</v>
      </c>
      <c r="AG294" s="4">
        <v>40</v>
      </c>
      <c r="AH294" s="4">
        <v>60</v>
      </c>
      <c r="AI294" s="4">
        <v>100</v>
      </c>
      <c r="AJ294" s="4">
        <v>2</v>
      </c>
      <c r="AK294" s="4" t="s">
        <v>96</v>
      </c>
      <c r="AL294" s="4" t="s">
        <v>96</v>
      </c>
      <c r="AM294" s="4">
        <v>2</v>
      </c>
      <c r="AN294" s="4" t="s">
        <v>97</v>
      </c>
      <c r="AO294" s="4" t="s">
        <v>97</v>
      </c>
      <c r="AP294" s="4" t="s">
        <v>97</v>
      </c>
      <c r="AQ294" s="4" t="s">
        <v>97</v>
      </c>
      <c r="AR294" s="4" t="s">
        <v>97</v>
      </c>
      <c r="AS294" s="4" t="s">
        <v>97</v>
      </c>
      <c r="AT294" s="4" t="s">
        <v>97</v>
      </c>
      <c r="AU294" s="4" t="s">
        <v>97</v>
      </c>
      <c r="AV294" s="4" t="s">
        <v>97</v>
      </c>
      <c r="AW294" s="4" t="s">
        <v>97</v>
      </c>
      <c r="AX294" s="4" t="s">
        <v>97</v>
      </c>
      <c r="AY294" s="4" t="s">
        <v>97</v>
      </c>
      <c r="AZ294" s="4" t="s">
        <v>97</v>
      </c>
      <c r="BA294" s="4" t="s">
        <v>97</v>
      </c>
      <c r="BB294" s="4" t="s">
        <v>97</v>
      </c>
      <c r="BC294" s="4" t="s">
        <v>96</v>
      </c>
      <c r="BD294" s="4" t="s">
        <v>96</v>
      </c>
      <c r="BE294" s="4">
        <v>0</v>
      </c>
      <c r="BF294" s="4">
        <v>0</v>
      </c>
      <c r="BG294" s="4">
        <v>23</v>
      </c>
      <c r="BH294" s="4">
        <v>0</v>
      </c>
      <c r="BI294" s="4">
        <v>3</v>
      </c>
      <c r="BJ294" s="4">
        <v>0</v>
      </c>
      <c r="BK294" s="4">
        <v>7</v>
      </c>
      <c r="BL294" s="4" t="s">
        <v>97</v>
      </c>
      <c r="BM294" s="4" t="s">
        <v>97</v>
      </c>
      <c r="BN294" s="4" t="s">
        <v>98</v>
      </c>
      <c r="BO294" s="6" t="s">
        <v>97</v>
      </c>
      <c r="BP294" s="6" t="s">
        <v>98</v>
      </c>
      <c r="BQ294" s="6" t="s">
        <v>98</v>
      </c>
      <c r="BR294" s="6" t="s">
        <v>96</v>
      </c>
      <c r="BS294" s="6">
        <v>2</v>
      </c>
      <c r="BT294" s="6" t="s">
        <v>96</v>
      </c>
      <c r="BU294" s="29" t="s">
        <v>429</v>
      </c>
      <c r="BV294" s="29" t="s">
        <v>429</v>
      </c>
      <c r="BW294" s="29" t="s">
        <v>429</v>
      </c>
      <c r="BX294" s="29" t="s">
        <v>1802</v>
      </c>
      <c r="BY294" s="29" t="s">
        <v>429</v>
      </c>
      <c r="BZ294" s="65" t="s">
        <v>1800</v>
      </c>
      <c r="CA294" s="65" t="s">
        <v>429</v>
      </c>
      <c r="CB294" s="65" t="s">
        <v>429</v>
      </c>
      <c r="CC294" s="65" t="s">
        <v>429</v>
      </c>
      <c r="CD294" s="66">
        <v>58</v>
      </c>
      <c r="CE294" s="66">
        <v>25</v>
      </c>
      <c r="CF294" s="66">
        <v>9</v>
      </c>
      <c r="CG294" s="66">
        <v>0</v>
      </c>
      <c r="CH294" s="66">
        <v>0</v>
      </c>
      <c r="CI294" s="66">
        <v>59</v>
      </c>
      <c r="CJ294" s="66">
        <v>0</v>
      </c>
      <c r="CK294" s="66">
        <v>27</v>
      </c>
      <c r="CL294" s="66">
        <v>313</v>
      </c>
      <c r="CM294" s="66">
        <v>195</v>
      </c>
      <c r="CN294" s="66">
        <v>18</v>
      </c>
      <c r="CO294" s="66">
        <v>47</v>
      </c>
      <c r="CP294" s="66">
        <v>31</v>
      </c>
      <c r="CQ294" s="66">
        <v>28</v>
      </c>
      <c r="CR294" s="67">
        <v>0.19271523178807948</v>
      </c>
      <c r="CS294" s="67">
        <v>0.20463576158940397</v>
      </c>
      <c r="CT294" s="67">
        <v>0.31456953642384106</v>
      </c>
      <c r="CU294" s="67">
        <v>0.16490066225165562</v>
      </c>
      <c r="CV294" s="67">
        <v>0.12317880794701987</v>
      </c>
      <c r="CW294" s="68">
        <v>42</v>
      </c>
      <c r="CX294" s="68">
        <v>21</v>
      </c>
      <c r="CY294" s="68">
        <v>25</v>
      </c>
      <c r="CZ294" s="68">
        <v>15</v>
      </c>
    </row>
    <row r="295" spans="1:375" x14ac:dyDescent="0.3">
      <c r="A295" s="3" t="s">
        <v>444</v>
      </c>
      <c r="B295" s="3" t="s">
        <v>499</v>
      </c>
      <c r="C295" s="3" t="s">
        <v>575</v>
      </c>
      <c r="D295" s="6">
        <v>522031</v>
      </c>
      <c r="E295" s="4">
        <v>1193</v>
      </c>
      <c r="F295" s="4">
        <v>220</v>
      </c>
      <c r="G295" s="54">
        <v>0.18440905280804695</v>
      </c>
      <c r="H295" s="4">
        <v>1</v>
      </c>
      <c r="I295" s="4">
        <v>220</v>
      </c>
      <c r="J295" s="6"/>
      <c r="K295" s="6">
        <v>220</v>
      </c>
      <c r="L295" s="6"/>
      <c r="M295" s="61"/>
      <c r="N295" s="4" t="s">
        <v>1712</v>
      </c>
      <c r="O295" s="4">
        <v>20</v>
      </c>
      <c r="P295" s="4">
        <v>45</v>
      </c>
      <c r="Q295" s="4">
        <v>100</v>
      </c>
      <c r="R295" s="4">
        <v>100</v>
      </c>
      <c r="S295" s="4">
        <v>0</v>
      </c>
      <c r="T295" s="4">
        <v>0</v>
      </c>
      <c r="U295" s="4">
        <v>0</v>
      </c>
      <c r="V295" s="4">
        <v>0</v>
      </c>
      <c r="W295" s="4">
        <v>0</v>
      </c>
      <c r="X295" s="4">
        <v>90</v>
      </c>
      <c r="Y295" s="4">
        <v>8</v>
      </c>
      <c r="Z295" s="4">
        <v>2</v>
      </c>
      <c r="AA295" s="4">
        <v>100</v>
      </c>
      <c r="AB295" s="4">
        <v>100</v>
      </c>
      <c r="AC295" s="4">
        <v>100</v>
      </c>
      <c r="AD295" s="4">
        <v>90</v>
      </c>
      <c r="AE295" s="4">
        <v>90</v>
      </c>
      <c r="AF295" s="4">
        <v>0</v>
      </c>
      <c r="AG295" s="4">
        <v>90</v>
      </c>
      <c r="AH295" s="4">
        <v>10</v>
      </c>
      <c r="AI295" s="4">
        <v>100</v>
      </c>
      <c r="AJ295" s="4">
        <v>2</v>
      </c>
      <c r="AK295" s="4" t="s">
        <v>96</v>
      </c>
      <c r="AL295" s="4" t="s">
        <v>96</v>
      </c>
      <c r="AM295" s="4">
        <v>4</v>
      </c>
      <c r="AN295" s="4" t="s">
        <v>97</v>
      </c>
      <c r="AO295" s="4" t="s">
        <v>97</v>
      </c>
      <c r="AP295" s="4" t="s">
        <v>97</v>
      </c>
      <c r="AQ295" s="4" t="s">
        <v>97</v>
      </c>
      <c r="AR295" s="4" t="s">
        <v>96</v>
      </c>
      <c r="AS295" s="4" t="s">
        <v>97</v>
      </c>
      <c r="AT295" s="4" t="s">
        <v>97</v>
      </c>
      <c r="AU295" s="4" t="s">
        <v>97</v>
      </c>
      <c r="AV295" s="4" t="s">
        <v>97</v>
      </c>
      <c r="AW295" s="4" t="s">
        <v>97</v>
      </c>
      <c r="AX295" s="4" t="s">
        <v>97</v>
      </c>
      <c r="AY295" s="4" t="s">
        <v>97</v>
      </c>
      <c r="AZ295" s="4" t="s">
        <v>97</v>
      </c>
      <c r="BA295" s="4" t="s">
        <v>97</v>
      </c>
      <c r="BB295" s="4" t="s">
        <v>97</v>
      </c>
      <c r="BC295" s="4" t="s">
        <v>97</v>
      </c>
      <c r="BD295" s="4" t="s">
        <v>96</v>
      </c>
      <c r="BE295" s="4">
        <v>2</v>
      </c>
      <c r="BF295" s="4">
        <v>2</v>
      </c>
      <c r="BG295" s="4">
        <v>11</v>
      </c>
      <c r="BH295" s="4">
        <v>1</v>
      </c>
      <c r="BI295" s="4">
        <v>2</v>
      </c>
      <c r="BJ295" s="4">
        <v>1</v>
      </c>
      <c r="BK295" s="4">
        <v>7</v>
      </c>
      <c r="BL295" s="4" t="s">
        <v>97</v>
      </c>
      <c r="BM295" s="4" t="s">
        <v>97</v>
      </c>
      <c r="BN295" s="4" t="s">
        <v>98</v>
      </c>
      <c r="BO295" s="6" t="s">
        <v>97</v>
      </c>
      <c r="BP295" s="6" t="s">
        <v>98</v>
      </c>
      <c r="BQ295" s="6" t="s">
        <v>98</v>
      </c>
      <c r="BR295" s="6" t="s">
        <v>96</v>
      </c>
      <c r="BS295" s="6">
        <v>15</v>
      </c>
      <c r="BT295" s="6" t="s">
        <v>96</v>
      </c>
      <c r="BU295" s="29" t="s">
        <v>429</v>
      </c>
      <c r="BV295" s="29" t="s">
        <v>429</v>
      </c>
      <c r="BW295" s="29" t="s">
        <v>429</v>
      </c>
      <c r="BX295" s="29" t="s">
        <v>429</v>
      </c>
      <c r="BY295" s="29" t="s">
        <v>429</v>
      </c>
      <c r="BZ295" s="65" t="s">
        <v>429</v>
      </c>
      <c r="CA295" s="65" t="s">
        <v>429</v>
      </c>
      <c r="CB295" s="65" t="s">
        <v>429</v>
      </c>
      <c r="CC295" s="65" t="s">
        <v>429</v>
      </c>
      <c r="CD295" s="66">
        <v>43</v>
      </c>
      <c r="CE295" s="66">
        <v>23</v>
      </c>
      <c r="CF295" s="66">
        <v>7</v>
      </c>
      <c r="CG295" s="66">
        <v>0</v>
      </c>
      <c r="CH295" s="66">
        <v>0</v>
      </c>
      <c r="CI295" s="66">
        <v>24</v>
      </c>
      <c r="CJ295" s="66">
        <v>0</v>
      </c>
      <c r="CK295" s="66">
        <v>14</v>
      </c>
      <c r="CL295" s="66">
        <v>258</v>
      </c>
      <c r="CM295" s="66">
        <v>156</v>
      </c>
      <c r="CN295" s="66">
        <v>16</v>
      </c>
      <c r="CO295" s="66">
        <v>33</v>
      </c>
      <c r="CP295" s="66">
        <v>1</v>
      </c>
      <c r="CQ295" s="66">
        <v>0</v>
      </c>
      <c r="CR295" s="67">
        <v>0.19883040935672514</v>
      </c>
      <c r="CS295" s="67">
        <v>0.20802005012531327</v>
      </c>
      <c r="CT295" s="67">
        <v>0.29156223893065997</v>
      </c>
      <c r="CU295" s="67">
        <v>0.18379281537176273</v>
      </c>
      <c r="CV295" s="67">
        <v>0.11779448621553884</v>
      </c>
      <c r="CW295" s="68">
        <v>23</v>
      </c>
      <c r="CX295" s="68">
        <v>22</v>
      </c>
      <c r="CY295" s="68">
        <v>20</v>
      </c>
      <c r="CZ295" s="68">
        <v>12</v>
      </c>
    </row>
    <row r="296" spans="1:375" x14ac:dyDescent="0.3">
      <c r="A296" s="3" t="s">
        <v>444</v>
      </c>
      <c r="B296" s="3" t="s">
        <v>499</v>
      </c>
      <c r="C296" s="3" t="s">
        <v>576</v>
      </c>
      <c r="D296" s="6">
        <v>559865</v>
      </c>
      <c r="E296" s="4">
        <v>1380</v>
      </c>
      <c r="F296" s="4">
        <v>547</v>
      </c>
      <c r="G296" s="54">
        <v>0.3963768115942029</v>
      </c>
      <c r="H296" s="4">
        <v>1</v>
      </c>
      <c r="I296" s="4">
        <v>547</v>
      </c>
      <c r="J296" s="6"/>
      <c r="K296" s="6">
        <v>547</v>
      </c>
      <c r="L296" s="6"/>
      <c r="M296" s="61"/>
      <c r="N296" s="4" t="s">
        <v>1709</v>
      </c>
      <c r="O296" s="4">
        <v>0</v>
      </c>
      <c r="P296" s="4">
        <v>0</v>
      </c>
      <c r="Q296" s="4">
        <v>100</v>
      </c>
      <c r="R296" s="4">
        <v>95</v>
      </c>
      <c r="S296" s="4">
        <v>5</v>
      </c>
      <c r="T296" s="4">
        <v>0</v>
      </c>
      <c r="U296" s="4">
        <v>0</v>
      </c>
      <c r="V296" s="4">
        <v>70</v>
      </c>
      <c r="W296" s="4">
        <v>40</v>
      </c>
      <c r="X296" s="4">
        <v>30</v>
      </c>
      <c r="Y296" s="4">
        <v>0</v>
      </c>
      <c r="Z296" s="4">
        <v>30</v>
      </c>
      <c r="AA296" s="4">
        <v>100</v>
      </c>
      <c r="AB296" s="4">
        <v>100</v>
      </c>
      <c r="AC296" s="4">
        <v>100</v>
      </c>
      <c r="AD296" s="4">
        <v>100</v>
      </c>
      <c r="AE296" s="4">
        <v>100</v>
      </c>
      <c r="AF296" s="4">
        <v>0</v>
      </c>
      <c r="AG296" s="4">
        <v>100</v>
      </c>
      <c r="AH296" s="4">
        <v>0</v>
      </c>
      <c r="AI296" s="4">
        <v>100</v>
      </c>
      <c r="AJ296" s="4">
        <v>2</v>
      </c>
      <c r="AK296" s="4" t="s">
        <v>96</v>
      </c>
      <c r="AL296" s="4" t="s">
        <v>96</v>
      </c>
      <c r="AM296" s="4">
        <v>4</v>
      </c>
      <c r="AN296" s="4" t="s">
        <v>97</v>
      </c>
      <c r="AO296" s="4" t="s">
        <v>97</v>
      </c>
      <c r="AP296" s="4" t="s">
        <v>96</v>
      </c>
      <c r="AQ296" s="4" t="s">
        <v>97</v>
      </c>
      <c r="AR296" s="4" t="s">
        <v>97</v>
      </c>
      <c r="AS296" s="4" t="s">
        <v>97</v>
      </c>
      <c r="AT296" s="4" t="s">
        <v>97</v>
      </c>
      <c r="AU296" s="4" t="s">
        <v>97</v>
      </c>
      <c r="AV296" s="4" t="s">
        <v>97</v>
      </c>
      <c r="AW296" s="4" t="s">
        <v>97</v>
      </c>
      <c r="AX296" s="4" t="s">
        <v>97</v>
      </c>
      <c r="AY296" s="4" t="s">
        <v>97</v>
      </c>
      <c r="AZ296" s="4" t="s">
        <v>97</v>
      </c>
      <c r="BA296" s="4" t="s">
        <v>97</v>
      </c>
      <c r="BB296" s="4" t="s">
        <v>97</v>
      </c>
      <c r="BC296" s="4" t="s">
        <v>97</v>
      </c>
      <c r="BD296" s="4" t="s">
        <v>97</v>
      </c>
      <c r="BE296" s="4">
        <v>3</v>
      </c>
      <c r="BF296" s="4">
        <v>17</v>
      </c>
      <c r="BG296" s="4">
        <v>17</v>
      </c>
      <c r="BH296" s="4">
        <v>0</v>
      </c>
      <c r="BI296" s="4">
        <v>17</v>
      </c>
      <c r="BJ296" s="4">
        <v>0</v>
      </c>
      <c r="BK296" s="4">
        <v>9</v>
      </c>
      <c r="BL296" s="4" t="s">
        <v>97</v>
      </c>
      <c r="BM296" s="4" t="s">
        <v>97</v>
      </c>
      <c r="BN296" s="4" t="s">
        <v>98</v>
      </c>
      <c r="BO296" s="6" t="s">
        <v>97</v>
      </c>
      <c r="BP296" s="6" t="s">
        <v>98</v>
      </c>
      <c r="BQ296" s="6" t="s">
        <v>98</v>
      </c>
      <c r="BR296" s="6" t="s">
        <v>96</v>
      </c>
      <c r="BS296" s="6">
        <v>10</v>
      </c>
      <c r="BT296" s="6" t="s">
        <v>96</v>
      </c>
      <c r="BU296" s="29" t="s">
        <v>430</v>
      </c>
      <c r="BV296" s="29" t="s">
        <v>1798</v>
      </c>
      <c r="BW296" s="29" t="s">
        <v>429</v>
      </c>
      <c r="BX296" s="29" t="s">
        <v>429</v>
      </c>
      <c r="BY296" s="29" t="s">
        <v>430</v>
      </c>
      <c r="BZ296" s="65" t="s">
        <v>429</v>
      </c>
      <c r="CA296" s="65" t="s">
        <v>429</v>
      </c>
      <c r="CB296" s="65" t="s">
        <v>429</v>
      </c>
      <c r="CC296" s="65" t="s">
        <v>429</v>
      </c>
      <c r="CD296" s="66">
        <v>72</v>
      </c>
      <c r="CE296" s="66">
        <v>49</v>
      </c>
      <c r="CF296" s="66">
        <v>9</v>
      </c>
      <c r="CG296" s="66">
        <v>17</v>
      </c>
      <c r="CH296" s="66">
        <v>0</v>
      </c>
      <c r="CI296" s="66">
        <v>145</v>
      </c>
      <c r="CJ296" s="66">
        <v>0</v>
      </c>
      <c r="CK296" s="66">
        <v>35</v>
      </c>
      <c r="CL296" s="66">
        <v>398</v>
      </c>
      <c r="CM296" s="66">
        <v>174</v>
      </c>
      <c r="CN296" s="66">
        <v>21</v>
      </c>
      <c r="CO296" s="66">
        <v>54</v>
      </c>
      <c r="CP296" s="66">
        <v>48</v>
      </c>
      <c r="CQ296" s="66">
        <v>49</v>
      </c>
      <c r="CR296" s="67">
        <v>0.2680788897005113</v>
      </c>
      <c r="CS296" s="67">
        <v>0.19211102994886778</v>
      </c>
      <c r="CT296" s="67">
        <v>0.27684441197954712</v>
      </c>
      <c r="CU296" s="67">
        <v>0.14609203798392986</v>
      </c>
      <c r="CV296" s="67">
        <v>0.11687363038714391</v>
      </c>
      <c r="CW296" s="68">
        <v>19</v>
      </c>
      <c r="CX296" s="68">
        <v>18</v>
      </c>
      <c r="CY296" s="68">
        <v>36</v>
      </c>
      <c r="CZ296" s="68">
        <v>10</v>
      </c>
    </row>
    <row r="297" spans="1:375" x14ac:dyDescent="0.3">
      <c r="A297" s="3" t="s">
        <v>444</v>
      </c>
      <c r="B297" s="3" t="s">
        <v>499</v>
      </c>
      <c r="C297" s="3" t="s">
        <v>577</v>
      </c>
      <c r="D297" s="6">
        <v>522040</v>
      </c>
      <c r="E297" s="4">
        <v>735</v>
      </c>
      <c r="F297" s="4">
        <v>250</v>
      </c>
      <c r="G297" s="54">
        <v>0.3401360544217687</v>
      </c>
      <c r="H297" s="4">
        <v>1</v>
      </c>
      <c r="I297" s="4">
        <v>250</v>
      </c>
      <c r="J297" s="6"/>
      <c r="K297" s="6">
        <v>250</v>
      </c>
      <c r="L297" s="6"/>
      <c r="M297" s="61"/>
      <c r="N297" s="4" t="s">
        <v>1712</v>
      </c>
      <c r="O297" s="4">
        <v>0</v>
      </c>
      <c r="P297" s="4">
        <v>0</v>
      </c>
      <c r="Q297" s="4">
        <v>100</v>
      </c>
      <c r="R297" s="4">
        <v>78</v>
      </c>
      <c r="S297" s="4">
        <v>22</v>
      </c>
      <c r="T297" s="4">
        <v>0</v>
      </c>
      <c r="U297" s="4">
        <v>0</v>
      </c>
      <c r="V297" s="4">
        <v>0</v>
      </c>
      <c r="W297" s="4">
        <v>0</v>
      </c>
      <c r="X297" s="4">
        <v>80</v>
      </c>
      <c r="Y297" s="4">
        <v>0</v>
      </c>
      <c r="Z297" s="4">
        <v>20</v>
      </c>
      <c r="AA297" s="4">
        <v>100</v>
      </c>
      <c r="AB297" s="4">
        <v>100</v>
      </c>
      <c r="AC297" s="4">
        <v>100</v>
      </c>
      <c r="AD297" s="4">
        <v>100</v>
      </c>
      <c r="AE297" s="4">
        <v>70</v>
      </c>
      <c r="AF297" s="4">
        <v>0</v>
      </c>
      <c r="AG297" s="4">
        <v>70</v>
      </c>
      <c r="AH297" s="4">
        <v>30</v>
      </c>
      <c r="AI297" s="4">
        <v>90</v>
      </c>
      <c r="AJ297" s="4">
        <v>2</v>
      </c>
      <c r="AK297" s="4" t="s">
        <v>96</v>
      </c>
      <c r="AL297" s="4" t="s">
        <v>97</v>
      </c>
      <c r="AM297" s="4" t="s">
        <v>98</v>
      </c>
      <c r="AN297" s="4" t="s">
        <v>97</v>
      </c>
      <c r="AO297" s="4" t="s">
        <v>97</v>
      </c>
      <c r="AP297" s="4" t="s">
        <v>97</v>
      </c>
      <c r="AQ297" s="4" t="s">
        <v>97</v>
      </c>
      <c r="AR297" s="4" t="s">
        <v>97</v>
      </c>
      <c r="AS297" s="4" t="s">
        <v>97</v>
      </c>
      <c r="AT297" s="4" t="s">
        <v>97</v>
      </c>
      <c r="AU297" s="4" t="s">
        <v>97</v>
      </c>
      <c r="AV297" s="4" t="s">
        <v>97</v>
      </c>
      <c r="AW297" s="4" t="s">
        <v>97</v>
      </c>
      <c r="AX297" s="4" t="s">
        <v>97</v>
      </c>
      <c r="AY297" s="4" t="s">
        <v>97</v>
      </c>
      <c r="AZ297" s="4" t="s">
        <v>97</v>
      </c>
      <c r="BA297" s="4" t="s">
        <v>97</v>
      </c>
      <c r="BB297" s="4" t="s">
        <v>97</v>
      </c>
      <c r="BC297" s="4" t="s">
        <v>96</v>
      </c>
      <c r="BD297" s="4" t="s">
        <v>96</v>
      </c>
      <c r="BE297" s="4">
        <v>4</v>
      </c>
      <c r="BF297" s="4">
        <v>4</v>
      </c>
      <c r="BG297" s="4">
        <v>20</v>
      </c>
      <c r="BH297" s="4">
        <v>5</v>
      </c>
      <c r="BI297" s="4">
        <v>7</v>
      </c>
      <c r="BJ297" s="4">
        <v>0</v>
      </c>
      <c r="BK297" s="4">
        <v>7</v>
      </c>
      <c r="BL297" s="4" t="s">
        <v>97</v>
      </c>
      <c r="BM297" s="4" t="s">
        <v>97</v>
      </c>
      <c r="BN297" s="4" t="s">
        <v>98</v>
      </c>
      <c r="BO297" s="6" t="s">
        <v>97</v>
      </c>
      <c r="BP297" s="6" t="s">
        <v>98</v>
      </c>
      <c r="BQ297" s="6" t="s">
        <v>98</v>
      </c>
      <c r="BR297" s="6" t="s">
        <v>96</v>
      </c>
      <c r="BS297" s="6">
        <v>10</v>
      </c>
      <c r="BT297" s="6" t="s">
        <v>96</v>
      </c>
      <c r="BU297" s="29" t="s">
        <v>429</v>
      </c>
      <c r="BV297" s="29" t="s">
        <v>429</v>
      </c>
      <c r="BW297" s="29" t="s">
        <v>429</v>
      </c>
      <c r="BX297" s="29" t="s">
        <v>429</v>
      </c>
      <c r="BY297" s="29" t="s">
        <v>429</v>
      </c>
      <c r="BZ297" s="65" t="s">
        <v>429</v>
      </c>
      <c r="CA297" s="65" t="s">
        <v>429</v>
      </c>
      <c r="CB297" s="65" t="s">
        <v>429</v>
      </c>
      <c r="CC297" s="65" t="s">
        <v>429</v>
      </c>
      <c r="CD297" s="66">
        <v>51</v>
      </c>
      <c r="CE297" s="66">
        <v>31</v>
      </c>
      <c r="CF297" s="66">
        <v>18</v>
      </c>
      <c r="CG297" s="66">
        <v>0</v>
      </c>
      <c r="CH297" s="66">
        <v>0</v>
      </c>
      <c r="CI297" s="66">
        <v>58</v>
      </c>
      <c r="CJ297" s="66">
        <v>0</v>
      </c>
      <c r="CK297" s="66">
        <v>32</v>
      </c>
      <c r="CL297" s="66">
        <v>209</v>
      </c>
      <c r="CM297" s="66">
        <v>127</v>
      </c>
      <c r="CN297" s="66">
        <v>7</v>
      </c>
      <c r="CO297" s="66">
        <v>32</v>
      </c>
      <c r="CP297" s="66">
        <v>12</v>
      </c>
      <c r="CQ297" s="66">
        <v>13</v>
      </c>
      <c r="CR297" s="67">
        <v>0.18526785714285715</v>
      </c>
      <c r="CS297" s="67">
        <v>0.17299107142857142</v>
      </c>
      <c r="CT297" s="67">
        <v>0.33816964285714285</v>
      </c>
      <c r="CU297" s="67">
        <v>0.1796875</v>
      </c>
      <c r="CV297" s="67">
        <v>0.12388392857142858</v>
      </c>
      <c r="CW297" s="68">
        <v>28</v>
      </c>
      <c r="CX297" s="68">
        <v>18</v>
      </c>
      <c r="CY297" s="68">
        <v>9</v>
      </c>
      <c r="CZ297" s="68">
        <v>7</v>
      </c>
    </row>
    <row r="298" spans="1:375" x14ac:dyDescent="0.3">
      <c r="A298" s="3" t="s">
        <v>444</v>
      </c>
      <c r="B298" s="3" t="s">
        <v>499</v>
      </c>
      <c r="C298" s="3" t="s">
        <v>1629</v>
      </c>
      <c r="D298" s="6">
        <v>522074</v>
      </c>
      <c r="E298" s="4">
        <v>948</v>
      </c>
      <c r="F298" s="4">
        <v>284</v>
      </c>
      <c r="G298" s="54">
        <v>0.29957805907172996</v>
      </c>
      <c r="H298" s="6">
        <v>0</v>
      </c>
      <c r="I298" s="6">
        <v>0</v>
      </c>
      <c r="J298" s="6"/>
      <c r="K298" s="6"/>
      <c r="L298" s="6"/>
      <c r="M298" s="61">
        <v>284</v>
      </c>
      <c r="N298" s="4" t="s">
        <v>1709</v>
      </c>
      <c r="O298" s="4">
        <v>0</v>
      </c>
      <c r="P298" s="4">
        <v>0</v>
      </c>
      <c r="Q298" s="4">
        <v>100</v>
      </c>
      <c r="R298" s="4">
        <v>90</v>
      </c>
      <c r="S298" s="4">
        <v>10</v>
      </c>
      <c r="T298" s="4">
        <v>0</v>
      </c>
      <c r="U298" s="4">
        <v>0</v>
      </c>
      <c r="V298" s="4">
        <v>100</v>
      </c>
      <c r="W298" s="4">
        <v>95</v>
      </c>
      <c r="X298" s="4">
        <v>5</v>
      </c>
      <c r="Y298" s="4">
        <v>0</v>
      </c>
      <c r="Z298" s="4">
        <v>0</v>
      </c>
      <c r="AA298" s="4">
        <v>100</v>
      </c>
      <c r="AB298" s="4">
        <v>100</v>
      </c>
      <c r="AC298" s="4">
        <v>100</v>
      </c>
      <c r="AD298" s="4">
        <v>100</v>
      </c>
      <c r="AE298" s="4">
        <v>85</v>
      </c>
      <c r="AF298" s="4">
        <v>25</v>
      </c>
      <c r="AG298" s="4">
        <v>35</v>
      </c>
      <c r="AH298" s="4">
        <v>40</v>
      </c>
      <c r="AI298" s="4">
        <v>100</v>
      </c>
      <c r="AJ298" s="4">
        <v>2</v>
      </c>
      <c r="AK298" s="4" t="s">
        <v>96</v>
      </c>
      <c r="AL298" s="4" t="s">
        <v>97</v>
      </c>
      <c r="AM298" s="4" t="s">
        <v>98</v>
      </c>
      <c r="AN298" s="4" t="s">
        <v>97</v>
      </c>
      <c r="AO298" s="4" t="s">
        <v>96</v>
      </c>
      <c r="AP298" s="4" t="s">
        <v>97</v>
      </c>
      <c r="AQ298" s="4" t="s">
        <v>97</v>
      </c>
      <c r="AR298" s="4" t="s">
        <v>97</v>
      </c>
      <c r="AS298" s="4" t="s">
        <v>97</v>
      </c>
      <c r="AT298" s="4" t="s">
        <v>97</v>
      </c>
      <c r="AU298" s="4" t="s">
        <v>97</v>
      </c>
      <c r="AV298" s="4" t="s">
        <v>97</v>
      </c>
      <c r="AW298" s="4" t="s">
        <v>97</v>
      </c>
      <c r="AX298" s="4" t="s">
        <v>97</v>
      </c>
      <c r="AY298" s="4" t="s">
        <v>97</v>
      </c>
      <c r="AZ298" s="4" t="s">
        <v>97</v>
      </c>
      <c r="BA298" s="4" t="s">
        <v>97</v>
      </c>
      <c r="BB298" s="4" t="s">
        <v>97</v>
      </c>
      <c r="BC298" s="4" t="s">
        <v>97</v>
      </c>
      <c r="BD298" s="4" t="s">
        <v>96</v>
      </c>
      <c r="BE298" s="4">
        <v>0</v>
      </c>
      <c r="BF298" s="4">
        <v>9</v>
      </c>
      <c r="BG298" s="4">
        <v>18</v>
      </c>
      <c r="BH298" s="4">
        <v>0</v>
      </c>
      <c r="BI298" s="4">
        <v>26</v>
      </c>
      <c r="BJ298" s="4">
        <v>0</v>
      </c>
      <c r="BK298" s="4">
        <v>7</v>
      </c>
      <c r="BL298" s="4" t="s">
        <v>97</v>
      </c>
      <c r="BM298" s="4" t="s">
        <v>96</v>
      </c>
      <c r="BN298" s="4" t="s">
        <v>1714</v>
      </c>
      <c r="BO298" s="6" t="s">
        <v>97</v>
      </c>
      <c r="BP298" s="6" t="s">
        <v>98</v>
      </c>
      <c r="BQ298" s="6" t="s">
        <v>98</v>
      </c>
      <c r="BR298" s="6" t="s">
        <v>96</v>
      </c>
      <c r="BS298" s="6">
        <v>20</v>
      </c>
      <c r="BT298" s="6" t="s">
        <v>96</v>
      </c>
      <c r="BU298" s="29" t="s">
        <v>429</v>
      </c>
      <c r="BV298" s="29" t="s">
        <v>429</v>
      </c>
      <c r="BW298" s="29" t="s">
        <v>429</v>
      </c>
      <c r="BX298" s="29" t="s">
        <v>429</v>
      </c>
      <c r="BY298" s="29" t="s">
        <v>429</v>
      </c>
      <c r="BZ298" s="65" t="s">
        <v>429</v>
      </c>
      <c r="CA298" s="65" t="s">
        <v>429</v>
      </c>
      <c r="CB298" s="65" t="s">
        <v>429</v>
      </c>
      <c r="CC298" s="65" t="s">
        <v>429</v>
      </c>
      <c r="CD298" s="66">
        <v>50</v>
      </c>
      <c r="CE298" s="66">
        <v>31</v>
      </c>
      <c r="CF298" s="66">
        <v>14</v>
      </c>
      <c r="CG298" s="66">
        <v>4</v>
      </c>
      <c r="CH298" s="66">
        <v>1</v>
      </c>
      <c r="CI298" s="66">
        <v>94</v>
      </c>
      <c r="CJ298" s="66">
        <v>0</v>
      </c>
      <c r="CK298" s="66">
        <v>38</v>
      </c>
      <c r="CL298" s="66">
        <v>160</v>
      </c>
      <c r="CM298" s="66">
        <v>80</v>
      </c>
      <c r="CN298" s="66">
        <v>6</v>
      </c>
      <c r="CO298" s="66">
        <v>20</v>
      </c>
      <c r="CP298" s="66">
        <v>63</v>
      </c>
      <c r="CQ298" s="66">
        <v>56</v>
      </c>
      <c r="CR298" s="67">
        <v>0.19707057256990679</v>
      </c>
      <c r="CS298" s="67">
        <v>0.17310252996005326</v>
      </c>
      <c r="CT298" s="67">
        <v>0.24900133155792276</v>
      </c>
      <c r="CU298" s="67">
        <v>0.18508655126498003</v>
      </c>
      <c r="CV298" s="67">
        <v>0.19573901464713714</v>
      </c>
      <c r="CW298" s="68">
        <v>15</v>
      </c>
      <c r="CX298" s="68">
        <v>7</v>
      </c>
      <c r="CY298" s="68">
        <v>8</v>
      </c>
      <c r="CZ298" s="68">
        <v>11</v>
      </c>
    </row>
    <row r="299" spans="1:375" x14ac:dyDescent="0.3">
      <c r="A299" s="3" t="s">
        <v>444</v>
      </c>
      <c r="B299" s="3" t="s">
        <v>499</v>
      </c>
      <c r="C299" s="3" t="s">
        <v>578</v>
      </c>
      <c r="D299" s="6">
        <v>522104</v>
      </c>
      <c r="E299" s="4">
        <v>1500</v>
      </c>
      <c r="F299" s="4">
        <v>75</v>
      </c>
      <c r="G299" s="54">
        <v>0.05</v>
      </c>
      <c r="H299" s="4">
        <v>1</v>
      </c>
      <c r="I299" s="4">
        <v>35</v>
      </c>
      <c r="J299" s="6"/>
      <c r="K299" s="6"/>
      <c r="L299" s="6">
        <v>35</v>
      </c>
      <c r="M299" s="61">
        <v>40</v>
      </c>
      <c r="N299" s="4" t="s">
        <v>1709</v>
      </c>
      <c r="O299" s="4">
        <v>12</v>
      </c>
      <c r="P299" s="4">
        <v>25</v>
      </c>
      <c r="Q299" s="4">
        <v>100</v>
      </c>
      <c r="R299" s="4">
        <v>100</v>
      </c>
      <c r="S299" s="4">
        <v>0</v>
      </c>
      <c r="T299" s="4">
        <v>0</v>
      </c>
      <c r="U299" s="4">
        <v>0</v>
      </c>
      <c r="V299" s="4">
        <v>0</v>
      </c>
      <c r="W299" s="4">
        <v>0</v>
      </c>
      <c r="X299" s="4">
        <v>50</v>
      </c>
      <c r="Y299" s="4">
        <v>0</v>
      </c>
      <c r="Z299" s="4">
        <v>50</v>
      </c>
      <c r="AA299" s="4">
        <v>100</v>
      </c>
      <c r="AB299" s="4">
        <v>100</v>
      </c>
      <c r="AC299" s="4">
        <v>100</v>
      </c>
      <c r="AD299" s="4">
        <v>100</v>
      </c>
      <c r="AE299" s="4">
        <v>80</v>
      </c>
      <c r="AF299" s="4">
        <v>0</v>
      </c>
      <c r="AG299" s="4">
        <v>80</v>
      </c>
      <c r="AH299" s="4">
        <v>20</v>
      </c>
      <c r="AI299" s="4">
        <v>100</v>
      </c>
      <c r="AJ299" s="4">
        <v>2</v>
      </c>
      <c r="AK299" s="4" t="s">
        <v>97</v>
      </c>
      <c r="AL299" s="4" t="s">
        <v>96</v>
      </c>
      <c r="AM299" s="4">
        <v>2</v>
      </c>
      <c r="AN299" s="4" t="s">
        <v>97</v>
      </c>
      <c r="AO299" s="4" t="s">
        <v>97</v>
      </c>
      <c r="AP299" s="4" t="s">
        <v>97</v>
      </c>
      <c r="AQ299" s="4" t="s">
        <v>97</v>
      </c>
      <c r="AR299" s="4" t="s">
        <v>96</v>
      </c>
      <c r="AS299" s="4" t="s">
        <v>97</v>
      </c>
      <c r="AT299" s="4" t="s">
        <v>97</v>
      </c>
      <c r="AU299" s="4" t="s">
        <v>97</v>
      </c>
      <c r="AV299" s="4" t="s">
        <v>97</v>
      </c>
      <c r="AW299" s="4" t="s">
        <v>97</v>
      </c>
      <c r="AX299" s="4" t="s">
        <v>97</v>
      </c>
      <c r="AY299" s="4" t="s">
        <v>97</v>
      </c>
      <c r="AZ299" s="4" t="s">
        <v>97</v>
      </c>
      <c r="BA299" s="4" t="s">
        <v>97</v>
      </c>
      <c r="BB299" s="4" t="s">
        <v>97</v>
      </c>
      <c r="BC299" s="4" t="s">
        <v>97</v>
      </c>
      <c r="BD299" s="4" t="s">
        <v>96</v>
      </c>
      <c r="BE299" s="4">
        <v>5</v>
      </c>
      <c r="BF299" s="4">
        <v>7</v>
      </c>
      <c r="BG299" s="4">
        <v>7</v>
      </c>
      <c r="BH299" s="4">
        <v>0</v>
      </c>
      <c r="BI299" s="4">
        <v>10</v>
      </c>
      <c r="BJ299" s="4">
        <v>0</v>
      </c>
      <c r="BK299" s="4">
        <v>9</v>
      </c>
      <c r="BL299" s="4" t="s">
        <v>97</v>
      </c>
      <c r="BM299" s="4" t="s">
        <v>97</v>
      </c>
      <c r="BN299" s="4" t="s">
        <v>98</v>
      </c>
      <c r="BO299" s="6" t="s">
        <v>97</v>
      </c>
      <c r="BP299" s="6" t="s">
        <v>98</v>
      </c>
      <c r="BQ299" s="6" t="s">
        <v>98</v>
      </c>
      <c r="BR299" s="6" t="s">
        <v>96</v>
      </c>
      <c r="BS299" s="6">
        <v>7</v>
      </c>
      <c r="BT299" s="6" t="s">
        <v>96</v>
      </c>
      <c r="BU299" s="29" t="s">
        <v>429</v>
      </c>
      <c r="BV299" s="29" t="s">
        <v>429</v>
      </c>
      <c r="BW299" s="29" t="s">
        <v>429</v>
      </c>
      <c r="BX299" s="29" t="s">
        <v>429</v>
      </c>
      <c r="BY299" s="29" t="s">
        <v>429</v>
      </c>
      <c r="BZ299" s="65" t="s">
        <v>429</v>
      </c>
      <c r="CA299" s="65" t="s">
        <v>429</v>
      </c>
      <c r="CB299" s="65" t="s">
        <v>429</v>
      </c>
      <c r="CC299" s="65" t="s">
        <v>429</v>
      </c>
      <c r="CD299" s="66">
        <v>55</v>
      </c>
      <c r="CE299" s="66">
        <v>24</v>
      </c>
      <c r="CF299" s="66">
        <v>9</v>
      </c>
      <c r="CG299" s="66">
        <v>0</v>
      </c>
      <c r="CH299" s="66">
        <v>0</v>
      </c>
      <c r="CI299" s="66">
        <v>28</v>
      </c>
      <c r="CJ299" s="66">
        <v>0</v>
      </c>
      <c r="CK299" s="66">
        <v>16</v>
      </c>
      <c r="CL299" s="66">
        <v>333</v>
      </c>
      <c r="CM299" s="66">
        <v>197</v>
      </c>
      <c r="CN299" s="66">
        <v>14</v>
      </c>
      <c r="CO299" s="66">
        <v>43</v>
      </c>
      <c r="CP299" s="66">
        <v>11</v>
      </c>
      <c r="CQ299" s="66">
        <v>11</v>
      </c>
      <c r="CR299" s="67">
        <v>0.1639030612244898</v>
      </c>
      <c r="CS299" s="67">
        <v>0.20790816326530612</v>
      </c>
      <c r="CT299" s="67">
        <v>0.31186224489795916</v>
      </c>
      <c r="CU299" s="67">
        <v>0.17793367346938777</v>
      </c>
      <c r="CV299" s="67">
        <v>0.13839285714285715</v>
      </c>
      <c r="CW299" s="68">
        <v>33</v>
      </c>
      <c r="CX299" s="68">
        <v>20</v>
      </c>
      <c r="CY299" s="68">
        <v>15</v>
      </c>
      <c r="CZ299" s="68">
        <v>23</v>
      </c>
    </row>
    <row r="300" spans="1:375" x14ac:dyDescent="0.3">
      <c r="A300" s="3" t="s">
        <v>444</v>
      </c>
      <c r="B300" s="3" t="s">
        <v>499</v>
      </c>
      <c r="C300" s="3" t="s">
        <v>580</v>
      </c>
      <c r="D300" s="6">
        <v>559784</v>
      </c>
      <c r="E300" s="4">
        <v>3850</v>
      </c>
      <c r="F300" s="4">
        <v>1540</v>
      </c>
      <c r="G300" s="54">
        <v>0.4</v>
      </c>
      <c r="H300" s="4">
        <v>2</v>
      </c>
      <c r="I300" s="4">
        <v>900</v>
      </c>
      <c r="J300" s="6"/>
      <c r="K300" s="6">
        <v>900</v>
      </c>
      <c r="L300" s="6"/>
      <c r="M300" s="61">
        <v>640</v>
      </c>
      <c r="N300" s="4" t="s">
        <v>1718</v>
      </c>
      <c r="O300" s="4">
        <v>4</v>
      </c>
      <c r="P300" s="4">
        <v>305</v>
      </c>
      <c r="Q300" s="4">
        <v>95</v>
      </c>
      <c r="R300" s="4">
        <v>90</v>
      </c>
      <c r="S300" s="4">
        <v>5</v>
      </c>
      <c r="T300" s="4">
        <v>0</v>
      </c>
      <c r="U300" s="4">
        <v>5</v>
      </c>
      <c r="V300" s="4">
        <v>85</v>
      </c>
      <c r="W300" s="4">
        <v>75</v>
      </c>
      <c r="X300" s="4">
        <v>25</v>
      </c>
      <c r="Y300" s="4">
        <v>0</v>
      </c>
      <c r="Z300" s="4">
        <v>0</v>
      </c>
      <c r="AA300" s="4">
        <v>100</v>
      </c>
      <c r="AB300" s="4">
        <v>80</v>
      </c>
      <c r="AC300" s="4">
        <v>100</v>
      </c>
      <c r="AD300" s="4">
        <v>80</v>
      </c>
      <c r="AE300" s="4">
        <v>80</v>
      </c>
      <c r="AF300" s="4">
        <v>30</v>
      </c>
      <c r="AG300" s="4">
        <v>30</v>
      </c>
      <c r="AH300" s="4">
        <v>40</v>
      </c>
      <c r="AI300" s="4">
        <v>90</v>
      </c>
      <c r="AJ300" s="4">
        <v>2</v>
      </c>
      <c r="AK300" s="4" t="s">
        <v>96</v>
      </c>
      <c r="AL300" s="4" t="s">
        <v>96</v>
      </c>
      <c r="AM300" s="4">
        <v>12</v>
      </c>
      <c r="AN300" s="4" t="s">
        <v>96</v>
      </c>
      <c r="AO300" s="4" t="s">
        <v>97</v>
      </c>
      <c r="AP300" s="4" t="s">
        <v>97</v>
      </c>
      <c r="AQ300" s="4" t="s">
        <v>97</v>
      </c>
      <c r="AR300" s="4" t="s">
        <v>97</v>
      </c>
      <c r="AS300" s="4" t="s">
        <v>97</v>
      </c>
      <c r="AT300" s="4" t="s">
        <v>97</v>
      </c>
      <c r="AU300" s="4" t="s">
        <v>97</v>
      </c>
      <c r="AV300" s="4" t="s">
        <v>97</v>
      </c>
      <c r="AW300" s="4" t="s">
        <v>97</v>
      </c>
      <c r="AX300" s="4" t="s">
        <v>97</v>
      </c>
      <c r="AY300" s="4" t="s">
        <v>97</v>
      </c>
      <c r="AZ300" s="4" t="s">
        <v>97</v>
      </c>
      <c r="BA300" s="4" t="s">
        <v>97</v>
      </c>
      <c r="BB300" s="4" t="s">
        <v>97</v>
      </c>
      <c r="BC300" s="4" t="s">
        <v>96</v>
      </c>
      <c r="BD300" s="4" t="s">
        <v>97</v>
      </c>
      <c r="BE300" s="4">
        <v>0</v>
      </c>
      <c r="BF300" s="4">
        <v>0</v>
      </c>
      <c r="BG300" s="4">
        <v>0</v>
      </c>
      <c r="BH300" s="4">
        <v>0</v>
      </c>
      <c r="BI300" s="4">
        <v>0</v>
      </c>
      <c r="BJ300" s="4">
        <v>0</v>
      </c>
      <c r="BK300" s="4">
        <v>9</v>
      </c>
      <c r="BL300" s="4" t="s">
        <v>97</v>
      </c>
      <c r="BM300" s="4" t="s">
        <v>97</v>
      </c>
      <c r="BN300" s="4" t="s">
        <v>98</v>
      </c>
      <c r="BO300" s="6" t="s">
        <v>97</v>
      </c>
      <c r="BP300" s="6" t="s">
        <v>98</v>
      </c>
      <c r="BQ300" s="6" t="s">
        <v>98</v>
      </c>
      <c r="BR300" s="6" t="s">
        <v>96</v>
      </c>
      <c r="BS300" s="6">
        <v>20</v>
      </c>
      <c r="BT300" s="6" t="s">
        <v>96</v>
      </c>
      <c r="BU300" s="29" t="s">
        <v>430</v>
      </c>
      <c r="BV300" s="29" t="s">
        <v>1798</v>
      </c>
      <c r="BW300" s="29" t="s">
        <v>429</v>
      </c>
      <c r="BX300" s="29" t="s">
        <v>429</v>
      </c>
      <c r="BY300" s="29" t="s">
        <v>430</v>
      </c>
      <c r="BZ300" s="65" t="s">
        <v>1800</v>
      </c>
      <c r="CA300" s="65" t="s">
        <v>429</v>
      </c>
      <c r="CB300" s="65" t="s">
        <v>1800</v>
      </c>
      <c r="CC300" s="65" t="s">
        <v>429</v>
      </c>
      <c r="CD300" s="66">
        <v>385</v>
      </c>
      <c r="CE300" s="66">
        <v>229</v>
      </c>
      <c r="CF300" s="66">
        <v>105</v>
      </c>
      <c r="CG300" s="66">
        <v>0</v>
      </c>
      <c r="CH300" s="66">
        <v>35</v>
      </c>
      <c r="CI300" s="66">
        <v>527</v>
      </c>
      <c r="CJ300" s="66">
        <v>5</v>
      </c>
      <c r="CK300" s="66">
        <v>215</v>
      </c>
      <c r="CL300" s="66">
        <v>918</v>
      </c>
      <c r="CM300" s="66">
        <v>487</v>
      </c>
      <c r="CN300" s="66">
        <v>53</v>
      </c>
      <c r="CO300" s="66">
        <v>142</v>
      </c>
      <c r="CP300" s="66">
        <v>486</v>
      </c>
      <c r="CQ300" s="66">
        <v>452</v>
      </c>
      <c r="CR300" s="67">
        <v>0.22744774477447743</v>
      </c>
      <c r="CS300" s="67">
        <v>0.21974697469746976</v>
      </c>
      <c r="CT300" s="67">
        <v>0.28410341034103409</v>
      </c>
      <c r="CU300" s="67">
        <v>0.15374037403740373</v>
      </c>
      <c r="CV300" s="67">
        <v>0.11496149614961496</v>
      </c>
      <c r="CW300" s="68">
        <v>38</v>
      </c>
      <c r="CX300" s="68">
        <v>59</v>
      </c>
      <c r="CY300" s="68">
        <v>54</v>
      </c>
      <c r="CZ300" s="68">
        <v>21</v>
      </c>
    </row>
    <row r="301" spans="1:375" x14ac:dyDescent="0.3">
      <c r="A301" s="3" t="s">
        <v>444</v>
      </c>
      <c r="B301" s="3" t="s">
        <v>499</v>
      </c>
      <c r="C301" s="3" t="s">
        <v>583</v>
      </c>
      <c r="D301" s="6">
        <v>522139</v>
      </c>
      <c r="E301" s="4">
        <v>4250</v>
      </c>
      <c r="F301" s="4">
        <v>805</v>
      </c>
      <c r="G301" s="54">
        <v>0.18941176470588236</v>
      </c>
      <c r="H301" s="4">
        <v>3</v>
      </c>
      <c r="I301" s="4">
        <v>705</v>
      </c>
      <c r="J301" s="6"/>
      <c r="K301" s="6">
        <v>560</v>
      </c>
      <c r="L301" s="6">
        <v>145</v>
      </c>
      <c r="M301" s="61">
        <v>100</v>
      </c>
      <c r="N301" s="4" t="s">
        <v>1709</v>
      </c>
      <c r="O301" s="4">
        <v>0</v>
      </c>
      <c r="P301" s="4">
        <v>0</v>
      </c>
      <c r="Q301" s="4">
        <v>100</v>
      </c>
      <c r="R301" s="4">
        <v>80</v>
      </c>
      <c r="S301" s="4">
        <v>10</v>
      </c>
      <c r="T301" s="4">
        <v>5</v>
      </c>
      <c r="U301" s="4">
        <v>5</v>
      </c>
      <c r="V301" s="4">
        <v>100</v>
      </c>
      <c r="W301" s="4">
        <v>85</v>
      </c>
      <c r="X301" s="4">
        <v>10</v>
      </c>
      <c r="Y301" s="4">
        <v>0</v>
      </c>
      <c r="Z301" s="4">
        <v>5</v>
      </c>
      <c r="AA301" s="4">
        <v>100</v>
      </c>
      <c r="AB301" s="4">
        <v>99</v>
      </c>
      <c r="AC301" s="4">
        <v>100</v>
      </c>
      <c r="AD301" s="4">
        <v>100</v>
      </c>
      <c r="AE301" s="4">
        <v>85</v>
      </c>
      <c r="AF301" s="4">
        <v>0</v>
      </c>
      <c r="AG301" s="4">
        <v>70</v>
      </c>
      <c r="AH301" s="4">
        <v>30</v>
      </c>
      <c r="AI301" s="4">
        <v>100</v>
      </c>
      <c r="AJ301" s="4">
        <v>2</v>
      </c>
      <c r="AK301" s="4" t="s">
        <v>96</v>
      </c>
      <c r="AL301" s="4" t="s">
        <v>96</v>
      </c>
      <c r="AM301" s="4">
        <v>12</v>
      </c>
      <c r="AN301" s="4" t="s">
        <v>96</v>
      </c>
      <c r="AO301" s="4" t="s">
        <v>96</v>
      </c>
      <c r="AP301" s="4" t="s">
        <v>96</v>
      </c>
      <c r="AQ301" s="4" t="s">
        <v>96</v>
      </c>
      <c r="AR301" s="4" t="s">
        <v>96</v>
      </c>
      <c r="AS301" s="4" t="s">
        <v>97</v>
      </c>
      <c r="AT301" s="4" t="s">
        <v>97</v>
      </c>
      <c r="AU301" s="4" t="s">
        <v>97</v>
      </c>
      <c r="AV301" s="4" t="s">
        <v>97</v>
      </c>
      <c r="AW301" s="4" t="s">
        <v>97</v>
      </c>
      <c r="AX301" s="4" t="s">
        <v>97</v>
      </c>
      <c r="AY301" s="4" t="s">
        <v>97</v>
      </c>
      <c r="AZ301" s="4" t="s">
        <v>97</v>
      </c>
      <c r="BA301" s="4" t="s">
        <v>96</v>
      </c>
      <c r="BB301" s="4" t="s">
        <v>96</v>
      </c>
      <c r="BC301" s="4" t="s">
        <v>96</v>
      </c>
      <c r="BD301" s="4" t="s">
        <v>96</v>
      </c>
      <c r="BE301" s="4">
        <v>0</v>
      </c>
      <c r="BF301" s="4">
        <v>0</v>
      </c>
      <c r="BG301" s="4">
        <v>0</v>
      </c>
      <c r="BH301" s="4">
        <v>0</v>
      </c>
      <c r="BI301" s="4">
        <v>0</v>
      </c>
      <c r="BJ301" s="4">
        <v>0</v>
      </c>
      <c r="BK301" s="4">
        <v>11</v>
      </c>
      <c r="BL301" s="4" t="s">
        <v>97</v>
      </c>
      <c r="BM301" s="4" t="s">
        <v>97</v>
      </c>
      <c r="BN301" s="4" t="s">
        <v>98</v>
      </c>
      <c r="BO301" s="6" t="s">
        <v>97</v>
      </c>
      <c r="BP301" s="6" t="s">
        <v>98</v>
      </c>
      <c r="BQ301" s="6" t="s">
        <v>98</v>
      </c>
      <c r="BR301" s="6" t="s">
        <v>96</v>
      </c>
      <c r="BS301" s="6">
        <v>30</v>
      </c>
      <c r="BT301" s="6" t="s">
        <v>96</v>
      </c>
      <c r="BU301" s="29" t="s">
        <v>430</v>
      </c>
      <c r="BV301" s="29" t="s">
        <v>1801</v>
      </c>
      <c r="BW301" s="29" t="s">
        <v>429</v>
      </c>
      <c r="BX301" s="29" t="s">
        <v>429</v>
      </c>
      <c r="BY301" s="29" t="s">
        <v>429</v>
      </c>
      <c r="BZ301" s="65" t="s">
        <v>429</v>
      </c>
      <c r="CA301" s="65" t="s">
        <v>429</v>
      </c>
      <c r="CB301" s="65" t="s">
        <v>429</v>
      </c>
      <c r="CC301" s="65" t="s">
        <v>429</v>
      </c>
      <c r="CD301" s="66">
        <v>169</v>
      </c>
      <c r="CE301" s="66">
        <v>57</v>
      </c>
      <c r="CF301" s="66">
        <v>39</v>
      </c>
      <c r="CG301" s="66">
        <v>0</v>
      </c>
      <c r="CH301" s="66">
        <v>27</v>
      </c>
      <c r="CI301" s="66">
        <v>115</v>
      </c>
      <c r="CJ301" s="66">
        <v>0</v>
      </c>
      <c r="CK301" s="66">
        <v>56</v>
      </c>
      <c r="CL301" s="66">
        <v>1038</v>
      </c>
      <c r="CM301" s="66">
        <v>606</v>
      </c>
      <c r="CN301" s="66">
        <v>49</v>
      </c>
      <c r="CO301" s="66">
        <v>143</v>
      </c>
      <c r="CP301" s="66">
        <v>0</v>
      </c>
      <c r="CQ301" s="66">
        <v>0</v>
      </c>
      <c r="CR301" s="67">
        <v>0.20128007062458619</v>
      </c>
      <c r="CS301" s="67">
        <v>0.20790112557934232</v>
      </c>
      <c r="CT301" s="67">
        <v>0.31494151401456633</v>
      </c>
      <c r="CU301" s="67">
        <v>0.1650849702052527</v>
      </c>
      <c r="CV301" s="67">
        <v>0.11079231957625248</v>
      </c>
      <c r="CW301" s="68">
        <v>110</v>
      </c>
      <c r="CX301" s="68">
        <v>72</v>
      </c>
      <c r="CY301" s="68">
        <v>50</v>
      </c>
      <c r="CZ301" s="68">
        <v>30</v>
      </c>
    </row>
    <row r="302" spans="1:375" x14ac:dyDescent="0.3">
      <c r="A302" s="3" t="s">
        <v>444</v>
      </c>
      <c r="B302" s="3" t="s">
        <v>499</v>
      </c>
      <c r="C302" s="3" t="s">
        <v>587</v>
      </c>
      <c r="D302" s="6">
        <v>522147</v>
      </c>
      <c r="E302" s="4">
        <v>3760</v>
      </c>
      <c r="F302" s="4">
        <v>2142</v>
      </c>
      <c r="G302" s="54">
        <v>0.56968085106382982</v>
      </c>
      <c r="H302" s="4">
        <v>2</v>
      </c>
      <c r="I302" s="4">
        <v>2112</v>
      </c>
      <c r="J302" s="6">
        <v>625</v>
      </c>
      <c r="K302" s="6">
        <v>1487</v>
      </c>
      <c r="L302" s="6"/>
      <c r="M302" s="61">
        <v>29.999999999999996</v>
      </c>
      <c r="N302" s="4" t="s">
        <v>1709</v>
      </c>
      <c r="O302" s="4">
        <v>32</v>
      </c>
      <c r="P302" s="4">
        <v>128</v>
      </c>
      <c r="Q302" s="4">
        <v>100</v>
      </c>
      <c r="R302" s="4">
        <v>90</v>
      </c>
      <c r="S302" s="4">
        <v>10</v>
      </c>
      <c r="T302" s="4">
        <v>0</v>
      </c>
      <c r="U302" s="4">
        <v>0</v>
      </c>
      <c r="V302" s="4">
        <v>95</v>
      </c>
      <c r="W302" s="4">
        <v>90</v>
      </c>
      <c r="X302" s="4">
        <v>5</v>
      </c>
      <c r="Y302" s="4">
        <v>0</v>
      </c>
      <c r="Z302" s="4">
        <v>5</v>
      </c>
      <c r="AA302" s="4">
        <v>100</v>
      </c>
      <c r="AB302" s="4">
        <v>100</v>
      </c>
      <c r="AC302" s="4">
        <v>100</v>
      </c>
      <c r="AD302" s="4">
        <v>100</v>
      </c>
      <c r="AE302" s="4">
        <v>80</v>
      </c>
      <c r="AF302" s="4">
        <v>0</v>
      </c>
      <c r="AG302" s="4">
        <v>80</v>
      </c>
      <c r="AH302" s="4">
        <v>20</v>
      </c>
      <c r="AI302" s="4">
        <v>100</v>
      </c>
      <c r="AJ302" s="4">
        <v>2</v>
      </c>
      <c r="AK302" s="4" t="s">
        <v>96</v>
      </c>
      <c r="AL302" s="4" t="s">
        <v>96</v>
      </c>
      <c r="AM302" s="4">
        <v>2</v>
      </c>
      <c r="AN302" s="4" t="s">
        <v>96</v>
      </c>
      <c r="AO302" s="4" t="s">
        <v>97</v>
      </c>
      <c r="AP302" s="4" t="s">
        <v>96</v>
      </c>
      <c r="AQ302" s="4" t="s">
        <v>96</v>
      </c>
      <c r="AR302" s="4" t="s">
        <v>96</v>
      </c>
      <c r="AS302" s="4" t="s">
        <v>97</v>
      </c>
      <c r="AT302" s="4" t="s">
        <v>97</v>
      </c>
      <c r="AU302" s="4" t="s">
        <v>96</v>
      </c>
      <c r="AV302" s="4" t="s">
        <v>97</v>
      </c>
      <c r="AW302" s="4" t="s">
        <v>97</v>
      </c>
      <c r="AX302" s="4" t="s">
        <v>97</v>
      </c>
      <c r="AY302" s="4" t="s">
        <v>97</v>
      </c>
      <c r="AZ302" s="4" t="s">
        <v>97</v>
      </c>
      <c r="BA302" s="4" t="s">
        <v>97</v>
      </c>
      <c r="BB302" s="4" t="s">
        <v>97</v>
      </c>
      <c r="BC302" s="4" t="s">
        <v>97</v>
      </c>
      <c r="BD302" s="4" t="s">
        <v>97</v>
      </c>
      <c r="BE302" s="4">
        <v>0</v>
      </c>
      <c r="BF302" s="4">
        <v>0</v>
      </c>
      <c r="BG302" s="4">
        <v>20</v>
      </c>
      <c r="BH302" s="4">
        <v>0</v>
      </c>
      <c r="BI302" s="4">
        <v>0</v>
      </c>
      <c r="BJ302" s="4">
        <v>0</v>
      </c>
      <c r="BK302" s="4">
        <v>9</v>
      </c>
      <c r="BL302" s="4" t="s">
        <v>96</v>
      </c>
      <c r="BM302" s="4" t="s">
        <v>97</v>
      </c>
      <c r="BN302" s="4" t="s">
        <v>98</v>
      </c>
      <c r="BO302" s="6" t="s">
        <v>97</v>
      </c>
      <c r="BP302" s="6" t="s">
        <v>98</v>
      </c>
      <c r="BQ302" s="6" t="s">
        <v>98</v>
      </c>
      <c r="BR302" s="6" t="s">
        <v>96</v>
      </c>
      <c r="BS302" s="6">
        <v>22</v>
      </c>
      <c r="BT302" s="6" t="s">
        <v>96</v>
      </c>
      <c r="BU302" s="29" t="s">
        <v>430</v>
      </c>
      <c r="BV302" s="29" t="s">
        <v>1798</v>
      </c>
      <c r="BW302" s="29" t="s">
        <v>429</v>
      </c>
      <c r="BX302" s="29" t="s">
        <v>429</v>
      </c>
      <c r="BY302" s="29" t="s">
        <v>430</v>
      </c>
      <c r="BZ302" s="65" t="s">
        <v>429</v>
      </c>
      <c r="CA302" s="65" t="s">
        <v>1803</v>
      </c>
      <c r="CB302" s="65" t="s">
        <v>429</v>
      </c>
      <c r="CC302" s="65" t="s">
        <v>1800</v>
      </c>
      <c r="CD302" s="66">
        <v>232</v>
      </c>
      <c r="CE302" s="66">
        <v>122</v>
      </c>
      <c r="CF302" s="66">
        <v>38</v>
      </c>
      <c r="CG302" s="66">
        <v>73</v>
      </c>
      <c r="CH302" s="66">
        <v>24</v>
      </c>
      <c r="CI302" s="66">
        <v>592</v>
      </c>
      <c r="CJ302" s="66">
        <v>146</v>
      </c>
      <c r="CK302" s="66">
        <v>155</v>
      </c>
      <c r="CL302" s="66">
        <v>1186</v>
      </c>
      <c r="CM302" s="66">
        <v>436</v>
      </c>
      <c r="CN302" s="66">
        <v>39</v>
      </c>
      <c r="CO302" s="66">
        <v>170</v>
      </c>
      <c r="CP302" s="66">
        <v>250</v>
      </c>
      <c r="CQ302" s="66">
        <v>249</v>
      </c>
      <c r="CR302" s="67">
        <v>0.33746048472075868</v>
      </c>
      <c r="CS302" s="67">
        <v>0.22971548998946259</v>
      </c>
      <c r="CT302" s="67">
        <v>0.22787144362486828</v>
      </c>
      <c r="CU302" s="67">
        <v>0.12276080084299262</v>
      </c>
      <c r="CV302" s="67">
        <v>8.2191780821917804E-2</v>
      </c>
      <c r="CW302" s="68">
        <v>57</v>
      </c>
      <c r="CX302" s="68">
        <v>44</v>
      </c>
      <c r="CY302" s="68">
        <v>97</v>
      </c>
      <c r="CZ302" s="68">
        <v>28</v>
      </c>
    </row>
    <row r="303" spans="1:375" x14ac:dyDescent="0.3">
      <c r="A303" s="3" t="s">
        <v>444</v>
      </c>
      <c r="B303" s="3" t="s">
        <v>499</v>
      </c>
      <c r="C303" s="3" t="s">
        <v>590</v>
      </c>
      <c r="D303" s="6">
        <v>522155</v>
      </c>
      <c r="E303" s="4">
        <v>274</v>
      </c>
      <c r="F303" s="4">
        <v>190</v>
      </c>
      <c r="G303" s="54">
        <v>0.69343065693430661</v>
      </c>
      <c r="H303" s="4">
        <v>1</v>
      </c>
      <c r="I303" s="4">
        <v>160</v>
      </c>
      <c r="J303" s="6"/>
      <c r="K303" s="6">
        <v>160</v>
      </c>
      <c r="L303" s="6"/>
      <c r="M303" s="61">
        <v>30</v>
      </c>
      <c r="N303" s="4" t="s">
        <v>1709</v>
      </c>
      <c r="O303" s="4">
        <v>0</v>
      </c>
      <c r="P303" s="4">
        <v>0</v>
      </c>
      <c r="Q303" s="4">
        <v>100</v>
      </c>
      <c r="R303" s="4">
        <v>100</v>
      </c>
      <c r="S303" s="4">
        <v>0</v>
      </c>
      <c r="T303" s="4">
        <v>0</v>
      </c>
      <c r="U303" s="4">
        <v>0</v>
      </c>
      <c r="V303" s="4">
        <v>0</v>
      </c>
      <c r="W303" s="4">
        <v>0</v>
      </c>
      <c r="X303" s="4">
        <v>99</v>
      </c>
      <c r="Y303" s="4">
        <v>1</v>
      </c>
      <c r="Z303" s="4">
        <v>0</v>
      </c>
      <c r="AA303" s="4">
        <v>100</v>
      </c>
      <c r="AB303" s="4">
        <v>100</v>
      </c>
      <c r="AC303" s="4">
        <v>98</v>
      </c>
      <c r="AD303" s="4">
        <v>0</v>
      </c>
      <c r="AE303" s="4">
        <v>0</v>
      </c>
      <c r="AF303" s="4">
        <v>98</v>
      </c>
      <c r="AG303" s="4">
        <v>1</v>
      </c>
      <c r="AH303" s="4">
        <v>1</v>
      </c>
      <c r="AI303" s="4">
        <v>100</v>
      </c>
      <c r="AJ303" s="4">
        <v>6</v>
      </c>
      <c r="AK303" s="4" t="s">
        <v>96</v>
      </c>
      <c r="AL303" s="4" t="s">
        <v>96</v>
      </c>
      <c r="AM303" s="4">
        <v>2</v>
      </c>
      <c r="AN303" s="4" t="s">
        <v>97</v>
      </c>
      <c r="AO303" s="4" t="s">
        <v>97</v>
      </c>
      <c r="AP303" s="4" t="s">
        <v>97</v>
      </c>
      <c r="AQ303" s="4" t="s">
        <v>96</v>
      </c>
      <c r="AR303" s="4" t="s">
        <v>96</v>
      </c>
      <c r="AS303" s="4" t="s">
        <v>97</v>
      </c>
      <c r="AT303" s="4" t="s">
        <v>97</v>
      </c>
      <c r="AU303" s="4" t="s">
        <v>97</v>
      </c>
      <c r="AV303" s="4" t="s">
        <v>97</v>
      </c>
      <c r="AW303" s="4" t="s">
        <v>97</v>
      </c>
      <c r="AX303" s="4" t="s">
        <v>97</v>
      </c>
      <c r="AY303" s="4" t="s">
        <v>97</v>
      </c>
      <c r="AZ303" s="4" t="s">
        <v>97</v>
      </c>
      <c r="BA303" s="4" t="s">
        <v>97</v>
      </c>
      <c r="BB303" s="4" t="s">
        <v>97</v>
      </c>
      <c r="BC303" s="4" t="s">
        <v>97</v>
      </c>
      <c r="BD303" s="4" t="s">
        <v>1439</v>
      </c>
      <c r="BE303" s="4">
        <v>7</v>
      </c>
      <c r="BF303" s="4">
        <v>15</v>
      </c>
      <c r="BG303" s="4">
        <v>26</v>
      </c>
      <c r="BH303" s="4">
        <v>0</v>
      </c>
      <c r="BI303" s="4">
        <v>0</v>
      </c>
      <c r="BJ303" s="4">
        <v>0</v>
      </c>
      <c r="BK303" s="4">
        <v>5</v>
      </c>
      <c r="BL303" s="4" t="s">
        <v>96</v>
      </c>
      <c r="BM303" s="4" t="s">
        <v>97</v>
      </c>
      <c r="BN303" s="4" t="s">
        <v>98</v>
      </c>
      <c r="BO303" s="6" t="s">
        <v>97</v>
      </c>
      <c r="BP303" s="6" t="s">
        <v>98</v>
      </c>
      <c r="BQ303" s="6" t="s">
        <v>98</v>
      </c>
      <c r="BR303" s="6" t="s">
        <v>96</v>
      </c>
      <c r="BS303" s="6">
        <v>10</v>
      </c>
      <c r="BT303" s="6" t="s">
        <v>96</v>
      </c>
      <c r="BU303" s="29" t="s">
        <v>429</v>
      </c>
      <c r="BV303" s="29" t="s">
        <v>429</v>
      </c>
      <c r="BW303" s="29" t="s">
        <v>429</v>
      </c>
      <c r="BX303" s="29" t="s">
        <v>429</v>
      </c>
      <c r="BY303" s="29" t="s">
        <v>429</v>
      </c>
      <c r="BZ303" s="65" t="s">
        <v>429</v>
      </c>
      <c r="CA303" s="65" t="s">
        <v>429</v>
      </c>
      <c r="CB303" s="65" t="s">
        <v>429</v>
      </c>
      <c r="CC303" s="65" t="s">
        <v>429</v>
      </c>
      <c r="CD303" s="66">
        <v>43</v>
      </c>
      <c r="CE303" s="66">
        <v>30</v>
      </c>
      <c r="CF303" s="66">
        <v>10</v>
      </c>
      <c r="CG303" s="66">
        <v>0</v>
      </c>
      <c r="CH303" s="66">
        <v>1</v>
      </c>
      <c r="CI303" s="66">
        <v>49</v>
      </c>
      <c r="CJ303" s="66">
        <v>0</v>
      </c>
      <c r="CK303" s="66">
        <v>26</v>
      </c>
      <c r="CL303" s="66">
        <v>59</v>
      </c>
      <c r="CM303" s="66">
        <v>37</v>
      </c>
      <c r="CN303" s="66">
        <v>6</v>
      </c>
      <c r="CO303" s="66">
        <v>15</v>
      </c>
      <c r="CP303" s="66">
        <v>0</v>
      </c>
      <c r="CQ303" s="66">
        <v>0</v>
      </c>
      <c r="CR303" s="67">
        <v>0.1598639455782313</v>
      </c>
      <c r="CS303" s="67">
        <v>0.28231292517006801</v>
      </c>
      <c r="CT303" s="67">
        <v>0.27891156462585032</v>
      </c>
      <c r="CU303" s="67">
        <v>0.18367346938775511</v>
      </c>
      <c r="CV303" s="67">
        <v>9.5238095238095233E-2</v>
      </c>
      <c r="CW303" s="68">
        <v>8</v>
      </c>
      <c r="CX303" s="68">
        <v>0</v>
      </c>
      <c r="CY303" s="68">
        <v>4</v>
      </c>
      <c r="CZ303" s="68">
        <v>5</v>
      </c>
    </row>
    <row r="304" spans="1:375" x14ac:dyDescent="0.3">
      <c r="A304" s="3" t="s">
        <v>444</v>
      </c>
      <c r="B304" s="3" t="s">
        <v>499</v>
      </c>
      <c r="C304" s="3" t="s">
        <v>591</v>
      </c>
      <c r="D304" s="6">
        <v>522163</v>
      </c>
      <c r="E304" s="4">
        <v>1163</v>
      </c>
      <c r="F304" s="4">
        <v>1086</v>
      </c>
      <c r="G304" s="54">
        <v>0.93379191745485812</v>
      </c>
      <c r="H304" s="4">
        <v>4</v>
      </c>
      <c r="I304" s="4">
        <v>1086</v>
      </c>
      <c r="J304" s="6">
        <v>1035</v>
      </c>
      <c r="K304" s="6">
        <v>51</v>
      </c>
      <c r="L304" s="6"/>
      <c r="M304" s="61"/>
      <c r="N304" s="4" t="s">
        <v>1709</v>
      </c>
      <c r="O304" s="4">
        <v>0</v>
      </c>
      <c r="P304" s="4">
        <v>0</v>
      </c>
      <c r="Q304" s="4">
        <v>70</v>
      </c>
      <c r="R304" s="4">
        <v>40</v>
      </c>
      <c r="S304" s="4">
        <v>30</v>
      </c>
      <c r="T304" s="4">
        <v>30</v>
      </c>
      <c r="U304" s="4">
        <v>0</v>
      </c>
      <c r="V304" s="4">
        <v>70</v>
      </c>
      <c r="W304" s="4">
        <v>40</v>
      </c>
      <c r="X304" s="4">
        <v>20</v>
      </c>
      <c r="Y304" s="4">
        <v>0</v>
      </c>
      <c r="Z304" s="4">
        <v>40</v>
      </c>
      <c r="AA304" s="4">
        <v>100</v>
      </c>
      <c r="AB304" s="4">
        <v>100</v>
      </c>
      <c r="AC304" s="4">
        <v>70</v>
      </c>
      <c r="AD304" s="4">
        <v>0</v>
      </c>
      <c r="AE304" s="4">
        <v>0</v>
      </c>
      <c r="AF304" s="4">
        <v>0</v>
      </c>
      <c r="AG304" s="4">
        <v>5</v>
      </c>
      <c r="AH304" s="4">
        <v>95</v>
      </c>
      <c r="AI304" s="4">
        <v>80</v>
      </c>
      <c r="AJ304" s="4">
        <v>2</v>
      </c>
      <c r="AK304" s="4" t="s">
        <v>96</v>
      </c>
      <c r="AL304" s="4" t="s">
        <v>96</v>
      </c>
      <c r="AM304" s="4">
        <v>2</v>
      </c>
      <c r="AN304" s="4" t="s">
        <v>96</v>
      </c>
      <c r="AO304" s="4" t="s">
        <v>97</v>
      </c>
      <c r="AP304" s="4" t="s">
        <v>97</v>
      </c>
      <c r="AQ304" s="4" t="s">
        <v>97</v>
      </c>
      <c r="AR304" s="4" t="s">
        <v>96</v>
      </c>
      <c r="AS304" s="4" t="s">
        <v>97</v>
      </c>
      <c r="AT304" s="4" t="s">
        <v>97</v>
      </c>
      <c r="AU304" s="4" t="s">
        <v>97</v>
      </c>
      <c r="AV304" s="4" t="s">
        <v>97</v>
      </c>
      <c r="AW304" s="4" t="s">
        <v>97</v>
      </c>
      <c r="AX304" s="4" t="s">
        <v>97</v>
      </c>
      <c r="AY304" s="4" t="s">
        <v>97</v>
      </c>
      <c r="AZ304" s="4" t="s">
        <v>97</v>
      </c>
      <c r="BA304" s="4" t="s">
        <v>97</v>
      </c>
      <c r="BB304" s="4" t="s">
        <v>97</v>
      </c>
      <c r="BC304" s="4" t="s">
        <v>97</v>
      </c>
      <c r="BD304" s="4" t="s">
        <v>1439</v>
      </c>
      <c r="BE304" s="4">
        <v>5</v>
      </c>
      <c r="BF304" s="4">
        <v>5</v>
      </c>
      <c r="BG304" s="4">
        <v>30</v>
      </c>
      <c r="BH304" s="4">
        <v>0</v>
      </c>
      <c r="BI304" s="4">
        <v>30</v>
      </c>
      <c r="BJ304" s="4">
        <v>1</v>
      </c>
      <c r="BK304" s="4">
        <v>9</v>
      </c>
      <c r="BL304" s="4" t="s">
        <v>96</v>
      </c>
      <c r="BM304" s="4" t="s">
        <v>96</v>
      </c>
      <c r="BN304" s="4" t="s">
        <v>1729</v>
      </c>
      <c r="BO304" s="6" t="s">
        <v>97</v>
      </c>
      <c r="BP304" s="6" t="s">
        <v>98</v>
      </c>
      <c r="BQ304" s="6" t="s">
        <v>98</v>
      </c>
      <c r="BR304" s="6" t="s">
        <v>96</v>
      </c>
      <c r="BS304" s="6">
        <v>32</v>
      </c>
      <c r="BT304" s="6" t="s">
        <v>96</v>
      </c>
      <c r="BU304" s="29" t="s">
        <v>430</v>
      </c>
      <c r="BV304" s="29" t="s">
        <v>1798</v>
      </c>
      <c r="BW304" s="29" t="s">
        <v>429</v>
      </c>
      <c r="BX304" s="29" t="s">
        <v>429</v>
      </c>
      <c r="BY304" s="29" t="s">
        <v>430</v>
      </c>
      <c r="BZ304" s="65" t="s">
        <v>429</v>
      </c>
      <c r="CA304" s="65" t="s">
        <v>429</v>
      </c>
      <c r="CB304" s="65" t="s">
        <v>429</v>
      </c>
      <c r="CC304" s="65" t="s">
        <v>429</v>
      </c>
      <c r="CD304" s="66">
        <v>153</v>
      </c>
      <c r="CE304" s="66">
        <v>103</v>
      </c>
      <c r="CF304" s="66">
        <v>41</v>
      </c>
      <c r="CG304" s="66">
        <v>0</v>
      </c>
      <c r="CH304" s="66">
        <v>0</v>
      </c>
      <c r="CI304" s="66">
        <v>290</v>
      </c>
      <c r="CJ304" s="66">
        <v>7</v>
      </c>
      <c r="CK304" s="66">
        <v>84</v>
      </c>
      <c r="CL304" s="66">
        <v>331</v>
      </c>
      <c r="CM304" s="66">
        <v>152</v>
      </c>
      <c r="CN304" s="66">
        <v>20</v>
      </c>
      <c r="CO304" s="66">
        <v>65</v>
      </c>
      <c r="CP304" s="66">
        <v>203</v>
      </c>
      <c r="CQ304" s="66">
        <v>203</v>
      </c>
      <c r="CR304" s="67">
        <v>0.32616179001721168</v>
      </c>
      <c r="CS304" s="67">
        <v>0.28657487091222034</v>
      </c>
      <c r="CT304" s="67">
        <v>0.25645438898450945</v>
      </c>
      <c r="CU304" s="67">
        <v>9.3803786574870915E-2</v>
      </c>
      <c r="CV304" s="67">
        <v>3.7005163511187607E-2</v>
      </c>
      <c r="CW304" s="68">
        <v>24</v>
      </c>
      <c r="CX304" s="68">
        <v>8</v>
      </c>
      <c r="CY304" s="68">
        <v>19</v>
      </c>
      <c r="CZ304" s="68">
        <v>5</v>
      </c>
    </row>
    <row r="305" spans="1:104" x14ac:dyDescent="0.3">
      <c r="A305" s="3" t="s">
        <v>444</v>
      </c>
      <c r="B305" s="3" t="s">
        <v>499</v>
      </c>
      <c r="C305" s="3" t="s">
        <v>596</v>
      </c>
      <c r="D305" s="6">
        <v>522198</v>
      </c>
      <c r="E305" s="4">
        <v>963</v>
      </c>
      <c r="F305" s="4">
        <v>54</v>
      </c>
      <c r="G305" s="54">
        <v>5.6074766355140186E-2</v>
      </c>
      <c r="H305" s="4">
        <v>1</v>
      </c>
      <c r="I305" s="4">
        <v>54</v>
      </c>
      <c r="J305" s="6"/>
      <c r="K305" s="6">
        <v>54</v>
      </c>
      <c r="L305" s="6"/>
      <c r="M305" s="61"/>
      <c r="N305" s="4" t="s">
        <v>1709</v>
      </c>
      <c r="O305" s="4">
        <v>6</v>
      </c>
      <c r="P305" s="4">
        <v>17</v>
      </c>
      <c r="Q305" s="4">
        <v>100</v>
      </c>
      <c r="R305" s="4">
        <v>50</v>
      </c>
      <c r="S305" s="4">
        <v>50</v>
      </c>
      <c r="T305" s="4">
        <v>0</v>
      </c>
      <c r="U305" s="4">
        <v>0</v>
      </c>
      <c r="V305" s="4">
        <v>0</v>
      </c>
      <c r="W305" s="4">
        <v>0</v>
      </c>
      <c r="X305" s="4">
        <v>100</v>
      </c>
      <c r="Y305" s="4">
        <v>0</v>
      </c>
      <c r="Z305" s="4">
        <v>0</v>
      </c>
      <c r="AA305" s="4">
        <v>100</v>
      </c>
      <c r="AB305" s="4">
        <v>100</v>
      </c>
      <c r="AC305" s="4">
        <v>100</v>
      </c>
      <c r="AD305" s="4">
        <v>100</v>
      </c>
      <c r="AE305" s="4">
        <v>60</v>
      </c>
      <c r="AF305" s="4">
        <v>0</v>
      </c>
      <c r="AG305" s="4">
        <v>60</v>
      </c>
      <c r="AH305" s="4">
        <v>40</v>
      </c>
      <c r="AI305" s="4">
        <v>100</v>
      </c>
      <c r="AJ305" s="4">
        <v>2</v>
      </c>
      <c r="AK305" s="4" t="s">
        <v>96</v>
      </c>
      <c r="AL305" s="4" t="s">
        <v>96</v>
      </c>
      <c r="AM305" s="4">
        <v>2</v>
      </c>
      <c r="AN305" s="4" t="s">
        <v>97</v>
      </c>
      <c r="AO305" s="4" t="s">
        <v>97</v>
      </c>
      <c r="AP305" s="4" t="s">
        <v>97</v>
      </c>
      <c r="AQ305" s="4" t="s">
        <v>97</v>
      </c>
      <c r="AR305" s="4" t="s">
        <v>97</v>
      </c>
      <c r="AS305" s="4" t="s">
        <v>97</v>
      </c>
      <c r="AT305" s="4" t="s">
        <v>97</v>
      </c>
      <c r="AU305" s="4" t="s">
        <v>97</v>
      </c>
      <c r="AV305" s="4" t="s">
        <v>97</v>
      </c>
      <c r="AW305" s="4" t="s">
        <v>97</v>
      </c>
      <c r="AX305" s="4" t="s">
        <v>97</v>
      </c>
      <c r="AY305" s="4" t="s">
        <v>97</v>
      </c>
      <c r="AZ305" s="4" t="s">
        <v>97</v>
      </c>
      <c r="BA305" s="4" t="s">
        <v>97</v>
      </c>
      <c r="BB305" s="4" t="s">
        <v>97</v>
      </c>
      <c r="BC305" s="4" t="s">
        <v>97</v>
      </c>
      <c r="BD305" s="4" t="s">
        <v>97</v>
      </c>
      <c r="BE305" s="4">
        <v>5</v>
      </c>
      <c r="BF305" s="4">
        <v>5</v>
      </c>
      <c r="BG305" s="4">
        <v>15</v>
      </c>
      <c r="BH305" s="4">
        <v>1</v>
      </c>
      <c r="BI305" s="4">
        <v>1</v>
      </c>
      <c r="BJ305" s="4">
        <v>1</v>
      </c>
      <c r="BK305" s="4">
        <v>7</v>
      </c>
      <c r="BL305" s="4" t="s">
        <v>97</v>
      </c>
      <c r="BM305" s="4" t="s">
        <v>97</v>
      </c>
      <c r="BN305" s="4" t="s">
        <v>98</v>
      </c>
      <c r="BO305" s="6" t="s">
        <v>97</v>
      </c>
      <c r="BP305" s="6" t="s">
        <v>98</v>
      </c>
      <c r="BQ305" s="6" t="s">
        <v>98</v>
      </c>
      <c r="BR305" s="6" t="s">
        <v>96</v>
      </c>
      <c r="BS305" s="6">
        <v>5</v>
      </c>
      <c r="BT305" s="6" t="s">
        <v>96</v>
      </c>
      <c r="BU305" s="29" t="s">
        <v>429</v>
      </c>
      <c r="BV305" s="29" t="s">
        <v>429</v>
      </c>
      <c r="BW305" s="29" t="s">
        <v>429</v>
      </c>
      <c r="BX305" s="29" t="s">
        <v>429</v>
      </c>
      <c r="BY305" s="29" t="s">
        <v>429</v>
      </c>
      <c r="BZ305" s="65" t="s">
        <v>429</v>
      </c>
      <c r="CA305" s="65" t="s">
        <v>429</v>
      </c>
      <c r="CB305" s="65" t="s">
        <v>429</v>
      </c>
      <c r="CC305" s="65" t="s">
        <v>429</v>
      </c>
      <c r="CD305" s="66">
        <v>31</v>
      </c>
      <c r="CE305" s="66">
        <v>16</v>
      </c>
      <c r="CF305" s="66">
        <v>3</v>
      </c>
      <c r="CG305" s="66">
        <v>0</v>
      </c>
      <c r="CH305" s="66">
        <v>0</v>
      </c>
      <c r="CI305" s="66">
        <v>20</v>
      </c>
      <c r="CJ305" s="66">
        <v>5</v>
      </c>
      <c r="CK305" s="66">
        <v>13</v>
      </c>
      <c r="CL305" s="66">
        <v>201</v>
      </c>
      <c r="CM305" s="66">
        <v>118</v>
      </c>
      <c r="CN305" s="66">
        <v>10</v>
      </c>
      <c r="CO305" s="66">
        <v>26</v>
      </c>
      <c r="CP305" s="66">
        <v>0</v>
      </c>
      <c r="CQ305" s="66">
        <v>0</v>
      </c>
      <c r="CR305" s="67">
        <v>0.14871794871794872</v>
      </c>
      <c r="CS305" s="67">
        <v>0.19282051282051282</v>
      </c>
      <c r="CT305" s="67">
        <v>0.318974358974359</v>
      </c>
      <c r="CU305" s="67">
        <v>0.17333333333333334</v>
      </c>
      <c r="CV305" s="67">
        <v>0.16615384615384615</v>
      </c>
      <c r="CW305" s="68">
        <v>13</v>
      </c>
      <c r="CX305" s="68">
        <v>16</v>
      </c>
      <c r="CY305" s="68">
        <v>9</v>
      </c>
      <c r="CZ305" s="68">
        <v>9</v>
      </c>
    </row>
    <row r="306" spans="1:104" x14ac:dyDescent="0.3">
      <c r="A306" s="3" t="s">
        <v>444</v>
      </c>
      <c r="B306" s="3" t="s">
        <v>499</v>
      </c>
      <c r="C306" s="3" t="s">
        <v>598</v>
      </c>
      <c r="D306" s="6">
        <v>582093</v>
      </c>
      <c r="E306" s="4">
        <v>525</v>
      </c>
      <c r="F306" s="4">
        <v>100</v>
      </c>
      <c r="G306" s="54">
        <v>0.19047619047619047</v>
      </c>
      <c r="H306" s="4">
        <v>1</v>
      </c>
      <c r="I306" s="4">
        <v>80</v>
      </c>
      <c r="J306" s="6"/>
      <c r="K306" s="6">
        <v>80</v>
      </c>
      <c r="L306" s="6"/>
      <c r="M306" s="61">
        <v>20.000000000000004</v>
      </c>
      <c r="N306" s="4" t="s">
        <v>1709</v>
      </c>
      <c r="O306" s="4">
        <v>0</v>
      </c>
      <c r="P306" s="4">
        <v>0</v>
      </c>
      <c r="Q306" s="4">
        <v>100</v>
      </c>
      <c r="R306" s="4">
        <v>80</v>
      </c>
      <c r="S306" s="4">
        <v>8</v>
      </c>
      <c r="T306" s="4">
        <v>12</v>
      </c>
      <c r="U306" s="4">
        <v>0</v>
      </c>
      <c r="V306" s="4">
        <v>95</v>
      </c>
      <c r="W306" s="4">
        <v>80</v>
      </c>
      <c r="X306" s="4">
        <v>10</v>
      </c>
      <c r="Y306" s="4">
        <v>0</v>
      </c>
      <c r="Z306" s="4">
        <v>10</v>
      </c>
      <c r="AA306" s="4">
        <v>100</v>
      </c>
      <c r="AB306" s="4">
        <v>100</v>
      </c>
      <c r="AC306" s="4">
        <v>100</v>
      </c>
      <c r="AD306" s="4">
        <v>80</v>
      </c>
      <c r="AE306" s="4">
        <v>80</v>
      </c>
      <c r="AF306" s="4">
        <v>50</v>
      </c>
      <c r="AG306" s="4">
        <v>50</v>
      </c>
      <c r="AH306" s="4">
        <v>0</v>
      </c>
      <c r="AI306" s="4">
        <v>100</v>
      </c>
      <c r="AJ306" s="4">
        <v>4</v>
      </c>
      <c r="AK306" s="4" t="s">
        <v>96</v>
      </c>
      <c r="AL306" s="4" t="s">
        <v>96</v>
      </c>
      <c r="AM306" s="4">
        <v>12</v>
      </c>
      <c r="AN306" s="4" t="s">
        <v>97</v>
      </c>
      <c r="AO306" s="4" t="s">
        <v>97</v>
      </c>
      <c r="AP306" s="4" t="s">
        <v>97</v>
      </c>
      <c r="AQ306" s="4" t="s">
        <v>97</v>
      </c>
      <c r="AR306" s="4" t="s">
        <v>97</v>
      </c>
      <c r="AS306" s="4" t="s">
        <v>97</v>
      </c>
      <c r="AT306" s="4" t="s">
        <v>97</v>
      </c>
      <c r="AU306" s="4" t="s">
        <v>97</v>
      </c>
      <c r="AV306" s="4" t="s">
        <v>97</v>
      </c>
      <c r="AW306" s="4" t="s">
        <v>97</v>
      </c>
      <c r="AX306" s="4" t="s">
        <v>97</v>
      </c>
      <c r="AY306" s="4" t="s">
        <v>97</v>
      </c>
      <c r="AZ306" s="4" t="s">
        <v>97</v>
      </c>
      <c r="BA306" s="4" t="s">
        <v>97</v>
      </c>
      <c r="BB306" s="4" t="s">
        <v>97</v>
      </c>
      <c r="BC306" s="4" t="s">
        <v>96</v>
      </c>
      <c r="BD306" s="4" t="s">
        <v>1439</v>
      </c>
      <c r="BE306" s="4">
        <v>2</v>
      </c>
      <c r="BF306" s="4">
        <v>2</v>
      </c>
      <c r="BG306" s="4">
        <v>7</v>
      </c>
      <c r="BH306" s="4">
        <v>0</v>
      </c>
      <c r="BI306" s="4">
        <v>0</v>
      </c>
      <c r="BJ306" s="4">
        <v>0</v>
      </c>
      <c r="BK306" s="4">
        <v>7</v>
      </c>
      <c r="BL306" s="4" t="s">
        <v>97</v>
      </c>
      <c r="BM306" s="4" t="s">
        <v>1439</v>
      </c>
      <c r="BN306" s="4" t="s">
        <v>98</v>
      </c>
      <c r="BO306" s="6" t="s">
        <v>97</v>
      </c>
      <c r="BP306" s="6" t="s">
        <v>98</v>
      </c>
      <c r="BQ306" s="6" t="s">
        <v>98</v>
      </c>
      <c r="BR306" s="6" t="s">
        <v>96</v>
      </c>
      <c r="BS306" s="6">
        <v>8</v>
      </c>
      <c r="BT306" s="6" t="s">
        <v>96</v>
      </c>
      <c r="BU306" s="29" t="s">
        <v>429</v>
      </c>
      <c r="BV306" s="29" t="s">
        <v>429</v>
      </c>
      <c r="BW306" s="29" t="s">
        <v>429</v>
      </c>
      <c r="BX306" s="29" t="s">
        <v>429</v>
      </c>
      <c r="BY306" s="29" t="s">
        <v>429</v>
      </c>
      <c r="BZ306" s="65" t="s">
        <v>429</v>
      </c>
      <c r="CA306" s="65" t="s">
        <v>429</v>
      </c>
      <c r="CB306" s="65" t="s">
        <v>429</v>
      </c>
      <c r="CC306" s="65" t="s">
        <v>429</v>
      </c>
      <c r="CD306" s="66">
        <v>23</v>
      </c>
      <c r="CE306" s="66">
        <v>14</v>
      </c>
      <c r="CF306" s="66">
        <v>4</v>
      </c>
      <c r="CG306" s="66">
        <v>0</v>
      </c>
      <c r="CH306" s="66">
        <v>0</v>
      </c>
      <c r="CI306" s="66">
        <v>42</v>
      </c>
      <c r="CJ306" s="66">
        <v>2</v>
      </c>
      <c r="CK306" s="66">
        <v>20</v>
      </c>
      <c r="CL306" s="66">
        <v>120</v>
      </c>
      <c r="CM306" s="66">
        <v>56</v>
      </c>
      <c r="CN306" s="66">
        <v>4</v>
      </c>
      <c r="CO306" s="66">
        <v>14</v>
      </c>
      <c r="CP306" s="66">
        <v>0</v>
      </c>
      <c r="CQ306" s="66">
        <v>0</v>
      </c>
      <c r="CR306" s="67">
        <v>0.13565891472868216</v>
      </c>
      <c r="CS306" s="67">
        <v>0.16085271317829458</v>
      </c>
      <c r="CT306" s="67">
        <v>0.32170542635658916</v>
      </c>
      <c r="CU306" s="67">
        <v>0.16085271317829458</v>
      </c>
      <c r="CV306" s="67">
        <v>0.22093023255813954</v>
      </c>
      <c r="CW306" s="68">
        <v>10</v>
      </c>
      <c r="CX306" s="68">
        <v>7</v>
      </c>
      <c r="CY306" s="68">
        <v>6</v>
      </c>
      <c r="CZ306" s="68">
        <v>8</v>
      </c>
    </row>
    <row r="307" spans="1:104" x14ac:dyDescent="0.3">
      <c r="A307" s="3" t="s">
        <v>444</v>
      </c>
      <c r="B307" s="3" t="s">
        <v>600</v>
      </c>
      <c r="C307" s="3" t="s">
        <v>601</v>
      </c>
      <c r="D307" s="6">
        <v>522287</v>
      </c>
      <c r="E307" s="4">
        <v>486</v>
      </c>
      <c r="F307" s="4">
        <v>57</v>
      </c>
      <c r="G307" s="54">
        <v>0.11728395061728394</v>
      </c>
      <c r="H307" s="4">
        <v>1</v>
      </c>
      <c r="I307" s="4">
        <v>57</v>
      </c>
      <c r="J307" s="6"/>
      <c r="K307" s="6">
        <v>57</v>
      </c>
      <c r="L307" s="6"/>
      <c r="M307" s="61"/>
      <c r="N307" s="4" t="s">
        <v>1709</v>
      </c>
      <c r="O307" s="4">
        <v>0</v>
      </c>
      <c r="P307" s="4">
        <v>0</v>
      </c>
      <c r="Q307" s="4">
        <v>100</v>
      </c>
      <c r="R307" s="4">
        <v>98</v>
      </c>
      <c r="S307" s="4">
        <v>0</v>
      </c>
      <c r="T307" s="4">
        <v>0</v>
      </c>
      <c r="U307" s="4">
        <v>2</v>
      </c>
      <c r="V307" s="4">
        <v>100</v>
      </c>
      <c r="W307" s="4">
        <v>96</v>
      </c>
      <c r="X307" s="4">
        <v>4</v>
      </c>
      <c r="Y307" s="4">
        <v>0</v>
      </c>
      <c r="Z307" s="4">
        <v>0</v>
      </c>
      <c r="AA307" s="4">
        <v>100</v>
      </c>
      <c r="AB307" s="4">
        <v>100</v>
      </c>
      <c r="AC307" s="4">
        <v>100</v>
      </c>
      <c r="AD307" s="4">
        <v>100</v>
      </c>
      <c r="AE307" s="4">
        <v>100</v>
      </c>
      <c r="AF307" s="4">
        <v>0</v>
      </c>
      <c r="AG307" s="4">
        <v>95</v>
      </c>
      <c r="AH307" s="4">
        <v>5</v>
      </c>
      <c r="AI307" s="4">
        <v>98</v>
      </c>
      <c r="AJ307" s="4">
        <v>2</v>
      </c>
      <c r="AK307" s="4" t="s">
        <v>96</v>
      </c>
      <c r="AL307" s="4" t="s">
        <v>97</v>
      </c>
      <c r="AM307" s="4" t="s">
        <v>98</v>
      </c>
      <c r="AN307" s="4" t="s">
        <v>97</v>
      </c>
      <c r="AO307" s="4" t="s">
        <v>97</v>
      </c>
      <c r="AP307" s="4" t="s">
        <v>97</v>
      </c>
      <c r="AQ307" s="4" t="s">
        <v>97</v>
      </c>
      <c r="AR307" s="4" t="s">
        <v>97</v>
      </c>
      <c r="AS307" s="4" t="s">
        <v>97</v>
      </c>
      <c r="AT307" s="4" t="s">
        <v>97</v>
      </c>
      <c r="AU307" s="4" t="s">
        <v>97</v>
      </c>
      <c r="AV307" s="4" t="s">
        <v>97</v>
      </c>
      <c r="AW307" s="4" t="s">
        <v>97</v>
      </c>
      <c r="AX307" s="4" t="s">
        <v>97</v>
      </c>
      <c r="AY307" s="4" t="s">
        <v>97</v>
      </c>
      <c r="AZ307" s="4" t="s">
        <v>97</v>
      </c>
      <c r="BA307" s="4" t="s">
        <v>97</v>
      </c>
      <c r="BB307" s="4" t="s">
        <v>97</v>
      </c>
      <c r="BC307" s="4" t="s">
        <v>97</v>
      </c>
      <c r="BD307" s="4" t="s">
        <v>96</v>
      </c>
      <c r="BE307" s="4">
        <v>6</v>
      </c>
      <c r="BF307" s="4">
        <v>28</v>
      </c>
      <c r="BG307" s="4">
        <v>3</v>
      </c>
      <c r="BH307" s="4">
        <v>0</v>
      </c>
      <c r="BI307" s="4">
        <v>10</v>
      </c>
      <c r="BJ307" s="4">
        <v>0</v>
      </c>
      <c r="BK307" s="4">
        <v>5</v>
      </c>
      <c r="BL307" s="4" t="s">
        <v>97</v>
      </c>
      <c r="BM307" s="4" t="s">
        <v>97</v>
      </c>
      <c r="BN307" s="4" t="s">
        <v>98</v>
      </c>
      <c r="BO307" s="6" t="s">
        <v>97</v>
      </c>
      <c r="BP307" s="6" t="s">
        <v>98</v>
      </c>
      <c r="BQ307" s="6" t="s">
        <v>98</v>
      </c>
      <c r="BR307" s="6" t="s">
        <v>96</v>
      </c>
      <c r="BS307" s="6">
        <v>7</v>
      </c>
      <c r="BT307" s="6" t="s">
        <v>96</v>
      </c>
      <c r="BU307" s="29" t="s">
        <v>429</v>
      </c>
      <c r="BV307" s="29" t="s">
        <v>1801</v>
      </c>
      <c r="BW307" s="29" t="s">
        <v>429</v>
      </c>
      <c r="BX307" s="29" t="s">
        <v>429</v>
      </c>
      <c r="BY307" s="29" t="s">
        <v>429</v>
      </c>
      <c r="BZ307" s="65" t="s">
        <v>429</v>
      </c>
      <c r="CA307" s="65" t="s">
        <v>429</v>
      </c>
      <c r="CB307" s="65" t="s">
        <v>429</v>
      </c>
      <c r="CC307" s="65" t="s">
        <v>429</v>
      </c>
      <c r="CD307" s="66">
        <v>23</v>
      </c>
      <c r="CE307" s="66">
        <v>12</v>
      </c>
      <c r="CF307" s="66">
        <v>11</v>
      </c>
      <c r="CG307" s="66">
        <v>0</v>
      </c>
      <c r="CH307" s="66">
        <v>1</v>
      </c>
      <c r="CI307" s="66">
        <v>25</v>
      </c>
      <c r="CJ307" s="66">
        <v>0</v>
      </c>
      <c r="CK307" s="66">
        <v>13</v>
      </c>
      <c r="CL307" s="66">
        <v>70</v>
      </c>
      <c r="CM307" s="66">
        <v>44</v>
      </c>
      <c r="CN307" s="66">
        <v>4</v>
      </c>
      <c r="CO307" s="66">
        <v>14</v>
      </c>
      <c r="CP307" s="66">
        <v>0</v>
      </c>
      <c r="CQ307" s="66">
        <v>0</v>
      </c>
      <c r="CR307" s="67">
        <v>0.14628820960698691</v>
      </c>
      <c r="CS307" s="67">
        <v>0.19213973799126638</v>
      </c>
      <c r="CT307" s="67">
        <v>0.25545851528384278</v>
      </c>
      <c r="CU307" s="67">
        <v>0.20524017467248909</v>
      </c>
      <c r="CV307" s="67">
        <v>0.20087336244541484</v>
      </c>
      <c r="CW307" s="68">
        <v>1</v>
      </c>
      <c r="CX307" s="68">
        <v>7</v>
      </c>
      <c r="CY307" s="68">
        <v>2</v>
      </c>
      <c r="CZ307" s="68">
        <v>0</v>
      </c>
    </row>
    <row r="308" spans="1:104" x14ac:dyDescent="0.3">
      <c r="A308" s="3" t="s">
        <v>444</v>
      </c>
      <c r="B308" s="3" t="s">
        <v>600</v>
      </c>
      <c r="C308" s="3" t="s">
        <v>1630</v>
      </c>
      <c r="D308" s="6">
        <v>522368</v>
      </c>
      <c r="E308" s="4">
        <v>950</v>
      </c>
      <c r="F308" s="4">
        <v>285</v>
      </c>
      <c r="G308" s="54">
        <v>0.3</v>
      </c>
      <c r="H308" s="6">
        <v>0</v>
      </c>
      <c r="I308" s="6">
        <v>0</v>
      </c>
      <c r="J308" s="6"/>
      <c r="K308" s="6"/>
      <c r="L308" s="6"/>
      <c r="M308" s="61">
        <v>285</v>
      </c>
      <c r="N308" s="4" t="s">
        <v>1712</v>
      </c>
      <c r="O308" s="4">
        <v>0</v>
      </c>
      <c r="P308" s="4">
        <v>0</v>
      </c>
      <c r="Q308" s="4">
        <v>100</v>
      </c>
      <c r="R308" s="4">
        <v>70</v>
      </c>
      <c r="S308" s="4">
        <v>30</v>
      </c>
      <c r="T308" s="4">
        <v>0</v>
      </c>
      <c r="U308" s="4">
        <v>0</v>
      </c>
      <c r="V308" s="4">
        <v>0</v>
      </c>
      <c r="W308" s="4">
        <v>0</v>
      </c>
      <c r="X308" s="4">
        <v>100</v>
      </c>
      <c r="Y308" s="4">
        <v>0</v>
      </c>
      <c r="Z308" s="4">
        <v>0</v>
      </c>
      <c r="AA308" s="4">
        <v>100</v>
      </c>
      <c r="AB308" s="4">
        <v>100</v>
      </c>
      <c r="AC308" s="4">
        <v>100</v>
      </c>
      <c r="AD308" s="4">
        <v>100</v>
      </c>
      <c r="AE308" s="4">
        <v>98</v>
      </c>
      <c r="AF308" s="4">
        <v>0</v>
      </c>
      <c r="AG308" s="4">
        <v>98</v>
      </c>
      <c r="AH308" s="4">
        <v>2</v>
      </c>
      <c r="AI308" s="4">
        <v>100</v>
      </c>
      <c r="AJ308" s="4">
        <v>2</v>
      </c>
      <c r="AK308" s="4" t="s">
        <v>96</v>
      </c>
      <c r="AL308" s="4" t="s">
        <v>97</v>
      </c>
      <c r="AM308" s="4" t="s">
        <v>98</v>
      </c>
      <c r="AN308" s="4" t="s">
        <v>96</v>
      </c>
      <c r="AO308" s="4" t="s">
        <v>97</v>
      </c>
      <c r="AP308" s="4" t="s">
        <v>97</v>
      </c>
      <c r="AQ308" s="4" t="s">
        <v>97</v>
      </c>
      <c r="AR308" s="4" t="s">
        <v>97</v>
      </c>
      <c r="AS308" s="4" t="s">
        <v>97</v>
      </c>
      <c r="AT308" s="4" t="s">
        <v>97</v>
      </c>
      <c r="AU308" s="4" t="s">
        <v>97</v>
      </c>
      <c r="AV308" s="4" t="s">
        <v>97</v>
      </c>
      <c r="AW308" s="4" t="s">
        <v>97</v>
      </c>
      <c r="AX308" s="4" t="s">
        <v>97</v>
      </c>
      <c r="AY308" s="4" t="s">
        <v>97</v>
      </c>
      <c r="AZ308" s="4" t="s">
        <v>97</v>
      </c>
      <c r="BA308" s="4" t="s">
        <v>97</v>
      </c>
      <c r="BB308" s="4" t="s">
        <v>97</v>
      </c>
      <c r="BC308" s="4" t="s">
        <v>96</v>
      </c>
      <c r="BD308" s="4" t="s">
        <v>96</v>
      </c>
      <c r="BE308" s="4">
        <v>7</v>
      </c>
      <c r="BF308" s="4">
        <v>7</v>
      </c>
      <c r="BG308" s="4">
        <v>7</v>
      </c>
      <c r="BH308" s="4">
        <v>0</v>
      </c>
      <c r="BI308" s="4">
        <v>6</v>
      </c>
      <c r="BJ308" s="4">
        <v>0</v>
      </c>
      <c r="BK308" s="4">
        <v>7</v>
      </c>
      <c r="BL308" s="4" t="s">
        <v>97</v>
      </c>
      <c r="BM308" s="4" t="s">
        <v>97</v>
      </c>
      <c r="BN308" s="4" t="s">
        <v>98</v>
      </c>
      <c r="BO308" s="6" t="s">
        <v>97</v>
      </c>
      <c r="BP308" s="6" t="s">
        <v>98</v>
      </c>
      <c r="BQ308" s="6" t="s">
        <v>98</v>
      </c>
      <c r="BR308" s="6" t="s">
        <v>96</v>
      </c>
      <c r="BS308" s="6">
        <v>6</v>
      </c>
      <c r="BT308" s="6" t="s">
        <v>96</v>
      </c>
      <c r="BU308" s="29" t="s">
        <v>430</v>
      </c>
      <c r="BV308" s="29" t="s">
        <v>429</v>
      </c>
      <c r="BW308" s="29" t="s">
        <v>429</v>
      </c>
      <c r="BX308" s="29" t="s">
        <v>429</v>
      </c>
      <c r="BY308" s="29" t="s">
        <v>429</v>
      </c>
      <c r="BZ308" s="65" t="s">
        <v>429</v>
      </c>
      <c r="CA308" s="65" t="s">
        <v>429</v>
      </c>
      <c r="CB308" s="65" t="s">
        <v>429</v>
      </c>
      <c r="CC308" s="65" t="s">
        <v>429</v>
      </c>
      <c r="CD308" s="66">
        <v>61</v>
      </c>
      <c r="CE308" s="66">
        <v>30</v>
      </c>
      <c r="CF308" s="66">
        <v>13</v>
      </c>
      <c r="CG308" s="66">
        <v>16</v>
      </c>
      <c r="CH308" s="66">
        <v>4</v>
      </c>
      <c r="CI308" s="66">
        <v>59</v>
      </c>
      <c r="CJ308" s="66">
        <v>0</v>
      </c>
      <c r="CK308" s="66">
        <v>21</v>
      </c>
      <c r="CL308" s="66">
        <v>172</v>
      </c>
      <c r="CM308" s="66">
        <v>95</v>
      </c>
      <c r="CN308" s="66">
        <v>6</v>
      </c>
      <c r="CO308" s="66">
        <v>27</v>
      </c>
      <c r="CP308" s="66">
        <v>69</v>
      </c>
      <c r="CQ308" s="66">
        <v>68</v>
      </c>
      <c r="CR308" s="67">
        <v>0.18941798941798943</v>
      </c>
      <c r="CS308" s="67">
        <v>0.19682539682539682</v>
      </c>
      <c r="CT308" s="67">
        <v>0.2814814814814815</v>
      </c>
      <c r="CU308" s="67">
        <v>0.18518518518518517</v>
      </c>
      <c r="CV308" s="67">
        <v>0.14708994708994708</v>
      </c>
      <c r="CW308" s="68">
        <v>26</v>
      </c>
      <c r="CX308" s="68">
        <v>22</v>
      </c>
      <c r="CY308" s="68">
        <v>9</v>
      </c>
      <c r="CZ308" s="68">
        <v>13</v>
      </c>
    </row>
    <row r="309" spans="1:104" x14ac:dyDescent="0.3">
      <c r="A309" s="3" t="s">
        <v>444</v>
      </c>
      <c r="B309" s="3" t="s">
        <v>600</v>
      </c>
      <c r="C309" s="3" t="s">
        <v>1631</v>
      </c>
      <c r="D309" s="6">
        <v>513857</v>
      </c>
      <c r="E309" s="4">
        <v>234</v>
      </c>
      <c r="F309" s="4">
        <v>70</v>
      </c>
      <c r="G309" s="54">
        <v>0.29914529914529914</v>
      </c>
      <c r="H309" s="6">
        <v>0</v>
      </c>
      <c r="I309" s="6">
        <v>0</v>
      </c>
      <c r="J309" s="6"/>
      <c r="K309" s="6"/>
      <c r="L309" s="6"/>
      <c r="M309" s="61">
        <v>70</v>
      </c>
      <c r="N309" s="4" t="s">
        <v>1718</v>
      </c>
      <c r="O309" s="4">
        <v>0</v>
      </c>
      <c r="P309" s="4">
        <v>0</v>
      </c>
      <c r="Q309" s="4">
        <v>90</v>
      </c>
      <c r="R309" s="4">
        <v>88</v>
      </c>
      <c r="S309" s="4">
        <v>12</v>
      </c>
      <c r="T309" s="4">
        <v>0</v>
      </c>
      <c r="U309" s="4">
        <v>0</v>
      </c>
      <c r="V309" s="4">
        <v>0</v>
      </c>
      <c r="W309" s="4">
        <v>0</v>
      </c>
      <c r="X309" s="4">
        <v>25</v>
      </c>
      <c r="Y309" s="4">
        <v>0</v>
      </c>
      <c r="Z309" s="4">
        <v>75</v>
      </c>
      <c r="AA309" s="4">
        <v>100</v>
      </c>
      <c r="AB309" s="4">
        <v>100</v>
      </c>
      <c r="AC309" s="4">
        <v>100</v>
      </c>
      <c r="AD309" s="4">
        <v>95</v>
      </c>
      <c r="AE309" s="4">
        <v>90</v>
      </c>
      <c r="AF309" s="4">
        <v>0</v>
      </c>
      <c r="AG309" s="4">
        <v>80</v>
      </c>
      <c r="AH309" s="4">
        <v>20</v>
      </c>
      <c r="AI309" s="4">
        <v>98</v>
      </c>
      <c r="AJ309" s="4">
        <v>2</v>
      </c>
      <c r="AK309" s="4" t="s">
        <v>96</v>
      </c>
      <c r="AL309" s="4" t="s">
        <v>96</v>
      </c>
      <c r="AM309" s="4">
        <v>1</v>
      </c>
      <c r="AN309" s="4" t="s">
        <v>96</v>
      </c>
      <c r="AO309" s="4" t="s">
        <v>97</v>
      </c>
      <c r="AP309" s="4" t="s">
        <v>97</v>
      </c>
      <c r="AQ309" s="4" t="s">
        <v>97</v>
      </c>
      <c r="AR309" s="4" t="s">
        <v>97</v>
      </c>
      <c r="AS309" s="4" t="s">
        <v>97</v>
      </c>
      <c r="AT309" s="4" t="s">
        <v>97</v>
      </c>
      <c r="AU309" s="4" t="s">
        <v>97</v>
      </c>
      <c r="AV309" s="4" t="s">
        <v>97</v>
      </c>
      <c r="AW309" s="4" t="s">
        <v>97</v>
      </c>
      <c r="AX309" s="4" t="s">
        <v>97</v>
      </c>
      <c r="AY309" s="4" t="s">
        <v>97</v>
      </c>
      <c r="AZ309" s="4" t="s">
        <v>97</v>
      </c>
      <c r="BA309" s="4" t="s">
        <v>97</v>
      </c>
      <c r="BB309" s="4" t="s">
        <v>97</v>
      </c>
      <c r="BC309" s="4" t="s">
        <v>97</v>
      </c>
      <c r="BD309" s="4" t="s">
        <v>97</v>
      </c>
      <c r="BE309" s="4">
        <v>5</v>
      </c>
      <c r="BF309" s="4">
        <v>5</v>
      </c>
      <c r="BG309" s="4">
        <v>5</v>
      </c>
      <c r="BH309" s="4">
        <v>0</v>
      </c>
      <c r="BI309" s="4">
        <v>25</v>
      </c>
      <c r="BJ309" s="4">
        <v>0</v>
      </c>
      <c r="BK309" s="4">
        <v>5</v>
      </c>
      <c r="BL309" s="4" t="s">
        <v>97</v>
      </c>
      <c r="BM309" s="4" t="s">
        <v>1713</v>
      </c>
      <c r="BN309" s="4" t="s">
        <v>98</v>
      </c>
      <c r="BO309" s="6" t="s">
        <v>97</v>
      </c>
      <c r="BP309" s="6" t="s">
        <v>98</v>
      </c>
      <c r="BQ309" s="6" t="s">
        <v>98</v>
      </c>
      <c r="BR309" s="6" t="s">
        <v>96</v>
      </c>
      <c r="BS309" s="6">
        <v>15</v>
      </c>
      <c r="BT309" s="6" t="s">
        <v>96</v>
      </c>
      <c r="BU309" s="29" t="s">
        <v>429</v>
      </c>
      <c r="BV309" s="29" t="s">
        <v>429</v>
      </c>
      <c r="BW309" s="29" t="s">
        <v>429</v>
      </c>
      <c r="BX309" s="29" t="s">
        <v>429</v>
      </c>
      <c r="BY309" s="29" t="s">
        <v>429</v>
      </c>
      <c r="BZ309" s="65" t="s">
        <v>429</v>
      </c>
      <c r="CA309" s="65" t="s">
        <v>429</v>
      </c>
      <c r="CB309" s="65" t="s">
        <v>429</v>
      </c>
      <c r="CC309" s="65" t="s">
        <v>1800</v>
      </c>
      <c r="CD309" s="66">
        <v>31</v>
      </c>
      <c r="CE309" s="66">
        <v>24</v>
      </c>
      <c r="CF309" s="66">
        <v>8</v>
      </c>
      <c r="CG309" s="66">
        <v>13</v>
      </c>
      <c r="CH309" s="66">
        <v>0</v>
      </c>
      <c r="CI309" s="66">
        <v>42</v>
      </c>
      <c r="CJ309" s="66">
        <v>0</v>
      </c>
      <c r="CK309" s="66">
        <v>21</v>
      </c>
      <c r="CL309" s="66">
        <v>51</v>
      </c>
      <c r="CM309" s="66">
        <v>27</v>
      </c>
      <c r="CN309" s="66">
        <v>2</v>
      </c>
      <c r="CO309" s="66">
        <v>7</v>
      </c>
      <c r="CP309" s="66">
        <v>0</v>
      </c>
      <c r="CQ309" s="66">
        <v>0</v>
      </c>
      <c r="CR309" s="67">
        <v>0.24200913242009131</v>
      </c>
      <c r="CS309" s="67">
        <v>0.22374429223744291</v>
      </c>
      <c r="CT309" s="67">
        <v>0.26484018264840181</v>
      </c>
      <c r="CU309" s="67">
        <v>0.14155251141552511</v>
      </c>
      <c r="CV309" s="67">
        <v>0.12785388127853881</v>
      </c>
      <c r="CW309" s="68">
        <v>2</v>
      </c>
      <c r="CX309" s="68">
        <v>8</v>
      </c>
      <c r="CY309" s="68">
        <v>7</v>
      </c>
      <c r="CZ309" s="68">
        <v>2</v>
      </c>
    </row>
    <row r="310" spans="1:104" x14ac:dyDescent="0.3">
      <c r="A310" s="3" t="s">
        <v>444</v>
      </c>
      <c r="B310" s="3" t="s">
        <v>600</v>
      </c>
      <c r="C310" s="3" t="s">
        <v>603</v>
      </c>
      <c r="D310" s="6">
        <v>522376</v>
      </c>
      <c r="E310" s="4">
        <v>1502</v>
      </c>
      <c r="F310" s="4">
        <v>260</v>
      </c>
      <c r="G310" s="54">
        <v>0.17310252996005326</v>
      </c>
      <c r="H310" s="4">
        <v>1</v>
      </c>
      <c r="I310" s="4">
        <v>150</v>
      </c>
      <c r="J310" s="6">
        <v>150</v>
      </c>
      <c r="K310" s="6"/>
      <c r="L310" s="6"/>
      <c r="M310" s="61">
        <v>109.99999999999999</v>
      </c>
      <c r="N310" s="4" t="s">
        <v>1712</v>
      </c>
      <c r="O310" s="4">
        <v>0</v>
      </c>
      <c r="P310" s="4">
        <v>0</v>
      </c>
      <c r="Q310" s="4">
        <v>100</v>
      </c>
      <c r="R310" s="4">
        <v>60</v>
      </c>
      <c r="S310" s="4">
        <v>40</v>
      </c>
      <c r="T310" s="4">
        <v>0</v>
      </c>
      <c r="U310" s="4">
        <v>0</v>
      </c>
      <c r="V310" s="4">
        <v>0</v>
      </c>
      <c r="W310" s="4">
        <v>0</v>
      </c>
      <c r="X310" s="4">
        <v>100</v>
      </c>
      <c r="Y310" s="4">
        <v>0</v>
      </c>
      <c r="Z310" s="4">
        <v>0</v>
      </c>
      <c r="AA310" s="4">
        <v>100</v>
      </c>
      <c r="AB310" s="4">
        <v>100</v>
      </c>
      <c r="AC310" s="4">
        <v>100</v>
      </c>
      <c r="AD310" s="4">
        <v>100</v>
      </c>
      <c r="AE310" s="4">
        <v>90</v>
      </c>
      <c r="AF310" s="4">
        <v>0</v>
      </c>
      <c r="AG310" s="4">
        <v>90</v>
      </c>
      <c r="AH310" s="4">
        <v>10</v>
      </c>
      <c r="AI310" s="4">
        <v>100</v>
      </c>
      <c r="AJ310" s="4">
        <v>2</v>
      </c>
      <c r="AK310" s="4" t="s">
        <v>96</v>
      </c>
      <c r="AL310" s="4" t="s">
        <v>97</v>
      </c>
      <c r="AM310" s="4" t="s">
        <v>98</v>
      </c>
      <c r="AN310" s="4" t="s">
        <v>97</v>
      </c>
      <c r="AO310" s="4" t="s">
        <v>96</v>
      </c>
      <c r="AP310" s="4" t="s">
        <v>96</v>
      </c>
      <c r="AQ310" s="4" t="s">
        <v>97</v>
      </c>
      <c r="AR310" s="4" t="s">
        <v>97</v>
      </c>
      <c r="AS310" s="4" t="s">
        <v>97</v>
      </c>
      <c r="AT310" s="4" t="s">
        <v>97</v>
      </c>
      <c r="AU310" s="4" t="s">
        <v>97</v>
      </c>
      <c r="AV310" s="4" t="s">
        <v>97</v>
      </c>
      <c r="AW310" s="4" t="s">
        <v>97</v>
      </c>
      <c r="AX310" s="4" t="s">
        <v>97</v>
      </c>
      <c r="AY310" s="4" t="s">
        <v>97</v>
      </c>
      <c r="AZ310" s="4" t="s">
        <v>97</v>
      </c>
      <c r="BA310" s="4" t="s">
        <v>97</v>
      </c>
      <c r="BB310" s="4" t="s">
        <v>97</v>
      </c>
      <c r="BC310" s="4" t="s">
        <v>97</v>
      </c>
      <c r="BD310" s="4" t="s">
        <v>96</v>
      </c>
      <c r="BE310" s="4">
        <v>0</v>
      </c>
      <c r="BF310" s="4">
        <v>0</v>
      </c>
      <c r="BG310" s="4">
        <v>17</v>
      </c>
      <c r="BH310" s="4">
        <v>0</v>
      </c>
      <c r="BI310" s="4">
        <v>0</v>
      </c>
      <c r="BJ310" s="4">
        <v>0</v>
      </c>
      <c r="BK310" s="4">
        <v>9</v>
      </c>
      <c r="BL310" s="4" t="s">
        <v>97</v>
      </c>
      <c r="BM310" s="4" t="s">
        <v>430</v>
      </c>
      <c r="BN310" s="4" t="s">
        <v>1714</v>
      </c>
      <c r="BO310" s="6" t="s">
        <v>97</v>
      </c>
      <c r="BP310" s="6" t="s">
        <v>98</v>
      </c>
      <c r="BQ310" s="6" t="s">
        <v>98</v>
      </c>
      <c r="BR310" s="6" t="s">
        <v>96</v>
      </c>
      <c r="BS310" s="6" t="s">
        <v>1730</v>
      </c>
      <c r="BT310" s="6" t="s">
        <v>96</v>
      </c>
      <c r="BU310" s="29" t="s">
        <v>429</v>
      </c>
      <c r="BV310" s="29" t="s">
        <v>429</v>
      </c>
      <c r="BW310" s="29" t="s">
        <v>429</v>
      </c>
      <c r="BX310" s="29" t="s">
        <v>429</v>
      </c>
      <c r="BY310" s="29" t="s">
        <v>429</v>
      </c>
      <c r="BZ310" s="65" t="s">
        <v>429</v>
      </c>
      <c r="CA310" s="65" t="s">
        <v>429</v>
      </c>
      <c r="CB310" s="65" t="s">
        <v>429</v>
      </c>
      <c r="CC310" s="65" t="s">
        <v>429</v>
      </c>
      <c r="CD310" s="66">
        <v>64</v>
      </c>
      <c r="CE310" s="66">
        <v>20</v>
      </c>
      <c r="CF310" s="66">
        <v>15</v>
      </c>
      <c r="CG310" s="66">
        <v>16</v>
      </c>
      <c r="CH310" s="66">
        <v>0</v>
      </c>
      <c r="CI310" s="66">
        <v>63</v>
      </c>
      <c r="CJ310" s="66">
        <v>0</v>
      </c>
      <c r="CK310" s="66">
        <v>27</v>
      </c>
      <c r="CL310" s="66">
        <v>258</v>
      </c>
      <c r="CM310" s="66">
        <v>156</v>
      </c>
      <c r="CN310" s="66">
        <v>9</v>
      </c>
      <c r="CO310" s="66">
        <v>32</v>
      </c>
      <c r="CP310" s="66">
        <v>79</v>
      </c>
      <c r="CQ310" s="66">
        <v>79</v>
      </c>
      <c r="CR310" s="67">
        <v>0.16555407209612816</v>
      </c>
      <c r="CS310" s="67">
        <v>0.16822429906542055</v>
      </c>
      <c r="CT310" s="67">
        <v>0.32376502002670227</v>
      </c>
      <c r="CU310" s="67">
        <v>0.17022696929238984</v>
      </c>
      <c r="CV310" s="67">
        <v>0.17222963951935916</v>
      </c>
      <c r="CW310" s="68">
        <v>11</v>
      </c>
      <c r="CX310" s="68">
        <v>37</v>
      </c>
      <c r="CY310" s="68">
        <v>9</v>
      </c>
      <c r="CZ310" s="68">
        <v>6</v>
      </c>
    </row>
    <row r="311" spans="1:104" x14ac:dyDescent="0.3">
      <c r="A311" s="3" t="s">
        <v>444</v>
      </c>
      <c r="B311" s="3" t="s">
        <v>600</v>
      </c>
      <c r="C311" s="3" t="s">
        <v>606</v>
      </c>
      <c r="D311" s="6">
        <v>522392</v>
      </c>
      <c r="E311" s="4">
        <v>376</v>
      </c>
      <c r="F311" s="4">
        <v>65</v>
      </c>
      <c r="G311" s="54">
        <v>0.17287234042553193</v>
      </c>
      <c r="H311" s="4">
        <v>1</v>
      </c>
      <c r="I311" s="4">
        <v>65</v>
      </c>
      <c r="J311" s="6"/>
      <c r="K311" s="6">
        <v>65</v>
      </c>
      <c r="L311" s="6"/>
      <c r="M311" s="61"/>
      <c r="N311" s="4" t="s">
        <v>1709</v>
      </c>
      <c r="O311" s="4">
        <v>0</v>
      </c>
      <c r="P311" s="4">
        <v>0</v>
      </c>
      <c r="Q311" s="4">
        <v>99</v>
      </c>
      <c r="R311" s="4">
        <v>95</v>
      </c>
      <c r="S311" s="4">
        <v>5</v>
      </c>
      <c r="T311" s="4">
        <v>0</v>
      </c>
      <c r="U311" s="4">
        <v>0</v>
      </c>
      <c r="V311" s="4">
        <v>0</v>
      </c>
      <c r="W311" s="4">
        <v>0</v>
      </c>
      <c r="X311" s="4">
        <v>97</v>
      </c>
      <c r="Y311" s="4">
        <v>1</v>
      </c>
      <c r="Z311" s="4">
        <v>2</v>
      </c>
      <c r="AA311" s="4">
        <v>100</v>
      </c>
      <c r="AB311" s="4">
        <v>100</v>
      </c>
      <c r="AC311" s="4">
        <v>100</v>
      </c>
      <c r="AD311" s="4">
        <v>100</v>
      </c>
      <c r="AE311" s="4">
        <v>99</v>
      </c>
      <c r="AF311" s="4">
        <v>1</v>
      </c>
      <c r="AG311" s="4">
        <v>90</v>
      </c>
      <c r="AH311" s="4">
        <v>9</v>
      </c>
      <c r="AI311" s="4">
        <v>100</v>
      </c>
      <c r="AJ311" s="4">
        <v>2</v>
      </c>
      <c r="AK311" s="4" t="s">
        <v>96</v>
      </c>
      <c r="AL311" s="4" t="s">
        <v>97</v>
      </c>
      <c r="AM311" s="4" t="s">
        <v>98</v>
      </c>
      <c r="AN311" s="4" t="s">
        <v>96</v>
      </c>
      <c r="AO311" s="4" t="s">
        <v>97</v>
      </c>
      <c r="AP311" s="4" t="s">
        <v>97</v>
      </c>
      <c r="AQ311" s="4" t="s">
        <v>97</v>
      </c>
      <c r="AR311" s="4" t="s">
        <v>97</v>
      </c>
      <c r="AS311" s="4" t="s">
        <v>97</v>
      </c>
      <c r="AT311" s="4" t="s">
        <v>97</v>
      </c>
      <c r="AU311" s="4" t="s">
        <v>97</v>
      </c>
      <c r="AV311" s="4" t="s">
        <v>97</v>
      </c>
      <c r="AW311" s="4" t="s">
        <v>97</v>
      </c>
      <c r="AX311" s="4" t="s">
        <v>97</v>
      </c>
      <c r="AY311" s="4" t="s">
        <v>97</v>
      </c>
      <c r="AZ311" s="4" t="s">
        <v>97</v>
      </c>
      <c r="BA311" s="4" t="s">
        <v>97</v>
      </c>
      <c r="BB311" s="4" t="s">
        <v>97</v>
      </c>
      <c r="BC311" s="4" t="s">
        <v>97</v>
      </c>
      <c r="BD311" s="4" t="s">
        <v>1439</v>
      </c>
      <c r="BE311" s="4">
        <v>10</v>
      </c>
      <c r="BF311" s="4">
        <v>9</v>
      </c>
      <c r="BG311" s="4">
        <v>10</v>
      </c>
      <c r="BH311" s="4">
        <v>0</v>
      </c>
      <c r="BI311" s="4">
        <v>12</v>
      </c>
      <c r="BJ311" s="4">
        <v>8</v>
      </c>
      <c r="BK311" s="4">
        <v>5</v>
      </c>
      <c r="BL311" s="4" t="s">
        <v>97</v>
      </c>
      <c r="BM311" s="4" t="s">
        <v>96</v>
      </c>
      <c r="BN311" s="4" t="s">
        <v>1729</v>
      </c>
      <c r="BO311" s="6" t="s">
        <v>97</v>
      </c>
      <c r="BP311" s="6" t="s">
        <v>98</v>
      </c>
      <c r="BQ311" s="6" t="s">
        <v>98</v>
      </c>
      <c r="BR311" s="6" t="s">
        <v>96</v>
      </c>
      <c r="BS311" s="6">
        <v>8</v>
      </c>
      <c r="BT311" s="6" t="s">
        <v>96</v>
      </c>
      <c r="BU311" s="29" t="s">
        <v>429</v>
      </c>
      <c r="BV311" s="29" t="s">
        <v>429</v>
      </c>
      <c r="BW311" s="29" t="s">
        <v>429</v>
      </c>
      <c r="BX311" s="29" t="s">
        <v>429</v>
      </c>
      <c r="BY311" s="29" t="s">
        <v>429</v>
      </c>
      <c r="BZ311" s="65" t="s">
        <v>429</v>
      </c>
      <c r="CA311" s="65" t="s">
        <v>429</v>
      </c>
      <c r="CB311" s="65" t="s">
        <v>429</v>
      </c>
      <c r="CC311" s="65" t="s">
        <v>429</v>
      </c>
      <c r="CD311" s="66">
        <v>21</v>
      </c>
      <c r="CE311" s="66">
        <v>8</v>
      </c>
      <c r="CF311" s="66">
        <v>2</v>
      </c>
      <c r="CG311" s="66">
        <v>0</v>
      </c>
      <c r="CH311" s="66">
        <v>1</v>
      </c>
      <c r="CI311" s="66">
        <v>25</v>
      </c>
      <c r="CJ311" s="66">
        <v>0</v>
      </c>
      <c r="CK311" s="66">
        <v>7</v>
      </c>
      <c r="CL311" s="66">
        <v>76</v>
      </c>
      <c r="CM311" s="66">
        <v>42</v>
      </c>
      <c r="CN311" s="66">
        <v>5</v>
      </c>
      <c r="CO311" s="66">
        <v>12</v>
      </c>
      <c r="CP311" s="66">
        <v>0</v>
      </c>
      <c r="CQ311" s="66">
        <v>0</v>
      </c>
      <c r="CR311" s="67">
        <v>0.16886543535620052</v>
      </c>
      <c r="CS311" s="67">
        <v>0.17678100263852242</v>
      </c>
      <c r="CT311" s="67">
        <v>0.32189973614775724</v>
      </c>
      <c r="CU311" s="67">
        <v>0.14248021108179421</v>
      </c>
      <c r="CV311" s="67">
        <v>0.18997361477572558</v>
      </c>
      <c r="CW311" s="68">
        <v>3</v>
      </c>
      <c r="CX311" s="68">
        <v>10</v>
      </c>
      <c r="CY311" s="68">
        <v>5</v>
      </c>
      <c r="CZ311" s="68">
        <v>3</v>
      </c>
    </row>
    <row r="312" spans="1:104" x14ac:dyDescent="0.3">
      <c r="A312" s="3" t="s">
        <v>444</v>
      </c>
      <c r="B312" s="3" t="s">
        <v>600</v>
      </c>
      <c r="C312" s="3" t="s">
        <v>607</v>
      </c>
      <c r="D312" s="6">
        <v>528277</v>
      </c>
      <c r="E312" s="4">
        <v>913</v>
      </c>
      <c r="F312" s="4">
        <v>175</v>
      </c>
      <c r="G312" s="54">
        <v>0.19167579408543264</v>
      </c>
      <c r="H312" s="4">
        <v>1</v>
      </c>
      <c r="I312" s="4">
        <v>115</v>
      </c>
      <c r="J312" s="6"/>
      <c r="K312" s="6">
        <v>115</v>
      </c>
      <c r="L312" s="6"/>
      <c r="M312" s="61">
        <v>60</v>
      </c>
      <c r="N312" s="4" t="s">
        <v>1718</v>
      </c>
      <c r="O312" s="4">
        <v>0</v>
      </c>
      <c r="P312" s="4">
        <v>0</v>
      </c>
      <c r="Q312" s="4">
        <v>100</v>
      </c>
      <c r="R312" s="4">
        <v>100</v>
      </c>
      <c r="S312" s="4">
        <v>0</v>
      </c>
      <c r="T312" s="4">
        <v>0</v>
      </c>
      <c r="U312" s="4">
        <v>0</v>
      </c>
      <c r="V312" s="4">
        <v>0</v>
      </c>
      <c r="W312" s="4">
        <v>0</v>
      </c>
      <c r="X312" s="4">
        <v>20</v>
      </c>
      <c r="Y312" s="4">
        <v>80</v>
      </c>
      <c r="Z312" s="4">
        <v>0</v>
      </c>
      <c r="AA312" s="4">
        <v>100</v>
      </c>
      <c r="AB312" s="4">
        <v>100</v>
      </c>
      <c r="AC312" s="4">
        <v>100</v>
      </c>
      <c r="AD312" s="4">
        <v>95</v>
      </c>
      <c r="AE312" s="4">
        <v>95</v>
      </c>
      <c r="AF312" s="4">
        <v>0</v>
      </c>
      <c r="AG312" s="4">
        <v>90</v>
      </c>
      <c r="AH312" s="4">
        <v>10</v>
      </c>
      <c r="AI312" s="4">
        <v>100</v>
      </c>
      <c r="AJ312" s="4">
        <v>2</v>
      </c>
      <c r="AK312" s="4" t="s">
        <v>96</v>
      </c>
      <c r="AL312" s="4" t="s">
        <v>96</v>
      </c>
      <c r="AM312" s="4">
        <v>4</v>
      </c>
      <c r="AN312" s="4" t="s">
        <v>97</v>
      </c>
      <c r="AO312" s="4" t="s">
        <v>97</v>
      </c>
      <c r="AP312" s="4" t="s">
        <v>97</v>
      </c>
      <c r="AQ312" s="4" t="s">
        <v>97</v>
      </c>
      <c r="AR312" s="4" t="s">
        <v>97</v>
      </c>
      <c r="AS312" s="4" t="s">
        <v>97</v>
      </c>
      <c r="AT312" s="4" t="s">
        <v>97</v>
      </c>
      <c r="AU312" s="4" t="s">
        <v>96</v>
      </c>
      <c r="AV312" s="4" t="s">
        <v>97</v>
      </c>
      <c r="AW312" s="4" t="s">
        <v>97</v>
      </c>
      <c r="AX312" s="4" t="s">
        <v>97</v>
      </c>
      <c r="AY312" s="4" t="s">
        <v>97</v>
      </c>
      <c r="AZ312" s="4" t="s">
        <v>97</v>
      </c>
      <c r="BA312" s="4" t="s">
        <v>97</v>
      </c>
      <c r="BB312" s="4" t="s">
        <v>97</v>
      </c>
      <c r="BC312" s="4" t="s">
        <v>97</v>
      </c>
      <c r="BD312" s="4" t="s">
        <v>96</v>
      </c>
      <c r="BE312" s="4">
        <v>4</v>
      </c>
      <c r="BF312" s="4">
        <v>4</v>
      </c>
      <c r="BG312" s="4">
        <v>4</v>
      </c>
      <c r="BH312" s="4">
        <v>0</v>
      </c>
      <c r="BI312" s="4">
        <v>0</v>
      </c>
      <c r="BJ312" s="4">
        <v>0</v>
      </c>
      <c r="BK312" s="4">
        <v>7</v>
      </c>
      <c r="BL312" s="4" t="s">
        <v>97</v>
      </c>
      <c r="BM312" s="4" t="s">
        <v>97</v>
      </c>
      <c r="BN312" s="4" t="s">
        <v>98</v>
      </c>
      <c r="BO312" s="6" t="s">
        <v>97</v>
      </c>
      <c r="BP312" s="6" t="s">
        <v>98</v>
      </c>
      <c r="BQ312" s="6" t="s">
        <v>98</v>
      </c>
      <c r="BR312" s="6" t="s">
        <v>96</v>
      </c>
      <c r="BS312" s="6">
        <v>17</v>
      </c>
      <c r="BT312" s="6" t="s">
        <v>96</v>
      </c>
      <c r="BU312" s="29" t="s">
        <v>430</v>
      </c>
      <c r="BV312" s="29" t="s">
        <v>429</v>
      </c>
      <c r="BW312" s="29" t="s">
        <v>1801</v>
      </c>
      <c r="BX312" s="29" t="s">
        <v>429</v>
      </c>
      <c r="BY312" s="29" t="s">
        <v>430</v>
      </c>
      <c r="BZ312" s="65" t="s">
        <v>1800</v>
      </c>
      <c r="CA312" s="65" t="s">
        <v>429</v>
      </c>
      <c r="CB312" s="65" t="s">
        <v>429</v>
      </c>
      <c r="CC312" s="65" t="s">
        <v>429</v>
      </c>
      <c r="CD312" s="66">
        <v>88</v>
      </c>
      <c r="CE312" s="66">
        <v>56</v>
      </c>
      <c r="CF312" s="66">
        <v>23</v>
      </c>
      <c r="CG312" s="66">
        <v>35</v>
      </c>
      <c r="CH312" s="66">
        <v>5</v>
      </c>
      <c r="CI312" s="66">
        <v>85</v>
      </c>
      <c r="CJ312" s="66">
        <v>0</v>
      </c>
      <c r="CK312" s="66">
        <v>36</v>
      </c>
      <c r="CL312" s="66">
        <v>153</v>
      </c>
      <c r="CM312" s="66">
        <v>93</v>
      </c>
      <c r="CN312" s="66">
        <v>8</v>
      </c>
      <c r="CO312" s="66">
        <v>17</v>
      </c>
      <c r="CP312" s="66">
        <v>15</v>
      </c>
      <c r="CQ312" s="66">
        <v>13</v>
      </c>
      <c r="CR312" s="67">
        <v>0.18659217877094972</v>
      </c>
      <c r="CS312" s="67">
        <v>0.22346368715083798</v>
      </c>
      <c r="CT312" s="67">
        <v>0.30055865921787711</v>
      </c>
      <c r="CU312" s="67">
        <v>0.15083798882681565</v>
      </c>
      <c r="CV312" s="67">
        <v>0.13854748603351955</v>
      </c>
      <c r="CW312" s="68">
        <v>13</v>
      </c>
      <c r="CX312" s="68">
        <v>14</v>
      </c>
      <c r="CY312" s="68">
        <v>6</v>
      </c>
      <c r="CZ312" s="68">
        <v>12</v>
      </c>
    </row>
    <row r="313" spans="1:104" x14ac:dyDescent="0.3">
      <c r="A313" s="3" t="s">
        <v>444</v>
      </c>
      <c r="B313" s="3" t="s">
        <v>600</v>
      </c>
      <c r="C313" s="3" t="s">
        <v>608</v>
      </c>
      <c r="D313" s="6">
        <v>528331</v>
      </c>
      <c r="E313" s="4">
        <v>1512</v>
      </c>
      <c r="F313" s="4">
        <v>1104</v>
      </c>
      <c r="G313" s="54">
        <v>0.73015873015873012</v>
      </c>
      <c r="H313" s="6">
        <v>1</v>
      </c>
      <c r="I313" s="4">
        <v>592</v>
      </c>
      <c r="J313" s="6"/>
      <c r="K313" s="6">
        <v>592</v>
      </c>
      <c r="L313" s="6"/>
      <c r="M313" s="61">
        <v>512</v>
      </c>
      <c r="N313" s="4" t="s">
        <v>1718</v>
      </c>
      <c r="O313" s="4">
        <v>0</v>
      </c>
      <c r="P313" s="4">
        <v>0</v>
      </c>
      <c r="Q313" s="4">
        <v>100</v>
      </c>
      <c r="R313" s="4">
        <v>80</v>
      </c>
      <c r="S313" s="4">
        <v>20</v>
      </c>
      <c r="T313" s="4">
        <v>0</v>
      </c>
      <c r="U313" s="4">
        <v>0</v>
      </c>
      <c r="V313" s="4">
        <v>70</v>
      </c>
      <c r="W313" s="4">
        <v>70</v>
      </c>
      <c r="X313" s="4">
        <v>30</v>
      </c>
      <c r="Y313" s="4">
        <v>0</v>
      </c>
      <c r="Z313" s="4">
        <v>0</v>
      </c>
      <c r="AA313" s="4">
        <v>100</v>
      </c>
      <c r="AB313" s="4">
        <v>100</v>
      </c>
      <c r="AC313" s="4">
        <v>100</v>
      </c>
      <c r="AD313" s="4">
        <v>100</v>
      </c>
      <c r="AE313" s="4">
        <v>80</v>
      </c>
      <c r="AF313" s="4">
        <v>0</v>
      </c>
      <c r="AG313" s="4">
        <v>80</v>
      </c>
      <c r="AH313" s="4">
        <v>20</v>
      </c>
      <c r="AI313" s="4">
        <v>100</v>
      </c>
      <c r="AJ313" s="4">
        <v>2</v>
      </c>
      <c r="AK313" s="4" t="s">
        <v>96</v>
      </c>
      <c r="AL313" s="4" t="s">
        <v>96</v>
      </c>
      <c r="AM313" s="4">
        <v>2</v>
      </c>
      <c r="AN313" s="4" t="s">
        <v>97</v>
      </c>
      <c r="AO313" s="4" t="s">
        <v>97</v>
      </c>
      <c r="AP313" s="4" t="s">
        <v>97</v>
      </c>
      <c r="AQ313" s="4" t="s">
        <v>97</v>
      </c>
      <c r="AR313" s="4" t="s">
        <v>97</v>
      </c>
      <c r="AS313" s="4" t="s">
        <v>97</v>
      </c>
      <c r="AT313" s="4" t="s">
        <v>97</v>
      </c>
      <c r="AU313" s="4" t="s">
        <v>96</v>
      </c>
      <c r="AV313" s="4" t="s">
        <v>97</v>
      </c>
      <c r="AW313" s="4" t="s">
        <v>97</v>
      </c>
      <c r="AX313" s="4" t="s">
        <v>97</v>
      </c>
      <c r="AY313" s="4" t="s">
        <v>97</v>
      </c>
      <c r="AZ313" s="4" t="s">
        <v>97</v>
      </c>
      <c r="BA313" s="4" t="s">
        <v>96</v>
      </c>
      <c r="BB313" s="4" t="s">
        <v>96</v>
      </c>
      <c r="BC313" s="4" t="s">
        <v>96</v>
      </c>
      <c r="BD313" s="4" t="s">
        <v>96</v>
      </c>
      <c r="BE313" s="4">
        <v>5</v>
      </c>
      <c r="BF313" s="4">
        <v>11</v>
      </c>
      <c r="BG313" s="4">
        <v>11</v>
      </c>
      <c r="BH313" s="4">
        <v>0</v>
      </c>
      <c r="BI313" s="4">
        <v>0</v>
      </c>
      <c r="BJ313" s="4">
        <v>0</v>
      </c>
      <c r="BK313" s="4">
        <v>9</v>
      </c>
      <c r="BL313" s="4" t="s">
        <v>96</v>
      </c>
      <c r="BM313" s="4" t="s">
        <v>97</v>
      </c>
      <c r="BN313" s="4" t="s">
        <v>98</v>
      </c>
      <c r="BO313" s="6" t="s">
        <v>97</v>
      </c>
      <c r="BP313" s="6" t="s">
        <v>98</v>
      </c>
      <c r="BQ313" s="6" t="s">
        <v>98</v>
      </c>
      <c r="BR313" s="6" t="s">
        <v>96</v>
      </c>
      <c r="BS313" s="6">
        <v>130</v>
      </c>
      <c r="BT313" s="6" t="s">
        <v>96</v>
      </c>
      <c r="BU313" s="29" t="s">
        <v>429</v>
      </c>
      <c r="BV313" s="29" t="s">
        <v>1798</v>
      </c>
      <c r="BW313" s="29" t="s">
        <v>429</v>
      </c>
      <c r="BX313" s="29" t="s">
        <v>1798</v>
      </c>
      <c r="BY313" s="29" t="s">
        <v>430</v>
      </c>
      <c r="BZ313" s="65" t="s">
        <v>1800</v>
      </c>
      <c r="CA313" s="65" t="s">
        <v>1800</v>
      </c>
      <c r="CB313" s="65" t="s">
        <v>429</v>
      </c>
      <c r="CC313" s="65" t="s">
        <v>429</v>
      </c>
      <c r="CD313" s="66">
        <v>229</v>
      </c>
      <c r="CE313" s="66">
        <v>161</v>
      </c>
      <c r="CF313" s="66">
        <v>81</v>
      </c>
      <c r="CG313" s="66">
        <v>71</v>
      </c>
      <c r="CH313" s="66">
        <v>0</v>
      </c>
      <c r="CI313" s="66">
        <v>388</v>
      </c>
      <c r="CJ313" s="66">
        <v>0</v>
      </c>
      <c r="CK313" s="66">
        <v>116</v>
      </c>
      <c r="CL313" s="66">
        <v>372</v>
      </c>
      <c r="CM313" s="66">
        <v>157</v>
      </c>
      <c r="CN313" s="66">
        <v>28</v>
      </c>
      <c r="CO313" s="66">
        <v>63</v>
      </c>
      <c r="CP313" s="66">
        <v>160</v>
      </c>
      <c r="CQ313" s="66">
        <v>143</v>
      </c>
      <c r="CR313" s="67">
        <v>0.32913072329130721</v>
      </c>
      <c r="CS313" s="67">
        <v>0.26343729263437293</v>
      </c>
      <c r="CT313" s="67">
        <v>0.23092236230922361</v>
      </c>
      <c r="CU313" s="67">
        <v>0.11678832116788321</v>
      </c>
      <c r="CV313" s="67">
        <v>5.9721300597213006E-2</v>
      </c>
      <c r="CW313" s="68">
        <v>36</v>
      </c>
      <c r="CX313" s="68">
        <v>30</v>
      </c>
      <c r="CY313" s="68">
        <v>32</v>
      </c>
      <c r="CZ313" s="68">
        <v>7</v>
      </c>
    </row>
    <row r="314" spans="1:104" x14ac:dyDescent="0.3">
      <c r="A314" s="3" t="s">
        <v>444</v>
      </c>
      <c r="B314" s="3" t="s">
        <v>600</v>
      </c>
      <c r="C314" s="3" t="s">
        <v>609</v>
      </c>
      <c r="D314" s="6">
        <v>522431</v>
      </c>
      <c r="E314" s="4">
        <v>756</v>
      </c>
      <c r="F314" s="4">
        <v>138</v>
      </c>
      <c r="G314" s="54">
        <v>0.18253968253968253</v>
      </c>
      <c r="H314" s="4">
        <v>1</v>
      </c>
      <c r="I314" s="4">
        <v>48</v>
      </c>
      <c r="J314" s="6">
        <v>48</v>
      </c>
      <c r="K314" s="6"/>
      <c r="L314" s="6"/>
      <c r="M314" s="61">
        <v>90</v>
      </c>
      <c r="N314" s="4" t="s">
        <v>1712</v>
      </c>
      <c r="O314" s="4">
        <v>0</v>
      </c>
      <c r="P314" s="4">
        <v>0</v>
      </c>
      <c r="Q314" s="4">
        <v>100</v>
      </c>
      <c r="R314" s="4">
        <v>87</v>
      </c>
      <c r="S314" s="4">
        <v>13</v>
      </c>
      <c r="T314" s="4">
        <v>0</v>
      </c>
      <c r="U314" s="4">
        <v>0</v>
      </c>
      <c r="V314" s="4">
        <v>99</v>
      </c>
      <c r="W314" s="4">
        <v>91</v>
      </c>
      <c r="X314" s="4">
        <v>9</v>
      </c>
      <c r="Y314" s="4">
        <v>0</v>
      </c>
      <c r="Z314" s="4">
        <v>0</v>
      </c>
      <c r="AA314" s="4">
        <v>100</v>
      </c>
      <c r="AB314" s="4">
        <v>100</v>
      </c>
      <c r="AC314" s="4">
        <v>100</v>
      </c>
      <c r="AD314" s="4">
        <v>100</v>
      </c>
      <c r="AE314" s="4">
        <v>90</v>
      </c>
      <c r="AF314" s="4">
        <v>0</v>
      </c>
      <c r="AG314" s="4">
        <v>90</v>
      </c>
      <c r="AH314" s="4">
        <v>10</v>
      </c>
      <c r="AI314" s="4">
        <v>100</v>
      </c>
      <c r="AJ314" s="4">
        <v>2</v>
      </c>
      <c r="AK314" s="4" t="s">
        <v>96</v>
      </c>
      <c r="AL314" s="4" t="s">
        <v>96</v>
      </c>
      <c r="AM314" s="4">
        <v>2</v>
      </c>
      <c r="AN314" s="4" t="s">
        <v>97</v>
      </c>
      <c r="AO314" s="4" t="s">
        <v>97</v>
      </c>
      <c r="AP314" s="4" t="s">
        <v>97</v>
      </c>
      <c r="AQ314" s="4" t="s">
        <v>97</v>
      </c>
      <c r="AR314" s="4" t="s">
        <v>97</v>
      </c>
      <c r="AS314" s="4" t="s">
        <v>97</v>
      </c>
      <c r="AT314" s="4" t="s">
        <v>97</v>
      </c>
      <c r="AU314" s="4" t="s">
        <v>97</v>
      </c>
      <c r="AV314" s="4" t="s">
        <v>97</v>
      </c>
      <c r="AW314" s="4" t="s">
        <v>97</v>
      </c>
      <c r="AX314" s="4" t="s">
        <v>97</v>
      </c>
      <c r="AY314" s="4" t="s">
        <v>97</v>
      </c>
      <c r="AZ314" s="4" t="s">
        <v>97</v>
      </c>
      <c r="BA314" s="4" t="s">
        <v>97</v>
      </c>
      <c r="BB314" s="4" t="s">
        <v>97</v>
      </c>
      <c r="BC314" s="4" t="s">
        <v>97</v>
      </c>
      <c r="BD314" s="4" t="s">
        <v>96</v>
      </c>
      <c r="BE314" s="4">
        <v>0</v>
      </c>
      <c r="BF314" s="4">
        <v>6</v>
      </c>
      <c r="BG314" s="4">
        <v>12</v>
      </c>
      <c r="BH314" s="4">
        <v>0</v>
      </c>
      <c r="BI314" s="4">
        <v>4</v>
      </c>
      <c r="BJ314" s="4">
        <v>0</v>
      </c>
      <c r="BK314" s="4">
        <v>7</v>
      </c>
      <c r="BL314" s="4" t="s">
        <v>97</v>
      </c>
      <c r="BM314" s="4" t="s">
        <v>97</v>
      </c>
      <c r="BN314" s="4" t="s">
        <v>98</v>
      </c>
      <c r="BO314" s="6" t="s">
        <v>97</v>
      </c>
      <c r="BP314" s="6" t="s">
        <v>98</v>
      </c>
      <c r="BQ314" s="6" t="s">
        <v>98</v>
      </c>
      <c r="BR314" s="6" t="s">
        <v>96</v>
      </c>
      <c r="BS314" s="6">
        <v>3</v>
      </c>
      <c r="BT314" s="6" t="s">
        <v>96</v>
      </c>
      <c r="BU314" s="29" t="s">
        <v>429</v>
      </c>
      <c r="BV314" s="29" t="s">
        <v>429</v>
      </c>
      <c r="BW314" s="29" t="s">
        <v>429</v>
      </c>
      <c r="BX314" s="29" t="s">
        <v>429</v>
      </c>
      <c r="BY314" s="29" t="s">
        <v>429</v>
      </c>
      <c r="BZ314" s="65" t="s">
        <v>429</v>
      </c>
      <c r="CA314" s="65" t="s">
        <v>429</v>
      </c>
      <c r="CB314" s="65" t="s">
        <v>429</v>
      </c>
      <c r="CC314" s="65" t="s">
        <v>429</v>
      </c>
      <c r="CD314" s="66">
        <v>34</v>
      </c>
      <c r="CE314" s="66">
        <v>11</v>
      </c>
      <c r="CF314" s="66">
        <v>10</v>
      </c>
      <c r="CG314" s="66">
        <v>46</v>
      </c>
      <c r="CH314" s="66">
        <v>4</v>
      </c>
      <c r="CI314" s="66">
        <v>16</v>
      </c>
      <c r="CJ314" s="66">
        <v>0</v>
      </c>
      <c r="CK314" s="66">
        <v>9</v>
      </c>
      <c r="CL314" s="66">
        <v>125</v>
      </c>
      <c r="CM314" s="66">
        <v>72</v>
      </c>
      <c r="CN314" s="66">
        <v>7</v>
      </c>
      <c r="CO314" s="66">
        <v>20</v>
      </c>
      <c r="CP314" s="66">
        <v>5</v>
      </c>
      <c r="CQ314" s="66">
        <v>5</v>
      </c>
      <c r="CR314" s="67">
        <v>0.156</v>
      </c>
      <c r="CS314" s="67">
        <v>0.20666666666666667</v>
      </c>
      <c r="CT314" s="67">
        <v>0.28799999999999998</v>
      </c>
      <c r="CU314" s="67">
        <v>0.192</v>
      </c>
      <c r="CV314" s="67">
        <v>0.15733333333333333</v>
      </c>
      <c r="CW314" s="68">
        <v>8</v>
      </c>
      <c r="CX314" s="68">
        <v>13</v>
      </c>
      <c r="CY314" s="68">
        <v>8</v>
      </c>
      <c r="CZ314" s="68">
        <v>9</v>
      </c>
    </row>
    <row r="315" spans="1:104" x14ac:dyDescent="0.3">
      <c r="A315" s="3" t="s">
        <v>444</v>
      </c>
      <c r="B315" s="3" t="s">
        <v>600</v>
      </c>
      <c r="C315" s="3" t="s">
        <v>1632</v>
      </c>
      <c r="D315" s="6">
        <v>522465</v>
      </c>
      <c r="E315" s="4">
        <v>234</v>
      </c>
      <c r="F315" s="4">
        <v>70</v>
      </c>
      <c r="G315" s="54">
        <v>0.29914529914529914</v>
      </c>
      <c r="H315" s="6">
        <v>0</v>
      </c>
      <c r="I315" s="6">
        <v>0</v>
      </c>
      <c r="J315" s="6"/>
      <c r="K315" s="6"/>
      <c r="L315" s="6"/>
      <c r="M315" s="61">
        <v>70</v>
      </c>
      <c r="N315" s="4" t="s">
        <v>1712</v>
      </c>
      <c r="O315" s="4">
        <v>0</v>
      </c>
      <c r="P315" s="4">
        <v>0</v>
      </c>
      <c r="Q315" s="4">
        <v>70</v>
      </c>
      <c r="R315" s="4">
        <v>50</v>
      </c>
      <c r="S315" s="4">
        <v>50</v>
      </c>
      <c r="T315" s="4">
        <v>0</v>
      </c>
      <c r="U315" s="4">
        <v>0</v>
      </c>
      <c r="V315" s="4">
        <v>0</v>
      </c>
      <c r="W315" s="4">
        <v>0</v>
      </c>
      <c r="X315" s="4">
        <v>100</v>
      </c>
      <c r="Y315" s="4">
        <v>0</v>
      </c>
      <c r="Z315" s="4">
        <v>0</v>
      </c>
      <c r="AA315" s="4">
        <v>100</v>
      </c>
      <c r="AB315" s="4">
        <v>100</v>
      </c>
      <c r="AC315" s="4">
        <v>100</v>
      </c>
      <c r="AD315" s="4">
        <v>77</v>
      </c>
      <c r="AE315" s="4">
        <v>77</v>
      </c>
      <c r="AF315" s="4">
        <v>0</v>
      </c>
      <c r="AG315" s="4">
        <v>77</v>
      </c>
      <c r="AH315" s="4">
        <v>23</v>
      </c>
      <c r="AI315" s="4">
        <v>100</v>
      </c>
      <c r="AJ315" s="4">
        <v>2</v>
      </c>
      <c r="AK315" s="4" t="s">
        <v>96</v>
      </c>
      <c r="AL315" s="4" t="s">
        <v>96</v>
      </c>
      <c r="AM315" s="4">
        <v>2</v>
      </c>
      <c r="AN315" s="4" t="s">
        <v>97</v>
      </c>
      <c r="AO315" s="4" t="s">
        <v>97</v>
      </c>
      <c r="AP315" s="4" t="s">
        <v>97</v>
      </c>
      <c r="AQ315" s="4" t="s">
        <v>97</v>
      </c>
      <c r="AR315" s="4" t="s">
        <v>97</v>
      </c>
      <c r="AS315" s="4" t="s">
        <v>97</v>
      </c>
      <c r="AT315" s="4" t="s">
        <v>97</v>
      </c>
      <c r="AU315" s="4" t="s">
        <v>97</v>
      </c>
      <c r="AV315" s="4" t="s">
        <v>97</v>
      </c>
      <c r="AW315" s="4" t="s">
        <v>97</v>
      </c>
      <c r="AX315" s="4" t="s">
        <v>97</v>
      </c>
      <c r="AY315" s="4" t="s">
        <v>97</v>
      </c>
      <c r="AZ315" s="4" t="s">
        <v>97</v>
      </c>
      <c r="BA315" s="4" t="s">
        <v>97</v>
      </c>
      <c r="BB315" s="4" t="s">
        <v>97</v>
      </c>
      <c r="BC315" s="4" t="s">
        <v>97</v>
      </c>
      <c r="BD315" s="4" t="s">
        <v>97</v>
      </c>
      <c r="BE315" s="4">
        <v>15</v>
      </c>
      <c r="BF315" s="4">
        <v>15</v>
      </c>
      <c r="BG315" s="4">
        <v>15</v>
      </c>
      <c r="BH315" s="4">
        <v>2</v>
      </c>
      <c r="BI315" s="4">
        <v>0</v>
      </c>
      <c r="BJ315" s="4">
        <v>0</v>
      </c>
      <c r="BK315" s="4">
        <v>5</v>
      </c>
      <c r="BL315" s="4" t="s">
        <v>96</v>
      </c>
      <c r="BM315" s="4" t="s">
        <v>97</v>
      </c>
      <c r="BN315" s="4" t="s">
        <v>98</v>
      </c>
      <c r="BO315" s="6" t="s">
        <v>97</v>
      </c>
      <c r="BP315" s="6" t="s">
        <v>98</v>
      </c>
      <c r="BQ315" s="6" t="s">
        <v>98</v>
      </c>
      <c r="BR315" s="6" t="s">
        <v>97</v>
      </c>
      <c r="BS315" s="6" t="s">
        <v>98</v>
      </c>
      <c r="BT315" s="6" t="s">
        <v>98</v>
      </c>
      <c r="BU315" s="29" t="s">
        <v>429</v>
      </c>
      <c r="BV315" s="29" t="s">
        <v>429</v>
      </c>
      <c r="BW315" s="29" t="s">
        <v>429</v>
      </c>
      <c r="BX315" s="29" t="s">
        <v>429</v>
      </c>
      <c r="BY315" s="29" t="s">
        <v>429</v>
      </c>
      <c r="BZ315" s="65" t="s">
        <v>429</v>
      </c>
      <c r="CA315" s="65" t="s">
        <v>429</v>
      </c>
      <c r="CB315" s="65" t="s">
        <v>429</v>
      </c>
      <c r="CC315" s="65" t="s">
        <v>429</v>
      </c>
      <c r="CD315" s="66">
        <v>21</v>
      </c>
      <c r="CE315" s="66">
        <v>11</v>
      </c>
      <c r="CF315" s="66">
        <v>5</v>
      </c>
      <c r="CG315" s="66">
        <v>0</v>
      </c>
      <c r="CH315" s="66">
        <v>0</v>
      </c>
      <c r="CI315" s="66">
        <v>23</v>
      </c>
      <c r="CJ315" s="66">
        <v>0</v>
      </c>
      <c r="CK315" s="66">
        <v>12</v>
      </c>
      <c r="CL315" s="66">
        <v>41</v>
      </c>
      <c r="CM315" s="66">
        <v>27</v>
      </c>
      <c r="CN315" s="66">
        <v>3</v>
      </c>
      <c r="CO315" s="66">
        <v>7</v>
      </c>
      <c r="CP315" s="66">
        <v>0</v>
      </c>
      <c r="CQ315" s="66">
        <v>0</v>
      </c>
      <c r="CR315" s="67">
        <v>0.16814159292035399</v>
      </c>
      <c r="CS315" s="67">
        <v>0.23893805309734514</v>
      </c>
      <c r="CT315" s="67">
        <v>0.2831858407079646</v>
      </c>
      <c r="CU315" s="67">
        <v>0.17699115044247787</v>
      </c>
      <c r="CV315" s="67">
        <v>0.13274336283185842</v>
      </c>
      <c r="CW315" s="68">
        <v>2</v>
      </c>
      <c r="CX315" s="68">
        <v>4</v>
      </c>
      <c r="CY315" s="68">
        <v>5</v>
      </c>
      <c r="CZ315" s="68">
        <v>1</v>
      </c>
    </row>
    <row r="316" spans="1:104" x14ac:dyDescent="0.3">
      <c r="A316" s="3" t="s">
        <v>444</v>
      </c>
      <c r="B316" s="3" t="s">
        <v>600</v>
      </c>
      <c r="C316" s="3" t="s">
        <v>611</v>
      </c>
      <c r="D316" s="6">
        <v>522481</v>
      </c>
      <c r="E316" s="4">
        <v>844</v>
      </c>
      <c r="F316" s="4">
        <v>220</v>
      </c>
      <c r="G316" s="54">
        <v>0.26066350710900477</v>
      </c>
      <c r="H316" s="4">
        <v>1</v>
      </c>
      <c r="I316" s="4">
        <v>40</v>
      </c>
      <c r="J316" s="6"/>
      <c r="K316" s="6">
        <v>40</v>
      </c>
      <c r="L316" s="6"/>
      <c r="M316" s="61">
        <v>180</v>
      </c>
      <c r="N316" s="4" t="s">
        <v>1712</v>
      </c>
      <c r="O316" s="4">
        <v>0</v>
      </c>
      <c r="P316" s="4">
        <v>0</v>
      </c>
      <c r="Q316" s="4">
        <v>60</v>
      </c>
      <c r="R316" s="4">
        <v>60</v>
      </c>
      <c r="S316" s="4">
        <v>40</v>
      </c>
      <c r="T316" s="4">
        <v>0</v>
      </c>
      <c r="U316" s="4">
        <v>0</v>
      </c>
      <c r="V316" s="4">
        <v>95</v>
      </c>
      <c r="W316" s="4">
        <v>95</v>
      </c>
      <c r="X316" s="4">
        <v>5</v>
      </c>
      <c r="Y316" s="4">
        <v>0</v>
      </c>
      <c r="Z316" s="4">
        <v>0</v>
      </c>
      <c r="AA316" s="4">
        <v>100</v>
      </c>
      <c r="AB316" s="4">
        <v>90</v>
      </c>
      <c r="AC316" s="4">
        <v>100</v>
      </c>
      <c r="AD316" s="4">
        <v>100</v>
      </c>
      <c r="AE316" s="4">
        <v>100</v>
      </c>
      <c r="AF316" s="4">
        <v>0</v>
      </c>
      <c r="AG316" s="4">
        <v>80</v>
      </c>
      <c r="AH316" s="4">
        <v>20</v>
      </c>
      <c r="AI316" s="4">
        <v>100</v>
      </c>
      <c r="AJ316" s="4">
        <v>2</v>
      </c>
      <c r="AK316" s="4" t="s">
        <v>96</v>
      </c>
      <c r="AL316" s="4" t="s">
        <v>96</v>
      </c>
      <c r="AM316" s="4">
        <v>5</v>
      </c>
      <c r="AN316" s="4" t="s">
        <v>97</v>
      </c>
      <c r="AO316" s="4" t="s">
        <v>97</v>
      </c>
      <c r="AP316" s="4" t="s">
        <v>97</v>
      </c>
      <c r="AQ316" s="4" t="s">
        <v>97</v>
      </c>
      <c r="AR316" s="4" t="s">
        <v>97</v>
      </c>
      <c r="AS316" s="4" t="s">
        <v>97</v>
      </c>
      <c r="AT316" s="4" t="s">
        <v>97</v>
      </c>
      <c r="AU316" s="4" t="s">
        <v>97</v>
      </c>
      <c r="AV316" s="4" t="s">
        <v>97</v>
      </c>
      <c r="AW316" s="4" t="s">
        <v>97</v>
      </c>
      <c r="AX316" s="4" t="s">
        <v>97</v>
      </c>
      <c r="AY316" s="4" t="s">
        <v>97</v>
      </c>
      <c r="AZ316" s="4" t="s">
        <v>97</v>
      </c>
      <c r="BA316" s="4" t="s">
        <v>97</v>
      </c>
      <c r="BB316" s="4" t="s">
        <v>97</v>
      </c>
      <c r="BC316" s="4" t="s">
        <v>97</v>
      </c>
      <c r="BD316" s="4" t="s">
        <v>96</v>
      </c>
      <c r="BE316" s="4">
        <v>3</v>
      </c>
      <c r="BF316" s="4">
        <v>3</v>
      </c>
      <c r="BG316" s="4">
        <v>3</v>
      </c>
      <c r="BH316" s="4">
        <v>1</v>
      </c>
      <c r="BI316" s="4">
        <v>15</v>
      </c>
      <c r="BJ316" s="4">
        <v>1</v>
      </c>
      <c r="BK316" s="4">
        <v>7</v>
      </c>
      <c r="BL316" s="4" t="s">
        <v>97</v>
      </c>
      <c r="BM316" s="4" t="s">
        <v>97</v>
      </c>
      <c r="BN316" s="4" t="s">
        <v>98</v>
      </c>
      <c r="BO316" s="6" t="s">
        <v>97</v>
      </c>
      <c r="BP316" s="6" t="s">
        <v>98</v>
      </c>
      <c r="BQ316" s="6" t="s">
        <v>98</v>
      </c>
      <c r="BR316" s="6" t="s">
        <v>96</v>
      </c>
      <c r="BS316" s="6">
        <v>2</v>
      </c>
      <c r="BT316" s="6" t="s">
        <v>96</v>
      </c>
      <c r="BU316" s="29" t="s">
        <v>429</v>
      </c>
      <c r="BV316" s="29" t="s">
        <v>429</v>
      </c>
      <c r="BW316" s="29" t="s">
        <v>429</v>
      </c>
      <c r="BX316" s="29" t="s">
        <v>429</v>
      </c>
      <c r="BY316" s="29" t="s">
        <v>429</v>
      </c>
      <c r="BZ316" s="65" t="s">
        <v>429</v>
      </c>
      <c r="CA316" s="65" t="s">
        <v>429</v>
      </c>
      <c r="CB316" s="65" t="s">
        <v>429</v>
      </c>
      <c r="CC316" s="65" t="s">
        <v>1800</v>
      </c>
      <c r="CD316" s="69">
        <v>39.166666666666664</v>
      </c>
      <c r="CE316" s="69">
        <v>15.666666666666666</v>
      </c>
      <c r="CF316" s="66">
        <v>7</v>
      </c>
      <c r="CG316" s="69">
        <v>1</v>
      </c>
      <c r="CH316" s="69">
        <v>0</v>
      </c>
      <c r="CI316" s="69">
        <v>29</v>
      </c>
      <c r="CJ316" s="69">
        <v>0</v>
      </c>
      <c r="CK316" s="66">
        <v>15</v>
      </c>
      <c r="CL316" s="66">
        <v>145</v>
      </c>
      <c r="CM316" s="66">
        <v>72</v>
      </c>
      <c r="CN316" s="66">
        <v>4</v>
      </c>
      <c r="CO316" s="66">
        <v>21</v>
      </c>
      <c r="CP316" s="66">
        <v>16</v>
      </c>
      <c r="CQ316" s="66">
        <v>15</v>
      </c>
      <c r="CR316" s="67">
        <v>0.19146341463414634</v>
      </c>
      <c r="CS316" s="67">
        <v>0.17804878048780487</v>
      </c>
      <c r="CT316" s="67">
        <v>0.28658536585365851</v>
      </c>
      <c r="CU316" s="67">
        <v>0.18048780487804877</v>
      </c>
      <c r="CV316" s="67">
        <v>0.16341463414634147</v>
      </c>
      <c r="CW316" s="68">
        <v>14</v>
      </c>
      <c r="CX316" s="68">
        <v>19</v>
      </c>
      <c r="CY316" s="68">
        <v>7</v>
      </c>
      <c r="CZ316" s="68">
        <v>14</v>
      </c>
    </row>
    <row r="317" spans="1:104" x14ac:dyDescent="0.3">
      <c r="A317" s="3" t="s">
        <v>444</v>
      </c>
      <c r="B317" s="3" t="s">
        <v>600</v>
      </c>
      <c r="C317" s="3" t="s">
        <v>612</v>
      </c>
      <c r="D317" s="6">
        <v>522511</v>
      </c>
      <c r="E317" s="4">
        <v>773</v>
      </c>
      <c r="F317" s="4">
        <v>448</v>
      </c>
      <c r="G317" s="54">
        <v>0.57956015523932725</v>
      </c>
      <c r="H317" s="6">
        <v>1</v>
      </c>
      <c r="I317" s="4">
        <v>148</v>
      </c>
      <c r="J317" s="6"/>
      <c r="K317" s="6">
        <v>148</v>
      </c>
      <c r="L317" s="6"/>
      <c r="M317" s="61">
        <v>300</v>
      </c>
      <c r="N317" s="4" t="s">
        <v>1712</v>
      </c>
      <c r="O317" s="4">
        <v>9</v>
      </c>
      <c r="P317" s="4">
        <v>0</v>
      </c>
      <c r="Q317" s="4">
        <v>100</v>
      </c>
      <c r="R317" s="4">
        <v>60</v>
      </c>
      <c r="S317" s="4">
        <v>40</v>
      </c>
      <c r="T317" s="4">
        <v>0</v>
      </c>
      <c r="U317" s="4">
        <v>0</v>
      </c>
      <c r="V317" s="4">
        <v>0</v>
      </c>
      <c r="W317" s="4">
        <v>0</v>
      </c>
      <c r="X317" s="4">
        <v>90</v>
      </c>
      <c r="Y317" s="4">
        <v>0</v>
      </c>
      <c r="Z317" s="4">
        <v>10</v>
      </c>
      <c r="AA317" s="4">
        <v>100</v>
      </c>
      <c r="AB317" s="4">
        <v>90</v>
      </c>
      <c r="AC317" s="4">
        <v>100</v>
      </c>
      <c r="AD317" s="4">
        <v>100</v>
      </c>
      <c r="AE317" s="4">
        <v>90</v>
      </c>
      <c r="AF317" s="4">
        <v>0</v>
      </c>
      <c r="AG317" s="4">
        <v>80</v>
      </c>
      <c r="AH317" s="4">
        <v>20</v>
      </c>
      <c r="AI317" s="4">
        <v>100</v>
      </c>
      <c r="AJ317" s="4">
        <v>2</v>
      </c>
      <c r="AK317" s="4" t="s">
        <v>96</v>
      </c>
      <c r="AL317" s="4" t="s">
        <v>96</v>
      </c>
      <c r="AM317" s="4">
        <v>5</v>
      </c>
      <c r="AN317" s="4" t="s">
        <v>97</v>
      </c>
      <c r="AO317" s="4" t="s">
        <v>96</v>
      </c>
      <c r="AP317" s="4" t="s">
        <v>97</v>
      </c>
      <c r="AQ317" s="4" t="s">
        <v>97</v>
      </c>
      <c r="AR317" s="4" t="s">
        <v>97</v>
      </c>
      <c r="AS317" s="4" t="s">
        <v>97</v>
      </c>
      <c r="AT317" s="4" t="s">
        <v>97</v>
      </c>
      <c r="AU317" s="4" t="s">
        <v>96</v>
      </c>
      <c r="AV317" s="4" t="s">
        <v>97</v>
      </c>
      <c r="AW317" s="4" t="s">
        <v>97</v>
      </c>
      <c r="AX317" s="4" t="s">
        <v>97</v>
      </c>
      <c r="AY317" s="4" t="s">
        <v>97</v>
      </c>
      <c r="AZ317" s="4" t="s">
        <v>96</v>
      </c>
      <c r="BA317" s="4" t="s">
        <v>96</v>
      </c>
      <c r="BB317" s="4" t="s">
        <v>96</v>
      </c>
      <c r="BC317" s="4" t="s">
        <v>97</v>
      </c>
      <c r="BD317" s="4" t="s">
        <v>96</v>
      </c>
      <c r="BE317" s="4">
        <v>14</v>
      </c>
      <c r="BF317" s="4">
        <v>14</v>
      </c>
      <c r="BG317" s="4">
        <v>14</v>
      </c>
      <c r="BH317" s="4">
        <v>0</v>
      </c>
      <c r="BI317" s="4">
        <v>15</v>
      </c>
      <c r="BJ317" s="4">
        <v>0</v>
      </c>
      <c r="BK317" s="4">
        <v>5</v>
      </c>
      <c r="BL317" s="4" t="s">
        <v>96</v>
      </c>
      <c r="BM317" s="4" t="s">
        <v>1439</v>
      </c>
      <c r="BN317" s="4" t="s">
        <v>98</v>
      </c>
      <c r="BO317" s="6" t="s">
        <v>97</v>
      </c>
      <c r="BP317" s="6" t="s">
        <v>98</v>
      </c>
      <c r="BQ317" s="6" t="s">
        <v>98</v>
      </c>
      <c r="BR317" s="6" t="s">
        <v>96</v>
      </c>
      <c r="BS317" s="6">
        <v>4</v>
      </c>
      <c r="BT317" s="6" t="s">
        <v>96</v>
      </c>
      <c r="BU317" s="29" t="s">
        <v>430</v>
      </c>
      <c r="BV317" s="29" t="s">
        <v>1801</v>
      </c>
      <c r="BW317" s="29" t="s">
        <v>1801</v>
      </c>
      <c r="BX317" s="29" t="s">
        <v>429</v>
      </c>
      <c r="BY317" s="29" t="s">
        <v>430</v>
      </c>
      <c r="BZ317" s="65" t="s">
        <v>429</v>
      </c>
      <c r="CA317" s="65" t="s">
        <v>429</v>
      </c>
      <c r="CB317" s="65" t="s">
        <v>429</v>
      </c>
      <c r="CC317" s="65" t="s">
        <v>429</v>
      </c>
      <c r="CD317" s="66">
        <v>56</v>
      </c>
      <c r="CE317" s="66">
        <v>28</v>
      </c>
      <c r="CF317" s="66">
        <v>10</v>
      </c>
      <c r="CG317" s="66">
        <v>6</v>
      </c>
      <c r="CH317" s="66">
        <v>6</v>
      </c>
      <c r="CI317" s="66">
        <v>71</v>
      </c>
      <c r="CJ317" s="66">
        <v>10</v>
      </c>
      <c r="CK317" s="66">
        <v>26</v>
      </c>
      <c r="CL317" s="66">
        <v>165</v>
      </c>
      <c r="CM317" s="66">
        <v>75</v>
      </c>
      <c r="CN317" s="66">
        <v>3</v>
      </c>
      <c r="CO317" s="66">
        <v>20</v>
      </c>
      <c r="CP317" s="66">
        <v>62</v>
      </c>
      <c r="CQ317" s="66">
        <v>54</v>
      </c>
      <c r="CR317" s="67">
        <v>0.28292046936114734</v>
      </c>
      <c r="CS317" s="67">
        <v>0.22816166883963493</v>
      </c>
      <c r="CT317" s="67">
        <v>0.26336375488917863</v>
      </c>
      <c r="CU317" s="67">
        <v>0.1121251629726206</v>
      </c>
      <c r="CV317" s="67">
        <v>0.11342894393741851</v>
      </c>
      <c r="CW317" s="68">
        <v>11</v>
      </c>
      <c r="CX317" s="68">
        <v>11</v>
      </c>
      <c r="CY317" s="68">
        <v>10</v>
      </c>
      <c r="CZ317" s="68">
        <v>6</v>
      </c>
    </row>
    <row r="318" spans="1:104" x14ac:dyDescent="0.3">
      <c r="A318" s="3" t="s">
        <v>444</v>
      </c>
      <c r="B318" s="3" t="s">
        <v>600</v>
      </c>
      <c r="C318" s="3" t="s">
        <v>613</v>
      </c>
      <c r="D318" s="6">
        <v>522546</v>
      </c>
      <c r="E318" s="4">
        <v>294</v>
      </c>
      <c r="F318" s="4">
        <v>92</v>
      </c>
      <c r="G318" s="54">
        <v>0.31292517006802723</v>
      </c>
      <c r="H318" s="4">
        <v>1</v>
      </c>
      <c r="I318" s="4">
        <v>92</v>
      </c>
      <c r="J318" s="6"/>
      <c r="K318" s="6">
        <v>92</v>
      </c>
      <c r="L318" s="6"/>
      <c r="M318" s="61"/>
      <c r="N318" s="4" t="s">
        <v>1709</v>
      </c>
      <c r="O318" s="4">
        <v>0</v>
      </c>
      <c r="P318" s="4">
        <v>0</v>
      </c>
      <c r="Q318" s="4">
        <v>100</v>
      </c>
      <c r="R318" s="4">
        <v>94</v>
      </c>
      <c r="S318" s="4">
        <v>5</v>
      </c>
      <c r="T318" s="4">
        <v>1</v>
      </c>
      <c r="U318" s="4">
        <v>0</v>
      </c>
      <c r="V318" s="4">
        <v>0</v>
      </c>
      <c r="W318" s="4">
        <v>0</v>
      </c>
      <c r="X318" s="4">
        <v>85</v>
      </c>
      <c r="Y318" s="4">
        <v>0</v>
      </c>
      <c r="Z318" s="4">
        <v>15</v>
      </c>
      <c r="AA318" s="4">
        <v>100</v>
      </c>
      <c r="AB318" s="4">
        <v>100</v>
      </c>
      <c r="AC318" s="4">
        <v>100</v>
      </c>
      <c r="AD318" s="4">
        <v>95</v>
      </c>
      <c r="AE318" s="4">
        <v>95</v>
      </c>
      <c r="AF318" s="4">
        <v>0</v>
      </c>
      <c r="AG318" s="4">
        <v>95</v>
      </c>
      <c r="AH318" s="4">
        <v>5</v>
      </c>
      <c r="AI318" s="4">
        <v>100</v>
      </c>
      <c r="AJ318" s="4">
        <v>2</v>
      </c>
      <c r="AK318" s="4" t="s">
        <v>96</v>
      </c>
      <c r="AL318" s="4" t="s">
        <v>96</v>
      </c>
      <c r="AM318" s="4">
        <v>2</v>
      </c>
      <c r="AN318" s="4" t="s">
        <v>96</v>
      </c>
      <c r="AO318" s="4" t="s">
        <v>97</v>
      </c>
      <c r="AP318" s="4" t="s">
        <v>97</v>
      </c>
      <c r="AQ318" s="4" t="s">
        <v>97</v>
      </c>
      <c r="AR318" s="4" t="s">
        <v>97</v>
      </c>
      <c r="AS318" s="4" t="s">
        <v>97</v>
      </c>
      <c r="AT318" s="4" t="s">
        <v>97</v>
      </c>
      <c r="AU318" s="4" t="s">
        <v>97</v>
      </c>
      <c r="AV318" s="4" t="s">
        <v>97</v>
      </c>
      <c r="AW318" s="4" t="s">
        <v>97</v>
      </c>
      <c r="AX318" s="4" t="s">
        <v>97</v>
      </c>
      <c r="AY318" s="4" t="s">
        <v>97</v>
      </c>
      <c r="AZ318" s="4" t="s">
        <v>97</v>
      </c>
      <c r="BA318" s="4" t="s">
        <v>97</v>
      </c>
      <c r="BB318" s="4" t="s">
        <v>97</v>
      </c>
      <c r="BC318" s="4" t="s">
        <v>97</v>
      </c>
      <c r="BD318" s="4" t="s">
        <v>1439</v>
      </c>
      <c r="BE318" s="4">
        <v>12</v>
      </c>
      <c r="BF318" s="4">
        <v>12</v>
      </c>
      <c r="BG318" s="4">
        <v>12</v>
      </c>
      <c r="BH318" s="4">
        <v>0</v>
      </c>
      <c r="BI318" s="4">
        <v>12</v>
      </c>
      <c r="BJ318" s="4">
        <v>0</v>
      </c>
      <c r="BK318" s="4">
        <v>5</v>
      </c>
      <c r="BL318" s="4" t="s">
        <v>97</v>
      </c>
      <c r="BM318" s="4" t="s">
        <v>97</v>
      </c>
      <c r="BN318" s="4" t="s">
        <v>98</v>
      </c>
      <c r="BO318" s="6" t="s">
        <v>97</v>
      </c>
      <c r="BP318" s="6" t="s">
        <v>98</v>
      </c>
      <c r="BQ318" s="6" t="s">
        <v>98</v>
      </c>
      <c r="BR318" s="6" t="s">
        <v>96</v>
      </c>
      <c r="BS318" s="6">
        <v>16</v>
      </c>
      <c r="BT318" s="6" t="s">
        <v>96</v>
      </c>
      <c r="BU318" s="29" t="s">
        <v>429</v>
      </c>
      <c r="BV318" s="29" t="s">
        <v>429</v>
      </c>
      <c r="BW318" s="29" t="s">
        <v>429</v>
      </c>
      <c r="BX318" s="29" t="s">
        <v>429</v>
      </c>
      <c r="BY318" s="29" t="s">
        <v>429</v>
      </c>
      <c r="BZ318" s="65" t="s">
        <v>429</v>
      </c>
      <c r="CA318" s="65" t="s">
        <v>429</v>
      </c>
      <c r="CB318" s="65" t="s">
        <v>429</v>
      </c>
      <c r="CC318" s="65" t="s">
        <v>429</v>
      </c>
      <c r="CD318" s="66">
        <v>21</v>
      </c>
      <c r="CE318" s="66">
        <v>10</v>
      </c>
      <c r="CF318" s="66">
        <v>10</v>
      </c>
      <c r="CG318" s="66">
        <v>0</v>
      </c>
      <c r="CH318" s="66">
        <v>0</v>
      </c>
      <c r="CI318" s="66">
        <v>21</v>
      </c>
      <c r="CJ318" s="66">
        <v>0</v>
      </c>
      <c r="CK318" s="66">
        <v>13</v>
      </c>
      <c r="CL318" s="66">
        <v>48</v>
      </c>
      <c r="CM318" s="66">
        <v>30</v>
      </c>
      <c r="CN318" s="66">
        <v>1</v>
      </c>
      <c r="CO318" s="66">
        <v>7</v>
      </c>
      <c r="CP318" s="66">
        <v>0</v>
      </c>
      <c r="CQ318" s="66">
        <v>0</v>
      </c>
      <c r="CR318" s="67">
        <v>0.13636363636363635</v>
      </c>
      <c r="CS318" s="67">
        <v>0.20279720279720279</v>
      </c>
      <c r="CT318" s="67">
        <v>0.27272727272727271</v>
      </c>
      <c r="CU318" s="67">
        <v>0.1888111888111888</v>
      </c>
      <c r="CV318" s="67">
        <v>0.1993006993006993</v>
      </c>
      <c r="CW318" s="68">
        <v>9</v>
      </c>
      <c r="CX318" s="68">
        <v>5</v>
      </c>
      <c r="CY318" s="68">
        <v>3</v>
      </c>
      <c r="CZ318" s="68">
        <v>3</v>
      </c>
    </row>
    <row r="319" spans="1:104" x14ac:dyDescent="0.3">
      <c r="A319" s="3" t="s">
        <v>444</v>
      </c>
      <c r="B319" s="3" t="s">
        <v>600</v>
      </c>
      <c r="C319" s="3" t="s">
        <v>614</v>
      </c>
      <c r="D319" s="6">
        <v>522562</v>
      </c>
      <c r="E319" s="4">
        <v>824</v>
      </c>
      <c r="F319" s="4">
        <v>65</v>
      </c>
      <c r="G319" s="54">
        <v>7.8883495145631075E-2</v>
      </c>
      <c r="H319" s="4">
        <v>1</v>
      </c>
      <c r="I319" s="4">
        <v>45</v>
      </c>
      <c r="J319" s="6">
        <v>45</v>
      </c>
      <c r="K319" s="6"/>
      <c r="L319" s="6"/>
      <c r="M319" s="61">
        <v>20</v>
      </c>
      <c r="N319" s="4" t="s">
        <v>1709</v>
      </c>
      <c r="O319" s="4">
        <v>8</v>
      </c>
      <c r="P319" s="4">
        <v>69</v>
      </c>
      <c r="Q319" s="4">
        <v>0</v>
      </c>
      <c r="R319" s="4">
        <v>0</v>
      </c>
      <c r="S319" s="4">
        <v>100</v>
      </c>
      <c r="T319" s="4">
        <v>0</v>
      </c>
      <c r="U319" s="4">
        <v>0</v>
      </c>
      <c r="V319" s="4">
        <v>0</v>
      </c>
      <c r="W319" s="4">
        <v>0</v>
      </c>
      <c r="X319" s="4">
        <v>0</v>
      </c>
      <c r="Y319" s="4">
        <v>0</v>
      </c>
      <c r="Z319" s="4">
        <v>100</v>
      </c>
      <c r="AA319" s="4">
        <v>50</v>
      </c>
      <c r="AB319" s="4">
        <v>50</v>
      </c>
      <c r="AC319" s="4">
        <v>100</v>
      </c>
      <c r="AD319" s="4">
        <v>0</v>
      </c>
      <c r="AE319" s="4">
        <v>0</v>
      </c>
      <c r="AF319" s="4">
        <v>0</v>
      </c>
      <c r="AG319" s="4">
        <v>0</v>
      </c>
      <c r="AH319" s="4">
        <v>100</v>
      </c>
      <c r="AI319" s="4">
        <v>100</v>
      </c>
      <c r="AJ319" s="4">
        <v>2</v>
      </c>
      <c r="AK319" s="4" t="s">
        <v>96</v>
      </c>
      <c r="AL319" s="4" t="s">
        <v>96</v>
      </c>
      <c r="AM319" s="4">
        <v>2</v>
      </c>
      <c r="AN319" s="4" t="s">
        <v>97</v>
      </c>
      <c r="AO319" s="4" t="s">
        <v>97</v>
      </c>
      <c r="AP319" s="4" t="s">
        <v>97</v>
      </c>
      <c r="AQ319" s="4" t="s">
        <v>97</v>
      </c>
      <c r="AR319" s="4" t="s">
        <v>429</v>
      </c>
      <c r="AS319" s="4" t="s">
        <v>97</v>
      </c>
      <c r="AT319" s="4" t="s">
        <v>97</v>
      </c>
      <c r="AU319" s="4" t="s">
        <v>97</v>
      </c>
      <c r="AV319" s="4" t="s">
        <v>97</v>
      </c>
      <c r="AW319" s="4" t="s">
        <v>97</v>
      </c>
      <c r="AX319" s="4" t="s">
        <v>97</v>
      </c>
      <c r="AY319" s="4" t="s">
        <v>97</v>
      </c>
      <c r="AZ319" s="4" t="s">
        <v>97</v>
      </c>
      <c r="BA319" s="4" t="s">
        <v>97</v>
      </c>
      <c r="BB319" s="4" t="s">
        <v>97</v>
      </c>
      <c r="BC319" s="4" t="s">
        <v>97</v>
      </c>
      <c r="BD319" s="4" t="s">
        <v>96</v>
      </c>
      <c r="BE319" s="4">
        <v>20</v>
      </c>
      <c r="BF319" s="4">
        <v>20</v>
      </c>
      <c r="BG319" s="4">
        <v>20</v>
      </c>
      <c r="BH319" s="4">
        <v>0</v>
      </c>
      <c r="BI319" s="4">
        <v>20</v>
      </c>
      <c r="BJ319" s="4">
        <v>0</v>
      </c>
      <c r="BK319" s="4">
        <v>7</v>
      </c>
      <c r="BL319" s="4" t="s">
        <v>97</v>
      </c>
      <c r="BM319" s="4" t="s">
        <v>1713</v>
      </c>
      <c r="BN319" s="4" t="s">
        <v>98</v>
      </c>
      <c r="BO319" s="6" t="s">
        <v>97</v>
      </c>
      <c r="BP319" s="6" t="s">
        <v>98</v>
      </c>
      <c r="BQ319" s="6" t="s">
        <v>98</v>
      </c>
      <c r="BR319" s="6" t="s">
        <v>97</v>
      </c>
      <c r="BS319" s="6">
        <v>0</v>
      </c>
      <c r="BT319" s="6" t="s">
        <v>97</v>
      </c>
      <c r="BU319" s="29" t="s">
        <v>429</v>
      </c>
      <c r="BV319" s="29" t="s">
        <v>429</v>
      </c>
      <c r="BW319" s="29" t="s">
        <v>429</v>
      </c>
      <c r="BX319" s="29" t="s">
        <v>429</v>
      </c>
      <c r="BY319" s="29" t="s">
        <v>429</v>
      </c>
      <c r="BZ319" s="65" t="s">
        <v>429</v>
      </c>
      <c r="CA319" s="65" t="s">
        <v>429</v>
      </c>
      <c r="CB319" s="65" t="s">
        <v>429</v>
      </c>
      <c r="CC319" s="65" t="s">
        <v>429</v>
      </c>
      <c r="CD319" s="66">
        <v>40</v>
      </c>
      <c r="CE319" s="66">
        <v>20</v>
      </c>
      <c r="CF319" s="66">
        <v>9</v>
      </c>
      <c r="CG319" s="66">
        <v>0</v>
      </c>
      <c r="CH319" s="66">
        <v>4</v>
      </c>
      <c r="CI319" s="66">
        <v>22</v>
      </c>
      <c r="CJ319" s="66">
        <v>0</v>
      </c>
      <c r="CK319" s="66">
        <v>15</v>
      </c>
      <c r="CL319" s="66">
        <v>130</v>
      </c>
      <c r="CM319" s="66">
        <v>79</v>
      </c>
      <c r="CN319" s="66">
        <v>5</v>
      </c>
      <c r="CO319" s="66">
        <v>13</v>
      </c>
      <c r="CP319" s="66">
        <v>10</v>
      </c>
      <c r="CQ319" s="66">
        <v>9</v>
      </c>
      <c r="CR319" s="67">
        <v>0.13423645320197045</v>
      </c>
      <c r="CS319" s="67">
        <v>0.19334975369458129</v>
      </c>
      <c r="CT319" s="67">
        <v>0.32142857142857145</v>
      </c>
      <c r="CU319" s="67">
        <v>0.18472906403940886</v>
      </c>
      <c r="CV319" s="67">
        <v>0.16625615763546797</v>
      </c>
      <c r="CW319" s="68">
        <v>16</v>
      </c>
      <c r="CX319" s="68">
        <v>5</v>
      </c>
      <c r="CY319" s="68">
        <v>8</v>
      </c>
      <c r="CZ319" s="68">
        <v>4</v>
      </c>
    </row>
    <row r="320" spans="1:104" x14ac:dyDescent="0.3">
      <c r="A320" s="3" t="s">
        <v>444</v>
      </c>
      <c r="B320" s="3" t="s">
        <v>600</v>
      </c>
      <c r="C320" s="3" t="s">
        <v>615</v>
      </c>
      <c r="D320" s="6">
        <v>522571</v>
      </c>
      <c r="E320" s="4">
        <v>456</v>
      </c>
      <c r="F320" s="4">
        <v>302</v>
      </c>
      <c r="G320" s="54">
        <v>0.66228070175438591</v>
      </c>
      <c r="H320" s="4">
        <v>1</v>
      </c>
      <c r="I320" s="4">
        <v>272</v>
      </c>
      <c r="J320" s="6"/>
      <c r="K320" s="6">
        <v>272</v>
      </c>
      <c r="L320" s="6"/>
      <c r="M320" s="61">
        <v>30</v>
      </c>
      <c r="N320" s="4" t="s">
        <v>1712</v>
      </c>
      <c r="O320" s="4">
        <v>0</v>
      </c>
      <c r="P320" s="4">
        <v>0</v>
      </c>
      <c r="Q320" s="4">
        <v>100</v>
      </c>
      <c r="R320" s="4">
        <v>80</v>
      </c>
      <c r="S320" s="4">
        <v>20</v>
      </c>
      <c r="T320" s="4">
        <v>0</v>
      </c>
      <c r="U320" s="4">
        <v>0</v>
      </c>
      <c r="V320" s="4">
        <v>0</v>
      </c>
      <c r="W320" s="4">
        <v>0</v>
      </c>
      <c r="X320" s="4">
        <v>100</v>
      </c>
      <c r="Y320" s="4">
        <v>0</v>
      </c>
      <c r="Z320" s="4">
        <v>0</v>
      </c>
      <c r="AA320" s="4">
        <v>100</v>
      </c>
      <c r="AB320" s="4">
        <v>100</v>
      </c>
      <c r="AC320" s="4">
        <v>100</v>
      </c>
      <c r="AD320" s="4">
        <v>100</v>
      </c>
      <c r="AE320" s="4">
        <v>100</v>
      </c>
      <c r="AF320" s="4">
        <v>0</v>
      </c>
      <c r="AG320" s="4">
        <v>100</v>
      </c>
      <c r="AH320" s="4">
        <v>0</v>
      </c>
      <c r="AI320" s="4">
        <v>100</v>
      </c>
      <c r="AJ320" s="4">
        <v>2</v>
      </c>
      <c r="AK320" s="4" t="s">
        <v>96</v>
      </c>
      <c r="AL320" s="4" t="s">
        <v>96</v>
      </c>
      <c r="AM320" s="4">
        <v>2</v>
      </c>
      <c r="AN320" s="4" t="s">
        <v>97</v>
      </c>
      <c r="AO320" s="4" t="s">
        <v>97</v>
      </c>
      <c r="AP320" s="4" t="s">
        <v>97</v>
      </c>
      <c r="AQ320" s="4" t="s">
        <v>97</v>
      </c>
      <c r="AR320" s="4" t="s">
        <v>96</v>
      </c>
      <c r="AS320" s="4" t="s">
        <v>97</v>
      </c>
      <c r="AT320" s="4" t="s">
        <v>97</v>
      </c>
      <c r="AU320" s="4" t="s">
        <v>97</v>
      </c>
      <c r="AV320" s="4" t="s">
        <v>97</v>
      </c>
      <c r="AW320" s="4" t="s">
        <v>97</v>
      </c>
      <c r="AX320" s="4" t="s">
        <v>97</v>
      </c>
      <c r="AY320" s="4" t="s">
        <v>97</v>
      </c>
      <c r="AZ320" s="4" t="s">
        <v>97</v>
      </c>
      <c r="BA320" s="4" t="s">
        <v>97</v>
      </c>
      <c r="BB320" s="4" t="s">
        <v>97</v>
      </c>
      <c r="BC320" s="4" t="s">
        <v>97</v>
      </c>
      <c r="BD320" s="4" t="s">
        <v>97</v>
      </c>
      <c r="BE320" s="4">
        <v>4</v>
      </c>
      <c r="BF320" s="4">
        <v>4</v>
      </c>
      <c r="BG320" s="4">
        <v>11</v>
      </c>
      <c r="BH320" s="4">
        <v>0</v>
      </c>
      <c r="BI320" s="4">
        <v>8</v>
      </c>
      <c r="BJ320" s="4">
        <v>0</v>
      </c>
      <c r="BK320" s="4">
        <v>5</v>
      </c>
      <c r="BL320" s="4" t="s">
        <v>96</v>
      </c>
      <c r="BM320" s="4" t="s">
        <v>97</v>
      </c>
      <c r="BN320" s="4" t="s">
        <v>98</v>
      </c>
      <c r="BO320" s="6" t="s">
        <v>97</v>
      </c>
      <c r="BP320" s="6" t="s">
        <v>98</v>
      </c>
      <c r="BQ320" s="6" t="s">
        <v>98</v>
      </c>
      <c r="BR320" s="6" t="s">
        <v>96</v>
      </c>
      <c r="BS320" s="6">
        <v>37</v>
      </c>
      <c r="BT320" s="6" t="s">
        <v>96</v>
      </c>
      <c r="BU320" s="29" t="s">
        <v>430</v>
      </c>
      <c r="BV320" s="29" t="s">
        <v>429</v>
      </c>
      <c r="BW320" s="29" t="s">
        <v>429</v>
      </c>
      <c r="BX320" s="29" t="s">
        <v>429</v>
      </c>
      <c r="BY320" s="29" t="s">
        <v>429</v>
      </c>
      <c r="BZ320" s="65" t="s">
        <v>429</v>
      </c>
      <c r="CA320" s="65" t="s">
        <v>429</v>
      </c>
      <c r="CB320" s="65" t="s">
        <v>429</v>
      </c>
      <c r="CC320" s="65" t="s">
        <v>429</v>
      </c>
      <c r="CD320" s="66">
        <v>66</v>
      </c>
      <c r="CE320" s="66">
        <v>43</v>
      </c>
      <c r="CF320" s="66">
        <v>24</v>
      </c>
      <c r="CG320" s="66">
        <v>0</v>
      </c>
      <c r="CH320" s="66">
        <v>0</v>
      </c>
      <c r="CI320" s="66">
        <v>104</v>
      </c>
      <c r="CJ320" s="66">
        <v>0</v>
      </c>
      <c r="CK320" s="66">
        <v>32</v>
      </c>
      <c r="CL320" s="66">
        <v>128</v>
      </c>
      <c r="CM320" s="66">
        <v>58</v>
      </c>
      <c r="CN320" s="66">
        <v>8</v>
      </c>
      <c r="CO320" s="66">
        <v>24</v>
      </c>
      <c r="CP320" s="66">
        <v>0</v>
      </c>
      <c r="CQ320" s="66">
        <v>0</v>
      </c>
      <c r="CR320" s="67">
        <v>0.2975929978118162</v>
      </c>
      <c r="CS320" s="67">
        <v>0.26914660831509846</v>
      </c>
      <c r="CT320" s="67">
        <v>0.21444201312910285</v>
      </c>
      <c r="CU320" s="67">
        <v>0.1487964989059081</v>
      </c>
      <c r="CV320" s="67">
        <v>7.0021881838074396E-2</v>
      </c>
      <c r="CW320" s="68">
        <v>15</v>
      </c>
      <c r="CX320" s="68">
        <v>10</v>
      </c>
      <c r="CY320" s="68">
        <v>8</v>
      </c>
      <c r="CZ320" s="68">
        <v>6</v>
      </c>
    </row>
    <row r="321" spans="1:371" x14ac:dyDescent="0.3">
      <c r="A321" s="3" t="s">
        <v>444</v>
      </c>
      <c r="B321" s="3" t="s">
        <v>600</v>
      </c>
      <c r="C321" s="3" t="s">
        <v>616</v>
      </c>
      <c r="D321" s="6">
        <v>528404</v>
      </c>
      <c r="E321" s="4">
        <v>965</v>
      </c>
      <c r="F321" s="4">
        <v>350</v>
      </c>
      <c r="G321" s="54">
        <v>0.36269430051813473</v>
      </c>
      <c r="H321" s="4">
        <v>1</v>
      </c>
      <c r="I321" s="4">
        <v>350</v>
      </c>
      <c r="J321" s="6"/>
      <c r="K321" s="6"/>
      <c r="L321" s="6">
        <v>350</v>
      </c>
      <c r="M321" s="61"/>
      <c r="N321" s="4" t="s">
        <v>1718</v>
      </c>
      <c r="O321" s="4">
        <v>0</v>
      </c>
      <c r="P321" s="4">
        <v>0</v>
      </c>
      <c r="Q321" s="4">
        <v>100</v>
      </c>
      <c r="R321" s="4">
        <v>60</v>
      </c>
      <c r="S321" s="4">
        <v>40</v>
      </c>
      <c r="T321" s="4">
        <v>0</v>
      </c>
      <c r="U321" s="4">
        <v>0</v>
      </c>
      <c r="V321" s="4">
        <v>0</v>
      </c>
      <c r="W321" s="4">
        <v>0</v>
      </c>
      <c r="X321" s="4">
        <v>100</v>
      </c>
      <c r="Y321" s="4">
        <v>0</v>
      </c>
      <c r="Z321" s="4">
        <v>0</v>
      </c>
      <c r="AA321" s="4">
        <v>100</v>
      </c>
      <c r="AB321" s="4">
        <v>100</v>
      </c>
      <c r="AC321" s="4">
        <v>100</v>
      </c>
      <c r="AD321" s="4">
        <v>100</v>
      </c>
      <c r="AE321" s="4">
        <v>50</v>
      </c>
      <c r="AF321" s="4">
        <v>30</v>
      </c>
      <c r="AG321" s="4">
        <v>70</v>
      </c>
      <c r="AH321" s="4">
        <v>0</v>
      </c>
      <c r="AI321" s="4">
        <v>100</v>
      </c>
      <c r="AJ321" s="4">
        <v>1</v>
      </c>
      <c r="AK321" s="4" t="s">
        <v>96</v>
      </c>
      <c r="AL321" s="4" t="s">
        <v>97</v>
      </c>
      <c r="AM321" s="4" t="s">
        <v>98</v>
      </c>
      <c r="AN321" s="4" t="s">
        <v>97</v>
      </c>
      <c r="AO321" s="4" t="s">
        <v>97</v>
      </c>
      <c r="AP321" s="4" t="s">
        <v>97</v>
      </c>
      <c r="AQ321" s="4" t="s">
        <v>97</v>
      </c>
      <c r="AR321" s="4" t="s">
        <v>97</v>
      </c>
      <c r="AS321" s="4" t="s">
        <v>97</v>
      </c>
      <c r="AT321" s="4" t="s">
        <v>97</v>
      </c>
      <c r="AU321" s="4" t="s">
        <v>97</v>
      </c>
      <c r="AV321" s="4" t="s">
        <v>97</v>
      </c>
      <c r="AW321" s="4" t="s">
        <v>97</v>
      </c>
      <c r="AX321" s="4" t="s">
        <v>97</v>
      </c>
      <c r="AY321" s="4" t="s">
        <v>97</v>
      </c>
      <c r="AZ321" s="4" t="s">
        <v>97</v>
      </c>
      <c r="BA321" s="4" t="s">
        <v>97</v>
      </c>
      <c r="BB321" s="4" t="s">
        <v>97</v>
      </c>
      <c r="BC321" s="4" t="s">
        <v>97</v>
      </c>
      <c r="BD321" s="4" t="s">
        <v>96</v>
      </c>
      <c r="BE321" s="4">
        <v>4</v>
      </c>
      <c r="BF321" s="4">
        <v>4</v>
      </c>
      <c r="BG321" s="4">
        <v>4</v>
      </c>
      <c r="BH321" s="4">
        <v>1</v>
      </c>
      <c r="BI321" s="4">
        <v>30</v>
      </c>
      <c r="BJ321" s="4">
        <v>1</v>
      </c>
      <c r="BK321" s="4">
        <v>7</v>
      </c>
      <c r="BL321" s="4" t="s">
        <v>97</v>
      </c>
      <c r="BM321" s="4" t="s">
        <v>97</v>
      </c>
      <c r="BN321" s="4" t="s">
        <v>98</v>
      </c>
      <c r="BO321" s="6" t="s">
        <v>97</v>
      </c>
      <c r="BP321" s="6" t="s">
        <v>98</v>
      </c>
      <c r="BQ321" s="6" t="s">
        <v>98</v>
      </c>
      <c r="BR321" s="6" t="s">
        <v>96</v>
      </c>
      <c r="BS321" s="6">
        <v>30</v>
      </c>
      <c r="BT321" s="6" t="s">
        <v>96</v>
      </c>
      <c r="BU321" s="29" t="s">
        <v>429</v>
      </c>
      <c r="BV321" s="29" t="s">
        <v>1801</v>
      </c>
      <c r="BW321" s="29" t="s">
        <v>429</v>
      </c>
      <c r="BX321" s="29" t="s">
        <v>429</v>
      </c>
      <c r="BY321" s="29" t="s">
        <v>430</v>
      </c>
      <c r="BZ321" s="65" t="s">
        <v>1800</v>
      </c>
      <c r="CA321" s="65" t="s">
        <v>429</v>
      </c>
      <c r="CB321" s="65" t="s">
        <v>429</v>
      </c>
      <c r="CC321" s="65" t="s">
        <v>1800</v>
      </c>
      <c r="CD321" s="66">
        <v>105</v>
      </c>
      <c r="CE321" s="66">
        <v>80</v>
      </c>
      <c r="CF321" s="66">
        <v>20</v>
      </c>
      <c r="CG321" s="66">
        <v>34</v>
      </c>
      <c r="CH321" s="66">
        <v>6</v>
      </c>
      <c r="CI321" s="66">
        <v>174</v>
      </c>
      <c r="CJ321" s="66">
        <v>0</v>
      </c>
      <c r="CK321" s="66">
        <v>53</v>
      </c>
      <c r="CL321" s="66">
        <v>241</v>
      </c>
      <c r="CM321" s="66">
        <v>106</v>
      </c>
      <c r="CN321" s="66">
        <v>16</v>
      </c>
      <c r="CO321" s="66">
        <v>34</v>
      </c>
      <c r="CP321" s="66">
        <v>95</v>
      </c>
      <c r="CQ321" s="66">
        <v>85</v>
      </c>
      <c r="CR321" s="67">
        <v>0.26859504132231404</v>
      </c>
      <c r="CS321" s="67">
        <v>0.19421487603305784</v>
      </c>
      <c r="CT321" s="67">
        <v>0.2737603305785124</v>
      </c>
      <c r="CU321" s="67">
        <v>0.14566115702479338</v>
      </c>
      <c r="CV321" s="67">
        <v>0.11776859504132231</v>
      </c>
      <c r="CW321" s="68">
        <v>25</v>
      </c>
      <c r="CX321" s="68">
        <v>7</v>
      </c>
      <c r="CY321" s="68">
        <v>20</v>
      </c>
      <c r="CZ321" s="68">
        <v>11</v>
      </c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  <c r="ED321" s="47"/>
      <c r="EE321" s="47"/>
      <c r="EF321" s="47"/>
      <c r="EG321" s="47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47"/>
      <c r="FI321" s="47"/>
      <c r="FJ321" s="47"/>
      <c r="FK321" s="47"/>
      <c r="FL321" s="47"/>
      <c r="FM321" s="47"/>
      <c r="FN321" s="47"/>
      <c r="FO321" s="47"/>
      <c r="FP321" s="47"/>
      <c r="FQ321" s="47"/>
      <c r="FR321" s="47"/>
      <c r="FS321" s="47"/>
      <c r="FT321" s="47"/>
      <c r="FU321" s="47"/>
      <c r="FV321" s="47"/>
      <c r="FW321" s="47"/>
      <c r="FX321" s="47"/>
      <c r="FY321" s="47"/>
      <c r="FZ321" s="47"/>
      <c r="GA321" s="47"/>
      <c r="GB321" s="47"/>
      <c r="GC321" s="47"/>
      <c r="GD321" s="47"/>
      <c r="GE321" s="47"/>
      <c r="GF321" s="47"/>
      <c r="GG321" s="47"/>
      <c r="GH321" s="47"/>
      <c r="GI321" s="47"/>
      <c r="GJ321" s="47"/>
      <c r="GK321" s="47"/>
      <c r="GL321" s="47"/>
      <c r="GM321" s="47"/>
      <c r="GN321" s="47"/>
      <c r="GO321" s="47"/>
      <c r="GP321" s="47"/>
      <c r="GQ321" s="47"/>
      <c r="GR321" s="47"/>
      <c r="GS321" s="47"/>
      <c r="GT321" s="47"/>
      <c r="GU321" s="47"/>
      <c r="GV321" s="47"/>
      <c r="GW321" s="47"/>
      <c r="GX321" s="47"/>
      <c r="GY321" s="47"/>
      <c r="GZ321" s="47"/>
      <c r="HA321" s="47"/>
      <c r="HB321" s="47"/>
      <c r="HC321" s="47"/>
      <c r="HD321" s="47"/>
      <c r="HE321" s="47"/>
      <c r="HF321" s="47"/>
      <c r="HG321" s="47"/>
      <c r="HH321" s="47"/>
      <c r="HI321" s="47"/>
      <c r="HJ321" s="47"/>
      <c r="HK321" s="47"/>
      <c r="HL321" s="47"/>
      <c r="HM321" s="47"/>
      <c r="HN321" s="47"/>
      <c r="HO321" s="47"/>
      <c r="HP321" s="47"/>
      <c r="HQ321" s="47"/>
      <c r="HR321" s="47"/>
      <c r="HS321" s="47"/>
      <c r="HT321" s="47"/>
      <c r="HU321" s="47"/>
      <c r="HV321" s="47"/>
      <c r="HW321" s="47"/>
      <c r="HX321" s="47"/>
      <c r="HY321" s="47"/>
      <c r="HZ321" s="47"/>
      <c r="IA321" s="47"/>
      <c r="IB321" s="47"/>
      <c r="IC321" s="47"/>
      <c r="ID321" s="47"/>
      <c r="IE321" s="47"/>
      <c r="IF321" s="47"/>
      <c r="IG321" s="47"/>
      <c r="IH321" s="47"/>
      <c r="II321" s="47"/>
      <c r="IJ321" s="47"/>
      <c r="IK321" s="47"/>
      <c r="IL321" s="47"/>
      <c r="IM321" s="47"/>
      <c r="IN321" s="47"/>
      <c r="IO321" s="47"/>
      <c r="IP321" s="47"/>
      <c r="IQ321" s="47"/>
      <c r="IR321" s="47"/>
      <c r="IS321" s="47"/>
      <c r="IT321" s="47"/>
      <c r="IU321" s="47"/>
      <c r="IV321" s="47"/>
      <c r="IW321" s="47"/>
      <c r="IX321" s="47"/>
      <c r="IY321" s="47"/>
      <c r="IZ321" s="47"/>
      <c r="JA321" s="47"/>
      <c r="JB321" s="47"/>
      <c r="JC321" s="47"/>
      <c r="JD321" s="47"/>
      <c r="JE321" s="47"/>
      <c r="JF321" s="47"/>
      <c r="JG321" s="47"/>
      <c r="JH321" s="47"/>
      <c r="JI321" s="47"/>
      <c r="JJ321" s="47"/>
      <c r="JK321" s="47"/>
      <c r="JL321" s="47"/>
      <c r="JM321" s="47"/>
      <c r="JN321" s="47"/>
      <c r="JO321" s="47"/>
      <c r="JP321" s="47"/>
      <c r="JQ321" s="47"/>
      <c r="JR321" s="47"/>
      <c r="JS321" s="47"/>
      <c r="JT321" s="47"/>
      <c r="JU321" s="47"/>
      <c r="JV321" s="47"/>
      <c r="JW321" s="47"/>
      <c r="JX321" s="47"/>
      <c r="JY321" s="47"/>
      <c r="JZ321" s="47"/>
      <c r="KA321" s="47"/>
      <c r="KB321" s="47"/>
      <c r="KC321" s="47"/>
      <c r="KD321" s="47"/>
      <c r="KE321" s="47"/>
      <c r="KF321" s="47"/>
      <c r="KG321" s="47"/>
      <c r="KH321" s="47"/>
      <c r="KI321" s="47"/>
      <c r="KJ321" s="47"/>
      <c r="KK321" s="47"/>
      <c r="KL321" s="47"/>
      <c r="KM321" s="47"/>
      <c r="KN321" s="47"/>
      <c r="KO321" s="47"/>
      <c r="KP321" s="47"/>
      <c r="KQ321" s="47"/>
      <c r="KR321" s="47"/>
      <c r="KS321" s="47"/>
      <c r="KT321" s="47"/>
      <c r="KU321" s="47"/>
      <c r="KV321" s="47"/>
      <c r="KW321" s="47"/>
      <c r="KX321" s="47"/>
      <c r="KY321" s="47"/>
      <c r="KZ321" s="47"/>
      <c r="LA321" s="47"/>
      <c r="LB321" s="47"/>
      <c r="LC321" s="47"/>
      <c r="LD321" s="47"/>
      <c r="LE321" s="47"/>
      <c r="LF321" s="47"/>
      <c r="LG321" s="47"/>
      <c r="LH321" s="47"/>
      <c r="LI321" s="47"/>
      <c r="LJ321" s="47"/>
      <c r="LK321" s="47"/>
      <c r="LL321" s="47"/>
      <c r="LM321" s="47"/>
      <c r="LN321" s="47"/>
      <c r="LO321" s="47"/>
      <c r="LP321" s="47"/>
      <c r="LQ321" s="47"/>
      <c r="LR321" s="47"/>
      <c r="LS321" s="47"/>
      <c r="LT321" s="47"/>
      <c r="LU321" s="47"/>
      <c r="LV321" s="47"/>
      <c r="LW321" s="47"/>
      <c r="LX321" s="47"/>
      <c r="LY321" s="47"/>
      <c r="LZ321" s="47"/>
      <c r="MA321" s="47"/>
      <c r="MB321" s="47"/>
      <c r="MC321" s="47"/>
      <c r="MD321" s="47"/>
      <c r="ME321" s="47"/>
      <c r="MF321" s="47"/>
      <c r="MG321" s="47"/>
      <c r="MH321" s="47"/>
      <c r="MI321" s="47"/>
      <c r="MJ321" s="47"/>
      <c r="MK321" s="47"/>
      <c r="ML321" s="47"/>
      <c r="MM321" s="47"/>
      <c r="MN321" s="47"/>
      <c r="MO321" s="47"/>
      <c r="MP321" s="47"/>
      <c r="MQ321" s="47"/>
      <c r="MR321" s="47"/>
      <c r="MS321" s="47"/>
      <c r="MT321" s="47"/>
      <c r="MU321" s="47"/>
      <c r="MV321" s="47"/>
      <c r="MW321" s="47"/>
      <c r="MX321" s="47"/>
      <c r="MY321" s="47"/>
      <c r="MZ321" s="47"/>
      <c r="NA321" s="47"/>
      <c r="NB321" s="47"/>
      <c r="NC321" s="47"/>
      <c r="ND321" s="47"/>
      <c r="NE321" s="47"/>
      <c r="NF321" s="47"/>
      <c r="NG321" s="47"/>
    </row>
    <row r="322" spans="1:371" x14ac:dyDescent="0.3">
      <c r="A322" s="3" t="s">
        <v>444</v>
      </c>
      <c r="B322" s="3" t="s">
        <v>600</v>
      </c>
      <c r="C322" s="3" t="s">
        <v>618</v>
      </c>
      <c r="D322" s="6">
        <v>528463</v>
      </c>
      <c r="E322" s="4">
        <v>922</v>
      </c>
      <c r="F322" s="4">
        <v>279</v>
      </c>
      <c r="G322" s="54">
        <v>0.30260303687635576</v>
      </c>
      <c r="H322" s="4">
        <v>2</v>
      </c>
      <c r="I322" s="4">
        <v>209</v>
      </c>
      <c r="J322" s="6"/>
      <c r="K322" s="6"/>
      <c r="L322" s="6">
        <v>209</v>
      </c>
      <c r="M322" s="61">
        <v>70</v>
      </c>
      <c r="N322" s="4" t="s">
        <v>1718</v>
      </c>
      <c r="O322" s="4">
        <v>0</v>
      </c>
      <c r="P322" s="4">
        <v>0</v>
      </c>
      <c r="Q322" s="4">
        <v>100</v>
      </c>
      <c r="R322" s="4">
        <v>87</v>
      </c>
      <c r="S322" s="4">
        <v>13</v>
      </c>
      <c r="T322" s="4">
        <v>0</v>
      </c>
      <c r="U322" s="4">
        <v>0</v>
      </c>
      <c r="V322" s="4">
        <v>0</v>
      </c>
      <c r="W322" s="4">
        <v>0</v>
      </c>
      <c r="X322" s="4">
        <v>100</v>
      </c>
      <c r="Y322" s="4">
        <v>0</v>
      </c>
      <c r="Z322" s="4">
        <v>0</v>
      </c>
      <c r="AA322" s="4">
        <v>100</v>
      </c>
      <c r="AB322" s="4">
        <v>100</v>
      </c>
      <c r="AC322" s="4">
        <v>100</v>
      </c>
      <c r="AD322" s="4">
        <v>100</v>
      </c>
      <c r="AE322" s="4">
        <v>100</v>
      </c>
      <c r="AF322" s="4">
        <v>0</v>
      </c>
      <c r="AG322" s="4">
        <v>100</v>
      </c>
      <c r="AH322" s="4">
        <v>0</v>
      </c>
      <c r="AI322" s="4">
        <v>100</v>
      </c>
      <c r="AJ322" s="4">
        <v>2</v>
      </c>
      <c r="AK322" s="4" t="s">
        <v>96</v>
      </c>
      <c r="AL322" s="4" t="s">
        <v>97</v>
      </c>
      <c r="AM322" s="4" t="s">
        <v>98</v>
      </c>
      <c r="AN322" s="4" t="s">
        <v>97</v>
      </c>
      <c r="AO322" s="4" t="s">
        <v>97</v>
      </c>
      <c r="AP322" s="4" t="s">
        <v>97</v>
      </c>
      <c r="AQ322" s="4" t="s">
        <v>97</v>
      </c>
      <c r="AR322" s="4" t="s">
        <v>97</v>
      </c>
      <c r="AS322" s="4" t="s">
        <v>97</v>
      </c>
      <c r="AT322" s="4" t="s">
        <v>97</v>
      </c>
      <c r="AU322" s="4" t="s">
        <v>97</v>
      </c>
      <c r="AV322" s="4" t="s">
        <v>97</v>
      </c>
      <c r="AW322" s="4" t="s">
        <v>97</v>
      </c>
      <c r="AX322" s="4" t="s">
        <v>97</v>
      </c>
      <c r="AY322" s="4" t="s">
        <v>97</v>
      </c>
      <c r="AZ322" s="4" t="s">
        <v>97</v>
      </c>
      <c r="BA322" s="4" t="s">
        <v>97</v>
      </c>
      <c r="BB322" s="4" t="s">
        <v>97</v>
      </c>
      <c r="BC322" s="4" t="s">
        <v>97</v>
      </c>
      <c r="BD322" s="4" t="s">
        <v>96</v>
      </c>
      <c r="BE322" s="4">
        <v>4</v>
      </c>
      <c r="BF322" s="4">
        <v>4</v>
      </c>
      <c r="BG322" s="4">
        <v>4</v>
      </c>
      <c r="BH322" s="4">
        <v>0</v>
      </c>
      <c r="BI322" s="4">
        <v>2</v>
      </c>
      <c r="BJ322" s="4">
        <v>0</v>
      </c>
      <c r="BK322" s="4">
        <v>7</v>
      </c>
      <c r="BL322" s="4" t="s">
        <v>97</v>
      </c>
      <c r="BM322" s="4" t="s">
        <v>97</v>
      </c>
      <c r="BN322" s="4" t="s">
        <v>98</v>
      </c>
      <c r="BO322" s="6" t="s">
        <v>97</v>
      </c>
      <c r="BP322" s="6" t="s">
        <v>98</v>
      </c>
      <c r="BQ322" s="6" t="s">
        <v>98</v>
      </c>
      <c r="BR322" s="6" t="s">
        <v>96</v>
      </c>
      <c r="BS322" s="6">
        <v>80</v>
      </c>
      <c r="BT322" s="6" t="s">
        <v>96</v>
      </c>
      <c r="BU322" s="29" t="s">
        <v>429</v>
      </c>
      <c r="BV322" s="29" t="s">
        <v>429</v>
      </c>
      <c r="BW322" s="29" t="s">
        <v>429</v>
      </c>
      <c r="BX322" s="29" t="s">
        <v>429</v>
      </c>
      <c r="BY322" s="29" t="s">
        <v>430</v>
      </c>
      <c r="BZ322" s="65" t="s">
        <v>429</v>
      </c>
      <c r="CA322" s="65" t="s">
        <v>429</v>
      </c>
      <c r="CB322" s="65" t="s">
        <v>429</v>
      </c>
      <c r="CC322" s="65" t="s">
        <v>429</v>
      </c>
      <c r="CD322" s="66">
        <v>129</v>
      </c>
      <c r="CE322" s="66">
        <v>97</v>
      </c>
      <c r="CF322" s="66">
        <v>32</v>
      </c>
      <c r="CG322" s="66">
        <v>25</v>
      </c>
      <c r="CH322" s="66">
        <v>0</v>
      </c>
      <c r="CI322" s="66">
        <v>174</v>
      </c>
      <c r="CJ322" s="66">
        <v>0</v>
      </c>
      <c r="CK322" s="66">
        <v>64</v>
      </c>
      <c r="CL322" s="66">
        <v>228</v>
      </c>
      <c r="CM322" s="66">
        <v>103</v>
      </c>
      <c r="CN322" s="66">
        <v>10</v>
      </c>
      <c r="CO322" s="66">
        <v>39</v>
      </c>
      <c r="CP322" s="66">
        <v>60</v>
      </c>
      <c r="CQ322" s="66">
        <v>53</v>
      </c>
      <c r="CR322" s="67">
        <v>0.23497854077253219</v>
      </c>
      <c r="CS322" s="67">
        <v>0.19957081545064378</v>
      </c>
      <c r="CT322" s="67">
        <v>0.2811158798283262</v>
      </c>
      <c r="CU322" s="67">
        <v>0.15665236051502146</v>
      </c>
      <c r="CV322" s="67">
        <v>0.12768240343347639</v>
      </c>
      <c r="CW322" s="68">
        <v>11</v>
      </c>
      <c r="CX322" s="68">
        <v>17</v>
      </c>
      <c r="CY322" s="68">
        <v>14</v>
      </c>
      <c r="CZ322" s="68">
        <v>6</v>
      </c>
    </row>
    <row r="323" spans="1:371" x14ac:dyDescent="0.3">
      <c r="A323" s="3" t="s">
        <v>444</v>
      </c>
      <c r="B323" s="3" t="s">
        <v>600</v>
      </c>
      <c r="C323" s="3" t="s">
        <v>1633</v>
      </c>
      <c r="D323" s="6">
        <v>522694</v>
      </c>
      <c r="E323" s="4">
        <v>1206</v>
      </c>
      <c r="F323" s="4">
        <v>362</v>
      </c>
      <c r="G323" s="54">
        <v>0.30016583747927034</v>
      </c>
      <c r="H323" s="6">
        <v>0</v>
      </c>
      <c r="I323" s="6">
        <v>0</v>
      </c>
      <c r="J323" s="6"/>
      <c r="K323" s="6"/>
      <c r="L323" s="6"/>
      <c r="M323" s="61">
        <v>362</v>
      </c>
      <c r="N323" s="4" t="s">
        <v>1712</v>
      </c>
      <c r="O323" s="4">
        <v>0</v>
      </c>
      <c r="P323" s="4">
        <v>0</v>
      </c>
      <c r="Q323" s="4">
        <v>100</v>
      </c>
      <c r="R323" s="4">
        <v>100</v>
      </c>
      <c r="S323" s="4">
        <v>0</v>
      </c>
      <c r="T323" s="4">
        <v>0</v>
      </c>
      <c r="U323" s="4">
        <v>0</v>
      </c>
      <c r="V323" s="4">
        <v>100</v>
      </c>
      <c r="W323" s="4">
        <v>100</v>
      </c>
      <c r="X323" s="4">
        <v>0</v>
      </c>
      <c r="Y323" s="4">
        <v>0</v>
      </c>
      <c r="Z323" s="4">
        <v>0</v>
      </c>
      <c r="AA323" s="4">
        <v>100</v>
      </c>
      <c r="AB323" s="4">
        <v>100</v>
      </c>
      <c r="AC323" s="4">
        <v>100</v>
      </c>
      <c r="AD323" s="4">
        <v>100</v>
      </c>
      <c r="AE323" s="4">
        <v>100</v>
      </c>
      <c r="AF323" s="4">
        <v>0</v>
      </c>
      <c r="AG323" s="4">
        <v>80</v>
      </c>
      <c r="AH323" s="4">
        <v>20</v>
      </c>
      <c r="AI323" s="4">
        <v>100</v>
      </c>
      <c r="AJ323" s="4">
        <v>2</v>
      </c>
      <c r="AK323" s="4" t="s">
        <v>96</v>
      </c>
      <c r="AL323" s="4" t="s">
        <v>96</v>
      </c>
      <c r="AM323" s="4">
        <v>4</v>
      </c>
      <c r="AN323" s="4" t="s">
        <v>97</v>
      </c>
      <c r="AO323" s="4" t="s">
        <v>97</v>
      </c>
      <c r="AP323" s="4" t="s">
        <v>97</v>
      </c>
      <c r="AQ323" s="4" t="s">
        <v>97</v>
      </c>
      <c r="AR323" s="4" t="s">
        <v>97</v>
      </c>
      <c r="AS323" s="4" t="s">
        <v>97</v>
      </c>
      <c r="AT323" s="4" t="s">
        <v>97</v>
      </c>
      <c r="AU323" s="4" t="s">
        <v>97</v>
      </c>
      <c r="AV323" s="4" t="s">
        <v>97</v>
      </c>
      <c r="AW323" s="4" t="s">
        <v>97</v>
      </c>
      <c r="AX323" s="4" t="s">
        <v>97</v>
      </c>
      <c r="AY323" s="4" t="s">
        <v>97</v>
      </c>
      <c r="AZ323" s="4" t="s">
        <v>97</v>
      </c>
      <c r="BA323" s="4" t="s">
        <v>97</v>
      </c>
      <c r="BB323" s="4" t="s">
        <v>97</v>
      </c>
      <c r="BC323" s="4" t="s">
        <v>96</v>
      </c>
      <c r="BD323" s="4" t="s">
        <v>97</v>
      </c>
      <c r="BE323" s="4">
        <v>5</v>
      </c>
      <c r="BF323" s="4">
        <v>5</v>
      </c>
      <c r="BG323" s="4">
        <v>6</v>
      </c>
      <c r="BH323" s="4">
        <v>0</v>
      </c>
      <c r="BI323" s="4">
        <v>5</v>
      </c>
      <c r="BJ323" s="4">
        <v>0</v>
      </c>
      <c r="BK323" s="4">
        <v>9</v>
      </c>
      <c r="BL323" s="4" t="s">
        <v>97</v>
      </c>
      <c r="BM323" s="4" t="s">
        <v>97</v>
      </c>
      <c r="BN323" s="4" t="s">
        <v>98</v>
      </c>
      <c r="BO323" s="6" t="s">
        <v>97</v>
      </c>
      <c r="BP323" s="6" t="s">
        <v>98</v>
      </c>
      <c r="BQ323" s="6" t="s">
        <v>98</v>
      </c>
      <c r="BR323" s="6" t="s">
        <v>96</v>
      </c>
      <c r="BS323" s="6">
        <v>4</v>
      </c>
      <c r="BT323" s="6" t="s">
        <v>96</v>
      </c>
      <c r="BU323" s="29" t="s">
        <v>429</v>
      </c>
      <c r="BV323" s="29" t="s">
        <v>429</v>
      </c>
      <c r="BW323" s="29" t="s">
        <v>429</v>
      </c>
      <c r="BX323" s="29" t="s">
        <v>429</v>
      </c>
      <c r="BY323" s="29" t="s">
        <v>429</v>
      </c>
      <c r="BZ323" s="65" t="s">
        <v>1800</v>
      </c>
      <c r="CA323" s="65" t="s">
        <v>429</v>
      </c>
      <c r="CB323" s="65" t="s">
        <v>429</v>
      </c>
      <c r="CC323" s="65" t="s">
        <v>429</v>
      </c>
      <c r="CD323" s="66">
        <v>67</v>
      </c>
      <c r="CE323" s="66">
        <v>27</v>
      </c>
      <c r="CF323" s="66">
        <v>16</v>
      </c>
      <c r="CG323" s="66">
        <v>29</v>
      </c>
      <c r="CH323" s="66">
        <v>5</v>
      </c>
      <c r="CI323" s="66">
        <v>43</v>
      </c>
      <c r="CJ323" s="66">
        <v>0</v>
      </c>
      <c r="CK323" s="66">
        <v>19</v>
      </c>
      <c r="CL323" s="66">
        <v>221</v>
      </c>
      <c r="CM323" s="66">
        <v>134</v>
      </c>
      <c r="CN323" s="66">
        <v>13</v>
      </c>
      <c r="CO323" s="66">
        <v>32</v>
      </c>
      <c r="CP323" s="66">
        <v>16</v>
      </c>
      <c r="CQ323" s="66">
        <v>13</v>
      </c>
      <c r="CR323" s="67">
        <v>0.17017691659646167</v>
      </c>
      <c r="CS323" s="67">
        <v>0.2072451558550969</v>
      </c>
      <c r="CT323" s="67">
        <v>0.2855939342881213</v>
      </c>
      <c r="CU323" s="67">
        <v>0.17101937657961247</v>
      </c>
      <c r="CV323" s="67">
        <v>0.16596461668070767</v>
      </c>
      <c r="CW323" s="68">
        <v>19</v>
      </c>
      <c r="CX323" s="68">
        <v>15</v>
      </c>
      <c r="CY323" s="68">
        <v>12</v>
      </c>
      <c r="CZ323" s="68">
        <v>14</v>
      </c>
    </row>
    <row r="324" spans="1:371" x14ac:dyDescent="0.3">
      <c r="A324" s="3" t="s">
        <v>444</v>
      </c>
      <c r="B324" s="3" t="s">
        <v>600</v>
      </c>
      <c r="C324" s="3" t="s">
        <v>621</v>
      </c>
      <c r="D324" s="6">
        <v>522708</v>
      </c>
      <c r="E324" s="4">
        <v>700</v>
      </c>
      <c r="F324" s="4">
        <v>510</v>
      </c>
      <c r="G324" s="54">
        <v>0.72857142857142854</v>
      </c>
      <c r="H324" s="4">
        <v>1</v>
      </c>
      <c r="I324" s="4">
        <v>510</v>
      </c>
      <c r="J324" s="6"/>
      <c r="K324" s="6">
        <v>510</v>
      </c>
      <c r="L324" s="6"/>
      <c r="M324" s="61"/>
      <c r="N324" s="4" t="s">
        <v>1712</v>
      </c>
      <c r="O324" s="4">
        <v>0</v>
      </c>
      <c r="P324" s="4">
        <v>0</v>
      </c>
      <c r="Q324" s="4">
        <v>100</v>
      </c>
      <c r="R324" s="4">
        <v>100</v>
      </c>
      <c r="S324" s="4">
        <v>0</v>
      </c>
      <c r="T324" s="4">
        <v>0</v>
      </c>
      <c r="U324" s="4">
        <v>0</v>
      </c>
      <c r="V324" s="4">
        <v>0</v>
      </c>
      <c r="W324" s="4">
        <v>0</v>
      </c>
      <c r="X324" s="4">
        <v>100</v>
      </c>
      <c r="Y324" s="4">
        <v>0</v>
      </c>
      <c r="Z324" s="4">
        <v>0</v>
      </c>
      <c r="AA324" s="4">
        <v>100</v>
      </c>
      <c r="AB324" s="4">
        <v>100</v>
      </c>
      <c r="AC324" s="4">
        <v>100</v>
      </c>
      <c r="AD324" s="4">
        <v>100</v>
      </c>
      <c r="AE324" s="4">
        <v>80</v>
      </c>
      <c r="AF324" s="4">
        <v>0</v>
      </c>
      <c r="AG324" s="4">
        <v>50</v>
      </c>
      <c r="AH324" s="4">
        <v>50</v>
      </c>
      <c r="AI324" s="4">
        <v>98</v>
      </c>
      <c r="AJ324" s="4">
        <v>2</v>
      </c>
      <c r="AK324" s="4" t="s">
        <v>96</v>
      </c>
      <c r="AL324" s="4" t="s">
        <v>96</v>
      </c>
      <c r="AM324" s="4">
        <v>12</v>
      </c>
      <c r="AN324" s="4" t="s">
        <v>97</v>
      </c>
      <c r="AO324" s="4" t="s">
        <v>97</v>
      </c>
      <c r="AP324" s="4" t="s">
        <v>97</v>
      </c>
      <c r="AQ324" s="4" t="s">
        <v>97</v>
      </c>
      <c r="AR324" s="4" t="s">
        <v>97</v>
      </c>
      <c r="AS324" s="4" t="s">
        <v>97</v>
      </c>
      <c r="AT324" s="4" t="s">
        <v>97</v>
      </c>
      <c r="AU324" s="4" t="s">
        <v>97</v>
      </c>
      <c r="AV324" s="4" t="s">
        <v>97</v>
      </c>
      <c r="AW324" s="4" t="s">
        <v>97</v>
      </c>
      <c r="AX324" s="4" t="s">
        <v>97</v>
      </c>
      <c r="AY324" s="4" t="s">
        <v>97</v>
      </c>
      <c r="AZ324" s="4" t="s">
        <v>97</v>
      </c>
      <c r="BA324" s="4" t="s">
        <v>97</v>
      </c>
      <c r="BB324" s="4" t="s">
        <v>97</v>
      </c>
      <c r="BC324" s="4" t="s">
        <v>97</v>
      </c>
      <c r="BD324" s="4" t="s">
        <v>97</v>
      </c>
      <c r="BE324" s="4">
        <v>10</v>
      </c>
      <c r="BF324" s="4">
        <v>10</v>
      </c>
      <c r="BG324" s="4">
        <v>10</v>
      </c>
      <c r="BH324" s="4">
        <v>0</v>
      </c>
      <c r="BI324" s="4">
        <v>0</v>
      </c>
      <c r="BJ324" s="4">
        <v>0</v>
      </c>
      <c r="BK324" s="4">
        <v>7</v>
      </c>
      <c r="BL324" s="4" t="s">
        <v>96</v>
      </c>
      <c r="BM324" s="4" t="s">
        <v>97</v>
      </c>
      <c r="BN324" s="4" t="s">
        <v>98</v>
      </c>
      <c r="BO324" s="6" t="s">
        <v>97</v>
      </c>
      <c r="BP324" s="6" t="s">
        <v>98</v>
      </c>
      <c r="BQ324" s="6" t="s">
        <v>98</v>
      </c>
      <c r="BR324" s="6" t="s">
        <v>96</v>
      </c>
      <c r="BS324" s="6">
        <v>50</v>
      </c>
      <c r="BT324" s="6" t="s">
        <v>96</v>
      </c>
      <c r="BU324" s="29" t="s">
        <v>429</v>
      </c>
      <c r="BV324" s="29" t="s">
        <v>1801</v>
      </c>
      <c r="BW324" s="29" t="s">
        <v>429</v>
      </c>
      <c r="BX324" s="29" t="s">
        <v>429</v>
      </c>
      <c r="BY324" s="29" t="s">
        <v>430</v>
      </c>
      <c r="BZ324" s="65" t="s">
        <v>429</v>
      </c>
      <c r="CA324" s="65" t="s">
        <v>429</v>
      </c>
      <c r="CB324" s="65" t="s">
        <v>429</v>
      </c>
      <c r="CC324" s="65" t="s">
        <v>429</v>
      </c>
      <c r="CD324" s="66">
        <v>89</v>
      </c>
      <c r="CE324" s="66">
        <v>48</v>
      </c>
      <c r="CF324" s="66">
        <v>29</v>
      </c>
      <c r="CG324" s="66">
        <v>0</v>
      </c>
      <c r="CH324" s="66">
        <v>0</v>
      </c>
      <c r="CI324" s="66">
        <v>117</v>
      </c>
      <c r="CJ324" s="66">
        <v>13</v>
      </c>
      <c r="CK324" s="66">
        <v>36</v>
      </c>
      <c r="CL324" s="66">
        <v>178</v>
      </c>
      <c r="CM324" s="66">
        <v>79</v>
      </c>
      <c r="CN324" s="66">
        <v>17</v>
      </c>
      <c r="CO324" s="66">
        <v>32</v>
      </c>
      <c r="CP324" s="66">
        <v>55</v>
      </c>
      <c r="CQ324" s="66">
        <v>55</v>
      </c>
      <c r="CR324" s="67">
        <v>0.29360465116279072</v>
      </c>
      <c r="CS324" s="67">
        <v>0.26453488372093026</v>
      </c>
      <c r="CT324" s="67">
        <v>0.25726744186046513</v>
      </c>
      <c r="CU324" s="67">
        <v>0.10465116279069768</v>
      </c>
      <c r="CV324" s="67">
        <v>7.9941860465116282E-2</v>
      </c>
      <c r="CW324" s="68">
        <v>8</v>
      </c>
      <c r="CX324" s="68">
        <v>11</v>
      </c>
      <c r="CY324" s="68">
        <v>24</v>
      </c>
      <c r="CZ324" s="68">
        <v>6</v>
      </c>
    </row>
    <row r="325" spans="1:371" x14ac:dyDescent="0.3">
      <c r="A325" s="3" t="s">
        <v>444</v>
      </c>
      <c r="B325" s="3" t="s">
        <v>600</v>
      </c>
      <c r="C325" s="3" t="s">
        <v>622</v>
      </c>
      <c r="D325" s="6">
        <v>522724</v>
      </c>
      <c r="E325" s="4">
        <v>439</v>
      </c>
      <c r="F325" s="4">
        <v>65</v>
      </c>
      <c r="G325" s="54">
        <v>0.1480637813211845</v>
      </c>
      <c r="H325" s="4">
        <v>1</v>
      </c>
      <c r="I325" s="4">
        <v>65</v>
      </c>
      <c r="J325" s="6"/>
      <c r="K325" s="6">
        <v>65</v>
      </c>
      <c r="L325" s="6"/>
      <c r="M325" s="61"/>
      <c r="N325" s="4" t="s">
        <v>1712</v>
      </c>
      <c r="O325" s="4">
        <v>1</v>
      </c>
      <c r="P325" s="4">
        <v>0</v>
      </c>
      <c r="Q325" s="4">
        <v>100</v>
      </c>
      <c r="R325" s="4">
        <v>95</v>
      </c>
      <c r="S325" s="4">
        <v>5</v>
      </c>
      <c r="T325" s="4">
        <v>0</v>
      </c>
      <c r="U325" s="4">
        <v>0</v>
      </c>
      <c r="V325" s="4">
        <v>0</v>
      </c>
      <c r="W325" s="4">
        <v>0</v>
      </c>
      <c r="X325" s="4">
        <v>98</v>
      </c>
      <c r="Y325" s="4">
        <v>0</v>
      </c>
      <c r="Z325" s="4">
        <v>2</v>
      </c>
      <c r="AA325" s="4">
        <v>100</v>
      </c>
      <c r="AB325" s="4">
        <v>100</v>
      </c>
      <c r="AC325" s="4">
        <v>100</v>
      </c>
      <c r="AD325" s="4">
        <v>100</v>
      </c>
      <c r="AE325" s="4">
        <v>95</v>
      </c>
      <c r="AF325" s="4">
        <v>0</v>
      </c>
      <c r="AG325" s="4">
        <v>80</v>
      </c>
      <c r="AH325" s="4">
        <v>20</v>
      </c>
      <c r="AI325" s="4">
        <v>100</v>
      </c>
      <c r="AJ325" s="4">
        <v>2</v>
      </c>
      <c r="AK325" s="4" t="s">
        <v>96</v>
      </c>
      <c r="AL325" s="4" t="s">
        <v>97</v>
      </c>
      <c r="AM325" s="4" t="s">
        <v>98</v>
      </c>
      <c r="AN325" s="4" t="s">
        <v>96</v>
      </c>
      <c r="AO325" s="4" t="s">
        <v>97</v>
      </c>
      <c r="AP325" s="4" t="s">
        <v>97</v>
      </c>
      <c r="AQ325" s="4" t="s">
        <v>97</v>
      </c>
      <c r="AR325" s="4" t="s">
        <v>97</v>
      </c>
      <c r="AS325" s="4" t="s">
        <v>97</v>
      </c>
      <c r="AT325" s="4" t="s">
        <v>97</v>
      </c>
      <c r="AU325" s="4" t="s">
        <v>97</v>
      </c>
      <c r="AV325" s="4" t="s">
        <v>97</v>
      </c>
      <c r="AW325" s="4" t="s">
        <v>97</v>
      </c>
      <c r="AX325" s="4" t="s">
        <v>97</v>
      </c>
      <c r="AY325" s="4" t="s">
        <v>97</v>
      </c>
      <c r="AZ325" s="4" t="s">
        <v>97</v>
      </c>
      <c r="BA325" s="4" t="s">
        <v>97</v>
      </c>
      <c r="BB325" s="4" t="s">
        <v>97</v>
      </c>
      <c r="BC325" s="4" t="s">
        <v>97</v>
      </c>
      <c r="BD325" s="4" t="s">
        <v>96</v>
      </c>
      <c r="BE325" s="4">
        <v>13</v>
      </c>
      <c r="BF325" s="4">
        <v>13</v>
      </c>
      <c r="BG325" s="4">
        <v>13</v>
      </c>
      <c r="BH325" s="4">
        <v>0</v>
      </c>
      <c r="BI325" s="4">
        <v>13</v>
      </c>
      <c r="BJ325" s="4">
        <v>0</v>
      </c>
      <c r="BK325" s="4">
        <v>5</v>
      </c>
      <c r="BL325" s="4" t="s">
        <v>97</v>
      </c>
      <c r="BM325" s="4" t="s">
        <v>97</v>
      </c>
      <c r="BN325" s="4" t="s">
        <v>98</v>
      </c>
      <c r="BO325" s="6" t="s">
        <v>97</v>
      </c>
      <c r="BP325" s="6" t="s">
        <v>98</v>
      </c>
      <c r="BQ325" s="6" t="s">
        <v>98</v>
      </c>
      <c r="BR325" s="6" t="s">
        <v>96</v>
      </c>
      <c r="BS325" s="6">
        <v>4</v>
      </c>
      <c r="BT325" s="6" t="s">
        <v>96</v>
      </c>
      <c r="BU325" s="29" t="s">
        <v>429</v>
      </c>
      <c r="BV325" s="29" t="s">
        <v>429</v>
      </c>
      <c r="BW325" s="29" t="s">
        <v>429</v>
      </c>
      <c r="BX325" s="29" t="s">
        <v>429</v>
      </c>
      <c r="BY325" s="29" t="s">
        <v>430</v>
      </c>
      <c r="BZ325" s="65" t="s">
        <v>429</v>
      </c>
      <c r="CA325" s="65" t="s">
        <v>429</v>
      </c>
      <c r="CB325" s="65" t="s">
        <v>429</v>
      </c>
      <c r="CC325" s="65" t="s">
        <v>429</v>
      </c>
      <c r="CD325" s="66">
        <v>19</v>
      </c>
      <c r="CE325" s="66">
        <v>10</v>
      </c>
      <c r="CF325" s="66">
        <v>5</v>
      </c>
      <c r="CG325" s="66">
        <v>0</v>
      </c>
      <c r="CH325" s="66">
        <v>0</v>
      </c>
      <c r="CI325" s="66">
        <v>14</v>
      </c>
      <c r="CJ325" s="66">
        <v>0</v>
      </c>
      <c r="CK325" s="66">
        <v>9</v>
      </c>
      <c r="CL325" s="66">
        <v>105</v>
      </c>
      <c r="CM325" s="66">
        <v>50</v>
      </c>
      <c r="CN325" s="66">
        <v>4</v>
      </c>
      <c r="CO325" s="66">
        <v>17</v>
      </c>
      <c r="CP325" s="66">
        <v>2</v>
      </c>
      <c r="CQ325" s="66">
        <v>1</v>
      </c>
      <c r="CR325" s="67">
        <v>0.17312072892938496</v>
      </c>
      <c r="CS325" s="67">
        <v>0.20045558086560364</v>
      </c>
      <c r="CT325" s="67">
        <v>0.29840546697038722</v>
      </c>
      <c r="CU325" s="67">
        <v>0.16173120728929385</v>
      </c>
      <c r="CV325" s="67">
        <v>0.1662870159453303</v>
      </c>
      <c r="CW325" s="68">
        <v>2</v>
      </c>
      <c r="CX325" s="68">
        <v>11</v>
      </c>
      <c r="CY325" s="68">
        <v>8</v>
      </c>
      <c r="CZ325" s="68">
        <v>2</v>
      </c>
    </row>
    <row r="326" spans="1:371" s="2" customFormat="1" x14ac:dyDescent="0.3">
      <c r="A326" s="2" t="s">
        <v>444</v>
      </c>
      <c r="B326" s="2" t="s">
        <v>600</v>
      </c>
      <c r="C326" s="2" t="s">
        <v>1634</v>
      </c>
      <c r="D326" s="6">
        <v>522732</v>
      </c>
      <c r="E326" s="6">
        <v>825</v>
      </c>
      <c r="F326" s="4">
        <v>270</v>
      </c>
      <c r="G326" s="54">
        <v>0.32727272727272727</v>
      </c>
      <c r="H326" s="6">
        <v>0</v>
      </c>
      <c r="I326" s="6">
        <v>0</v>
      </c>
      <c r="J326" s="6"/>
      <c r="K326" s="6"/>
      <c r="L326" s="6"/>
      <c r="M326" s="61">
        <v>270</v>
      </c>
      <c r="N326" s="6" t="s">
        <v>1712</v>
      </c>
      <c r="O326" s="6">
        <v>0</v>
      </c>
      <c r="P326" s="6">
        <v>0</v>
      </c>
      <c r="Q326" s="6">
        <v>100</v>
      </c>
      <c r="R326" s="6">
        <v>70</v>
      </c>
      <c r="S326" s="6">
        <v>30</v>
      </c>
      <c r="T326" s="6">
        <v>0</v>
      </c>
      <c r="U326" s="6">
        <v>0</v>
      </c>
      <c r="V326" s="6">
        <v>0</v>
      </c>
      <c r="W326" s="6">
        <v>0</v>
      </c>
      <c r="X326" s="6">
        <v>79</v>
      </c>
      <c r="Y326" s="6">
        <v>1</v>
      </c>
      <c r="Z326" s="6">
        <v>20</v>
      </c>
      <c r="AA326" s="6">
        <v>100</v>
      </c>
      <c r="AB326" s="6">
        <v>100</v>
      </c>
      <c r="AC326" s="6">
        <v>100</v>
      </c>
      <c r="AD326" s="6">
        <v>100</v>
      </c>
      <c r="AE326" s="6">
        <v>80</v>
      </c>
      <c r="AF326" s="6">
        <v>0</v>
      </c>
      <c r="AG326" s="6">
        <v>75</v>
      </c>
      <c r="AH326" s="6">
        <v>25</v>
      </c>
      <c r="AI326" s="6">
        <v>100</v>
      </c>
      <c r="AJ326" s="6">
        <v>2</v>
      </c>
      <c r="AK326" s="6" t="s">
        <v>96</v>
      </c>
      <c r="AL326" s="6" t="s">
        <v>97</v>
      </c>
      <c r="AM326" s="6" t="s">
        <v>98</v>
      </c>
      <c r="AN326" s="6" t="s">
        <v>97</v>
      </c>
      <c r="AO326" s="6" t="s">
        <v>97</v>
      </c>
      <c r="AP326" s="6" t="s">
        <v>97</v>
      </c>
      <c r="AQ326" s="6" t="s">
        <v>97</v>
      </c>
      <c r="AR326" s="6" t="s">
        <v>96</v>
      </c>
      <c r="AS326" s="6" t="s">
        <v>97</v>
      </c>
      <c r="AT326" s="6" t="s">
        <v>97</v>
      </c>
      <c r="AU326" s="6" t="s">
        <v>97</v>
      </c>
      <c r="AV326" s="6" t="s">
        <v>97</v>
      </c>
      <c r="AW326" s="6" t="s">
        <v>97</v>
      </c>
      <c r="AX326" s="6" t="s">
        <v>97</v>
      </c>
      <c r="AY326" s="6" t="s">
        <v>97</v>
      </c>
      <c r="AZ326" s="6" t="s">
        <v>97</v>
      </c>
      <c r="BA326" s="6" t="s">
        <v>97</v>
      </c>
      <c r="BB326" s="6" t="s">
        <v>97</v>
      </c>
      <c r="BC326" s="6" t="s">
        <v>97</v>
      </c>
      <c r="BD326" s="6" t="s">
        <v>96</v>
      </c>
      <c r="BE326" s="6">
        <v>6</v>
      </c>
      <c r="BF326" s="6">
        <v>6</v>
      </c>
      <c r="BG326" s="6">
        <v>6</v>
      </c>
      <c r="BH326" s="6">
        <v>0</v>
      </c>
      <c r="BI326" s="6">
        <v>1</v>
      </c>
      <c r="BJ326" s="6">
        <v>0</v>
      </c>
      <c r="BK326" s="6">
        <v>7</v>
      </c>
      <c r="BL326" s="6" t="s">
        <v>97</v>
      </c>
      <c r="BM326" s="6" t="s">
        <v>97</v>
      </c>
      <c r="BN326" s="6" t="s">
        <v>98</v>
      </c>
      <c r="BO326" s="6" t="s">
        <v>97</v>
      </c>
      <c r="BP326" s="6" t="s">
        <v>98</v>
      </c>
      <c r="BQ326" s="6" t="s">
        <v>98</v>
      </c>
      <c r="BR326" s="6" t="s">
        <v>96</v>
      </c>
      <c r="BS326" s="6">
        <v>25</v>
      </c>
      <c r="BT326" s="6" t="s">
        <v>96</v>
      </c>
      <c r="BU326" s="29" t="s">
        <v>429</v>
      </c>
      <c r="BV326" s="29" t="s">
        <v>429</v>
      </c>
      <c r="BW326" s="29" t="s">
        <v>429</v>
      </c>
      <c r="BX326" s="29" t="s">
        <v>429</v>
      </c>
      <c r="BY326" s="29" t="s">
        <v>429</v>
      </c>
      <c r="BZ326" s="65" t="s">
        <v>429</v>
      </c>
      <c r="CA326" s="65" t="s">
        <v>429</v>
      </c>
      <c r="CB326" s="65" t="s">
        <v>429</v>
      </c>
      <c r="CC326" s="65" t="s">
        <v>429</v>
      </c>
      <c r="CD326" s="66">
        <v>56</v>
      </c>
      <c r="CE326" s="66">
        <v>33</v>
      </c>
      <c r="CF326" s="66">
        <v>6</v>
      </c>
      <c r="CG326" s="66">
        <v>0</v>
      </c>
      <c r="CH326" s="66">
        <v>0</v>
      </c>
      <c r="CI326" s="66">
        <v>71</v>
      </c>
      <c r="CJ326" s="66">
        <v>0</v>
      </c>
      <c r="CK326" s="66">
        <v>26</v>
      </c>
      <c r="CL326" s="66">
        <v>84</v>
      </c>
      <c r="CM326" s="66">
        <v>84</v>
      </c>
      <c r="CN326" s="66">
        <v>10</v>
      </c>
      <c r="CO326" s="66">
        <v>13</v>
      </c>
      <c r="CP326" s="66">
        <v>8</v>
      </c>
      <c r="CQ326" s="66">
        <v>3</v>
      </c>
      <c r="CR326" s="67">
        <v>0.15880893300248139</v>
      </c>
      <c r="CS326" s="67">
        <v>0.23573200992555832</v>
      </c>
      <c r="CT326" s="67">
        <v>0.28287841191066998</v>
      </c>
      <c r="CU326" s="67">
        <v>0.18486352357320099</v>
      </c>
      <c r="CV326" s="67">
        <v>0.13771712158808933</v>
      </c>
      <c r="CW326" s="68">
        <v>18</v>
      </c>
      <c r="CX326" s="68">
        <v>23</v>
      </c>
      <c r="CY326" s="68">
        <v>8</v>
      </c>
      <c r="CZ326" s="68">
        <v>9</v>
      </c>
      <c r="DA326" s="37"/>
      <c r="DB326" s="37"/>
      <c r="DC326" s="37"/>
      <c r="DD326" s="37"/>
      <c r="DE326" s="37"/>
      <c r="DF326" s="37"/>
      <c r="DG326" s="37"/>
      <c r="DH326" s="37"/>
    </row>
    <row r="327" spans="1:371" x14ac:dyDescent="0.3">
      <c r="A327" s="3" t="s">
        <v>444</v>
      </c>
      <c r="B327" s="3" t="s">
        <v>600</v>
      </c>
      <c r="C327" s="3" t="s">
        <v>1635</v>
      </c>
      <c r="D327" s="6">
        <v>522741</v>
      </c>
      <c r="E327" s="4">
        <v>590</v>
      </c>
      <c r="F327" s="4">
        <v>195</v>
      </c>
      <c r="G327" s="54">
        <v>0.33050847457627119</v>
      </c>
      <c r="H327" s="6">
        <v>0</v>
      </c>
      <c r="I327" s="6">
        <v>0</v>
      </c>
      <c r="J327" s="6"/>
      <c r="K327" s="6"/>
      <c r="L327" s="6"/>
      <c r="M327" s="61">
        <v>195</v>
      </c>
      <c r="N327" s="4" t="s">
        <v>1712</v>
      </c>
      <c r="O327" s="4">
        <v>0</v>
      </c>
      <c r="P327" s="4">
        <v>0</v>
      </c>
      <c r="Q327" s="4">
        <v>80</v>
      </c>
      <c r="R327" s="4">
        <v>60</v>
      </c>
      <c r="S327" s="4">
        <v>40</v>
      </c>
      <c r="T327" s="4">
        <v>0</v>
      </c>
      <c r="U327" s="4">
        <v>0</v>
      </c>
      <c r="V327" s="4">
        <v>0</v>
      </c>
      <c r="W327" s="4">
        <v>0</v>
      </c>
      <c r="X327" s="4">
        <v>80</v>
      </c>
      <c r="Y327" s="4">
        <v>0</v>
      </c>
      <c r="Z327" s="4">
        <v>20</v>
      </c>
      <c r="AA327" s="4">
        <v>100</v>
      </c>
      <c r="AB327" s="4">
        <v>100</v>
      </c>
      <c r="AC327" s="4">
        <v>100</v>
      </c>
      <c r="AD327" s="4">
        <v>95</v>
      </c>
      <c r="AE327" s="4">
        <v>95</v>
      </c>
      <c r="AF327" s="4">
        <v>0</v>
      </c>
      <c r="AG327" s="4">
        <v>95</v>
      </c>
      <c r="AH327" s="4">
        <v>5</v>
      </c>
      <c r="AI327" s="4">
        <v>100</v>
      </c>
      <c r="AJ327" s="4">
        <v>8</v>
      </c>
      <c r="AK327" s="4" t="s">
        <v>96</v>
      </c>
      <c r="AL327" s="4" t="s">
        <v>97</v>
      </c>
      <c r="AM327" s="4" t="s">
        <v>98</v>
      </c>
      <c r="AN327" s="4" t="s">
        <v>97</v>
      </c>
      <c r="AO327" s="4" t="s">
        <v>97</v>
      </c>
      <c r="AP327" s="4" t="s">
        <v>97</v>
      </c>
      <c r="AQ327" s="4" t="s">
        <v>97</v>
      </c>
      <c r="AR327" s="4" t="s">
        <v>97</v>
      </c>
      <c r="AS327" s="4" t="s">
        <v>97</v>
      </c>
      <c r="AT327" s="4" t="s">
        <v>97</v>
      </c>
      <c r="AU327" s="4" t="s">
        <v>97</v>
      </c>
      <c r="AV327" s="4" t="s">
        <v>97</v>
      </c>
      <c r="AW327" s="4" t="s">
        <v>97</v>
      </c>
      <c r="AX327" s="4" t="s">
        <v>97</v>
      </c>
      <c r="AY327" s="4" t="s">
        <v>97</v>
      </c>
      <c r="AZ327" s="4" t="s">
        <v>97</v>
      </c>
      <c r="BA327" s="4" t="s">
        <v>97</v>
      </c>
      <c r="BB327" s="4" t="s">
        <v>97</v>
      </c>
      <c r="BC327" s="4" t="s">
        <v>97</v>
      </c>
      <c r="BD327" s="4" t="s">
        <v>96</v>
      </c>
      <c r="BE327" s="4">
        <v>10</v>
      </c>
      <c r="BF327" s="4">
        <v>10</v>
      </c>
      <c r="BG327" s="4">
        <v>10</v>
      </c>
      <c r="BH327" s="4">
        <v>0</v>
      </c>
      <c r="BI327" s="4">
        <v>12</v>
      </c>
      <c r="BJ327" s="4">
        <v>0</v>
      </c>
      <c r="BK327" s="4">
        <v>7</v>
      </c>
      <c r="BL327" s="4" t="s">
        <v>96</v>
      </c>
      <c r="BM327" s="4" t="s">
        <v>97</v>
      </c>
      <c r="BN327" s="4" t="s">
        <v>98</v>
      </c>
      <c r="BO327" s="6" t="s">
        <v>97</v>
      </c>
      <c r="BP327" s="6" t="s">
        <v>98</v>
      </c>
      <c r="BQ327" s="6" t="s">
        <v>98</v>
      </c>
      <c r="BR327" s="6" t="s">
        <v>96</v>
      </c>
      <c r="BS327" s="6">
        <v>5</v>
      </c>
      <c r="BT327" s="6" t="s">
        <v>96</v>
      </c>
      <c r="BU327" s="29" t="s">
        <v>429</v>
      </c>
      <c r="BV327" s="29" t="s">
        <v>429</v>
      </c>
      <c r="BW327" s="29" t="s">
        <v>429</v>
      </c>
      <c r="BX327" s="29" t="s">
        <v>429</v>
      </c>
      <c r="BY327" s="29" t="s">
        <v>429</v>
      </c>
      <c r="BZ327" s="65" t="s">
        <v>429</v>
      </c>
      <c r="CA327" s="65" t="s">
        <v>1800</v>
      </c>
      <c r="CB327" s="65" t="s">
        <v>429</v>
      </c>
      <c r="CC327" s="65" t="s">
        <v>429</v>
      </c>
      <c r="CD327" s="69">
        <v>49.333333333333336</v>
      </c>
      <c r="CE327" s="69">
        <v>26.833333333333332</v>
      </c>
      <c r="CF327" s="66">
        <v>16</v>
      </c>
      <c r="CG327" s="69">
        <v>0</v>
      </c>
      <c r="CH327" s="69">
        <v>0</v>
      </c>
      <c r="CI327" s="69">
        <v>36</v>
      </c>
      <c r="CJ327" s="69">
        <v>0</v>
      </c>
      <c r="CK327" s="66">
        <v>17</v>
      </c>
      <c r="CL327" s="66">
        <v>132</v>
      </c>
      <c r="CM327" s="66">
        <v>73</v>
      </c>
      <c r="CN327" s="66">
        <v>4</v>
      </c>
      <c r="CO327" s="66">
        <v>19</v>
      </c>
      <c r="CP327" s="66">
        <v>0</v>
      </c>
      <c r="CQ327" s="66">
        <v>0</v>
      </c>
      <c r="CR327" s="67">
        <v>0.21052631578947367</v>
      </c>
      <c r="CS327" s="67">
        <v>0.19694397283531409</v>
      </c>
      <c r="CT327" s="67">
        <v>0.32597623089983024</v>
      </c>
      <c r="CU327" s="67">
        <v>0.15449915110356535</v>
      </c>
      <c r="CV327" s="67">
        <v>0.11205432937181664</v>
      </c>
      <c r="CW327" s="68">
        <v>20</v>
      </c>
      <c r="CX327" s="68">
        <v>7</v>
      </c>
      <c r="CY327" s="68">
        <v>3</v>
      </c>
      <c r="CZ327" s="68">
        <v>8</v>
      </c>
    </row>
    <row r="328" spans="1:371" x14ac:dyDescent="0.3">
      <c r="A328" s="3" t="s">
        <v>444</v>
      </c>
      <c r="B328" s="3" t="s">
        <v>600</v>
      </c>
      <c r="C328" s="3" t="s">
        <v>1636</v>
      </c>
      <c r="D328" s="6">
        <v>522759</v>
      </c>
      <c r="E328" s="4">
        <v>1458</v>
      </c>
      <c r="F328" s="4">
        <v>1050</v>
      </c>
      <c r="G328" s="54">
        <v>0.72016460905349799</v>
      </c>
      <c r="H328" s="6" t="s">
        <v>1717</v>
      </c>
      <c r="I328" s="6">
        <v>1050</v>
      </c>
      <c r="J328" s="6"/>
      <c r="K328" s="6"/>
      <c r="L328" s="6">
        <v>1050</v>
      </c>
      <c r="M328" s="61"/>
      <c r="N328" s="4" t="s">
        <v>1712</v>
      </c>
      <c r="O328" s="4">
        <v>12</v>
      </c>
      <c r="P328" s="4">
        <v>36</v>
      </c>
      <c r="Q328" s="4">
        <v>50</v>
      </c>
      <c r="R328" s="4">
        <v>45</v>
      </c>
      <c r="S328" s="4">
        <v>55</v>
      </c>
      <c r="T328" s="4">
        <v>0</v>
      </c>
      <c r="U328" s="4">
        <v>0</v>
      </c>
      <c r="V328" s="4">
        <v>0</v>
      </c>
      <c r="W328" s="4">
        <v>0</v>
      </c>
      <c r="X328" s="4">
        <v>50</v>
      </c>
      <c r="Y328" s="4">
        <v>0</v>
      </c>
      <c r="Z328" s="4">
        <v>50</v>
      </c>
      <c r="AA328" s="4">
        <v>100</v>
      </c>
      <c r="AB328" s="4">
        <v>100</v>
      </c>
      <c r="AC328" s="4">
        <v>100</v>
      </c>
      <c r="AD328" s="4">
        <v>100</v>
      </c>
      <c r="AE328" s="4">
        <v>50</v>
      </c>
      <c r="AF328" s="4">
        <v>0</v>
      </c>
      <c r="AG328" s="4">
        <v>60</v>
      </c>
      <c r="AH328" s="4">
        <v>40</v>
      </c>
      <c r="AI328" s="4">
        <v>95</v>
      </c>
      <c r="AJ328" s="4">
        <v>2</v>
      </c>
      <c r="AK328" s="4" t="s">
        <v>96</v>
      </c>
      <c r="AL328" s="4" t="s">
        <v>96</v>
      </c>
      <c r="AM328" s="4">
        <v>4</v>
      </c>
      <c r="AN328" s="4" t="s">
        <v>96</v>
      </c>
      <c r="AO328" s="4" t="s">
        <v>97</v>
      </c>
      <c r="AP328" s="4" t="s">
        <v>97</v>
      </c>
      <c r="AQ328" s="4" t="s">
        <v>96</v>
      </c>
      <c r="AR328" s="4" t="s">
        <v>96</v>
      </c>
      <c r="AS328" s="4" t="s">
        <v>97</v>
      </c>
      <c r="AT328" s="4" t="s">
        <v>97</v>
      </c>
      <c r="AU328" s="4" t="s">
        <v>97</v>
      </c>
      <c r="AV328" s="4" t="s">
        <v>97</v>
      </c>
      <c r="AW328" s="4" t="s">
        <v>97</v>
      </c>
      <c r="AX328" s="4" t="s">
        <v>97</v>
      </c>
      <c r="AY328" s="4" t="s">
        <v>97</v>
      </c>
      <c r="AZ328" s="4" t="s">
        <v>97</v>
      </c>
      <c r="BA328" s="4" t="s">
        <v>96</v>
      </c>
      <c r="BB328" s="4" t="s">
        <v>97</v>
      </c>
      <c r="BC328" s="4" t="s">
        <v>96</v>
      </c>
      <c r="BD328" s="4" t="s">
        <v>97</v>
      </c>
      <c r="BE328" s="4">
        <v>0</v>
      </c>
      <c r="BF328" s="4">
        <v>0</v>
      </c>
      <c r="BG328" s="4">
        <v>25</v>
      </c>
      <c r="BH328" s="4">
        <v>0</v>
      </c>
      <c r="BI328" s="4">
        <v>25</v>
      </c>
      <c r="BJ328" s="4">
        <v>0</v>
      </c>
      <c r="BK328" s="4">
        <v>9</v>
      </c>
      <c r="BL328" s="4" t="s">
        <v>96</v>
      </c>
      <c r="BM328" s="4" t="s">
        <v>96</v>
      </c>
      <c r="BN328" s="4" t="s">
        <v>1731</v>
      </c>
      <c r="BO328" s="6" t="s">
        <v>97</v>
      </c>
      <c r="BP328" s="6" t="s">
        <v>98</v>
      </c>
      <c r="BQ328" s="6" t="s">
        <v>98</v>
      </c>
      <c r="BR328" s="6" t="s">
        <v>97</v>
      </c>
      <c r="BS328" s="6" t="s">
        <v>98</v>
      </c>
      <c r="BT328" s="6" t="s">
        <v>98</v>
      </c>
      <c r="BU328" s="29" t="s">
        <v>429</v>
      </c>
      <c r="BV328" s="29" t="s">
        <v>1798</v>
      </c>
      <c r="BW328" s="29" t="s">
        <v>1798</v>
      </c>
      <c r="BX328" s="29" t="s">
        <v>1798</v>
      </c>
      <c r="BY328" s="29" t="s">
        <v>430</v>
      </c>
      <c r="BZ328" s="65" t="s">
        <v>429</v>
      </c>
      <c r="CA328" s="65" t="s">
        <v>429</v>
      </c>
      <c r="CB328" s="65" t="s">
        <v>429</v>
      </c>
      <c r="CC328" s="65" t="s">
        <v>429</v>
      </c>
      <c r="CD328" s="66">
        <v>189</v>
      </c>
      <c r="CE328" s="66">
        <v>116</v>
      </c>
      <c r="CF328" s="66">
        <v>34</v>
      </c>
      <c r="CG328" s="66">
        <v>49</v>
      </c>
      <c r="CH328" s="66">
        <v>0</v>
      </c>
      <c r="CI328" s="66">
        <v>234</v>
      </c>
      <c r="CJ328" s="66">
        <v>7</v>
      </c>
      <c r="CK328" s="66">
        <v>89</v>
      </c>
      <c r="CL328" s="66">
        <v>294</v>
      </c>
      <c r="CM328" s="66">
        <v>150</v>
      </c>
      <c r="CN328" s="66">
        <v>8</v>
      </c>
      <c r="CO328" s="66">
        <v>53</v>
      </c>
      <c r="CP328" s="66">
        <v>164</v>
      </c>
      <c r="CQ328" s="66">
        <v>153</v>
      </c>
      <c r="CR328" s="67">
        <v>0.2648037258815702</v>
      </c>
      <c r="CS328" s="67">
        <v>0.23952095808383234</v>
      </c>
      <c r="CT328" s="67">
        <v>0.2661343978709248</v>
      </c>
      <c r="CU328" s="67">
        <v>0.14437791084497673</v>
      </c>
      <c r="CV328" s="67">
        <v>8.5163007318695944E-2</v>
      </c>
      <c r="CW328" s="68">
        <v>32</v>
      </c>
      <c r="CX328" s="68">
        <v>28</v>
      </c>
      <c r="CY328" s="68">
        <v>11</v>
      </c>
      <c r="CZ328" s="68">
        <v>17</v>
      </c>
    </row>
    <row r="329" spans="1:371" x14ac:dyDescent="0.3">
      <c r="A329" s="3" t="s">
        <v>444</v>
      </c>
      <c r="B329" s="3" t="s">
        <v>600</v>
      </c>
      <c r="C329" s="3" t="s">
        <v>1637</v>
      </c>
      <c r="D329" s="6">
        <v>522783</v>
      </c>
      <c r="E329" s="4">
        <v>1028</v>
      </c>
      <c r="F329" s="4">
        <v>761</v>
      </c>
      <c r="G329" s="54">
        <v>0.74027237354085607</v>
      </c>
      <c r="H329" s="6" t="s">
        <v>1717</v>
      </c>
      <c r="I329" s="6">
        <v>761</v>
      </c>
      <c r="J329" s="6"/>
      <c r="K329" s="6"/>
      <c r="L329" s="6">
        <v>761</v>
      </c>
      <c r="M329" s="61"/>
      <c r="N329" s="4" t="s">
        <v>1712</v>
      </c>
      <c r="O329" s="4">
        <v>0</v>
      </c>
      <c r="P329" s="4">
        <v>0</v>
      </c>
      <c r="Q329" s="4">
        <v>100</v>
      </c>
      <c r="R329" s="4">
        <v>100</v>
      </c>
      <c r="S329" s="4">
        <v>0</v>
      </c>
      <c r="T329" s="4">
        <v>0</v>
      </c>
      <c r="U329" s="4">
        <v>0</v>
      </c>
      <c r="V329" s="4">
        <v>0</v>
      </c>
      <c r="W329" s="4">
        <v>0</v>
      </c>
      <c r="X329" s="4">
        <v>100</v>
      </c>
      <c r="Y329" s="4">
        <v>0</v>
      </c>
      <c r="Z329" s="4">
        <v>0</v>
      </c>
      <c r="AA329" s="4">
        <v>100</v>
      </c>
      <c r="AB329" s="4">
        <v>100</v>
      </c>
      <c r="AC329" s="4">
        <v>100</v>
      </c>
      <c r="AD329" s="4">
        <v>100</v>
      </c>
      <c r="AE329" s="4">
        <v>100</v>
      </c>
      <c r="AF329" s="4">
        <v>0</v>
      </c>
      <c r="AG329" s="4">
        <v>100</v>
      </c>
      <c r="AH329" s="4">
        <v>0</v>
      </c>
      <c r="AI329" s="4">
        <v>100</v>
      </c>
      <c r="AJ329" s="4">
        <v>2</v>
      </c>
      <c r="AK329" s="4" t="s">
        <v>96</v>
      </c>
      <c r="AL329" s="4" t="s">
        <v>96</v>
      </c>
      <c r="AM329" s="4">
        <v>10</v>
      </c>
      <c r="AN329" s="4" t="s">
        <v>97</v>
      </c>
      <c r="AO329" s="4" t="s">
        <v>97</v>
      </c>
      <c r="AP329" s="4" t="s">
        <v>97</v>
      </c>
      <c r="AQ329" s="4" t="s">
        <v>96</v>
      </c>
      <c r="AR329" s="4" t="s">
        <v>96</v>
      </c>
      <c r="AS329" s="4" t="s">
        <v>97</v>
      </c>
      <c r="AT329" s="4" t="s">
        <v>97</v>
      </c>
      <c r="AU329" s="4" t="s">
        <v>97</v>
      </c>
      <c r="AV329" s="4" t="s">
        <v>97</v>
      </c>
      <c r="AW329" s="4" t="s">
        <v>97</v>
      </c>
      <c r="AX329" s="4" t="s">
        <v>97</v>
      </c>
      <c r="AY329" s="4" t="s">
        <v>97</v>
      </c>
      <c r="AZ329" s="4" t="s">
        <v>97</v>
      </c>
      <c r="BA329" s="4" t="s">
        <v>97</v>
      </c>
      <c r="BB329" s="4" t="s">
        <v>97</v>
      </c>
      <c r="BC329" s="4" t="s">
        <v>97</v>
      </c>
      <c r="BD329" s="4" t="s">
        <v>97</v>
      </c>
      <c r="BE329" s="4">
        <v>3</v>
      </c>
      <c r="BF329" s="4">
        <v>3</v>
      </c>
      <c r="BG329" s="4">
        <v>10</v>
      </c>
      <c r="BH329" s="4">
        <v>0</v>
      </c>
      <c r="BI329" s="4">
        <v>8</v>
      </c>
      <c r="BJ329" s="4">
        <v>0</v>
      </c>
      <c r="BK329" s="4">
        <v>9</v>
      </c>
      <c r="BL329" s="4" t="s">
        <v>96</v>
      </c>
      <c r="BM329" s="4" t="s">
        <v>97</v>
      </c>
      <c r="BN329" s="4" t="s">
        <v>98</v>
      </c>
      <c r="BO329" s="6" t="s">
        <v>97</v>
      </c>
      <c r="BP329" s="6" t="s">
        <v>98</v>
      </c>
      <c r="BQ329" s="6" t="s">
        <v>98</v>
      </c>
      <c r="BR329" s="6" t="s">
        <v>96</v>
      </c>
      <c r="BS329" s="6">
        <v>85</v>
      </c>
      <c r="BT329" s="6" t="s">
        <v>96</v>
      </c>
      <c r="BU329" s="29" t="s">
        <v>430</v>
      </c>
      <c r="BV329" s="29" t="s">
        <v>1801</v>
      </c>
      <c r="BW329" s="29" t="s">
        <v>429</v>
      </c>
      <c r="BX329" s="29" t="s">
        <v>429</v>
      </c>
      <c r="BY329" s="29" t="s">
        <v>429</v>
      </c>
      <c r="BZ329" s="65" t="s">
        <v>429</v>
      </c>
      <c r="CA329" s="65" t="s">
        <v>429</v>
      </c>
      <c r="CB329" s="65" t="s">
        <v>429</v>
      </c>
      <c r="CC329" s="65" t="s">
        <v>429</v>
      </c>
      <c r="CD329" s="66">
        <v>133</v>
      </c>
      <c r="CE329" s="66">
        <v>83</v>
      </c>
      <c r="CF329" s="66">
        <v>36</v>
      </c>
      <c r="CG329" s="66">
        <v>0</v>
      </c>
      <c r="CH329" s="66">
        <v>0</v>
      </c>
      <c r="CI329" s="66">
        <v>241</v>
      </c>
      <c r="CJ329" s="66">
        <v>0</v>
      </c>
      <c r="CK329" s="66">
        <v>65</v>
      </c>
      <c r="CL329" s="66">
        <v>291</v>
      </c>
      <c r="CM329" s="66">
        <v>112</v>
      </c>
      <c r="CN329" s="66">
        <v>14</v>
      </c>
      <c r="CO329" s="66">
        <v>48</v>
      </c>
      <c r="CP329" s="66">
        <v>99</v>
      </c>
      <c r="CQ329" s="66">
        <v>92</v>
      </c>
      <c r="CR329" s="67">
        <v>0.34119960668633237</v>
      </c>
      <c r="CS329" s="67">
        <v>0.24090462143559488</v>
      </c>
      <c r="CT329" s="67">
        <v>0.23500491642084562</v>
      </c>
      <c r="CU329" s="67">
        <v>0.11504424778761062</v>
      </c>
      <c r="CV329" s="67">
        <v>6.7846607669616518E-2</v>
      </c>
      <c r="CW329" s="68">
        <v>13</v>
      </c>
      <c r="CX329" s="68">
        <v>9</v>
      </c>
      <c r="CY329" s="68">
        <v>23</v>
      </c>
      <c r="CZ329" s="68">
        <v>3</v>
      </c>
    </row>
    <row r="330" spans="1:371" x14ac:dyDescent="0.3">
      <c r="A330" s="3" t="s">
        <v>444</v>
      </c>
      <c r="B330" s="3" t="s">
        <v>600</v>
      </c>
      <c r="C330" s="3" t="s">
        <v>600</v>
      </c>
      <c r="D330" s="6">
        <v>522279</v>
      </c>
      <c r="E330" s="4">
        <v>37417</v>
      </c>
      <c r="F330" s="4">
        <v>2272</v>
      </c>
      <c r="G330" s="54">
        <v>6.0721062618595827E-2</v>
      </c>
      <c r="H330" s="4">
        <v>4</v>
      </c>
      <c r="I330" s="4">
        <v>1882</v>
      </c>
      <c r="J330" s="6"/>
      <c r="K330" s="6">
        <v>1481</v>
      </c>
      <c r="L330" s="6">
        <v>401</v>
      </c>
      <c r="M330" s="61">
        <v>390</v>
      </c>
      <c r="N330" s="4" t="s">
        <v>1712</v>
      </c>
      <c r="O330" s="4">
        <v>319</v>
      </c>
      <c r="P330" s="4">
        <v>580</v>
      </c>
      <c r="Q330" s="4">
        <v>100</v>
      </c>
      <c r="R330" s="4">
        <v>100</v>
      </c>
      <c r="S330" s="4">
        <v>0</v>
      </c>
      <c r="T330" s="4">
        <v>0</v>
      </c>
      <c r="U330" s="4">
        <v>0</v>
      </c>
      <c r="V330" s="4">
        <v>100</v>
      </c>
      <c r="W330" s="4">
        <v>100</v>
      </c>
      <c r="X330" s="4">
        <v>0</v>
      </c>
      <c r="Y330" s="4">
        <v>0</v>
      </c>
      <c r="Z330" s="4">
        <v>0</v>
      </c>
      <c r="AA330" s="4">
        <v>100</v>
      </c>
      <c r="AB330" s="4">
        <v>100</v>
      </c>
      <c r="AC330" s="4">
        <v>100</v>
      </c>
      <c r="AD330" s="4">
        <v>95</v>
      </c>
      <c r="AE330" s="4">
        <v>95</v>
      </c>
      <c r="AF330" s="4">
        <v>95</v>
      </c>
      <c r="AG330" s="4">
        <v>0</v>
      </c>
      <c r="AH330" s="4">
        <v>5</v>
      </c>
      <c r="AI330" s="4">
        <v>100</v>
      </c>
      <c r="AJ330" s="4">
        <v>4</v>
      </c>
      <c r="AK330" s="4" t="s">
        <v>96</v>
      </c>
      <c r="AL330" s="4" t="s">
        <v>96</v>
      </c>
      <c r="AM330" s="4">
        <v>2</v>
      </c>
      <c r="AN330" s="4" t="s">
        <v>96</v>
      </c>
      <c r="AO330" s="4" t="s">
        <v>97</v>
      </c>
      <c r="AP330" s="4" t="s">
        <v>97</v>
      </c>
      <c r="AQ330" s="4" t="s">
        <v>97</v>
      </c>
      <c r="AR330" s="4" t="s">
        <v>97</v>
      </c>
      <c r="AS330" s="4" t="s">
        <v>97</v>
      </c>
      <c r="AT330" s="4" t="s">
        <v>97</v>
      </c>
      <c r="AU330" s="4" t="s">
        <v>96</v>
      </c>
      <c r="AV330" s="4" t="s">
        <v>97</v>
      </c>
      <c r="AW330" s="4" t="s">
        <v>97</v>
      </c>
      <c r="AX330" s="4" t="s">
        <v>97</v>
      </c>
      <c r="AY330" s="4" t="s">
        <v>96</v>
      </c>
      <c r="AZ330" s="4" t="s">
        <v>97</v>
      </c>
      <c r="BA330" s="4" t="s">
        <v>96</v>
      </c>
      <c r="BB330" s="4" t="s">
        <v>96</v>
      </c>
      <c r="BC330" s="4" t="s">
        <v>96</v>
      </c>
      <c r="BD330" s="4" t="s">
        <v>96</v>
      </c>
      <c r="BE330" s="4">
        <v>0</v>
      </c>
      <c r="BF330" s="4">
        <v>0</v>
      </c>
      <c r="BG330" s="4">
        <v>0</v>
      </c>
      <c r="BH330" s="4">
        <v>0</v>
      </c>
      <c r="BI330" s="4">
        <v>0</v>
      </c>
      <c r="BJ330" s="4">
        <v>0</v>
      </c>
      <c r="BK330" s="4">
        <v>25</v>
      </c>
      <c r="BL330" s="4" t="s">
        <v>97</v>
      </c>
      <c r="BM330" s="4" t="s">
        <v>96</v>
      </c>
      <c r="BN330" s="4" t="s">
        <v>1732</v>
      </c>
      <c r="BO330" s="6" t="s">
        <v>97</v>
      </c>
      <c r="BP330" s="6" t="s">
        <v>98</v>
      </c>
      <c r="BQ330" s="6" t="s">
        <v>98</v>
      </c>
      <c r="BR330" s="6" t="s">
        <v>96</v>
      </c>
      <c r="BS330" s="6">
        <v>80</v>
      </c>
      <c r="BT330" s="6" t="s">
        <v>96</v>
      </c>
      <c r="BU330" s="29" t="s">
        <v>430</v>
      </c>
      <c r="BV330" s="29" t="s">
        <v>1798</v>
      </c>
      <c r="BW330" s="29" t="s">
        <v>1798</v>
      </c>
      <c r="BX330" s="29" t="s">
        <v>1798</v>
      </c>
      <c r="BY330" s="29" t="s">
        <v>430</v>
      </c>
      <c r="BZ330" s="65" t="s">
        <v>1800</v>
      </c>
      <c r="CA330" s="65" t="s">
        <v>429</v>
      </c>
      <c r="CB330" s="65" t="s">
        <v>429</v>
      </c>
      <c r="CC330" s="65" t="s">
        <v>429</v>
      </c>
      <c r="CD330" s="66">
        <v>1413</v>
      </c>
      <c r="CE330" s="66">
        <v>592</v>
      </c>
      <c r="CF330" s="66">
        <v>310</v>
      </c>
      <c r="CG330" s="66">
        <v>19</v>
      </c>
      <c r="CH330" s="66">
        <v>1</v>
      </c>
      <c r="CI330" s="66">
        <v>865</v>
      </c>
      <c r="CJ330" s="66">
        <v>99</v>
      </c>
      <c r="CK330" s="66">
        <v>459</v>
      </c>
      <c r="CL330" s="66">
        <v>6803</v>
      </c>
      <c r="CM330" s="66">
        <v>4202</v>
      </c>
      <c r="CN330" s="66">
        <v>301</v>
      </c>
      <c r="CO330" s="66">
        <v>845</v>
      </c>
      <c r="CP330" s="66">
        <v>518</v>
      </c>
      <c r="CQ330" s="66">
        <v>512</v>
      </c>
      <c r="CR330" s="67">
        <v>0.15108834827144688</v>
      </c>
      <c r="CS330" s="67">
        <v>0.18274007682458387</v>
      </c>
      <c r="CT330" s="67">
        <v>0.31472471190781048</v>
      </c>
      <c r="CU330" s="67">
        <v>0.2020742637644046</v>
      </c>
      <c r="CV330" s="67">
        <v>0.14937259923175417</v>
      </c>
      <c r="CW330" s="68">
        <v>631</v>
      </c>
      <c r="CX330" s="68">
        <v>725</v>
      </c>
      <c r="CY330" s="68">
        <v>340</v>
      </c>
      <c r="CZ330" s="68">
        <v>347</v>
      </c>
    </row>
    <row r="331" spans="1:371" x14ac:dyDescent="0.3">
      <c r="A331" s="3" t="s">
        <v>444</v>
      </c>
      <c r="B331" s="3" t="s">
        <v>600</v>
      </c>
      <c r="C331" s="3" t="s">
        <v>627</v>
      </c>
      <c r="D331" s="6">
        <v>522791</v>
      </c>
      <c r="E331" s="4">
        <v>1046</v>
      </c>
      <c r="F331" s="4">
        <v>177</v>
      </c>
      <c r="G331" s="54">
        <v>0.16921606118546845</v>
      </c>
      <c r="H331" s="4">
        <v>1</v>
      </c>
      <c r="I331" s="4">
        <v>157</v>
      </c>
      <c r="J331" s="6"/>
      <c r="K331" s="6"/>
      <c r="L331" s="6">
        <v>157</v>
      </c>
      <c r="M331" s="61">
        <v>20</v>
      </c>
      <c r="N331" s="4" t="s">
        <v>1712</v>
      </c>
      <c r="O331" s="4">
        <v>0</v>
      </c>
      <c r="P331" s="4">
        <v>0</v>
      </c>
      <c r="Q331" s="4">
        <v>100</v>
      </c>
      <c r="R331" s="4">
        <v>70</v>
      </c>
      <c r="S331" s="4">
        <v>30</v>
      </c>
      <c r="T331" s="4">
        <v>0</v>
      </c>
      <c r="U331" s="4">
        <v>0</v>
      </c>
      <c r="V331" s="4">
        <v>0</v>
      </c>
      <c r="W331" s="4">
        <v>0</v>
      </c>
      <c r="X331" s="4">
        <v>100</v>
      </c>
      <c r="Y331" s="4">
        <v>0</v>
      </c>
      <c r="Z331" s="4">
        <v>0</v>
      </c>
      <c r="AA331" s="4">
        <v>100</v>
      </c>
      <c r="AB331" s="4">
        <v>100</v>
      </c>
      <c r="AC331" s="4">
        <v>100</v>
      </c>
      <c r="AD331" s="4">
        <v>100</v>
      </c>
      <c r="AE331" s="4">
        <v>98</v>
      </c>
      <c r="AF331" s="4">
        <v>0</v>
      </c>
      <c r="AG331" s="4">
        <v>98</v>
      </c>
      <c r="AH331" s="4">
        <v>2</v>
      </c>
      <c r="AI331" s="4">
        <v>100</v>
      </c>
      <c r="AJ331" s="4">
        <v>2</v>
      </c>
      <c r="AK331" s="4" t="s">
        <v>96</v>
      </c>
      <c r="AL331" s="4" t="s">
        <v>96</v>
      </c>
      <c r="AM331" s="4">
        <v>3</v>
      </c>
      <c r="AN331" s="4" t="s">
        <v>97</v>
      </c>
      <c r="AO331" s="4" t="s">
        <v>97</v>
      </c>
      <c r="AP331" s="4" t="s">
        <v>96</v>
      </c>
      <c r="AQ331" s="4" t="s">
        <v>97</v>
      </c>
      <c r="AR331" s="4" t="s">
        <v>96</v>
      </c>
      <c r="AS331" s="4" t="s">
        <v>97</v>
      </c>
      <c r="AT331" s="4" t="s">
        <v>97</v>
      </c>
      <c r="AU331" s="4" t="s">
        <v>97</v>
      </c>
      <c r="AV331" s="4" t="s">
        <v>97</v>
      </c>
      <c r="AW331" s="4" t="s">
        <v>97</v>
      </c>
      <c r="AX331" s="4" t="s">
        <v>97</v>
      </c>
      <c r="AY331" s="4" t="s">
        <v>97</v>
      </c>
      <c r="AZ331" s="4" t="s">
        <v>97</v>
      </c>
      <c r="BA331" s="4" t="s">
        <v>97</v>
      </c>
      <c r="BB331" s="4" t="s">
        <v>97</v>
      </c>
      <c r="BC331" s="4" t="s">
        <v>97</v>
      </c>
      <c r="BD331" s="4" t="s">
        <v>96</v>
      </c>
      <c r="BE331" s="4">
        <v>4</v>
      </c>
      <c r="BF331" s="4">
        <v>4</v>
      </c>
      <c r="BG331" s="4">
        <v>16</v>
      </c>
      <c r="BH331" s="4">
        <v>0</v>
      </c>
      <c r="BI331" s="4">
        <v>7</v>
      </c>
      <c r="BJ331" s="4">
        <v>0</v>
      </c>
      <c r="BK331" s="4">
        <v>9</v>
      </c>
      <c r="BL331" s="4" t="s">
        <v>97</v>
      </c>
      <c r="BM331" s="4" t="s">
        <v>97</v>
      </c>
      <c r="BN331" s="4" t="s">
        <v>98</v>
      </c>
      <c r="BO331" s="6" t="s">
        <v>97</v>
      </c>
      <c r="BP331" s="6" t="s">
        <v>98</v>
      </c>
      <c r="BQ331" s="6" t="s">
        <v>98</v>
      </c>
      <c r="BR331" s="6" t="s">
        <v>96</v>
      </c>
      <c r="BS331" s="6">
        <v>14</v>
      </c>
      <c r="BT331" s="6" t="s">
        <v>96</v>
      </c>
      <c r="BU331" s="29" t="s">
        <v>429</v>
      </c>
      <c r="BV331" s="29" t="s">
        <v>429</v>
      </c>
      <c r="BW331" s="29" t="s">
        <v>429</v>
      </c>
      <c r="BX331" s="29" t="s">
        <v>429</v>
      </c>
      <c r="BY331" s="29" t="s">
        <v>429</v>
      </c>
      <c r="BZ331" s="65" t="s">
        <v>429</v>
      </c>
      <c r="CA331" s="65" t="s">
        <v>429</v>
      </c>
      <c r="CB331" s="65" t="s">
        <v>429</v>
      </c>
      <c r="CC331" s="65" t="s">
        <v>429</v>
      </c>
      <c r="CD331" s="66">
        <v>53</v>
      </c>
      <c r="CE331" s="66">
        <v>35</v>
      </c>
      <c r="CF331" s="66">
        <v>12</v>
      </c>
      <c r="CG331" s="66">
        <v>0</v>
      </c>
      <c r="CH331" s="66">
        <v>3</v>
      </c>
      <c r="CI331" s="66">
        <v>38</v>
      </c>
      <c r="CJ331" s="66">
        <v>0</v>
      </c>
      <c r="CK331" s="66">
        <v>16</v>
      </c>
      <c r="CL331" s="66">
        <v>175</v>
      </c>
      <c r="CM331" s="66">
        <v>109</v>
      </c>
      <c r="CN331" s="66">
        <v>10</v>
      </c>
      <c r="CO331" s="66">
        <v>23</v>
      </c>
      <c r="CP331" s="66">
        <v>1</v>
      </c>
      <c r="CQ331" s="66">
        <v>0</v>
      </c>
      <c r="CR331" s="67">
        <v>0.16714422158548234</v>
      </c>
      <c r="CS331" s="67">
        <v>0.19102196752626552</v>
      </c>
      <c r="CT331" s="67">
        <v>0.28557784145176696</v>
      </c>
      <c r="CU331" s="67">
        <v>0.19006685768863418</v>
      </c>
      <c r="CV331" s="67">
        <v>0.166189111747851</v>
      </c>
      <c r="CW331" s="68">
        <v>20</v>
      </c>
      <c r="CX331" s="68">
        <v>17</v>
      </c>
      <c r="CY331" s="68">
        <v>10</v>
      </c>
      <c r="CZ331" s="68">
        <v>12</v>
      </c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  <c r="ED331" s="47"/>
      <c r="EE331" s="47"/>
      <c r="EF331" s="47"/>
      <c r="EG331" s="47"/>
      <c r="EH331" s="47"/>
      <c r="EI331" s="47"/>
      <c r="EJ331" s="47"/>
      <c r="EK331" s="47"/>
      <c r="EL331" s="47"/>
      <c r="EM331" s="47"/>
      <c r="EN331" s="47"/>
      <c r="EO331" s="47"/>
      <c r="EP331" s="47"/>
      <c r="EQ331" s="47"/>
      <c r="ER331" s="47"/>
      <c r="ES331" s="47"/>
      <c r="ET331" s="47"/>
      <c r="EU331" s="47"/>
      <c r="EV331" s="47"/>
      <c r="EW331" s="47"/>
      <c r="EX331" s="47"/>
      <c r="EY331" s="47"/>
      <c r="EZ331" s="47"/>
      <c r="FA331" s="47"/>
      <c r="FB331" s="47"/>
      <c r="FC331" s="47"/>
      <c r="FD331" s="47"/>
      <c r="FE331" s="47"/>
      <c r="FF331" s="47"/>
      <c r="FG331" s="47"/>
      <c r="FH331" s="47"/>
      <c r="FI331" s="47"/>
      <c r="FJ331" s="47"/>
      <c r="FK331" s="47"/>
      <c r="FL331" s="47"/>
      <c r="FM331" s="47"/>
      <c r="FN331" s="47"/>
      <c r="FO331" s="47"/>
      <c r="FP331" s="47"/>
      <c r="FQ331" s="47"/>
      <c r="FR331" s="47"/>
      <c r="FS331" s="47"/>
      <c r="FT331" s="47"/>
      <c r="FU331" s="47"/>
      <c r="FV331" s="47"/>
      <c r="FW331" s="47"/>
      <c r="FX331" s="47"/>
      <c r="FY331" s="47"/>
      <c r="FZ331" s="47"/>
      <c r="GA331" s="47"/>
      <c r="GB331" s="47"/>
      <c r="GC331" s="47"/>
      <c r="GD331" s="47"/>
      <c r="GE331" s="47"/>
      <c r="GF331" s="47"/>
      <c r="GG331" s="47"/>
      <c r="GH331" s="47"/>
      <c r="GI331" s="47"/>
      <c r="GJ331" s="47"/>
      <c r="GK331" s="47"/>
      <c r="GL331" s="47"/>
      <c r="GM331" s="47"/>
      <c r="GN331" s="47"/>
      <c r="GO331" s="47"/>
      <c r="GP331" s="47"/>
      <c r="GQ331" s="47"/>
      <c r="GR331" s="47"/>
      <c r="GS331" s="47"/>
      <c r="GT331" s="47"/>
      <c r="GU331" s="47"/>
      <c r="GV331" s="47"/>
      <c r="GW331" s="47"/>
      <c r="GX331" s="47"/>
      <c r="GY331" s="47"/>
      <c r="GZ331" s="47"/>
      <c r="HA331" s="47"/>
      <c r="HB331" s="47"/>
      <c r="HC331" s="47"/>
      <c r="HD331" s="47"/>
      <c r="HE331" s="47"/>
      <c r="HF331" s="47"/>
      <c r="HG331" s="47"/>
      <c r="HH331" s="47"/>
      <c r="HI331" s="47"/>
      <c r="HJ331" s="47"/>
      <c r="HK331" s="47"/>
      <c r="HL331" s="47"/>
      <c r="HM331" s="47"/>
      <c r="HN331" s="47"/>
      <c r="HO331" s="47"/>
      <c r="HP331" s="47"/>
      <c r="HQ331" s="47"/>
      <c r="HR331" s="47"/>
      <c r="HS331" s="47"/>
      <c r="HT331" s="47"/>
      <c r="HU331" s="47"/>
      <c r="HV331" s="47"/>
      <c r="HW331" s="47"/>
      <c r="HX331" s="47"/>
      <c r="HY331" s="47"/>
      <c r="HZ331" s="47"/>
      <c r="IA331" s="47"/>
      <c r="IB331" s="47"/>
      <c r="IC331" s="47"/>
      <c r="ID331" s="47"/>
      <c r="IE331" s="47"/>
      <c r="IF331" s="47"/>
      <c r="IG331" s="47"/>
      <c r="IH331" s="47"/>
      <c r="II331" s="47"/>
      <c r="IJ331" s="47"/>
      <c r="IK331" s="47"/>
      <c r="IL331" s="47"/>
      <c r="IM331" s="47"/>
      <c r="IN331" s="47"/>
      <c r="IO331" s="47"/>
      <c r="IP331" s="47"/>
      <c r="IQ331" s="47"/>
      <c r="IR331" s="47"/>
      <c r="IS331" s="47"/>
      <c r="IT331" s="47"/>
      <c r="IU331" s="47"/>
      <c r="IV331" s="47"/>
      <c r="IW331" s="47"/>
      <c r="IX331" s="47"/>
      <c r="IY331" s="47"/>
      <c r="IZ331" s="47"/>
      <c r="JA331" s="47"/>
      <c r="JB331" s="47"/>
      <c r="JC331" s="47"/>
      <c r="JD331" s="47"/>
      <c r="JE331" s="47"/>
      <c r="JF331" s="47"/>
      <c r="JG331" s="47"/>
      <c r="JH331" s="47"/>
      <c r="JI331" s="47"/>
      <c r="JJ331" s="47"/>
      <c r="JK331" s="47"/>
      <c r="JL331" s="47"/>
      <c r="JM331" s="47"/>
      <c r="JN331" s="47"/>
      <c r="JO331" s="47"/>
      <c r="JP331" s="47"/>
      <c r="JQ331" s="47"/>
      <c r="JR331" s="47"/>
      <c r="JS331" s="47"/>
      <c r="JT331" s="47"/>
      <c r="JU331" s="47"/>
      <c r="JV331" s="47"/>
      <c r="JW331" s="47"/>
      <c r="JX331" s="47"/>
      <c r="JY331" s="47"/>
      <c r="JZ331" s="47"/>
      <c r="KA331" s="47"/>
      <c r="KB331" s="47"/>
      <c r="KC331" s="47"/>
      <c r="KD331" s="47"/>
      <c r="KE331" s="47"/>
      <c r="KF331" s="47"/>
      <c r="KG331" s="47"/>
      <c r="KH331" s="47"/>
      <c r="KI331" s="47"/>
      <c r="KJ331" s="47"/>
      <c r="KK331" s="47"/>
      <c r="KL331" s="47"/>
      <c r="KM331" s="47"/>
      <c r="KN331" s="47"/>
      <c r="KO331" s="47"/>
      <c r="KP331" s="47"/>
      <c r="KQ331" s="47"/>
      <c r="KR331" s="47"/>
      <c r="KS331" s="47"/>
      <c r="KT331" s="47"/>
      <c r="KU331" s="47"/>
      <c r="KV331" s="47"/>
      <c r="KW331" s="47"/>
      <c r="KX331" s="47"/>
      <c r="KY331" s="47"/>
      <c r="KZ331" s="47"/>
      <c r="LA331" s="47"/>
      <c r="LB331" s="47"/>
      <c r="LC331" s="47"/>
      <c r="LD331" s="47"/>
      <c r="LE331" s="47"/>
      <c r="LF331" s="47"/>
      <c r="LG331" s="47"/>
      <c r="LH331" s="47"/>
      <c r="LI331" s="47"/>
      <c r="LJ331" s="47"/>
      <c r="LK331" s="47"/>
      <c r="LL331" s="47"/>
      <c r="LM331" s="47"/>
      <c r="LN331" s="47"/>
      <c r="LO331" s="47"/>
      <c r="LP331" s="47"/>
      <c r="LQ331" s="47"/>
      <c r="LR331" s="47"/>
      <c r="LS331" s="47"/>
      <c r="LT331" s="47"/>
      <c r="LU331" s="47"/>
      <c r="LV331" s="47"/>
      <c r="LW331" s="47"/>
      <c r="LX331" s="47"/>
      <c r="LY331" s="47"/>
      <c r="LZ331" s="47"/>
      <c r="MA331" s="47"/>
      <c r="MB331" s="47"/>
      <c r="MC331" s="47"/>
      <c r="MD331" s="47"/>
      <c r="ME331" s="47"/>
      <c r="MF331" s="47"/>
      <c r="MG331" s="47"/>
      <c r="MH331" s="47"/>
      <c r="MI331" s="47"/>
      <c r="MJ331" s="47"/>
      <c r="MK331" s="47"/>
      <c r="ML331" s="47"/>
      <c r="MM331" s="47"/>
      <c r="MN331" s="47"/>
      <c r="MO331" s="47"/>
      <c r="MP331" s="47"/>
      <c r="MQ331" s="47"/>
      <c r="MR331" s="47"/>
      <c r="MS331" s="47"/>
      <c r="MT331" s="47"/>
      <c r="MU331" s="47"/>
      <c r="MV331" s="47"/>
      <c r="MW331" s="47"/>
      <c r="MX331" s="47"/>
      <c r="MY331" s="47"/>
      <c r="MZ331" s="47"/>
      <c r="NA331" s="47"/>
      <c r="NB331" s="47"/>
      <c r="NC331" s="47"/>
      <c r="ND331" s="47"/>
      <c r="NE331" s="47"/>
      <c r="NF331" s="47"/>
      <c r="NG331" s="47"/>
    </row>
    <row r="332" spans="1:371" x14ac:dyDescent="0.3">
      <c r="A332" s="3" t="s">
        <v>444</v>
      </c>
      <c r="B332" s="3" t="s">
        <v>600</v>
      </c>
      <c r="C332" s="3" t="s">
        <v>628</v>
      </c>
      <c r="D332" s="6">
        <v>522805</v>
      </c>
      <c r="E332" s="4">
        <v>1812</v>
      </c>
      <c r="F332" s="4">
        <v>778</v>
      </c>
      <c r="G332" s="54">
        <v>0.42935982339955847</v>
      </c>
      <c r="H332" s="4">
        <v>1</v>
      </c>
      <c r="I332" s="4">
        <v>758</v>
      </c>
      <c r="J332" s="6"/>
      <c r="K332" s="6">
        <v>758</v>
      </c>
      <c r="L332" s="6"/>
      <c r="M332" s="61">
        <v>20</v>
      </c>
      <c r="N332" s="4" t="s">
        <v>1712</v>
      </c>
      <c r="O332" s="4">
        <v>0</v>
      </c>
      <c r="P332" s="4">
        <v>0</v>
      </c>
      <c r="Q332" s="4">
        <v>100</v>
      </c>
      <c r="R332" s="4">
        <v>90</v>
      </c>
      <c r="S332" s="4">
        <v>10</v>
      </c>
      <c r="T332" s="4">
        <v>0</v>
      </c>
      <c r="U332" s="4">
        <v>0</v>
      </c>
      <c r="V332" s="4">
        <v>0</v>
      </c>
      <c r="W332" s="4">
        <v>0</v>
      </c>
      <c r="X332" s="4">
        <v>100</v>
      </c>
      <c r="Y332" s="4">
        <v>0</v>
      </c>
      <c r="Z332" s="4">
        <v>0</v>
      </c>
      <c r="AA332" s="4">
        <v>100</v>
      </c>
      <c r="AB332" s="4">
        <v>100</v>
      </c>
      <c r="AC332" s="4">
        <v>100</v>
      </c>
      <c r="AD332" s="4">
        <v>100</v>
      </c>
      <c r="AE332" s="4">
        <v>90</v>
      </c>
      <c r="AF332" s="4">
        <v>0</v>
      </c>
      <c r="AG332" s="4">
        <v>60</v>
      </c>
      <c r="AH332" s="4">
        <v>40</v>
      </c>
      <c r="AI332" s="4">
        <v>100</v>
      </c>
      <c r="AJ332" s="4">
        <v>2</v>
      </c>
      <c r="AK332" s="4" t="s">
        <v>96</v>
      </c>
      <c r="AL332" s="4" t="s">
        <v>96</v>
      </c>
      <c r="AM332" s="4">
        <v>2</v>
      </c>
      <c r="AN332" s="4" t="s">
        <v>96</v>
      </c>
      <c r="AO332" s="4" t="s">
        <v>97</v>
      </c>
      <c r="AP332" s="4" t="s">
        <v>97</v>
      </c>
      <c r="AQ332" s="4" t="s">
        <v>97</v>
      </c>
      <c r="AR332" s="4" t="s">
        <v>96</v>
      </c>
      <c r="AS332" s="4" t="s">
        <v>97</v>
      </c>
      <c r="AT332" s="4" t="s">
        <v>97</v>
      </c>
      <c r="AU332" s="4" t="s">
        <v>96</v>
      </c>
      <c r="AV332" s="4" t="s">
        <v>97</v>
      </c>
      <c r="AW332" s="4" t="s">
        <v>97</v>
      </c>
      <c r="AX332" s="4" t="s">
        <v>97</v>
      </c>
      <c r="AY332" s="4" t="s">
        <v>97</v>
      </c>
      <c r="AZ332" s="4" t="s">
        <v>97</v>
      </c>
      <c r="BA332" s="4" t="s">
        <v>97</v>
      </c>
      <c r="BB332" s="4" t="s">
        <v>97</v>
      </c>
      <c r="BC332" s="4" t="s">
        <v>96</v>
      </c>
      <c r="BD332" s="4" t="s">
        <v>97</v>
      </c>
      <c r="BE332" s="4">
        <v>7</v>
      </c>
      <c r="BF332" s="4">
        <v>7</v>
      </c>
      <c r="BG332" s="4">
        <v>7</v>
      </c>
      <c r="BH332" s="4">
        <v>0</v>
      </c>
      <c r="BI332" s="4">
        <v>0</v>
      </c>
      <c r="BJ332" s="4">
        <v>0</v>
      </c>
      <c r="BK332" s="4">
        <v>9</v>
      </c>
      <c r="BL332" s="4" t="s">
        <v>96</v>
      </c>
      <c r="BM332" s="4" t="s">
        <v>97</v>
      </c>
      <c r="BN332" s="4" t="s">
        <v>98</v>
      </c>
      <c r="BO332" s="6" t="s">
        <v>97</v>
      </c>
      <c r="BP332" s="6" t="s">
        <v>98</v>
      </c>
      <c r="BQ332" s="6" t="s">
        <v>98</v>
      </c>
      <c r="BR332" s="6" t="s">
        <v>96</v>
      </c>
      <c r="BS332" s="6">
        <v>8</v>
      </c>
      <c r="BT332" s="6" t="s">
        <v>96</v>
      </c>
      <c r="BU332" s="29" t="s">
        <v>430</v>
      </c>
      <c r="BV332" s="29" t="s">
        <v>1798</v>
      </c>
      <c r="BW332" s="29" t="s">
        <v>429</v>
      </c>
      <c r="BX332" s="29" t="s">
        <v>1798</v>
      </c>
      <c r="BY332" s="29" t="s">
        <v>430</v>
      </c>
      <c r="BZ332" s="65" t="s">
        <v>1800</v>
      </c>
      <c r="CA332" s="65" t="s">
        <v>1800</v>
      </c>
      <c r="CB332" s="65" t="s">
        <v>429</v>
      </c>
      <c r="CC332" s="65" t="s">
        <v>429</v>
      </c>
      <c r="CD332" s="66">
        <v>114</v>
      </c>
      <c r="CE332" s="66">
        <v>57</v>
      </c>
      <c r="CF332" s="66">
        <v>17</v>
      </c>
      <c r="CG332" s="66">
        <v>14</v>
      </c>
      <c r="CH332" s="66">
        <v>4</v>
      </c>
      <c r="CI332" s="66">
        <v>81</v>
      </c>
      <c r="CJ332" s="66">
        <v>0</v>
      </c>
      <c r="CK332" s="66">
        <v>34</v>
      </c>
      <c r="CL332" s="66">
        <v>267</v>
      </c>
      <c r="CM332" s="66">
        <v>144</v>
      </c>
      <c r="CN332" s="66">
        <v>18</v>
      </c>
      <c r="CO332" s="66">
        <v>41</v>
      </c>
      <c r="CP332" s="66">
        <v>52</v>
      </c>
      <c r="CQ332" s="66">
        <v>49</v>
      </c>
      <c r="CR332" s="67">
        <v>0.21212121212121213</v>
      </c>
      <c r="CS332" s="67">
        <v>0.22865013774104684</v>
      </c>
      <c r="CT332" s="67">
        <v>0.28650137741046833</v>
      </c>
      <c r="CU332" s="67">
        <v>0.14545454545454545</v>
      </c>
      <c r="CV332" s="67">
        <v>0.12727272727272726</v>
      </c>
      <c r="CW332" s="68">
        <v>9</v>
      </c>
      <c r="CX332" s="68">
        <v>20</v>
      </c>
      <c r="CY332" s="68">
        <v>19</v>
      </c>
      <c r="CZ332" s="68">
        <v>10</v>
      </c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  <c r="ED332" s="47"/>
      <c r="EE332" s="47"/>
      <c r="EF332" s="47"/>
      <c r="EG332" s="47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  <c r="FI332" s="47"/>
      <c r="FJ332" s="47"/>
      <c r="FK332" s="47"/>
      <c r="FL332" s="47"/>
      <c r="FM332" s="47"/>
      <c r="FN332" s="47"/>
      <c r="FO332" s="47"/>
      <c r="FP332" s="47"/>
      <c r="FQ332" s="47"/>
      <c r="FR332" s="47"/>
      <c r="FS332" s="47"/>
      <c r="FT332" s="47"/>
      <c r="FU332" s="47"/>
      <c r="FV332" s="47"/>
      <c r="FW332" s="47"/>
      <c r="FX332" s="47"/>
      <c r="FY332" s="47"/>
      <c r="FZ332" s="47"/>
      <c r="GA332" s="47"/>
      <c r="GB332" s="47"/>
      <c r="GC332" s="47"/>
      <c r="GD332" s="47"/>
      <c r="GE332" s="47"/>
      <c r="GF332" s="47"/>
      <c r="GG332" s="47"/>
      <c r="GH332" s="47"/>
      <c r="GI332" s="47"/>
      <c r="GJ332" s="47"/>
      <c r="GK332" s="47"/>
      <c r="GL332" s="47"/>
      <c r="GM332" s="47"/>
      <c r="GN332" s="47"/>
      <c r="GO332" s="47"/>
      <c r="GP332" s="47"/>
      <c r="GQ332" s="47"/>
      <c r="GR332" s="47"/>
      <c r="GS332" s="47"/>
      <c r="GT332" s="47"/>
      <c r="GU332" s="47"/>
      <c r="GV332" s="47"/>
      <c r="GW332" s="47"/>
      <c r="GX332" s="47"/>
      <c r="GY332" s="47"/>
      <c r="GZ332" s="47"/>
      <c r="HA332" s="47"/>
      <c r="HB332" s="47"/>
      <c r="HC332" s="47"/>
      <c r="HD332" s="47"/>
      <c r="HE332" s="47"/>
      <c r="HF332" s="47"/>
      <c r="HG332" s="47"/>
      <c r="HH332" s="47"/>
      <c r="HI332" s="47"/>
      <c r="HJ332" s="47"/>
      <c r="HK332" s="47"/>
      <c r="HL332" s="47"/>
      <c r="HM332" s="47"/>
      <c r="HN332" s="47"/>
      <c r="HO332" s="47"/>
      <c r="HP332" s="47"/>
      <c r="HQ332" s="47"/>
      <c r="HR332" s="47"/>
      <c r="HS332" s="47"/>
      <c r="HT332" s="47"/>
      <c r="HU332" s="47"/>
      <c r="HV332" s="47"/>
      <c r="HW332" s="47"/>
      <c r="HX332" s="47"/>
      <c r="HY332" s="47"/>
      <c r="HZ332" s="47"/>
      <c r="IA332" s="47"/>
      <c r="IB332" s="47"/>
      <c r="IC332" s="47"/>
      <c r="ID332" s="47"/>
      <c r="IE332" s="47"/>
      <c r="IF332" s="47"/>
      <c r="IG332" s="47"/>
      <c r="IH332" s="47"/>
      <c r="II332" s="47"/>
      <c r="IJ332" s="47"/>
      <c r="IK332" s="47"/>
      <c r="IL332" s="47"/>
      <c r="IM332" s="47"/>
      <c r="IN332" s="47"/>
      <c r="IO332" s="47"/>
      <c r="IP332" s="47"/>
      <c r="IQ332" s="47"/>
      <c r="IR332" s="47"/>
      <c r="IS332" s="47"/>
      <c r="IT332" s="47"/>
      <c r="IU332" s="47"/>
      <c r="IV332" s="47"/>
      <c r="IW332" s="47"/>
      <c r="IX332" s="47"/>
      <c r="IY332" s="47"/>
      <c r="IZ332" s="47"/>
      <c r="JA332" s="47"/>
      <c r="JB332" s="47"/>
      <c r="JC332" s="47"/>
      <c r="JD332" s="47"/>
      <c r="JE332" s="47"/>
      <c r="JF332" s="47"/>
      <c r="JG332" s="47"/>
      <c r="JH332" s="47"/>
      <c r="JI332" s="47"/>
      <c r="JJ332" s="47"/>
      <c r="JK332" s="47"/>
      <c r="JL332" s="47"/>
      <c r="JM332" s="47"/>
      <c r="JN332" s="47"/>
      <c r="JO332" s="47"/>
      <c r="JP332" s="47"/>
      <c r="JQ332" s="47"/>
      <c r="JR332" s="47"/>
      <c r="JS332" s="47"/>
      <c r="JT332" s="47"/>
      <c r="JU332" s="47"/>
      <c r="JV332" s="47"/>
      <c r="JW332" s="47"/>
      <c r="JX332" s="47"/>
      <c r="JY332" s="47"/>
      <c r="JZ332" s="47"/>
      <c r="KA332" s="47"/>
      <c r="KB332" s="47"/>
      <c r="KC332" s="47"/>
      <c r="KD332" s="47"/>
      <c r="KE332" s="47"/>
      <c r="KF332" s="47"/>
      <c r="KG332" s="47"/>
      <c r="KH332" s="47"/>
      <c r="KI332" s="47"/>
      <c r="KJ332" s="47"/>
      <c r="KK332" s="47"/>
      <c r="KL332" s="47"/>
      <c r="KM332" s="47"/>
      <c r="KN332" s="47"/>
      <c r="KO332" s="47"/>
      <c r="KP332" s="47"/>
      <c r="KQ332" s="47"/>
      <c r="KR332" s="47"/>
      <c r="KS332" s="47"/>
      <c r="KT332" s="47"/>
      <c r="KU332" s="47"/>
      <c r="KV332" s="47"/>
      <c r="KW332" s="47"/>
      <c r="KX332" s="47"/>
      <c r="KY332" s="47"/>
      <c r="KZ332" s="47"/>
      <c r="LA332" s="47"/>
      <c r="LB332" s="47"/>
      <c r="LC332" s="47"/>
      <c r="LD332" s="47"/>
      <c r="LE332" s="47"/>
      <c r="LF332" s="47"/>
      <c r="LG332" s="47"/>
      <c r="LH332" s="47"/>
      <c r="LI332" s="47"/>
      <c r="LJ332" s="47"/>
      <c r="LK332" s="47"/>
      <c r="LL332" s="47"/>
      <c r="LM332" s="47"/>
      <c r="LN332" s="47"/>
      <c r="LO332" s="47"/>
      <c r="LP332" s="47"/>
      <c r="LQ332" s="47"/>
      <c r="LR332" s="47"/>
      <c r="LS332" s="47"/>
      <c r="LT332" s="47"/>
      <c r="LU332" s="47"/>
      <c r="LV332" s="47"/>
      <c r="LW332" s="47"/>
      <c r="LX332" s="47"/>
      <c r="LY332" s="47"/>
      <c r="LZ332" s="47"/>
      <c r="MA332" s="47"/>
      <c r="MB332" s="47"/>
      <c r="MC332" s="47"/>
      <c r="MD332" s="47"/>
      <c r="ME332" s="47"/>
      <c r="MF332" s="47"/>
      <c r="MG332" s="47"/>
      <c r="MH332" s="47"/>
      <c r="MI332" s="47"/>
      <c r="MJ332" s="47"/>
      <c r="MK332" s="47"/>
      <c r="ML332" s="47"/>
      <c r="MM332" s="47"/>
      <c r="MN332" s="47"/>
      <c r="MO332" s="47"/>
      <c r="MP332" s="47"/>
      <c r="MQ332" s="47"/>
      <c r="MR332" s="47"/>
      <c r="MS332" s="47"/>
      <c r="MT332" s="47"/>
      <c r="MU332" s="47"/>
      <c r="MV332" s="47"/>
      <c r="MW332" s="47"/>
      <c r="MX332" s="47"/>
      <c r="MY332" s="47"/>
      <c r="MZ332" s="47"/>
      <c r="NA332" s="47"/>
      <c r="NB332" s="47"/>
      <c r="NC332" s="47"/>
      <c r="ND332" s="47"/>
      <c r="NE332" s="47"/>
      <c r="NF332" s="47"/>
      <c r="NG332" s="47"/>
    </row>
    <row r="333" spans="1:371" x14ac:dyDescent="0.3">
      <c r="A333" s="3" t="s">
        <v>444</v>
      </c>
      <c r="B333" s="3" t="s">
        <v>600</v>
      </c>
      <c r="C333" s="3" t="s">
        <v>1638</v>
      </c>
      <c r="D333" s="6">
        <v>528633</v>
      </c>
      <c r="E333" s="4">
        <v>715</v>
      </c>
      <c r="F333" s="4">
        <v>215</v>
      </c>
      <c r="G333" s="54">
        <v>0.30069930069930068</v>
      </c>
      <c r="H333" s="6">
        <v>0</v>
      </c>
      <c r="I333" s="6">
        <v>0</v>
      </c>
      <c r="J333" s="6"/>
      <c r="K333" s="6"/>
      <c r="L333" s="6"/>
      <c r="M333" s="61">
        <v>214.99999999999997</v>
      </c>
      <c r="N333" s="4" t="s">
        <v>1709</v>
      </c>
      <c r="O333" s="4">
        <v>0</v>
      </c>
      <c r="P333" s="4">
        <v>0</v>
      </c>
      <c r="Q333" s="4">
        <v>100</v>
      </c>
      <c r="R333" s="4">
        <v>80</v>
      </c>
      <c r="S333" s="4">
        <v>10</v>
      </c>
      <c r="T333" s="4">
        <v>10</v>
      </c>
      <c r="U333" s="4">
        <v>0</v>
      </c>
      <c r="V333" s="4">
        <v>0</v>
      </c>
      <c r="W333" s="4">
        <v>0</v>
      </c>
      <c r="X333" s="4">
        <v>100</v>
      </c>
      <c r="Y333" s="4">
        <v>0</v>
      </c>
      <c r="Z333" s="4">
        <v>0</v>
      </c>
      <c r="AA333" s="4">
        <v>100</v>
      </c>
      <c r="AB333" s="4">
        <v>100</v>
      </c>
      <c r="AC333" s="4">
        <v>100</v>
      </c>
      <c r="AD333" s="4">
        <v>80</v>
      </c>
      <c r="AE333" s="4">
        <v>80</v>
      </c>
      <c r="AF333" s="4">
        <v>0</v>
      </c>
      <c r="AG333" s="4">
        <v>75</v>
      </c>
      <c r="AH333" s="4">
        <v>25</v>
      </c>
      <c r="AI333" s="4">
        <v>100</v>
      </c>
      <c r="AJ333" s="4">
        <v>2</v>
      </c>
      <c r="AK333" s="4" t="s">
        <v>96</v>
      </c>
      <c r="AL333" s="4" t="s">
        <v>97</v>
      </c>
      <c r="AM333" s="4" t="s">
        <v>98</v>
      </c>
      <c r="AN333" s="4" t="s">
        <v>96</v>
      </c>
      <c r="AO333" s="4" t="s">
        <v>96</v>
      </c>
      <c r="AP333" s="4" t="s">
        <v>97</v>
      </c>
      <c r="AQ333" s="4" t="s">
        <v>96</v>
      </c>
      <c r="AR333" s="4" t="s">
        <v>96</v>
      </c>
      <c r="AS333" s="4" t="s">
        <v>97</v>
      </c>
      <c r="AT333" s="4" t="s">
        <v>97</v>
      </c>
      <c r="AU333" s="4" t="s">
        <v>97</v>
      </c>
      <c r="AV333" s="4" t="s">
        <v>97</v>
      </c>
      <c r="AW333" s="4" t="s">
        <v>97</v>
      </c>
      <c r="AX333" s="4" t="s">
        <v>97</v>
      </c>
      <c r="AY333" s="4" t="s">
        <v>97</v>
      </c>
      <c r="AZ333" s="4" t="s">
        <v>97</v>
      </c>
      <c r="BA333" s="4" t="s">
        <v>97</v>
      </c>
      <c r="BB333" s="4" t="s">
        <v>97</v>
      </c>
      <c r="BC333" s="4" t="s">
        <v>96</v>
      </c>
      <c r="BD333" s="4" t="s">
        <v>96</v>
      </c>
      <c r="BE333" s="4">
        <v>5</v>
      </c>
      <c r="BF333" s="4">
        <v>16</v>
      </c>
      <c r="BG333" s="4">
        <v>16</v>
      </c>
      <c r="BH333" s="4">
        <v>0</v>
      </c>
      <c r="BI333" s="4">
        <v>18</v>
      </c>
      <c r="BJ333" s="4">
        <v>0</v>
      </c>
      <c r="BK333" s="4">
        <v>7</v>
      </c>
      <c r="BL333" s="4" t="s">
        <v>96</v>
      </c>
      <c r="BM333" s="4" t="s">
        <v>96</v>
      </c>
      <c r="BN333" s="4" t="s">
        <v>1722</v>
      </c>
      <c r="BO333" s="6" t="s">
        <v>97</v>
      </c>
      <c r="BP333" s="6" t="s">
        <v>98</v>
      </c>
      <c r="BQ333" s="6" t="s">
        <v>98</v>
      </c>
      <c r="BR333" s="6" t="s">
        <v>96</v>
      </c>
      <c r="BS333" s="6">
        <v>10</v>
      </c>
      <c r="BT333" s="6" t="s">
        <v>96</v>
      </c>
      <c r="BU333" s="29" t="s">
        <v>430</v>
      </c>
      <c r="BV333" s="29" t="s">
        <v>429</v>
      </c>
      <c r="BW333" s="29" t="s">
        <v>429</v>
      </c>
      <c r="BX333" s="29" t="s">
        <v>429</v>
      </c>
      <c r="BY333" s="29" t="s">
        <v>429</v>
      </c>
      <c r="BZ333" s="65" t="s">
        <v>429</v>
      </c>
      <c r="CA333" s="65" t="s">
        <v>429</v>
      </c>
      <c r="CB333" s="65" t="s">
        <v>429</v>
      </c>
      <c r="CC333" s="65" t="s">
        <v>429</v>
      </c>
      <c r="CD333" s="66">
        <v>58</v>
      </c>
      <c r="CE333" s="66">
        <v>28</v>
      </c>
      <c r="CF333" s="66">
        <v>11</v>
      </c>
      <c r="CG333" s="66">
        <v>10</v>
      </c>
      <c r="CH333" s="66">
        <v>4</v>
      </c>
      <c r="CI333" s="66">
        <v>47</v>
      </c>
      <c r="CJ333" s="66">
        <v>0</v>
      </c>
      <c r="CK333" s="66">
        <v>23</v>
      </c>
      <c r="CL333" s="66">
        <v>110</v>
      </c>
      <c r="CM333" s="66">
        <v>69</v>
      </c>
      <c r="CN333" s="66">
        <v>3</v>
      </c>
      <c r="CO333" s="66">
        <v>16</v>
      </c>
      <c r="CP333" s="66">
        <v>0</v>
      </c>
      <c r="CQ333" s="66">
        <v>0</v>
      </c>
      <c r="CR333" s="67">
        <v>0.18055555555555555</v>
      </c>
      <c r="CS333" s="67">
        <v>0.18333333333333332</v>
      </c>
      <c r="CT333" s="67">
        <v>0.31527777777777777</v>
      </c>
      <c r="CU333" s="67">
        <v>0.19166666666666668</v>
      </c>
      <c r="CV333" s="67">
        <v>0.12916666666666668</v>
      </c>
      <c r="CW333" s="68">
        <v>8</v>
      </c>
      <c r="CX333" s="68">
        <v>11</v>
      </c>
      <c r="CY333" s="68">
        <v>4</v>
      </c>
      <c r="CZ333" s="68">
        <v>5</v>
      </c>
    </row>
    <row r="334" spans="1:371" x14ac:dyDescent="0.3">
      <c r="A334" s="3" t="s">
        <v>444</v>
      </c>
      <c r="B334" s="3" t="s">
        <v>600</v>
      </c>
      <c r="C334" s="3" t="s">
        <v>1639</v>
      </c>
      <c r="D334" s="6">
        <v>522864</v>
      </c>
      <c r="E334" s="4">
        <v>880</v>
      </c>
      <c r="F334" s="4">
        <v>264</v>
      </c>
      <c r="G334" s="54">
        <v>0.3</v>
      </c>
      <c r="H334" s="6">
        <v>0</v>
      </c>
      <c r="I334" s="6">
        <v>0</v>
      </c>
      <c r="J334" s="6"/>
      <c r="K334" s="6"/>
      <c r="L334" s="6"/>
      <c r="M334" s="61">
        <v>264</v>
      </c>
      <c r="N334" s="4" t="s">
        <v>1712</v>
      </c>
      <c r="O334" s="4">
        <v>0</v>
      </c>
      <c r="P334" s="4">
        <v>0</v>
      </c>
      <c r="Q334" s="4">
        <v>100</v>
      </c>
      <c r="R334" s="4">
        <v>60</v>
      </c>
      <c r="S334" s="4">
        <v>5</v>
      </c>
      <c r="T334" s="4">
        <v>35</v>
      </c>
      <c r="U334" s="4">
        <v>0</v>
      </c>
      <c r="V334" s="4">
        <v>0</v>
      </c>
      <c r="W334" s="4">
        <v>0</v>
      </c>
      <c r="X334" s="4">
        <v>100</v>
      </c>
      <c r="Y334" s="4">
        <v>0</v>
      </c>
      <c r="Z334" s="4">
        <v>0</v>
      </c>
      <c r="AA334" s="4">
        <v>100</v>
      </c>
      <c r="AB334" s="4">
        <v>100</v>
      </c>
      <c r="AC334" s="4">
        <v>100</v>
      </c>
      <c r="AD334" s="4">
        <v>100</v>
      </c>
      <c r="AE334" s="4">
        <v>100</v>
      </c>
      <c r="AF334" s="4">
        <v>0</v>
      </c>
      <c r="AG334" s="4">
        <v>80</v>
      </c>
      <c r="AH334" s="4">
        <v>20</v>
      </c>
      <c r="AI334" s="4">
        <v>100</v>
      </c>
      <c r="AJ334" s="4">
        <v>2</v>
      </c>
      <c r="AK334" s="4" t="s">
        <v>96</v>
      </c>
      <c r="AL334" s="4" t="s">
        <v>96</v>
      </c>
      <c r="AM334" s="4">
        <v>5</v>
      </c>
      <c r="AN334" s="4" t="s">
        <v>97</v>
      </c>
      <c r="AO334" s="4" t="s">
        <v>97</v>
      </c>
      <c r="AP334" s="4" t="s">
        <v>97</v>
      </c>
      <c r="AQ334" s="4" t="s">
        <v>97</v>
      </c>
      <c r="AR334" s="4" t="s">
        <v>97</v>
      </c>
      <c r="AS334" s="4" t="s">
        <v>97</v>
      </c>
      <c r="AT334" s="4" t="s">
        <v>97</v>
      </c>
      <c r="AU334" s="4" t="s">
        <v>97</v>
      </c>
      <c r="AV334" s="4" t="s">
        <v>97</v>
      </c>
      <c r="AW334" s="4" t="s">
        <v>97</v>
      </c>
      <c r="AX334" s="4" t="s">
        <v>97</v>
      </c>
      <c r="AY334" s="4" t="s">
        <v>97</v>
      </c>
      <c r="AZ334" s="4" t="s">
        <v>97</v>
      </c>
      <c r="BA334" s="4" t="s">
        <v>97</v>
      </c>
      <c r="BB334" s="4" t="s">
        <v>97</v>
      </c>
      <c r="BC334" s="4" t="s">
        <v>96</v>
      </c>
      <c r="BD334" s="4" t="s">
        <v>96</v>
      </c>
      <c r="BE334" s="4">
        <v>0</v>
      </c>
      <c r="BF334" s="4">
        <v>0</v>
      </c>
      <c r="BG334" s="4">
        <v>15</v>
      </c>
      <c r="BH334" s="4">
        <v>0</v>
      </c>
      <c r="BI334" s="4">
        <v>15</v>
      </c>
      <c r="BJ334" s="4">
        <v>0</v>
      </c>
      <c r="BK334" s="4">
        <v>7</v>
      </c>
      <c r="BL334" s="4" t="s">
        <v>97</v>
      </c>
      <c r="BM334" s="4" t="s">
        <v>97</v>
      </c>
      <c r="BN334" s="4" t="s">
        <v>98</v>
      </c>
      <c r="BO334" s="6" t="s">
        <v>97</v>
      </c>
      <c r="BP334" s="6" t="s">
        <v>98</v>
      </c>
      <c r="BQ334" s="6" t="s">
        <v>98</v>
      </c>
      <c r="BR334" s="6" t="s">
        <v>96</v>
      </c>
      <c r="BS334" s="6">
        <v>2</v>
      </c>
      <c r="BT334" s="6" t="s">
        <v>96</v>
      </c>
      <c r="BU334" s="29" t="s">
        <v>429</v>
      </c>
      <c r="BV334" s="29" t="s">
        <v>429</v>
      </c>
      <c r="BW334" s="29" t="s">
        <v>429</v>
      </c>
      <c r="BX334" s="29" t="s">
        <v>1802</v>
      </c>
      <c r="BY334" s="29" t="s">
        <v>429</v>
      </c>
      <c r="BZ334" s="65" t="s">
        <v>429</v>
      </c>
      <c r="CA334" s="65" t="s">
        <v>429</v>
      </c>
      <c r="CB334" s="65" t="s">
        <v>429</v>
      </c>
      <c r="CC334" s="65" t="s">
        <v>429</v>
      </c>
      <c r="CD334" s="66">
        <v>67</v>
      </c>
      <c r="CE334" s="66">
        <v>41</v>
      </c>
      <c r="CF334" s="66">
        <v>9</v>
      </c>
      <c r="CG334" s="66">
        <v>4</v>
      </c>
      <c r="CH334" s="66">
        <v>5</v>
      </c>
      <c r="CI334" s="66">
        <v>41</v>
      </c>
      <c r="CJ334" s="66">
        <v>0</v>
      </c>
      <c r="CK334" s="66">
        <v>22</v>
      </c>
      <c r="CL334" s="66">
        <v>143</v>
      </c>
      <c r="CM334" s="66">
        <v>78</v>
      </c>
      <c r="CN334" s="66">
        <v>7</v>
      </c>
      <c r="CO334" s="66">
        <v>19</v>
      </c>
      <c r="CP334" s="66">
        <v>50</v>
      </c>
      <c r="CQ334" s="66">
        <v>46</v>
      </c>
      <c r="CR334" s="67">
        <v>0.18142076502732241</v>
      </c>
      <c r="CS334" s="67">
        <v>0.19781420765027322</v>
      </c>
      <c r="CT334" s="67">
        <v>0.29071038251366121</v>
      </c>
      <c r="CU334" s="67">
        <v>0.20546448087431693</v>
      </c>
      <c r="CV334" s="67">
        <v>0.12459016393442623</v>
      </c>
      <c r="CW334" s="68">
        <v>15</v>
      </c>
      <c r="CX334" s="68">
        <v>11</v>
      </c>
      <c r="CY334" s="68">
        <v>9</v>
      </c>
      <c r="CZ334" s="68">
        <v>4</v>
      </c>
    </row>
    <row r="335" spans="1:371" x14ac:dyDescent="0.3">
      <c r="A335" s="3" t="s">
        <v>444</v>
      </c>
      <c r="B335" s="3" t="s">
        <v>600</v>
      </c>
      <c r="C335" s="3" t="s">
        <v>629</v>
      </c>
      <c r="D335" s="6">
        <v>522872</v>
      </c>
      <c r="E335" s="4">
        <v>4637</v>
      </c>
      <c r="F335" s="4">
        <v>3339</v>
      </c>
      <c r="G335" s="54">
        <v>0.72007763640284672</v>
      </c>
      <c r="H335" s="6" t="s">
        <v>1719</v>
      </c>
      <c r="I335" s="4">
        <v>3339</v>
      </c>
      <c r="J335" s="6"/>
      <c r="K335" s="6">
        <v>204</v>
      </c>
      <c r="L335" s="6">
        <v>3135</v>
      </c>
      <c r="M335" s="61"/>
      <c r="N335" s="4" t="s">
        <v>1709</v>
      </c>
      <c r="O335" s="4">
        <v>0</v>
      </c>
      <c r="P335" s="4">
        <v>0</v>
      </c>
      <c r="Q335" s="4">
        <v>100</v>
      </c>
      <c r="R335" s="4">
        <v>90</v>
      </c>
      <c r="S335" s="4">
        <v>10</v>
      </c>
      <c r="T335" s="4">
        <v>0</v>
      </c>
      <c r="U335" s="4">
        <v>0</v>
      </c>
      <c r="V335" s="4">
        <v>100</v>
      </c>
      <c r="W335" s="4">
        <v>80</v>
      </c>
      <c r="X335" s="4">
        <v>20</v>
      </c>
      <c r="Y335" s="4">
        <v>0</v>
      </c>
      <c r="Z335" s="4">
        <v>0</v>
      </c>
      <c r="AA335" s="4">
        <v>100</v>
      </c>
      <c r="AB335" s="4">
        <v>100</v>
      </c>
      <c r="AC335" s="4">
        <v>100</v>
      </c>
      <c r="AD335" s="4">
        <v>100</v>
      </c>
      <c r="AE335" s="4">
        <v>90</v>
      </c>
      <c r="AF335" s="4">
        <v>0</v>
      </c>
      <c r="AG335" s="4">
        <v>95</v>
      </c>
      <c r="AH335" s="4">
        <v>5</v>
      </c>
      <c r="AI335" s="4">
        <v>100</v>
      </c>
      <c r="AJ335" s="4">
        <v>2</v>
      </c>
      <c r="AK335" s="4" t="s">
        <v>96</v>
      </c>
      <c r="AL335" s="4" t="s">
        <v>97</v>
      </c>
      <c r="AM335" s="4" t="s">
        <v>98</v>
      </c>
      <c r="AN335" s="4" t="s">
        <v>96</v>
      </c>
      <c r="AO335" s="4" t="s">
        <v>97</v>
      </c>
      <c r="AP335" s="4" t="s">
        <v>97</v>
      </c>
      <c r="AQ335" s="4" t="s">
        <v>97</v>
      </c>
      <c r="AR335" s="4" t="s">
        <v>97</v>
      </c>
      <c r="AS335" s="4" t="s">
        <v>97</v>
      </c>
      <c r="AT335" s="4" t="s">
        <v>97</v>
      </c>
      <c r="AU335" s="4" t="s">
        <v>96</v>
      </c>
      <c r="AV335" s="4" t="s">
        <v>97</v>
      </c>
      <c r="AW335" s="4" t="s">
        <v>97</v>
      </c>
      <c r="AX335" s="4" t="s">
        <v>97</v>
      </c>
      <c r="AY335" s="4" t="s">
        <v>97</v>
      </c>
      <c r="AZ335" s="4" t="s">
        <v>97</v>
      </c>
      <c r="BA335" s="4" t="s">
        <v>97</v>
      </c>
      <c r="BB335" s="4" t="s">
        <v>97</v>
      </c>
      <c r="BC335" s="4" t="s">
        <v>96</v>
      </c>
      <c r="BD335" s="4" t="s">
        <v>97</v>
      </c>
      <c r="BE335" s="4">
        <v>0</v>
      </c>
      <c r="BF335" s="4">
        <v>0</v>
      </c>
      <c r="BG335" s="4">
        <v>0</v>
      </c>
      <c r="BH335" s="4">
        <v>0</v>
      </c>
      <c r="BI335" s="4">
        <v>21</v>
      </c>
      <c r="BJ335" s="4">
        <v>0</v>
      </c>
      <c r="BK335" s="4">
        <v>11</v>
      </c>
      <c r="BL335" s="4" t="s">
        <v>96</v>
      </c>
      <c r="BM335" s="4" t="s">
        <v>96</v>
      </c>
      <c r="BN335" s="4" t="s">
        <v>1714</v>
      </c>
      <c r="BO335" s="6" t="s">
        <v>97</v>
      </c>
      <c r="BP335" s="6" t="s">
        <v>98</v>
      </c>
      <c r="BQ335" s="6" t="s">
        <v>98</v>
      </c>
      <c r="BR335" s="6" t="s">
        <v>96</v>
      </c>
      <c r="BS335" s="6">
        <v>45</v>
      </c>
      <c r="BT335" s="6" t="s">
        <v>96</v>
      </c>
      <c r="BU335" s="29" t="s">
        <v>430</v>
      </c>
      <c r="BV335" s="29" t="s">
        <v>1798</v>
      </c>
      <c r="BW335" s="29" t="s">
        <v>1798</v>
      </c>
      <c r="BX335" s="29" t="s">
        <v>1798</v>
      </c>
      <c r="BY335" s="29" t="s">
        <v>430</v>
      </c>
      <c r="BZ335" s="65" t="s">
        <v>1800</v>
      </c>
      <c r="CA335" s="65" t="s">
        <v>1800</v>
      </c>
      <c r="CB335" s="65" t="s">
        <v>1800</v>
      </c>
      <c r="CC335" s="65" t="s">
        <v>429</v>
      </c>
      <c r="CD335" s="66">
        <v>317</v>
      </c>
      <c r="CE335" s="66">
        <v>132</v>
      </c>
      <c r="CF335" s="66">
        <v>76</v>
      </c>
      <c r="CG335" s="66">
        <v>51</v>
      </c>
      <c r="CH335" s="66">
        <v>0</v>
      </c>
      <c r="CI335" s="66">
        <v>392</v>
      </c>
      <c r="CJ335" s="66">
        <v>0</v>
      </c>
      <c r="CK335" s="66">
        <v>145</v>
      </c>
      <c r="CL335" s="66">
        <v>553</v>
      </c>
      <c r="CM335" s="66">
        <v>283</v>
      </c>
      <c r="CN335" s="66">
        <v>25</v>
      </c>
      <c r="CO335" s="66">
        <v>88</v>
      </c>
      <c r="CP335" s="66">
        <v>172</v>
      </c>
      <c r="CQ335" s="66">
        <v>161</v>
      </c>
      <c r="CR335" s="67">
        <v>0.2556179775280899</v>
      </c>
      <c r="CS335" s="67">
        <v>0.24459809853068279</v>
      </c>
      <c r="CT335" s="67">
        <v>0.27765773552290407</v>
      </c>
      <c r="CU335" s="67">
        <v>0.13288677614520311</v>
      </c>
      <c r="CV335" s="67">
        <v>8.9239412273120142E-2</v>
      </c>
      <c r="CW335" s="68">
        <v>63</v>
      </c>
      <c r="CX335" s="68">
        <v>44</v>
      </c>
      <c r="CY335" s="68">
        <v>48</v>
      </c>
      <c r="CZ335" s="68">
        <v>36</v>
      </c>
    </row>
    <row r="336" spans="1:371" x14ac:dyDescent="0.3">
      <c r="A336" s="3" t="s">
        <v>444</v>
      </c>
      <c r="B336" s="3" t="s">
        <v>600</v>
      </c>
      <c r="C336" s="3" t="s">
        <v>632</v>
      </c>
      <c r="D336" s="6">
        <v>522902</v>
      </c>
      <c r="E336" s="4">
        <v>1083</v>
      </c>
      <c r="F336" s="4">
        <v>357</v>
      </c>
      <c r="G336" s="54">
        <v>0.32963988919667592</v>
      </c>
      <c r="H336" s="4">
        <v>2</v>
      </c>
      <c r="I336" s="4">
        <v>357</v>
      </c>
      <c r="J336" s="6"/>
      <c r="K336" s="6">
        <v>357</v>
      </c>
      <c r="L336" s="6"/>
      <c r="M336" s="61"/>
      <c r="N336" s="4" t="s">
        <v>1712</v>
      </c>
      <c r="O336" s="4">
        <v>0</v>
      </c>
      <c r="P336" s="4">
        <v>0</v>
      </c>
      <c r="Q336" s="4">
        <v>80</v>
      </c>
      <c r="R336" s="4">
        <v>50</v>
      </c>
      <c r="S336" s="4">
        <v>50</v>
      </c>
      <c r="T336" s="4">
        <v>0</v>
      </c>
      <c r="U336" s="4">
        <v>0</v>
      </c>
      <c r="V336" s="4">
        <v>65</v>
      </c>
      <c r="W336" s="4">
        <v>55</v>
      </c>
      <c r="X336" s="4">
        <v>45</v>
      </c>
      <c r="Y336" s="4">
        <v>0</v>
      </c>
      <c r="Z336" s="4">
        <v>0</v>
      </c>
      <c r="AA336" s="4">
        <v>100</v>
      </c>
      <c r="AB336" s="4">
        <v>100</v>
      </c>
      <c r="AC336" s="4">
        <v>100</v>
      </c>
      <c r="AD336" s="4">
        <v>100</v>
      </c>
      <c r="AE336" s="4">
        <v>90</v>
      </c>
      <c r="AF336" s="4">
        <v>0</v>
      </c>
      <c r="AG336" s="4">
        <v>90</v>
      </c>
      <c r="AH336" s="4">
        <v>10</v>
      </c>
      <c r="AI336" s="4">
        <v>100</v>
      </c>
      <c r="AJ336" s="4">
        <v>2</v>
      </c>
      <c r="AK336" s="4" t="s">
        <v>96</v>
      </c>
      <c r="AL336" s="4" t="s">
        <v>96</v>
      </c>
      <c r="AM336" s="4">
        <v>2</v>
      </c>
      <c r="AN336" s="4" t="s">
        <v>96</v>
      </c>
      <c r="AO336" s="4" t="s">
        <v>97</v>
      </c>
      <c r="AP336" s="4" t="s">
        <v>97</v>
      </c>
      <c r="AQ336" s="4" t="s">
        <v>97</v>
      </c>
      <c r="AR336" s="4" t="s">
        <v>97</v>
      </c>
      <c r="AS336" s="4" t="s">
        <v>97</v>
      </c>
      <c r="AT336" s="4" t="s">
        <v>97</v>
      </c>
      <c r="AU336" s="4" t="s">
        <v>97</v>
      </c>
      <c r="AV336" s="4" t="s">
        <v>97</v>
      </c>
      <c r="AW336" s="4" t="s">
        <v>97</v>
      </c>
      <c r="AX336" s="4" t="s">
        <v>97</v>
      </c>
      <c r="AY336" s="4" t="s">
        <v>97</v>
      </c>
      <c r="AZ336" s="4" t="s">
        <v>97</v>
      </c>
      <c r="BA336" s="4" t="s">
        <v>97</v>
      </c>
      <c r="BB336" s="4" t="s">
        <v>97</v>
      </c>
      <c r="BC336" s="4" t="s">
        <v>97</v>
      </c>
      <c r="BD336" s="4" t="s">
        <v>97</v>
      </c>
      <c r="BE336" s="4">
        <v>7</v>
      </c>
      <c r="BF336" s="4">
        <v>7</v>
      </c>
      <c r="BG336" s="4">
        <v>7</v>
      </c>
      <c r="BH336" s="4">
        <v>0</v>
      </c>
      <c r="BI336" s="4">
        <v>1</v>
      </c>
      <c r="BJ336" s="4">
        <v>0</v>
      </c>
      <c r="BK336" s="4">
        <v>7</v>
      </c>
      <c r="BL336" s="4" t="s">
        <v>97</v>
      </c>
      <c r="BM336" s="4" t="s">
        <v>97</v>
      </c>
      <c r="BN336" s="4" t="s">
        <v>98</v>
      </c>
      <c r="BO336" s="6" t="s">
        <v>97</v>
      </c>
      <c r="BP336" s="6" t="s">
        <v>98</v>
      </c>
      <c r="BQ336" s="6" t="s">
        <v>98</v>
      </c>
      <c r="BR336" s="6" t="s">
        <v>96</v>
      </c>
      <c r="BS336" s="6">
        <v>60</v>
      </c>
      <c r="BT336" s="6" t="s">
        <v>96</v>
      </c>
      <c r="BU336" s="29" t="s">
        <v>430</v>
      </c>
      <c r="BV336" s="29" t="s">
        <v>429</v>
      </c>
      <c r="BW336" s="29" t="s">
        <v>429</v>
      </c>
      <c r="BX336" s="29" t="s">
        <v>429</v>
      </c>
      <c r="BY336" s="29" t="s">
        <v>430</v>
      </c>
      <c r="BZ336" s="65" t="s">
        <v>429</v>
      </c>
      <c r="CA336" s="65" t="s">
        <v>429</v>
      </c>
      <c r="CB336" s="65" t="s">
        <v>429</v>
      </c>
      <c r="CC336" s="65" t="s">
        <v>429</v>
      </c>
      <c r="CD336" s="66">
        <v>97</v>
      </c>
      <c r="CE336" s="66">
        <v>58</v>
      </c>
      <c r="CF336" s="66">
        <v>24</v>
      </c>
      <c r="CG336" s="66">
        <v>18</v>
      </c>
      <c r="CH336" s="66">
        <v>0</v>
      </c>
      <c r="CI336" s="66">
        <v>112</v>
      </c>
      <c r="CJ336" s="66">
        <v>0</v>
      </c>
      <c r="CK336" s="66">
        <v>43</v>
      </c>
      <c r="CL336" s="66">
        <v>254</v>
      </c>
      <c r="CM336" s="66">
        <v>115</v>
      </c>
      <c r="CN336" s="66">
        <v>10</v>
      </c>
      <c r="CO336" s="66">
        <v>42</v>
      </c>
      <c r="CP336" s="66">
        <v>43</v>
      </c>
      <c r="CQ336" s="66">
        <v>40</v>
      </c>
      <c r="CR336" s="67">
        <v>0.22765757290686736</v>
      </c>
      <c r="CS336" s="67">
        <v>0.23142050799623706</v>
      </c>
      <c r="CT336" s="67">
        <v>0.25117591721542804</v>
      </c>
      <c r="CU336" s="67">
        <v>0.15522107243650046</v>
      </c>
      <c r="CV336" s="67">
        <v>0.13452492944496708</v>
      </c>
      <c r="CW336" s="68">
        <v>29</v>
      </c>
      <c r="CX336" s="68">
        <v>12</v>
      </c>
      <c r="CY336" s="68">
        <v>13</v>
      </c>
      <c r="CZ336" s="68">
        <v>9</v>
      </c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  <c r="ED336" s="47"/>
      <c r="EE336" s="47"/>
      <c r="EF336" s="47"/>
      <c r="EG336" s="47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47"/>
      <c r="FI336" s="47"/>
      <c r="FJ336" s="47"/>
      <c r="FK336" s="47"/>
      <c r="FL336" s="47"/>
      <c r="FM336" s="47"/>
      <c r="FN336" s="47"/>
      <c r="FO336" s="47"/>
      <c r="FP336" s="47"/>
      <c r="FQ336" s="47"/>
      <c r="FR336" s="47"/>
      <c r="FS336" s="47"/>
      <c r="FT336" s="47"/>
      <c r="FU336" s="47"/>
      <c r="FV336" s="47"/>
      <c r="FW336" s="47"/>
      <c r="FX336" s="47"/>
      <c r="FY336" s="47"/>
      <c r="FZ336" s="47"/>
      <c r="GA336" s="47"/>
      <c r="GB336" s="47"/>
      <c r="GC336" s="47"/>
      <c r="GD336" s="47"/>
      <c r="GE336" s="47"/>
      <c r="GF336" s="47"/>
      <c r="GG336" s="47"/>
      <c r="GH336" s="47"/>
      <c r="GI336" s="47"/>
      <c r="GJ336" s="47"/>
      <c r="GK336" s="47"/>
      <c r="GL336" s="47"/>
      <c r="GM336" s="47"/>
      <c r="GN336" s="47"/>
      <c r="GO336" s="47"/>
      <c r="GP336" s="47"/>
      <c r="GQ336" s="47"/>
      <c r="GR336" s="47"/>
      <c r="GS336" s="47"/>
      <c r="GT336" s="47"/>
      <c r="GU336" s="47"/>
      <c r="GV336" s="47"/>
      <c r="GW336" s="47"/>
      <c r="GX336" s="47"/>
      <c r="GY336" s="47"/>
      <c r="GZ336" s="47"/>
      <c r="HA336" s="47"/>
      <c r="HB336" s="47"/>
      <c r="HC336" s="47"/>
      <c r="HD336" s="47"/>
      <c r="HE336" s="47"/>
      <c r="HF336" s="47"/>
      <c r="HG336" s="47"/>
      <c r="HH336" s="47"/>
      <c r="HI336" s="47"/>
      <c r="HJ336" s="47"/>
      <c r="HK336" s="47"/>
      <c r="HL336" s="47"/>
      <c r="HM336" s="47"/>
      <c r="HN336" s="47"/>
      <c r="HO336" s="47"/>
      <c r="HP336" s="47"/>
      <c r="HQ336" s="47"/>
      <c r="HR336" s="47"/>
      <c r="HS336" s="47"/>
      <c r="HT336" s="47"/>
      <c r="HU336" s="47"/>
      <c r="HV336" s="47"/>
      <c r="HW336" s="47"/>
      <c r="HX336" s="47"/>
      <c r="HY336" s="47"/>
      <c r="HZ336" s="47"/>
      <c r="IA336" s="47"/>
      <c r="IB336" s="47"/>
      <c r="IC336" s="47"/>
      <c r="ID336" s="47"/>
      <c r="IE336" s="47"/>
      <c r="IF336" s="47"/>
      <c r="IG336" s="47"/>
      <c r="IH336" s="47"/>
      <c r="II336" s="47"/>
      <c r="IJ336" s="47"/>
      <c r="IK336" s="47"/>
      <c r="IL336" s="47"/>
      <c r="IM336" s="47"/>
      <c r="IN336" s="47"/>
      <c r="IO336" s="47"/>
      <c r="IP336" s="47"/>
      <c r="IQ336" s="47"/>
      <c r="IR336" s="47"/>
      <c r="IS336" s="47"/>
      <c r="IT336" s="47"/>
      <c r="IU336" s="47"/>
      <c r="IV336" s="47"/>
      <c r="IW336" s="47"/>
      <c r="IX336" s="47"/>
      <c r="IY336" s="47"/>
      <c r="IZ336" s="47"/>
      <c r="JA336" s="47"/>
      <c r="JB336" s="47"/>
      <c r="JC336" s="47"/>
      <c r="JD336" s="47"/>
      <c r="JE336" s="47"/>
      <c r="JF336" s="47"/>
      <c r="JG336" s="47"/>
      <c r="JH336" s="47"/>
      <c r="JI336" s="47"/>
      <c r="JJ336" s="47"/>
      <c r="JK336" s="47"/>
      <c r="JL336" s="47"/>
      <c r="JM336" s="47"/>
      <c r="JN336" s="47"/>
      <c r="JO336" s="47"/>
      <c r="JP336" s="47"/>
      <c r="JQ336" s="47"/>
      <c r="JR336" s="47"/>
      <c r="JS336" s="47"/>
      <c r="JT336" s="47"/>
      <c r="JU336" s="47"/>
      <c r="JV336" s="47"/>
      <c r="JW336" s="47"/>
      <c r="JX336" s="47"/>
      <c r="JY336" s="47"/>
      <c r="JZ336" s="47"/>
      <c r="KA336" s="47"/>
      <c r="KB336" s="47"/>
      <c r="KC336" s="47"/>
      <c r="KD336" s="47"/>
      <c r="KE336" s="47"/>
      <c r="KF336" s="47"/>
      <c r="KG336" s="47"/>
      <c r="KH336" s="47"/>
      <c r="KI336" s="47"/>
      <c r="KJ336" s="47"/>
      <c r="KK336" s="47"/>
      <c r="KL336" s="47"/>
      <c r="KM336" s="47"/>
      <c r="KN336" s="47"/>
      <c r="KO336" s="47"/>
      <c r="KP336" s="47"/>
      <c r="KQ336" s="47"/>
      <c r="KR336" s="47"/>
      <c r="KS336" s="47"/>
      <c r="KT336" s="47"/>
      <c r="KU336" s="47"/>
      <c r="KV336" s="47"/>
      <c r="KW336" s="47"/>
      <c r="KX336" s="47"/>
      <c r="KY336" s="47"/>
      <c r="KZ336" s="47"/>
      <c r="LA336" s="47"/>
      <c r="LB336" s="47"/>
      <c r="LC336" s="47"/>
      <c r="LD336" s="47"/>
      <c r="LE336" s="47"/>
      <c r="LF336" s="47"/>
      <c r="LG336" s="47"/>
      <c r="LH336" s="47"/>
      <c r="LI336" s="47"/>
      <c r="LJ336" s="47"/>
      <c r="LK336" s="47"/>
      <c r="LL336" s="47"/>
      <c r="LM336" s="47"/>
      <c r="LN336" s="47"/>
      <c r="LO336" s="47"/>
      <c r="LP336" s="47"/>
      <c r="LQ336" s="47"/>
      <c r="LR336" s="47"/>
      <c r="LS336" s="47"/>
      <c r="LT336" s="47"/>
      <c r="LU336" s="47"/>
      <c r="LV336" s="47"/>
      <c r="LW336" s="47"/>
      <c r="LX336" s="47"/>
      <c r="LY336" s="47"/>
      <c r="LZ336" s="47"/>
      <c r="MA336" s="47"/>
      <c r="MB336" s="47"/>
      <c r="MC336" s="47"/>
      <c r="MD336" s="47"/>
      <c r="ME336" s="47"/>
      <c r="MF336" s="47"/>
      <c r="MG336" s="47"/>
      <c r="MH336" s="47"/>
      <c r="MI336" s="47"/>
      <c r="MJ336" s="47"/>
      <c r="MK336" s="47"/>
      <c r="ML336" s="47"/>
      <c r="MM336" s="47"/>
      <c r="MN336" s="47"/>
      <c r="MO336" s="47"/>
      <c r="MP336" s="47"/>
      <c r="MQ336" s="47"/>
      <c r="MR336" s="47"/>
      <c r="MS336" s="47"/>
      <c r="MT336" s="47"/>
      <c r="MU336" s="47"/>
      <c r="MV336" s="47"/>
      <c r="MW336" s="47"/>
      <c r="MX336" s="47"/>
      <c r="MY336" s="47"/>
      <c r="MZ336" s="47"/>
      <c r="NA336" s="47"/>
      <c r="NB336" s="47"/>
      <c r="NC336" s="47"/>
      <c r="ND336" s="47"/>
      <c r="NE336" s="47"/>
      <c r="NF336" s="47"/>
      <c r="NG336" s="47"/>
    </row>
    <row r="337" spans="1:371" x14ac:dyDescent="0.3">
      <c r="A337" s="3" t="s">
        <v>444</v>
      </c>
      <c r="B337" s="3" t="s">
        <v>600</v>
      </c>
      <c r="C337" s="3" t="s">
        <v>634</v>
      </c>
      <c r="D337" s="6">
        <v>522961</v>
      </c>
      <c r="E337" s="4">
        <v>1303</v>
      </c>
      <c r="F337" s="4">
        <v>229</v>
      </c>
      <c r="G337" s="54">
        <v>0.17574827321565617</v>
      </c>
      <c r="H337" s="4">
        <v>1</v>
      </c>
      <c r="I337" s="4">
        <v>229</v>
      </c>
      <c r="J337" s="6"/>
      <c r="K337" s="6">
        <v>229</v>
      </c>
      <c r="L337" s="6"/>
      <c r="M337" s="61"/>
      <c r="N337" s="4" t="s">
        <v>1712</v>
      </c>
      <c r="O337" s="4">
        <v>0</v>
      </c>
      <c r="P337" s="4">
        <v>0</v>
      </c>
      <c r="Q337" s="4">
        <v>99</v>
      </c>
      <c r="R337" s="4">
        <v>90</v>
      </c>
      <c r="S337" s="4">
        <v>10</v>
      </c>
      <c r="T337" s="4">
        <v>0</v>
      </c>
      <c r="U337" s="4">
        <v>0</v>
      </c>
      <c r="V337" s="4">
        <v>65</v>
      </c>
      <c r="W337" s="4">
        <v>50</v>
      </c>
      <c r="X337" s="4">
        <v>40</v>
      </c>
      <c r="Y337" s="4">
        <v>0</v>
      </c>
      <c r="Z337" s="4">
        <v>10</v>
      </c>
      <c r="AA337" s="4">
        <v>100</v>
      </c>
      <c r="AB337" s="4">
        <v>100</v>
      </c>
      <c r="AC337" s="4">
        <v>100</v>
      </c>
      <c r="AD337" s="4">
        <v>100</v>
      </c>
      <c r="AE337" s="4">
        <v>99</v>
      </c>
      <c r="AF337" s="4">
        <v>0</v>
      </c>
      <c r="AG337" s="4">
        <v>99</v>
      </c>
      <c r="AH337" s="4">
        <v>1</v>
      </c>
      <c r="AI337" s="4">
        <v>100</v>
      </c>
      <c r="AJ337" s="4">
        <v>2</v>
      </c>
      <c r="AK337" s="4" t="s">
        <v>96</v>
      </c>
      <c r="AL337" s="4" t="s">
        <v>97</v>
      </c>
      <c r="AM337" s="4" t="s">
        <v>98</v>
      </c>
      <c r="AN337" s="4" t="s">
        <v>97</v>
      </c>
      <c r="AO337" s="4" t="s">
        <v>97</v>
      </c>
      <c r="AP337" s="4" t="s">
        <v>97</v>
      </c>
      <c r="AQ337" s="4" t="s">
        <v>97</v>
      </c>
      <c r="AR337" s="4" t="s">
        <v>97</v>
      </c>
      <c r="AS337" s="4" t="s">
        <v>97</v>
      </c>
      <c r="AT337" s="4" t="s">
        <v>97</v>
      </c>
      <c r="AU337" s="4" t="s">
        <v>97</v>
      </c>
      <c r="AV337" s="4" t="s">
        <v>97</v>
      </c>
      <c r="AW337" s="4" t="s">
        <v>97</v>
      </c>
      <c r="AX337" s="4" t="s">
        <v>97</v>
      </c>
      <c r="AY337" s="4" t="s">
        <v>97</v>
      </c>
      <c r="AZ337" s="4" t="s">
        <v>97</v>
      </c>
      <c r="BA337" s="4" t="s">
        <v>97</v>
      </c>
      <c r="BB337" s="4" t="s">
        <v>97</v>
      </c>
      <c r="BC337" s="4" t="s">
        <v>97</v>
      </c>
      <c r="BD337" s="4" t="s">
        <v>96</v>
      </c>
      <c r="BE337" s="4">
        <v>6</v>
      </c>
      <c r="BF337" s="4">
        <v>6</v>
      </c>
      <c r="BG337" s="4">
        <v>6</v>
      </c>
      <c r="BH337" s="4">
        <v>0</v>
      </c>
      <c r="BI337" s="4">
        <v>6</v>
      </c>
      <c r="BJ337" s="4">
        <v>0</v>
      </c>
      <c r="BK337" s="4">
        <v>9</v>
      </c>
      <c r="BL337" s="4" t="s">
        <v>97</v>
      </c>
      <c r="BM337" s="4" t="s">
        <v>97</v>
      </c>
      <c r="BN337" s="4" t="s">
        <v>98</v>
      </c>
      <c r="BO337" s="6" t="s">
        <v>97</v>
      </c>
      <c r="BP337" s="6" t="s">
        <v>98</v>
      </c>
      <c r="BQ337" s="6" t="s">
        <v>98</v>
      </c>
      <c r="BR337" s="6" t="s">
        <v>96</v>
      </c>
      <c r="BS337" s="6">
        <v>11</v>
      </c>
      <c r="BT337" s="6" t="s">
        <v>96</v>
      </c>
      <c r="BU337" s="29" t="s">
        <v>429</v>
      </c>
      <c r="BV337" s="29" t="s">
        <v>429</v>
      </c>
      <c r="BW337" s="29" t="s">
        <v>429</v>
      </c>
      <c r="BX337" s="29" t="s">
        <v>429</v>
      </c>
      <c r="BY337" s="29" t="s">
        <v>429</v>
      </c>
      <c r="BZ337" s="65" t="s">
        <v>429</v>
      </c>
      <c r="CA337" s="65" t="s">
        <v>429</v>
      </c>
      <c r="CB337" s="65" t="s">
        <v>429</v>
      </c>
      <c r="CC337" s="65" t="s">
        <v>1800</v>
      </c>
      <c r="CD337" s="66">
        <v>75</v>
      </c>
      <c r="CE337" s="66">
        <v>37</v>
      </c>
      <c r="CF337" s="66">
        <v>21</v>
      </c>
      <c r="CG337" s="66">
        <v>35</v>
      </c>
      <c r="CH337" s="66">
        <v>5</v>
      </c>
      <c r="CI337" s="66">
        <v>61</v>
      </c>
      <c r="CJ337" s="66">
        <v>0</v>
      </c>
      <c r="CK337" s="66">
        <v>32</v>
      </c>
      <c r="CL337" s="66">
        <v>222</v>
      </c>
      <c r="CM337" s="66">
        <v>140</v>
      </c>
      <c r="CN337" s="66">
        <v>7</v>
      </c>
      <c r="CO337" s="66">
        <v>28</v>
      </c>
      <c r="CP337" s="66">
        <v>8</v>
      </c>
      <c r="CQ337" s="66">
        <v>8</v>
      </c>
      <c r="CR337" s="67">
        <v>0.16183206106870229</v>
      </c>
      <c r="CS337" s="67">
        <v>0.19389312977099238</v>
      </c>
      <c r="CT337" s="67">
        <v>0.30916030534351147</v>
      </c>
      <c r="CU337" s="67">
        <v>0.17633587786259541</v>
      </c>
      <c r="CV337" s="67">
        <v>0.15877862595419848</v>
      </c>
      <c r="CW337" s="68">
        <v>19</v>
      </c>
      <c r="CX337" s="68">
        <v>22</v>
      </c>
      <c r="CY337" s="68">
        <v>11</v>
      </c>
      <c r="CZ337" s="68">
        <v>10</v>
      </c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  <c r="ED337" s="47"/>
      <c r="EE337" s="47"/>
      <c r="EF337" s="47"/>
      <c r="EG337" s="47"/>
      <c r="EH337" s="47"/>
      <c r="EI337" s="47"/>
      <c r="EJ337" s="47"/>
      <c r="EK337" s="47"/>
      <c r="EL337" s="47"/>
      <c r="EM337" s="47"/>
      <c r="EN337" s="47"/>
      <c r="EO337" s="47"/>
      <c r="EP337" s="47"/>
      <c r="EQ337" s="47"/>
      <c r="ER337" s="47"/>
      <c r="ES337" s="47"/>
      <c r="ET337" s="47"/>
      <c r="EU337" s="47"/>
      <c r="EV337" s="47"/>
      <c r="EW337" s="47"/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  <c r="FI337" s="47"/>
      <c r="FJ337" s="47"/>
      <c r="FK337" s="47"/>
      <c r="FL337" s="47"/>
      <c r="FM337" s="47"/>
      <c r="FN337" s="47"/>
      <c r="FO337" s="47"/>
      <c r="FP337" s="47"/>
      <c r="FQ337" s="47"/>
      <c r="FR337" s="47"/>
      <c r="FS337" s="47"/>
      <c r="FT337" s="47"/>
      <c r="FU337" s="47"/>
      <c r="FV337" s="47"/>
      <c r="FW337" s="47"/>
      <c r="FX337" s="47"/>
      <c r="FY337" s="47"/>
      <c r="FZ337" s="47"/>
      <c r="GA337" s="47"/>
      <c r="GB337" s="47"/>
      <c r="GC337" s="47"/>
      <c r="GD337" s="47"/>
      <c r="GE337" s="47"/>
      <c r="GF337" s="47"/>
      <c r="GG337" s="47"/>
      <c r="GH337" s="47"/>
      <c r="GI337" s="47"/>
      <c r="GJ337" s="47"/>
      <c r="GK337" s="47"/>
      <c r="GL337" s="47"/>
      <c r="GM337" s="47"/>
      <c r="GN337" s="47"/>
      <c r="GO337" s="47"/>
      <c r="GP337" s="47"/>
      <c r="GQ337" s="47"/>
      <c r="GR337" s="47"/>
      <c r="GS337" s="47"/>
      <c r="GT337" s="47"/>
      <c r="GU337" s="47"/>
      <c r="GV337" s="47"/>
      <c r="GW337" s="47"/>
      <c r="GX337" s="47"/>
      <c r="GY337" s="47"/>
      <c r="GZ337" s="47"/>
      <c r="HA337" s="47"/>
      <c r="HB337" s="47"/>
      <c r="HC337" s="47"/>
      <c r="HD337" s="47"/>
      <c r="HE337" s="47"/>
      <c r="HF337" s="47"/>
      <c r="HG337" s="47"/>
      <c r="HH337" s="47"/>
      <c r="HI337" s="47"/>
      <c r="HJ337" s="47"/>
      <c r="HK337" s="47"/>
      <c r="HL337" s="47"/>
      <c r="HM337" s="47"/>
      <c r="HN337" s="47"/>
      <c r="HO337" s="47"/>
      <c r="HP337" s="47"/>
      <c r="HQ337" s="47"/>
      <c r="HR337" s="47"/>
      <c r="HS337" s="47"/>
      <c r="HT337" s="47"/>
      <c r="HU337" s="47"/>
      <c r="HV337" s="47"/>
      <c r="HW337" s="47"/>
      <c r="HX337" s="47"/>
      <c r="HY337" s="47"/>
      <c r="HZ337" s="47"/>
      <c r="IA337" s="47"/>
      <c r="IB337" s="47"/>
      <c r="IC337" s="47"/>
      <c r="ID337" s="47"/>
      <c r="IE337" s="47"/>
      <c r="IF337" s="47"/>
      <c r="IG337" s="47"/>
      <c r="IH337" s="47"/>
      <c r="II337" s="47"/>
      <c r="IJ337" s="47"/>
      <c r="IK337" s="47"/>
      <c r="IL337" s="47"/>
      <c r="IM337" s="47"/>
      <c r="IN337" s="47"/>
      <c r="IO337" s="47"/>
      <c r="IP337" s="47"/>
      <c r="IQ337" s="47"/>
      <c r="IR337" s="47"/>
      <c r="IS337" s="47"/>
      <c r="IT337" s="47"/>
      <c r="IU337" s="47"/>
      <c r="IV337" s="47"/>
      <c r="IW337" s="47"/>
      <c r="IX337" s="47"/>
      <c r="IY337" s="47"/>
      <c r="IZ337" s="47"/>
      <c r="JA337" s="47"/>
      <c r="JB337" s="47"/>
      <c r="JC337" s="47"/>
      <c r="JD337" s="47"/>
      <c r="JE337" s="47"/>
      <c r="JF337" s="47"/>
      <c r="JG337" s="47"/>
      <c r="JH337" s="47"/>
      <c r="JI337" s="47"/>
      <c r="JJ337" s="47"/>
      <c r="JK337" s="47"/>
      <c r="JL337" s="47"/>
      <c r="JM337" s="47"/>
      <c r="JN337" s="47"/>
      <c r="JO337" s="47"/>
      <c r="JP337" s="47"/>
      <c r="JQ337" s="47"/>
      <c r="JR337" s="47"/>
      <c r="JS337" s="47"/>
      <c r="JT337" s="47"/>
      <c r="JU337" s="47"/>
      <c r="JV337" s="47"/>
      <c r="JW337" s="47"/>
      <c r="JX337" s="47"/>
      <c r="JY337" s="47"/>
      <c r="JZ337" s="47"/>
      <c r="KA337" s="47"/>
      <c r="KB337" s="47"/>
      <c r="KC337" s="47"/>
      <c r="KD337" s="47"/>
      <c r="KE337" s="47"/>
      <c r="KF337" s="47"/>
      <c r="KG337" s="47"/>
      <c r="KH337" s="47"/>
      <c r="KI337" s="47"/>
      <c r="KJ337" s="47"/>
      <c r="KK337" s="47"/>
      <c r="KL337" s="47"/>
      <c r="KM337" s="47"/>
      <c r="KN337" s="47"/>
      <c r="KO337" s="47"/>
      <c r="KP337" s="47"/>
      <c r="KQ337" s="47"/>
      <c r="KR337" s="47"/>
      <c r="KS337" s="47"/>
      <c r="KT337" s="47"/>
      <c r="KU337" s="47"/>
      <c r="KV337" s="47"/>
      <c r="KW337" s="47"/>
      <c r="KX337" s="47"/>
      <c r="KY337" s="47"/>
      <c r="KZ337" s="47"/>
      <c r="LA337" s="47"/>
      <c r="LB337" s="47"/>
      <c r="LC337" s="47"/>
      <c r="LD337" s="47"/>
      <c r="LE337" s="47"/>
      <c r="LF337" s="47"/>
      <c r="LG337" s="47"/>
      <c r="LH337" s="47"/>
      <c r="LI337" s="47"/>
      <c r="LJ337" s="47"/>
      <c r="LK337" s="47"/>
      <c r="LL337" s="47"/>
      <c r="LM337" s="47"/>
      <c r="LN337" s="47"/>
      <c r="LO337" s="47"/>
      <c r="LP337" s="47"/>
      <c r="LQ337" s="47"/>
      <c r="LR337" s="47"/>
      <c r="LS337" s="47"/>
      <c r="LT337" s="47"/>
      <c r="LU337" s="47"/>
      <c r="LV337" s="47"/>
      <c r="LW337" s="47"/>
      <c r="LX337" s="47"/>
      <c r="LY337" s="47"/>
      <c r="LZ337" s="47"/>
      <c r="MA337" s="47"/>
      <c r="MB337" s="47"/>
      <c r="MC337" s="47"/>
      <c r="MD337" s="47"/>
      <c r="ME337" s="47"/>
      <c r="MF337" s="47"/>
      <c r="MG337" s="47"/>
      <c r="MH337" s="47"/>
      <c r="MI337" s="47"/>
      <c r="MJ337" s="47"/>
      <c r="MK337" s="47"/>
      <c r="ML337" s="47"/>
      <c r="MM337" s="47"/>
      <c r="MN337" s="47"/>
      <c r="MO337" s="47"/>
      <c r="MP337" s="47"/>
      <c r="MQ337" s="47"/>
      <c r="MR337" s="47"/>
      <c r="MS337" s="47"/>
      <c r="MT337" s="47"/>
      <c r="MU337" s="47"/>
      <c r="MV337" s="47"/>
      <c r="MW337" s="47"/>
      <c r="MX337" s="47"/>
      <c r="MY337" s="47"/>
      <c r="MZ337" s="47"/>
      <c r="NA337" s="47"/>
      <c r="NB337" s="47"/>
      <c r="NC337" s="47"/>
      <c r="ND337" s="47"/>
      <c r="NE337" s="47"/>
      <c r="NF337" s="47"/>
      <c r="NG337" s="47"/>
    </row>
    <row r="338" spans="1:371" x14ac:dyDescent="0.3">
      <c r="A338" s="3" t="s">
        <v>444</v>
      </c>
      <c r="B338" s="3" t="s">
        <v>600</v>
      </c>
      <c r="C338" s="3" t="s">
        <v>635</v>
      </c>
      <c r="D338" s="6">
        <v>528714</v>
      </c>
      <c r="E338" s="4">
        <v>612</v>
      </c>
      <c r="F338" s="4">
        <v>130</v>
      </c>
      <c r="G338" s="54">
        <v>0.21241830065359477</v>
      </c>
      <c r="H338" s="4">
        <v>1</v>
      </c>
      <c r="I338" s="4">
        <v>130</v>
      </c>
      <c r="J338" s="6"/>
      <c r="K338" s="6">
        <v>130</v>
      </c>
      <c r="L338" s="6"/>
      <c r="M338" s="61"/>
      <c r="N338" s="4" t="s">
        <v>1718</v>
      </c>
      <c r="O338" s="4">
        <v>0</v>
      </c>
      <c r="P338" s="4">
        <v>0</v>
      </c>
      <c r="Q338" s="4">
        <v>100</v>
      </c>
      <c r="R338" s="4">
        <v>100</v>
      </c>
      <c r="S338" s="4">
        <v>0</v>
      </c>
      <c r="T338" s="4">
        <v>0</v>
      </c>
      <c r="U338" s="4">
        <v>0</v>
      </c>
      <c r="V338" s="4">
        <v>0</v>
      </c>
      <c r="W338" s="4">
        <v>0</v>
      </c>
      <c r="X338" s="4">
        <v>98</v>
      </c>
      <c r="Y338" s="4">
        <v>0</v>
      </c>
      <c r="Z338" s="4">
        <v>2</v>
      </c>
      <c r="AA338" s="4">
        <v>100</v>
      </c>
      <c r="AB338" s="4">
        <v>100</v>
      </c>
      <c r="AC338" s="4">
        <v>100</v>
      </c>
      <c r="AD338" s="4">
        <v>90</v>
      </c>
      <c r="AE338" s="4">
        <v>90</v>
      </c>
      <c r="AF338" s="4">
        <v>0</v>
      </c>
      <c r="AG338" s="4">
        <v>50</v>
      </c>
      <c r="AH338" s="4">
        <v>50</v>
      </c>
      <c r="AI338" s="4">
        <v>100</v>
      </c>
      <c r="AJ338" s="4">
        <v>2</v>
      </c>
      <c r="AK338" s="4" t="s">
        <v>97</v>
      </c>
      <c r="AL338" s="4" t="s">
        <v>97</v>
      </c>
      <c r="AM338" s="4" t="s">
        <v>98</v>
      </c>
      <c r="AN338" s="4" t="s">
        <v>96</v>
      </c>
      <c r="AO338" s="4" t="s">
        <v>97</v>
      </c>
      <c r="AP338" s="4" t="s">
        <v>97</v>
      </c>
      <c r="AQ338" s="4" t="s">
        <v>97</v>
      </c>
      <c r="AR338" s="4" t="s">
        <v>97</v>
      </c>
      <c r="AS338" s="4" t="s">
        <v>97</v>
      </c>
      <c r="AT338" s="4" t="s">
        <v>97</v>
      </c>
      <c r="AU338" s="4" t="s">
        <v>97</v>
      </c>
      <c r="AV338" s="4" t="s">
        <v>97</v>
      </c>
      <c r="AW338" s="4" t="s">
        <v>97</v>
      </c>
      <c r="AX338" s="4" t="s">
        <v>97</v>
      </c>
      <c r="AY338" s="4" t="s">
        <v>97</v>
      </c>
      <c r="AZ338" s="4" t="s">
        <v>97</v>
      </c>
      <c r="BA338" s="4" t="s">
        <v>97</v>
      </c>
      <c r="BB338" s="4" t="s">
        <v>97</v>
      </c>
      <c r="BC338" s="4" t="s">
        <v>97</v>
      </c>
      <c r="BD338" s="4" t="s">
        <v>96</v>
      </c>
      <c r="BE338" s="4">
        <v>5</v>
      </c>
      <c r="BF338" s="4">
        <v>5</v>
      </c>
      <c r="BG338" s="4">
        <v>5</v>
      </c>
      <c r="BH338" s="4">
        <v>5</v>
      </c>
      <c r="BI338" s="4">
        <v>5</v>
      </c>
      <c r="BJ338" s="4">
        <v>1</v>
      </c>
      <c r="BK338" s="4">
        <v>7</v>
      </c>
      <c r="BL338" s="4" t="s">
        <v>97</v>
      </c>
      <c r="BM338" s="4" t="s">
        <v>97</v>
      </c>
      <c r="BN338" s="4" t="s">
        <v>98</v>
      </c>
      <c r="BO338" s="6" t="s">
        <v>97</v>
      </c>
      <c r="BP338" s="6" t="s">
        <v>98</v>
      </c>
      <c r="BQ338" s="6" t="s">
        <v>98</v>
      </c>
      <c r="BR338" s="6" t="s">
        <v>96</v>
      </c>
      <c r="BS338" s="6">
        <v>20</v>
      </c>
      <c r="BT338" s="6" t="s">
        <v>96</v>
      </c>
      <c r="BU338" s="29" t="s">
        <v>429</v>
      </c>
      <c r="BV338" s="29" t="s">
        <v>429</v>
      </c>
      <c r="BW338" s="29" t="s">
        <v>429</v>
      </c>
      <c r="BX338" s="29" t="s">
        <v>429</v>
      </c>
      <c r="BY338" s="29" t="s">
        <v>430</v>
      </c>
      <c r="BZ338" s="65" t="s">
        <v>429</v>
      </c>
      <c r="CA338" s="65" t="s">
        <v>1800</v>
      </c>
      <c r="CB338" s="65" t="s">
        <v>429</v>
      </c>
      <c r="CC338" s="65" t="s">
        <v>1800</v>
      </c>
      <c r="CD338" s="66">
        <v>69</v>
      </c>
      <c r="CE338" s="66">
        <v>44</v>
      </c>
      <c r="CF338" s="66">
        <v>18</v>
      </c>
      <c r="CG338" s="66">
        <v>0</v>
      </c>
      <c r="CH338" s="66">
        <v>1</v>
      </c>
      <c r="CI338" s="66">
        <v>89</v>
      </c>
      <c r="CJ338" s="66">
        <v>0</v>
      </c>
      <c r="CK338" s="66">
        <v>31</v>
      </c>
      <c r="CL338" s="66">
        <v>129</v>
      </c>
      <c r="CM338" s="66">
        <v>61</v>
      </c>
      <c r="CN338" s="66">
        <v>6</v>
      </c>
      <c r="CO338" s="66">
        <v>22</v>
      </c>
      <c r="CP338" s="66">
        <v>7</v>
      </c>
      <c r="CQ338" s="66">
        <v>1</v>
      </c>
      <c r="CR338" s="67">
        <v>0.22408026755852842</v>
      </c>
      <c r="CS338" s="67">
        <v>0.20568561872909699</v>
      </c>
      <c r="CT338" s="67">
        <v>0.25919732441471571</v>
      </c>
      <c r="CU338" s="67">
        <v>0.1705685618729097</v>
      </c>
      <c r="CV338" s="67">
        <v>0.14046822742474915</v>
      </c>
      <c r="CW338" s="68">
        <v>2</v>
      </c>
      <c r="CX338" s="68">
        <v>11</v>
      </c>
      <c r="CY338" s="68">
        <v>4</v>
      </c>
      <c r="CZ338" s="68">
        <v>5</v>
      </c>
    </row>
    <row r="339" spans="1:371" x14ac:dyDescent="0.3">
      <c r="A339" s="3" t="s">
        <v>444</v>
      </c>
      <c r="B339" s="3" t="s">
        <v>600</v>
      </c>
      <c r="C339" s="3" t="s">
        <v>636</v>
      </c>
      <c r="D339" s="6">
        <v>523054</v>
      </c>
      <c r="E339" s="4">
        <v>736</v>
      </c>
      <c r="F339" s="4">
        <v>330</v>
      </c>
      <c r="G339" s="54">
        <v>0.4483695652173913</v>
      </c>
      <c r="H339" s="4">
        <v>1</v>
      </c>
      <c r="I339" s="4">
        <v>230</v>
      </c>
      <c r="J339" s="6"/>
      <c r="K339" s="6"/>
      <c r="L339" s="6">
        <v>230</v>
      </c>
      <c r="M339" s="61">
        <v>100</v>
      </c>
      <c r="N339" s="4" t="s">
        <v>1712</v>
      </c>
      <c r="O339" s="4">
        <v>0</v>
      </c>
      <c r="P339" s="4">
        <v>0</v>
      </c>
      <c r="Q339" s="4">
        <v>100</v>
      </c>
      <c r="R339" s="4">
        <v>100</v>
      </c>
      <c r="S339" s="4">
        <v>0</v>
      </c>
      <c r="T339" s="4">
        <v>0</v>
      </c>
      <c r="U339" s="4">
        <v>0</v>
      </c>
      <c r="V339" s="4">
        <v>0</v>
      </c>
      <c r="W339" s="4">
        <v>0</v>
      </c>
      <c r="X339" s="4">
        <v>80</v>
      </c>
      <c r="Y339" s="4">
        <v>0</v>
      </c>
      <c r="Z339" s="4">
        <v>20</v>
      </c>
      <c r="AA339" s="4">
        <v>100</v>
      </c>
      <c r="AB339" s="4">
        <v>100</v>
      </c>
      <c r="AC339" s="4">
        <v>100</v>
      </c>
      <c r="AD339" s="4">
        <v>100</v>
      </c>
      <c r="AE339" s="4">
        <v>90</v>
      </c>
      <c r="AF339" s="4">
        <v>0</v>
      </c>
      <c r="AG339" s="4">
        <v>90</v>
      </c>
      <c r="AH339" s="4">
        <v>10</v>
      </c>
      <c r="AI339" s="4">
        <v>100</v>
      </c>
      <c r="AJ339" s="4">
        <v>2</v>
      </c>
      <c r="AK339" s="4" t="s">
        <v>96</v>
      </c>
      <c r="AL339" s="4" t="s">
        <v>97</v>
      </c>
      <c r="AM339" s="4" t="s">
        <v>98</v>
      </c>
      <c r="AN339" s="4" t="s">
        <v>97</v>
      </c>
      <c r="AO339" s="4" t="s">
        <v>97</v>
      </c>
      <c r="AP339" s="4" t="s">
        <v>97</v>
      </c>
      <c r="AQ339" s="4" t="s">
        <v>97</v>
      </c>
      <c r="AR339" s="4" t="s">
        <v>97</v>
      </c>
      <c r="AS339" s="4" t="s">
        <v>97</v>
      </c>
      <c r="AT339" s="4" t="s">
        <v>97</v>
      </c>
      <c r="AU339" s="4" t="s">
        <v>97</v>
      </c>
      <c r="AV339" s="4" t="s">
        <v>97</v>
      </c>
      <c r="AW339" s="4" t="s">
        <v>97</v>
      </c>
      <c r="AX339" s="4" t="s">
        <v>97</v>
      </c>
      <c r="AY339" s="4" t="s">
        <v>97</v>
      </c>
      <c r="AZ339" s="4" t="s">
        <v>97</v>
      </c>
      <c r="BA339" s="4" t="s">
        <v>97</v>
      </c>
      <c r="BB339" s="4" t="s">
        <v>97</v>
      </c>
      <c r="BC339" s="4" t="s">
        <v>97</v>
      </c>
      <c r="BD339" s="4" t="s">
        <v>1439</v>
      </c>
      <c r="BE339" s="4">
        <v>3</v>
      </c>
      <c r="BF339" s="4">
        <v>3</v>
      </c>
      <c r="BG339" s="4">
        <v>11</v>
      </c>
      <c r="BH339" s="4">
        <v>0</v>
      </c>
      <c r="BI339" s="4">
        <v>15</v>
      </c>
      <c r="BJ339" s="4">
        <v>0</v>
      </c>
      <c r="BK339" s="4">
        <v>7</v>
      </c>
      <c r="BL339" s="4" t="s">
        <v>97</v>
      </c>
      <c r="BM339" s="4" t="s">
        <v>97</v>
      </c>
      <c r="BN339" s="4" t="s">
        <v>98</v>
      </c>
      <c r="BO339" s="6" t="s">
        <v>97</v>
      </c>
      <c r="BP339" s="6" t="s">
        <v>98</v>
      </c>
      <c r="BQ339" s="6" t="s">
        <v>98</v>
      </c>
      <c r="BR339" s="6" t="s">
        <v>96</v>
      </c>
      <c r="BS339" s="6">
        <v>21</v>
      </c>
      <c r="BT339" s="6" t="s">
        <v>96</v>
      </c>
      <c r="BU339" s="29" t="s">
        <v>429</v>
      </c>
      <c r="BV339" s="29" t="s">
        <v>429</v>
      </c>
      <c r="BW339" s="29" t="s">
        <v>429</v>
      </c>
      <c r="BX339" s="29" t="s">
        <v>429</v>
      </c>
      <c r="BY339" s="29" t="s">
        <v>429</v>
      </c>
      <c r="BZ339" s="65" t="s">
        <v>429</v>
      </c>
      <c r="CA339" s="65" t="s">
        <v>429</v>
      </c>
      <c r="CB339" s="65" t="s">
        <v>429</v>
      </c>
      <c r="CC339" s="65" t="s">
        <v>429</v>
      </c>
      <c r="CD339" s="69">
        <v>61.416666666666664</v>
      </c>
      <c r="CE339" s="69">
        <v>27.916666666666668</v>
      </c>
      <c r="CF339" s="66">
        <v>11</v>
      </c>
      <c r="CG339" s="69">
        <v>0</v>
      </c>
      <c r="CH339" s="69">
        <v>0</v>
      </c>
      <c r="CI339" s="69">
        <v>66</v>
      </c>
      <c r="CJ339" s="69">
        <v>0</v>
      </c>
      <c r="CK339" s="66">
        <v>27</v>
      </c>
      <c r="CL339" s="66">
        <v>78</v>
      </c>
      <c r="CM339" s="66">
        <v>47</v>
      </c>
      <c r="CN339" s="66">
        <v>7</v>
      </c>
      <c r="CO339" s="66">
        <v>8</v>
      </c>
      <c r="CP339" s="66">
        <v>0</v>
      </c>
      <c r="CQ339" s="66">
        <v>0</v>
      </c>
      <c r="CR339" s="67">
        <v>0.14772727272727273</v>
      </c>
      <c r="CS339" s="67">
        <v>0.21732954545454544</v>
      </c>
      <c r="CT339" s="67">
        <v>0.30397727272727271</v>
      </c>
      <c r="CU339" s="67">
        <v>0.18607954545454544</v>
      </c>
      <c r="CV339" s="67">
        <v>0.14488636363636365</v>
      </c>
      <c r="CW339" s="68">
        <v>10</v>
      </c>
      <c r="CX339" s="68">
        <v>11</v>
      </c>
      <c r="CY339" s="68">
        <v>6</v>
      </c>
      <c r="CZ339" s="68">
        <v>5</v>
      </c>
    </row>
    <row r="340" spans="1:371" x14ac:dyDescent="0.3">
      <c r="A340" s="3" t="s">
        <v>444</v>
      </c>
      <c r="B340" s="3" t="s">
        <v>600</v>
      </c>
      <c r="C340" s="3" t="s">
        <v>638</v>
      </c>
      <c r="D340" s="6">
        <v>523062</v>
      </c>
      <c r="E340" s="4">
        <v>704</v>
      </c>
      <c r="F340" s="4">
        <v>401</v>
      </c>
      <c r="G340" s="54">
        <v>0.56960227272727271</v>
      </c>
      <c r="H340" s="6">
        <v>1</v>
      </c>
      <c r="I340" s="4">
        <v>258</v>
      </c>
      <c r="J340" s="6"/>
      <c r="K340" s="6">
        <v>258</v>
      </c>
      <c r="L340" s="6"/>
      <c r="M340" s="61">
        <v>143</v>
      </c>
      <c r="N340" s="4" t="s">
        <v>1712</v>
      </c>
      <c r="O340" s="4">
        <v>0</v>
      </c>
      <c r="P340" s="4">
        <v>0</v>
      </c>
      <c r="Q340" s="4">
        <v>100</v>
      </c>
      <c r="R340" s="4">
        <v>100</v>
      </c>
      <c r="S340" s="4">
        <v>0</v>
      </c>
      <c r="T340" s="4">
        <v>0</v>
      </c>
      <c r="U340" s="4">
        <v>0</v>
      </c>
      <c r="V340" s="4">
        <v>0</v>
      </c>
      <c r="W340" s="4">
        <v>0</v>
      </c>
      <c r="X340" s="4">
        <v>100</v>
      </c>
      <c r="Y340" s="4">
        <v>0</v>
      </c>
      <c r="Z340" s="4">
        <v>0</v>
      </c>
      <c r="AA340" s="4">
        <v>100</v>
      </c>
      <c r="AB340" s="4">
        <v>100</v>
      </c>
      <c r="AC340" s="4">
        <v>100</v>
      </c>
      <c r="AD340" s="4">
        <v>100</v>
      </c>
      <c r="AE340" s="4">
        <v>100</v>
      </c>
      <c r="AF340" s="4">
        <v>0</v>
      </c>
      <c r="AG340" s="4">
        <v>60</v>
      </c>
      <c r="AH340" s="4">
        <v>40</v>
      </c>
      <c r="AI340" s="4">
        <v>100</v>
      </c>
      <c r="AJ340" s="4">
        <v>8</v>
      </c>
      <c r="AK340" s="4" t="s">
        <v>96</v>
      </c>
      <c r="AL340" s="4" t="s">
        <v>96</v>
      </c>
      <c r="AM340" s="4">
        <v>1</v>
      </c>
      <c r="AN340" s="4" t="s">
        <v>97</v>
      </c>
      <c r="AO340" s="4" t="s">
        <v>97</v>
      </c>
      <c r="AP340" s="4" t="s">
        <v>97</v>
      </c>
      <c r="AQ340" s="4" t="s">
        <v>97</v>
      </c>
      <c r="AR340" s="4" t="s">
        <v>97</v>
      </c>
      <c r="AS340" s="4" t="s">
        <v>97</v>
      </c>
      <c r="AT340" s="4" t="s">
        <v>97</v>
      </c>
      <c r="AU340" s="4" t="s">
        <v>96</v>
      </c>
      <c r="AV340" s="4" t="s">
        <v>97</v>
      </c>
      <c r="AW340" s="4" t="s">
        <v>97</v>
      </c>
      <c r="AX340" s="4" t="s">
        <v>97</v>
      </c>
      <c r="AY340" s="4" t="s">
        <v>97</v>
      </c>
      <c r="AZ340" s="4" t="s">
        <v>97</v>
      </c>
      <c r="BA340" s="4" t="s">
        <v>97</v>
      </c>
      <c r="BB340" s="4" t="s">
        <v>97</v>
      </c>
      <c r="BC340" s="4" t="s">
        <v>96</v>
      </c>
      <c r="BD340" s="4" t="s">
        <v>96</v>
      </c>
      <c r="BE340" s="4">
        <v>4</v>
      </c>
      <c r="BF340" s="4">
        <v>4</v>
      </c>
      <c r="BG340" s="4">
        <v>25</v>
      </c>
      <c r="BH340" s="4">
        <v>0</v>
      </c>
      <c r="BI340" s="4">
        <v>25</v>
      </c>
      <c r="BJ340" s="4">
        <v>0</v>
      </c>
      <c r="BK340" s="4">
        <v>7</v>
      </c>
      <c r="BL340" s="4" t="s">
        <v>97</v>
      </c>
      <c r="BM340" s="4" t="s">
        <v>96</v>
      </c>
      <c r="BN340" s="4" t="s">
        <v>1733</v>
      </c>
      <c r="BO340" s="6" t="s">
        <v>97</v>
      </c>
      <c r="BP340" s="6" t="s">
        <v>98</v>
      </c>
      <c r="BQ340" s="6" t="s">
        <v>98</v>
      </c>
      <c r="BR340" s="6" t="s">
        <v>96</v>
      </c>
      <c r="BS340" s="6">
        <v>40</v>
      </c>
      <c r="BT340" s="6" t="s">
        <v>96</v>
      </c>
      <c r="BU340" s="29" t="s">
        <v>430</v>
      </c>
      <c r="BV340" s="29" t="s">
        <v>1798</v>
      </c>
      <c r="BW340" s="29" t="s">
        <v>1798</v>
      </c>
      <c r="BX340" s="29" t="s">
        <v>1798</v>
      </c>
      <c r="BY340" s="29" t="s">
        <v>430</v>
      </c>
      <c r="BZ340" s="65" t="s">
        <v>1800</v>
      </c>
      <c r="CA340" s="65" t="s">
        <v>429</v>
      </c>
      <c r="CB340" s="65" t="s">
        <v>429</v>
      </c>
      <c r="CC340" s="65" t="s">
        <v>429</v>
      </c>
      <c r="CD340" s="66">
        <v>74</v>
      </c>
      <c r="CE340" s="66">
        <v>39</v>
      </c>
      <c r="CF340" s="66">
        <v>20</v>
      </c>
      <c r="CG340" s="66">
        <v>18</v>
      </c>
      <c r="CH340" s="66">
        <v>3</v>
      </c>
      <c r="CI340" s="66">
        <v>96</v>
      </c>
      <c r="CJ340" s="66">
        <v>0</v>
      </c>
      <c r="CK340" s="66">
        <v>30</v>
      </c>
      <c r="CL340" s="66">
        <v>160</v>
      </c>
      <c r="CM340" s="66">
        <v>75</v>
      </c>
      <c r="CN340" s="66">
        <v>15</v>
      </c>
      <c r="CO340" s="66">
        <v>30</v>
      </c>
      <c r="CP340" s="66">
        <v>20</v>
      </c>
      <c r="CQ340" s="66">
        <v>3</v>
      </c>
      <c r="CR340" s="67">
        <v>0.28632478632478631</v>
      </c>
      <c r="CS340" s="67">
        <v>0.20797720797720798</v>
      </c>
      <c r="CT340" s="67">
        <v>0.26638176638176636</v>
      </c>
      <c r="CU340" s="67">
        <v>0.13247863247863248</v>
      </c>
      <c r="CV340" s="67">
        <v>0.10683760683760683</v>
      </c>
      <c r="CW340" s="68">
        <v>13</v>
      </c>
      <c r="CX340" s="68">
        <v>7</v>
      </c>
      <c r="CY340" s="68">
        <v>13</v>
      </c>
      <c r="CZ340" s="68">
        <v>6</v>
      </c>
    </row>
    <row r="341" spans="1:371" x14ac:dyDescent="0.3">
      <c r="A341" s="3" t="s">
        <v>444</v>
      </c>
      <c r="B341" s="3" t="s">
        <v>600</v>
      </c>
      <c r="C341" s="3" t="s">
        <v>639</v>
      </c>
      <c r="D341" s="6">
        <v>523071</v>
      </c>
      <c r="E341" s="4">
        <v>781</v>
      </c>
      <c r="F341" s="4">
        <v>194</v>
      </c>
      <c r="G341" s="54">
        <v>0.24839948783610755</v>
      </c>
      <c r="H341" s="4">
        <v>1</v>
      </c>
      <c r="I341" s="4">
        <v>154</v>
      </c>
      <c r="J341" s="6"/>
      <c r="K341" s="6">
        <v>154</v>
      </c>
      <c r="L341" s="6"/>
      <c r="M341" s="61">
        <v>40</v>
      </c>
      <c r="N341" s="4" t="s">
        <v>1712</v>
      </c>
      <c r="O341" s="4">
        <v>0</v>
      </c>
      <c r="P341" s="4">
        <v>0</v>
      </c>
      <c r="Q341" s="4">
        <v>80</v>
      </c>
      <c r="R341" s="4">
        <v>80</v>
      </c>
      <c r="S341" s="4">
        <v>20</v>
      </c>
      <c r="T341" s="4">
        <v>0</v>
      </c>
      <c r="U341" s="4">
        <v>0</v>
      </c>
      <c r="V341" s="4">
        <v>40</v>
      </c>
      <c r="W341" s="4">
        <v>40</v>
      </c>
      <c r="X341" s="4">
        <v>35</v>
      </c>
      <c r="Y341" s="4">
        <v>0</v>
      </c>
      <c r="Z341" s="4">
        <v>25</v>
      </c>
      <c r="AA341" s="4">
        <v>100</v>
      </c>
      <c r="AB341" s="4">
        <v>95</v>
      </c>
      <c r="AC341" s="4">
        <v>100</v>
      </c>
      <c r="AD341" s="4">
        <v>80</v>
      </c>
      <c r="AE341" s="4">
        <v>80</v>
      </c>
      <c r="AF341" s="4">
        <v>0</v>
      </c>
      <c r="AG341" s="4">
        <v>80</v>
      </c>
      <c r="AH341" s="4">
        <v>20</v>
      </c>
      <c r="AI341" s="4">
        <v>100</v>
      </c>
      <c r="AJ341" s="4">
        <v>10</v>
      </c>
      <c r="AK341" s="4" t="s">
        <v>96</v>
      </c>
      <c r="AL341" s="4" t="s">
        <v>96</v>
      </c>
      <c r="AM341" s="4">
        <v>8</v>
      </c>
      <c r="AN341" s="4" t="s">
        <v>97</v>
      </c>
      <c r="AO341" s="4" t="s">
        <v>97</v>
      </c>
      <c r="AP341" s="4" t="s">
        <v>97</v>
      </c>
      <c r="AQ341" s="4" t="s">
        <v>97</v>
      </c>
      <c r="AR341" s="4" t="s">
        <v>97</v>
      </c>
      <c r="AS341" s="4" t="s">
        <v>97</v>
      </c>
      <c r="AT341" s="4" t="s">
        <v>97</v>
      </c>
      <c r="AU341" s="4" t="s">
        <v>97</v>
      </c>
      <c r="AV341" s="4" t="s">
        <v>97</v>
      </c>
      <c r="AW341" s="4" t="s">
        <v>97</v>
      </c>
      <c r="AX341" s="4" t="s">
        <v>97</v>
      </c>
      <c r="AY341" s="4" t="s">
        <v>97</v>
      </c>
      <c r="AZ341" s="4" t="s">
        <v>97</v>
      </c>
      <c r="BA341" s="4" t="s">
        <v>97</v>
      </c>
      <c r="BB341" s="4" t="s">
        <v>97</v>
      </c>
      <c r="BC341" s="4" t="s">
        <v>97</v>
      </c>
      <c r="BD341" s="4" t="s">
        <v>96</v>
      </c>
      <c r="BE341" s="4">
        <v>5</v>
      </c>
      <c r="BF341" s="4">
        <v>5</v>
      </c>
      <c r="BG341" s="4">
        <v>10</v>
      </c>
      <c r="BH341" s="4">
        <v>0</v>
      </c>
      <c r="BI341" s="4">
        <v>10</v>
      </c>
      <c r="BJ341" s="4">
        <v>0</v>
      </c>
      <c r="BK341" s="4">
        <v>7</v>
      </c>
      <c r="BL341" s="4" t="s">
        <v>97</v>
      </c>
      <c r="BM341" s="4" t="s">
        <v>1439</v>
      </c>
      <c r="BN341" s="4" t="s">
        <v>98</v>
      </c>
      <c r="BO341" s="6" t="s">
        <v>97</v>
      </c>
      <c r="BP341" s="6" t="s">
        <v>98</v>
      </c>
      <c r="BQ341" s="6" t="s">
        <v>98</v>
      </c>
      <c r="BR341" s="6" t="s">
        <v>96</v>
      </c>
      <c r="BS341" s="6">
        <v>20</v>
      </c>
      <c r="BT341" s="6" t="s">
        <v>96</v>
      </c>
      <c r="BU341" s="29" t="s">
        <v>429</v>
      </c>
      <c r="BV341" s="29" t="s">
        <v>429</v>
      </c>
      <c r="BW341" s="29" t="s">
        <v>429</v>
      </c>
      <c r="BX341" s="29" t="s">
        <v>429</v>
      </c>
      <c r="BY341" s="29" t="s">
        <v>429</v>
      </c>
      <c r="BZ341" s="65" t="s">
        <v>429</v>
      </c>
      <c r="CA341" s="65" t="s">
        <v>429</v>
      </c>
      <c r="CB341" s="65" t="s">
        <v>429</v>
      </c>
      <c r="CC341" s="65" t="s">
        <v>429</v>
      </c>
      <c r="CD341" s="66">
        <v>58</v>
      </c>
      <c r="CE341" s="66">
        <v>32</v>
      </c>
      <c r="CF341" s="66">
        <v>9</v>
      </c>
      <c r="CG341" s="66">
        <v>0</v>
      </c>
      <c r="CH341" s="66">
        <v>2</v>
      </c>
      <c r="CI341" s="66">
        <v>66</v>
      </c>
      <c r="CJ341" s="66">
        <v>0</v>
      </c>
      <c r="CK341" s="66">
        <v>28</v>
      </c>
      <c r="CL341" s="66">
        <v>130</v>
      </c>
      <c r="CM341" s="66">
        <v>74</v>
      </c>
      <c r="CN341" s="66">
        <v>7</v>
      </c>
      <c r="CO341" s="66">
        <v>15</v>
      </c>
      <c r="CP341" s="66">
        <v>2</v>
      </c>
      <c r="CQ341" s="66">
        <v>1</v>
      </c>
      <c r="CR341" s="67">
        <v>0.17948717948717949</v>
      </c>
      <c r="CS341" s="67">
        <v>0.19973009446693657</v>
      </c>
      <c r="CT341" s="67">
        <v>0.31309041835357626</v>
      </c>
      <c r="CU341" s="67">
        <v>0.17678812415654521</v>
      </c>
      <c r="CV341" s="67">
        <v>0.13090418353576247</v>
      </c>
      <c r="CW341" s="68">
        <v>12</v>
      </c>
      <c r="CX341" s="68">
        <v>13</v>
      </c>
      <c r="CY341" s="68">
        <v>5</v>
      </c>
      <c r="CZ341" s="68">
        <v>10</v>
      </c>
    </row>
    <row r="342" spans="1:371" x14ac:dyDescent="0.3">
      <c r="A342" s="3" t="s">
        <v>444</v>
      </c>
      <c r="B342" s="3" t="s">
        <v>600</v>
      </c>
      <c r="C342" s="3" t="s">
        <v>641</v>
      </c>
      <c r="D342" s="6">
        <v>523101</v>
      </c>
      <c r="E342" s="4">
        <v>4402</v>
      </c>
      <c r="F342" s="4">
        <v>619</v>
      </c>
      <c r="G342" s="54">
        <v>0.14061790095411178</v>
      </c>
      <c r="H342" s="4">
        <v>1</v>
      </c>
      <c r="I342" s="4">
        <v>109</v>
      </c>
      <c r="J342" s="6"/>
      <c r="K342" s="6"/>
      <c r="L342" s="6">
        <v>109</v>
      </c>
      <c r="M342" s="61">
        <v>510</v>
      </c>
      <c r="N342" s="4" t="s">
        <v>1709</v>
      </c>
      <c r="O342" s="4">
        <v>40</v>
      </c>
      <c r="P342" s="4">
        <v>170</v>
      </c>
      <c r="Q342" s="4">
        <v>100</v>
      </c>
      <c r="R342" s="4">
        <v>100</v>
      </c>
      <c r="S342" s="4">
        <v>0</v>
      </c>
      <c r="T342" s="4">
        <v>0</v>
      </c>
      <c r="U342" s="4">
        <v>0</v>
      </c>
      <c r="V342" s="4">
        <v>100</v>
      </c>
      <c r="W342" s="4">
        <v>100</v>
      </c>
      <c r="X342" s="4">
        <v>0</v>
      </c>
      <c r="Y342" s="4">
        <v>0</v>
      </c>
      <c r="Z342" s="4">
        <v>0</v>
      </c>
      <c r="AA342" s="4">
        <v>100</v>
      </c>
      <c r="AB342" s="4">
        <v>100</v>
      </c>
      <c r="AC342" s="4">
        <v>100</v>
      </c>
      <c r="AD342" s="4">
        <v>85</v>
      </c>
      <c r="AE342" s="4">
        <v>85</v>
      </c>
      <c r="AF342" s="4">
        <v>10</v>
      </c>
      <c r="AG342" s="4">
        <v>60</v>
      </c>
      <c r="AH342" s="4">
        <v>30</v>
      </c>
      <c r="AI342" s="4">
        <v>100</v>
      </c>
      <c r="AJ342" s="4">
        <v>8</v>
      </c>
      <c r="AK342" s="4" t="s">
        <v>96</v>
      </c>
      <c r="AL342" s="4" t="s">
        <v>97</v>
      </c>
      <c r="AM342" s="4" t="s">
        <v>98</v>
      </c>
      <c r="AN342" s="4" t="s">
        <v>97</v>
      </c>
      <c r="AO342" s="4" t="s">
        <v>97</v>
      </c>
      <c r="AP342" s="4" t="s">
        <v>97</v>
      </c>
      <c r="AQ342" s="4" t="s">
        <v>96</v>
      </c>
      <c r="AR342" s="4" t="s">
        <v>96</v>
      </c>
      <c r="AS342" s="4" t="s">
        <v>97</v>
      </c>
      <c r="AT342" s="4" t="s">
        <v>97</v>
      </c>
      <c r="AU342" s="4" t="s">
        <v>97</v>
      </c>
      <c r="AV342" s="4" t="s">
        <v>96</v>
      </c>
      <c r="AW342" s="4" t="s">
        <v>97</v>
      </c>
      <c r="AX342" s="4" t="s">
        <v>97</v>
      </c>
      <c r="AY342" s="4" t="s">
        <v>97</v>
      </c>
      <c r="AZ342" s="4" t="s">
        <v>97</v>
      </c>
      <c r="BA342" s="4" t="s">
        <v>97</v>
      </c>
      <c r="BB342" s="4" t="s">
        <v>97</v>
      </c>
      <c r="BC342" s="4" t="s">
        <v>96</v>
      </c>
      <c r="BD342" s="4" t="s">
        <v>97</v>
      </c>
      <c r="BE342" s="4">
        <v>0</v>
      </c>
      <c r="BF342" s="4">
        <v>0</v>
      </c>
      <c r="BG342" s="4">
        <v>0</v>
      </c>
      <c r="BH342" s="4">
        <v>0</v>
      </c>
      <c r="BI342" s="4">
        <v>0</v>
      </c>
      <c r="BJ342" s="4">
        <v>0</v>
      </c>
      <c r="BK342" s="4">
        <v>11</v>
      </c>
      <c r="BL342" s="4" t="s">
        <v>97</v>
      </c>
      <c r="BM342" s="4" t="s">
        <v>97</v>
      </c>
      <c r="BN342" s="4" t="s">
        <v>98</v>
      </c>
      <c r="BO342" s="6" t="s">
        <v>97</v>
      </c>
      <c r="BP342" s="6" t="s">
        <v>98</v>
      </c>
      <c r="BQ342" s="6" t="s">
        <v>98</v>
      </c>
      <c r="BR342" s="6" t="s">
        <v>97</v>
      </c>
      <c r="BS342" s="6" t="s">
        <v>98</v>
      </c>
      <c r="BT342" s="6" t="s">
        <v>98</v>
      </c>
      <c r="BU342" s="29" t="s">
        <v>429</v>
      </c>
      <c r="BV342" s="29" t="s">
        <v>1801</v>
      </c>
      <c r="BW342" s="29" t="s">
        <v>429</v>
      </c>
      <c r="BX342" s="29" t="s">
        <v>429</v>
      </c>
      <c r="BY342" s="29" t="s">
        <v>430</v>
      </c>
      <c r="BZ342" s="65" t="s">
        <v>429</v>
      </c>
      <c r="CA342" s="65" t="s">
        <v>1800</v>
      </c>
      <c r="CB342" s="65" t="s">
        <v>429</v>
      </c>
      <c r="CC342" s="65" t="s">
        <v>429</v>
      </c>
      <c r="CD342" s="66">
        <v>181</v>
      </c>
      <c r="CE342" s="66">
        <v>80</v>
      </c>
      <c r="CF342" s="66">
        <v>50</v>
      </c>
      <c r="CG342" s="66">
        <v>0</v>
      </c>
      <c r="CH342" s="66">
        <v>0</v>
      </c>
      <c r="CI342" s="66">
        <v>162</v>
      </c>
      <c r="CJ342" s="66">
        <v>58</v>
      </c>
      <c r="CK342" s="66">
        <v>77</v>
      </c>
      <c r="CL342" s="66">
        <v>789</v>
      </c>
      <c r="CM342" s="66">
        <v>463</v>
      </c>
      <c r="CN342" s="66">
        <v>32</v>
      </c>
      <c r="CO342" s="66">
        <v>87</v>
      </c>
      <c r="CP342" s="66">
        <v>61</v>
      </c>
      <c r="CQ342" s="66">
        <v>59</v>
      </c>
      <c r="CR342" s="67">
        <v>0.15108416880391701</v>
      </c>
      <c r="CS342" s="67">
        <v>0.20284448589414783</v>
      </c>
      <c r="CT342" s="67">
        <v>0.30193518302634648</v>
      </c>
      <c r="CU342" s="67">
        <v>0.18162741897878293</v>
      </c>
      <c r="CV342" s="67">
        <v>0.16250874329680579</v>
      </c>
      <c r="CW342" s="68">
        <v>48</v>
      </c>
      <c r="CX342" s="68">
        <v>71</v>
      </c>
      <c r="CY342" s="68">
        <v>34</v>
      </c>
      <c r="CZ342" s="68">
        <v>56</v>
      </c>
    </row>
    <row r="343" spans="1:371" x14ac:dyDescent="0.3">
      <c r="A343" s="3" t="s">
        <v>444</v>
      </c>
      <c r="B343" s="3" t="s">
        <v>600</v>
      </c>
      <c r="C343" s="3" t="s">
        <v>643</v>
      </c>
      <c r="D343" s="6">
        <v>523119</v>
      </c>
      <c r="E343" s="4">
        <v>700</v>
      </c>
      <c r="F343" s="4">
        <v>241</v>
      </c>
      <c r="G343" s="54">
        <v>0.34428571428571431</v>
      </c>
      <c r="H343" s="4">
        <v>1</v>
      </c>
      <c r="I343" s="4">
        <v>81</v>
      </c>
      <c r="J343" s="6">
        <v>81</v>
      </c>
      <c r="K343" s="6"/>
      <c r="L343" s="6"/>
      <c r="M343" s="61">
        <v>160</v>
      </c>
      <c r="N343" s="4" t="s">
        <v>1712</v>
      </c>
      <c r="O343" s="4">
        <v>0</v>
      </c>
      <c r="P343" s="4">
        <v>0</v>
      </c>
      <c r="Q343" s="4">
        <v>100</v>
      </c>
      <c r="R343" s="4">
        <v>75</v>
      </c>
      <c r="S343" s="4">
        <v>25</v>
      </c>
      <c r="T343" s="4">
        <v>0</v>
      </c>
      <c r="U343" s="4">
        <v>0</v>
      </c>
      <c r="V343" s="4">
        <v>0</v>
      </c>
      <c r="W343" s="4">
        <v>0</v>
      </c>
      <c r="X343" s="4">
        <v>99</v>
      </c>
      <c r="Y343" s="4">
        <v>1</v>
      </c>
      <c r="Z343" s="4">
        <v>0</v>
      </c>
      <c r="AA343" s="4">
        <v>100</v>
      </c>
      <c r="AB343" s="4">
        <v>100</v>
      </c>
      <c r="AC343" s="4">
        <v>100</v>
      </c>
      <c r="AD343" s="4">
        <v>100</v>
      </c>
      <c r="AE343" s="4">
        <v>95</v>
      </c>
      <c r="AF343" s="4">
        <v>0</v>
      </c>
      <c r="AG343" s="4">
        <v>60</v>
      </c>
      <c r="AH343" s="4">
        <v>40</v>
      </c>
      <c r="AI343" s="4">
        <v>100</v>
      </c>
      <c r="AJ343" s="4">
        <v>2</v>
      </c>
      <c r="AK343" s="4" t="s">
        <v>96</v>
      </c>
      <c r="AL343" s="4" t="s">
        <v>96</v>
      </c>
      <c r="AM343" s="4">
        <v>4</v>
      </c>
      <c r="AN343" s="4" t="s">
        <v>96</v>
      </c>
      <c r="AO343" s="4" t="s">
        <v>96</v>
      </c>
      <c r="AP343" s="4" t="s">
        <v>97</v>
      </c>
      <c r="AQ343" s="4" t="s">
        <v>97</v>
      </c>
      <c r="AR343" s="4" t="s">
        <v>97</v>
      </c>
      <c r="AS343" s="4" t="s">
        <v>97</v>
      </c>
      <c r="AT343" s="4" t="s">
        <v>97</v>
      </c>
      <c r="AU343" s="4" t="s">
        <v>97</v>
      </c>
      <c r="AV343" s="4" t="s">
        <v>97</v>
      </c>
      <c r="AW343" s="4" t="s">
        <v>97</v>
      </c>
      <c r="AX343" s="4" t="s">
        <v>97</v>
      </c>
      <c r="AY343" s="4" t="s">
        <v>97</v>
      </c>
      <c r="AZ343" s="4" t="s">
        <v>97</v>
      </c>
      <c r="BA343" s="4" t="s">
        <v>97</v>
      </c>
      <c r="BB343" s="4" t="s">
        <v>97</v>
      </c>
      <c r="BC343" s="4" t="s">
        <v>97</v>
      </c>
      <c r="BD343" s="4" t="s">
        <v>97</v>
      </c>
      <c r="BE343" s="4">
        <v>3</v>
      </c>
      <c r="BF343" s="4">
        <v>3</v>
      </c>
      <c r="BG343" s="4">
        <v>6</v>
      </c>
      <c r="BH343" s="4">
        <v>0</v>
      </c>
      <c r="BI343" s="4">
        <v>18</v>
      </c>
      <c r="BJ343" s="4">
        <v>0</v>
      </c>
      <c r="BK343" s="4">
        <v>5</v>
      </c>
      <c r="BL343" s="4" t="s">
        <v>97</v>
      </c>
      <c r="BM343" s="4" t="s">
        <v>97</v>
      </c>
      <c r="BN343" s="4" t="s">
        <v>98</v>
      </c>
      <c r="BO343" s="6" t="s">
        <v>97</v>
      </c>
      <c r="BP343" s="6" t="s">
        <v>98</v>
      </c>
      <c r="BQ343" s="6" t="s">
        <v>98</v>
      </c>
      <c r="BR343" s="6" t="s">
        <v>96</v>
      </c>
      <c r="BS343" s="6">
        <v>10</v>
      </c>
      <c r="BT343" s="6" t="s">
        <v>96</v>
      </c>
      <c r="BU343" s="29" t="s">
        <v>429</v>
      </c>
      <c r="BV343" s="29" t="s">
        <v>429</v>
      </c>
      <c r="BW343" s="29" t="s">
        <v>429</v>
      </c>
      <c r="BX343" s="29" t="s">
        <v>429</v>
      </c>
      <c r="BY343" s="29" t="s">
        <v>429</v>
      </c>
      <c r="BZ343" s="65" t="s">
        <v>1800</v>
      </c>
      <c r="CA343" s="65" t="s">
        <v>1800</v>
      </c>
      <c r="CB343" s="65" t="s">
        <v>429</v>
      </c>
      <c r="CC343" s="65" t="s">
        <v>429</v>
      </c>
      <c r="CD343" s="66">
        <v>42</v>
      </c>
      <c r="CE343" s="66">
        <v>24</v>
      </c>
      <c r="CF343" s="66">
        <v>3</v>
      </c>
      <c r="CG343" s="66">
        <v>0</v>
      </c>
      <c r="CH343" s="66">
        <v>0</v>
      </c>
      <c r="CI343" s="66">
        <v>36</v>
      </c>
      <c r="CJ343" s="66">
        <v>0</v>
      </c>
      <c r="CK343" s="66">
        <v>17</v>
      </c>
      <c r="CL343" s="66">
        <v>113</v>
      </c>
      <c r="CM343" s="66">
        <v>64</v>
      </c>
      <c r="CN343" s="66">
        <v>2</v>
      </c>
      <c r="CO343" s="66">
        <v>17</v>
      </c>
      <c r="CP343" s="66">
        <v>0</v>
      </c>
      <c r="CQ343" s="66">
        <v>0</v>
      </c>
      <c r="CR343" s="67">
        <v>0.1957142857142857</v>
      </c>
      <c r="CS343" s="67">
        <v>0.21285714285714286</v>
      </c>
      <c r="CT343" s="67">
        <v>0.28428571428571431</v>
      </c>
      <c r="CU343" s="67">
        <v>0.16714285714285715</v>
      </c>
      <c r="CV343" s="67">
        <v>0.14000000000000001</v>
      </c>
      <c r="CW343" s="68">
        <v>30</v>
      </c>
      <c r="CX343" s="68">
        <v>18</v>
      </c>
      <c r="CY343" s="68">
        <v>2</v>
      </c>
      <c r="CZ343" s="68">
        <v>4</v>
      </c>
    </row>
    <row r="344" spans="1:371" x14ac:dyDescent="0.3">
      <c r="A344" s="3" t="s">
        <v>444</v>
      </c>
      <c r="B344" s="3" t="s">
        <v>600</v>
      </c>
      <c r="C344" s="3" t="s">
        <v>644</v>
      </c>
      <c r="D344" s="6">
        <v>523151</v>
      </c>
      <c r="E344" s="4">
        <v>630</v>
      </c>
      <c r="F344" s="4">
        <v>331</v>
      </c>
      <c r="G344" s="54">
        <v>0.52539682539682542</v>
      </c>
      <c r="H344" s="4">
        <v>3</v>
      </c>
      <c r="I344" s="4">
        <v>281</v>
      </c>
      <c r="J344" s="6">
        <v>75</v>
      </c>
      <c r="K344" s="6">
        <v>206</v>
      </c>
      <c r="L344" s="6"/>
      <c r="M344" s="61">
        <v>50</v>
      </c>
      <c r="N344" s="4" t="s">
        <v>1712</v>
      </c>
      <c r="O344" s="4">
        <v>0</v>
      </c>
      <c r="P344" s="4">
        <v>0</v>
      </c>
      <c r="Q344" s="4">
        <v>100</v>
      </c>
      <c r="R344" s="4">
        <v>95</v>
      </c>
      <c r="S344" s="4">
        <v>5</v>
      </c>
      <c r="T344" s="4">
        <v>0</v>
      </c>
      <c r="U344" s="4">
        <v>0</v>
      </c>
      <c r="V344" s="4">
        <v>100</v>
      </c>
      <c r="W344" s="4">
        <v>89</v>
      </c>
      <c r="X344" s="4">
        <v>9</v>
      </c>
      <c r="Y344" s="4">
        <v>1</v>
      </c>
      <c r="Z344" s="4">
        <v>1</v>
      </c>
      <c r="AA344" s="4">
        <v>100</v>
      </c>
      <c r="AB344" s="4">
        <v>95</v>
      </c>
      <c r="AC344" s="4">
        <v>100</v>
      </c>
      <c r="AD344" s="4">
        <v>100</v>
      </c>
      <c r="AE344" s="4">
        <v>90</v>
      </c>
      <c r="AF344" s="4">
        <v>0</v>
      </c>
      <c r="AG344" s="4">
        <v>80</v>
      </c>
      <c r="AH344" s="4">
        <v>20</v>
      </c>
      <c r="AI344" s="4">
        <v>100</v>
      </c>
      <c r="AJ344" s="4">
        <v>2</v>
      </c>
      <c r="AK344" s="4" t="s">
        <v>96</v>
      </c>
      <c r="AL344" s="4" t="s">
        <v>96</v>
      </c>
      <c r="AM344" s="4">
        <v>5</v>
      </c>
      <c r="AN344" s="4" t="s">
        <v>96</v>
      </c>
      <c r="AO344" s="4" t="s">
        <v>96</v>
      </c>
      <c r="AP344" s="4" t="s">
        <v>97</v>
      </c>
      <c r="AQ344" s="4" t="s">
        <v>97</v>
      </c>
      <c r="AR344" s="4" t="s">
        <v>97</v>
      </c>
      <c r="AS344" s="4" t="s">
        <v>97</v>
      </c>
      <c r="AT344" s="4" t="s">
        <v>97</v>
      </c>
      <c r="AU344" s="4" t="s">
        <v>96</v>
      </c>
      <c r="AV344" s="4" t="s">
        <v>97</v>
      </c>
      <c r="AW344" s="4" t="s">
        <v>97</v>
      </c>
      <c r="AX344" s="4" t="s">
        <v>97</v>
      </c>
      <c r="AY344" s="4" t="s">
        <v>97</v>
      </c>
      <c r="AZ344" s="4" t="s">
        <v>97</v>
      </c>
      <c r="BA344" s="4" t="s">
        <v>97</v>
      </c>
      <c r="BB344" s="4" t="s">
        <v>97</v>
      </c>
      <c r="BC344" s="4" t="s">
        <v>97</v>
      </c>
      <c r="BD344" s="4" t="s">
        <v>97</v>
      </c>
      <c r="BE344" s="4">
        <v>6</v>
      </c>
      <c r="BF344" s="4">
        <v>7</v>
      </c>
      <c r="BG344" s="4">
        <v>7</v>
      </c>
      <c r="BH344" s="4">
        <v>0</v>
      </c>
      <c r="BI344" s="4">
        <v>6</v>
      </c>
      <c r="BJ344" s="4">
        <v>0</v>
      </c>
      <c r="BK344" s="4">
        <v>7</v>
      </c>
      <c r="BL344" s="4" t="s">
        <v>97</v>
      </c>
      <c r="BM344" s="4" t="s">
        <v>97</v>
      </c>
      <c r="BN344" s="4" t="s">
        <v>98</v>
      </c>
      <c r="BO344" s="6" t="s">
        <v>97</v>
      </c>
      <c r="BP344" s="6" t="s">
        <v>98</v>
      </c>
      <c r="BQ344" s="6" t="s">
        <v>98</v>
      </c>
      <c r="BR344" s="6" t="s">
        <v>96</v>
      </c>
      <c r="BS344" s="6">
        <v>10</v>
      </c>
      <c r="BT344" s="6" t="s">
        <v>96</v>
      </c>
      <c r="BU344" s="29" t="s">
        <v>429</v>
      </c>
      <c r="BV344" s="29" t="s">
        <v>1801</v>
      </c>
      <c r="BW344" s="29" t="s">
        <v>1801</v>
      </c>
      <c r="BX344" s="29" t="s">
        <v>429</v>
      </c>
      <c r="BY344" s="29" t="s">
        <v>430</v>
      </c>
      <c r="BZ344" s="65" t="s">
        <v>429</v>
      </c>
      <c r="CA344" s="65" t="s">
        <v>429</v>
      </c>
      <c r="CB344" s="65" t="s">
        <v>429</v>
      </c>
      <c r="CC344" s="65" t="s">
        <v>429</v>
      </c>
      <c r="CD344" s="66">
        <v>70</v>
      </c>
      <c r="CE344" s="66">
        <v>42</v>
      </c>
      <c r="CF344" s="66">
        <v>19</v>
      </c>
      <c r="CG344" s="66">
        <v>0</v>
      </c>
      <c r="CH344" s="66">
        <v>0</v>
      </c>
      <c r="CI344" s="66">
        <v>100</v>
      </c>
      <c r="CJ344" s="66">
        <v>0</v>
      </c>
      <c r="CK344" s="66">
        <v>37</v>
      </c>
      <c r="CL344" s="66">
        <v>157</v>
      </c>
      <c r="CM344" s="66">
        <v>73</v>
      </c>
      <c r="CN344" s="66">
        <v>6</v>
      </c>
      <c r="CO344" s="66">
        <v>18</v>
      </c>
      <c r="CP344" s="66">
        <v>51</v>
      </c>
      <c r="CQ344" s="66">
        <v>52</v>
      </c>
      <c r="CR344" s="67">
        <v>0.26564885496183205</v>
      </c>
      <c r="CS344" s="67">
        <v>0.24580152671755726</v>
      </c>
      <c r="CT344" s="67">
        <v>0.27175572519083968</v>
      </c>
      <c r="CU344" s="67">
        <v>0.12366412213740458</v>
      </c>
      <c r="CV344" s="67">
        <v>9.3129770992366412E-2</v>
      </c>
      <c r="CW344" s="68">
        <v>12</v>
      </c>
      <c r="CX344" s="68">
        <v>20</v>
      </c>
      <c r="CY344" s="68">
        <v>7</v>
      </c>
      <c r="CZ344" s="68">
        <v>7</v>
      </c>
    </row>
    <row r="345" spans="1:371" x14ac:dyDescent="0.3">
      <c r="A345" s="3" t="s">
        <v>444</v>
      </c>
      <c r="B345" s="3" t="s">
        <v>600</v>
      </c>
      <c r="C345" s="3" t="s">
        <v>648</v>
      </c>
      <c r="D345" s="6">
        <v>523186</v>
      </c>
      <c r="E345" s="4">
        <v>1996</v>
      </c>
      <c r="F345" s="4">
        <v>1140</v>
      </c>
      <c r="G345" s="54">
        <v>0.57114228456913829</v>
      </c>
      <c r="H345" s="4">
        <v>1</v>
      </c>
      <c r="I345" s="4">
        <v>900</v>
      </c>
      <c r="J345" s="6">
        <v>900</v>
      </c>
      <c r="K345" s="6"/>
      <c r="L345" s="6"/>
      <c r="M345" s="61">
        <v>240</v>
      </c>
      <c r="N345" s="4" t="s">
        <v>1712</v>
      </c>
      <c r="O345" s="4">
        <v>29</v>
      </c>
      <c r="P345" s="4">
        <v>150</v>
      </c>
      <c r="Q345" s="4">
        <v>100</v>
      </c>
      <c r="R345" s="4">
        <v>50</v>
      </c>
      <c r="S345" s="4">
        <v>50</v>
      </c>
      <c r="T345" s="4">
        <v>0</v>
      </c>
      <c r="U345" s="4">
        <v>0</v>
      </c>
      <c r="V345" s="4">
        <v>0</v>
      </c>
      <c r="W345" s="4">
        <v>0</v>
      </c>
      <c r="X345" s="4">
        <v>70</v>
      </c>
      <c r="Y345" s="4">
        <v>30</v>
      </c>
      <c r="Z345" s="4">
        <v>0</v>
      </c>
      <c r="AA345" s="4">
        <v>100</v>
      </c>
      <c r="AB345" s="4">
        <v>100</v>
      </c>
      <c r="AC345" s="4">
        <v>100</v>
      </c>
      <c r="AD345" s="4">
        <v>100</v>
      </c>
      <c r="AE345" s="4">
        <v>70</v>
      </c>
      <c r="AF345" s="4">
        <v>0</v>
      </c>
      <c r="AG345" s="4">
        <v>70</v>
      </c>
      <c r="AH345" s="4">
        <v>30</v>
      </c>
      <c r="AI345" s="4">
        <v>100</v>
      </c>
      <c r="AJ345" s="4">
        <v>2</v>
      </c>
      <c r="AK345" s="4" t="s">
        <v>96</v>
      </c>
      <c r="AL345" s="4" t="s">
        <v>96</v>
      </c>
      <c r="AM345" s="4">
        <v>10</v>
      </c>
      <c r="AN345" s="4" t="s">
        <v>97</v>
      </c>
      <c r="AO345" s="4" t="s">
        <v>97</v>
      </c>
      <c r="AP345" s="4" t="s">
        <v>97</v>
      </c>
      <c r="AQ345" s="4" t="s">
        <v>97</v>
      </c>
      <c r="AR345" s="4" t="s">
        <v>97</v>
      </c>
      <c r="AS345" s="4" t="s">
        <v>97</v>
      </c>
      <c r="AT345" s="4" t="s">
        <v>97</v>
      </c>
      <c r="AU345" s="4" t="s">
        <v>96</v>
      </c>
      <c r="AV345" s="4" t="s">
        <v>97</v>
      </c>
      <c r="AW345" s="4" t="s">
        <v>97</v>
      </c>
      <c r="AX345" s="4" t="s">
        <v>97</v>
      </c>
      <c r="AY345" s="4" t="s">
        <v>97</v>
      </c>
      <c r="AZ345" s="4" t="s">
        <v>97</v>
      </c>
      <c r="BA345" s="4" t="s">
        <v>97</v>
      </c>
      <c r="BB345" s="4" t="s">
        <v>97</v>
      </c>
      <c r="BC345" s="4" t="s">
        <v>97</v>
      </c>
      <c r="BD345" s="4" t="s">
        <v>1710</v>
      </c>
      <c r="BE345" s="4">
        <v>0</v>
      </c>
      <c r="BF345" s="4">
        <v>0</v>
      </c>
      <c r="BG345" s="4">
        <v>0</v>
      </c>
      <c r="BH345" s="4">
        <v>0</v>
      </c>
      <c r="BI345" s="4">
        <v>2</v>
      </c>
      <c r="BJ345" s="4">
        <v>0</v>
      </c>
      <c r="BK345" s="4">
        <v>9</v>
      </c>
      <c r="BL345" s="4" t="s">
        <v>97</v>
      </c>
      <c r="BM345" s="4" t="s">
        <v>97</v>
      </c>
      <c r="BN345" s="4" t="s">
        <v>98</v>
      </c>
      <c r="BO345" s="6" t="s">
        <v>97</v>
      </c>
      <c r="BP345" s="6" t="s">
        <v>98</v>
      </c>
      <c r="BQ345" s="6" t="s">
        <v>98</v>
      </c>
      <c r="BR345" s="6" t="s">
        <v>96</v>
      </c>
      <c r="BS345" s="6">
        <v>100</v>
      </c>
      <c r="BT345" s="6" t="s">
        <v>96</v>
      </c>
      <c r="BU345" s="29" t="s">
        <v>430</v>
      </c>
      <c r="BV345" s="29" t="s">
        <v>1798</v>
      </c>
      <c r="BW345" s="29" t="s">
        <v>1798</v>
      </c>
      <c r="BX345" s="29" t="s">
        <v>429</v>
      </c>
      <c r="BY345" s="29" t="s">
        <v>430</v>
      </c>
      <c r="BZ345" s="65" t="s">
        <v>1800</v>
      </c>
      <c r="CA345" s="65" t="s">
        <v>1800</v>
      </c>
      <c r="CB345" s="65" t="s">
        <v>429</v>
      </c>
      <c r="CC345" s="65" t="s">
        <v>429</v>
      </c>
      <c r="CD345" s="66">
        <v>195</v>
      </c>
      <c r="CE345" s="66">
        <v>115</v>
      </c>
      <c r="CF345" s="66">
        <v>58</v>
      </c>
      <c r="CG345" s="66">
        <v>66</v>
      </c>
      <c r="CH345" s="66">
        <v>3</v>
      </c>
      <c r="CI345" s="66">
        <v>241</v>
      </c>
      <c r="CJ345" s="66">
        <v>13</v>
      </c>
      <c r="CK345" s="66">
        <v>99</v>
      </c>
      <c r="CL345" s="66">
        <v>559</v>
      </c>
      <c r="CM345" s="66">
        <v>248</v>
      </c>
      <c r="CN345" s="66">
        <v>18</v>
      </c>
      <c r="CO345" s="66">
        <v>102</v>
      </c>
      <c r="CP345" s="66">
        <v>322</v>
      </c>
      <c r="CQ345" s="66">
        <v>323</v>
      </c>
      <c r="CR345" s="67">
        <v>0.30094199305899849</v>
      </c>
      <c r="CS345" s="67">
        <v>0.22905304908279622</v>
      </c>
      <c r="CT345" s="67">
        <v>0.25731284085275163</v>
      </c>
      <c r="CU345" s="67">
        <v>0.11700545364402579</v>
      </c>
      <c r="CV345" s="67">
        <v>9.5686663361427865E-2</v>
      </c>
      <c r="CW345" s="68">
        <v>32</v>
      </c>
      <c r="CX345" s="68">
        <v>26</v>
      </c>
      <c r="CY345" s="68">
        <v>37</v>
      </c>
      <c r="CZ345" s="68">
        <v>11</v>
      </c>
    </row>
    <row r="346" spans="1:371" x14ac:dyDescent="0.3">
      <c r="A346" s="3" t="s">
        <v>444</v>
      </c>
      <c r="B346" s="3" t="s">
        <v>600</v>
      </c>
      <c r="C346" s="3" t="s">
        <v>650</v>
      </c>
      <c r="D346" s="6">
        <v>523194</v>
      </c>
      <c r="E346" s="4">
        <v>583</v>
      </c>
      <c r="F346" s="4">
        <v>48</v>
      </c>
      <c r="G346" s="54">
        <v>8.2332761578044603E-2</v>
      </c>
      <c r="H346" s="4">
        <v>1</v>
      </c>
      <c r="I346" s="4">
        <v>48</v>
      </c>
      <c r="J346" s="6"/>
      <c r="K346" s="6">
        <v>48</v>
      </c>
      <c r="L346" s="6"/>
      <c r="M346" s="61"/>
      <c r="N346" s="4" t="s">
        <v>1712</v>
      </c>
      <c r="O346" s="4">
        <v>0</v>
      </c>
      <c r="P346" s="4">
        <v>0</v>
      </c>
      <c r="Q346" s="4">
        <v>100</v>
      </c>
      <c r="R346" s="4">
        <v>85</v>
      </c>
      <c r="S346" s="4">
        <v>12</v>
      </c>
      <c r="T346" s="4">
        <v>3</v>
      </c>
      <c r="U346" s="4">
        <v>0</v>
      </c>
      <c r="V346" s="4">
        <v>100</v>
      </c>
      <c r="W346" s="4">
        <v>80</v>
      </c>
      <c r="X346" s="4">
        <v>18</v>
      </c>
      <c r="Y346" s="4">
        <v>2</v>
      </c>
      <c r="Z346" s="4">
        <v>0</v>
      </c>
      <c r="AA346" s="4">
        <v>100</v>
      </c>
      <c r="AB346" s="4">
        <v>100</v>
      </c>
      <c r="AC346" s="4">
        <v>100</v>
      </c>
      <c r="AD346" s="4">
        <v>100</v>
      </c>
      <c r="AE346" s="4">
        <v>90</v>
      </c>
      <c r="AF346" s="4">
        <v>0</v>
      </c>
      <c r="AG346" s="4">
        <v>35</v>
      </c>
      <c r="AH346" s="4">
        <v>65</v>
      </c>
      <c r="AI346" s="4">
        <v>90</v>
      </c>
      <c r="AJ346" s="4">
        <v>2</v>
      </c>
      <c r="AK346" s="4" t="s">
        <v>96</v>
      </c>
      <c r="AL346" s="4" t="s">
        <v>97</v>
      </c>
      <c r="AM346" s="4" t="s">
        <v>98</v>
      </c>
      <c r="AN346" s="4" t="s">
        <v>97</v>
      </c>
      <c r="AO346" s="4" t="s">
        <v>97</v>
      </c>
      <c r="AP346" s="4" t="s">
        <v>97</v>
      </c>
      <c r="AQ346" s="4" t="s">
        <v>97</v>
      </c>
      <c r="AR346" s="4" t="s">
        <v>97</v>
      </c>
      <c r="AS346" s="4" t="s">
        <v>97</v>
      </c>
      <c r="AT346" s="4" t="s">
        <v>97</v>
      </c>
      <c r="AU346" s="4" t="s">
        <v>97</v>
      </c>
      <c r="AV346" s="4" t="s">
        <v>97</v>
      </c>
      <c r="AW346" s="4" t="s">
        <v>97</v>
      </c>
      <c r="AX346" s="4" t="s">
        <v>97</v>
      </c>
      <c r="AY346" s="4" t="s">
        <v>97</v>
      </c>
      <c r="AZ346" s="4" t="s">
        <v>97</v>
      </c>
      <c r="BA346" s="4" t="s">
        <v>97</v>
      </c>
      <c r="BB346" s="4" t="s">
        <v>97</v>
      </c>
      <c r="BC346" s="4" t="s">
        <v>97</v>
      </c>
      <c r="BD346" s="4" t="s">
        <v>1439</v>
      </c>
      <c r="BE346" s="4">
        <v>4</v>
      </c>
      <c r="BF346" s="4">
        <v>7</v>
      </c>
      <c r="BG346" s="4">
        <v>7</v>
      </c>
      <c r="BH346" s="4">
        <v>0</v>
      </c>
      <c r="BI346" s="4">
        <v>13</v>
      </c>
      <c r="BJ346" s="4">
        <v>0</v>
      </c>
      <c r="BK346" s="4">
        <v>7</v>
      </c>
      <c r="BL346" s="4" t="s">
        <v>97</v>
      </c>
      <c r="BM346" s="4" t="s">
        <v>1439</v>
      </c>
      <c r="BN346" s="4" t="s">
        <v>98</v>
      </c>
      <c r="BO346" s="6" t="s">
        <v>97</v>
      </c>
      <c r="BP346" s="6" t="s">
        <v>98</v>
      </c>
      <c r="BQ346" s="6" t="s">
        <v>98</v>
      </c>
      <c r="BR346" s="6" t="s">
        <v>96</v>
      </c>
      <c r="BS346" s="6">
        <v>6</v>
      </c>
      <c r="BT346" s="6" t="s">
        <v>97</v>
      </c>
      <c r="BU346" s="29" t="s">
        <v>429</v>
      </c>
      <c r="BV346" s="29" t="s">
        <v>429</v>
      </c>
      <c r="BW346" s="29" t="s">
        <v>429</v>
      </c>
      <c r="BX346" s="29" t="s">
        <v>429</v>
      </c>
      <c r="BY346" s="29" t="s">
        <v>429</v>
      </c>
      <c r="BZ346" s="65" t="s">
        <v>429</v>
      </c>
      <c r="CA346" s="65" t="s">
        <v>429</v>
      </c>
      <c r="CB346" s="65" t="s">
        <v>429</v>
      </c>
      <c r="CC346" s="65" t="s">
        <v>429</v>
      </c>
      <c r="CD346" s="66">
        <v>24</v>
      </c>
      <c r="CE346" s="66">
        <v>9</v>
      </c>
      <c r="CF346" s="66">
        <v>6</v>
      </c>
      <c r="CG346" s="66">
        <v>0</v>
      </c>
      <c r="CH346" s="66">
        <v>2</v>
      </c>
      <c r="CI346" s="66">
        <v>7</v>
      </c>
      <c r="CJ346" s="66">
        <v>0</v>
      </c>
      <c r="CK346" s="66">
        <v>5</v>
      </c>
      <c r="CL346" s="66">
        <v>108</v>
      </c>
      <c r="CM346" s="66">
        <v>62</v>
      </c>
      <c r="CN346" s="66">
        <v>4</v>
      </c>
      <c r="CO346" s="66">
        <v>14</v>
      </c>
      <c r="CP346" s="66">
        <v>0</v>
      </c>
      <c r="CQ346" s="66">
        <v>0</v>
      </c>
      <c r="CR346" s="67">
        <v>0.1519434628975265</v>
      </c>
      <c r="CS346" s="67">
        <v>0.17137809187279152</v>
      </c>
      <c r="CT346" s="67">
        <v>0.30565371024734983</v>
      </c>
      <c r="CU346" s="67">
        <v>0.196113074204947</v>
      </c>
      <c r="CV346" s="67">
        <v>0.17491166077738515</v>
      </c>
      <c r="CW346" s="68">
        <v>13</v>
      </c>
      <c r="CX346" s="68">
        <v>25</v>
      </c>
      <c r="CY346" s="68">
        <v>4</v>
      </c>
      <c r="CZ346" s="68">
        <v>9</v>
      </c>
    </row>
    <row r="347" spans="1:371" x14ac:dyDescent="0.3">
      <c r="A347" s="3" t="s">
        <v>444</v>
      </c>
      <c r="B347" s="3" t="s">
        <v>600</v>
      </c>
      <c r="C347" s="3" t="s">
        <v>651</v>
      </c>
      <c r="D347" s="6">
        <v>543853</v>
      </c>
      <c r="E347" s="4">
        <v>8938</v>
      </c>
      <c r="F347" s="4">
        <v>1609</v>
      </c>
      <c r="G347" s="54">
        <v>0.18001790109644217</v>
      </c>
      <c r="H347" s="4">
        <v>1</v>
      </c>
      <c r="I347" s="4">
        <v>469</v>
      </c>
      <c r="J347" s="6"/>
      <c r="K347" s="6">
        <v>469</v>
      </c>
      <c r="L347" s="6"/>
      <c r="M347" s="61">
        <v>1140</v>
      </c>
      <c r="N347" s="4" t="s">
        <v>1718</v>
      </c>
      <c r="O347" s="4">
        <v>0</v>
      </c>
      <c r="P347" s="4">
        <v>0</v>
      </c>
      <c r="Q347" s="4">
        <v>50</v>
      </c>
      <c r="R347" s="4">
        <v>50</v>
      </c>
      <c r="S347" s="4">
        <v>50</v>
      </c>
      <c r="T347" s="4">
        <v>0</v>
      </c>
      <c r="U347" s="4">
        <v>0</v>
      </c>
      <c r="V347" s="4">
        <v>95</v>
      </c>
      <c r="W347" s="4">
        <v>95</v>
      </c>
      <c r="X347" s="4">
        <v>5</v>
      </c>
      <c r="Y347" s="4">
        <v>0</v>
      </c>
      <c r="Z347" s="4">
        <v>0</v>
      </c>
      <c r="AA347" s="4">
        <v>100</v>
      </c>
      <c r="AB347" s="4">
        <v>100</v>
      </c>
      <c r="AC347" s="4">
        <v>100</v>
      </c>
      <c r="AD347" s="4">
        <v>95</v>
      </c>
      <c r="AE347" s="4">
        <v>90</v>
      </c>
      <c r="AF347" s="4">
        <v>40</v>
      </c>
      <c r="AG347" s="4">
        <v>50</v>
      </c>
      <c r="AH347" s="4">
        <v>10</v>
      </c>
      <c r="AI347" s="4">
        <v>100</v>
      </c>
      <c r="AJ347" s="4">
        <v>4</v>
      </c>
      <c r="AK347" s="4" t="s">
        <v>96</v>
      </c>
      <c r="AL347" s="4" t="s">
        <v>96</v>
      </c>
      <c r="AM347" s="4">
        <v>3</v>
      </c>
      <c r="AN347" s="4" t="s">
        <v>97</v>
      </c>
      <c r="AO347" s="4" t="s">
        <v>97</v>
      </c>
      <c r="AP347" s="4" t="s">
        <v>97</v>
      </c>
      <c r="AQ347" s="4" t="s">
        <v>97</v>
      </c>
      <c r="AR347" s="4" t="s">
        <v>97</v>
      </c>
      <c r="AS347" s="4" t="s">
        <v>97</v>
      </c>
      <c r="AT347" s="4" t="s">
        <v>97</v>
      </c>
      <c r="AU347" s="4" t="s">
        <v>97</v>
      </c>
      <c r="AV347" s="4" t="s">
        <v>96</v>
      </c>
      <c r="AW347" s="4" t="s">
        <v>97</v>
      </c>
      <c r="AX347" s="4" t="s">
        <v>97</v>
      </c>
      <c r="AY347" s="4" t="s">
        <v>97</v>
      </c>
      <c r="AZ347" s="4" t="s">
        <v>97</v>
      </c>
      <c r="BA347" s="4" t="s">
        <v>97</v>
      </c>
      <c r="BB347" s="4" t="s">
        <v>97</v>
      </c>
      <c r="BC347" s="4" t="s">
        <v>96</v>
      </c>
      <c r="BD347" s="4" t="s">
        <v>97</v>
      </c>
      <c r="BE347" s="4">
        <v>0</v>
      </c>
      <c r="BF347" s="4">
        <v>0</v>
      </c>
      <c r="BG347" s="4">
        <v>0</v>
      </c>
      <c r="BH347" s="4">
        <v>0</v>
      </c>
      <c r="BI347" s="4">
        <v>0</v>
      </c>
      <c r="BJ347" s="4">
        <v>0</v>
      </c>
      <c r="BK347" s="4">
        <v>12</v>
      </c>
      <c r="BL347" s="4" t="s">
        <v>97</v>
      </c>
      <c r="BM347" s="4" t="s">
        <v>97</v>
      </c>
      <c r="BN347" s="4" t="s">
        <v>98</v>
      </c>
      <c r="BO347" s="6" t="s">
        <v>97</v>
      </c>
      <c r="BP347" s="6" t="s">
        <v>98</v>
      </c>
      <c r="BQ347" s="6" t="s">
        <v>98</v>
      </c>
      <c r="BR347" s="6" t="s">
        <v>96</v>
      </c>
      <c r="BS347" s="6">
        <v>300</v>
      </c>
      <c r="BT347" s="6" t="s">
        <v>96</v>
      </c>
      <c r="BU347" s="29" t="s">
        <v>430</v>
      </c>
      <c r="BV347" s="29" t="s">
        <v>1798</v>
      </c>
      <c r="BW347" s="29" t="s">
        <v>1798</v>
      </c>
      <c r="BX347" s="29" t="s">
        <v>1798</v>
      </c>
      <c r="BY347" s="29" t="s">
        <v>430</v>
      </c>
      <c r="BZ347" s="65" t="s">
        <v>1800</v>
      </c>
      <c r="CA347" s="65" t="s">
        <v>429</v>
      </c>
      <c r="CB347" s="65" t="s">
        <v>429</v>
      </c>
      <c r="CC347" s="65" t="s">
        <v>1800</v>
      </c>
      <c r="CD347" s="66">
        <v>689</v>
      </c>
      <c r="CE347" s="66">
        <v>452</v>
      </c>
      <c r="CF347" s="66">
        <v>113</v>
      </c>
      <c r="CG347" s="66">
        <v>165</v>
      </c>
      <c r="CH347" s="66">
        <v>1</v>
      </c>
      <c r="CI347" s="66">
        <v>641</v>
      </c>
      <c r="CJ347" s="66">
        <v>140</v>
      </c>
      <c r="CK347" s="66">
        <v>311</v>
      </c>
      <c r="CL347" s="66">
        <v>1487</v>
      </c>
      <c r="CM347" s="66">
        <v>919</v>
      </c>
      <c r="CN347" s="66">
        <v>82</v>
      </c>
      <c r="CO347" s="66">
        <v>194</v>
      </c>
      <c r="CP347" s="66">
        <v>300</v>
      </c>
      <c r="CQ347" s="66">
        <v>261</v>
      </c>
      <c r="CR347" s="67">
        <v>0.154586129753915</v>
      </c>
      <c r="CS347" s="67">
        <v>0.18657718120805369</v>
      </c>
      <c r="CT347" s="67">
        <v>0.31722595078299776</v>
      </c>
      <c r="CU347" s="67">
        <v>0.19351230425055929</v>
      </c>
      <c r="CV347" s="67">
        <v>0.14809843400447428</v>
      </c>
      <c r="CW347" s="68">
        <v>110</v>
      </c>
      <c r="CX347" s="68">
        <v>166</v>
      </c>
      <c r="CY347" s="68">
        <v>88</v>
      </c>
      <c r="CZ347" s="68">
        <v>96</v>
      </c>
    </row>
    <row r="348" spans="1:371" x14ac:dyDescent="0.3">
      <c r="A348" s="3" t="s">
        <v>444</v>
      </c>
      <c r="B348" s="3" t="s">
        <v>600</v>
      </c>
      <c r="C348" s="3" t="s">
        <v>653</v>
      </c>
      <c r="D348" s="6">
        <v>543888</v>
      </c>
      <c r="E348" s="4">
        <v>576</v>
      </c>
      <c r="F348" s="4">
        <v>130</v>
      </c>
      <c r="G348" s="54">
        <v>0.22569444444444445</v>
      </c>
      <c r="H348" s="4">
        <v>1</v>
      </c>
      <c r="I348" s="4">
        <v>120</v>
      </c>
      <c r="J348" s="6"/>
      <c r="K348" s="6">
        <v>120</v>
      </c>
      <c r="L348" s="6"/>
      <c r="M348" s="61">
        <v>10</v>
      </c>
      <c r="N348" s="4" t="s">
        <v>1718</v>
      </c>
      <c r="O348" s="4">
        <v>0</v>
      </c>
      <c r="P348" s="4">
        <v>0</v>
      </c>
      <c r="Q348" s="4">
        <v>100</v>
      </c>
      <c r="R348" s="4">
        <v>80</v>
      </c>
      <c r="S348" s="4">
        <v>20</v>
      </c>
      <c r="T348" s="4">
        <v>0</v>
      </c>
      <c r="U348" s="4">
        <v>0</v>
      </c>
      <c r="V348" s="4">
        <v>0</v>
      </c>
      <c r="W348" s="4">
        <v>0</v>
      </c>
      <c r="X348" s="4">
        <v>85</v>
      </c>
      <c r="Y348" s="4">
        <v>0</v>
      </c>
      <c r="Z348" s="4">
        <v>15</v>
      </c>
      <c r="AA348" s="4">
        <v>100</v>
      </c>
      <c r="AB348" s="4">
        <v>100</v>
      </c>
      <c r="AC348" s="4">
        <v>100</v>
      </c>
      <c r="AD348" s="4">
        <v>100</v>
      </c>
      <c r="AE348" s="4">
        <v>79</v>
      </c>
      <c r="AF348" s="4">
        <v>0</v>
      </c>
      <c r="AG348" s="4">
        <v>79</v>
      </c>
      <c r="AH348" s="4">
        <v>21</v>
      </c>
      <c r="AI348" s="4">
        <v>91</v>
      </c>
      <c r="AJ348" s="4">
        <v>2</v>
      </c>
      <c r="AK348" s="4" t="s">
        <v>96</v>
      </c>
      <c r="AL348" s="4" t="s">
        <v>97</v>
      </c>
      <c r="AM348" s="4" t="s">
        <v>98</v>
      </c>
      <c r="AN348" s="4" t="s">
        <v>96</v>
      </c>
      <c r="AO348" s="4" t="s">
        <v>97</v>
      </c>
      <c r="AP348" s="4" t="s">
        <v>97</v>
      </c>
      <c r="AQ348" s="4" t="s">
        <v>97</v>
      </c>
      <c r="AR348" s="4" t="s">
        <v>97</v>
      </c>
      <c r="AS348" s="4" t="s">
        <v>97</v>
      </c>
      <c r="AT348" s="4" t="s">
        <v>97</v>
      </c>
      <c r="AU348" s="4" t="s">
        <v>97</v>
      </c>
      <c r="AV348" s="4" t="s">
        <v>97</v>
      </c>
      <c r="AW348" s="4" t="s">
        <v>97</v>
      </c>
      <c r="AX348" s="4" t="s">
        <v>97</v>
      </c>
      <c r="AY348" s="4" t="s">
        <v>97</v>
      </c>
      <c r="AZ348" s="4" t="s">
        <v>97</v>
      </c>
      <c r="BA348" s="4" t="s">
        <v>97</v>
      </c>
      <c r="BB348" s="4" t="s">
        <v>97</v>
      </c>
      <c r="BC348" s="4" t="s">
        <v>97</v>
      </c>
      <c r="BD348" s="4" t="s">
        <v>96</v>
      </c>
      <c r="BE348" s="4">
        <v>10</v>
      </c>
      <c r="BF348" s="4">
        <v>10</v>
      </c>
      <c r="BG348" s="4">
        <v>10</v>
      </c>
      <c r="BH348" s="4">
        <v>0</v>
      </c>
      <c r="BI348" s="4">
        <v>10</v>
      </c>
      <c r="BJ348" s="4">
        <v>0</v>
      </c>
      <c r="BK348" s="4">
        <v>7</v>
      </c>
      <c r="BL348" s="4" t="s">
        <v>97</v>
      </c>
      <c r="BM348" s="4" t="s">
        <v>96</v>
      </c>
      <c r="BN348" s="4" t="s">
        <v>1715</v>
      </c>
      <c r="BO348" s="6" t="s">
        <v>97</v>
      </c>
      <c r="BP348" s="6" t="s">
        <v>98</v>
      </c>
      <c r="BQ348" s="6" t="s">
        <v>98</v>
      </c>
      <c r="BR348" s="6" t="s">
        <v>96</v>
      </c>
      <c r="BS348" s="6">
        <v>23</v>
      </c>
      <c r="BT348" s="6" t="s">
        <v>96</v>
      </c>
      <c r="BU348" s="29" t="s">
        <v>429</v>
      </c>
      <c r="BV348" s="29" t="s">
        <v>429</v>
      </c>
      <c r="BW348" s="29" t="s">
        <v>429</v>
      </c>
      <c r="BX348" s="29" t="s">
        <v>429</v>
      </c>
      <c r="BY348" s="29" t="s">
        <v>429</v>
      </c>
      <c r="BZ348" s="65" t="s">
        <v>429</v>
      </c>
      <c r="CA348" s="65" t="s">
        <v>429</v>
      </c>
      <c r="CB348" s="65" t="s">
        <v>429</v>
      </c>
      <c r="CC348" s="65" t="s">
        <v>429</v>
      </c>
      <c r="CD348" s="66">
        <v>77</v>
      </c>
      <c r="CE348" s="66">
        <v>64</v>
      </c>
      <c r="CF348" s="66">
        <v>22</v>
      </c>
      <c r="CG348" s="66">
        <v>0</v>
      </c>
      <c r="CH348" s="66">
        <v>0</v>
      </c>
      <c r="CI348" s="66">
        <v>86</v>
      </c>
      <c r="CJ348" s="66">
        <v>4</v>
      </c>
      <c r="CK348" s="66">
        <v>39</v>
      </c>
      <c r="CL348" s="66">
        <v>109</v>
      </c>
      <c r="CM348" s="66">
        <v>60</v>
      </c>
      <c r="CN348" s="66">
        <v>3</v>
      </c>
      <c r="CO348" s="66">
        <v>17</v>
      </c>
      <c r="CP348" s="66">
        <v>127</v>
      </c>
      <c r="CQ348" s="66">
        <v>110</v>
      </c>
      <c r="CR348" s="67">
        <v>0.20071047957371227</v>
      </c>
      <c r="CS348" s="67">
        <v>0.20959147424511546</v>
      </c>
      <c r="CT348" s="67">
        <v>0.261101243339254</v>
      </c>
      <c r="CU348" s="67">
        <v>0.19715808170515098</v>
      </c>
      <c r="CV348" s="67">
        <v>0.13143872113676733</v>
      </c>
      <c r="CW348" s="68">
        <v>6</v>
      </c>
      <c r="CX348" s="68">
        <v>9</v>
      </c>
      <c r="CY348" s="68">
        <v>2</v>
      </c>
      <c r="CZ348" s="68">
        <v>12</v>
      </c>
    </row>
    <row r="349" spans="1:371" x14ac:dyDescent="0.3">
      <c r="A349" s="3" t="s">
        <v>444</v>
      </c>
      <c r="B349" s="3" t="s">
        <v>600</v>
      </c>
      <c r="C349" s="3" t="s">
        <v>654</v>
      </c>
      <c r="D349" s="6">
        <v>523259</v>
      </c>
      <c r="E349" s="4">
        <v>1811</v>
      </c>
      <c r="F349" s="4">
        <v>89</v>
      </c>
      <c r="G349" s="54">
        <v>4.9144119271120924E-2</v>
      </c>
      <c r="H349" s="4">
        <v>2</v>
      </c>
      <c r="I349" s="4">
        <v>89</v>
      </c>
      <c r="J349" s="6"/>
      <c r="K349" s="6"/>
      <c r="L349" s="6">
        <v>89</v>
      </c>
      <c r="M349" s="61"/>
      <c r="N349" s="4" t="s">
        <v>1712</v>
      </c>
      <c r="O349" s="4">
        <v>1</v>
      </c>
      <c r="P349" s="4">
        <v>1</v>
      </c>
      <c r="Q349" s="4">
        <v>100</v>
      </c>
      <c r="R349" s="4">
        <v>65</v>
      </c>
      <c r="S349" s="4">
        <v>35</v>
      </c>
      <c r="T349" s="4">
        <v>0</v>
      </c>
      <c r="U349" s="4">
        <v>0</v>
      </c>
      <c r="V349" s="4">
        <v>100</v>
      </c>
      <c r="W349" s="4">
        <v>100</v>
      </c>
      <c r="X349" s="4">
        <v>0</v>
      </c>
      <c r="Y349" s="4">
        <v>0</v>
      </c>
      <c r="Z349" s="4">
        <v>0</v>
      </c>
      <c r="AA349" s="4">
        <v>100</v>
      </c>
      <c r="AB349" s="4">
        <v>100</v>
      </c>
      <c r="AC349" s="4">
        <v>100</v>
      </c>
      <c r="AD349" s="4">
        <v>100</v>
      </c>
      <c r="AE349" s="4">
        <v>90</v>
      </c>
      <c r="AF349" s="4">
        <v>0</v>
      </c>
      <c r="AG349" s="4">
        <v>90</v>
      </c>
      <c r="AH349" s="4">
        <v>10</v>
      </c>
      <c r="AI349" s="4">
        <v>100</v>
      </c>
      <c r="AJ349" s="4">
        <v>2</v>
      </c>
      <c r="AK349" s="4" t="s">
        <v>96</v>
      </c>
      <c r="AL349" s="4" t="s">
        <v>97</v>
      </c>
      <c r="AM349" s="4" t="s">
        <v>98</v>
      </c>
      <c r="AN349" s="4" t="s">
        <v>97</v>
      </c>
      <c r="AO349" s="4" t="s">
        <v>97</v>
      </c>
      <c r="AP349" s="4" t="s">
        <v>97</v>
      </c>
      <c r="AQ349" s="4" t="s">
        <v>97</v>
      </c>
      <c r="AR349" s="4" t="s">
        <v>97</v>
      </c>
      <c r="AS349" s="4" t="s">
        <v>97</v>
      </c>
      <c r="AT349" s="4" t="s">
        <v>97</v>
      </c>
      <c r="AU349" s="4" t="s">
        <v>97</v>
      </c>
      <c r="AV349" s="4" t="s">
        <v>97</v>
      </c>
      <c r="AW349" s="4" t="s">
        <v>97</v>
      </c>
      <c r="AX349" s="4" t="s">
        <v>97</v>
      </c>
      <c r="AY349" s="4" t="s">
        <v>97</v>
      </c>
      <c r="AZ349" s="4" t="s">
        <v>97</v>
      </c>
      <c r="BA349" s="4" t="s">
        <v>97</v>
      </c>
      <c r="BB349" s="4" t="s">
        <v>97</v>
      </c>
      <c r="BC349" s="4" t="s">
        <v>96</v>
      </c>
      <c r="BD349" s="4" t="s">
        <v>96</v>
      </c>
      <c r="BE349" s="4">
        <v>0</v>
      </c>
      <c r="BF349" s="4">
        <v>7</v>
      </c>
      <c r="BG349" s="4">
        <v>7</v>
      </c>
      <c r="BH349" s="4">
        <v>0</v>
      </c>
      <c r="BI349" s="4">
        <v>7</v>
      </c>
      <c r="BJ349" s="4">
        <v>0</v>
      </c>
      <c r="BK349" s="4">
        <v>7</v>
      </c>
      <c r="BL349" s="4" t="s">
        <v>97</v>
      </c>
      <c r="BM349" s="4" t="s">
        <v>97</v>
      </c>
      <c r="BN349" s="4" t="s">
        <v>98</v>
      </c>
      <c r="BO349" s="6" t="s">
        <v>97</v>
      </c>
      <c r="BP349" s="6" t="s">
        <v>98</v>
      </c>
      <c r="BQ349" s="6" t="s">
        <v>98</v>
      </c>
      <c r="BR349" s="6" t="s">
        <v>96</v>
      </c>
      <c r="BS349" s="6">
        <v>10</v>
      </c>
      <c r="BT349" s="6" t="s">
        <v>96</v>
      </c>
      <c r="BU349" s="29" t="s">
        <v>429</v>
      </c>
      <c r="BV349" s="29" t="s">
        <v>429</v>
      </c>
      <c r="BW349" s="29" t="s">
        <v>429</v>
      </c>
      <c r="BX349" s="29" t="s">
        <v>429</v>
      </c>
      <c r="BY349" s="29" t="s">
        <v>429</v>
      </c>
      <c r="BZ349" s="65" t="s">
        <v>1800</v>
      </c>
      <c r="CA349" s="65" t="s">
        <v>429</v>
      </c>
      <c r="CB349" s="65" t="s">
        <v>429</v>
      </c>
      <c r="CC349" s="65" t="s">
        <v>429</v>
      </c>
      <c r="CD349" s="66">
        <v>70</v>
      </c>
      <c r="CE349" s="66">
        <v>29</v>
      </c>
      <c r="CF349" s="66">
        <v>21</v>
      </c>
      <c r="CG349" s="66">
        <v>0</v>
      </c>
      <c r="CH349" s="66">
        <v>0</v>
      </c>
      <c r="CI349" s="66">
        <v>38</v>
      </c>
      <c r="CJ349" s="66">
        <v>0</v>
      </c>
      <c r="CK349" s="66">
        <v>17</v>
      </c>
      <c r="CL349" s="66">
        <v>330</v>
      </c>
      <c r="CM349" s="66">
        <v>193</v>
      </c>
      <c r="CN349" s="66">
        <v>13</v>
      </c>
      <c r="CO349" s="66">
        <v>31</v>
      </c>
      <c r="CP349" s="66">
        <v>16</v>
      </c>
      <c r="CQ349" s="66">
        <v>14</v>
      </c>
      <c r="CR349" s="67">
        <v>0.15952251763429193</v>
      </c>
      <c r="CS349" s="67">
        <v>0.17145957677699403</v>
      </c>
      <c r="CT349" s="67">
        <v>0.29625610417797071</v>
      </c>
      <c r="CU349" s="67">
        <v>0.20238741182854042</v>
      </c>
      <c r="CV349" s="67">
        <v>0.17037438958220294</v>
      </c>
      <c r="CW349" s="68">
        <v>59</v>
      </c>
      <c r="CX349" s="68">
        <v>24</v>
      </c>
      <c r="CY349" s="68">
        <v>13</v>
      </c>
      <c r="CZ349" s="68">
        <v>15</v>
      </c>
    </row>
    <row r="350" spans="1:371" x14ac:dyDescent="0.3">
      <c r="A350" s="3" t="s">
        <v>444</v>
      </c>
      <c r="B350" s="3" t="s">
        <v>600</v>
      </c>
      <c r="C350" s="3" t="s">
        <v>657</v>
      </c>
      <c r="D350" s="6">
        <v>543942</v>
      </c>
      <c r="E350" s="4">
        <v>895</v>
      </c>
      <c r="F350" s="4">
        <v>460</v>
      </c>
      <c r="G350" s="54">
        <v>0.51396648044692739</v>
      </c>
      <c r="H350" s="4">
        <v>1</v>
      </c>
      <c r="I350" s="4">
        <v>450</v>
      </c>
      <c r="J350" s="6"/>
      <c r="K350" s="6">
        <v>450</v>
      </c>
      <c r="L350" s="6"/>
      <c r="M350" s="61">
        <v>10</v>
      </c>
      <c r="N350" s="4" t="s">
        <v>1718</v>
      </c>
      <c r="O350" s="4">
        <v>0</v>
      </c>
      <c r="P350" s="4">
        <v>0</v>
      </c>
      <c r="Q350" s="4">
        <v>100</v>
      </c>
      <c r="R350" s="4">
        <v>80</v>
      </c>
      <c r="S350" s="4">
        <v>10</v>
      </c>
      <c r="T350" s="4">
        <v>10</v>
      </c>
      <c r="U350" s="4">
        <v>0</v>
      </c>
      <c r="V350" s="4">
        <v>0</v>
      </c>
      <c r="W350" s="4">
        <v>0</v>
      </c>
      <c r="X350" s="4">
        <v>20</v>
      </c>
      <c r="Y350" s="4">
        <v>60</v>
      </c>
      <c r="Z350" s="4">
        <v>20</v>
      </c>
      <c r="AA350" s="4">
        <v>100</v>
      </c>
      <c r="AB350" s="4">
        <v>80</v>
      </c>
      <c r="AC350" s="4">
        <v>100</v>
      </c>
      <c r="AD350" s="4">
        <v>100</v>
      </c>
      <c r="AE350" s="4">
        <v>0</v>
      </c>
      <c r="AF350" s="4">
        <v>0</v>
      </c>
      <c r="AG350" s="4">
        <v>40</v>
      </c>
      <c r="AH350" s="4">
        <v>60</v>
      </c>
      <c r="AI350" s="4">
        <v>60</v>
      </c>
      <c r="AJ350" s="4">
        <v>2</v>
      </c>
      <c r="AK350" s="4" t="s">
        <v>96</v>
      </c>
      <c r="AL350" s="4" t="s">
        <v>97</v>
      </c>
      <c r="AM350" s="4" t="s">
        <v>98</v>
      </c>
      <c r="AN350" s="4" t="s">
        <v>97</v>
      </c>
      <c r="AO350" s="4" t="s">
        <v>97</v>
      </c>
      <c r="AP350" s="4" t="s">
        <v>97</v>
      </c>
      <c r="AQ350" s="4" t="s">
        <v>97</v>
      </c>
      <c r="AR350" s="4" t="s">
        <v>96</v>
      </c>
      <c r="AS350" s="4" t="s">
        <v>97</v>
      </c>
      <c r="AT350" s="4" t="s">
        <v>97</v>
      </c>
      <c r="AU350" s="4" t="s">
        <v>97</v>
      </c>
      <c r="AV350" s="4" t="s">
        <v>97</v>
      </c>
      <c r="AW350" s="4" t="s">
        <v>97</v>
      </c>
      <c r="AX350" s="4" t="s">
        <v>97</v>
      </c>
      <c r="AY350" s="4" t="s">
        <v>97</v>
      </c>
      <c r="AZ350" s="4" t="s">
        <v>97</v>
      </c>
      <c r="BA350" s="4" t="s">
        <v>97</v>
      </c>
      <c r="BB350" s="4" t="s">
        <v>97</v>
      </c>
      <c r="BC350" s="4" t="s">
        <v>97</v>
      </c>
      <c r="BD350" s="4" t="s">
        <v>96</v>
      </c>
      <c r="BE350" s="4">
        <v>0</v>
      </c>
      <c r="BF350" s="4">
        <v>7</v>
      </c>
      <c r="BG350" s="4">
        <v>7</v>
      </c>
      <c r="BH350" s="4">
        <v>0</v>
      </c>
      <c r="BI350" s="4">
        <v>0</v>
      </c>
      <c r="BJ350" s="4">
        <v>0</v>
      </c>
      <c r="BK350" s="4">
        <v>7</v>
      </c>
      <c r="BL350" s="4" t="s">
        <v>96</v>
      </c>
      <c r="BM350" s="4" t="s">
        <v>97</v>
      </c>
      <c r="BN350" s="4" t="s">
        <v>98</v>
      </c>
      <c r="BO350" s="6" t="s">
        <v>97</v>
      </c>
      <c r="BP350" s="6" t="s">
        <v>98</v>
      </c>
      <c r="BQ350" s="6" t="s">
        <v>98</v>
      </c>
      <c r="BR350" s="6" t="s">
        <v>96</v>
      </c>
      <c r="BS350" s="6">
        <v>25</v>
      </c>
      <c r="BT350" s="6" t="s">
        <v>96</v>
      </c>
      <c r="BU350" s="29" t="s">
        <v>430</v>
      </c>
      <c r="BV350" s="29" t="s">
        <v>429</v>
      </c>
      <c r="BW350" s="29" t="s">
        <v>429</v>
      </c>
      <c r="BX350" s="29" t="s">
        <v>429</v>
      </c>
      <c r="BY350" s="29" t="s">
        <v>429</v>
      </c>
      <c r="BZ350" s="65" t="s">
        <v>429</v>
      </c>
      <c r="CA350" s="65" t="s">
        <v>429</v>
      </c>
      <c r="CB350" s="65" t="s">
        <v>429</v>
      </c>
      <c r="CC350" s="65" t="s">
        <v>429</v>
      </c>
      <c r="CD350" s="66">
        <v>102</v>
      </c>
      <c r="CE350" s="66">
        <v>61</v>
      </c>
      <c r="CF350" s="66">
        <v>24</v>
      </c>
      <c r="CG350" s="66">
        <v>0</v>
      </c>
      <c r="CH350" s="66">
        <v>20</v>
      </c>
      <c r="CI350" s="66">
        <v>111</v>
      </c>
      <c r="CJ350" s="66">
        <v>0</v>
      </c>
      <c r="CK350" s="66">
        <v>42</v>
      </c>
      <c r="CL350" s="66">
        <v>220</v>
      </c>
      <c r="CM350" s="66">
        <v>113</v>
      </c>
      <c r="CN350" s="66">
        <v>15</v>
      </c>
      <c r="CO350" s="66">
        <v>38</v>
      </c>
      <c r="CP350" s="66">
        <v>27</v>
      </c>
      <c r="CQ350" s="66">
        <v>6</v>
      </c>
      <c r="CR350" s="67">
        <v>0.2544642857142857</v>
      </c>
      <c r="CS350" s="67">
        <v>0.21428571428571427</v>
      </c>
      <c r="CT350" s="67">
        <v>0.29799107142857145</v>
      </c>
      <c r="CU350" s="67">
        <v>0.14285714285714285</v>
      </c>
      <c r="CV350" s="67">
        <v>9.0401785714285712E-2</v>
      </c>
      <c r="CW350" s="68">
        <v>5</v>
      </c>
      <c r="CX350" s="68">
        <v>26</v>
      </c>
      <c r="CY350" s="68">
        <v>18</v>
      </c>
      <c r="CZ350" s="68">
        <v>6</v>
      </c>
    </row>
    <row r="351" spans="1:371" x14ac:dyDescent="0.3">
      <c r="A351" s="3" t="s">
        <v>444</v>
      </c>
      <c r="B351" s="3" t="s">
        <v>600</v>
      </c>
      <c r="C351" s="3" t="s">
        <v>658</v>
      </c>
      <c r="D351" s="6">
        <v>523283</v>
      </c>
      <c r="E351" s="4">
        <v>1160</v>
      </c>
      <c r="F351" s="4">
        <v>916</v>
      </c>
      <c r="G351" s="54">
        <v>0.78965517241379313</v>
      </c>
      <c r="H351" s="6">
        <v>1</v>
      </c>
      <c r="I351" s="4">
        <v>529</v>
      </c>
      <c r="J351" s="6"/>
      <c r="K351" s="6">
        <v>529</v>
      </c>
      <c r="L351" s="6"/>
      <c r="M351" s="61">
        <v>386.99999999999994</v>
      </c>
      <c r="N351" s="4" t="s">
        <v>1712</v>
      </c>
      <c r="O351" s="4">
        <v>0</v>
      </c>
      <c r="P351" s="4">
        <v>0</v>
      </c>
      <c r="Q351" s="4">
        <v>100</v>
      </c>
      <c r="R351" s="4">
        <v>90</v>
      </c>
      <c r="S351" s="4">
        <v>10</v>
      </c>
      <c r="T351" s="4">
        <v>0</v>
      </c>
      <c r="U351" s="4">
        <v>0</v>
      </c>
      <c r="V351" s="4">
        <v>100</v>
      </c>
      <c r="W351" s="4">
        <v>95</v>
      </c>
      <c r="X351" s="4">
        <v>5</v>
      </c>
      <c r="Y351" s="4">
        <v>0</v>
      </c>
      <c r="Z351" s="4">
        <v>0</v>
      </c>
      <c r="AA351" s="4">
        <v>100</v>
      </c>
      <c r="AB351" s="4">
        <v>100</v>
      </c>
      <c r="AC351" s="4">
        <v>0</v>
      </c>
      <c r="AD351" s="4">
        <v>100</v>
      </c>
      <c r="AE351" s="4">
        <v>100</v>
      </c>
      <c r="AF351" s="4">
        <v>0</v>
      </c>
      <c r="AG351" s="4">
        <v>20</v>
      </c>
      <c r="AH351" s="4">
        <v>80</v>
      </c>
      <c r="AI351" s="4">
        <v>100</v>
      </c>
      <c r="AJ351" s="4">
        <v>2</v>
      </c>
      <c r="AK351" s="4" t="s">
        <v>96</v>
      </c>
      <c r="AL351" s="4" t="s">
        <v>97</v>
      </c>
      <c r="AM351" s="4" t="s">
        <v>98</v>
      </c>
      <c r="AN351" s="4" t="s">
        <v>97</v>
      </c>
      <c r="AO351" s="4" t="s">
        <v>97</v>
      </c>
      <c r="AP351" s="4" t="s">
        <v>97</v>
      </c>
      <c r="AQ351" s="4" t="s">
        <v>97</v>
      </c>
      <c r="AR351" s="4" t="s">
        <v>97</v>
      </c>
      <c r="AS351" s="4" t="s">
        <v>97</v>
      </c>
      <c r="AT351" s="4" t="s">
        <v>97</v>
      </c>
      <c r="AU351" s="4" t="s">
        <v>97</v>
      </c>
      <c r="AV351" s="4" t="s">
        <v>97</v>
      </c>
      <c r="AW351" s="4" t="s">
        <v>97</v>
      </c>
      <c r="AX351" s="4" t="s">
        <v>97</v>
      </c>
      <c r="AY351" s="4" t="s">
        <v>97</v>
      </c>
      <c r="AZ351" s="4" t="s">
        <v>97</v>
      </c>
      <c r="BA351" s="4" t="s">
        <v>97</v>
      </c>
      <c r="BB351" s="4" t="s">
        <v>96</v>
      </c>
      <c r="BC351" s="4" t="s">
        <v>97</v>
      </c>
      <c r="BD351" s="4" t="s">
        <v>1439</v>
      </c>
      <c r="BE351" s="4">
        <v>2</v>
      </c>
      <c r="BF351" s="4">
        <v>12</v>
      </c>
      <c r="BG351" s="4">
        <v>12</v>
      </c>
      <c r="BH351" s="4">
        <v>0</v>
      </c>
      <c r="BI351" s="4">
        <v>10</v>
      </c>
      <c r="BJ351" s="4">
        <v>0</v>
      </c>
      <c r="BK351" s="4">
        <v>7</v>
      </c>
      <c r="BL351" s="4" t="s">
        <v>96</v>
      </c>
      <c r="BM351" s="4" t="s">
        <v>96</v>
      </c>
      <c r="BN351" s="4" t="s">
        <v>1714</v>
      </c>
      <c r="BO351" s="6" t="s">
        <v>97</v>
      </c>
      <c r="BP351" s="6" t="s">
        <v>98</v>
      </c>
      <c r="BQ351" s="6" t="s">
        <v>98</v>
      </c>
      <c r="BR351" s="6" t="s">
        <v>96</v>
      </c>
      <c r="BS351" s="6">
        <v>84</v>
      </c>
      <c r="BT351" s="6" t="s">
        <v>96</v>
      </c>
      <c r="BU351" s="29" t="s">
        <v>429</v>
      </c>
      <c r="BV351" s="29" t="s">
        <v>1801</v>
      </c>
      <c r="BW351" s="29" t="s">
        <v>429</v>
      </c>
      <c r="BX351" s="29" t="s">
        <v>429</v>
      </c>
      <c r="BY351" s="29" t="s">
        <v>430</v>
      </c>
      <c r="BZ351" s="65" t="s">
        <v>429</v>
      </c>
      <c r="CA351" s="65" t="s">
        <v>429</v>
      </c>
      <c r="CB351" s="65" t="s">
        <v>429</v>
      </c>
      <c r="CC351" s="65" t="s">
        <v>429</v>
      </c>
      <c r="CD351" s="66">
        <v>173</v>
      </c>
      <c r="CE351" s="66">
        <v>122</v>
      </c>
      <c r="CF351" s="66">
        <v>42</v>
      </c>
      <c r="CG351" s="66">
        <v>0</v>
      </c>
      <c r="CH351" s="66">
        <v>0</v>
      </c>
      <c r="CI351" s="66">
        <v>372</v>
      </c>
      <c r="CJ351" s="66">
        <v>144</v>
      </c>
      <c r="CK351" s="66">
        <v>100</v>
      </c>
      <c r="CL351" s="66">
        <v>418</v>
      </c>
      <c r="CM351" s="66">
        <v>160</v>
      </c>
      <c r="CN351" s="66">
        <v>19</v>
      </c>
      <c r="CO351" s="66">
        <v>63</v>
      </c>
      <c r="CP351" s="66">
        <v>106</v>
      </c>
      <c r="CQ351" s="66">
        <v>107</v>
      </c>
      <c r="CR351" s="67">
        <v>0.38349097162510748</v>
      </c>
      <c r="CS351" s="67">
        <v>0.2545141874462597</v>
      </c>
      <c r="CT351" s="67">
        <v>0.22613929492691315</v>
      </c>
      <c r="CU351" s="67">
        <v>8.5124677558039555E-2</v>
      </c>
      <c r="CV351" s="67">
        <v>5.073086844368014E-2</v>
      </c>
      <c r="CW351" s="68">
        <v>20</v>
      </c>
      <c r="CX351" s="68">
        <v>10</v>
      </c>
      <c r="CY351" s="68">
        <v>25</v>
      </c>
      <c r="CZ351" s="68">
        <v>4</v>
      </c>
    </row>
    <row r="352" spans="1:371" x14ac:dyDescent="0.3">
      <c r="A352" s="3" t="s">
        <v>444</v>
      </c>
      <c r="B352" s="3" t="s">
        <v>600</v>
      </c>
      <c r="C352" s="3" t="s">
        <v>1640</v>
      </c>
      <c r="D352" s="6">
        <v>522635</v>
      </c>
      <c r="E352" s="4">
        <v>454</v>
      </c>
      <c r="F352" s="4">
        <v>327</v>
      </c>
      <c r="G352" s="54">
        <v>0.72026431718061679</v>
      </c>
      <c r="H352" s="6" t="s">
        <v>1717</v>
      </c>
      <c r="I352" s="6">
        <v>327</v>
      </c>
      <c r="J352" s="6"/>
      <c r="K352" s="6"/>
      <c r="L352" s="6">
        <v>327</v>
      </c>
      <c r="M352" s="61"/>
      <c r="N352" s="4" t="s">
        <v>1712</v>
      </c>
      <c r="O352" s="4">
        <v>0</v>
      </c>
      <c r="P352" s="4">
        <v>0</v>
      </c>
      <c r="Q352" s="4">
        <v>98</v>
      </c>
      <c r="R352" s="4">
        <v>70</v>
      </c>
      <c r="S352" s="4">
        <v>30</v>
      </c>
      <c r="T352" s="4">
        <v>0</v>
      </c>
      <c r="U352" s="4">
        <v>0</v>
      </c>
      <c r="V352" s="4">
        <v>0</v>
      </c>
      <c r="W352" s="4">
        <v>0</v>
      </c>
      <c r="X352" s="4">
        <v>75</v>
      </c>
      <c r="Y352" s="4">
        <v>0</v>
      </c>
      <c r="Z352" s="4">
        <v>25</v>
      </c>
      <c r="AA352" s="4">
        <v>100</v>
      </c>
      <c r="AB352" s="4">
        <v>95</v>
      </c>
      <c r="AC352" s="4">
        <v>100</v>
      </c>
      <c r="AD352" s="4">
        <v>100</v>
      </c>
      <c r="AE352" s="4">
        <v>50</v>
      </c>
      <c r="AF352" s="4">
        <v>0</v>
      </c>
      <c r="AG352" s="4">
        <v>50</v>
      </c>
      <c r="AH352" s="4">
        <v>50</v>
      </c>
      <c r="AI352" s="4">
        <v>100</v>
      </c>
      <c r="AJ352" s="4">
        <v>2</v>
      </c>
      <c r="AK352" s="4" t="s">
        <v>96</v>
      </c>
      <c r="AL352" s="4" t="s">
        <v>96</v>
      </c>
      <c r="AM352" s="4">
        <v>2</v>
      </c>
      <c r="AN352" s="4" t="s">
        <v>96</v>
      </c>
      <c r="AO352" s="4" t="s">
        <v>96</v>
      </c>
      <c r="AP352" s="4" t="s">
        <v>97</v>
      </c>
      <c r="AQ352" s="4" t="s">
        <v>97</v>
      </c>
      <c r="AR352" s="4" t="s">
        <v>97</v>
      </c>
      <c r="AS352" s="4" t="s">
        <v>97</v>
      </c>
      <c r="AT352" s="4" t="s">
        <v>97</v>
      </c>
      <c r="AU352" s="4" t="s">
        <v>97</v>
      </c>
      <c r="AV352" s="4" t="s">
        <v>97</v>
      </c>
      <c r="AW352" s="4" t="s">
        <v>97</v>
      </c>
      <c r="AX352" s="4" t="s">
        <v>97</v>
      </c>
      <c r="AY352" s="4" t="s">
        <v>97</v>
      </c>
      <c r="AZ352" s="4" t="s">
        <v>97</v>
      </c>
      <c r="BA352" s="4" t="s">
        <v>97</v>
      </c>
      <c r="BB352" s="4" t="s">
        <v>97</v>
      </c>
      <c r="BC352" s="4" t="s">
        <v>97</v>
      </c>
      <c r="BD352" s="4" t="s">
        <v>1439</v>
      </c>
      <c r="BE352" s="4">
        <v>5</v>
      </c>
      <c r="BF352" s="4">
        <v>5</v>
      </c>
      <c r="BG352" s="4">
        <v>23</v>
      </c>
      <c r="BH352" s="4">
        <v>0</v>
      </c>
      <c r="BI352" s="4">
        <v>23</v>
      </c>
      <c r="BJ352" s="4">
        <v>0</v>
      </c>
      <c r="BK352" s="4">
        <v>5</v>
      </c>
      <c r="BL352" s="4" t="s">
        <v>97</v>
      </c>
      <c r="BM352" s="4" t="s">
        <v>1713</v>
      </c>
      <c r="BN352" s="4" t="s">
        <v>98</v>
      </c>
      <c r="BO352" s="6" t="s">
        <v>97</v>
      </c>
      <c r="BP352" s="6" t="s">
        <v>98</v>
      </c>
      <c r="BQ352" s="6" t="s">
        <v>98</v>
      </c>
      <c r="BR352" s="6" t="s">
        <v>96</v>
      </c>
      <c r="BS352" s="6">
        <v>20</v>
      </c>
      <c r="BT352" s="6" t="s">
        <v>96</v>
      </c>
      <c r="BU352" s="29" t="s">
        <v>430</v>
      </c>
      <c r="BV352" s="29" t="s">
        <v>429</v>
      </c>
      <c r="BW352" s="29" t="s">
        <v>429</v>
      </c>
      <c r="BX352" s="29" t="s">
        <v>429</v>
      </c>
      <c r="BY352" s="29" t="s">
        <v>430</v>
      </c>
      <c r="BZ352" s="65" t="s">
        <v>429</v>
      </c>
      <c r="CA352" s="65" t="s">
        <v>429</v>
      </c>
      <c r="CB352" s="65" t="s">
        <v>429</v>
      </c>
      <c r="CC352" s="65" t="s">
        <v>429</v>
      </c>
      <c r="CD352" s="66">
        <v>46</v>
      </c>
      <c r="CE352" s="66">
        <v>24</v>
      </c>
      <c r="CF352" s="66">
        <v>10</v>
      </c>
      <c r="CG352" s="66">
        <v>0</v>
      </c>
      <c r="CH352" s="66">
        <v>1</v>
      </c>
      <c r="CI352" s="66">
        <v>83</v>
      </c>
      <c r="CJ352" s="66">
        <v>0</v>
      </c>
      <c r="CK352" s="66">
        <v>23</v>
      </c>
      <c r="CL352" s="66">
        <v>163</v>
      </c>
      <c r="CM352" s="66">
        <v>55</v>
      </c>
      <c r="CN352" s="66">
        <v>12</v>
      </c>
      <c r="CO352" s="66">
        <v>26</v>
      </c>
      <c r="CP352" s="66">
        <v>0</v>
      </c>
      <c r="CQ352" s="66">
        <v>0</v>
      </c>
      <c r="CR352" s="67">
        <v>0.37179487179487181</v>
      </c>
      <c r="CS352" s="67">
        <v>0.27777777777777779</v>
      </c>
      <c r="CT352" s="67">
        <v>0.21794871794871795</v>
      </c>
      <c r="CU352" s="67">
        <v>8.7606837606837601E-2</v>
      </c>
      <c r="CV352" s="67">
        <v>4.4871794871794872E-2</v>
      </c>
      <c r="CW352" s="68">
        <v>13</v>
      </c>
      <c r="CX352" s="68">
        <v>11</v>
      </c>
      <c r="CY352" s="68">
        <v>13</v>
      </c>
      <c r="CZ352" s="68">
        <v>1</v>
      </c>
    </row>
    <row r="353" spans="1:104" x14ac:dyDescent="0.3">
      <c r="A353" s="3" t="s">
        <v>444</v>
      </c>
      <c r="B353" s="3" t="s">
        <v>600</v>
      </c>
      <c r="C353" s="3" t="s">
        <v>659</v>
      </c>
      <c r="D353" s="6">
        <v>523372</v>
      </c>
      <c r="E353" s="4">
        <v>1011</v>
      </c>
      <c r="F353" s="4">
        <v>551</v>
      </c>
      <c r="G353" s="54">
        <v>0.54500494559841739</v>
      </c>
      <c r="H353" s="4">
        <v>1</v>
      </c>
      <c r="I353" s="4">
        <v>381</v>
      </c>
      <c r="J353" s="6">
        <v>381</v>
      </c>
      <c r="K353" s="6"/>
      <c r="L353" s="6"/>
      <c r="M353" s="61">
        <v>170</v>
      </c>
      <c r="N353" s="4" t="s">
        <v>1712</v>
      </c>
      <c r="O353" s="4">
        <v>0</v>
      </c>
      <c r="P353" s="4">
        <v>0</v>
      </c>
      <c r="Q353" s="4">
        <v>100</v>
      </c>
      <c r="R353" s="4">
        <v>85</v>
      </c>
      <c r="S353" s="4">
        <v>15</v>
      </c>
      <c r="T353" s="4">
        <v>0</v>
      </c>
      <c r="U353" s="4">
        <v>0</v>
      </c>
      <c r="V353" s="4">
        <v>100</v>
      </c>
      <c r="W353" s="4">
        <v>85</v>
      </c>
      <c r="X353" s="4">
        <v>15</v>
      </c>
      <c r="Y353" s="4">
        <v>0</v>
      </c>
      <c r="Z353" s="4">
        <v>0</v>
      </c>
      <c r="AA353" s="4">
        <v>100</v>
      </c>
      <c r="AB353" s="4">
        <v>100</v>
      </c>
      <c r="AC353" s="4">
        <v>100</v>
      </c>
      <c r="AD353" s="4">
        <v>100</v>
      </c>
      <c r="AE353" s="4">
        <v>100</v>
      </c>
      <c r="AF353" s="4">
        <v>0</v>
      </c>
      <c r="AG353" s="4">
        <v>98</v>
      </c>
      <c r="AH353" s="4">
        <v>2</v>
      </c>
      <c r="AI353" s="4">
        <v>100</v>
      </c>
      <c r="AJ353" s="4">
        <v>2</v>
      </c>
      <c r="AK353" s="4" t="s">
        <v>96</v>
      </c>
      <c r="AL353" s="4" t="s">
        <v>96</v>
      </c>
      <c r="AM353" s="4">
        <v>7</v>
      </c>
      <c r="AN353" s="4" t="s">
        <v>97</v>
      </c>
      <c r="AO353" s="4" t="s">
        <v>97</v>
      </c>
      <c r="AP353" s="4" t="s">
        <v>97</v>
      </c>
      <c r="AQ353" s="4" t="s">
        <v>97</v>
      </c>
      <c r="AR353" s="4" t="s">
        <v>97</v>
      </c>
      <c r="AS353" s="4" t="s">
        <v>97</v>
      </c>
      <c r="AT353" s="4" t="s">
        <v>97</v>
      </c>
      <c r="AU353" s="4" t="s">
        <v>97</v>
      </c>
      <c r="AV353" s="4" t="s">
        <v>97</v>
      </c>
      <c r="AW353" s="4" t="s">
        <v>97</v>
      </c>
      <c r="AX353" s="4" t="s">
        <v>97</v>
      </c>
      <c r="AY353" s="4" t="s">
        <v>97</v>
      </c>
      <c r="AZ353" s="4" t="s">
        <v>97</v>
      </c>
      <c r="BA353" s="4" t="s">
        <v>97</v>
      </c>
      <c r="BB353" s="4" t="s">
        <v>97</v>
      </c>
      <c r="BC353" s="4" t="s">
        <v>97</v>
      </c>
      <c r="BD353" s="4" t="s">
        <v>1710</v>
      </c>
      <c r="BE353" s="4">
        <v>1</v>
      </c>
      <c r="BF353" s="4">
        <v>12</v>
      </c>
      <c r="BG353" s="4">
        <v>12</v>
      </c>
      <c r="BH353" s="4">
        <v>0</v>
      </c>
      <c r="BI353" s="4">
        <v>12</v>
      </c>
      <c r="BJ353" s="4">
        <v>0</v>
      </c>
      <c r="BK353" s="4">
        <v>7</v>
      </c>
      <c r="BL353" s="4" t="s">
        <v>96</v>
      </c>
      <c r="BM353" s="4" t="s">
        <v>97</v>
      </c>
      <c r="BN353" s="4" t="s">
        <v>98</v>
      </c>
      <c r="BO353" s="6" t="s">
        <v>97</v>
      </c>
      <c r="BP353" s="6" t="s">
        <v>98</v>
      </c>
      <c r="BQ353" s="6" t="s">
        <v>98</v>
      </c>
      <c r="BR353" s="6" t="s">
        <v>96</v>
      </c>
      <c r="BS353" s="6">
        <v>40</v>
      </c>
      <c r="BT353" s="6" t="s">
        <v>96</v>
      </c>
      <c r="BU353" s="29" t="s">
        <v>430</v>
      </c>
      <c r="BV353" s="29" t="s">
        <v>1798</v>
      </c>
      <c r="BW353" s="29" t="s">
        <v>429</v>
      </c>
      <c r="BX353" s="29" t="s">
        <v>1798</v>
      </c>
      <c r="BY353" s="29" t="s">
        <v>430</v>
      </c>
      <c r="BZ353" s="65" t="s">
        <v>429</v>
      </c>
      <c r="CA353" s="65" t="s">
        <v>429</v>
      </c>
      <c r="CB353" s="65" t="s">
        <v>429</v>
      </c>
      <c r="CC353" s="65" t="s">
        <v>429</v>
      </c>
      <c r="CD353" s="66">
        <v>85</v>
      </c>
      <c r="CE353" s="66">
        <v>48</v>
      </c>
      <c r="CF353" s="66">
        <v>23</v>
      </c>
      <c r="CG353" s="66">
        <v>25</v>
      </c>
      <c r="CH353" s="66">
        <v>0</v>
      </c>
      <c r="CI353" s="66">
        <v>119</v>
      </c>
      <c r="CJ353" s="66">
        <v>0</v>
      </c>
      <c r="CK353" s="66">
        <v>38</v>
      </c>
      <c r="CL353" s="66">
        <v>201</v>
      </c>
      <c r="CM353" s="66">
        <v>104</v>
      </c>
      <c r="CN353" s="66">
        <v>12</v>
      </c>
      <c r="CO353" s="66">
        <v>39</v>
      </c>
      <c r="CP353" s="66">
        <v>256</v>
      </c>
      <c r="CQ353" s="66">
        <v>244</v>
      </c>
      <c r="CR353" s="67">
        <v>0.23571428571428571</v>
      </c>
      <c r="CS353" s="67">
        <v>0.23265306122448978</v>
      </c>
      <c r="CT353" s="67">
        <v>0.28877551020408165</v>
      </c>
      <c r="CU353" s="67">
        <v>0.12653061224489795</v>
      </c>
      <c r="CV353" s="67">
        <v>0.11632653061224489</v>
      </c>
      <c r="CW353" s="68">
        <v>1</v>
      </c>
      <c r="CX353" s="68">
        <v>14</v>
      </c>
      <c r="CY353" s="68">
        <v>15</v>
      </c>
      <c r="CZ353" s="68">
        <v>7</v>
      </c>
    </row>
    <row r="354" spans="1:104" x14ac:dyDescent="0.3">
      <c r="A354" s="3" t="s">
        <v>444</v>
      </c>
      <c r="B354" s="3" t="s">
        <v>660</v>
      </c>
      <c r="C354" s="3" t="s">
        <v>661</v>
      </c>
      <c r="D354" s="6">
        <v>525561</v>
      </c>
      <c r="E354" s="4">
        <v>581</v>
      </c>
      <c r="F354" s="4">
        <v>448</v>
      </c>
      <c r="G354" s="54">
        <v>0.77108433734939763</v>
      </c>
      <c r="H354" s="4">
        <v>3</v>
      </c>
      <c r="I354" s="4">
        <v>448</v>
      </c>
      <c r="J354" s="6"/>
      <c r="K354" s="6">
        <v>448</v>
      </c>
      <c r="L354" s="6"/>
      <c r="M354" s="61"/>
      <c r="N354" s="4" t="s">
        <v>1709</v>
      </c>
      <c r="O354" s="4">
        <v>0</v>
      </c>
      <c r="P354" s="4">
        <v>0</v>
      </c>
      <c r="Q354" s="4">
        <v>100</v>
      </c>
      <c r="R354" s="4">
        <v>95</v>
      </c>
      <c r="S354" s="4">
        <v>5</v>
      </c>
      <c r="T354" s="4">
        <v>0</v>
      </c>
      <c r="U354" s="4">
        <v>0</v>
      </c>
      <c r="V354" s="4">
        <v>0</v>
      </c>
      <c r="W354" s="4">
        <v>0</v>
      </c>
      <c r="X354" s="4">
        <v>80</v>
      </c>
      <c r="Y354" s="4">
        <v>5</v>
      </c>
      <c r="Z354" s="4">
        <v>15</v>
      </c>
      <c r="AA354" s="4">
        <v>100</v>
      </c>
      <c r="AB354" s="4">
        <v>100</v>
      </c>
      <c r="AC354" s="4">
        <v>100</v>
      </c>
      <c r="AD354" s="4">
        <v>0</v>
      </c>
      <c r="AE354" s="4">
        <v>0</v>
      </c>
      <c r="AF354" s="4">
        <v>0</v>
      </c>
      <c r="AG354" s="4">
        <v>10</v>
      </c>
      <c r="AH354" s="4">
        <v>90</v>
      </c>
      <c r="AI354" s="4">
        <v>100</v>
      </c>
      <c r="AJ354" s="4">
        <v>2</v>
      </c>
      <c r="AK354" s="4" t="s">
        <v>96</v>
      </c>
      <c r="AL354" s="4" t="s">
        <v>96</v>
      </c>
      <c r="AM354" s="4">
        <v>3</v>
      </c>
      <c r="AN354" s="4" t="s">
        <v>97</v>
      </c>
      <c r="AO354" s="4" t="s">
        <v>97</v>
      </c>
      <c r="AP354" s="4" t="s">
        <v>97</v>
      </c>
      <c r="AQ354" s="4" t="s">
        <v>97</v>
      </c>
      <c r="AR354" s="4" t="s">
        <v>97</v>
      </c>
      <c r="AS354" s="4" t="s">
        <v>97</v>
      </c>
      <c r="AT354" s="4" t="s">
        <v>97</v>
      </c>
      <c r="AU354" s="4" t="s">
        <v>97</v>
      </c>
      <c r="AV354" s="4" t="s">
        <v>97</v>
      </c>
      <c r="AW354" s="4" t="s">
        <v>97</v>
      </c>
      <c r="AX354" s="4" t="s">
        <v>97</v>
      </c>
      <c r="AY354" s="4" t="s">
        <v>97</v>
      </c>
      <c r="AZ354" s="4" t="s">
        <v>97</v>
      </c>
      <c r="BA354" s="4" t="s">
        <v>97</v>
      </c>
      <c r="BB354" s="4" t="s">
        <v>97</v>
      </c>
      <c r="BC354" s="4" t="s">
        <v>97</v>
      </c>
      <c r="BD354" s="4" t="s">
        <v>97</v>
      </c>
      <c r="BE354" s="4">
        <v>23</v>
      </c>
      <c r="BF354" s="4">
        <v>10</v>
      </c>
      <c r="BG354" s="4">
        <v>23</v>
      </c>
      <c r="BH354" s="4">
        <v>0</v>
      </c>
      <c r="BI354" s="4">
        <v>23</v>
      </c>
      <c r="BJ354" s="4">
        <v>0</v>
      </c>
      <c r="BK354" s="4">
        <v>5</v>
      </c>
      <c r="BL354" s="4" t="s">
        <v>97</v>
      </c>
      <c r="BM354" s="4" t="s">
        <v>97</v>
      </c>
      <c r="BN354" s="4" t="s">
        <v>98</v>
      </c>
      <c r="BO354" s="6" t="s">
        <v>97</v>
      </c>
      <c r="BP354" s="6" t="s">
        <v>98</v>
      </c>
      <c r="BQ354" s="6" t="s">
        <v>98</v>
      </c>
      <c r="BR354" s="6" t="s">
        <v>96</v>
      </c>
      <c r="BS354" s="6">
        <v>70</v>
      </c>
      <c r="BT354" s="6" t="s">
        <v>96</v>
      </c>
      <c r="BU354" s="29" t="s">
        <v>429</v>
      </c>
      <c r="BV354" s="29" t="s">
        <v>429</v>
      </c>
      <c r="BW354" s="29" t="s">
        <v>429</v>
      </c>
      <c r="BX354" s="29" t="s">
        <v>429</v>
      </c>
      <c r="BY354" s="29" t="s">
        <v>430</v>
      </c>
      <c r="BZ354" s="65" t="s">
        <v>429</v>
      </c>
      <c r="CA354" s="65" t="s">
        <v>1800</v>
      </c>
      <c r="CB354" s="65" t="s">
        <v>429</v>
      </c>
      <c r="CC354" s="65" t="s">
        <v>429</v>
      </c>
      <c r="CD354" s="66">
        <v>105</v>
      </c>
      <c r="CE354" s="66">
        <v>56</v>
      </c>
      <c r="CF354" s="66">
        <v>42</v>
      </c>
      <c r="CG354" s="66">
        <v>32</v>
      </c>
      <c r="CH354" s="66">
        <v>14</v>
      </c>
      <c r="CI354" s="66">
        <v>236</v>
      </c>
      <c r="CJ354" s="66">
        <v>68</v>
      </c>
      <c r="CK354" s="66">
        <v>75</v>
      </c>
      <c r="CL354" s="66">
        <v>230</v>
      </c>
      <c r="CM354" s="66">
        <v>79</v>
      </c>
      <c r="CN354" s="66">
        <v>14</v>
      </c>
      <c r="CO354" s="66">
        <v>38</v>
      </c>
      <c r="CP354" s="66">
        <v>17</v>
      </c>
      <c r="CQ354" s="66">
        <v>8</v>
      </c>
      <c r="CR354" s="67">
        <v>0.37372013651877134</v>
      </c>
      <c r="CS354" s="67">
        <v>0.2713310580204778</v>
      </c>
      <c r="CT354" s="67">
        <v>0.20136518771331058</v>
      </c>
      <c r="CU354" s="67">
        <v>9.2150170648464161E-2</v>
      </c>
      <c r="CV354" s="67">
        <v>6.1433447098976107E-2</v>
      </c>
      <c r="CW354" s="68">
        <v>1</v>
      </c>
      <c r="CX354" s="68">
        <v>6</v>
      </c>
      <c r="CY354" s="68">
        <v>15</v>
      </c>
      <c r="CZ354" s="68">
        <v>3</v>
      </c>
    </row>
    <row r="355" spans="1:104" x14ac:dyDescent="0.3">
      <c r="A355" s="3" t="s">
        <v>444</v>
      </c>
      <c r="B355" s="3" t="s">
        <v>660</v>
      </c>
      <c r="C355" s="3" t="s">
        <v>665</v>
      </c>
      <c r="D355" s="6">
        <v>514578</v>
      </c>
      <c r="E355" s="4">
        <v>401</v>
      </c>
      <c r="F355" s="4">
        <v>201</v>
      </c>
      <c r="G355" s="54">
        <v>0.50124688279301743</v>
      </c>
      <c r="H355" s="6">
        <v>1</v>
      </c>
      <c r="I355" s="4">
        <v>70</v>
      </c>
      <c r="J355" s="6">
        <v>70</v>
      </c>
      <c r="K355" s="6"/>
      <c r="L355" s="6"/>
      <c r="M355" s="61">
        <v>131</v>
      </c>
      <c r="N355" s="4" t="s">
        <v>1718</v>
      </c>
      <c r="O355" s="4">
        <v>0</v>
      </c>
      <c r="P355" s="4">
        <v>0</v>
      </c>
      <c r="Q355" s="4">
        <v>100</v>
      </c>
      <c r="R355" s="4">
        <v>50</v>
      </c>
      <c r="S355" s="4">
        <v>20</v>
      </c>
      <c r="T355" s="4">
        <v>30</v>
      </c>
      <c r="U355" s="4">
        <v>0</v>
      </c>
      <c r="V355" s="4">
        <v>0</v>
      </c>
      <c r="W355" s="4">
        <v>0</v>
      </c>
      <c r="X355" s="4">
        <v>100</v>
      </c>
      <c r="Y355" s="4">
        <v>0</v>
      </c>
      <c r="Z355" s="4">
        <v>0</v>
      </c>
      <c r="AA355" s="4">
        <v>100</v>
      </c>
      <c r="AB355" s="4">
        <v>100</v>
      </c>
      <c r="AC355" s="4">
        <v>100</v>
      </c>
      <c r="AD355" s="4">
        <v>100</v>
      </c>
      <c r="AE355" s="4">
        <v>70</v>
      </c>
      <c r="AF355" s="4">
        <v>0</v>
      </c>
      <c r="AG355" s="4">
        <v>70</v>
      </c>
      <c r="AH355" s="4">
        <v>30</v>
      </c>
      <c r="AI355" s="4">
        <v>100</v>
      </c>
      <c r="AJ355" s="4">
        <v>2</v>
      </c>
      <c r="AK355" s="4" t="s">
        <v>96</v>
      </c>
      <c r="AL355" s="4" t="s">
        <v>96</v>
      </c>
      <c r="AM355" s="4">
        <v>12</v>
      </c>
      <c r="AN355" s="4" t="s">
        <v>97</v>
      </c>
      <c r="AO355" s="4" t="s">
        <v>97</v>
      </c>
      <c r="AP355" s="4" t="s">
        <v>97</v>
      </c>
      <c r="AQ355" s="4" t="s">
        <v>97</v>
      </c>
      <c r="AR355" s="4" t="s">
        <v>97</v>
      </c>
      <c r="AS355" s="4" t="s">
        <v>97</v>
      </c>
      <c r="AT355" s="4" t="s">
        <v>97</v>
      </c>
      <c r="AU355" s="4" t="s">
        <v>97</v>
      </c>
      <c r="AV355" s="4" t="s">
        <v>97</v>
      </c>
      <c r="AW355" s="4" t="s">
        <v>97</v>
      </c>
      <c r="AX355" s="4" t="s">
        <v>97</v>
      </c>
      <c r="AY355" s="4" t="s">
        <v>97</v>
      </c>
      <c r="AZ355" s="4" t="s">
        <v>97</v>
      </c>
      <c r="BA355" s="4" t="s">
        <v>97</v>
      </c>
      <c r="BB355" s="4" t="s">
        <v>97</v>
      </c>
      <c r="BC355" s="4" t="s">
        <v>97</v>
      </c>
      <c r="BD355" s="4" t="s">
        <v>96</v>
      </c>
      <c r="BE355" s="4">
        <v>0</v>
      </c>
      <c r="BF355" s="4">
        <v>0</v>
      </c>
      <c r="BG355" s="4">
        <v>0</v>
      </c>
      <c r="BH355" s="4">
        <v>0</v>
      </c>
      <c r="BI355" s="4">
        <v>0</v>
      </c>
      <c r="BJ355" s="4">
        <v>0</v>
      </c>
      <c r="BK355" s="4">
        <v>5</v>
      </c>
      <c r="BL355" s="4" t="s">
        <v>97</v>
      </c>
      <c r="BM355" s="4" t="s">
        <v>1713</v>
      </c>
      <c r="BN355" s="4" t="s">
        <v>98</v>
      </c>
      <c r="BO355" s="6" t="s">
        <v>97</v>
      </c>
      <c r="BP355" s="6" t="s">
        <v>98</v>
      </c>
      <c r="BQ355" s="6" t="s">
        <v>98</v>
      </c>
      <c r="BR355" s="6" t="s">
        <v>96</v>
      </c>
      <c r="BS355" s="6">
        <v>40</v>
      </c>
      <c r="BT355" s="6" t="s">
        <v>96</v>
      </c>
      <c r="BU355" s="29" t="s">
        <v>429</v>
      </c>
      <c r="BV355" s="29" t="s">
        <v>429</v>
      </c>
      <c r="BW355" s="29" t="s">
        <v>429</v>
      </c>
      <c r="BX355" s="29" t="s">
        <v>429</v>
      </c>
      <c r="BY355" s="29" t="s">
        <v>429</v>
      </c>
      <c r="BZ355" s="65" t="s">
        <v>429</v>
      </c>
      <c r="CA355" s="65" t="s">
        <v>429</v>
      </c>
      <c r="CB355" s="65" t="s">
        <v>429</v>
      </c>
      <c r="CC355" s="65" t="s">
        <v>429</v>
      </c>
      <c r="CD355" s="66">
        <v>64</v>
      </c>
      <c r="CE355" s="66">
        <v>45</v>
      </c>
      <c r="CF355" s="66">
        <v>13</v>
      </c>
      <c r="CG355" s="66">
        <v>0</v>
      </c>
      <c r="CH355" s="66">
        <v>1</v>
      </c>
      <c r="CI355" s="66">
        <v>82</v>
      </c>
      <c r="CJ355" s="66">
        <v>0</v>
      </c>
      <c r="CK355" s="66">
        <v>37</v>
      </c>
      <c r="CL355" s="66">
        <v>88</v>
      </c>
      <c r="CM355" s="66">
        <v>48</v>
      </c>
      <c r="CN355" s="66">
        <v>3</v>
      </c>
      <c r="CO355" s="66">
        <v>16</v>
      </c>
      <c r="CP355" s="66">
        <v>22</v>
      </c>
      <c r="CQ355" s="66">
        <v>18</v>
      </c>
      <c r="CR355" s="67">
        <v>0.22139303482587064</v>
      </c>
      <c r="CS355" s="67">
        <v>0.19402985074626866</v>
      </c>
      <c r="CT355" s="67">
        <v>0.27114427860696516</v>
      </c>
      <c r="CU355" s="67">
        <v>0.17412935323383086</v>
      </c>
      <c r="CV355" s="67">
        <v>0.13930348258706468</v>
      </c>
      <c r="CW355" s="68">
        <v>10</v>
      </c>
      <c r="CX355" s="68">
        <v>8</v>
      </c>
      <c r="CY355" s="68">
        <v>6</v>
      </c>
      <c r="CZ355" s="68">
        <v>7</v>
      </c>
    </row>
    <row r="356" spans="1:104" x14ac:dyDescent="0.3">
      <c r="A356" s="3" t="s">
        <v>444</v>
      </c>
      <c r="B356" s="3" t="s">
        <v>660</v>
      </c>
      <c r="C356" s="3" t="s">
        <v>666</v>
      </c>
      <c r="D356" s="6">
        <v>560022</v>
      </c>
      <c r="E356" s="4">
        <v>1323</v>
      </c>
      <c r="F356" s="4">
        <v>635</v>
      </c>
      <c r="G356" s="54">
        <v>0.47996976568405142</v>
      </c>
      <c r="H356" s="4">
        <v>1</v>
      </c>
      <c r="I356" s="4">
        <v>635</v>
      </c>
      <c r="J356" s="6"/>
      <c r="K356" s="6">
        <v>635</v>
      </c>
      <c r="L356" s="6"/>
      <c r="M356" s="61"/>
      <c r="N356" s="4" t="s">
        <v>1709</v>
      </c>
      <c r="O356" s="4">
        <v>12</v>
      </c>
      <c r="P356" s="4">
        <v>14</v>
      </c>
      <c r="Q356" s="4">
        <v>30</v>
      </c>
      <c r="R356" s="4">
        <v>30</v>
      </c>
      <c r="S356" s="4">
        <v>70</v>
      </c>
      <c r="T356" s="4">
        <v>0</v>
      </c>
      <c r="U356" s="4">
        <v>0</v>
      </c>
      <c r="V356" s="4">
        <v>30</v>
      </c>
      <c r="W356" s="4">
        <v>30</v>
      </c>
      <c r="X356" s="4">
        <v>40</v>
      </c>
      <c r="Y356" s="4">
        <v>0</v>
      </c>
      <c r="Z356" s="4">
        <v>30</v>
      </c>
      <c r="AA356" s="4">
        <v>100</v>
      </c>
      <c r="AB356" s="4">
        <v>100</v>
      </c>
      <c r="AC356" s="4">
        <v>100</v>
      </c>
      <c r="AD356" s="4">
        <v>100</v>
      </c>
      <c r="AE356" s="4">
        <v>60</v>
      </c>
      <c r="AF356" s="4">
        <v>0</v>
      </c>
      <c r="AG356" s="4">
        <v>60</v>
      </c>
      <c r="AH356" s="4">
        <v>40</v>
      </c>
      <c r="AI356" s="4">
        <v>100</v>
      </c>
      <c r="AJ356" s="4">
        <v>2</v>
      </c>
      <c r="AK356" s="4" t="s">
        <v>96</v>
      </c>
      <c r="AL356" s="4" t="s">
        <v>96</v>
      </c>
      <c r="AM356" s="4">
        <v>12</v>
      </c>
      <c r="AN356" s="4" t="s">
        <v>97</v>
      </c>
      <c r="AO356" s="4" t="s">
        <v>97</v>
      </c>
      <c r="AP356" s="4" t="s">
        <v>97</v>
      </c>
      <c r="AQ356" s="4" t="s">
        <v>96</v>
      </c>
      <c r="AR356" s="4" t="s">
        <v>96</v>
      </c>
      <c r="AS356" s="4" t="s">
        <v>97</v>
      </c>
      <c r="AT356" s="4" t="s">
        <v>97</v>
      </c>
      <c r="AU356" s="4" t="s">
        <v>97</v>
      </c>
      <c r="AV356" s="4" t="s">
        <v>97</v>
      </c>
      <c r="AW356" s="4" t="s">
        <v>97</v>
      </c>
      <c r="AX356" s="4" t="s">
        <v>97</v>
      </c>
      <c r="AY356" s="4" t="s">
        <v>97</v>
      </c>
      <c r="AZ356" s="4" t="s">
        <v>97</v>
      </c>
      <c r="BA356" s="4" t="s">
        <v>97</v>
      </c>
      <c r="BB356" s="4" t="s">
        <v>97</v>
      </c>
      <c r="BC356" s="4" t="s">
        <v>97</v>
      </c>
      <c r="BD356" s="4" t="s">
        <v>96</v>
      </c>
      <c r="BE356" s="4">
        <v>0</v>
      </c>
      <c r="BF356" s="4">
        <v>3</v>
      </c>
      <c r="BG356" s="4">
        <v>3</v>
      </c>
      <c r="BH356" s="4">
        <v>0</v>
      </c>
      <c r="BI356" s="4">
        <v>1</v>
      </c>
      <c r="BJ356" s="4">
        <v>0</v>
      </c>
      <c r="BK356" s="4">
        <v>9</v>
      </c>
      <c r="BL356" s="4" t="s">
        <v>97</v>
      </c>
      <c r="BM356" s="4" t="s">
        <v>1713</v>
      </c>
      <c r="BN356" s="4" t="s">
        <v>98</v>
      </c>
      <c r="BO356" s="6" t="s">
        <v>97</v>
      </c>
      <c r="BP356" s="6" t="s">
        <v>98</v>
      </c>
      <c r="BQ356" s="6" t="s">
        <v>98</v>
      </c>
      <c r="BR356" s="6" t="s">
        <v>96</v>
      </c>
      <c r="BS356" s="6">
        <v>131</v>
      </c>
      <c r="BT356" s="6" t="s">
        <v>96</v>
      </c>
      <c r="BU356" s="29" t="s">
        <v>429</v>
      </c>
      <c r="BV356" s="29" t="s">
        <v>429</v>
      </c>
      <c r="BW356" s="29" t="s">
        <v>429</v>
      </c>
      <c r="BX356" s="29" t="s">
        <v>1798</v>
      </c>
      <c r="BY356" s="29" t="s">
        <v>430</v>
      </c>
      <c r="BZ356" s="65" t="s">
        <v>1800</v>
      </c>
      <c r="CA356" s="65" t="s">
        <v>429</v>
      </c>
      <c r="CB356" s="65" t="s">
        <v>429</v>
      </c>
      <c r="CC356" s="65" t="s">
        <v>1800</v>
      </c>
      <c r="CD356" s="66">
        <v>165</v>
      </c>
      <c r="CE356" s="66">
        <v>97</v>
      </c>
      <c r="CF356" s="66">
        <v>44</v>
      </c>
      <c r="CG356" s="66">
        <v>14</v>
      </c>
      <c r="CH356" s="66">
        <v>2</v>
      </c>
      <c r="CI356" s="66">
        <v>237</v>
      </c>
      <c r="CJ356" s="66">
        <v>4</v>
      </c>
      <c r="CK356" s="66">
        <v>101</v>
      </c>
      <c r="CL356" s="66">
        <v>294</v>
      </c>
      <c r="CM356" s="66">
        <v>163</v>
      </c>
      <c r="CN356" s="66">
        <v>12</v>
      </c>
      <c r="CO356" s="66">
        <v>35</v>
      </c>
      <c r="CP356" s="66">
        <v>113</v>
      </c>
      <c r="CQ356" s="66">
        <v>101</v>
      </c>
      <c r="CR356" s="67">
        <v>0.19840116279069767</v>
      </c>
      <c r="CS356" s="67">
        <v>0.20494186046511628</v>
      </c>
      <c r="CT356" s="67">
        <v>0.29505813953488375</v>
      </c>
      <c r="CU356" s="67">
        <v>0.17296511627906977</v>
      </c>
      <c r="CV356" s="67">
        <v>0.12863372093023256</v>
      </c>
      <c r="CW356" s="68">
        <v>15</v>
      </c>
      <c r="CX356" s="68">
        <v>13</v>
      </c>
      <c r="CY356" s="68">
        <v>17</v>
      </c>
      <c r="CZ356" s="68">
        <v>6</v>
      </c>
    </row>
    <row r="357" spans="1:104" x14ac:dyDescent="0.3">
      <c r="A357" s="3" t="s">
        <v>444</v>
      </c>
      <c r="B357" s="3" t="s">
        <v>660</v>
      </c>
      <c r="C357" s="3" t="s">
        <v>667</v>
      </c>
      <c r="D357" s="6">
        <v>525596</v>
      </c>
      <c r="E357" s="4">
        <v>636</v>
      </c>
      <c r="F357" s="4">
        <v>207</v>
      </c>
      <c r="G357" s="54">
        <v>0.32547169811320753</v>
      </c>
      <c r="H357" s="4">
        <v>1</v>
      </c>
      <c r="I357" s="4">
        <v>67</v>
      </c>
      <c r="J357" s="6"/>
      <c r="K357" s="6">
        <v>67</v>
      </c>
      <c r="L357" s="6"/>
      <c r="M357" s="61">
        <v>140</v>
      </c>
      <c r="N357" s="4" t="s">
        <v>1712</v>
      </c>
      <c r="O357" s="4">
        <v>0</v>
      </c>
      <c r="P357" s="4">
        <v>0</v>
      </c>
      <c r="Q357" s="4">
        <v>100</v>
      </c>
      <c r="R357" s="4">
        <v>100</v>
      </c>
      <c r="S357" s="4">
        <v>0</v>
      </c>
      <c r="T357" s="4">
        <v>0</v>
      </c>
      <c r="U357" s="4">
        <v>0</v>
      </c>
      <c r="V357" s="4">
        <v>0</v>
      </c>
      <c r="W357" s="4">
        <v>0</v>
      </c>
      <c r="X357" s="4">
        <v>60</v>
      </c>
      <c r="Y357" s="4">
        <v>0</v>
      </c>
      <c r="Z357" s="4">
        <v>40</v>
      </c>
      <c r="AA357" s="4">
        <v>100</v>
      </c>
      <c r="AB357" s="4">
        <v>99</v>
      </c>
      <c r="AC357" s="4">
        <v>100</v>
      </c>
      <c r="AD357" s="4">
        <v>100</v>
      </c>
      <c r="AE357" s="4">
        <v>85</v>
      </c>
      <c r="AF357" s="4">
        <v>0</v>
      </c>
      <c r="AG357" s="4">
        <v>30</v>
      </c>
      <c r="AH357" s="4">
        <v>70</v>
      </c>
      <c r="AI357" s="4">
        <v>100</v>
      </c>
      <c r="AJ357" s="4">
        <v>2</v>
      </c>
      <c r="AK357" s="4" t="s">
        <v>96</v>
      </c>
      <c r="AL357" s="4" t="s">
        <v>96</v>
      </c>
      <c r="AM357" s="4">
        <v>1</v>
      </c>
      <c r="AN357" s="4" t="s">
        <v>97</v>
      </c>
      <c r="AO357" s="4" t="s">
        <v>97</v>
      </c>
      <c r="AP357" s="4" t="s">
        <v>97</v>
      </c>
      <c r="AQ357" s="4" t="s">
        <v>97</v>
      </c>
      <c r="AR357" s="4" t="s">
        <v>97</v>
      </c>
      <c r="AS357" s="4" t="s">
        <v>97</v>
      </c>
      <c r="AT357" s="4" t="s">
        <v>97</v>
      </c>
      <c r="AU357" s="4" t="s">
        <v>97</v>
      </c>
      <c r="AV357" s="4" t="s">
        <v>97</v>
      </c>
      <c r="AW357" s="4" t="s">
        <v>97</v>
      </c>
      <c r="AX357" s="4" t="s">
        <v>97</v>
      </c>
      <c r="AY357" s="4" t="s">
        <v>97</v>
      </c>
      <c r="AZ357" s="4" t="s">
        <v>97</v>
      </c>
      <c r="BA357" s="4" t="s">
        <v>97</v>
      </c>
      <c r="BB357" s="4" t="s">
        <v>97</v>
      </c>
      <c r="BC357" s="4" t="s">
        <v>97</v>
      </c>
      <c r="BD357" s="4" t="s">
        <v>96</v>
      </c>
      <c r="BE357" s="4">
        <v>2</v>
      </c>
      <c r="BF357" s="4">
        <v>2</v>
      </c>
      <c r="BG357" s="4">
        <v>13</v>
      </c>
      <c r="BH357" s="4">
        <v>0</v>
      </c>
      <c r="BI357" s="4">
        <v>20</v>
      </c>
      <c r="BJ357" s="4">
        <v>0</v>
      </c>
      <c r="BK357" s="4">
        <v>7</v>
      </c>
      <c r="BL357" s="4" t="s">
        <v>97</v>
      </c>
      <c r="BM357" s="4" t="s">
        <v>97</v>
      </c>
      <c r="BN357" s="4" t="s">
        <v>98</v>
      </c>
      <c r="BO357" s="6" t="s">
        <v>97</v>
      </c>
      <c r="BP357" s="6" t="s">
        <v>98</v>
      </c>
      <c r="BQ357" s="6" t="s">
        <v>98</v>
      </c>
      <c r="BR357" s="6" t="s">
        <v>96</v>
      </c>
      <c r="BS357" s="6">
        <v>27</v>
      </c>
      <c r="BT357" s="6" t="s">
        <v>96</v>
      </c>
      <c r="BU357" s="29" t="s">
        <v>429</v>
      </c>
      <c r="BV357" s="29" t="s">
        <v>429</v>
      </c>
      <c r="BW357" s="29" t="s">
        <v>429</v>
      </c>
      <c r="BX357" s="29" t="s">
        <v>429</v>
      </c>
      <c r="BY357" s="29" t="s">
        <v>429</v>
      </c>
      <c r="BZ357" s="65" t="s">
        <v>429</v>
      </c>
      <c r="CA357" s="65" t="s">
        <v>429</v>
      </c>
      <c r="CB357" s="65" t="s">
        <v>429</v>
      </c>
      <c r="CC357" s="65" t="s">
        <v>429</v>
      </c>
      <c r="CD357" s="69">
        <v>59.75</v>
      </c>
      <c r="CE357" s="69">
        <v>39.5</v>
      </c>
      <c r="CF357" s="66">
        <v>6</v>
      </c>
      <c r="CG357" s="69">
        <v>3</v>
      </c>
      <c r="CH357" s="69">
        <v>0</v>
      </c>
      <c r="CI357" s="69">
        <v>88</v>
      </c>
      <c r="CJ357" s="69">
        <v>29</v>
      </c>
      <c r="CK357" s="66">
        <v>34</v>
      </c>
      <c r="CL357" s="66">
        <v>133</v>
      </c>
      <c r="CM357" s="66">
        <v>75</v>
      </c>
      <c r="CN357" s="66">
        <v>8</v>
      </c>
      <c r="CO357" s="66">
        <v>20</v>
      </c>
      <c r="CP357" s="66">
        <v>4</v>
      </c>
      <c r="CQ357" s="66">
        <v>0</v>
      </c>
      <c r="CR357" s="67">
        <v>0.19090909090909092</v>
      </c>
      <c r="CS357" s="67">
        <v>0.20757575757575758</v>
      </c>
      <c r="CT357" s="67">
        <v>0.26969696969696971</v>
      </c>
      <c r="CU357" s="67">
        <v>0.18939393939393939</v>
      </c>
      <c r="CV357" s="67">
        <v>0.14242424242424243</v>
      </c>
      <c r="CW357" s="68">
        <v>12</v>
      </c>
      <c r="CX357" s="68">
        <v>11</v>
      </c>
      <c r="CY357" s="68">
        <v>8</v>
      </c>
      <c r="CZ357" s="68">
        <v>5</v>
      </c>
    </row>
    <row r="358" spans="1:104" x14ac:dyDescent="0.3">
      <c r="A358" s="3" t="s">
        <v>444</v>
      </c>
      <c r="B358" s="3" t="s">
        <v>660</v>
      </c>
      <c r="C358" s="3" t="s">
        <v>669</v>
      </c>
      <c r="D358" s="6">
        <v>525600</v>
      </c>
      <c r="E358" s="4">
        <v>480</v>
      </c>
      <c r="F358" s="4">
        <v>220</v>
      </c>
      <c r="G358" s="54">
        <v>0.45833333333333331</v>
      </c>
      <c r="H358" s="6">
        <v>1</v>
      </c>
      <c r="I358" s="4">
        <v>66</v>
      </c>
      <c r="J358" s="6"/>
      <c r="K358" s="6">
        <v>66</v>
      </c>
      <c r="L358" s="6"/>
      <c r="M358" s="61">
        <v>154</v>
      </c>
      <c r="N358" s="4" t="s">
        <v>1718</v>
      </c>
      <c r="O358" s="4">
        <v>2</v>
      </c>
      <c r="P358" s="4">
        <v>45</v>
      </c>
      <c r="Q358" s="4">
        <v>0</v>
      </c>
      <c r="R358" s="4">
        <v>0</v>
      </c>
      <c r="S358" s="4">
        <v>90</v>
      </c>
      <c r="T358" s="4">
        <v>10</v>
      </c>
      <c r="U358" s="4">
        <v>0</v>
      </c>
      <c r="V358" s="4">
        <v>100</v>
      </c>
      <c r="W358" s="4">
        <v>30</v>
      </c>
      <c r="X358" s="4">
        <v>70</v>
      </c>
      <c r="Y358" s="4">
        <v>0</v>
      </c>
      <c r="Z358" s="4">
        <v>0</v>
      </c>
      <c r="AA358" s="4">
        <v>100</v>
      </c>
      <c r="AB358" s="4">
        <v>100</v>
      </c>
      <c r="AC358" s="4">
        <v>100</v>
      </c>
      <c r="AD358" s="4">
        <v>100</v>
      </c>
      <c r="AE358" s="4">
        <v>90</v>
      </c>
      <c r="AF358" s="4">
        <v>0</v>
      </c>
      <c r="AG358" s="4">
        <v>50</v>
      </c>
      <c r="AH358" s="4">
        <v>50</v>
      </c>
      <c r="AI358" s="4">
        <v>100</v>
      </c>
      <c r="AJ358" s="4">
        <v>2</v>
      </c>
      <c r="AK358" s="4" t="s">
        <v>96</v>
      </c>
      <c r="AL358" s="4" t="s">
        <v>96</v>
      </c>
      <c r="AM358" s="4">
        <v>8</v>
      </c>
      <c r="AN358" s="4" t="s">
        <v>97</v>
      </c>
      <c r="AO358" s="4" t="s">
        <v>97</v>
      </c>
      <c r="AP358" s="4" t="s">
        <v>97</v>
      </c>
      <c r="AQ358" s="4" t="s">
        <v>96</v>
      </c>
      <c r="AR358" s="4" t="s">
        <v>96</v>
      </c>
      <c r="AS358" s="4" t="s">
        <v>97</v>
      </c>
      <c r="AT358" s="4" t="s">
        <v>97</v>
      </c>
      <c r="AU358" s="4" t="s">
        <v>97</v>
      </c>
      <c r="AV358" s="4" t="s">
        <v>97</v>
      </c>
      <c r="AW358" s="4" t="s">
        <v>97</v>
      </c>
      <c r="AX358" s="4" t="s">
        <v>97</v>
      </c>
      <c r="AY358" s="4" t="s">
        <v>97</v>
      </c>
      <c r="AZ358" s="4" t="s">
        <v>97</v>
      </c>
      <c r="BA358" s="4" t="s">
        <v>97</v>
      </c>
      <c r="BB358" s="4" t="s">
        <v>97</v>
      </c>
      <c r="BC358" s="4" t="s">
        <v>97</v>
      </c>
      <c r="BD358" s="4" t="s">
        <v>96</v>
      </c>
      <c r="BE358" s="4">
        <v>6</v>
      </c>
      <c r="BF358" s="4">
        <v>6</v>
      </c>
      <c r="BG358" s="4">
        <v>6</v>
      </c>
      <c r="BH358" s="4">
        <v>0</v>
      </c>
      <c r="BI358" s="4">
        <v>6</v>
      </c>
      <c r="BJ358" s="4">
        <v>0</v>
      </c>
      <c r="BK358" s="4">
        <v>5</v>
      </c>
      <c r="BL358" s="4" t="s">
        <v>96</v>
      </c>
      <c r="BM358" s="4" t="s">
        <v>97</v>
      </c>
      <c r="BN358" s="4" t="s">
        <v>98</v>
      </c>
      <c r="BO358" s="6" t="s">
        <v>97</v>
      </c>
      <c r="BP358" s="6" t="s">
        <v>98</v>
      </c>
      <c r="BQ358" s="6" t="s">
        <v>98</v>
      </c>
      <c r="BR358" s="6" t="s">
        <v>96</v>
      </c>
      <c r="BS358" s="6">
        <v>60</v>
      </c>
      <c r="BT358" s="6" t="s">
        <v>96</v>
      </c>
      <c r="BU358" s="29" t="s">
        <v>429</v>
      </c>
      <c r="BV358" s="29" t="s">
        <v>1801</v>
      </c>
      <c r="BW358" s="29" t="s">
        <v>429</v>
      </c>
      <c r="BX358" s="29" t="s">
        <v>429</v>
      </c>
      <c r="BY358" s="29" t="s">
        <v>429</v>
      </c>
      <c r="BZ358" s="65" t="s">
        <v>429</v>
      </c>
      <c r="CA358" s="65" t="s">
        <v>429</v>
      </c>
      <c r="CB358" s="65" t="s">
        <v>429</v>
      </c>
      <c r="CC358" s="65" t="s">
        <v>429</v>
      </c>
      <c r="CD358" s="66">
        <v>84</v>
      </c>
      <c r="CE358" s="66">
        <v>61</v>
      </c>
      <c r="CF358" s="66">
        <v>11</v>
      </c>
      <c r="CG358" s="66">
        <v>0</v>
      </c>
      <c r="CH358" s="66">
        <v>0</v>
      </c>
      <c r="CI358" s="66">
        <v>120</v>
      </c>
      <c r="CJ358" s="66">
        <v>0</v>
      </c>
      <c r="CK358" s="66">
        <v>52</v>
      </c>
      <c r="CL358" s="66">
        <v>103</v>
      </c>
      <c r="CM358" s="66">
        <v>55</v>
      </c>
      <c r="CN358" s="66">
        <v>7</v>
      </c>
      <c r="CO358" s="66">
        <v>15</v>
      </c>
      <c r="CP358" s="66">
        <v>19</v>
      </c>
      <c r="CQ358" s="66">
        <v>15</v>
      </c>
      <c r="CR358" s="67">
        <v>0.19665271966527198</v>
      </c>
      <c r="CS358" s="67">
        <v>0.17573221757322174</v>
      </c>
      <c r="CT358" s="67">
        <v>0.33263598326359833</v>
      </c>
      <c r="CU358" s="67">
        <v>0.15899581589958159</v>
      </c>
      <c r="CV358" s="67">
        <v>0.13598326359832635</v>
      </c>
      <c r="CW358" s="68">
        <v>8</v>
      </c>
      <c r="CX358" s="68">
        <v>9</v>
      </c>
      <c r="CY358" s="68">
        <v>7</v>
      </c>
      <c r="CZ358" s="68">
        <v>5</v>
      </c>
    </row>
    <row r="359" spans="1:104" x14ac:dyDescent="0.3">
      <c r="A359" s="3" t="s">
        <v>444</v>
      </c>
      <c r="B359" s="3" t="s">
        <v>660</v>
      </c>
      <c r="C359" s="3" t="s">
        <v>670</v>
      </c>
      <c r="D359" s="6">
        <v>525634</v>
      </c>
      <c r="E359" s="4">
        <v>5107</v>
      </c>
      <c r="F359" s="4">
        <v>1992</v>
      </c>
      <c r="G359" s="54">
        <v>0.3900528686117094</v>
      </c>
      <c r="H359" s="6">
        <v>1</v>
      </c>
      <c r="I359" s="4">
        <v>584</v>
      </c>
      <c r="J359" s="6">
        <v>584</v>
      </c>
      <c r="K359" s="6"/>
      <c r="L359" s="6"/>
      <c r="M359" s="61">
        <v>1408</v>
      </c>
      <c r="N359" s="4" t="s">
        <v>1709</v>
      </c>
      <c r="O359" s="4">
        <v>0</v>
      </c>
      <c r="P359" s="4">
        <v>0</v>
      </c>
      <c r="Q359" s="4">
        <v>100</v>
      </c>
      <c r="R359" s="4">
        <v>98</v>
      </c>
      <c r="S359" s="4">
        <v>2</v>
      </c>
      <c r="T359" s="4">
        <v>0</v>
      </c>
      <c r="U359" s="4">
        <v>0</v>
      </c>
      <c r="V359" s="4">
        <v>95</v>
      </c>
      <c r="W359" s="4">
        <v>80</v>
      </c>
      <c r="X359" s="4">
        <v>15</v>
      </c>
      <c r="Y359" s="4">
        <v>1</v>
      </c>
      <c r="Z359" s="4">
        <v>4</v>
      </c>
      <c r="AA359" s="4">
        <v>100</v>
      </c>
      <c r="AB359" s="4">
        <v>100</v>
      </c>
      <c r="AC359" s="4">
        <v>100</v>
      </c>
      <c r="AD359" s="4">
        <v>95</v>
      </c>
      <c r="AE359" s="4">
        <v>80</v>
      </c>
      <c r="AF359" s="4">
        <v>15</v>
      </c>
      <c r="AG359" s="4">
        <v>15</v>
      </c>
      <c r="AH359" s="4">
        <v>70</v>
      </c>
      <c r="AI359" s="4">
        <v>90</v>
      </c>
      <c r="AJ359" s="4">
        <v>4</v>
      </c>
      <c r="AK359" s="4" t="s">
        <v>96</v>
      </c>
      <c r="AL359" s="4" t="s">
        <v>96</v>
      </c>
      <c r="AM359" s="4">
        <v>2</v>
      </c>
      <c r="AN359" s="4" t="s">
        <v>96</v>
      </c>
      <c r="AO359" s="4" t="s">
        <v>96</v>
      </c>
      <c r="AP359" s="4" t="s">
        <v>97</v>
      </c>
      <c r="AQ359" s="4" t="s">
        <v>97</v>
      </c>
      <c r="AR359" s="4" t="s">
        <v>97</v>
      </c>
      <c r="AS359" s="4" t="s">
        <v>97</v>
      </c>
      <c r="AT359" s="4" t="s">
        <v>97</v>
      </c>
      <c r="AU359" s="4" t="s">
        <v>96</v>
      </c>
      <c r="AV359" s="4" t="s">
        <v>97</v>
      </c>
      <c r="AW359" s="4" t="s">
        <v>97</v>
      </c>
      <c r="AX359" s="4" t="s">
        <v>97</v>
      </c>
      <c r="AY359" s="4" t="s">
        <v>97</v>
      </c>
      <c r="AZ359" s="4" t="s">
        <v>97</v>
      </c>
      <c r="BA359" s="4" t="s">
        <v>97</v>
      </c>
      <c r="BB359" s="4" t="s">
        <v>97</v>
      </c>
      <c r="BC359" s="4" t="s">
        <v>96</v>
      </c>
      <c r="BD359" s="4" t="s">
        <v>97</v>
      </c>
      <c r="BE359" s="4">
        <v>0</v>
      </c>
      <c r="BF359" s="4">
        <v>0</v>
      </c>
      <c r="BG359" s="4">
        <v>25</v>
      </c>
      <c r="BH359" s="4">
        <v>1</v>
      </c>
      <c r="BI359" s="4">
        <v>1</v>
      </c>
      <c r="BJ359" s="4">
        <v>0</v>
      </c>
      <c r="BK359" s="4">
        <v>11</v>
      </c>
      <c r="BL359" s="4" t="s">
        <v>97</v>
      </c>
      <c r="BM359" s="4" t="s">
        <v>97</v>
      </c>
      <c r="BN359" s="4" t="s">
        <v>98</v>
      </c>
      <c r="BO359" s="6" t="s">
        <v>97</v>
      </c>
      <c r="BP359" s="6" t="s">
        <v>98</v>
      </c>
      <c r="BQ359" s="6" t="s">
        <v>98</v>
      </c>
      <c r="BR359" s="6" t="s">
        <v>96</v>
      </c>
      <c r="BS359" s="6">
        <v>122</v>
      </c>
      <c r="BT359" s="6" t="s">
        <v>96</v>
      </c>
      <c r="BU359" s="29" t="s">
        <v>430</v>
      </c>
      <c r="BV359" s="29" t="s">
        <v>1801</v>
      </c>
      <c r="BW359" s="29" t="s">
        <v>1801</v>
      </c>
      <c r="BX359" s="29" t="s">
        <v>1802</v>
      </c>
      <c r="BY359" s="29" t="s">
        <v>430</v>
      </c>
      <c r="BZ359" s="65" t="s">
        <v>1800</v>
      </c>
      <c r="CA359" s="65" t="s">
        <v>1800</v>
      </c>
      <c r="CB359" s="65" t="s">
        <v>429</v>
      </c>
      <c r="CC359" s="65" t="s">
        <v>429</v>
      </c>
      <c r="CD359" s="66">
        <v>440</v>
      </c>
      <c r="CE359" s="66">
        <v>227</v>
      </c>
      <c r="CF359" s="66">
        <v>106</v>
      </c>
      <c r="CG359" s="66">
        <v>66</v>
      </c>
      <c r="CH359" s="66">
        <v>24</v>
      </c>
      <c r="CI359" s="66">
        <v>674</v>
      </c>
      <c r="CJ359" s="66">
        <v>25</v>
      </c>
      <c r="CK359" s="66">
        <v>236</v>
      </c>
      <c r="CL359" s="66">
        <v>1339</v>
      </c>
      <c r="CM359" s="66">
        <v>627</v>
      </c>
      <c r="CN359" s="66">
        <v>81</v>
      </c>
      <c r="CO359" s="66">
        <v>206</v>
      </c>
      <c r="CP359" s="66">
        <v>478</v>
      </c>
      <c r="CQ359" s="66">
        <v>457</v>
      </c>
      <c r="CR359" s="67">
        <v>0.25518708990955841</v>
      </c>
      <c r="CS359" s="67">
        <v>0.23816279482177691</v>
      </c>
      <c r="CT359" s="67">
        <v>0.25270438020925695</v>
      </c>
      <c r="CU359" s="67">
        <v>0.14169178932434828</v>
      </c>
      <c r="CV359" s="67">
        <v>0.11225394573505941</v>
      </c>
      <c r="CW359" s="68">
        <v>25</v>
      </c>
      <c r="CX359" s="68">
        <v>94</v>
      </c>
      <c r="CY359" s="68">
        <v>88</v>
      </c>
      <c r="CZ359" s="68">
        <v>50</v>
      </c>
    </row>
    <row r="360" spans="1:104" x14ac:dyDescent="0.3">
      <c r="A360" s="3" t="s">
        <v>444</v>
      </c>
      <c r="B360" s="3" t="s">
        <v>660</v>
      </c>
      <c r="C360" s="3" t="s">
        <v>672</v>
      </c>
      <c r="D360" s="6">
        <v>525642</v>
      </c>
      <c r="E360" s="4">
        <v>712</v>
      </c>
      <c r="F360" s="4">
        <v>239</v>
      </c>
      <c r="G360" s="54">
        <v>0.3356741573033708</v>
      </c>
      <c r="H360" s="4">
        <v>2</v>
      </c>
      <c r="I360" s="4">
        <v>189</v>
      </c>
      <c r="J360" s="6"/>
      <c r="K360" s="6">
        <v>82</v>
      </c>
      <c r="L360" s="6">
        <v>107</v>
      </c>
      <c r="M360" s="61">
        <v>50</v>
      </c>
      <c r="N360" s="4" t="s">
        <v>1718</v>
      </c>
      <c r="O360" s="4">
        <v>0</v>
      </c>
      <c r="P360" s="4">
        <v>0</v>
      </c>
      <c r="Q360" s="4">
        <v>0</v>
      </c>
      <c r="R360" s="4">
        <v>0</v>
      </c>
      <c r="S360" s="4">
        <v>100</v>
      </c>
      <c r="T360" s="4">
        <v>0</v>
      </c>
      <c r="U360" s="4">
        <v>0</v>
      </c>
      <c r="V360" s="4">
        <v>0</v>
      </c>
      <c r="W360" s="4">
        <v>0</v>
      </c>
      <c r="X360" s="4">
        <v>100</v>
      </c>
      <c r="Y360" s="4">
        <v>0</v>
      </c>
      <c r="Z360" s="4">
        <v>0</v>
      </c>
      <c r="AA360" s="4">
        <v>100</v>
      </c>
      <c r="AB360" s="4">
        <v>100</v>
      </c>
      <c r="AC360" s="4">
        <v>100</v>
      </c>
      <c r="AD360" s="4">
        <v>100</v>
      </c>
      <c r="AE360" s="4">
        <v>30</v>
      </c>
      <c r="AF360" s="4">
        <v>0</v>
      </c>
      <c r="AG360" s="4">
        <v>60</v>
      </c>
      <c r="AH360" s="4">
        <v>40</v>
      </c>
      <c r="AI360" s="4">
        <v>100</v>
      </c>
      <c r="AJ360" s="4">
        <v>2</v>
      </c>
      <c r="AK360" s="4" t="s">
        <v>96</v>
      </c>
      <c r="AL360" s="4" t="s">
        <v>96</v>
      </c>
      <c r="AM360" s="4">
        <v>6</v>
      </c>
      <c r="AN360" s="4" t="s">
        <v>97</v>
      </c>
      <c r="AO360" s="4" t="s">
        <v>97</v>
      </c>
      <c r="AP360" s="4" t="s">
        <v>97</v>
      </c>
      <c r="AQ360" s="4" t="s">
        <v>97</v>
      </c>
      <c r="AR360" s="4" t="s">
        <v>97</v>
      </c>
      <c r="AS360" s="4" t="s">
        <v>97</v>
      </c>
      <c r="AT360" s="4" t="s">
        <v>97</v>
      </c>
      <c r="AU360" s="4" t="s">
        <v>97</v>
      </c>
      <c r="AV360" s="4" t="s">
        <v>97</v>
      </c>
      <c r="AW360" s="4" t="s">
        <v>97</v>
      </c>
      <c r="AX360" s="4" t="s">
        <v>97</v>
      </c>
      <c r="AY360" s="4" t="s">
        <v>97</v>
      </c>
      <c r="AZ360" s="4" t="s">
        <v>97</v>
      </c>
      <c r="BA360" s="4" t="s">
        <v>97</v>
      </c>
      <c r="BB360" s="4" t="s">
        <v>97</v>
      </c>
      <c r="BC360" s="4" t="s">
        <v>97</v>
      </c>
      <c r="BD360" s="4" t="s">
        <v>96</v>
      </c>
      <c r="BE360" s="4">
        <v>13</v>
      </c>
      <c r="BF360" s="4">
        <v>0</v>
      </c>
      <c r="BG360" s="4">
        <v>13</v>
      </c>
      <c r="BH360" s="4">
        <v>0</v>
      </c>
      <c r="BI360" s="4">
        <v>3</v>
      </c>
      <c r="BJ360" s="4">
        <v>0</v>
      </c>
      <c r="BK360" s="4">
        <v>7</v>
      </c>
      <c r="BL360" s="4" t="s">
        <v>97</v>
      </c>
      <c r="BM360" s="4" t="s">
        <v>96</v>
      </c>
      <c r="BN360" s="4" t="s">
        <v>1714</v>
      </c>
      <c r="BO360" s="6" t="s">
        <v>97</v>
      </c>
      <c r="BP360" s="6" t="s">
        <v>98</v>
      </c>
      <c r="BQ360" s="6" t="s">
        <v>98</v>
      </c>
      <c r="BR360" s="6" t="s">
        <v>96</v>
      </c>
      <c r="BS360" s="6">
        <v>7</v>
      </c>
      <c r="BT360" s="6" t="s">
        <v>96</v>
      </c>
      <c r="BU360" s="29" t="s">
        <v>429</v>
      </c>
      <c r="BV360" s="29" t="s">
        <v>429</v>
      </c>
      <c r="BW360" s="29" t="s">
        <v>429</v>
      </c>
      <c r="BX360" s="29" t="s">
        <v>429</v>
      </c>
      <c r="BY360" s="29" t="s">
        <v>429</v>
      </c>
      <c r="BZ360" s="65" t="s">
        <v>429</v>
      </c>
      <c r="CA360" s="65" t="s">
        <v>429</v>
      </c>
      <c r="CB360" s="65" t="s">
        <v>429</v>
      </c>
      <c r="CC360" s="65" t="s">
        <v>1800</v>
      </c>
      <c r="CD360" s="66">
        <v>69</v>
      </c>
      <c r="CE360" s="66">
        <v>38</v>
      </c>
      <c r="CF360" s="66">
        <v>8</v>
      </c>
      <c r="CG360" s="66">
        <v>15</v>
      </c>
      <c r="CH360" s="66">
        <v>13</v>
      </c>
      <c r="CI360" s="66">
        <v>112</v>
      </c>
      <c r="CJ360" s="66">
        <v>17</v>
      </c>
      <c r="CK360" s="66">
        <v>39</v>
      </c>
      <c r="CL360" s="66">
        <v>183</v>
      </c>
      <c r="CM360" s="66">
        <v>81</v>
      </c>
      <c r="CN360" s="66">
        <v>16</v>
      </c>
      <c r="CO360" s="66">
        <v>24</v>
      </c>
      <c r="CP360" s="66">
        <v>188</v>
      </c>
      <c r="CQ360" s="66">
        <v>187</v>
      </c>
      <c r="CR360" s="67">
        <v>0.22905027932960895</v>
      </c>
      <c r="CS360" s="67">
        <v>0.19134078212290503</v>
      </c>
      <c r="CT360" s="67">
        <v>0.24860335195530725</v>
      </c>
      <c r="CU360" s="67">
        <v>0.18994413407821228</v>
      </c>
      <c r="CV360" s="67">
        <v>0.14106145251396648</v>
      </c>
      <c r="CW360" s="68">
        <v>5</v>
      </c>
      <c r="CX360" s="68">
        <v>12</v>
      </c>
      <c r="CY360" s="68">
        <v>14</v>
      </c>
      <c r="CZ360" s="68">
        <v>7</v>
      </c>
    </row>
    <row r="361" spans="1:104" x14ac:dyDescent="0.3">
      <c r="A361" s="3" t="s">
        <v>444</v>
      </c>
      <c r="B361" s="3" t="s">
        <v>660</v>
      </c>
      <c r="C361" s="3" t="s">
        <v>675</v>
      </c>
      <c r="D361" s="6">
        <v>525651</v>
      </c>
      <c r="E361" s="4">
        <v>1285</v>
      </c>
      <c r="F361" s="4">
        <v>475</v>
      </c>
      <c r="G361" s="54">
        <v>0.36964980544747084</v>
      </c>
      <c r="H361" s="4">
        <v>1</v>
      </c>
      <c r="I361" s="4">
        <v>475</v>
      </c>
      <c r="J361" s="6"/>
      <c r="K361" s="6">
        <v>475</v>
      </c>
      <c r="L361" s="6"/>
      <c r="M361" s="61"/>
      <c r="N361" s="4" t="s">
        <v>1709</v>
      </c>
      <c r="O361" s="4">
        <v>2</v>
      </c>
      <c r="P361" s="4">
        <v>45</v>
      </c>
      <c r="Q361" s="4">
        <v>100</v>
      </c>
      <c r="R361" s="4">
        <v>100</v>
      </c>
      <c r="S361" s="4">
        <v>0</v>
      </c>
      <c r="T361" s="4">
        <v>0</v>
      </c>
      <c r="U361" s="4">
        <v>0</v>
      </c>
      <c r="V361" s="4">
        <v>95</v>
      </c>
      <c r="W361" s="4">
        <v>70</v>
      </c>
      <c r="X361" s="4">
        <v>30</v>
      </c>
      <c r="Y361" s="4">
        <v>0</v>
      </c>
      <c r="Z361" s="4">
        <v>0</v>
      </c>
      <c r="AA361" s="4">
        <v>100</v>
      </c>
      <c r="AB361" s="4">
        <v>100</v>
      </c>
      <c r="AC361" s="4">
        <v>100</v>
      </c>
      <c r="AD361" s="4">
        <v>100</v>
      </c>
      <c r="AE361" s="4">
        <v>75</v>
      </c>
      <c r="AF361" s="4">
        <v>0</v>
      </c>
      <c r="AG361" s="4">
        <v>75</v>
      </c>
      <c r="AH361" s="4">
        <v>25</v>
      </c>
      <c r="AI361" s="4">
        <v>100</v>
      </c>
      <c r="AJ361" s="4">
        <v>4</v>
      </c>
      <c r="AK361" s="4" t="s">
        <v>96</v>
      </c>
      <c r="AL361" s="4" t="s">
        <v>96</v>
      </c>
      <c r="AM361" s="4">
        <v>8</v>
      </c>
      <c r="AN361" s="4" t="s">
        <v>97</v>
      </c>
      <c r="AO361" s="4" t="s">
        <v>97</v>
      </c>
      <c r="AP361" s="4" t="s">
        <v>97</v>
      </c>
      <c r="AQ361" s="4" t="s">
        <v>97</v>
      </c>
      <c r="AR361" s="4" t="s">
        <v>97</v>
      </c>
      <c r="AS361" s="4" t="s">
        <v>97</v>
      </c>
      <c r="AT361" s="4" t="s">
        <v>97</v>
      </c>
      <c r="AU361" s="4" t="s">
        <v>97</v>
      </c>
      <c r="AV361" s="4" t="s">
        <v>96</v>
      </c>
      <c r="AW361" s="4" t="s">
        <v>97</v>
      </c>
      <c r="AX361" s="4" t="s">
        <v>97</v>
      </c>
      <c r="AY361" s="4" t="s">
        <v>97</v>
      </c>
      <c r="AZ361" s="4" t="s">
        <v>97</v>
      </c>
      <c r="BA361" s="4" t="s">
        <v>97</v>
      </c>
      <c r="BB361" s="4" t="s">
        <v>97</v>
      </c>
      <c r="BC361" s="4" t="s">
        <v>96</v>
      </c>
      <c r="BD361" s="4" t="s">
        <v>96</v>
      </c>
      <c r="BE361" s="4">
        <v>0</v>
      </c>
      <c r="BF361" s="4">
        <v>3</v>
      </c>
      <c r="BG361" s="4">
        <v>3</v>
      </c>
      <c r="BH361" s="4">
        <v>0</v>
      </c>
      <c r="BI361" s="4">
        <v>0</v>
      </c>
      <c r="BJ361" s="4">
        <v>0</v>
      </c>
      <c r="BK361" s="4">
        <v>7</v>
      </c>
      <c r="BL361" s="4" t="s">
        <v>96</v>
      </c>
      <c r="BM361" s="4" t="s">
        <v>97</v>
      </c>
      <c r="BN361" s="4" t="s">
        <v>98</v>
      </c>
      <c r="BO361" s="6" t="s">
        <v>97</v>
      </c>
      <c r="BP361" s="6" t="s">
        <v>98</v>
      </c>
      <c r="BQ361" s="6" t="s">
        <v>98</v>
      </c>
      <c r="BR361" s="6" t="s">
        <v>96</v>
      </c>
      <c r="BS361" s="6">
        <v>72</v>
      </c>
      <c r="BT361" s="6" t="s">
        <v>96</v>
      </c>
      <c r="BU361" s="29" t="s">
        <v>430</v>
      </c>
      <c r="BV361" s="29" t="s">
        <v>429</v>
      </c>
      <c r="BW361" s="29" t="s">
        <v>429</v>
      </c>
      <c r="BX361" s="29" t="s">
        <v>429</v>
      </c>
      <c r="BY361" s="29" t="s">
        <v>429</v>
      </c>
      <c r="BZ361" s="65" t="s">
        <v>429</v>
      </c>
      <c r="CA361" s="65" t="s">
        <v>429</v>
      </c>
      <c r="CB361" s="65" t="s">
        <v>429</v>
      </c>
      <c r="CC361" s="65" t="s">
        <v>429</v>
      </c>
      <c r="CD361" s="66">
        <v>161</v>
      </c>
      <c r="CE361" s="66">
        <v>110</v>
      </c>
      <c r="CF361" s="66">
        <v>32</v>
      </c>
      <c r="CG361" s="66">
        <v>32</v>
      </c>
      <c r="CH361" s="66">
        <v>8</v>
      </c>
      <c r="CI361" s="66">
        <v>231</v>
      </c>
      <c r="CJ361" s="66">
        <v>4</v>
      </c>
      <c r="CK361" s="66">
        <v>105</v>
      </c>
      <c r="CL361" s="66">
        <v>231</v>
      </c>
      <c r="CM361" s="66">
        <v>146</v>
      </c>
      <c r="CN361" s="66">
        <v>14</v>
      </c>
      <c r="CO361" s="66">
        <v>33</v>
      </c>
      <c r="CP361" s="66">
        <v>42</v>
      </c>
      <c r="CQ361" s="66">
        <v>35</v>
      </c>
      <c r="CR361" s="67">
        <v>0.16514459665144596</v>
      </c>
      <c r="CS361" s="67">
        <v>0.21689497716894976</v>
      </c>
      <c r="CT361" s="67">
        <v>0.30974124809741249</v>
      </c>
      <c r="CU361" s="67">
        <v>0.17427701674277016</v>
      </c>
      <c r="CV361" s="67">
        <v>0.13394216133942161</v>
      </c>
      <c r="CW361" s="68">
        <v>16</v>
      </c>
      <c r="CX361" s="68">
        <v>13</v>
      </c>
      <c r="CY361" s="68">
        <v>17</v>
      </c>
      <c r="CZ361" s="68">
        <v>15</v>
      </c>
    </row>
    <row r="362" spans="1:104" x14ac:dyDescent="0.3">
      <c r="A362" s="3" t="s">
        <v>444</v>
      </c>
      <c r="B362" s="3" t="s">
        <v>660</v>
      </c>
      <c r="C362" s="3" t="s">
        <v>677</v>
      </c>
      <c r="D362" s="6">
        <v>525669</v>
      </c>
      <c r="E362" s="4">
        <v>1965</v>
      </c>
      <c r="F362" s="4">
        <v>550</v>
      </c>
      <c r="G362" s="54">
        <v>0.27989821882951654</v>
      </c>
      <c r="H362" s="4">
        <v>1</v>
      </c>
      <c r="I362" s="4">
        <v>70</v>
      </c>
      <c r="J362" s="6"/>
      <c r="K362" s="6"/>
      <c r="L362" s="6">
        <v>70</v>
      </c>
      <c r="M362" s="61">
        <v>480</v>
      </c>
      <c r="N362" s="4" t="s">
        <v>1709</v>
      </c>
      <c r="O362" s="4">
        <v>13</v>
      </c>
      <c r="P362" s="4">
        <v>25</v>
      </c>
      <c r="Q362" s="4">
        <v>100</v>
      </c>
      <c r="R362" s="4">
        <v>99</v>
      </c>
      <c r="S362" s="4">
        <v>1</v>
      </c>
      <c r="T362" s="4">
        <v>0</v>
      </c>
      <c r="U362" s="4">
        <v>0</v>
      </c>
      <c r="V362" s="4">
        <v>95</v>
      </c>
      <c r="W362" s="4">
        <v>95</v>
      </c>
      <c r="X362" s="4">
        <v>5</v>
      </c>
      <c r="Y362" s="4">
        <v>0</v>
      </c>
      <c r="Z362" s="4">
        <v>0</v>
      </c>
      <c r="AA362" s="4">
        <v>100</v>
      </c>
      <c r="AB362" s="4">
        <v>100</v>
      </c>
      <c r="AC362" s="4">
        <v>100</v>
      </c>
      <c r="AD362" s="4">
        <v>100</v>
      </c>
      <c r="AE362" s="4">
        <v>80</v>
      </c>
      <c r="AF362" s="4">
        <v>20</v>
      </c>
      <c r="AG362" s="4">
        <v>20</v>
      </c>
      <c r="AH362" s="4">
        <v>60</v>
      </c>
      <c r="AI362" s="4">
        <v>100</v>
      </c>
      <c r="AJ362" s="4">
        <v>2</v>
      </c>
      <c r="AK362" s="4" t="s">
        <v>96</v>
      </c>
      <c r="AL362" s="4" t="s">
        <v>96</v>
      </c>
      <c r="AM362" s="4">
        <v>2</v>
      </c>
      <c r="AN362" s="4" t="s">
        <v>96</v>
      </c>
      <c r="AO362" s="4" t="s">
        <v>97</v>
      </c>
      <c r="AP362" s="4" t="s">
        <v>97</v>
      </c>
      <c r="AQ362" s="4" t="s">
        <v>96</v>
      </c>
      <c r="AR362" s="4" t="s">
        <v>96</v>
      </c>
      <c r="AS362" s="4" t="s">
        <v>97</v>
      </c>
      <c r="AT362" s="4" t="s">
        <v>97</v>
      </c>
      <c r="AU362" s="4" t="s">
        <v>97</v>
      </c>
      <c r="AV362" s="4" t="s">
        <v>97</v>
      </c>
      <c r="AW362" s="4" t="s">
        <v>97</v>
      </c>
      <c r="AX362" s="4" t="s">
        <v>97</v>
      </c>
      <c r="AY362" s="4" t="s">
        <v>97</v>
      </c>
      <c r="AZ362" s="4" t="s">
        <v>97</v>
      </c>
      <c r="BA362" s="4" t="s">
        <v>97</v>
      </c>
      <c r="BB362" s="4" t="s">
        <v>97</v>
      </c>
      <c r="BC362" s="4" t="s">
        <v>96</v>
      </c>
      <c r="BD362" s="4" t="s">
        <v>1710</v>
      </c>
      <c r="BE362" s="4">
        <v>0</v>
      </c>
      <c r="BF362" s="4">
        <v>10</v>
      </c>
      <c r="BG362" s="4">
        <v>10</v>
      </c>
      <c r="BH362" s="4">
        <v>0</v>
      </c>
      <c r="BI362" s="4">
        <v>10</v>
      </c>
      <c r="BJ362" s="4">
        <v>0</v>
      </c>
      <c r="BK362" s="4">
        <v>9</v>
      </c>
      <c r="BL362" s="4" t="s">
        <v>97</v>
      </c>
      <c r="BM362" s="4" t="s">
        <v>1713</v>
      </c>
      <c r="BN362" s="4" t="s">
        <v>98</v>
      </c>
      <c r="BO362" s="6" t="s">
        <v>97</v>
      </c>
      <c r="BP362" s="6" t="s">
        <v>98</v>
      </c>
      <c r="BQ362" s="6" t="s">
        <v>98</v>
      </c>
      <c r="BR362" s="6" t="s">
        <v>96</v>
      </c>
      <c r="BS362" s="6">
        <v>32</v>
      </c>
      <c r="BT362" s="6" t="s">
        <v>96</v>
      </c>
      <c r="BU362" s="29" t="s">
        <v>429</v>
      </c>
      <c r="BV362" s="29" t="s">
        <v>429</v>
      </c>
      <c r="BW362" s="29" t="s">
        <v>429</v>
      </c>
      <c r="BX362" s="29" t="s">
        <v>429</v>
      </c>
      <c r="BY362" s="29" t="s">
        <v>430</v>
      </c>
      <c r="BZ362" s="65" t="s">
        <v>429</v>
      </c>
      <c r="CA362" s="65" t="s">
        <v>429</v>
      </c>
      <c r="CB362" s="65" t="s">
        <v>429</v>
      </c>
      <c r="CC362" s="65" t="s">
        <v>429</v>
      </c>
      <c r="CD362" s="66">
        <v>127</v>
      </c>
      <c r="CE362" s="66">
        <v>67</v>
      </c>
      <c r="CF362" s="66">
        <v>24</v>
      </c>
      <c r="CG362" s="66">
        <v>21</v>
      </c>
      <c r="CH362" s="66">
        <v>5</v>
      </c>
      <c r="CI362" s="66">
        <v>194</v>
      </c>
      <c r="CJ362" s="66">
        <v>32</v>
      </c>
      <c r="CK362" s="66">
        <v>72</v>
      </c>
      <c r="CL362" s="66">
        <v>365</v>
      </c>
      <c r="CM362" s="66">
        <v>219</v>
      </c>
      <c r="CN362" s="66">
        <v>19</v>
      </c>
      <c r="CO362" s="66">
        <v>50</v>
      </c>
      <c r="CP362" s="66">
        <v>107</v>
      </c>
      <c r="CQ362" s="66">
        <v>91</v>
      </c>
      <c r="CR362" s="67">
        <v>0.1657486229344016</v>
      </c>
      <c r="CS362" s="67">
        <v>0.17576364546820231</v>
      </c>
      <c r="CT362" s="67">
        <v>0.29844767150726087</v>
      </c>
      <c r="CU362" s="67">
        <v>0.20280420630946419</v>
      </c>
      <c r="CV362" s="67">
        <v>0.15723585378067101</v>
      </c>
      <c r="CW362" s="68">
        <v>38</v>
      </c>
      <c r="CX362" s="68">
        <v>37</v>
      </c>
      <c r="CY362" s="68">
        <v>22</v>
      </c>
      <c r="CZ362" s="68">
        <v>13</v>
      </c>
    </row>
    <row r="363" spans="1:104" x14ac:dyDescent="0.3">
      <c r="A363" s="3" t="s">
        <v>444</v>
      </c>
      <c r="B363" s="3" t="s">
        <v>660</v>
      </c>
      <c r="C363" s="3" t="s">
        <v>1641</v>
      </c>
      <c r="D363" s="6">
        <v>525693</v>
      </c>
      <c r="E363" s="4">
        <v>235</v>
      </c>
      <c r="F363" s="4">
        <v>71</v>
      </c>
      <c r="G363" s="54">
        <v>0.30212765957446808</v>
      </c>
      <c r="H363" s="6">
        <v>0</v>
      </c>
      <c r="I363" s="6">
        <v>0</v>
      </c>
      <c r="J363" s="6"/>
      <c r="K363" s="6"/>
      <c r="L363" s="6"/>
      <c r="M363" s="61">
        <v>71</v>
      </c>
      <c r="N363" s="4" t="s">
        <v>1712</v>
      </c>
      <c r="O363" s="4">
        <v>0</v>
      </c>
      <c r="P363" s="4">
        <v>0</v>
      </c>
      <c r="Q363" s="4">
        <v>100</v>
      </c>
      <c r="R363" s="4">
        <v>100</v>
      </c>
      <c r="S363" s="4">
        <v>0</v>
      </c>
      <c r="T363" s="4">
        <v>0</v>
      </c>
      <c r="U363" s="4">
        <v>0</v>
      </c>
      <c r="V363" s="4">
        <v>0</v>
      </c>
      <c r="W363" s="4">
        <v>0</v>
      </c>
      <c r="X363" s="4">
        <v>100</v>
      </c>
      <c r="Y363" s="4">
        <v>0</v>
      </c>
      <c r="Z363" s="4">
        <v>0</v>
      </c>
      <c r="AA363" s="4">
        <v>100</v>
      </c>
      <c r="AB363" s="4">
        <v>100</v>
      </c>
      <c r="AC363" s="4">
        <v>100</v>
      </c>
      <c r="AD363" s="4">
        <v>0</v>
      </c>
      <c r="AE363" s="4">
        <v>0</v>
      </c>
      <c r="AF363" s="4">
        <v>20</v>
      </c>
      <c r="AG363" s="4">
        <v>0</v>
      </c>
      <c r="AH363" s="4">
        <v>80</v>
      </c>
      <c r="AI363" s="4">
        <v>100</v>
      </c>
      <c r="AJ363" s="4">
        <v>2</v>
      </c>
      <c r="AK363" s="4" t="s">
        <v>96</v>
      </c>
      <c r="AL363" s="4" t="s">
        <v>97</v>
      </c>
      <c r="AM363" s="4" t="s">
        <v>98</v>
      </c>
      <c r="AN363" s="4" t="s">
        <v>97</v>
      </c>
      <c r="AO363" s="4" t="s">
        <v>97</v>
      </c>
      <c r="AP363" s="4" t="s">
        <v>97</v>
      </c>
      <c r="AQ363" s="4" t="s">
        <v>97</v>
      </c>
      <c r="AR363" s="4" t="s">
        <v>97</v>
      </c>
      <c r="AS363" s="4" t="s">
        <v>97</v>
      </c>
      <c r="AT363" s="4" t="s">
        <v>97</v>
      </c>
      <c r="AU363" s="4" t="s">
        <v>97</v>
      </c>
      <c r="AV363" s="4" t="s">
        <v>97</v>
      </c>
      <c r="AW363" s="4" t="s">
        <v>97</v>
      </c>
      <c r="AX363" s="4" t="s">
        <v>97</v>
      </c>
      <c r="AY363" s="4" t="s">
        <v>97</v>
      </c>
      <c r="AZ363" s="4" t="s">
        <v>97</v>
      </c>
      <c r="BA363" s="4" t="s">
        <v>97</v>
      </c>
      <c r="BB363" s="4" t="s">
        <v>97</v>
      </c>
      <c r="BC363" s="4" t="s">
        <v>97</v>
      </c>
      <c r="BD363" s="4" t="s">
        <v>1710</v>
      </c>
      <c r="BE363" s="4">
        <v>5</v>
      </c>
      <c r="BF363" s="4">
        <v>5</v>
      </c>
      <c r="BG363" s="4">
        <v>5</v>
      </c>
      <c r="BH363" s="4">
        <v>0</v>
      </c>
      <c r="BI363" s="4">
        <v>16</v>
      </c>
      <c r="BJ363" s="4">
        <v>0</v>
      </c>
      <c r="BK363" s="4">
        <v>5</v>
      </c>
      <c r="BL363" s="4" t="s">
        <v>97</v>
      </c>
      <c r="BM363" s="4" t="s">
        <v>97</v>
      </c>
      <c r="BN363" s="4" t="s">
        <v>98</v>
      </c>
      <c r="BO363" s="6" t="s">
        <v>97</v>
      </c>
      <c r="BP363" s="6" t="s">
        <v>98</v>
      </c>
      <c r="BQ363" s="6" t="s">
        <v>98</v>
      </c>
      <c r="BR363" s="6" t="s">
        <v>96</v>
      </c>
      <c r="BS363" s="6">
        <v>7</v>
      </c>
      <c r="BT363" s="6" t="s">
        <v>96</v>
      </c>
      <c r="BU363" s="29" t="s">
        <v>429</v>
      </c>
      <c r="BV363" s="29" t="s">
        <v>429</v>
      </c>
      <c r="BW363" s="29" t="s">
        <v>429</v>
      </c>
      <c r="BX363" s="29" t="s">
        <v>429</v>
      </c>
      <c r="BY363" s="29" t="s">
        <v>429</v>
      </c>
      <c r="BZ363" s="65" t="s">
        <v>429</v>
      </c>
      <c r="CA363" s="65" t="s">
        <v>429</v>
      </c>
      <c r="CB363" s="65" t="s">
        <v>429</v>
      </c>
      <c r="CC363" s="65" t="s">
        <v>429</v>
      </c>
      <c r="CD363" s="66">
        <v>16</v>
      </c>
      <c r="CE363" s="66">
        <v>11</v>
      </c>
      <c r="CF363" s="66">
        <v>0</v>
      </c>
      <c r="CG363" s="66">
        <v>0</v>
      </c>
      <c r="CH363" s="66">
        <v>0</v>
      </c>
      <c r="CI363" s="66">
        <v>20</v>
      </c>
      <c r="CJ363" s="66">
        <v>0</v>
      </c>
      <c r="CK363" s="66">
        <v>13</v>
      </c>
      <c r="CL363" s="66">
        <v>35</v>
      </c>
      <c r="CM363" s="66">
        <v>20</v>
      </c>
      <c r="CN363" s="66">
        <v>6</v>
      </c>
      <c r="CO363" s="66">
        <v>8</v>
      </c>
      <c r="CP363" s="66">
        <v>0</v>
      </c>
      <c r="CQ363" s="66">
        <v>0</v>
      </c>
      <c r="CR363" s="67">
        <v>0.18376068376068377</v>
      </c>
      <c r="CS363" s="67">
        <v>0.19230769230769232</v>
      </c>
      <c r="CT363" s="67">
        <v>0.28632478632478631</v>
      </c>
      <c r="CU363" s="67">
        <v>0.17948717948717949</v>
      </c>
      <c r="CV363" s="67">
        <v>0.15811965811965811</v>
      </c>
      <c r="CW363" s="68">
        <v>11</v>
      </c>
      <c r="CX363" s="68">
        <v>12</v>
      </c>
      <c r="CY363" s="68">
        <v>3</v>
      </c>
      <c r="CZ363" s="68">
        <v>3</v>
      </c>
    </row>
    <row r="364" spans="1:104" x14ac:dyDescent="0.3">
      <c r="A364" s="3" t="s">
        <v>444</v>
      </c>
      <c r="B364" s="3" t="s">
        <v>660</v>
      </c>
      <c r="C364" s="3" t="s">
        <v>1642</v>
      </c>
      <c r="D364" s="6">
        <v>525715</v>
      </c>
      <c r="E364" s="4">
        <v>77</v>
      </c>
      <c r="F364" s="4">
        <v>28</v>
      </c>
      <c r="G364" s="54">
        <v>0.36363636363636365</v>
      </c>
      <c r="H364" s="6">
        <v>0</v>
      </c>
      <c r="I364" s="6">
        <v>0</v>
      </c>
      <c r="J364" s="6"/>
      <c r="K364" s="6"/>
      <c r="L364" s="6"/>
      <c r="M364" s="61">
        <v>28</v>
      </c>
      <c r="N364" s="4" t="s">
        <v>1712</v>
      </c>
      <c r="O364" s="4">
        <v>0</v>
      </c>
      <c r="P364" s="4">
        <v>0</v>
      </c>
      <c r="Q364" s="4">
        <v>100</v>
      </c>
      <c r="R364" s="4">
        <v>75</v>
      </c>
      <c r="S364" s="4">
        <v>25</v>
      </c>
      <c r="T364" s="4">
        <v>0</v>
      </c>
      <c r="U364" s="4">
        <v>0</v>
      </c>
      <c r="V364" s="4">
        <v>0</v>
      </c>
      <c r="W364" s="4">
        <v>0</v>
      </c>
      <c r="X364" s="4">
        <v>100</v>
      </c>
      <c r="Y364" s="4">
        <v>0</v>
      </c>
      <c r="Z364" s="4">
        <v>0</v>
      </c>
      <c r="AA364" s="4">
        <v>100</v>
      </c>
      <c r="AB364" s="4">
        <v>100</v>
      </c>
      <c r="AC364" s="4">
        <v>100</v>
      </c>
      <c r="AD364" s="4">
        <v>0</v>
      </c>
      <c r="AE364" s="4">
        <v>0</v>
      </c>
      <c r="AF364" s="4">
        <v>0</v>
      </c>
      <c r="AG364" s="4">
        <v>0</v>
      </c>
      <c r="AH364" s="4">
        <v>100</v>
      </c>
      <c r="AI364" s="4">
        <v>100</v>
      </c>
      <c r="AJ364" s="4">
        <v>1</v>
      </c>
      <c r="AK364" s="4" t="s">
        <v>96</v>
      </c>
      <c r="AL364" s="4" t="s">
        <v>97</v>
      </c>
      <c r="AM364" s="4" t="s">
        <v>98</v>
      </c>
      <c r="AN364" s="4" t="s">
        <v>97</v>
      </c>
      <c r="AO364" s="4" t="s">
        <v>97</v>
      </c>
      <c r="AP364" s="4" t="s">
        <v>97</v>
      </c>
      <c r="AQ364" s="4" t="s">
        <v>97</v>
      </c>
      <c r="AR364" s="4" t="s">
        <v>97</v>
      </c>
      <c r="AS364" s="4" t="s">
        <v>97</v>
      </c>
      <c r="AT364" s="4" t="s">
        <v>97</v>
      </c>
      <c r="AU364" s="4" t="s">
        <v>97</v>
      </c>
      <c r="AV364" s="4" t="s">
        <v>97</v>
      </c>
      <c r="AW364" s="4" t="s">
        <v>97</v>
      </c>
      <c r="AX364" s="4" t="s">
        <v>97</v>
      </c>
      <c r="AY364" s="4" t="s">
        <v>97</v>
      </c>
      <c r="AZ364" s="4" t="s">
        <v>97</v>
      </c>
      <c r="BA364" s="4" t="s">
        <v>97</v>
      </c>
      <c r="BB364" s="4" t="s">
        <v>97</v>
      </c>
      <c r="BC364" s="4" t="s">
        <v>97</v>
      </c>
      <c r="BD364" s="4" t="s">
        <v>96</v>
      </c>
      <c r="BE364" s="4">
        <v>12</v>
      </c>
      <c r="BF364" s="4">
        <v>12</v>
      </c>
      <c r="BG364" s="4">
        <v>12</v>
      </c>
      <c r="BH364" s="4">
        <v>0</v>
      </c>
      <c r="BI364" s="4">
        <v>30</v>
      </c>
      <c r="BJ364" s="4">
        <v>12</v>
      </c>
      <c r="BK364" s="4">
        <v>5</v>
      </c>
      <c r="BL364" s="4" t="s">
        <v>96</v>
      </c>
      <c r="BM364" s="4" t="s">
        <v>96</v>
      </c>
      <c r="BN364" s="4" t="s">
        <v>1721</v>
      </c>
      <c r="BO364" s="6" t="s">
        <v>97</v>
      </c>
      <c r="BP364" s="6" t="s">
        <v>98</v>
      </c>
      <c r="BQ364" s="6" t="s">
        <v>98</v>
      </c>
      <c r="BR364" s="6" t="s">
        <v>96</v>
      </c>
      <c r="BS364" s="6">
        <v>10</v>
      </c>
      <c r="BT364" s="6" t="s">
        <v>96</v>
      </c>
      <c r="BU364" s="29" t="s">
        <v>429</v>
      </c>
      <c r="BV364" s="29" t="s">
        <v>429</v>
      </c>
      <c r="BW364" s="29" t="s">
        <v>429</v>
      </c>
      <c r="BX364" s="29" t="s">
        <v>429</v>
      </c>
      <c r="BY364" s="29" t="s">
        <v>429</v>
      </c>
      <c r="BZ364" s="65" t="s">
        <v>429</v>
      </c>
      <c r="CA364" s="65" t="s">
        <v>429</v>
      </c>
      <c r="CB364" s="65" t="s">
        <v>429</v>
      </c>
      <c r="CC364" s="65" t="s">
        <v>429</v>
      </c>
      <c r="CD364" s="66">
        <v>15</v>
      </c>
      <c r="CE364" s="66">
        <v>10</v>
      </c>
      <c r="CF364" s="66">
        <v>2</v>
      </c>
      <c r="CG364" s="66">
        <v>0</v>
      </c>
      <c r="CH364" s="66">
        <v>0</v>
      </c>
      <c r="CI364" s="66">
        <v>24</v>
      </c>
      <c r="CJ364" s="66">
        <v>0</v>
      </c>
      <c r="CK364" s="66">
        <v>12</v>
      </c>
      <c r="CL364" s="66">
        <v>27</v>
      </c>
      <c r="CM364" s="66">
        <v>12</v>
      </c>
      <c r="CN364" s="66">
        <v>1</v>
      </c>
      <c r="CO364" s="66">
        <v>2</v>
      </c>
      <c r="CP364" s="66">
        <v>0</v>
      </c>
      <c r="CQ364" s="66">
        <v>0</v>
      </c>
      <c r="CR364" s="67">
        <v>0.35802469135802467</v>
      </c>
      <c r="CS364" s="67">
        <v>0.13580246913580246</v>
      </c>
      <c r="CT364" s="67">
        <v>0.35802469135802467</v>
      </c>
      <c r="CU364" s="67">
        <v>4.9382716049382713E-2</v>
      </c>
      <c r="CV364" s="67">
        <v>9.8765432098765427E-2</v>
      </c>
      <c r="CW364" s="68">
        <v>1</v>
      </c>
      <c r="CX364" s="68">
        <v>2</v>
      </c>
      <c r="CY364" s="68">
        <v>3</v>
      </c>
      <c r="CZ364" s="68">
        <v>2</v>
      </c>
    </row>
    <row r="365" spans="1:104" x14ac:dyDescent="0.3">
      <c r="A365" s="3" t="s">
        <v>444</v>
      </c>
      <c r="B365" s="3" t="s">
        <v>660</v>
      </c>
      <c r="C365" s="3" t="s">
        <v>679</v>
      </c>
      <c r="D365" s="6">
        <v>525723</v>
      </c>
      <c r="E365" s="4">
        <v>432</v>
      </c>
      <c r="F365" s="4">
        <v>129</v>
      </c>
      <c r="G365" s="54">
        <v>0.2986111111111111</v>
      </c>
      <c r="H365" s="4">
        <v>1</v>
      </c>
      <c r="I365" s="4">
        <v>39</v>
      </c>
      <c r="J365" s="6"/>
      <c r="K365" s="6"/>
      <c r="L365" s="6">
        <v>39</v>
      </c>
      <c r="M365" s="61">
        <v>90</v>
      </c>
      <c r="N365" s="4" t="s">
        <v>1712</v>
      </c>
      <c r="O365" s="4">
        <v>0</v>
      </c>
      <c r="P365" s="4">
        <v>0</v>
      </c>
      <c r="Q365" s="4">
        <v>100</v>
      </c>
      <c r="R365" s="4">
        <v>95</v>
      </c>
      <c r="S365" s="4">
        <v>2</v>
      </c>
      <c r="T365" s="4">
        <v>3</v>
      </c>
      <c r="U365" s="4">
        <v>0</v>
      </c>
      <c r="V365" s="4">
        <v>0</v>
      </c>
      <c r="W365" s="4">
        <v>0</v>
      </c>
      <c r="X365" s="4">
        <v>80</v>
      </c>
      <c r="Y365" s="4">
        <v>2</v>
      </c>
      <c r="Z365" s="4">
        <v>18</v>
      </c>
      <c r="AA365" s="4">
        <v>100</v>
      </c>
      <c r="AB365" s="4">
        <v>100</v>
      </c>
      <c r="AC365" s="4">
        <v>100</v>
      </c>
      <c r="AD365" s="4">
        <v>98</v>
      </c>
      <c r="AE365" s="4">
        <v>50</v>
      </c>
      <c r="AF365" s="4">
        <v>0</v>
      </c>
      <c r="AG365" s="4">
        <v>98</v>
      </c>
      <c r="AH365" s="4">
        <v>2</v>
      </c>
      <c r="AI365" s="4">
        <v>100</v>
      </c>
      <c r="AJ365" s="4">
        <v>2</v>
      </c>
      <c r="AK365" s="4" t="s">
        <v>96</v>
      </c>
      <c r="AL365" s="4" t="s">
        <v>96</v>
      </c>
      <c r="AM365" s="4">
        <v>12</v>
      </c>
      <c r="AN365" s="4" t="s">
        <v>97</v>
      </c>
      <c r="AO365" s="4" t="s">
        <v>97</v>
      </c>
      <c r="AP365" s="4" t="s">
        <v>97</v>
      </c>
      <c r="AQ365" s="4" t="s">
        <v>97</v>
      </c>
      <c r="AR365" s="4" t="s">
        <v>97</v>
      </c>
      <c r="AS365" s="4" t="s">
        <v>97</v>
      </c>
      <c r="AT365" s="4" t="s">
        <v>97</v>
      </c>
      <c r="AU365" s="4" t="s">
        <v>97</v>
      </c>
      <c r="AV365" s="4" t="s">
        <v>97</v>
      </c>
      <c r="AW365" s="4" t="s">
        <v>97</v>
      </c>
      <c r="AX365" s="4" t="s">
        <v>97</v>
      </c>
      <c r="AY365" s="4" t="s">
        <v>97</v>
      </c>
      <c r="AZ365" s="4" t="s">
        <v>97</v>
      </c>
      <c r="BA365" s="4" t="s">
        <v>97</v>
      </c>
      <c r="BB365" s="4" t="s">
        <v>97</v>
      </c>
      <c r="BC365" s="4" t="s">
        <v>97</v>
      </c>
      <c r="BD365" s="4" t="s">
        <v>96</v>
      </c>
      <c r="BE365" s="4">
        <v>3</v>
      </c>
      <c r="BF365" s="4">
        <v>11</v>
      </c>
      <c r="BG365" s="4">
        <v>11</v>
      </c>
      <c r="BH365" s="4">
        <v>0</v>
      </c>
      <c r="BI365" s="4">
        <v>11</v>
      </c>
      <c r="BJ365" s="4">
        <v>0</v>
      </c>
      <c r="BK365" s="4">
        <v>5</v>
      </c>
      <c r="BL365" s="4" t="s">
        <v>97</v>
      </c>
      <c r="BM365" s="4" t="s">
        <v>97</v>
      </c>
      <c r="BN365" s="4" t="s">
        <v>98</v>
      </c>
      <c r="BO365" s="6" t="s">
        <v>97</v>
      </c>
      <c r="BP365" s="6" t="s">
        <v>98</v>
      </c>
      <c r="BQ365" s="6" t="s">
        <v>98</v>
      </c>
      <c r="BR365" s="6" t="s">
        <v>96</v>
      </c>
      <c r="BS365" s="6">
        <v>16</v>
      </c>
      <c r="BT365" s="6" t="s">
        <v>96</v>
      </c>
      <c r="BU365" s="29" t="s">
        <v>429</v>
      </c>
      <c r="BV365" s="29" t="s">
        <v>429</v>
      </c>
      <c r="BW365" s="29" t="s">
        <v>429</v>
      </c>
      <c r="BX365" s="29" t="s">
        <v>429</v>
      </c>
      <c r="BY365" s="29" t="s">
        <v>429</v>
      </c>
      <c r="BZ365" s="65" t="s">
        <v>429</v>
      </c>
      <c r="CA365" s="65" t="s">
        <v>429</v>
      </c>
      <c r="CB365" s="65" t="s">
        <v>429</v>
      </c>
      <c r="CC365" s="65" t="s">
        <v>429</v>
      </c>
      <c r="CD365" s="66">
        <v>34</v>
      </c>
      <c r="CE365" s="66">
        <v>19</v>
      </c>
      <c r="CF365" s="66">
        <v>11</v>
      </c>
      <c r="CG365" s="66">
        <v>0</v>
      </c>
      <c r="CH365" s="66">
        <v>1</v>
      </c>
      <c r="CI365" s="66">
        <v>54</v>
      </c>
      <c r="CJ365" s="66">
        <v>3</v>
      </c>
      <c r="CK365" s="66">
        <v>22</v>
      </c>
      <c r="CL365" s="66">
        <v>94</v>
      </c>
      <c r="CM365" s="66">
        <v>45</v>
      </c>
      <c r="CN365" s="66">
        <v>5</v>
      </c>
      <c r="CO365" s="66">
        <v>11</v>
      </c>
      <c r="CP365" s="66">
        <v>4</v>
      </c>
      <c r="CQ365" s="66">
        <v>0</v>
      </c>
      <c r="CR365" s="67">
        <v>0.19621749408983452</v>
      </c>
      <c r="CS365" s="67">
        <v>0.19621749408983452</v>
      </c>
      <c r="CT365" s="67">
        <v>0.28132387706855794</v>
      </c>
      <c r="CU365" s="67">
        <v>0.17257683215130024</v>
      </c>
      <c r="CV365" s="67">
        <v>0.15366430260047281</v>
      </c>
      <c r="CW365" s="68">
        <v>3</v>
      </c>
      <c r="CX365" s="68">
        <v>20</v>
      </c>
      <c r="CY365" s="68">
        <v>9</v>
      </c>
      <c r="CZ365" s="68">
        <v>8</v>
      </c>
    </row>
    <row r="366" spans="1:104" x14ac:dyDescent="0.3">
      <c r="A366" s="3" t="s">
        <v>444</v>
      </c>
      <c r="B366" s="3" t="s">
        <v>660</v>
      </c>
      <c r="C366" s="3" t="s">
        <v>681</v>
      </c>
      <c r="D366" s="6">
        <v>525740</v>
      </c>
      <c r="E366" s="4">
        <v>1064</v>
      </c>
      <c r="F366" s="4">
        <v>109</v>
      </c>
      <c r="G366" s="54">
        <v>0.10244360902255639</v>
      </c>
      <c r="H366" s="4">
        <v>2</v>
      </c>
      <c r="I366" s="4">
        <v>109</v>
      </c>
      <c r="J366" s="6"/>
      <c r="K366" s="6"/>
      <c r="L366" s="6">
        <v>109</v>
      </c>
      <c r="M366" s="61"/>
      <c r="N366" s="4" t="s">
        <v>1718</v>
      </c>
      <c r="O366" s="4">
        <v>0</v>
      </c>
      <c r="P366" s="4">
        <v>0</v>
      </c>
      <c r="Q366" s="4">
        <v>100</v>
      </c>
      <c r="R366" s="4">
        <v>100</v>
      </c>
      <c r="S366" s="4">
        <v>0</v>
      </c>
      <c r="T366" s="4">
        <v>0</v>
      </c>
      <c r="U366" s="4">
        <v>0</v>
      </c>
      <c r="V366" s="4">
        <v>0</v>
      </c>
      <c r="W366" s="4">
        <v>0</v>
      </c>
      <c r="X366" s="4">
        <v>99</v>
      </c>
      <c r="Y366" s="4">
        <v>1</v>
      </c>
      <c r="Z366" s="4">
        <v>0</v>
      </c>
      <c r="AA366" s="4">
        <v>100</v>
      </c>
      <c r="AB366" s="4">
        <v>100</v>
      </c>
      <c r="AC366" s="4">
        <v>100</v>
      </c>
      <c r="AD366" s="4">
        <v>100</v>
      </c>
      <c r="AE366" s="4">
        <v>100</v>
      </c>
      <c r="AF366" s="4">
        <v>0</v>
      </c>
      <c r="AG366" s="4">
        <v>20</v>
      </c>
      <c r="AH366" s="4">
        <v>80</v>
      </c>
      <c r="AI366" s="4">
        <v>100</v>
      </c>
      <c r="AJ366" s="4">
        <v>2</v>
      </c>
      <c r="AK366" s="4" t="s">
        <v>96</v>
      </c>
      <c r="AL366" s="4" t="s">
        <v>96</v>
      </c>
      <c r="AM366" s="4">
        <v>2</v>
      </c>
      <c r="AN366" s="4" t="s">
        <v>96</v>
      </c>
      <c r="AO366" s="4" t="s">
        <v>97</v>
      </c>
      <c r="AP366" s="4" t="s">
        <v>97</v>
      </c>
      <c r="AQ366" s="4" t="s">
        <v>97</v>
      </c>
      <c r="AR366" s="4" t="s">
        <v>97</v>
      </c>
      <c r="AS366" s="4" t="s">
        <v>97</v>
      </c>
      <c r="AT366" s="4" t="s">
        <v>97</v>
      </c>
      <c r="AU366" s="4" t="s">
        <v>97</v>
      </c>
      <c r="AV366" s="4" t="s">
        <v>97</v>
      </c>
      <c r="AW366" s="4" t="s">
        <v>97</v>
      </c>
      <c r="AX366" s="4" t="s">
        <v>97</v>
      </c>
      <c r="AY366" s="4" t="s">
        <v>97</v>
      </c>
      <c r="AZ366" s="4" t="s">
        <v>97</v>
      </c>
      <c r="BA366" s="4" t="s">
        <v>97</v>
      </c>
      <c r="BB366" s="4" t="s">
        <v>97</v>
      </c>
      <c r="BC366" s="4" t="s">
        <v>96</v>
      </c>
      <c r="BD366" s="4" t="s">
        <v>96</v>
      </c>
      <c r="BE366" s="4">
        <v>0</v>
      </c>
      <c r="BF366" s="4">
        <v>20</v>
      </c>
      <c r="BG366" s="4">
        <v>6</v>
      </c>
      <c r="BH366" s="4">
        <v>0</v>
      </c>
      <c r="BI366" s="4">
        <v>0</v>
      </c>
      <c r="BJ366" s="4">
        <v>0</v>
      </c>
      <c r="BK366" s="4">
        <v>9</v>
      </c>
      <c r="BL366" s="4" t="s">
        <v>97</v>
      </c>
      <c r="BM366" s="4" t="s">
        <v>97</v>
      </c>
      <c r="BN366" s="4" t="s">
        <v>98</v>
      </c>
      <c r="BO366" s="6" t="s">
        <v>97</v>
      </c>
      <c r="BP366" s="6" t="s">
        <v>98</v>
      </c>
      <c r="BQ366" s="6" t="s">
        <v>98</v>
      </c>
      <c r="BR366" s="6" t="s">
        <v>96</v>
      </c>
      <c r="BS366" s="6">
        <v>12</v>
      </c>
      <c r="BT366" s="6" t="s">
        <v>96</v>
      </c>
      <c r="BU366" s="29" t="s">
        <v>429</v>
      </c>
      <c r="BV366" s="29" t="s">
        <v>429</v>
      </c>
      <c r="BW366" s="29" t="s">
        <v>429</v>
      </c>
      <c r="BX366" s="29" t="s">
        <v>429</v>
      </c>
      <c r="BY366" s="29" t="s">
        <v>429</v>
      </c>
      <c r="BZ366" s="65" t="s">
        <v>429</v>
      </c>
      <c r="CA366" s="65" t="s">
        <v>429</v>
      </c>
      <c r="CB366" s="65" t="s">
        <v>429</v>
      </c>
      <c r="CC366" s="65" t="s">
        <v>1800</v>
      </c>
      <c r="CD366" s="66">
        <v>72</v>
      </c>
      <c r="CE366" s="66">
        <v>38</v>
      </c>
      <c r="CF366" s="66">
        <v>10</v>
      </c>
      <c r="CG366" s="66">
        <v>0</v>
      </c>
      <c r="CH366" s="66">
        <v>7</v>
      </c>
      <c r="CI366" s="66">
        <v>68</v>
      </c>
      <c r="CJ366" s="66">
        <v>0</v>
      </c>
      <c r="CK366" s="66">
        <v>43</v>
      </c>
      <c r="CL366" s="66">
        <v>163</v>
      </c>
      <c r="CM366" s="66">
        <v>114</v>
      </c>
      <c r="CN366" s="66">
        <v>6</v>
      </c>
      <c r="CO366" s="66">
        <v>20</v>
      </c>
      <c r="CP366" s="66">
        <v>6</v>
      </c>
      <c r="CQ366" s="66">
        <v>2</v>
      </c>
      <c r="CR366" s="67">
        <v>0.10946196660482375</v>
      </c>
      <c r="CS366" s="67">
        <v>0.18552875695732837</v>
      </c>
      <c r="CT366" s="67">
        <v>0.31261595547309834</v>
      </c>
      <c r="CU366" s="67">
        <v>0.19944341372912802</v>
      </c>
      <c r="CV366" s="67">
        <v>0.19294990723562153</v>
      </c>
      <c r="CW366" s="68">
        <v>12</v>
      </c>
      <c r="CX366" s="68">
        <v>14</v>
      </c>
      <c r="CY366" s="68">
        <v>5</v>
      </c>
      <c r="CZ366" s="68">
        <v>18</v>
      </c>
    </row>
    <row r="367" spans="1:104" x14ac:dyDescent="0.3">
      <c r="A367" s="3" t="s">
        <v>444</v>
      </c>
      <c r="B367" s="3" t="s">
        <v>660</v>
      </c>
      <c r="C367" s="3" t="s">
        <v>684</v>
      </c>
      <c r="D367" s="6">
        <v>525758</v>
      </c>
      <c r="E367" s="4">
        <v>340</v>
      </c>
      <c r="F367" s="4">
        <v>140</v>
      </c>
      <c r="G367" s="54">
        <v>0.41176470588235292</v>
      </c>
      <c r="H367" s="4">
        <v>1</v>
      </c>
      <c r="I367" s="4">
        <v>140</v>
      </c>
      <c r="J367" s="6"/>
      <c r="K367" s="6">
        <v>140</v>
      </c>
      <c r="L367" s="6"/>
      <c r="M367" s="61"/>
      <c r="N367" s="4" t="s">
        <v>1718</v>
      </c>
      <c r="O367" s="4">
        <v>0</v>
      </c>
      <c r="P367" s="4">
        <v>0</v>
      </c>
      <c r="Q367" s="4">
        <v>100</v>
      </c>
      <c r="R367" s="4">
        <v>100</v>
      </c>
      <c r="S367" s="4">
        <v>0</v>
      </c>
      <c r="T367" s="4">
        <v>0</v>
      </c>
      <c r="U367" s="4">
        <v>0</v>
      </c>
      <c r="V367" s="4">
        <v>100</v>
      </c>
      <c r="W367" s="4">
        <v>0</v>
      </c>
      <c r="X367" s="4">
        <v>100</v>
      </c>
      <c r="Y367" s="4">
        <v>0</v>
      </c>
      <c r="Z367" s="4">
        <v>0</v>
      </c>
      <c r="AA367" s="4">
        <v>100</v>
      </c>
      <c r="AB367" s="4">
        <v>100</v>
      </c>
      <c r="AC367" s="4">
        <v>100</v>
      </c>
      <c r="AD367" s="4">
        <v>100</v>
      </c>
      <c r="AE367" s="4">
        <v>100</v>
      </c>
      <c r="AF367" s="4">
        <v>0</v>
      </c>
      <c r="AG367" s="4">
        <v>20</v>
      </c>
      <c r="AH367" s="4">
        <v>80</v>
      </c>
      <c r="AI367" s="4">
        <v>100</v>
      </c>
      <c r="AJ367" s="4">
        <v>2</v>
      </c>
      <c r="AK367" s="4" t="s">
        <v>96</v>
      </c>
      <c r="AL367" s="4" t="s">
        <v>96</v>
      </c>
      <c r="AM367" s="4">
        <v>2</v>
      </c>
      <c r="AN367" s="4" t="s">
        <v>96</v>
      </c>
      <c r="AO367" s="4" t="s">
        <v>97</v>
      </c>
      <c r="AP367" s="4" t="s">
        <v>97</v>
      </c>
      <c r="AQ367" s="4" t="s">
        <v>97</v>
      </c>
      <c r="AR367" s="4" t="s">
        <v>97</v>
      </c>
      <c r="AS367" s="4" t="s">
        <v>97</v>
      </c>
      <c r="AT367" s="4" t="s">
        <v>97</v>
      </c>
      <c r="AU367" s="4" t="s">
        <v>97</v>
      </c>
      <c r="AV367" s="4" t="s">
        <v>96</v>
      </c>
      <c r="AW367" s="4" t="s">
        <v>97</v>
      </c>
      <c r="AX367" s="4" t="s">
        <v>97</v>
      </c>
      <c r="AY367" s="4" t="s">
        <v>97</v>
      </c>
      <c r="AZ367" s="4" t="s">
        <v>97</v>
      </c>
      <c r="BA367" s="4" t="s">
        <v>97</v>
      </c>
      <c r="BB367" s="4" t="s">
        <v>97</v>
      </c>
      <c r="BC367" s="4" t="s">
        <v>96</v>
      </c>
      <c r="BD367" s="4" t="s">
        <v>96</v>
      </c>
      <c r="BE367" s="4">
        <v>4</v>
      </c>
      <c r="BF367" s="4">
        <v>25</v>
      </c>
      <c r="BG367" s="4">
        <v>4</v>
      </c>
      <c r="BH367" s="4">
        <v>0</v>
      </c>
      <c r="BI367" s="4">
        <v>25</v>
      </c>
      <c r="BJ367" s="4">
        <v>0</v>
      </c>
      <c r="BK367" s="4">
        <v>5</v>
      </c>
      <c r="BL367" s="4" t="s">
        <v>97</v>
      </c>
      <c r="BM367" s="4" t="s">
        <v>97</v>
      </c>
      <c r="BN367" s="4" t="s">
        <v>98</v>
      </c>
      <c r="BO367" s="6" t="s">
        <v>97</v>
      </c>
      <c r="BP367" s="6" t="s">
        <v>98</v>
      </c>
      <c r="BQ367" s="6" t="s">
        <v>98</v>
      </c>
      <c r="BR367" s="6" t="s">
        <v>96</v>
      </c>
      <c r="BS367" s="6">
        <v>20</v>
      </c>
      <c r="BT367" s="6" t="s">
        <v>96</v>
      </c>
      <c r="BU367" s="29" t="s">
        <v>429</v>
      </c>
      <c r="BV367" s="29" t="s">
        <v>429</v>
      </c>
      <c r="BW367" s="29" t="s">
        <v>429</v>
      </c>
      <c r="BX367" s="29" t="s">
        <v>429</v>
      </c>
      <c r="BY367" s="29" t="s">
        <v>429</v>
      </c>
      <c r="BZ367" s="65" t="s">
        <v>429</v>
      </c>
      <c r="CA367" s="65" t="s">
        <v>429</v>
      </c>
      <c r="CB367" s="65" t="s">
        <v>429</v>
      </c>
      <c r="CC367" s="65" t="s">
        <v>429</v>
      </c>
      <c r="CD367" s="66">
        <v>52</v>
      </c>
      <c r="CE367" s="66">
        <v>37</v>
      </c>
      <c r="CF367" s="66">
        <v>10</v>
      </c>
      <c r="CG367" s="66">
        <v>0</v>
      </c>
      <c r="CH367" s="66">
        <v>0</v>
      </c>
      <c r="CI367" s="66">
        <v>67</v>
      </c>
      <c r="CJ367" s="66">
        <v>0</v>
      </c>
      <c r="CK367" s="66">
        <v>31</v>
      </c>
      <c r="CL367" s="66">
        <v>61</v>
      </c>
      <c r="CM367" s="66">
        <v>35</v>
      </c>
      <c r="CN367" s="66">
        <v>4</v>
      </c>
      <c r="CO367" s="66">
        <v>9</v>
      </c>
      <c r="CP367" s="66">
        <v>12</v>
      </c>
      <c r="CQ367" s="66">
        <v>5</v>
      </c>
      <c r="CR367" s="67">
        <v>0.18018018018018017</v>
      </c>
      <c r="CS367" s="67">
        <v>0.1891891891891892</v>
      </c>
      <c r="CT367" s="67">
        <v>0.28828828828828829</v>
      </c>
      <c r="CU367" s="67">
        <v>0.2072072072072072</v>
      </c>
      <c r="CV367" s="67">
        <v>0.13513513513513514</v>
      </c>
      <c r="CW367" s="68">
        <v>12</v>
      </c>
      <c r="CX367" s="68">
        <v>9</v>
      </c>
      <c r="CY367" s="68">
        <v>4</v>
      </c>
      <c r="CZ367" s="68">
        <v>6</v>
      </c>
    </row>
    <row r="368" spans="1:104" x14ac:dyDescent="0.3">
      <c r="A368" s="3" t="s">
        <v>444</v>
      </c>
      <c r="B368" s="3" t="s">
        <v>660</v>
      </c>
      <c r="C368" s="3" t="s">
        <v>686</v>
      </c>
      <c r="D368" s="6">
        <v>560049</v>
      </c>
      <c r="E368" s="4">
        <v>733</v>
      </c>
      <c r="F368" s="4">
        <v>216</v>
      </c>
      <c r="G368" s="54">
        <v>0.29467939972714868</v>
      </c>
      <c r="H368" s="4">
        <v>1</v>
      </c>
      <c r="I368" s="4">
        <v>216</v>
      </c>
      <c r="J368" s="6"/>
      <c r="K368" s="6">
        <v>216</v>
      </c>
      <c r="L368" s="6"/>
      <c r="M368" s="61"/>
      <c r="N368" s="4" t="s">
        <v>1718</v>
      </c>
      <c r="O368" s="4">
        <v>0</v>
      </c>
      <c r="P368" s="4">
        <v>0</v>
      </c>
      <c r="Q368" s="4">
        <v>0</v>
      </c>
      <c r="R368" s="4">
        <v>0</v>
      </c>
      <c r="S368" s="4">
        <v>100</v>
      </c>
      <c r="T368" s="4">
        <v>0</v>
      </c>
      <c r="U368" s="4">
        <v>0</v>
      </c>
      <c r="V368" s="4">
        <v>0</v>
      </c>
      <c r="W368" s="4">
        <v>0</v>
      </c>
      <c r="X368" s="4">
        <v>95</v>
      </c>
      <c r="Y368" s="4">
        <v>5</v>
      </c>
      <c r="Z368" s="4">
        <v>0</v>
      </c>
      <c r="AA368" s="4">
        <v>100</v>
      </c>
      <c r="AB368" s="4">
        <v>100</v>
      </c>
      <c r="AC368" s="4">
        <v>100</v>
      </c>
      <c r="AD368" s="4">
        <v>100</v>
      </c>
      <c r="AE368" s="4">
        <v>90</v>
      </c>
      <c r="AF368" s="4">
        <v>0</v>
      </c>
      <c r="AG368" s="4">
        <v>40</v>
      </c>
      <c r="AH368" s="4">
        <v>60</v>
      </c>
      <c r="AI368" s="4">
        <v>100</v>
      </c>
      <c r="AJ368" s="4">
        <v>2</v>
      </c>
      <c r="AK368" s="4" t="s">
        <v>96</v>
      </c>
      <c r="AL368" s="4" t="s">
        <v>97</v>
      </c>
      <c r="AM368" s="4" t="s">
        <v>98</v>
      </c>
      <c r="AN368" s="4" t="s">
        <v>97</v>
      </c>
      <c r="AO368" s="4" t="s">
        <v>97</v>
      </c>
      <c r="AP368" s="4" t="s">
        <v>97</v>
      </c>
      <c r="AQ368" s="4" t="s">
        <v>97</v>
      </c>
      <c r="AR368" s="4" t="s">
        <v>96</v>
      </c>
      <c r="AS368" s="4" t="s">
        <v>97</v>
      </c>
      <c r="AT368" s="4" t="s">
        <v>97</v>
      </c>
      <c r="AU368" s="4" t="s">
        <v>97</v>
      </c>
      <c r="AV368" s="4" t="s">
        <v>97</v>
      </c>
      <c r="AW368" s="4" t="s">
        <v>97</v>
      </c>
      <c r="AX368" s="4" t="s">
        <v>97</v>
      </c>
      <c r="AY368" s="4" t="s">
        <v>97</v>
      </c>
      <c r="AZ368" s="4" t="s">
        <v>97</v>
      </c>
      <c r="BA368" s="4" t="s">
        <v>97</v>
      </c>
      <c r="BB368" s="4" t="s">
        <v>97</v>
      </c>
      <c r="BC368" s="4" t="s">
        <v>97</v>
      </c>
      <c r="BD368" s="4" t="s">
        <v>97</v>
      </c>
      <c r="BE368" s="4">
        <v>5</v>
      </c>
      <c r="BF368" s="4">
        <v>5</v>
      </c>
      <c r="BG368" s="4">
        <v>5</v>
      </c>
      <c r="BH368" s="4">
        <v>0</v>
      </c>
      <c r="BI368" s="4">
        <v>7</v>
      </c>
      <c r="BJ368" s="4">
        <v>0</v>
      </c>
      <c r="BK368" s="4">
        <v>7</v>
      </c>
      <c r="BL368" s="4" t="s">
        <v>97</v>
      </c>
      <c r="BM368" s="4" t="s">
        <v>97</v>
      </c>
      <c r="BN368" s="4" t="s">
        <v>98</v>
      </c>
      <c r="BO368" s="6" t="s">
        <v>97</v>
      </c>
      <c r="BP368" s="6" t="s">
        <v>98</v>
      </c>
      <c r="BQ368" s="6" t="s">
        <v>98</v>
      </c>
      <c r="BR368" s="6" t="s">
        <v>96</v>
      </c>
      <c r="BS368" s="6">
        <v>25</v>
      </c>
      <c r="BT368" s="6" t="s">
        <v>96</v>
      </c>
      <c r="BU368" s="29" t="s">
        <v>429</v>
      </c>
      <c r="BV368" s="29" t="s">
        <v>429</v>
      </c>
      <c r="BW368" s="29" t="s">
        <v>429</v>
      </c>
      <c r="BX368" s="29" t="s">
        <v>429</v>
      </c>
      <c r="BY368" s="29" t="s">
        <v>429</v>
      </c>
      <c r="BZ368" s="65" t="s">
        <v>429</v>
      </c>
      <c r="CA368" s="65" t="s">
        <v>429</v>
      </c>
      <c r="CB368" s="65" t="s">
        <v>429</v>
      </c>
      <c r="CC368" s="65" t="s">
        <v>429</v>
      </c>
      <c r="CD368" s="66">
        <v>73</v>
      </c>
      <c r="CE368" s="66">
        <v>42</v>
      </c>
      <c r="CF368" s="66">
        <v>12</v>
      </c>
      <c r="CG368" s="66">
        <v>0</v>
      </c>
      <c r="CH368" s="66">
        <v>2</v>
      </c>
      <c r="CI368" s="66">
        <v>127</v>
      </c>
      <c r="CJ368" s="66">
        <v>0</v>
      </c>
      <c r="CK368" s="66">
        <v>53</v>
      </c>
      <c r="CL368" s="66">
        <v>189</v>
      </c>
      <c r="CM368" s="66">
        <v>88</v>
      </c>
      <c r="CN368" s="66">
        <v>4</v>
      </c>
      <c r="CO368" s="66">
        <v>24</v>
      </c>
      <c r="CP368" s="66">
        <v>14</v>
      </c>
      <c r="CQ368" s="66">
        <v>7</v>
      </c>
      <c r="CR368" s="67">
        <v>0.1951219512195122</v>
      </c>
      <c r="CS368" s="67">
        <v>0.18699186991869918</v>
      </c>
      <c r="CT368" s="67">
        <v>0.30894308943089432</v>
      </c>
      <c r="CU368" s="67">
        <v>0.17344173441734417</v>
      </c>
      <c r="CV368" s="67">
        <v>0.13550135501355012</v>
      </c>
      <c r="CW368" s="68">
        <v>8</v>
      </c>
      <c r="CX368" s="68">
        <v>7</v>
      </c>
      <c r="CY368" s="68">
        <v>10</v>
      </c>
      <c r="CZ368" s="68">
        <v>5</v>
      </c>
    </row>
    <row r="369" spans="1:104" x14ac:dyDescent="0.3">
      <c r="A369" s="3" t="s">
        <v>444</v>
      </c>
      <c r="B369" s="3" t="s">
        <v>660</v>
      </c>
      <c r="C369" s="3" t="s">
        <v>687</v>
      </c>
      <c r="D369" s="6">
        <v>525839</v>
      </c>
      <c r="E369" s="4">
        <v>480</v>
      </c>
      <c r="F369" s="4">
        <v>239</v>
      </c>
      <c r="G369" s="54">
        <v>0.49791666666666667</v>
      </c>
      <c r="H369" s="4">
        <v>1</v>
      </c>
      <c r="I369" s="4">
        <v>219</v>
      </c>
      <c r="J369" s="6">
        <v>219</v>
      </c>
      <c r="K369" s="6"/>
      <c r="L369" s="6"/>
      <c r="M369" s="61">
        <v>20</v>
      </c>
      <c r="N369" s="4" t="s">
        <v>1709</v>
      </c>
      <c r="O369" s="4">
        <v>0</v>
      </c>
      <c r="P369" s="4">
        <v>0</v>
      </c>
      <c r="Q369" s="4">
        <v>100</v>
      </c>
      <c r="R369" s="4">
        <v>100</v>
      </c>
      <c r="S369" s="4">
        <v>0</v>
      </c>
      <c r="T369" s="4">
        <v>0</v>
      </c>
      <c r="U369" s="4">
        <v>0</v>
      </c>
      <c r="V369" s="4">
        <v>100</v>
      </c>
      <c r="W369" s="4">
        <v>100</v>
      </c>
      <c r="X369" s="4">
        <v>0</v>
      </c>
      <c r="Y369" s="4">
        <v>0</v>
      </c>
      <c r="Z369" s="4">
        <v>0</v>
      </c>
      <c r="AA369" s="4">
        <v>100</v>
      </c>
      <c r="AB369" s="4">
        <v>100</v>
      </c>
      <c r="AC369" s="4">
        <v>100</v>
      </c>
      <c r="AD369" s="4">
        <v>0</v>
      </c>
      <c r="AE369" s="4">
        <v>0</v>
      </c>
      <c r="AF369" s="4">
        <v>0</v>
      </c>
      <c r="AG369" s="4">
        <v>0</v>
      </c>
      <c r="AH369" s="4">
        <v>100</v>
      </c>
      <c r="AI369" s="4">
        <v>100</v>
      </c>
      <c r="AJ369" s="4">
        <v>2</v>
      </c>
      <c r="AK369" s="4" t="s">
        <v>96</v>
      </c>
      <c r="AL369" s="4" t="s">
        <v>96</v>
      </c>
      <c r="AM369" s="4">
        <v>4</v>
      </c>
      <c r="AN369" s="4" t="s">
        <v>97</v>
      </c>
      <c r="AO369" s="4" t="s">
        <v>97</v>
      </c>
      <c r="AP369" s="4" t="s">
        <v>97</v>
      </c>
      <c r="AQ369" s="4" t="s">
        <v>97</v>
      </c>
      <c r="AR369" s="4" t="s">
        <v>97</v>
      </c>
      <c r="AS369" s="4" t="s">
        <v>97</v>
      </c>
      <c r="AT369" s="4" t="s">
        <v>97</v>
      </c>
      <c r="AU369" s="4" t="s">
        <v>97</v>
      </c>
      <c r="AV369" s="4" t="s">
        <v>97</v>
      </c>
      <c r="AW369" s="4" t="s">
        <v>97</v>
      </c>
      <c r="AX369" s="4" t="s">
        <v>97</v>
      </c>
      <c r="AY369" s="4" t="s">
        <v>97</v>
      </c>
      <c r="AZ369" s="4" t="s">
        <v>97</v>
      </c>
      <c r="BA369" s="4" t="s">
        <v>97</v>
      </c>
      <c r="BB369" s="4" t="s">
        <v>97</v>
      </c>
      <c r="BC369" s="4" t="s">
        <v>97</v>
      </c>
      <c r="BD369" s="4" t="s">
        <v>96</v>
      </c>
      <c r="BE369" s="4">
        <v>0</v>
      </c>
      <c r="BF369" s="4">
        <v>0</v>
      </c>
      <c r="BG369" s="4">
        <v>0</v>
      </c>
      <c r="BH369" s="4">
        <v>1</v>
      </c>
      <c r="BI369" s="4">
        <v>0</v>
      </c>
      <c r="BJ369" s="4">
        <v>1</v>
      </c>
      <c r="BK369" s="4">
        <v>5</v>
      </c>
      <c r="BL369" s="4" t="s">
        <v>97</v>
      </c>
      <c r="BM369" s="4" t="s">
        <v>1713</v>
      </c>
      <c r="BN369" s="4" t="s">
        <v>98</v>
      </c>
      <c r="BO369" s="6" t="s">
        <v>97</v>
      </c>
      <c r="BP369" s="6" t="s">
        <v>98</v>
      </c>
      <c r="BQ369" s="6" t="s">
        <v>98</v>
      </c>
      <c r="BR369" s="6" t="s">
        <v>96</v>
      </c>
      <c r="BS369" s="6">
        <v>16</v>
      </c>
      <c r="BT369" s="6" t="s">
        <v>96</v>
      </c>
      <c r="BU369" s="29" t="s">
        <v>429</v>
      </c>
      <c r="BV369" s="29" t="s">
        <v>429</v>
      </c>
      <c r="BW369" s="29" t="s">
        <v>429</v>
      </c>
      <c r="BX369" s="29" t="s">
        <v>429</v>
      </c>
      <c r="BY369" s="29" t="s">
        <v>429</v>
      </c>
      <c r="BZ369" s="65" t="s">
        <v>429</v>
      </c>
      <c r="CA369" s="65" t="s">
        <v>429</v>
      </c>
      <c r="CB369" s="65" t="s">
        <v>429</v>
      </c>
      <c r="CC369" s="65" t="s">
        <v>429</v>
      </c>
      <c r="CD369" s="66">
        <v>30</v>
      </c>
      <c r="CE369" s="66">
        <v>15</v>
      </c>
      <c r="CF369" s="66">
        <v>6</v>
      </c>
      <c r="CG369" s="66">
        <v>0</v>
      </c>
      <c r="CH369" s="66">
        <v>0</v>
      </c>
      <c r="CI369" s="66">
        <v>84</v>
      </c>
      <c r="CJ369" s="66">
        <v>2</v>
      </c>
      <c r="CK369" s="66">
        <v>23</v>
      </c>
      <c r="CL369" s="66">
        <v>155</v>
      </c>
      <c r="CM369" s="66">
        <v>59</v>
      </c>
      <c r="CN369" s="66">
        <v>5</v>
      </c>
      <c r="CO369" s="66">
        <v>26</v>
      </c>
      <c r="CP369" s="66">
        <v>18</v>
      </c>
      <c r="CQ369" s="66">
        <v>6</v>
      </c>
      <c r="CR369" s="67">
        <v>0.32653061224489793</v>
      </c>
      <c r="CS369" s="67">
        <v>0.21836734693877552</v>
      </c>
      <c r="CT369" s="67">
        <v>0.20408163265306123</v>
      </c>
      <c r="CU369" s="67">
        <v>0.13877551020408163</v>
      </c>
      <c r="CV369" s="67">
        <v>0.11224489795918367</v>
      </c>
      <c r="CW369" s="68">
        <v>7</v>
      </c>
      <c r="CX369" s="68">
        <v>8</v>
      </c>
      <c r="CY369" s="68">
        <v>16</v>
      </c>
      <c r="CZ369" s="68">
        <v>9</v>
      </c>
    </row>
    <row r="370" spans="1:104" x14ac:dyDescent="0.3">
      <c r="A370" s="3" t="s">
        <v>444</v>
      </c>
      <c r="B370" s="3" t="s">
        <v>660</v>
      </c>
      <c r="C370" s="3" t="s">
        <v>688</v>
      </c>
      <c r="D370" s="6">
        <v>525847</v>
      </c>
      <c r="E370" s="4">
        <v>243</v>
      </c>
      <c r="F370" s="4">
        <v>89</v>
      </c>
      <c r="G370" s="54">
        <v>0.36625514403292181</v>
      </c>
      <c r="H370" s="4">
        <v>1</v>
      </c>
      <c r="I370" s="4">
        <v>89</v>
      </c>
      <c r="J370" s="6"/>
      <c r="K370" s="6">
        <v>89</v>
      </c>
      <c r="L370" s="6"/>
      <c r="M370" s="61"/>
      <c r="N370" s="4" t="s">
        <v>1709</v>
      </c>
      <c r="O370" s="4">
        <v>0</v>
      </c>
      <c r="P370" s="4">
        <v>0</v>
      </c>
      <c r="Q370" s="4">
        <v>100</v>
      </c>
      <c r="R370" s="4">
        <v>100</v>
      </c>
      <c r="S370" s="4">
        <v>0</v>
      </c>
      <c r="T370" s="4">
        <v>0</v>
      </c>
      <c r="U370" s="4">
        <v>0</v>
      </c>
      <c r="V370" s="4">
        <v>0</v>
      </c>
      <c r="W370" s="4">
        <v>0</v>
      </c>
      <c r="X370" s="4">
        <v>30</v>
      </c>
      <c r="Y370" s="4">
        <v>0</v>
      </c>
      <c r="Z370" s="4">
        <v>70</v>
      </c>
      <c r="AA370" s="4">
        <v>100</v>
      </c>
      <c r="AB370" s="4">
        <v>100</v>
      </c>
      <c r="AC370" s="4">
        <v>100</v>
      </c>
      <c r="AD370" s="4">
        <v>50</v>
      </c>
      <c r="AE370" s="4">
        <v>50</v>
      </c>
      <c r="AF370" s="4">
        <v>0</v>
      </c>
      <c r="AG370" s="4">
        <v>10</v>
      </c>
      <c r="AH370" s="4">
        <v>90</v>
      </c>
      <c r="AI370" s="4">
        <v>100</v>
      </c>
      <c r="AJ370" s="4">
        <v>1</v>
      </c>
      <c r="AK370" s="4" t="s">
        <v>96</v>
      </c>
      <c r="AL370" s="4" t="s">
        <v>96</v>
      </c>
      <c r="AM370" s="4">
        <v>8</v>
      </c>
      <c r="AN370" s="4" t="s">
        <v>97</v>
      </c>
      <c r="AO370" s="4" t="s">
        <v>97</v>
      </c>
      <c r="AP370" s="4" t="s">
        <v>97</v>
      </c>
      <c r="AQ370" s="4" t="s">
        <v>97</v>
      </c>
      <c r="AR370" s="4" t="s">
        <v>97</v>
      </c>
      <c r="AS370" s="4" t="s">
        <v>97</v>
      </c>
      <c r="AT370" s="4" t="s">
        <v>97</v>
      </c>
      <c r="AU370" s="4" t="s">
        <v>97</v>
      </c>
      <c r="AV370" s="4" t="s">
        <v>97</v>
      </c>
      <c r="AW370" s="4" t="s">
        <v>97</v>
      </c>
      <c r="AX370" s="4" t="s">
        <v>97</v>
      </c>
      <c r="AY370" s="4" t="s">
        <v>97</v>
      </c>
      <c r="AZ370" s="4" t="s">
        <v>97</v>
      </c>
      <c r="BA370" s="4" t="s">
        <v>97</v>
      </c>
      <c r="BB370" s="4" t="s">
        <v>97</v>
      </c>
      <c r="BC370" s="4" t="s">
        <v>97</v>
      </c>
      <c r="BD370" s="4" t="s">
        <v>1439</v>
      </c>
      <c r="BE370" s="4">
        <v>6</v>
      </c>
      <c r="BF370" s="4">
        <v>6</v>
      </c>
      <c r="BG370" s="4">
        <v>6</v>
      </c>
      <c r="BH370" s="4">
        <v>0</v>
      </c>
      <c r="BI370" s="4">
        <v>20</v>
      </c>
      <c r="BJ370" s="4">
        <v>0</v>
      </c>
      <c r="BK370" s="4">
        <v>5</v>
      </c>
      <c r="BL370" s="4" t="s">
        <v>97</v>
      </c>
      <c r="BM370" s="4" t="s">
        <v>97</v>
      </c>
      <c r="BN370" s="4" t="s">
        <v>98</v>
      </c>
      <c r="BO370" s="6" t="s">
        <v>97</v>
      </c>
      <c r="BP370" s="6" t="s">
        <v>98</v>
      </c>
      <c r="BQ370" s="6" t="s">
        <v>98</v>
      </c>
      <c r="BR370" s="6" t="s">
        <v>96</v>
      </c>
      <c r="BS370" s="6">
        <v>20</v>
      </c>
      <c r="BT370" s="6" t="s">
        <v>96</v>
      </c>
      <c r="BU370" s="29" t="s">
        <v>429</v>
      </c>
      <c r="BV370" s="29" t="s">
        <v>429</v>
      </c>
      <c r="BW370" s="29" t="s">
        <v>429</v>
      </c>
      <c r="BX370" s="29" t="s">
        <v>429</v>
      </c>
      <c r="BY370" s="29" t="s">
        <v>429</v>
      </c>
      <c r="BZ370" s="65" t="s">
        <v>429</v>
      </c>
      <c r="CA370" s="65" t="s">
        <v>429</v>
      </c>
      <c r="CB370" s="65" t="s">
        <v>429</v>
      </c>
      <c r="CC370" s="65" t="s">
        <v>429</v>
      </c>
      <c r="CD370" s="66">
        <v>29</v>
      </c>
      <c r="CE370" s="66">
        <v>22</v>
      </c>
      <c r="CF370" s="66">
        <v>6</v>
      </c>
      <c r="CG370" s="66">
        <v>0</v>
      </c>
      <c r="CH370" s="66">
        <v>0</v>
      </c>
      <c r="CI370" s="66">
        <v>42</v>
      </c>
      <c r="CJ370" s="66">
        <v>0</v>
      </c>
      <c r="CK370" s="66">
        <v>24</v>
      </c>
      <c r="CL370" s="66">
        <v>50</v>
      </c>
      <c r="CM370" s="66">
        <v>26</v>
      </c>
      <c r="CN370" s="66">
        <v>2</v>
      </c>
      <c r="CO370" s="66">
        <v>7</v>
      </c>
      <c r="CP370" s="66">
        <v>0</v>
      </c>
      <c r="CQ370" s="66">
        <v>0</v>
      </c>
      <c r="CR370" s="67">
        <v>0.18067226890756302</v>
      </c>
      <c r="CS370" s="67">
        <v>0.17647058823529413</v>
      </c>
      <c r="CT370" s="67">
        <v>0.31512605042016806</v>
      </c>
      <c r="CU370" s="67">
        <v>0.16806722689075632</v>
      </c>
      <c r="CV370" s="67">
        <v>0.15966386554621848</v>
      </c>
      <c r="CW370" s="68">
        <v>2</v>
      </c>
      <c r="CX370" s="68">
        <v>1</v>
      </c>
      <c r="CY370" s="68">
        <v>1</v>
      </c>
      <c r="CZ370" s="68">
        <v>2</v>
      </c>
    </row>
    <row r="371" spans="1:104" x14ac:dyDescent="0.3">
      <c r="A371" s="3" t="s">
        <v>444</v>
      </c>
      <c r="B371" s="3" t="s">
        <v>660</v>
      </c>
      <c r="C371" s="3" t="s">
        <v>689</v>
      </c>
      <c r="D371" s="6">
        <v>525871</v>
      </c>
      <c r="E371" s="4">
        <v>2724</v>
      </c>
      <c r="F371" s="4">
        <v>1440</v>
      </c>
      <c r="G371" s="54">
        <v>0.52863436123348018</v>
      </c>
      <c r="H371" s="4">
        <v>1</v>
      </c>
      <c r="I371" s="4">
        <v>1100</v>
      </c>
      <c r="J371" s="6"/>
      <c r="K371" s="6">
        <v>1100</v>
      </c>
      <c r="L371" s="6"/>
      <c r="M371" s="61">
        <v>340</v>
      </c>
      <c r="N371" s="4" t="s">
        <v>1709</v>
      </c>
      <c r="O371" s="4">
        <v>0</v>
      </c>
      <c r="P371" s="4">
        <v>0</v>
      </c>
      <c r="Q371" s="4">
        <v>100</v>
      </c>
      <c r="R371" s="4">
        <v>100</v>
      </c>
      <c r="S371" s="4">
        <v>0</v>
      </c>
      <c r="T371" s="4">
        <v>0</v>
      </c>
      <c r="U371" s="4">
        <v>0</v>
      </c>
      <c r="V371" s="4">
        <v>99</v>
      </c>
      <c r="W371" s="4">
        <v>99</v>
      </c>
      <c r="X371" s="4">
        <v>0</v>
      </c>
      <c r="Y371" s="4">
        <v>0</v>
      </c>
      <c r="Z371" s="4">
        <v>1</v>
      </c>
      <c r="AA371" s="4">
        <v>100</v>
      </c>
      <c r="AB371" s="4">
        <v>100</v>
      </c>
      <c r="AC371" s="4">
        <v>100</v>
      </c>
      <c r="AD371" s="4">
        <v>99</v>
      </c>
      <c r="AE371" s="4">
        <v>50</v>
      </c>
      <c r="AF371" s="4">
        <v>0</v>
      </c>
      <c r="AG371" s="4">
        <v>40</v>
      </c>
      <c r="AH371" s="4">
        <v>60</v>
      </c>
      <c r="AI371" s="4">
        <v>100</v>
      </c>
      <c r="AJ371" s="4">
        <v>2</v>
      </c>
      <c r="AK371" s="4" t="s">
        <v>96</v>
      </c>
      <c r="AL371" s="4" t="s">
        <v>97</v>
      </c>
      <c r="AM371" s="4" t="s">
        <v>98</v>
      </c>
      <c r="AN371" s="4" t="s">
        <v>97</v>
      </c>
      <c r="AO371" s="4" t="s">
        <v>97</v>
      </c>
      <c r="AP371" s="4" t="s">
        <v>97</v>
      </c>
      <c r="AQ371" s="4" t="s">
        <v>97</v>
      </c>
      <c r="AR371" s="4" t="s">
        <v>97</v>
      </c>
      <c r="AS371" s="4" t="s">
        <v>97</v>
      </c>
      <c r="AT371" s="4" t="s">
        <v>97</v>
      </c>
      <c r="AU371" s="4" t="s">
        <v>97</v>
      </c>
      <c r="AV371" s="4" t="s">
        <v>97</v>
      </c>
      <c r="AW371" s="4" t="s">
        <v>97</v>
      </c>
      <c r="AX371" s="4" t="s">
        <v>97</v>
      </c>
      <c r="AY371" s="4" t="s">
        <v>97</v>
      </c>
      <c r="AZ371" s="4" t="s">
        <v>97</v>
      </c>
      <c r="BA371" s="4" t="s">
        <v>96</v>
      </c>
      <c r="BB371" s="4" t="s">
        <v>96</v>
      </c>
      <c r="BC371" s="4" t="s">
        <v>97</v>
      </c>
      <c r="BD371" s="4" t="s">
        <v>97</v>
      </c>
      <c r="BE371" s="4">
        <v>0</v>
      </c>
      <c r="BF371" s="4">
        <v>0</v>
      </c>
      <c r="BG371" s="4">
        <v>5</v>
      </c>
      <c r="BH371" s="4">
        <v>0</v>
      </c>
      <c r="BI371" s="4">
        <v>7</v>
      </c>
      <c r="BJ371" s="4">
        <v>0</v>
      </c>
      <c r="BK371" s="4">
        <v>9</v>
      </c>
      <c r="BL371" s="4" t="s">
        <v>97</v>
      </c>
      <c r="BM371" s="4" t="s">
        <v>96</v>
      </c>
      <c r="BN371" s="4" t="s">
        <v>1734</v>
      </c>
      <c r="BO371" s="6" t="s">
        <v>97</v>
      </c>
      <c r="BP371" s="6" t="s">
        <v>98</v>
      </c>
      <c r="BQ371" s="6" t="s">
        <v>98</v>
      </c>
      <c r="BR371" s="6" t="s">
        <v>96</v>
      </c>
      <c r="BS371" s="6">
        <v>16</v>
      </c>
      <c r="BT371" s="6" t="s">
        <v>96</v>
      </c>
      <c r="BU371" s="29" t="s">
        <v>430</v>
      </c>
      <c r="BV371" s="29" t="s">
        <v>1798</v>
      </c>
      <c r="BW371" s="29" t="s">
        <v>429</v>
      </c>
      <c r="BX371" s="29" t="s">
        <v>1798</v>
      </c>
      <c r="BY371" s="29" t="s">
        <v>430</v>
      </c>
      <c r="BZ371" s="65" t="s">
        <v>1800</v>
      </c>
      <c r="CA371" s="65" t="s">
        <v>429</v>
      </c>
      <c r="CB371" s="65" t="s">
        <v>429</v>
      </c>
      <c r="CC371" s="65" t="s">
        <v>429</v>
      </c>
      <c r="CD371" s="66">
        <v>379</v>
      </c>
      <c r="CE371" s="66">
        <v>233</v>
      </c>
      <c r="CF371" s="66">
        <v>103</v>
      </c>
      <c r="CG371" s="66">
        <v>35</v>
      </c>
      <c r="CH371" s="66">
        <v>11</v>
      </c>
      <c r="CI371" s="66">
        <v>543</v>
      </c>
      <c r="CJ371" s="66">
        <v>0</v>
      </c>
      <c r="CK371" s="66">
        <v>194</v>
      </c>
      <c r="CL371" s="66">
        <v>773</v>
      </c>
      <c r="CM371" s="66">
        <v>396</v>
      </c>
      <c r="CN371" s="66">
        <v>43</v>
      </c>
      <c r="CO371" s="66">
        <v>115</v>
      </c>
      <c r="CP371" s="66">
        <v>315</v>
      </c>
      <c r="CQ371" s="66">
        <v>307</v>
      </c>
      <c r="CR371" s="67">
        <v>0.23929098966026588</v>
      </c>
      <c r="CS371" s="67">
        <v>0.22821270310192024</v>
      </c>
      <c r="CT371" s="67">
        <v>0.27954209748892173</v>
      </c>
      <c r="CU371" s="67">
        <v>0.15620384047267355</v>
      </c>
      <c r="CV371" s="67">
        <v>9.6750369276218606E-2</v>
      </c>
      <c r="CW371" s="68">
        <v>36</v>
      </c>
      <c r="CX371" s="68">
        <v>40</v>
      </c>
      <c r="CY371" s="68">
        <v>46</v>
      </c>
      <c r="CZ371" s="68">
        <v>25</v>
      </c>
    </row>
    <row r="372" spans="1:104" x14ac:dyDescent="0.3">
      <c r="A372" s="3" t="s">
        <v>444</v>
      </c>
      <c r="B372" s="3" t="s">
        <v>660</v>
      </c>
      <c r="C372" s="3" t="s">
        <v>690</v>
      </c>
      <c r="D372" s="6">
        <v>525898</v>
      </c>
      <c r="E372" s="4">
        <v>720</v>
      </c>
      <c r="F372" s="4">
        <v>288</v>
      </c>
      <c r="G372" s="54">
        <v>0.4</v>
      </c>
      <c r="H372" s="6">
        <v>2</v>
      </c>
      <c r="I372" s="4">
        <v>101</v>
      </c>
      <c r="J372" s="6"/>
      <c r="K372" s="6">
        <v>101</v>
      </c>
      <c r="L372" s="6"/>
      <c r="M372" s="61">
        <v>187.00000000000003</v>
      </c>
      <c r="N372" s="4" t="s">
        <v>1712</v>
      </c>
      <c r="O372" s="4">
        <v>0</v>
      </c>
      <c r="P372" s="4">
        <v>0</v>
      </c>
      <c r="Q372" s="4">
        <v>100</v>
      </c>
      <c r="R372" s="4">
        <v>100</v>
      </c>
      <c r="S372" s="4">
        <v>0</v>
      </c>
      <c r="T372" s="4">
        <v>0</v>
      </c>
      <c r="U372" s="4">
        <v>0</v>
      </c>
      <c r="V372" s="4">
        <v>100</v>
      </c>
      <c r="W372" s="4">
        <v>100</v>
      </c>
      <c r="X372" s="4">
        <v>0</v>
      </c>
      <c r="Y372" s="4">
        <v>0</v>
      </c>
      <c r="Z372" s="4">
        <v>0</v>
      </c>
      <c r="AA372" s="4">
        <v>100</v>
      </c>
      <c r="AB372" s="4">
        <v>100</v>
      </c>
      <c r="AC372" s="4">
        <v>100</v>
      </c>
      <c r="AD372" s="4">
        <v>100</v>
      </c>
      <c r="AE372" s="4">
        <v>50</v>
      </c>
      <c r="AF372" s="4">
        <v>0</v>
      </c>
      <c r="AG372" s="4">
        <v>50</v>
      </c>
      <c r="AH372" s="4">
        <v>50</v>
      </c>
      <c r="AI372" s="4">
        <v>100</v>
      </c>
      <c r="AJ372" s="4">
        <v>2</v>
      </c>
      <c r="AK372" s="4" t="s">
        <v>96</v>
      </c>
      <c r="AL372" s="4" t="s">
        <v>96</v>
      </c>
      <c r="AM372" s="4">
        <v>4</v>
      </c>
      <c r="AN372" s="4" t="s">
        <v>97</v>
      </c>
      <c r="AO372" s="4" t="s">
        <v>97</v>
      </c>
      <c r="AP372" s="4" t="s">
        <v>97</v>
      </c>
      <c r="AQ372" s="4" t="s">
        <v>97</v>
      </c>
      <c r="AR372" s="4" t="s">
        <v>97</v>
      </c>
      <c r="AS372" s="4" t="s">
        <v>97</v>
      </c>
      <c r="AT372" s="4" t="s">
        <v>97</v>
      </c>
      <c r="AU372" s="4" t="s">
        <v>97</v>
      </c>
      <c r="AV372" s="4" t="s">
        <v>97</v>
      </c>
      <c r="AW372" s="4" t="s">
        <v>97</v>
      </c>
      <c r="AX372" s="4" t="s">
        <v>97</v>
      </c>
      <c r="AY372" s="4" t="s">
        <v>97</v>
      </c>
      <c r="AZ372" s="4" t="s">
        <v>97</v>
      </c>
      <c r="BA372" s="4" t="s">
        <v>97</v>
      </c>
      <c r="BB372" s="4" t="s">
        <v>97</v>
      </c>
      <c r="BC372" s="4" t="s">
        <v>97</v>
      </c>
      <c r="BD372" s="4" t="s">
        <v>96</v>
      </c>
      <c r="BE372" s="4">
        <v>6</v>
      </c>
      <c r="BF372" s="4">
        <v>6</v>
      </c>
      <c r="BG372" s="4">
        <v>6</v>
      </c>
      <c r="BH372" s="4">
        <v>0</v>
      </c>
      <c r="BI372" s="4">
        <v>0</v>
      </c>
      <c r="BJ372" s="4">
        <v>0</v>
      </c>
      <c r="BK372" s="4">
        <v>5</v>
      </c>
      <c r="BL372" s="4" t="s">
        <v>97</v>
      </c>
      <c r="BM372" s="4" t="s">
        <v>97</v>
      </c>
      <c r="BN372" s="4" t="s">
        <v>98</v>
      </c>
      <c r="BO372" s="6" t="s">
        <v>97</v>
      </c>
      <c r="BP372" s="6" t="s">
        <v>98</v>
      </c>
      <c r="BQ372" s="6" t="s">
        <v>98</v>
      </c>
      <c r="BR372" s="6" t="s">
        <v>96</v>
      </c>
      <c r="BS372" s="6">
        <v>15</v>
      </c>
      <c r="BT372" s="6" t="s">
        <v>96</v>
      </c>
      <c r="BU372" s="29" t="s">
        <v>429</v>
      </c>
      <c r="BV372" s="29" t="s">
        <v>429</v>
      </c>
      <c r="BW372" s="29" t="s">
        <v>429</v>
      </c>
      <c r="BX372" s="29" t="s">
        <v>429</v>
      </c>
      <c r="BY372" s="29" t="s">
        <v>429</v>
      </c>
      <c r="BZ372" s="65" t="s">
        <v>429</v>
      </c>
      <c r="CA372" s="65" t="s">
        <v>429</v>
      </c>
      <c r="CB372" s="65" t="s">
        <v>429</v>
      </c>
      <c r="CC372" s="65" t="s">
        <v>1800</v>
      </c>
      <c r="CD372" s="66">
        <v>108</v>
      </c>
      <c r="CE372" s="66">
        <v>69</v>
      </c>
      <c r="CF372" s="66">
        <v>19</v>
      </c>
      <c r="CG372" s="66">
        <v>0</v>
      </c>
      <c r="CH372" s="66">
        <v>2</v>
      </c>
      <c r="CI372" s="66">
        <v>139</v>
      </c>
      <c r="CJ372" s="66">
        <v>21</v>
      </c>
      <c r="CK372" s="66">
        <v>62</v>
      </c>
      <c r="CL372" s="66">
        <v>154</v>
      </c>
      <c r="CM372" s="66">
        <v>83</v>
      </c>
      <c r="CN372" s="66">
        <v>5</v>
      </c>
      <c r="CO372" s="66">
        <v>25</v>
      </c>
      <c r="CP372" s="66">
        <v>17</v>
      </c>
      <c r="CQ372" s="66">
        <v>6</v>
      </c>
      <c r="CR372" s="67">
        <v>0.2019774011299435</v>
      </c>
      <c r="CS372" s="67">
        <v>0.19209039548022599</v>
      </c>
      <c r="CT372" s="67">
        <v>0.29378531073446329</v>
      </c>
      <c r="CU372" s="67">
        <v>0.19350282485875706</v>
      </c>
      <c r="CV372" s="67">
        <v>0.11864406779661017</v>
      </c>
      <c r="CW372" s="68">
        <v>9</v>
      </c>
      <c r="CX372" s="68">
        <v>8</v>
      </c>
      <c r="CY372" s="68">
        <v>6</v>
      </c>
      <c r="CZ372" s="68">
        <v>6</v>
      </c>
    </row>
    <row r="373" spans="1:104" x14ac:dyDescent="0.3">
      <c r="A373" s="3" t="s">
        <v>444</v>
      </c>
      <c r="B373" s="3" t="s">
        <v>660</v>
      </c>
      <c r="C373" s="3" t="s">
        <v>692</v>
      </c>
      <c r="D373" s="6">
        <v>525952</v>
      </c>
      <c r="E373" s="4">
        <v>132</v>
      </c>
      <c r="F373" s="4">
        <v>52</v>
      </c>
      <c r="G373" s="54">
        <v>0.39393939393939392</v>
      </c>
      <c r="H373" s="4">
        <v>1</v>
      </c>
      <c r="I373" s="4">
        <v>52</v>
      </c>
      <c r="J373" s="6">
        <v>52</v>
      </c>
      <c r="K373" s="6"/>
      <c r="L373" s="6"/>
      <c r="M373" s="61"/>
      <c r="N373" s="4" t="s">
        <v>1709</v>
      </c>
      <c r="O373" s="4">
        <v>0</v>
      </c>
      <c r="P373" s="4">
        <v>0</v>
      </c>
      <c r="Q373" s="4">
        <v>100</v>
      </c>
      <c r="R373" s="4">
        <v>100</v>
      </c>
      <c r="S373" s="4">
        <v>0</v>
      </c>
      <c r="T373" s="4">
        <v>0</v>
      </c>
      <c r="U373" s="4">
        <v>0</v>
      </c>
      <c r="V373" s="4">
        <v>0</v>
      </c>
      <c r="W373" s="4">
        <v>0</v>
      </c>
      <c r="X373" s="4">
        <v>90</v>
      </c>
      <c r="Y373" s="4">
        <v>0</v>
      </c>
      <c r="Z373" s="4">
        <v>10</v>
      </c>
      <c r="AA373" s="4">
        <v>100</v>
      </c>
      <c r="AB373" s="4">
        <v>100</v>
      </c>
      <c r="AC373" s="4">
        <v>60</v>
      </c>
      <c r="AD373" s="4">
        <v>0</v>
      </c>
      <c r="AE373" s="4">
        <v>0</v>
      </c>
      <c r="AF373" s="4">
        <v>0</v>
      </c>
      <c r="AG373" s="4">
        <v>0</v>
      </c>
      <c r="AH373" s="4">
        <v>100</v>
      </c>
      <c r="AI373" s="4">
        <v>60</v>
      </c>
      <c r="AJ373" s="4">
        <v>1</v>
      </c>
      <c r="AK373" s="4" t="s">
        <v>96</v>
      </c>
      <c r="AL373" s="4" t="s">
        <v>96</v>
      </c>
      <c r="AM373" s="4">
        <v>2</v>
      </c>
      <c r="AN373" s="4" t="s">
        <v>97</v>
      </c>
      <c r="AO373" s="4" t="s">
        <v>97</v>
      </c>
      <c r="AP373" s="4" t="s">
        <v>97</v>
      </c>
      <c r="AQ373" s="4" t="s">
        <v>97</v>
      </c>
      <c r="AR373" s="4" t="s">
        <v>97</v>
      </c>
      <c r="AS373" s="4" t="s">
        <v>97</v>
      </c>
      <c r="AT373" s="4" t="s">
        <v>97</v>
      </c>
      <c r="AU373" s="4" t="s">
        <v>97</v>
      </c>
      <c r="AV373" s="4" t="s">
        <v>97</v>
      </c>
      <c r="AW373" s="4" t="s">
        <v>97</v>
      </c>
      <c r="AX373" s="4" t="s">
        <v>97</v>
      </c>
      <c r="AY373" s="4" t="s">
        <v>97</v>
      </c>
      <c r="AZ373" s="4" t="s">
        <v>97</v>
      </c>
      <c r="BA373" s="4" t="s">
        <v>97</v>
      </c>
      <c r="BB373" s="4" t="s">
        <v>97</v>
      </c>
      <c r="BC373" s="4" t="s">
        <v>97</v>
      </c>
      <c r="BD373" s="4" t="s">
        <v>96</v>
      </c>
      <c r="BE373" s="4">
        <v>8</v>
      </c>
      <c r="BF373" s="4">
        <v>8</v>
      </c>
      <c r="BG373" s="4">
        <v>8</v>
      </c>
      <c r="BH373" s="4">
        <v>0</v>
      </c>
      <c r="BI373" s="4">
        <v>8</v>
      </c>
      <c r="BJ373" s="4">
        <v>8</v>
      </c>
      <c r="BK373" s="4">
        <v>5</v>
      </c>
      <c r="BL373" s="4" t="s">
        <v>97</v>
      </c>
      <c r="BM373" s="4" t="s">
        <v>97</v>
      </c>
      <c r="BN373" s="4" t="s">
        <v>98</v>
      </c>
      <c r="BO373" s="6" t="s">
        <v>97</v>
      </c>
      <c r="BP373" s="6" t="s">
        <v>98</v>
      </c>
      <c r="BQ373" s="6" t="s">
        <v>98</v>
      </c>
      <c r="BR373" s="6" t="s">
        <v>96</v>
      </c>
      <c r="BS373" s="6">
        <v>12</v>
      </c>
      <c r="BT373" s="6" t="s">
        <v>96</v>
      </c>
      <c r="BU373" s="29" t="s">
        <v>429</v>
      </c>
      <c r="BV373" s="29" t="s">
        <v>429</v>
      </c>
      <c r="BW373" s="29" t="s">
        <v>429</v>
      </c>
      <c r="BX373" s="29" t="s">
        <v>429</v>
      </c>
      <c r="BY373" s="29" t="s">
        <v>429</v>
      </c>
      <c r="BZ373" s="65" t="s">
        <v>429</v>
      </c>
      <c r="CA373" s="65" t="s">
        <v>429</v>
      </c>
      <c r="CB373" s="65" t="s">
        <v>429</v>
      </c>
      <c r="CC373" s="65" t="s">
        <v>429</v>
      </c>
      <c r="CD373" s="66">
        <v>25</v>
      </c>
      <c r="CE373" s="66">
        <v>20</v>
      </c>
      <c r="CF373" s="66">
        <v>4</v>
      </c>
      <c r="CG373" s="66">
        <v>6</v>
      </c>
      <c r="CH373" s="66">
        <v>0</v>
      </c>
      <c r="CI373" s="66">
        <v>26</v>
      </c>
      <c r="CJ373" s="66">
        <v>0</v>
      </c>
      <c r="CK373" s="66">
        <v>14</v>
      </c>
      <c r="CL373" s="66">
        <v>29</v>
      </c>
      <c r="CM373" s="66">
        <v>14</v>
      </c>
      <c r="CN373" s="66">
        <v>2</v>
      </c>
      <c r="CO373" s="66">
        <v>2</v>
      </c>
      <c r="CP373" s="66">
        <v>27</v>
      </c>
      <c r="CQ373" s="66">
        <v>22</v>
      </c>
      <c r="CR373" s="67">
        <v>0.14666666666666667</v>
      </c>
      <c r="CS373" s="67">
        <v>0.17333333333333334</v>
      </c>
      <c r="CT373" s="67">
        <v>0.28000000000000003</v>
      </c>
      <c r="CU373" s="67">
        <v>0.15333333333333332</v>
      </c>
      <c r="CV373" s="67">
        <v>0.24666666666666667</v>
      </c>
      <c r="CW373" s="68">
        <v>0</v>
      </c>
      <c r="CX373" s="68">
        <v>2</v>
      </c>
      <c r="CY373" s="68">
        <v>2</v>
      </c>
      <c r="CZ373" s="68">
        <v>4</v>
      </c>
    </row>
    <row r="374" spans="1:104" x14ac:dyDescent="0.3">
      <c r="A374" s="3" t="s">
        <v>444</v>
      </c>
      <c r="B374" s="3" t="s">
        <v>660</v>
      </c>
      <c r="C374" s="3" t="s">
        <v>694</v>
      </c>
      <c r="D374" s="6">
        <v>526045</v>
      </c>
      <c r="E374" s="4">
        <v>1225</v>
      </c>
      <c r="F374" s="4">
        <v>479</v>
      </c>
      <c r="G374" s="54">
        <v>0.39102040816326533</v>
      </c>
      <c r="H374" s="4">
        <v>3</v>
      </c>
      <c r="I374" s="4">
        <v>249</v>
      </c>
      <c r="J374" s="6">
        <v>52</v>
      </c>
      <c r="K374" s="6">
        <v>113</v>
      </c>
      <c r="L374" s="6">
        <v>84</v>
      </c>
      <c r="M374" s="61">
        <v>230</v>
      </c>
      <c r="N374" s="4" t="s">
        <v>1712</v>
      </c>
      <c r="O374" s="4">
        <v>0</v>
      </c>
      <c r="P374" s="4">
        <v>0</v>
      </c>
      <c r="Q374" s="4">
        <v>100</v>
      </c>
      <c r="R374" s="4">
        <v>100</v>
      </c>
      <c r="S374" s="4">
        <v>0</v>
      </c>
      <c r="T374" s="4">
        <v>0</v>
      </c>
      <c r="U374" s="4">
        <v>0</v>
      </c>
      <c r="V374" s="4">
        <v>0</v>
      </c>
      <c r="W374" s="4">
        <v>0</v>
      </c>
      <c r="X374" s="4">
        <v>80</v>
      </c>
      <c r="Y374" s="4">
        <v>5</v>
      </c>
      <c r="Z374" s="4">
        <v>15</v>
      </c>
      <c r="AA374" s="4">
        <v>100</v>
      </c>
      <c r="AB374" s="4">
        <v>100</v>
      </c>
      <c r="AC374" s="4">
        <v>100</v>
      </c>
      <c r="AD374" s="4">
        <v>50</v>
      </c>
      <c r="AE374" s="4">
        <v>50</v>
      </c>
      <c r="AF374" s="4">
        <v>0</v>
      </c>
      <c r="AG374" s="4">
        <v>10</v>
      </c>
      <c r="AH374" s="4">
        <v>90</v>
      </c>
      <c r="AI374" s="4">
        <v>100</v>
      </c>
      <c r="AJ374" s="4">
        <v>2</v>
      </c>
      <c r="AK374" s="4" t="s">
        <v>96</v>
      </c>
      <c r="AL374" s="4" t="s">
        <v>96</v>
      </c>
      <c r="AM374" s="4">
        <v>10</v>
      </c>
      <c r="AN374" s="4" t="s">
        <v>97</v>
      </c>
      <c r="AO374" s="4" t="s">
        <v>96</v>
      </c>
      <c r="AP374" s="4" t="s">
        <v>96</v>
      </c>
      <c r="AQ374" s="4" t="s">
        <v>97</v>
      </c>
      <c r="AR374" s="4" t="s">
        <v>97</v>
      </c>
      <c r="AS374" s="4" t="s">
        <v>97</v>
      </c>
      <c r="AT374" s="4" t="s">
        <v>97</v>
      </c>
      <c r="AU374" s="4" t="s">
        <v>96</v>
      </c>
      <c r="AV374" s="4" t="s">
        <v>97</v>
      </c>
      <c r="AW374" s="4" t="s">
        <v>97</v>
      </c>
      <c r="AX374" s="4" t="s">
        <v>97</v>
      </c>
      <c r="AY374" s="4" t="s">
        <v>97</v>
      </c>
      <c r="AZ374" s="4" t="s">
        <v>97</v>
      </c>
      <c r="BA374" s="4" t="s">
        <v>97</v>
      </c>
      <c r="BB374" s="4" t="s">
        <v>97</v>
      </c>
      <c r="BC374" s="4" t="s">
        <v>97</v>
      </c>
      <c r="BD374" s="4" t="s">
        <v>96</v>
      </c>
      <c r="BE374" s="4">
        <v>5</v>
      </c>
      <c r="BF374" s="4">
        <v>18</v>
      </c>
      <c r="BG374" s="4">
        <v>18</v>
      </c>
      <c r="BH374" s="4">
        <v>0</v>
      </c>
      <c r="BI374" s="4">
        <v>18</v>
      </c>
      <c r="BJ374" s="4">
        <v>0</v>
      </c>
      <c r="BK374" s="4">
        <v>9</v>
      </c>
      <c r="BL374" s="4" t="s">
        <v>96</v>
      </c>
      <c r="BM374" s="4" t="s">
        <v>96</v>
      </c>
      <c r="BN374" s="4" t="s">
        <v>1721</v>
      </c>
      <c r="BO374" s="6" t="s">
        <v>97</v>
      </c>
      <c r="BP374" s="6" t="s">
        <v>98</v>
      </c>
      <c r="BQ374" s="6" t="s">
        <v>98</v>
      </c>
      <c r="BR374" s="6" t="s">
        <v>96</v>
      </c>
      <c r="BS374" s="6">
        <v>10</v>
      </c>
      <c r="BT374" s="6" t="s">
        <v>96</v>
      </c>
      <c r="BU374" s="29" t="s">
        <v>429</v>
      </c>
      <c r="BV374" s="29" t="s">
        <v>1801</v>
      </c>
      <c r="BW374" s="29" t="s">
        <v>1801</v>
      </c>
      <c r="BX374" s="29" t="s">
        <v>1802</v>
      </c>
      <c r="BY374" s="29" t="s">
        <v>429</v>
      </c>
      <c r="BZ374" s="65" t="s">
        <v>429</v>
      </c>
      <c r="CA374" s="65" t="s">
        <v>429</v>
      </c>
      <c r="CB374" s="65" t="s">
        <v>429</v>
      </c>
      <c r="CC374" s="65" t="s">
        <v>1800</v>
      </c>
      <c r="CD374" s="66">
        <v>120</v>
      </c>
      <c r="CE374" s="66">
        <v>65</v>
      </c>
      <c r="CF374" s="66">
        <v>29</v>
      </c>
      <c r="CG374" s="66">
        <v>13</v>
      </c>
      <c r="CH374" s="66">
        <v>33</v>
      </c>
      <c r="CI374" s="66">
        <v>141</v>
      </c>
      <c r="CJ374" s="66">
        <v>5</v>
      </c>
      <c r="CK374" s="66">
        <v>60</v>
      </c>
      <c r="CL374" s="66">
        <v>294</v>
      </c>
      <c r="CM374" s="66">
        <v>156</v>
      </c>
      <c r="CN374" s="66">
        <v>12</v>
      </c>
      <c r="CO374" s="66">
        <v>48</v>
      </c>
      <c r="CP374" s="66">
        <v>116</v>
      </c>
      <c r="CQ374" s="66">
        <v>115</v>
      </c>
      <c r="CR374" s="67">
        <v>0.21468034727703236</v>
      </c>
      <c r="CS374" s="67">
        <v>0.21704814522494081</v>
      </c>
      <c r="CT374" s="67">
        <v>0.26913970007892662</v>
      </c>
      <c r="CU374" s="67">
        <v>0.15943172849250198</v>
      </c>
      <c r="CV374" s="67">
        <v>0.13970007892659828</v>
      </c>
      <c r="CW374" s="68">
        <v>39</v>
      </c>
      <c r="CX374" s="68">
        <v>31</v>
      </c>
      <c r="CY374" s="68">
        <v>16</v>
      </c>
      <c r="CZ374" s="68">
        <v>12</v>
      </c>
    </row>
    <row r="375" spans="1:104" x14ac:dyDescent="0.3">
      <c r="A375" s="3" t="s">
        <v>444</v>
      </c>
      <c r="B375" s="3" t="s">
        <v>660</v>
      </c>
      <c r="C375" s="3" t="s">
        <v>697</v>
      </c>
      <c r="D375" s="6">
        <v>526053</v>
      </c>
      <c r="E375" s="4">
        <v>554</v>
      </c>
      <c r="F375" s="4">
        <v>388</v>
      </c>
      <c r="G375" s="54">
        <v>0.70036101083032487</v>
      </c>
      <c r="H375" s="6">
        <v>1</v>
      </c>
      <c r="I375" s="4">
        <v>113</v>
      </c>
      <c r="J375" s="6"/>
      <c r="K375" s="6">
        <v>113</v>
      </c>
      <c r="L375" s="6"/>
      <c r="M375" s="61">
        <v>275</v>
      </c>
      <c r="N375" s="4" t="s">
        <v>1712</v>
      </c>
      <c r="O375" s="4">
        <v>0</v>
      </c>
      <c r="P375" s="4">
        <v>0</v>
      </c>
      <c r="Q375" s="4">
        <v>100</v>
      </c>
      <c r="R375" s="4">
        <v>100</v>
      </c>
      <c r="S375" s="4">
        <v>0</v>
      </c>
      <c r="T375" s="4">
        <v>0</v>
      </c>
      <c r="U375" s="4">
        <v>0</v>
      </c>
      <c r="V375" s="4">
        <v>60</v>
      </c>
      <c r="W375" s="4">
        <v>60</v>
      </c>
      <c r="X375" s="4">
        <v>40</v>
      </c>
      <c r="Y375" s="4">
        <v>0</v>
      </c>
      <c r="Z375" s="4">
        <v>0</v>
      </c>
      <c r="AA375" s="4">
        <v>100</v>
      </c>
      <c r="AB375" s="4">
        <v>100</v>
      </c>
      <c r="AC375" s="4">
        <v>100</v>
      </c>
      <c r="AD375" s="4">
        <v>100</v>
      </c>
      <c r="AE375" s="4">
        <v>40</v>
      </c>
      <c r="AF375" s="4">
        <v>0</v>
      </c>
      <c r="AG375" s="4">
        <v>40</v>
      </c>
      <c r="AH375" s="4">
        <v>60</v>
      </c>
      <c r="AI375" s="4">
        <v>90</v>
      </c>
      <c r="AJ375" s="4">
        <v>2</v>
      </c>
      <c r="AK375" s="4" t="s">
        <v>96</v>
      </c>
      <c r="AL375" s="4" t="s">
        <v>96</v>
      </c>
      <c r="AM375" s="4">
        <v>2</v>
      </c>
      <c r="AN375" s="4" t="s">
        <v>97</v>
      </c>
      <c r="AO375" s="4" t="s">
        <v>97</v>
      </c>
      <c r="AP375" s="4" t="s">
        <v>97</v>
      </c>
      <c r="AQ375" s="4" t="s">
        <v>97</v>
      </c>
      <c r="AR375" s="4" t="s">
        <v>97</v>
      </c>
      <c r="AS375" s="4" t="s">
        <v>97</v>
      </c>
      <c r="AT375" s="4" t="s">
        <v>97</v>
      </c>
      <c r="AU375" s="4" t="s">
        <v>97</v>
      </c>
      <c r="AV375" s="4" t="s">
        <v>97</v>
      </c>
      <c r="AW375" s="4" t="s">
        <v>97</v>
      </c>
      <c r="AX375" s="4" t="s">
        <v>97</v>
      </c>
      <c r="AY375" s="4" t="s">
        <v>97</v>
      </c>
      <c r="AZ375" s="4" t="s">
        <v>97</v>
      </c>
      <c r="BA375" s="4" t="s">
        <v>97</v>
      </c>
      <c r="BB375" s="4" t="s">
        <v>97</v>
      </c>
      <c r="BC375" s="4" t="s">
        <v>97</v>
      </c>
      <c r="BD375" s="4" t="s">
        <v>97</v>
      </c>
      <c r="BE375" s="4">
        <v>4</v>
      </c>
      <c r="BF375" s="4">
        <v>4</v>
      </c>
      <c r="BG375" s="4">
        <v>4</v>
      </c>
      <c r="BH375" s="4">
        <v>0</v>
      </c>
      <c r="BI375" s="4">
        <v>16</v>
      </c>
      <c r="BJ375" s="4">
        <v>0</v>
      </c>
      <c r="BK375" s="4">
        <v>5</v>
      </c>
      <c r="BL375" s="4" t="s">
        <v>96</v>
      </c>
      <c r="BM375" s="4" t="s">
        <v>97</v>
      </c>
      <c r="BN375" s="4" t="s">
        <v>98</v>
      </c>
      <c r="BO375" s="6" t="s">
        <v>97</v>
      </c>
      <c r="BP375" s="6" t="s">
        <v>98</v>
      </c>
      <c r="BQ375" s="6" t="s">
        <v>98</v>
      </c>
      <c r="BR375" s="6" t="s">
        <v>96</v>
      </c>
      <c r="BS375" s="6">
        <v>45</v>
      </c>
      <c r="BT375" s="6" t="s">
        <v>96</v>
      </c>
      <c r="BU375" s="29" t="s">
        <v>429</v>
      </c>
      <c r="BV375" s="29" t="s">
        <v>1801</v>
      </c>
      <c r="BW375" s="29" t="s">
        <v>429</v>
      </c>
      <c r="BX375" s="29" t="s">
        <v>429</v>
      </c>
      <c r="BY375" s="29" t="s">
        <v>430</v>
      </c>
      <c r="BZ375" s="65" t="s">
        <v>429</v>
      </c>
      <c r="CA375" s="65" t="s">
        <v>1800</v>
      </c>
      <c r="CB375" s="65" t="s">
        <v>429</v>
      </c>
      <c r="CC375" s="65" t="s">
        <v>429</v>
      </c>
      <c r="CD375" s="66">
        <v>83</v>
      </c>
      <c r="CE375" s="66">
        <v>59</v>
      </c>
      <c r="CF375" s="66">
        <v>10</v>
      </c>
      <c r="CG375" s="66">
        <v>26</v>
      </c>
      <c r="CH375" s="66">
        <v>0</v>
      </c>
      <c r="CI375" s="66">
        <v>140</v>
      </c>
      <c r="CJ375" s="66">
        <v>1</v>
      </c>
      <c r="CK375" s="66">
        <v>55</v>
      </c>
      <c r="CL375" s="66">
        <v>133</v>
      </c>
      <c r="CM375" s="66">
        <v>78</v>
      </c>
      <c r="CN375" s="66">
        <v>6</v>
      </c>
      <c r="CO375" s="66">
        <v>19</v>
      </c>
      <c r="CP375" s="66">
        <v>30</v>
      </c>
      <c r="CQ375" s="66">
        <v>18</v>
      </c>
      <c r="CR375" s="67">
        <v>0.19485294117647059</v>
      </c>
      <c r="CS375" s="67">
        <v>0.21875</v>
      </c>
      <c r="CT375" s="67">
        <v>0.31801470588235292</v>
      </c>
      <c r="CU375" s="67">
        <v>0.18014705882352941</v>
      </c>
      <c r="CV375" s="67">
        <v>8.8235294117647065E-2</v>
      </c>
      <c r="CW375" s="68">
        <v>2</v>
      </c>
      <c r="CX375" s="68">
        <v>13</v>
      </c>
      <c r="CY375" s="68">
        <v>7</v>
      </c>
      <c r="CZ375" s="68">
        <v>3</v>
      </c>
    </row>
    <row r="376" spans="1:104" x14ac:dyDescent="0.3">
      <c r="A376" s="3" t="s">
        <v>444</v>
      </c>
      <c r="B376" s="3" t="s">
        <v>660</v>
      </c>
      <c r="C376" s="3" t="s">
        <v>698</v>
      </c>
      <c r="D376" s="6">
        <v>526070</v>
      </c>
      <c r="E376" s="4">
        <v>354</v>
      </c>
      <c r="F376" s="4">
        <v>283</v>
      </c>
      <c r="G376" s="54">
        <v>0.79943502824858759</v>
      </c>
      <c r="H376" s="6" t="s">
        <v>1716</v>
      </c>
      <c r="I376" s="4">
        <v>283</v>
      </c>
      <c r="J376" s="6">
        <v>62</v>
      </c>
      <c r="K376" s="6"/>
      <c r="L376" s="6">
        <v>221</v>
      </c>
      <c r="M376" s="61"/>
      <c r="N376" s="4" t="s">
        <v>1712</v>
      </c>
      <c r="O376" s="4">
        <v>0</v>
      </c>
      <c r="P376" s="4">
        <v>0</v>
      </c>
      <c r="Q376" s="4">
        <v>70</v>
      </c>
      <c r="R376" s="4">
        <v>20</v>
      </c>
      <c r="S376" s="4">
        <v>30</v>
      </c>
      <c r="T376" s="4">
        <v>30</v>
      </c>
      <c r="U376" s="4">
        <v>20</v>
      </c>
      <c r="V376" s="4">
        <v>0</v>
      </c>
      <c r="W376" s="4">
        <v>0</v>
      </c>
      <c r="X376" s="4">
        <v>50</v>
      </c>
      <c r="Y376" s="4">
        <v>0</v>
      </c>
      <c r="Z376" s="4">
        <v>50</v>
      </c>
      <c r="AA376" s="4">
        <v>100</v>
      </c>
      <c r="AB376" s="4">
        <v>100</v>
      </c>
      <c r="AC376" s="4">
        <v>100</v>
      </c>
      <c r="AD376" s="4">
        <v>0</v>
      </c>
      <c r="AE376" s="4">
        <v>0</v>
      </c>
      <c r="AF376" s="4">
        <v>0</v>
      </c>
      <c r="AG376" s="4">
        <v>0</v>
      </c>
      <c r="AH376" s="4">
        <v>100</v>
      </c>
      <c r="AI376" s="4">
        <v>100</v>
      </c>
      <c r="AJ376" s="4">
        <v>2</v>
      </c>
      <c r="AK376" s="4" t="s">
        <v>96</v>
      </c>
      <c r="AL376" s="4" t="s">
        <v>96</v>
      </c>
      <c r="AM376" s="4">
        <v>4</v>
      </c>
      <c r="AN376" s="4" t="s">
        <v>97</v>
      </c>
      <c r="AO376" s="4" t="s">
        <v>97</v>
      </c>
      <c r="AP376" s="4" t="s">
        <v>97</v>
      </c>
      <c r="AQ376" s="4" t="s">
        <v>97</v>
      </c>
      <c r="AR376" s="4" t="s">
        <v>97</v>
      </c>
      <c r="AS376" s="4" t="s">
        <v>97</v>
      </c>
      <c r="AT376" s="4" t="s">
        <v>97</v>
      </c>
      <c r="AU376" s="4" t="s">
        <v>97</v>
      </c>
      <c r="AV376" s="4" t="s">
        <v>97</v>
      </c>
      <c r="AW376" s="4" t="s">
        <v>97</v>
      </c>
      <c r="AX376" s="4" t="s">
        <v>97</v>
      </c>
      <c r="AY376" s="4" t="s">
        <v>97</v>
      </c>
      <c r="AZ376" s="4" t="s">
        <v>97</v>
      </c>
      <c r="BA376" s="4" t="s">
        <v>97</v>
      </c>
      <c r="BB376" s="4" t="s">
        <v>97</v>
      </c>
      <c r="BC376" s="4" t="s">
        <v>97</v>
      </c>
      <c r="BD376" s="4" t="s">
        <v>96</v>
      </c>
      <c r="BE376" s="4">
        <v>7</v>
      </c>
      <c r="BF376" s="4">
        <v>7</v>
      </c>
      <c r="BG376" s="4">
        <v>7</v>
      </c>
      <c r="BH376" s="4">
        <v>0</v>
      </c>
      <c r="BI376" s="4">
        <v>0</v>
      </c>
      <c r="BJ376" s="4">
        <v>0</v>
      </c>
      <c r="BK376" s="4">
        <v>5</v>
      </c>
      <c r="BL376" s="4" t="s">
        <v>96</v>
      </c>
      <c r="BM376" s="4" t="s">
        <v>97</v>
      </c>
      <c r="BN376" s="4" t="s">
        <v>98</v>
      </c>
      <c r="BO376" s="6" t="s">
        <v>97</v>
      </c>
      <c r="BP376" s="6" t="s">
        <v>98</v>
      </c>
      <c r="BQ376" s="6" t="s">
        <v>98</v>
      </c>
      <c r="BR376" s="6" t="s">
        <v>96</v>
      </c>
      <c r="BS376" s="6">
        <v>55</v>
      </c>
      <c r="BT376" s="6" t="s">
        <v>96</v>
      </c>
      <c r="BU376" s="29" t="s">
        <v>429</v>
      </c>
      <c r="BV376" s="29" t="s">
        <v>1801</v>
      </c>
      <c r="BW376" s="29" t="s">
        <v>429</v>
      </c>
      <c r="BX376" s="29" t="s">
        <v>429</v>
      </c>
      <c r="BY376" s="29" t="s">
        <v>430</v>
      </c>
      <c r="BZ376" s="65" t="s">
        <v>429</v>
      </c>
      <c r="CA376" s="65" t="s">
        <v>429</v>
      </c>
      <c r="CB376" s="65" t="s">
        <v>429</v>
      </c>
      <c r="CC376" s="65" t="s">
        <v>429</v>
      </c>
      <c r="CD376" s="66">
        <v>74</v>
      </c>
      <c r="CE376" s="66">
        <v>48</v>
      </c>
      <c r="CF376" s="66">
        <v>17</v>
      </c>
      <c r="CG376" s="66">
        <v>0</v>
      </c>
      <c r="CH376" s="66">
        <v>0</v>
      </c>
      <c r="CI376" s="66">
        <v>112</v>
      </c>
      <c r="CJ376" s="66">
        <v>0</v>
      </c>
      <c r="CK376" s="66">
        <v>52</v>
      </c>
      <c r="CL376" s="66">
        <v>90</v>
      </c>
      <c r="CM376" s="66">
        <v>48</v>
      </c>
      <c r="CN376" s="66">
        <v>7</v>
      </c>
      <c r="CO376" s="66">
        <v>18</v>
      </c>
      <c r="CP376" s="66">
        <v>0</v>
      </c>
      <c r="CQ376" s="66">
        <v>0</v>
      </c>
      <c r="CR376" s="67">
        <v>0.24641833810888253</v>
      </c>
      <c r="CS376" s="67">
        <v>0.26647564469914042</v>
      </c>
      <c r="CT376" s="67">
        <v>0.23209169054441262</v>
      </c>
      <c r="CU376" s="67">
        <v>0.14613180515759314</v>
      </c>
      <c r="CV376" s="67">
        <v>0.10888252148997135</v>
      </c>
      <c r="CW376" s="68">
        <v>10</v>
      </c>
      <c r="CX376" s="68">
        <v>8</v>
      </c>
      <c r="CY376" s="68">
        <v>7</v>
      </c>
      <c r="CZ376" s="68">
        <v>4</v>
      </c>
    </row>
    <row r="377" spans="1:104" x14ac:dyDescent="0.3">
      <c r="A377" s="3" t="s">
        <v>444</v>
      </c>
      <c r="B377" s="3" t="s">
        <v>660</v>
      </c>
      <c r="C377" s="3" t="s">
        <v>699</v>
      </c>
      <c r="D377" s="6">
        <v>526088</v>
      </c>
      <c r="E377" s="4">
        <v>103</v>
      </c>
      <c r="F377" s="4">
        <v>45</v>
      </c>
      <c r="G377" s="54">
        <v>0.43689320388349512</v>
      </c>
      <c r="H377" s="4">
        <v>1</v>
      </c>
      <c r="I377" s="4">
        <v>45</v>
      </c>
      <c r="J377" s="6"/>
      <c r="K377" s="6">
        <v>45</v>
      </c>
      <c r="L377" s="6"/>
      <c r="M377" s="61"/>
      <c r="N377" s="4" t="s">
        <v>1709</v>
      </c>
      <c r="O377" s="4">
        <v>0</v>
      </c>
      <c r="P377" s="4">
        <v>0</v>
      </c>
      <c r="Q377" s="4">
        <v>80</v>
      </c>
      <c r="R377" s="4">
        <v>80</v>
      </c>
      <c r="S377" s="4">
        <v>20</v>
      </c>
      <c r="T377" s="4">
        <v>0</v>
      </c>
      <c r="U377" s="4">
        <v>0</v>
      </c>
      <c r="V377" s="4">
        <v>0</v>
      </c>
      <c r="W377" s="4">
        <v>0</v>
      </c>
      <c r="X377" s="4">
        <v>100</v>
      </c>
      <c r="Y377" s="4">
        <v>0</v>
      </c>
      <c r="Z377" s="4">
        <v>0</v>
      </c>
      <c r="AA377" s="4">
        <v>100</v>
      </c>
      <c r="AB377" s="4">
        <v>100</v>
      </c>
      <c r="AC377" s="4">
        <v>100</v>
      </c>
      <c r="AD377" s="4">
        <v>0</v>
      </c>
      <c r="AE377" s="4">
        <v>0</v>
      </c>
      <c r="AF377" s="4">
        <v>0</v>
      </c>
      <c r="AG377" s="4">
        <v>0</v>
      </c>
      <c r="AH377" s="4">
        <v>100</v>
      </c>
      <c r="AI377" s="4">
        <v>100</v>
      </c>
      <c r="AJ377" s="4">
        <v>1</v>
      </c>
      <c r="AK377" s="4" t="s">
        <v>96</v>
      </c>
      <c r="AL377" s="4" t="s">
        <v>96</v>
      </c>
      <c r="AM377" s="4">
        <v>1</v>
      </c>
      <c r="AN377" s="4" t="s">
        <v>97</v>
      </c>
      <c r="AO377" s="4" t="s">
        <v>97</v>
      </c>
      <c r="AP377" s="4" t="s">
        <v>97</v>
      </c>
      <c r="AQ377" s="4" t="s">
        <v>97</v>
      </c>
      <c r="AR377" s="4" t="s">
        <v>97</v>
      </c>
      <c r="AS377" s="4" t="s">
        <v>97</v>
      </c>
      <c r="AT377" s="4" t="s">
        <v>97</v>
      </c>
      <c r="AU377" s="4" t="s">
        <v>97</v>
      </c>
      <c r="AV377" s="4" t="s">
        <v>97</v>
      </c>
      <c r="AW377" s="4" t="s">
        <v>97</v>
      </c>
      <c r="AX377" s="4" t="s">
        <v>97</v>
      </c>
      <c r="AY377" s="4" t="s">
        <v>97</v>
      </c>
      <c r="AZ377" s="4" t="s">
        <v>97</v>
      </c>
      <c r="BA377" s="4" t="s">
        <v>97</v>
      </c>
      <c r="BB377" s="4" t="s">
        <v>97</v>
      </c>
      <c r="BC377" s="4" t="s">
        <v>97</v>
      </c>
      <c r="BD377" s="4" t="s">
        <v>1439</v>
      </c>
      <c r="BE377" s="4">
        <v>7</v>
      </c>
      <c r="BF377" s="4">
        <v>7</v>
      </c>
      <c r="BG377" s="4">
        <v>7</v>
      </c>
      <c r="BH377" s="4">
        <v>0</v>
      </c>
      <c r="BI377" s="4">
        <v>7</v>
      </c>
      <c r="BJ377" s="4">
        <v>4</v>
      </c>
      <c r="BK377" s="4">
        <v>5</v>
      </c>
      <c r="BL377" s="4" t="s">
        <v>97</v>
      </c>
      <c r="BM377" s="4" t="s">
        <v>97</v>
      </c>
      <c r="BN377" s="4" t="s">
        <v>98</v>
      </c>
      <c r="BO377" s="6" t="s">
        <v>97</v>
      </c>
      <c r="BP377" s="6" t="s">
        <v>98</v>
      </c>
      <c r="BQ377" s="6" t="s">
        <v>98</v>
      </c>
      <c r="BR377" s="6" t="s">
        <v>96</v>
      </c>
      <c r="BS377" s="6">
        <v>6</v>
      </c>
      <c r="BT377" s="6" t="s">
        <v>96</v>
      </c>
      <c r="BU377" s="29" t="s">
        <v>429</v>
      </c>
      <c r="BV377" s="29" t="s">
        <v>429</v>
      </c>
      <c r="BW377" s="29" t="s">
        <v>429</v>
      </c>
      <c r="BX377" s="29" t="s">
        <v>429</v>
      </c>
      <c r="BY377" s="29" t="s">
        <v>429</v>
      </c>
      <c r="BZ377" s="65" t="s">
        <v>429</v>
      </c>
      <c r="CA377" s="65" t="s">
        <v>429</v>
      </c>
      <c r="CB377" s="65" t="s">
        <v>429</v>
      </c>
      <c r="CC377" s="65" t="s">
        <v>429</v>
      </c>
      <c r="CD377" s="66">
        <v>15</v>
      </c>
      <c r="CE377" s="66">
        <v>10</v>
      </c>
      <c r="CF377" s="66">
        <v>4</v>
      </c>
      <c r="CG377" s="66">
        <v>0</v>
      </c>
      <c r="CH377" s="66">
        <v>0</v>
      </c>
      <c r="CI377" s="66">
        <v>23</v>
      </c>
      <c r="CJ377" s="66">
        <v>0</v>
      </c>
      <c r="CK377" s="66">
        <v>7</v>
      </c>
      <c r="CL377" s="66">
        <v>22</v>
      </c>
      <c r="CM377" s="66">
        <v>8</v>
      </c>
      <c r="CN377" s="66">
        <v>0</v>
      </c>
      <c r="CO377" s="66">
        <v>1</v>
      </c>
      <c r="CP377" s="66">
        <v>0</v>
      </c>
      <c r="CQ377" s="66">
        <v>0</v>
      </c>
      <c r="CR377" s="67">
        <v>0.23893805309734514</v>
      </c>
      <c r="CS377" s="67">
        <v>0.21238938053097345</v>
      </c>
      <c r="CT377" s="67">
        <v>0.21238938053097345</v>
      </c>
      <c r="CU377" s="67">
        <v>0.18584070796460178</v>
      </c>
      <c r="CV377" s="67">
        <v>0.15044247787610621</v>
      </c>
      <c r="CW377" s="68">
        <v>1</v>
      </c>
      <c r="CX377" s="68">
        <v>0</v>
      </c>
      <c r="CY377" s="68">
        <v>2</v>
      </c>
      <c r="CZ377" s="68">
        <v>2</v>
      </c>
    </row>
    <row r="378" spans="1:104" x14ac:dyDescent="0.3">
      <c r="A378" s="3" t="s">
        <v>444</v>
      </c>
      <c r="B378" s="3" t="s">
        <v>660</v>
      </c>
      <c r="C378" s="3" t="s">
        <v>700</v>
      </c>
      <c r="D378" s="6">
        <v>526096</v>
      </c>
      <c r="E378" s="4">
        <v>2289</v>
      </c>
      <c r="F378" s="4">
        <v>616</v>
      </c>
      <c r="G378" s="54">
        <v>0.26911314984709478</v>
      </c>
      <c r="H378" s="4">
        <v>2</v>
      </c>
      <c r="I378" s="4">
        <v>96</v>
      </c>
      <c r="J378" s="6">
        <v>54</v>
      </c>
      <c r="K378" s="6">
        <v>42</v>
      </c>
      <c r="L378" s="6"/>
      <c r="M378" s="61">
        <v>520</v>
      </c>
      <c r="N378" s="4" t="s">
        <v>1709</v>
      </c>
      <c r="O378" s="4">
        <v>18</v>
      </c>
      <c r="P378" s="4">
        <v>27</v>
      </c>
      <c r="Q378" s="4">
        <v>96</v>
      </c>
      <c r="R378" s="4">
        <v>70</v>
      </c>
      <c r="S378" s="4">
        <v>30</v>
      </c>
      <c r="T378" s="4">
        <v>0</v>
      </c>
      <c r="U378" s="4">
        <v>0</v>
      </c>
      <c r="V378" s="4">
        <v>71</v>
      </c>
      <c r="W378" s="4">
        <v>64</v>
      </c>
      <c r="X378" s="4">
        <v>34</v>
      </c>
      <c r="Y378" s="4">
        <v>1</v>
      </c>
      <c r="Z378" s="4">
        <v>1</v>
      </c>
      <c r="AA378" s="4">
        <v>100</v>
      </c>
      <c r="AB378" s="4">
        <v>100</v>
      </c>
      <c r="AC378" s="4">
        <v>100</v>
      </c>
      <c r="AD378" s="4">
        <v>85</v>
      </c>
      <c r="AE378" s="4">
        <v>60</v>
      </c>
      <c r="AF378" s="4">
        <v>18</v>
      </c>
      <c r="AG378" s="4">
        <v>81</v>
      </c>
      <c r="AH378" s="4">
        <v>1</v>
      </c>
      <c r="AI378" s="4">
        <v>92</v>
      </c>
      <c r="AJ378" s="4">
        <v>4</v>
      </c>
      <c r="AK378" s="4" t="s">
        <v>96</v>
      </c>
      <c r="AL378" s="4" t="s">
        <v>96</v>
      </c>
      <c r="AM378" s="4">
        <v>24</v>
      </c>
      <c r="AN378" s="4" t="s">
        <v>97</v>
      </c>
      <c r="AO378" s="4" t="s">
        <v>97</v>
      </c>
      <c r="AP378" s="4" t="s">
        <v>97</v>
      </c>
      <c r="AQ378" s="4" t="s">
        <v>96</v>
      </c>
      <c r="AR378" s="4" t="s">
        <v>96</v>
      </c>
      <c r="AS378" s="4" t="s">
        <v>97</v>
      </c>
      <c r="AT378" s="4" t="s">
        <v>97</v>
      </c>
      <c r="AU378" s="4" t="s">
        <v>97</v>
      </c>
      <c r="AV378" s="4" t="s">
        <v>97</v>
      </c>
      <c r="AW378" s="4" t="s">
        <v>97</v>
      </c>
      <c r="AX378" s="4" t="s">
        <v>97</v>
      </c>
      <c r="AY378" s="4" t="s">
        <v>97</v>
      </c>
      <c r="AZ378" s="4" t="s">
        <v>97</v>
      </c>
      <c r="BA378" s="4" t="s">
        <v>97</v>
      </c>
      <c r="BB378" s="4" t="s">
        <v>97</v>
      </c>
      <c r="BC378" s="4" t="s">
        <v>96</v>
      </c>
      <c r="BD378" s="4" t="s">
        <v>96</v>
      </c>
      <c r="BE378" s="4">
        <v>0</v>
      </c>
      <c r="BF378" s="4">
        <v>0</v>
      </c>
      <c r="BG378" s="4">
        <v>0</v>
      </c>
      <c r="BH378" s="4">
        <v>0</v>
      </c>
      <c r="BI378" s="4">
        <v>0</v>
      </c>
      <c r="BJ378" s="4">
        <v>0</v>
      </c>
      <c r="BK378" s="4">
        <v>9</v>
      </c>
      <c r="BL378" s="4" t="s">
        <v>97</v>
      </c>
      <c r="BM378" s="4" t="s">
        <v>97</v>
      </c>
      <c r="BN378" s="4" t="s">
        <v>98</v>
      </c>
      <c r="BO378" s="6" t="s">
        <v>97</v>
      </c>
      <c r="BP378" s="6" t="s">
        <v>98</v>
      </c>
      <c r="BQ378" s="6" t="s">
        <v>98</v>
      </c>
      <c r="BR378" s="6" t="s">
        <v>96</v>
      </c>
      <c r="BS378" s="6">
        <v>30</v>
      </c>
      <c r="BT378" s="6" t="s">
        <v>96</v>
      </c>
      <c r="BU378" s="29" t="s">
        <v>430</v>
      </c>
      <c r="BV378" s="29" t="s">
        <v>1801</v>
      </c>
      <c r="BW378" s="29" t="s">
        <v>429</v>
      </c>
      <c r="BX378" s="29" t="s">
        <v>429</v>
      </c>
      <c r="BY378" s="29" t="s">
        <v>429</v>
      </c>
      <c r="BZ378" s="65" t="s">
        <v>429</v>
      </c>
      <c r="CA378" s="65" t="s">
        <v>429</v>
      </c>
      <c r="CB378" s="65" t="s">
        <v>429</v>
      </c>
      <c r="CC378" s="65" t="s">
        <v>1800</v>
      </c>
      <c r="CD378" s="66">
        <v>221</v>
      </c>
      <c r="CE378" s="66">
        <v>118</v>
      </c>
      <c r="CF378" s="66">
        <v>56</v>
      </c>
      <c r="CG378" s="66">
        <v>37</v>
      </c>
      <c r="CH378" s="66">
        <v>24</v>
      </c>
      <c r="CI378" s="66">
        <v>197</v>
      </c>
      <c r="CJ378" s="66">
        <v>0</v>
      </c>
      <c r="CK378" s="66">
        <v>108</v>
      </c>
      <c r="CL378" s="66">
        <v>416</v>
      </c>
      <c r="CM378" s="66">
        <v>277</v>
      </c>
      <c r="CN378" s="66">
        <v>21</v>
      </c>
      <c r="CO378" s="66">
        <v>53</v>
      </c>
      <c r="CP378" s="66">
        <v>191</v>
      </c>
      <c r="CQ378" s="66">
        <v>182</v>
      </c>
      <c r="CR378" s="67">
        <v>0.1446099912357581</v>
      </c>
      <c r="CS378" s="67">
        <v>0.1827344434706398</v>
      </c>
      <c r="CT378" s="67">
        <v>0.31244522348816828</v>
      </c>
      <c r="CU378" s="67">
        <v>0.19719544259421559</v>
      </c>
      <c r="CV378" s="67">
        <v>0.16301489921121823</v>
      </c>
      <c r="CW378" s="68">
        <v>29</v>
      </c>
      <c r="CX378" s="68">
        <v>28</v>
      </c>
      <c r="CY378" s="68">
        <v>23</v>
      </c>
      <c r="CZ378" s="68">
        <v>19</v>
      </c>
    </row>
    <row r="379" spans="1:104" x14ac:dyDescent="0.3">
      <c r="A379" s="3" t="s">
        <v>444</v>
      </c>
      <c r="B379" s="3" t="s">
        <v>660</v>
      </c>
      <c r="C379" s="3" t="s">
        <v>702</v>
      </c>
      <c r="D379" s="6">
        <v>526134</v>
      </c>
      <c r="E379" s="4">
        <v>744</v>
      </c>
      <c r="F379" s="4">
        <v>330</v>
      </c>
      <c r="G379" s="54">
        <v>0.44354838709677419</v>
      </c>
      <c r="H379" s="4">
        <v>1</v>
      </c>
      <c r="I379" s="4">
        <v>330</v>
      </c>
      <c r="J379" s="6"/>
      <c r="K379" s="6">
        <v>330</v>
      </c>
      <c r="L379" s="6"/>
      <c r="M379" s="61"/>
      <c r="N379" s="4" t="s">
        <v>1709</v>
      </c>
      <c r="O379" s="4">
        <v>0</v>
      </c>
      <c r="P379" s="4">
        <v>0</v>
      </c>
      <c r="Q379" s="4">
        <v>100</v>
      </c>
      <c r="R379" s="4">
        <v>95</v>
      </c>
      <c r="S379" s="4">
        <v>5</v>
      </c>
      <c r="T379" s="4">
        <v>0</v>
      </c>
      <c r="U379" s="4">
        <v>0</v>
      </c>
      <c r="V379" s="4">
        <v>1</v>
      </c>
      <c r="W379" s="4">
        <v>0</v>
      </c>
      <c r="X379" s="4">
        <v>60</v>
      </c>
      <c r="Y379" s="4">
        <v>0</v>
      </c>
      <c r="Z379" s="4">
        <v>40</v>
      </c>
      <c r="AA379" s="4">
        <v>100</v>
      </c>
      <c r="AB379" s="4">
        <v>100</v>
      </c>
      <c r="AC379" s="4">
        <v>0</v>
      </c>
      <c r="AD379" s="4">
        <v>75</v>
      </c>
      <c r="AE379" s="4">
        <v>70</v>
      </c>
      <c r="AF379" s="4">
        <v>0</v>
      </c>
      <c r="AG379" s="4">
        <v>15</v>
      </c>
      <c r="AH379" s="4">
        <v>85</v>
      </c>
      <c r="AI379" s="4">
        <v>100</v>
      </c>
      <c r="AJ379" s="4">
        <v>2</v>
      </c>
      <c r="AK379" s="4" t="s">
        <v>96</v>
      </c>
      <c r="AL379" s="4" t="s">
        <v>96</v>
      </c>
      <c r="AM379" s="4">
        <v>2</v>
      </c>
      <c r="AN379" s="4" t="s">
        <v>97</v>
      </c>
      <c r="AO379" s="4" t="s">
        <v>97</v>
      </c>
      <c r="AP379" s="4" t="s">
        <v>97</v>
      </c>
      <c r="AQ379" s="4" t="s">
        <v>97</v>
      </c>
      <c r="AR379" s="4" t="s">
        <v>97</v>
      </c>
      <c r="AS379" s="4" t="s">
        <v>97</v>
      </c>
      <c r="AT379" s="4" t="s">
        <v>97</v>
      </c>
      <c r="AU379" s="4" t="s">
        <v>97</v>
      </c>
      <c r="AV379" s="4" t="s">
        <v>97</v>
      </c>
      <c r="AW379" s="4" t="s">
        <v>97</v>
      </c>
      <c r="AX379" s="4" t="s">
        <v>97</v>
      </c>
      <c r="AY379" s="4" t="s">
        <v>97</v>
      </c>
      <c r="AZ379" s="4" t="s">
        <v>97</v>
      </c>
      <c r="BA379" s="4" t="s">
        <v>97</v>
      </c>
      <c r="BB379" s="4" t="s">
        <v>97</v>
      </c>
      <c r="BC379" s="4" t="s">
        <v>97</v>
      </c>
      <c r="BD379" s="4" t="s">
        <v>96</v>
      </c>
      <c r="BE379" s="4">
        <v>11</v>
      </c>
      <c r="BF379" s="4">
        <v>11</v>
      </c>
      <c r="BG379" s="4">
        <v>32</v>
      </c>
      <c r="BH379" s="4">
        <v>0</v>
      </c>
      <c r="BI379" s="4">
        <v>0</v>
      </c>
      <c r="BJ379" s="4">
        <v>0</v>
      </c>
      <c r="BK379" s="4">
        <v>7</v>
      </c>
      <c r="BL379" s="4" t="s">
        <v>97</v>
      </c>
      <c r="BM379" s="4" t="s">
        <v>96</v>
      </c>
      <c r="BN379" s="4" t="s">
        <v>1721</v>
      </c>
      <c r="BO379" s="6" t="s">
        <v>96</v>
      </c>
      <c r="BP379" s="6">
        <v>3</v>
      </c>
      <c r="BQ379" s="6" t="s">
        <v>96</v>
      </c>
      <c r="BR379" s="6" t="s">
        <v>96</v>
      </c>
      <c r="BS379" s="6">
        <v>30</v>
      </c>
      <c r="BT379" s="6" t="s">
        <v>96</v>
      </c>
      <c r="BU379" s="29" t="s">
        <v>430</v>
      </c>
      <c r="BV379" s="29" t="s">
        <v>1801</v>
      </c>
      <c r="BW379" s="29" t="s">
        <v>429</v>
      </c>
      <c r="BX379" s="29" t="s">
        <v>429</v>
      </c>
      <c r="BY379" s="29" t="s">
        <v>430</v>
      </c>
      <c r="BZ379" s="65" t="s">
        <v>429</v>
      </c>
      <c r="CA379" s="65" t="s">
        <v>429</v>
      </c>
      <c r="CB379" s="65" t="s">
        <v>429</v>
      </c>
      <c r="CC379" s="65" t="s">
        <v>1800</v>
      </c>
      <c r="CD379" s="66">
        <v>81</v>
      </c>
      <c r="CE379" s="66">
        <v>48</v>
      </c>
      <c r="CF379" s="66">
        <v>22</v>
      </c>
      <c r="CG379" s="66">
        <v>6</v>
      </c>
      <c r="CH379" s="66">
        <v>1</v>
      </c>
      <c r="CI379" s="66">
        <v>124</v>
      </c>
      <c r="CJ379" s="66">
        <v>4</v>
      </c>
      <c r="CK379" s="66">
        <v>42</v>
      </c>
      <c r="CL379" s="66">
        <v>200</v>
      </c>
      <c r="CM379" s="66">
        <v>98</v>
      </c>
      <c r="CN379" s="66">
        <v>15</v>
      </c>
      <c r="CO379" s="66">
        <v>31</v>
      </c>
      <c r="CP379" s="66">
        <v>52</v>
      </c>
      <c r="CQ379" s="66">
        <v>55</v>
      </c>
      <c r="CR379" s="67">
        <v>0.24057217165149544</v>
      </c>
      <c r="CS379" s="67">
        <v>0.23797139141742524</v>
      </c>
      <c r="CT379" s="67">
        <v>0.26397919375812745</v>
      </c>
      <c r="CU379" s="67">
        <v>0.13394018205461639</v>
      </c>
      <c r="CV379" s="67">
        <v>0.1235370611183355</v>
      </c>
      <c r="CW379" s="68">
        <v>9</v>
      </c>
      <c r="CX379" s="68">
        <v>11</v>
      </c>
      <c r="CY379" s="68">
        <v>12</v>
      </c>
      <c r="CZ379" s="68">
        <v>13</v>
      </c>
    </row>
    <row r="380" spans="1:104" x14ac:dyDescent="0.3">
      <c r="A380" s="3" t="s">
        <v>444</v>
      </c>
      <c r="B380" s="3" t="s">
        <v>660</v>
      </c>
      <c r="C380" s="3" t="s">
        <v>1643</v>
      </c>
      <c r="D380" s="6">
        <v>526177</v>
      </c>
      <c r="E380" s="4">
        <v>325</v>
      </c>
      <c r="F380" s="4">
        <v>111</v>
      </c>
      <c r="G380" s="54">
        <v>0.34153846153846151</v>
      </c>
      <c r="H380" s="6">
        <v>0</v>
      </c>
      <c r="I380" s="6">
        <v>0</v>
      </c>
      <c r="J380" s="6"/>
      <c r="K380" s="6"/>
      <c r="L380" s="6"/>
      <c r="M380" s="61">
        <v>110.99999999999999</v>
      </c>
      <c r="N380" s="4" t="s">
        <v>1709</v>
      </c>
      <c r="O380" s="4">
        <v>0</v>
      </c>
      <c r="P380" s="4">
        <v>0</v>
      </c>
      <c r="Q380" s="4">
        <v>0</v>
      </c>
      <c r="R380" s="4">
        <v>0</v>
      </c>
      <c r="S380" s="4">
        <v>100</v>
      </c>
      <c r="T380" s="4">
        <v>0</v>
      </c>
      <c r="U380" s="4">
        <v>0</v>
      </c>
      <c r="V380" s="4">
        <v>0</v>
      </c>
      <c r="W380" s="4">
        <v>0</v>
      </c>
      <c r="X380" s="4">
        <v>40</v>
      </c>
      <c r="Y380" s="4">
        <v>5</v>
      </c>
      <c r="Z380" s="4">
        <v>55</v>
      </c>
      <c r="AA380" s="4">
        <v>100</v>
      </c>
      <c r="AB380" s="4">
        <v>95</v>
      </c>
      <c r="AC380" s="4">
        <v>98</v>
      </c>
      <c r="AD380" s="4">
        <v>90</v>
      </c>
      <c r="AE380" s="4">
        <v>75</v>
      </c>
      <c r="AF380" s="4">
        <v>0</v>
      </c>
      <c r="AG380" s="4">
        <v>60</v>
      </c>
      <c r="AH380" s="4">
        <v>40</v>
      </c>
      <c r="AI380" s="4">
        <v>100</v>
      </c>
      <c r="AJ380" s="4">
        <v>2</v>
      </c>
      <c r="AK380" s="4" t="s">
        <v>96</v>
      </c>
      <c r="AL380" s="4" t="s">
        <v>96</v>
      </c>
      <c r="AM380" s="4">
        <v>12</v>
      </c>
      <c r="AN380" s="4" t="s">
        <v>97</v>
      </c>
      <c r="AO380" s="4" t="s">
        <v>97</v>
      </c>
      <c r="AP380" s="4" t="s">
        <v>97</v>
      </c>
      <c r="AQ380" s="4" t="s">
        <v>97</v>
      </c>
      <c r="AR380" s="4" t="s">
        <v>96</v>
      </c>
      <c r="AS380" s="4" t="s">
        <v>97</v>
      </c>
      <c r="AT380" s="4" t="s">
        <v>97</v>
      </c>
      <c r="AU380" s="4" t="s">
        <v>97</v>
      </c>
      <c r="AV380" s="4" t="s">
        <v>97</v>
      </c>
      <c r="AW380" s="4" t="s">
        <v>97</v>
      </c>
      <c r="AX380" s="4" t="s">
        <v>97</v>
      </c>
      <c r="AY380" s="4" t="s">
        <v>97</v>
      </c>
      <c r="AZ380" s="4" t="s">
        <v>97</v>
      </c>
      <c r="BA380" s="4" t="s">
        <v>97</v>
      </c>
      <c r="BB380" s="4" t="s">
        <v>97</v>
      </c>
      <c r="BC380" s="4" t="s">
        <v>97</v>
      </c>
      <c r="BD380" s="4" t="s">
        <v>1439</v>
      </c>
      <c r="BE380" s="4">
        <v>4</v>
      </c>
      <c r="BF380" s="4">
        <v>4</v>
      </c>
      <c r="BG380" s="4">
        <v>8</v>
      </c>
      <c r="BH380" s="4">
        <v>0</v>
      </c>
      <c r="BI380" s="4">
        <v>0</v>
      </c>
      <c r="BJ380" s="4">
        <v>0</v>
      </c>
      <c r="BK380" s="4">
        <v>5</v>
      </c>
      <c r="BL380" s="4" t="s">
        <v>97</v>
      </c>
      <c r="BM380" s="4" t="s">
        <v>97</v>
      </c>
      <c r="BN380" s="4" t="s">
        <v>98</v>
      </c>
      <c r="BO380" s="6" t="s">
        <v>97</v>
      </c>
      <c r="BP380" s="6" t="s">
        <v>98</v>
      </c>
      <c r="BQ380" s="6" t="s">
        <v>98</v>
      </c>
      <c r="BR380" s="6" t="s">
        <v>96</v>
      </c>
      <c r="BS380" s="6">
        <v>27</v>
      </c>
      <c r="BT380" s="6" t="s">
        <v>96</v>
      </c>
      <c r="BU380" s="29" t="s">
        <v>429</v>
      </c>
      <c r="BV380" s="29" t="s">
        <v>429</v>
      </c>
      <c r="BW380" s="29" t="s">
        <v>429</v>
      </c>
      <c r="BX380" s="29" t="s">
        <v>429</v>
      </c>
      <c r="BY380" s="29" t="s">
        <v>429</v>
      </c>
      <c r="BZ380" s="65" t="s">
        <v>429</v>
      </c>
      <c r="CA380" s="65" t="s">
        <v>429</v>
      </c>
      <c r="CB380" s="65" t="s">
        <v>429</v>
      </c>
      <c r="CC380" s="65" t="s">
        <v>429</v>
      </c>
      <c r="CD380" s="66">
        <v>42</v>
      </c>
      <c r="CE380" s="66">
        <v>30</v>
      </c>
      <c r="CF380" s="66">
        <v>10</v>
      </c>
      <c r="CG380" s="66">
        <v>0</v>
      </c>
      <c r="CH380" s="66">
        <v>0</v>
      </c>
      <c r="CI380" s="66">
        <v>57</v>
      </c>
      <c r="CJ380" s="66">
        <v>4</v>
      </c>
      <c r="CK380" s="66">
        <v>27</v>
      </c>
      <c r="CL380" s="66">
        <v>57</v>
      </c>
      <c r="CM380" s="66">
        <v>34</v>
      </c>
      <c r="CN380" s="66">
        <v>1</v>
      </c>
      <c r="CO380" s="66">
        <v>8</v>
      </c>
      <c r="CP380" s="66">
        <v>0</v>
      </c>
      <c r="CQ380" s="66">
        <v>0</v>
      </c>
      <c r="CR380" s="67">
        <v>0.18618618618618618</v>
      </c>
      <c r="CS380" s="67">
        <v>0.2072072072072072</v>
      </c>
      <c r="CT380" s="67">
        <v>0.31231231231231232</v>
      </c>
      <c r="CU380" s="67">
        <v>0.16516516516516516</v>
      </c>
      <c r="CV380" s="67">
        <v>0.12912912912912913</v>
      </c>
      <c r="CW380" s="68">
        <v>1</v>
      </c>
      <c r="CX380" s="68">
        <v>16</v>
      </c>
      <c r="CY380" s="68">
        <v>2</v>
      </c>
      <c r="CZ380" s="68">
        <v>3</v>
      </c>
    </row>
    <row r="381" spans="1:104" x14ac:dyDescent="0.3">
      <c r="A381" s="3" t="s">
        <v>444</v>
      </c>
      <c r="B381" s="3" t="s">
        <v>660</v>
      </c>
      <c r="C381" s="3" t="s">
        <v>703</v>
      </c>
      <c r="D381" s="6">
        <v>526185</v>
      </c>
      <c r="E381" s="4">
        <v>614</v>
      </c>
      <c r="F381" s="4">
        <v>461</v>
      </c>
      <c r="G381" s="54">
        <v>0.750814332247557</v>
      </c>
      <c r="H381" s="6">
        <v>1</v>
      </c>
      <c r="I381" s="4">
        <v>335</v>
      </c>
      <c r="J381" s="6"/>
      <c r="K381" s="6">
        <v>335</v>
      </c>
      <c r="L381" s="6"/>
      <c r="M381" s="61">
        <v>126</v>
      </c>
      <c r="N381" s="4" t="s">
        <v>1709</v>
      </c>
      <c r="O381" s="4">
        <v>0</v>
      </c>
      <c r="P381" s="4">
        <v>0</v>
      </c>
      <c r="Q381" s="4">
        <v>100</v>
      </c>
      <c r="R381" s="4">
        <v>100</v>
      </c>
      <c r="S381" s="4">
        <v>0</v>
      </c>
      <c r="T381" s="4">
        <v>0</v>
      </c>
      <c r="U381" s="4">
        <v>0</v>
      </c>
      <c r="V381" s="4">
        <v>100</v>
      </c>
      <c r="W381" s="4">
        <v>100</v>
      </c>
      <c r="X381" s="4">
        <v>0</v>
      </c>
      <c r="Y381" s="4">
        <v>0</v>
      </c>
      <c r="Z381" s="4">
        <v>0</v>
      </c>
      <c r="AA381" s="4">
        <v>100</v>
      </c>
      <c r="AB381" s="4">
        <v>100</v>
      </c>
      <c r="AC381" s="4">
        <v>100</v>
      </c>
      <c r="AD381" s="4">
        <v>0</v>
      </c>
      <c r="AE381" s="4">
        <v>0</v>
      </c>
      <c r="AF381" s="4">
        <v>0</v>
      </c>
      <c r="AG381" s="4">
        <v>0</v>
      </c>
      <c r="AH381" s="4">
        <v>100</v>
      </c>
      <c r="AI381" s="4">
        <v>100</v>
      </c>
      <c r="AJ381" s="4">
        <v>2</v>
      </c>
      <c r="AK381" s="4" t="s">
        <v>96</v>
      </c>
      <c r="AL381" s="4" t="s">
        <v>96</v>
      </c>
      <c r="AM381" s="4">
        <v>1</v>
      </c>
      <c r="AN381" s="4" t="s">
        <v>96</v>
      </c>
      <c r="AO381" s="4" t="s">
        <v>97</v>
      </c>
      <c r="AP381" s="4" t="s">
        <v>97</v>
      </c>
      <c r="AQ381" s="4" t="s">
        <v>97</v>
      </c>
      <c r="AR381" s="4" t="s">
        <v>97</v>
      </c>
      <c r="AS381" s="4" t="s">
        <v>97</v>
      </c>
      <c r="AT381" s="4" t="s">
        <v>97</v>
      </c>
      <c r="AU381" s="4" t="s">
        <v>97</v>
      </c>
      <c r="AV381" s="4" t="s">
        <v>97</v>
      </c>
      <c r="AW381" s="4" t="s">
        <v>97</v>
      </c>
      <c r="AX381" s="4" t="s">
        <v>97</v>
      </c>
      <c r="AY381" s="4" t="s">
        <v>97</v>
      </c>
      <c r="AZ381" s="4" t="s">
        <v>97</v>
      </c>
      <c r="BA381" s="4" t="s">
        <v>97</v>
      </c>
      <c r="BB381" s="4" t="s">
        <v>97</v>
      </c>
      <c r="BC381" s="4" t="s">
        <v>96</v>
      </c>
      <c r="BD381" s="4" t="s">
        <v>96</v>
      </c>
      <c r="BE381" s="4">
        <v>4</v>
      </c>
      <c r="BF381" s="4">
        <v>4</v>
      </c>
      <c r="BG381" s="4">
        <v>4</v>
      </c>
      <c r="BH381" s="4">
        <v>0</v>
      </c>
      <c r="BI381" s="4">
        <v>0</v>
      </c>
      <c r="BJ381" s="4">
        <v>0</v>
      </c>
      <c r="BK381" s="4">
        <v>5</v>
      </c>
      <c r="BL381" s="4" t="s">
        <v>96</v>
      </c>
      <c r="BM381" s="4" t="s">
        <v>97</v>
      </c>
      <c r="BN381" s="4" t="s">
        <v>98</v>
      </c>
      <c r="BO381" s="6" t="s">
        <v>97</v>
      </c>
      <c r="BP381" s="6" t="s">
        <v>98</v>
      </c>
      <c r="BQ381" s="6" t="s">
        <v>98</v>
      </c>
      <c r="BR381" s="6" t="s">
        <v>96</v>
      </c>
      <c r="BS381" s="6">
        <v>29</v>
      </c>
      <c r="BT381" s="6" t="s">
        <v>96</v>
      </c>
      <c r="BU381" s="29" t="s">
        <v>430</v>
      </c>
      <c r="BV381" s="29" t="s">
        <v>429</v>
      </c>
      <c r="BW381" s="29" t="s">
        <v>429</v>
      </c>
      <c r="BX381" s="29" t="s">
        <v>429</v>
      </c>
      <c r="BY381" s="29" t="s">
        <v>430</v>
      </c>
      <c r="BZ381" s="65" t="s">
        <v>429</v>
      </c>
      <c r="CA381" s="65" t="s">
        <v>429</v>
      </c>
      <c r="CB381" s="65" t="s">
        <v>429</v>
      </c>
      <c r="CC381" s="65" t="s">
        <v>429</v>
      </c>
      <c r="CD381" s="66">
        <v>105</v>
      </c>
      <c r="CE381" s="66">
        <v>73</v>
      </c>
      <c r="CF381" s="66">
        <v>27</v>
      </c>
      <c r="CG381" s="66">
        <v>22</v>
      </c>
      <c r="CH381" s="66">
        <v>0</v>
      </c>
      <c r="CI381" s="66">
        <v>194</v>
      </c>
      <c r="CJ381" s="66">
        <v>3</v>
      </c>
      <c r="CK381" s="66">
        <v>60</v>
      </c>
      <c r="CL381" s="66">
        <v>178</v>
      </c>
      <c r="CM381" s="66">
        <v>90</v>
      </c>
      <c r="CN381" s="66">
        <v>14</v>
      </c>
      <c r="CO381" s="66">
        <v>28</v>
      </c>
      <c r="CP381" s="66">
        <v>40</v>
      </c>
      <c r="CQ381" s="66">
        <v>34</v>
      </c>
      <c r="CR381" s="67">
        <v>0.30143540669856461</v>
      </c>
      <c r="CS381" s="67">
        <v>0.26156299840510366</v>
      </c>
      <c r="CT381" s="67">
        <v>0.23285486443381181</v>
      </c>
      <c r="CU381" s="67">
        <v>0.12280701754385964</v>
      </c>
      <c r="CV381" s="67">
        <v>8.1339712918660281E-2</v>
      </c>
      <c r="CW381" s="68">
        <v>4</v>
      </c>
      <c r="CX381" s="68">
        <v>17</v>
      </c>
      <c r="CY381" s="68">
        <v>15</v>
      </c>
      <c r="CZ381" s="68">
        <v>3</v>
      </c>
    </row>
    <row r="382" spans="1:104" x14ac:dyDescent="0.3">
      <c r="A382" s="3" t="s">
        <v>444</v>
      </c>
      <c r="B382" s="3" t="s">
        <v>660</v>
      </c>
      <c r="C382" s="3" t="s">
        <v>1644</v>
      </c>
      <c r="D382" s="6">
        <v>526193</v>
      </c>
      <c r="E382" s="4">
        <v>215</v>
      </c>
      <c r="F382" s="4">
        <v>153</v>
      </c>
      <c r="G382" s="54">
        <v>0.71162790697674416</v>
      </c>
      <c r="H382" s="6" t="s">
        <v>1717</v>
      </c>
      <c r="I382" s="6">
        <v>153</v>
      </c>
      <c r="J382" s="6"/>
      <c r="K382" s="6"/>
      <c r="L382" s="6">
        <v>153</v>
      </c>
      <c r="M382" s="61"/>
      <c r="N382" s="4" t="s">
        <v>1712</v>
      </c>
      <c r="O382" s="4">
        <v>0</v>
      </c>
      <c r="P382" s="4">
        <v>0</v>
      </c>
      <c r="Q382" s="4">
        <v>100</v>
      </c>
      <c r="R382" s="4">
        <v>100</v>
      </c>
      <c r="S382" s="4">
        <v>0</v>
      </c>
      <c r="T382" s="4">
        <v>0</v>
      </c>
      <c r="U382" s="4">
        <v>0</v>
      </c>
      <c r="V382" s="4">
        <v>40</v>
      </c>
      <c r="W382" s="4">
        <v>40</v>
      </c>
      <c r="X382" s="4">
        <v>50</v>
      </c>
      <c r="Y382" s="4">
        <v>0</v>
      </c>
      <c r="Z382" s="4">
        <v>10</v>
      </c>
      <c r="AA382" s="4">
        <v>100</v>
      </c>
      <c r="AB382" s="4">
        <v>100</v>
      </c>
      <c r="AC382" s="4">
        <v>100</v>
      </c>
      <c r="AD382" s="4">
        <v>0</v>
      </c>
      <c r="AE382" s="4">
        <v>0</v>
      </c>
      <c r="AF382" s="4">
        <v>0</v>
      </c>
      <c r="AG382" s="4">
        <v>0</v>
      </c>
      <c r="AH382" s="4">
        <v>100</v>
      </c>
      <c r="AI382" s="4">
        <v>100</v>
      </c>
      <c r="AJ382" s="4">
        <v>2</v>
      </c>
      <c r="AK382" s="4" t="s">
        <v>96</v>
      </c>
      <c r="AL382" s="4" t="s">
        <v>97</v>
      </c>
      <c r="AM382" s="4" t="s">
        <v>98</v>
      </c>
      <c r="AN382" s="4" t="s">
        <v>97</v>
      </c>
      <c r="AO382" s="4" t="s">
        <v>97</v>
      </c>
      <c r="AP382" s="4" t="s">
        <v>97</v>
      </c>
      <c r="AQ382" s="4" t="s">
        <v>97</v>
      </c>
      <c r="AR382" s="4" t="s">
        <v>97</v>
      </c>
      <c r="AS382" s="4" t="s">
        <v>97</v>
      </c>
      <c r="AT382" s="4" t="s">
        <v>97</v>
      </c>
      <c r="AU382" s="4" t="s">
        <v>97</v>
      </c>
      <c r="AV382" s="4" t="s">
        <v>97</v>
      </c>
      <c r="AW382" s="4" t="s">
        <v>97</v>
      </c>
      <c r="AX382" s="4" t="s">
        <v>97</v>
      </c>
      <c r="AY382" s="4" t="s">
        <v>97</v>
      </c>
      <c r="AZ382" s="4" t="s">
        <v>97</v>
      </c>
      <c r="BA382" s="4" t="s">
        <v>97</v>
      </c>
      <c r="BB382" s="4" t="s">
        <v>97</v>
      </c>
      <c r="BC382" s="4" t="s">
        <v>97</v>
      </c>
      <c r="BD382" s="4" t="s">
        <v>1439</v>
      </c>
      <c r="BE382" s="4">
        <v>6</v>
      </c>
      <c r="BF382" s="4">
        <v>6</v>
      </c>
      <c r="BG382" s="4">
        <v>6</v>
      </c>
      <c r="BH382" s="4">
        <v>0</v>
      </c>
      <c r="BI382" s="4">
        <v>6</v>
      </c>
      <c r="BJ382" s="4">
        <v>0</v>
      </c>
      <c r="BK382" s="4">
        <v>5</v>
      </c>
      <c r="BL382" s="4" t="s">
        <v>96</v>
      </c>
      <c r="BM382" s="4" t="s">
        <v>97</v>
      </c>
      <c r="BN382" s="4" t="s">
        <v>98</v>
      </c>
      <c r="BO382" s="6" t="s">
        <v>97</v>
      </c>
      <c r="BP382" s="6" t="s">
        <v>98</v>
      </c>
      <c r="BQ382" s="6" t="s">
        <v>98</v>
      </c>
      <c r="BR382" s="6" t="s">
        <v>96</v>
      </c>
      <c r="BS382" s="6">
        <v>16</v>
      </c>
      <c r="BT382" s="6" t="s">
        <v>96</v>
      </c>
      <c r="BU382" s="29" t="s">
        <v>429</v>
      </c>
      <c r="BV382" s="29" t="s">
        <v>429</v>
      </c>
      <c r="BW382" s="29" t="s">
        <v>429</v>
      </c>
      <c r="BX382" s="29" t="s">
        <v>429</v>
      </c>
      <c r="BY382" s="29" t="s">
        <v>429</v>
      </c>
      <c r="BZ382" s="65" t="s">
        <v>429</v>
      </c>
      <c r="CA382" s="65" t="s">
        <v>429</v>
      </c>
      <c r="CB382" s="65" t="s">
        <v>429</v>
      </c>
      <c r="CC382" s="65" t="s">
        <v>429</v>
      </c>
      <c r="CD382" s="66">
        <v>29</v>
      </c>
      <c r="CE382" s="66">
        <v>15</v>
      </c>
      <c r="CF382" s="66">
        <v>6</v>
      </c>
      <c r="CG382" s="66">
        <v>0</v>
      </c>
      <c r="CH382" s="66">
        <v>0</v>
      </c>
      <c r="CI382" s="66">
        <v>53</v>
      </c>
      <c r="CJ382" s="66">
        <v>13</v>
      </c>
      <c r="CK382" s="66">
        <v>20</v>
      </c>
      <c r="CL382" s="66">
        <v>70</v>
      </c>
      <c r="CM382" s="66">
        <v>37</v>
      </c>
      <c r="CN382" s="66">
        <v>4</v>
      </c>
      <c r="CO382" s="66">
        <v>13</v>
      </c>
      <c r="CP382" s="66">
        <v>0</v>
      </c>
      <c r="CQ382" s="66">
        <v>0</v>
      </c>
      <c r="CR382" s="67">
        <v>0.22380952380952382</v>
      </c>
      <c r="CS382" s="67">
        <v>0.28095238095238095</v>
      </c>
      <c r="CT382" s="67">
        <v>0.2904761904761905</v>
      </c>
      <c r="CU382" s="67">
        <v>0.15238095238095239</v>
      </c>
      <c r="CV382" s="67">
        <v>5.2380952380952382E-2</v>
      </c>
      <c r="CW382" s="68">
        <v>2</v>
      </c>
      <c r="CX382" s="68">
        <v>7</v>
      </c>
      <c r="CY382" s="68">
        <v>2</v>
      </c>
      <c r="CZ382" s="68">
        <v>2</v>
      </c>
    </row>
    <row r="383" spans="1:104" x14ac:dyDescent="0.3">
      <c r="A383" s="3" t="s">
        <v>444</v>
      </c>
      <c r="B383" s="3" t="s">
        <v>660</v>
      </c>
      <c r="C383" s="3" t="s">
        <v>660</v>
      </c>
      <c r="D383" s="6">
        <v>525529</v>
      </c>
      <c r="E383" s="4">
        <v>18064</v>
      </c>
      <c r="F383" s="4">
        <v>2168</v>
      </c>
      <c r="G383" s="54">
        <v>0.12001771479185119</v>
      </c>
      <c r="H383" s="4">
        <v>2</v>
      </c>
      <c r="I383" s="4">
        <v>2008</v>
      </c>
      <c r="J383" s="6">
        <v>619</v>
      </c>
      <c r="K383" s="6">
        <v>1389</v>
      </c>
      <c r="L383" s="6"/>
      <c r="M383" s="61">
        <v>160</v>
      </c>
      <c r="N383" s="4" t="s">
        <v>1709</v>
      </c>
      <c r="O383" s="4">
        <v>216</v>
      </c>
      <c r="P383" s="4">
        <v>525</v>
      </c>
      <c r="Q383" s="4">
        <v>100</v>
      </c>
      <c r="R383" s="4">
        <v>80</v>
      </c>
      <c r="S383" s="4">
        <v>10</v>
      </c>
      <c r="T383" s="4">
        <v>0</v>
      </c>
      <c r="U383" s="4">
        <v>10</v>
      </c>
      <c r="V383" s="4">
        <v>100</v>
      </c>
      <c r="W383" s="4">
        <v>75</v>
      </c>
      <c r="X383" s="4">
        <v>15</v>
      </c>
      <c r="Y383" s="4">
        <v>5</v>
      </c>
      <c r="Z383" s="4">
        <v>5</v>
      </c>
      <c r="AA383" s="4">
        <v>100</v>
      </c>
      <c r="AB383" s="4">
        <v>90</v>
      </c>
      <c r="AC383" s="4">
        <v>100</v>
      </c>
      <c r="AD383" s="4">
        <v>90</v>
      </c>
      <c r="AE383" s="4">
        <v>80</v>
      </c>
      <c r="AF383" s="4">
        <v>60</v>
      </c>
      <c r="AG383" s="4">
        <v>20</v>
      </c>
      <c r="AH383" s="4">
        <v>20</v>
      </c>
      <c r="AI383" s="4">
        <v>100</v>
      </c>
      <c r="AJ383" s="4">
        <v>4</v>
      </c>
      <c r="AK383" s="4" t="s">
        <v>96</v>
      </c>
      <c r="AL383" s="4" t="s">
        <v>96</v>
      </c>
      <c r="AM383" s="4">
        <v>12</v>
      </c>
      <c r="AN383" s="4" t="s">
        <v>96</v>
      </c>
      <c r="AO383" s="4" t="s">
        <v>97</v>
      </c>
      <c r="AP383" s="4" t="s">
        <v>97</v>
      </c>
      <c r="AQ383" s="4" t="s">
        <v>97</v>
      </c>
      <c r="AR383" s="4" t="s">
        <v>97</v>
      </c>
      <c r="AS383" s="4" t="s">
        <v>96</v>
      </c>
      <c r="AT383" s="4" t="s">
        <v>97</v>
      </c>
      <c r="AU383" s="4" t="s">
        <v>96</v>
      </c>
      <c r="AV383" s="4" t="s">
        <v>96</v>
      </c>
      <c r="AW383" s="4" t="s">
        <v>97</v>
      </c>
      <c r="AX383" s="4" t="s">
        <v>96</v>
      </c>
      <c r="AY383" s="4" t="s">
        <v>96</v>
      </c>
      <c r="AZ383" s="4" t="s">
        <v>97</v>
      </c>
      <c r="BA383" s="4" t="s">
        <v>96</v>
      </c>
      <c r="BB383" s="4" t="s">
        <v>96</v>
      </c>
      <c r="BC383" s="4" t="s">
        <v>96</v>
      </c>
      <c r="BD383" s="4" t="s">
        <v>96</v>
      </c>
      <c r="BE383" s="4">
        <v>0</v>
      </c>
      <c r="BF383" s="4">
        <v>0</v>
      </c>
      <c r="BG383" s="4">
        <v>0</v>
      </c>
      <c r="BH383" s="4">
        <v>0</v>
      </c>
      <c r="BI383" s="4">
        <v>2</v>
      </c>
      <c r="BJ383" s="4">
        <v>0</v>
      </c>
      <c r="BK383" s="4">
        <v>17</v>
      </c>
      <c r="BL383" s="4" t="s">
        <v>97</v>
      </c>
      <c r="BM383" s="4" t="s">
        <v>96</v>
      </c>
      <c r="BN383" s="4" t="s">
        <v>1721</v>
      </c>
      <c r="BO383" s="6" t="s">
        <v>97</v>
      </c>
      <c r="BP383" s="6" t="s">
        <v>98</v>
      </c>
      <c r="BQ383" s="6" t="s">
        <v>98</v>
      </c>
      <c r="BR383" s="6" t="s">
        <v>96</v>
      </c>
      <c r="BS383" s="6">
        <v>60</v>
      </c>
      <c r="BT383" s="6" t="s">
        <v>96</v>
      </c>
      <c r="BU383" s="29" t="s">
        <v>430</v>
      </c>
      <c r="BV383" s="29" t="s">
        <v>1801</v>
      </c>
      <c r="BW383" s="29" t="s">
        <v>1801</v>
      </c>
      <c r="BX383" s="29" t="s">
        <v>429</v>
      </c>
      <c r="BY383" s="29" t="s">
        <v>430</v>
      </c>
      <c r="BZ383" s="65" t="s">
        <v>429</v>
      </c>
      <c r="CA383" s="65" t="s">
        <v>1799</v>
      </c>
      <c r="CB383" s="65" t="s">
        <v>429</v>
      </c>
      <c r="CC383" s="65" t="s">
        <v>429</v>
      </c>
      <c r="CD383" s="66">
        <v>959</v>
      </c>
      <c r="CE383" s="66">
        <v>460</v>
      </c>
      <c r="CF383" s="66">
        <v>194</v>
      </c>
      <c r="CG383" s="66">
        <v>71</v>
      </c>
      <c r="CH383" s="66">
        <v>8</v>
      </c>
      <c r="CI383" s="66">
        <v>1060</v>
      </c>
      <c r="CJ383" s="66">
        <v>129</v>
      </c>
      <c r="CK383" s="66">
        <v>570</v>
      </c>
      <c r="CL383" s="66">
        <v>3280</v>
      </c>
      <c r="CM383" s="66">
        <v>2067</v>
      </c>
      <c r="CN383" s="66">
        <v>165</v>
      </c>
      <c r="CO383" s="66">
        <v>403</v>
      </c>
      <c r="CP383" s="66">
        <v>766</v>
      </c>
      <c r="CQ383" s="66">
        <v>710</v>
      </c>
      <c r="CR383" s="67">
        <v>0.15811698467313107</v>
      </c>
      <c r="CS383" s="67">
        <v>0.17052445000521321</v>
      </c>
      <c r="CT383" s="67">
        <v>0.31227192159316025</v>
      </c>
      <c r="CU383" s="67">
        <v>0.20263788968824939</v>
      </c>
      <c r="CV383" s="67">
        <v>0.15644875404024605</v>
      </c>
      <c r="CW383" s="68">
        <v>290</v>
      </c>
      <c r="CX383" s="68">
        <v>313</v>
      </c>
      <c r="CY383" s="68">
        <v>190</v>
      </c>
      <c r="CZ383" s="68">
        <v>175</v>
      </c>
    </row>
    <row r="384" spans="1:104" x14ac:dyDescent="0.3">
      <c r="A384" s="3" t="s">
        <v>444</v>
      </c>
      <c r="B384" s="3" t="s">
        <v>660</v>
      </c>
      <c r="C384" s="3" t="s">
        <v>707</v>
      </c>
      <c r="D384" s="6">
        <v>526207</v>
      </c>
      <c r="E384" s="4">
        <v>608</v>
      </c>
      <c r="F384" s="4">
        <v>104</v>
      </c>
      <c r="G384" s="54">
        <v>0.17105263157894737</v>
      </c>
      <c r="H384" s="4">
        <v>1</v>
      </c>
      <c r="I384" s="4">
        <v>84</v>
      </c>
      <c r="J384" s="6"/>
      <c r="K384" s="6">
        <v>84</v>
      </c>
      <c r="L384" s="6"/>
      <c r="M384" s="61">
        <v>20</v>
      </c>
      <c r="N384" s="4" t="s">
        <v>1709</v>
      </c>
      <c r="O384" s="4">
        <v>0</v>
      </c>
      <c r="P384" s="4">
        <v>0</v>
      </c>
      <c r="Q384" s="4">
        <v>0</v>
      </c>
      <c r="R384" s="4">
        <v>0</v>
      </c>
      <c r="S384" s="4">
        <v>100</v>
      </c>
      <c r="T384" s="4">
        <v>0</v>
      </c>
      <c r="U384" s="4">
        <v>0</v>
      </c>
      <c r="V384" s="4">
        <v>0</v>
      </c>
      <c r="W384" s="4">
        <v>0</v>
      </c>
      <c r="X384" s="4">
        <v>4</v>
      </c>
      <c r="Y384" s="4">
        <v>0</v>
      </c>
      <c r="Z384" s="4">
        <v>96</v>
      </c>
      <c r="AA384" s="4">
        <v>97</v>
      </c>
      <c r="AB384" s="4">
        <v>97</v>
      </c>
      <c r="AC384" s="4">
        <v>100</v>
      </c>
      <c r="AD384" s="4">
        <v>100</v>
      </c>
      <c r="AE384" s="4">
        <v>50</v>
      </c>
      <c r="AF384" s="4">
        <v>0</v>
      </c>
      <c r="AG384" s="4">
        <v>22</v>
      </c>
      <c r="AH384" s="4">
        <v>78</v>
      </c>
      <c r="AI384" s="4">
        <v>100</v>
      </c>
      <c r="AJ384" s="4">
        <v>2</v>
      </c>
      <c r="AK384" s="4" t="s">
        <v>96</v>
      </c>
      <c r="AL384" s="4" t="s">
        <v>96</v>
      </c>
      <c r="AM384" s="4">
        <v>4</v>
      </c>
      <c r="AN384" s="4" t="s">
        <v>97</v>
      </c>
      <c r="AO384" s="4" t="s">
        <v>97</v>
      </c>
      <c r="AP384" s="4" t="s">
        <v>97</v>
      </c>
      <c r="AQ384" s="4" t="s">
        <v>97</v>
      </c>
      <c r="AR384" s="4" t="s">
        <v>97</v>
      </c>
      <c r="AS384" s="4" t="s">
        <v>97</v>
      </c>
      <c r="AT384" s="4" t="s">
        <v>97</v>
      </c>
      <c r="AU384" s="4" t="s">
        <v>97</v>
      </c>
      <c r="AV384" s="4" t="s">
        <v>97</v>
      </c>
      <c r="AW384" s="4" t="s">
        <v>97</v>
      </c>
      <c r="AX384" s="4" t="s">
        <v>97</v>
      </c>
      <c r="AY384" s="4" t="s">
        <v>97</v>
      </c>
      <c r="AZ384" s="4" t="s">
        <v>97</v>
      </c>
      <c r="BA384" s="4" t="s">
        <v>97</v>
      </c>
      <c r="BB384" s="4" t="s">
        <v>97</v>
      </c>
      <c r="BC384" s="4" t="s">
        <v>97</v>
      </c>
      <c r="BD384" s="4" t="s">
        <v>96</v>
      </c>
      <c r="BE384" s="4">
        <v>7</v>
      </c>
      <c r="BF384" s="4">
        <v>7</v>
      </c>
      <c r="BG384" s="4">
        <v>7</v>
      </c>
      <c r="BH384" s="4">
        <v>0</v>
      </c>
      <c r="BI384" s="4">
        <v>8</v>
      </c>
      <c r="BJ384" s="4">
        <v>0</v>
      </c>
      <c r="BK384" s="4">
        <v>5</v>
      </c>
      <c r="BL384" s="4" t="s">
        <v>97</v>
      </c>
      <c r="BM384" s="4" t="s">
        <v>97</v>
      </c>
      <c r="BN384" s="4" t="s">
        <v>98</v>
      </c>
      <c r="BO384" s="6" t="s">
        <v>97</v>
      </c>
      <c r="BP384" s="6" t="s">
        <v>98</v>
      </c>
      <c r="BQ384" s="6" t="s">
        <v>98</v>
      </c>
      <c r="BR384" s="6" t="s">
        <v>97</v>
      </c>
      <c r="BS384" s="6" t="s">
        <v>98</v>
      </c>
      <c r="BT384" s="6" t="s">
        <v>98</v>
      </c>
      <c r="BU384" s="29" t="s">
        <v>429</v>
      </c>
      <c r="BV384" s="29" t="s">
        <v>429</v>
      </c>
      <c r="BW384" s="29" t="s">
        <v>429</v>
      </c>
      <c r="BX384" s="29" t="s">
        <v>429</v>
      </c>
      <c r="BY384" s="29" t="s">
        <v>429</v>
      </c>
      <c r="BZ384" s="65" t="s">
        <v>429</v>
      </c>
      <c r="CA384" s="65" t="s">
        <v>429</v>
      </c>
      <c r="CB384" s="65" t="s">
        <v>429</v>
      </c>
      <c r="CC384" s="65" t="s">
        <v>429</v>
      </c>
      <c r="CD384" s="66">
        <v>46</v>
      </c>
      <c r="CE384" s="66">
        <v>27</v>
      </c>
      <c r="CF384" s="66">
        <v>7</v>
      </c>
      <c r="CG384" s="66">
        <v>3</v>
      </c>
      <c r="CH384" s="66">
        <v>3</v>
      </c>
      <c r="CI384" s="66">
        <v>50</v>
      </c>
      <c r="CJ384" s="66">
        <v>2</v>
      </c>
      <c r="CK384" s="66">
        <v>26</v>
      </c>
      <c r="CL384" s="66">
        <v>125</v>
      </c>
      <c r="CM384" s="66">
        <v>79</v>
      </c>
      <c r="CN384" s="66">
        <v>7</v>
      </c>
      <c r="CO384" s="66">
        <v>11</v>
      </c>
      <c r="CP384" s="66">
        <v>2</v>
      </c>
      <c r="CQ384" s="66">
        <v>1</v>
      </c>
      <c r="CR384" s="67">
        <v>0.15483870967741936</v>
      </c>
      <c r="CS384" s="67">
        <v>0.20322580645161289</v>
      </c>
      <c r="CT384" s="67">
        <v>0.30645161290322581</v>
      </c>
      <c r="CU384" s="67">
        <v>0.16612903225806452</v>
      </c>
      <c r="CV384" s="67">
        <v>0.16935483870967741</v>
      </c>
      <c r="CW384" s="68">
        <v>11</v>
      </c>
      <c r="CX384" s="68">
        <v>8</v>
      </c>
      <c r="CY384" s="68">
        <v>6</v>
      </c>
      <c r="CZ384" s="68">
        <v>6</v>
      </c>
    </row>
    <row r="385" spans="1:104" x14ac:dyDescent="0.3">
      <c r="A385" s="3" t="s">
        <v>444</v>
      </c>
      <c r="B385" s="3" t="s">
        <v>660</v>
      </c>
      <c r="C385" s="3" t="s">
        <v>709</v>
      </c>
      <c r="D385" s="6">
        <v>526223</v>
      </c>
      <c r="E385" s="4">
        <v>534</v>
      </c>
      <c r="F385" s="4">
        <v>160</v>
      </c>
      <c r="G385" s="54">
        <v>0.29962546816479402</v>
      </c>
      <c r="H385" s="4">
        <v>1</v>
      </c>
      <c r="I385" s="4">
        <v>90</v>
      </c>
      <c r="J385" s="6"/>
      <c r="K385" s="6">
        <v>90</v>
      </c>
      <c r="L385" s="6"/>
      <c r="M385" s="61">
        <v>70</v>
      </c>
      <c r="N385" s="4" t="s">
        <v>1718</v>
      </c>
      <c r="O385" s="4">
        <v>0</v>
      </c>
      <c r="P385" s="4">
        <v>0</v>
      </c>
      <c r="Q385" s="4">
        <v>100</v>
      </c>
      <c r="R385" s="4">
        <v>98</v>
      </c>
      <c r="S385" s="4">
        <v>1</v>
      </c>
      <c r="T385" s="4">
        <v>1</v>
      </c>
      <c r="U385" s="4">
        <v>0</v>
      </c>
      <c r="V385" s="4">
        <v>0</v>
      </c>
      <c r="W385" s="4">
        <v>0</v>
      </c>
      <c r="X385" s="4">
        <v>95</v>
      </c>
      <c r="Y385" s="4">
        <v>0</v>
      </c>
      <c r="Z385" s="4">
        <v>5</v>
      </c>
      <c r="AA385" s="4">
        <v>100</v>
      </c>
      <c r="AB385" s="4">
        <v>100</v>
      </c>
      <c r="AC385" s="4">
        <v>100</v>
      </c>
      <c r="AD385" s="4">
        <v>100</v>
      </c>
      <c r="AE385" s="4">
        <v>80</v>
      </c>
      <c r="AF385" s="4">
        <v>0</v>
      </c>
      <c r="AG385" s="4">
        <v>20</v>
      </c>
      <c r="AH385" s="4">
        <v>80</v>
      </c>
      <c r="AI385" s="4">
        <v>100</v>
      </c>
      <c r="AJ385" s="4">
        <v>1</v>
      </c>
      <c r="AK385" s="4" t="s">
        <v>96</v>
      </c>
      <c r="AL385" s="4" t="s">
        <v>97</v>
      </c>
      <c r="AM385" s="4" t="s">
        <v>98</v>
      </c>
      <c r="AN385" s="4" t="s">
        <v>97</v>
      </c>
      <c r="AO385" s="4" t="s">
        <v>97</v>
      </c>
      <c r="AP385" s="4" t="s">
        <v>97</v>
      </c>
      <c r="AQ385" s="4" t="s">
        <v>97</v>
      </c>
      <c r="AR385" s="4" t="s">
        <v>97</v>
      </c>
      <c r="AS385" s="4" t="s">
        <v>97</v>
      </c>
      <c r="AT385" s="4" t="s">
        <v>97</v>
      </c>
      <c r="AU385" s="4" t="s">
        <v>97</v>
      </c>
      <c r="AV385" s="4" t="s">
        <v>97</v>
      </c>
      <c r="AW385" s="4" t="s">
        <v>97</v>
      </c>
      <c r="AX385" s="4" t="s">
        <v>97</v>
      </c>
      <c r="AY385" s="4" t="s">
        <v>97</v>
      </c>
      <c r="AZ385" s="4" t="s">
        <v>97</v>
      </c>
      <c r="BA385" s="4" t="s">
        <v>97</v>
      </c>
      <c r="BB385" s="4" t="s">
        <v>97</v>
      </c>
      <c r="BC385" s="4" t="s">
        <v>97</v>
      </c>
      <c r="BD385" s="4" t="s">
        <v>96</v>
      </c>
      <c r="BE385" s="4">
        <v>0</v>
      </c>
      <c r="BF385" s="4">
        <v>22</v>
      </c>
      <c r="BG385" s="4">
        <v>22</v>
      </c>
      <c r="BH385" s="4">
        <v>0</v>
      </c>
      <c r="BI385" s="4">
        <v>9</v>
      </c>
      <c r="BJ385" s="4">
        <v>0</v>
      </c>
      <c r="BK385" s="4">
        <v>5</v>
      </c>
      <c r="BL385" s="4" t="s">
        <v>97</v>
      </c>
      <c r="BM385" s="4" t="s">
        <v>97</v>
      </c>
      <c r="BN385" s="4" t="s">
        <v>98</v>
      </c>
      <c r="BO385" s="6" t="s">
        <v>97</v>
      </c>
      <c r="BP385" s="6" t="s">
        <v>98</v>
      </c>
      <c r="BQ385" s="6" t="s">
        <v>98</v>
      </c>
      <c r="BR385" s="6" t="s">
        <v>96</v>
      </c>
      <c r="BS385" s="6">
        <v>21</v>
      </c>
      <c r="BT385" s="6" t="s">
        <v>96</v>
      </c>
      <c r="BU385" s="29" t="s">
        <v>429</v>
      </c>
      <c r="BV385" s="29" t="s">
        <v>429</v>
      </c>
      <c r="BW385" s="29" t="s">
        <v>429</v>
      </c>
      <c r="BX385" s="29" t="s">
        <v>429</v>
      </c>
      <c r="BY385" s="29" t="s">
        <v>429</v>
      </c>
      <c r="BZ385" s="65" t="s">
        <v>429</v>
      </c>
      <c r="CA385" s="65" t="s">
        <v>429</v>
      </c>
      <c r="CB385" s="65" t="s">
        <v>429</v>
      </c>
      <c r="CC385" s="65" t="s">
        <v>429</v>
      </c>
      <c r="CD385" s="66">
        <v>49</v>
      </c>
      <c r="CE385" s="66">
        <v>35</v>
      </c>
      <c r="CF385" s="66">
        <v>9</v>
      </c>
      <c r="CG385" s="66">
        <v>7</v>
      </c>
      <c r="CH385" s="66">
        <v>0</v>
      </c>
      <c r="CI385" s="66">
        <v>48</v>
      </c>
      <c r="CJ385" s="66">
        <v>0</v>
      </c>
      <c r="CK385" s="66">
        <v>26</v>
      </c>
      <c r="CL385" s="66">
        <v>96</v>
      </c>
      <c r="CM385" s="66">
        <v>51</v>
      </c>
      <c r="CN385" s="66">
        <v>3</v>
      </c>
      <c r="CO385" s="66">
        <v>9</v>
      </c>
      <c r="CP385" s="66">
        <v>3</v>
      </c>
      <c r="CQ385" s="66">
        <v>3</v>
      </c>
      <c r="CR385" s="67">
        <v>0.16817359855334538</v>
      </c>
      <c r="CS385" s="67">
        <v>0.16998191681735986</v>
      </c>
      <c r="CT385" s="67">
        <v>0.33273056057866185</v>
      </c>
      <c r="CU385" s="67">
        <v>0.18625678119349007</v>
      </c>
      <c r="CV385" s="67">
        <v>0.14285714285714285</v>
      </c>
      <c r="CW385" s="68">
        <v>11</v>
      </c>
      <c r="CX385" s="68">
        <v>5</v>
      </c>
      <c r="CY385" s="68">
        <v>6</v>
      </c>
      <c r="CZ385" s="68">
        <v>7</v>
      </c>
    </row>
    <row r="386" spans="1:104" x14ac:dyDescent="0.3">
      <c r="A386" s="3" t="s">
        <v>444</v>
      </c>
      <c r="B386" s="3" t="s">
        <v>660</v>
      </c>
      <c r="C386" s="3" t="s">
        <v>711</v>
      </c>
      <c r="D386" s="6">
        <v>526266</v>
      </c>
      <c r="E386" s="4">
        <v>464</v>
      </c>
      <c r="F386" s="4">
        <v>171</v>
      </c>
      <c r="G386" s="54">
        <v>0.36853448275862066</v>
      </c>
      <c r="H386" s="4">
        <v>1</v>
      </c>
      <c r="I386" s="4">
        <v>141</v>
      </c>
      <c r="J386" s="6"/>
      <c r="K386" s="6">
        <v>141</v>
      </c>
      <c r="L386" s="6"/>
      <c r="M386" s="61">
        <v>30.000000000000004</v>
      </c>
      <c r="N386" s="4" t="s">
        <v>1718</v>
      </c>
      <c r="O386" s="4">
        <v>0</v>
      </c>
      <c r="P386" s="4">
        <v>0</v>
      </c>
      <c r="Q386" s="4">
        <v>100</v>
      </c>
      <c r="R386" s="4">
        <v>0</v>
      </c>
      <c r="S386" s="4">
        <v>100</v>
      </c>
      <c r="T386" s="4">
        <v>0</v>
      </c>
      <c r="U386" s="4">
        <v>0</v>
      </c>
      <c r="V386" s="4">
        <v>0</v>
      </c>
      <c r="W386" s="4">
        <v>0</v>
      </c>
      <c r="X386" s="4">
        <v>100</v>
      </c>
      <c r="Y386" s="4">
        <v>0</v>
      </c>
      <c r="Z386" s="4">
        <v>0</v>
      </c>
      <c r="AA386" s="4">
        <v>100</v>
      </c>
      <c r="AB386" s="4">
        <v>100</v>
      </c>
      <c r="AC386" s="4">
        <v>0</v>
      </c>
      <c r="AD386" s="4">
        <v>100</v>
      </c>
      <c r="AE386" s="4">
        <v>80</v>
      </c>
      <c r="AF386" s="4">
        <v>0</v>
      </c>
      <c r="AG386" s="4">
        <v>30</v>
      </c>
      <c r="AH386" s="4">
        <v>70</v>
      </c>
      <c r="AI386" s="4">
        <v>100</v>
      </c>
      <c r="AJ386" s="4">
        <v>2</v>
      </c>
      <c r="AK386" s="4" t="s">
        <v>96</v>
      </c>
      <c r="AL386" s="4" t="s">
        <v>97</v>
      </c>
      <c r="AM386" s="4" t="s">
        <v>98</v>
      </c>
      <c r="AN386" s="4" t="s">
        <v>96</v>
      </c>
      <c r="AO386" s="4" t="s">
        <v>97</v>
      </c>
      <c r="AP386" s="4" t="s">
        <v>97</v>
      </c>
      <c r="AQ386" s="4" t="s">
        <v>97</v>
      </c>
      <c r="AR386" s="4" t="s">
        <v>97</v>
      </c>
      <c r="AS386" s="4" t="s">
        <v>97</v>
      </c>
      <c r="AT386" s="4" t="s">
        <v>97</v>
      </c>
      <c r="AU386" s="4" t="s">
        <v>96</v>
      </c>
      <c r="AV386" s="4" t="s">
        <v>97</v>
      </c>
      <c r="AW386" s="4" t="s">
        <v>97</v>
      </c>
      <c r="AX386" s="4" t="s">
        <v>97</v>
      </c>
      <c r="AY386" s="4" t="s">
        <v>97</v>
      </c>
      <c r="AZ386" s="4" t="s">
        <v>97</v>
      </c>
      <c r="BA386" s="4" t="s">
        <v>97</v>
      </c>
      <c r="BB386" s="4" t="s">
        <v>97</v>
      </c>
      <c r="BC386" s="4" t="s">
        <v>97</v>
      </c>
      <c r="BD386" s="4" t="s">
        <v>97</v>
      </c>
      <c r="BE386" s="4">
        <v>3</v>
      </c>
      <c r="BF386" s="4">
        <v>14</v>
      </c>
      <c r="BG386" s="4">
        <v>14</v>
      </c>
      <c r="BH386" s="4">
        <v>0</v>
      </c>
      <c r="BI386" s="4">
        <v>7</v>
      </c>
      <c r="BJ386" s="4">
        <v>0</v>
      </c>
      <c r="BK386" s="4">
        <v>5</v>
      </c>
      <c r="BL386" s="4" t="s">
        <v>97</v>
      </c>
      <c r="BM386" s="4" t="s">
        <v>96</v>
      </c>
      <c r="BN386" s="4" t="s">
        <v>1723</v>
      </c>
      <c r="BO386" s="6" t="s">
        <v>97</v>
      </c>
      <c r="BP386" s="6" t="s">
        <v>98</v>
      </c>
      <c r="BQ386" s="6" t="s">
        <v>98</v>
      </c>
      <c r="BR386" s="6" t="s">
        <v>96</v>
      </c>
      <c r="BS386" s="6">
        <v>40</v>
      </c>
      <c r="BT386" s="6" t="s">
        <v>96</v>
      </c>
      <c r="BU386" s="29" t="s">
        <v>429</v>
      </c>
      <c r="BV386" s="29" t="s">
        <v>429</v>
      </c>
      <c r="BW386" s="29" t="s">
        <v>1801</v>
      </c>
      <c r="BX386" s="29" t="s">
        <v>429</v>
      </c>
      <c r="BY386" s="29" t="s">
        <v>429</v>
      </c>
      <c r="BZ386" s="65" t="s">
        <v>429</v>
      </c>
      <c r="CA386" s="65" t="s">
        <v>429</v>
      </c>
      <c r="CB386" s="65" t="s">
        <v>429</v>
      </c>
      <c r="CC386" s="65" t="s">
        <v>429</v>
      </c>
      <c r="CD386" s="66">
        <v>63</v>
      </c>
      <c r="CE386" s="66">
        <v>45</v>
      </c>
      <c r="CF386" s="66">
        <v>7</v>
      </c>
      <c r="CG386" s="66">
        <v>5</v>
      </c>
      <c r="CH386" s="66">
        <v>0</v>
      </c>
      <c r="CI386" s="66">
        <v>75</v>
      </c>
      <c r="CJ386" s="66">
        <v>0</v>
      </c>
      <c r="CK386" s="66">
        <v>43</v>
      </c>
      <c r="CL386" s="66">
        <v>85</v>
      </c>
      <c r="CM386" s="66">
        <v>53</v>
      </c>
      <c r="CN386" s="66">
        <v>5</v>
      </c>
      <c r="CO386" s="66">
        <v>17</v>
      </c>
      <c r="CP386" s="66">
        <v>0</v>
      </c>
      <c r="CQ386" s="66">
        <v>0</v>
      </c>
      <c r="CR386" s="67">
        <v>0.15031315240083507</v>
      </c>
      <c r="CS386" s="67">
        <v>0.19206680584551147</v>
      </c>
      <c r="CT386" s="67">
        <v>0.30062630480167013</v>
      </c>
      <c r="CU386" s="67">
        <v>0.20876826722338204</v>
      </c>
      <c r="CV386" s="67">
        <v>0.14822546972860126</v>
      </c>
      <c r="CW386" s="68">
        <v>5</v>
      </c>
      <c r="CX386" s="68">
        <v>2</v>
      </c>
      <c r="CY386" s="68">
        <v>5</v>
      </c>
      <c r="CZ386" s="68">
        <v>5</v>
      </c>
    </row>
    <row r="387" spans="1:104" x14ac:dyDescent="0.3">
      <c r="A387" s="3" t="s">
        <v>444</v>
      </c>
      <c r="B387" s="3" t="s">
        <v>660</v>
      </c>
      <c r="C387" s="3" t="s">
        <v>712</v>
      </c>
      <c r="D387" s="6">
        <v>526274</v>
      </c>
      <c r="E387" s="4">
        <v>128</v>
      </c>
      <c r="F387" s="4">
        <v>55</v>
      </c>
      <c r="G387" s="54">
        <v>0.4296875</v>
      </c>
      <c r="H387" s="4">
        <v>1</v>
      </c>
      <c r="I387" s="4">
        <v>55</v>
      </c>
      <c r="J387" s="6">
        <v>55</v>
      </c>
      <c r="K387" s="6"/>
      <c r="L387" s="6"/>
      <c r="M387" s="61"/>
      <c r="N387" s="4" t="s">
        <v>1712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100</v>
      </c>
      <c r="V387" s="4">
        <v>0</v>
      </c>
      <c r="W387" s="4">
        <v>0</v>
      </c>
      <c r="X387" s="4">
        <v>100</v>
      </c>
      <c r="Y387" s="4">
        <v>0</v>
      </c>
      <c r="Z387" s="4">
        <v>0</v>
      </c>
      <c r="AA387" s="4">
        <v>100</v>
      </c>
      <c r="AB387" s="4">
        <v>100</v>
      </c>
      <c r="AC387" s="4">
        <v>90</v>
      </c>
      <c r="AD387" s="4">
        <v>0</v>
      </c>
      <c r="AE387" s="4">
        <v>0</v>
      </c>
      <c r="AF387" s="4">
        <v>0</v>
      </c>
      <c r="AG387" s="4">
        <v>0</v>
      </c>
      <c r="AH387" s="4">
        <v>100</v>
      </c>
      <c r="AI387" s="4">
        <v>100</v>
      </c>
      <c r="AJ387" s="4">
        <v>1</v>
      </c>
      <c r="AK387" s="4" t="s">
        <v>96</v>
      </c>
      <c r="AL387" s="4" t="s">
        <v>97</v>
      </c>
      <c r="AM387" s="4" t="s">
        <v>98</v>
      </c>
      <c r="AN387" s="4" t="s">
        <v>97</v>
      </c>
      <c r="AO387" s="4" t="s">
        <v>97</v>
      </c>
      <c r="AP387" s="4" t="s">
        <v>97</v>
      </c>
      <c r="AQ387" s="4" t="s">
        <v>97</v>
      </c>
      <c r="AR387" s="4" t="s">
        <v>97</v>
      </c>
      <c r="AS387" s="4" t="s">
        <v>97</v>
      </c>
      <c r="AT387" s="4" t="s">
        <v>97</v>
      </c>
      <c r="AU387" s="4" t="s">
        <v>97</v>
      </c>
      <c r="AV387" s="4" t="s">
        <v>97</v>
      </c>
      <c r="AW387" s="4" t="s">
        <v>97</v>
      </c>
      <c r="AX387" s="4" t="s">
        <v>97</v>
      </c>
      <c r="AY387" s="4" t="s">
        <v>97</v>
      </c>
      <c r="AZ387" s="4" t="s">
        <v>97</v>
      </c>
      <c r="BA387" s="4" t="s">
        <v>97</v>
      </c>
      <c r="BB387" s="4" t="s">
        <v>97</v>
      </c>
      <c r="BC387" s="4" t="s">
        <v>97</v>
      </c>
      <c r="BD387" s="4" t="s">
        <v>1439</v>
      </c>
      <c r="BE387" s="4">
        <v>15</v>
      </c>
      <c r="BF387" s="4">
        <v>15</v>
      </c>
      <c r="BG387" s="4">
        <v>15</v>
      </c>
      <c r="BH387" s="4">
        <v>1</v>
      </c>
      <c r="BI387" s="4">
        <v>9</v>
      </c>
      <c r="BJ387" s="4">
        <v>10</v>
      </c>
      <c r="BK387" s="4">
        <v>5</v>
      </c>
      <c r="BL387" s="4" t="s">
        <v>97</v>
      </c>
      <c r="BM387" s="4" t="s">
        <v>96</v>
      </c>
      <c r="BN387" s="4" t="s">
        <v>1721</v>
      </c>
      <c r="BO387" s="6" t="s">
        <v>97</v>
      </c>
      <c r="BP387" s="6" t="s">
        <v>98</v>
      </c>
      <c r="BQ387" s="6" t="s">
        <v>98</v>
      </c>
      <c r="BR387" s="6" t="s">
        <v>96</v>
      </c>
      <c r="BS387" s="6">
        <v>4</v>
      </c>
      <c r="BT387" s="6" t="s">
        <v>96</v>
      </c>
      <c r="BU387" s="29" t="s">
        <v>429</v>
      </c>
      <c r="BV387" s="29" t="s">
        <v>429</v>
      </c>
      <c r="BW387" s="29" t="s">
        <v>429</v>
      </c>
      <c r="BX387" s="29" t="s">
        <v>429</v>
      </c>
      <c r="BY387" s="29" t="s">
        <v>429</v>
      </c>
      <c r="BZ387" s="65" t="s">
        <v>429</v>
      </c>
      <c r="CA387" s="65" t="s">
        <v>429</v>
      </c>
      <c r="CB387" s="65" t="s">
        <v>429</v>
      </c>
      <c r="CC387" s="65" t="s">
        <v>429</v>
      </c>
      <c r="CD387" s="66">
        <v>22</v>
      </c>
      <c r="CE387" s="66">
        <v>17</v>
      </c>
      <c r="CF387" s="66">
        <v>5</v>
      </c>
      <c r="CG387" s="66">
        <v>0</v>
      </c>
      <c r="CH387" s="66">
        <v>0</v>
      </c>
      <c r="CI387" s="66">
        <v>30</v>
      </c>
      <c r="CJ387" s="66">
        <v>0</v>
      </c>
      <c r="CK387" s="66">
        <v>11</v>
      </c>
      <c r="CL387" s="66">
        <v>39</v>
      </c>
      <c r="CM387" s="66">
        <v>17</v>
      </c>
      <c r="CN387" s="66">
        <v>2</v>
      </c>
      <c r="CO387" s="66">
        <v>6</v>
      </c>
      <c r="CP387" s="66">
        <v>0</v>
      </c>
      <c r="CQ387" s="66">
        <v>0</v>
      </c>
      <c r="CR387" s="67">
        <v>0.2868217054263566</v>
      </c>
      <c r="CS387" s="67">
        <v>0.26356589147286824</v>
      </c>
      <c r="CT387" s="67">
        <v>0.21705426356589147</v>
      </c>
      <c r="CU387" s="67">
        <v>0.12403100775193798</v>
      </c>
      <c r="CV387" s="67">
        <v>0.10852713178294573</v>
      </c>
      <c r="CW387" s="68">
        <v>1</v>
      </c>
      <c r="CX387" s="68">
        <v>1</v>
      </c>
      <c r="CY387" s="68">
        <v>1</v>
      </c>
      <c r="CZ387" s="68">
        <v>5</v>
      </c>
    </row>
    <row r="388" spans="1:104" x14ac:dyDescent="0.3">
      <c r="A388" s="3" t="s">
        <v>444</v>
      </c>
      <c r="B388" s="3" t="s">
        <v>660</v>
      </c>
      <c r="C388" s="3" t="s">
        <v>714</v>
      </c>
      <c r="D388" s="6">
        <v>526282</v>
      </c>
      <c r="E388" s="4">
        <v>1895</v>
      </c>
      <c r="F388" s="4">
        <v>853</v>
      </c>
      <c r="G388" s="54">
        <v>0.45013192612137204</v>
      </c>
      <c r="H388" s="4">
        <v>4</v>
      </c>
      <c r="I388" s="4">
        <v>433</v>
      </c>
      <c r="J388" s="6">
        <v>170</v>
      </c>
      <c r="K388" s="6">
        <v>108</v>
      </c>
      <c r="L388" s="6">
        <v>155</v>
      </c>
      <c r="M388" s="61">
        <v>420</v>
      </c>
      <c r="N388" s="4" t="s">
        <v>1712</v>
      </c>
      <c r="O388" s="4">
        <v>32</v>
      </c>
      <c r="P388" s="4">
        <v>97</v>
      </c>
      <c r="Q388" s="4">
        <v>100</v>
      </c>
      <c r="R388" s="4">
        <v>70</v>
      </c>
      <c r="S388" s="4">
        <v>30</v>
      </c>
      <c r="T388" s="4">
        <v>0</v>
      </c>
      <c r="U388" s="4">
        <v>0</v>
      </c>
      <c r="V388" s="4">
        <v>100</v>
      </c>
      <c r="W388" s="4">
        <v>70</v>
      </c>
      <c r="X388" s="4">
        <v>30</v>
      </c>
      <c r="Y388" s="4">
        <v>0</v>
      </c>
      <c r="Z388" s="4">
        <v>0</v>
      </c>
      <c r="AA388" s="4">
        <v>100</v>
      </c>
      <c r="AB388" s="4">
        <v>100</v>
      </c>
      <c r="AC388" s="4">
        <v>100</v>
      </c>
      <c r="AD388" s="4">
        <v>80</v>
      </c>
      <c r="AE388" s="4">
        <v>50</v>
      </c>
      <c r="AF388" s="4">
        <v>40</v>
      </c>
      <c r="AG388" s="4">
        <v>10</v>
      </c>
      <c r="AH388" s="4">
        <v>50</v>
      </c>
      <c r="AI388" s="4">
        <v>100</v>
      </c>
      <c r="AJ388" s="4">
        <v>2</v>
      </c>
      <c r="AK388" s="4" t="s">
        <v>96</v>
      </c>
      <c r="AL388" s="4" t="s">
        <v>96</v>
      </c>
      <c r="AM388" s="4">
        <v>1</v>
      </c>
      <c r="AN388" s="4" t="s">
        <v>96</v>
      </c>
      <c r="AO388" s="4" t="s">
        <v>97</v>
      </c>
      <c r="AP388" s="4" t="s">
        <v>97</v>
      </c>
      <c r="AQ388" s="4" t="s">
        <v>97</v>
      </c>
      <c r="AR388" s="4" t="s">
        <v>97</v>
      </c>
      <c r="AS388" s="4" t="s">
        <v>97</v>
      </c>
      <c r="AT388" s="4" t="s">
        <v>97</v>
      </c>
      <c r="AU388" s="4" t="s">
        <v>97</v>
      </c>
      <c r="AV388" s="4" t="s">
        <v>97</v>
      </c>
      <c r="AW388" s="4" t="s">
        <v>97</v>
      </c>
      <c r="AX388" s="4" t="s">
        <v>97</v>
      </c>
      <c r="AY388" s="4" t="s">
        <v>97</v>
      </c>
      <c r="AZ388" s="4" t="s">
        <v>97</v>
      </c>
      <c r="BA388" s="4" t="s">
        <v>97</v>
      </c>
      <c r="BB388" s="4" t="s">
        <v>97</v>
      </c>
      <c r="BC388" s="4" t="s">
        <v>97</v>
      </c>
      <c r="BD388" s="4" t="s">
        <v>97</v>
      </c>
      <c r="BE388" s="4">
        <v>0</v>
      </c>
      <c r="BF388" s="4">
        <v>0</v>
      </c>
      <c r="BG388" s="4">
        <v>11</v>
      </c>
      <c r="BH388" s="4">
        <v>0</v>
      </c>
      <c r="BI388" s="4">
        <v>20</v>
      </c>
      <c r="BJ388" s="4">
        <v>0</v>
      </c>
      <c r="BK388" s="4">
        <v>9</v>
      </c>
      <c r="BL388" s="4" t="s">
        <v>96</v>
      </c>
      <c r="BM388" s="4" t="s">
        <v>96</v>
      </c>
      <c r="BN388" s="4" t="s">
        <v>1729</v>
      </c>
      <c r="BO388" s="6" t="s">
        <v>97</v>
      </c>
      <c r="BP388" s="6" t="s">
        <v>98</v>
      </c>
      <c r="BQ388" s="6" t="s">
        <v>98</v>
      </c>
      <c r="BR388" s="6" t="s">
        <v>96</v>
      </c>
      <c r="BS388" s="6">
        <v>71</v>
      </c>
      <c r="BT388" s="6" t="s">
        <v>96</v>
      </c>
      <c r="BU388" s="29" t="s">
        <v>430</v>
      </c>
      <c r="BV388" s="29" t="s">
        <v>1801</v>
      </c>
      <c r="BW388" s="29" t="s">
        <v>429</v>
      </c>
      <c r="BX388" s="29" t="s">
        <v>429</v>
      </c>
      <c r="BY388" s="29" t="s">
        <v>430</v>
      </c>
      <c r="BZ388" s="65" t="s">
        <v>1800</v>
      </c>
      <c r="CA388" s="65" t="s">
        <v>1800</v>
      </c>
      <c r="CB388" s="65" t="s">
        <v>429</v>
      </c>
      <c r="CC388" s="65" t="s">
        <v>1800</v>
      </c>
      <c r="CD388" s="66">
        <v>178</v>
      </c>
      <c r="CE388" s="66">
        <v>100</v>
      </c>
      <c r="CF388" s="66">
        <v>38</v>
      </c>
      <c r="CG388" s="66">
        <v>45</v>
      </c>
      <c r="CH388" s="66">
        <v>5</v>
      </c>
      <c r="CI388" s="66">
        <v>296</v>
      </c>
      <c r="CJ388" s="66">
        <v>53</v>
      </c>
      <c r="CK388" s="66">
        <v>124</v>
      </c>
      <c r="CL388" s="66">
        <v>413</v>
      </c>
      <c r="CM388" s="66">
        <v>202</v>
      </c>
      <c r="CN388" s="66">
        <v>15</v>
      </c>
      <c r="CO388" s="66">
        <v>55</v>
      </c>
      <c r="CP388" s="66">
        <v>236</v>
      </c>
      <c r="CQ388" s="66">
        <v>232</v>
      </c>
      <c r="CR388" s="67">
        <v>0.21576984549813533</v>
      </c>
      <c r="CS388" s="67">
        <v>0.20458177943526903</v>
      </c>
      <c r="CT388" s="67">
        <v>0.29515183803942463</v>
      </c>
      <c r="CU388" s="67">
        <v>0.17208311134789558</v>
      </c>
      <c r="CV388" s="67">
        <v>0.11241342567927544</v>
      </c>
      <c r="CW388" s="68">
        <v>37</v>
      </c>
      <c r="CX388" s="68">
        <v>35</v>
      </c>
      <c r="CY388" s="68">
        <v>22</v>
      </c>
      <c r="CZ388" s="68">
        <v>11</v>
      </c>
    </row>
    <row r="389" spans="1:104" x14ac:dyDescent="0.3">
      <c r="A389" s="3" t="s">
        <v>444</v>
      </c>
      <c r="B389" s="3" t="s">
        <v>660</v>
      </c>
      <c r="C389" s="3" t="s">
        <v>1645</v>
      </c>
      <c r="D389" s="6">
        <v>526312</v>
      </c>
      <c r="E389" s="4">
        <v>1496</v>
      </c>
      <c r="F389" s="4">
        <v>449</v>
      </c>
      <c r="G389" s="54">
        <v>0.30013368983957217</v>
      </c>
      <c r="H389" s="6">
        <v>0</v>
      </c>
      <c r="I389" s="6">
        <v>0</v>
      </c>
      <c r="J389" s="6"/>
      <c r="K389" s="6"/>
      <c r="L389" s="6"/>
      <c r="M389" s="61">
        <v>448.99999999999994</v>
      </c>
      <c r="N389" s="4" t="s">
        <v>1712</v>
      </c>
      <c r="O389" s="4">
        <v>31</v>
      </c>
      <c r="P389" s="4">
        <v>44</v>
      </c>
      <c r="Q389" s="4">
        <v>97</v>
      </c>
      <c r="R389" s="4">
        <v>97</v>
      </c>
      <c r="S389" s="4">
        <v>1</v>
      </c>
      <c r="T389" s="4">
        <v>1</v>
      </c>
      <c r="U389" s="4">
        <v>1</v>
      </c>
      <c r="V389" s="4">
        <v>15</v>
      </c>
      <c r="W389" s="4">
        <v>15</v>
      </c>
      <c r="X389" s="4">
        <v>78</v>
      </c>
      <c r="Y389" s="4">
        <v>4</v>
      </c>
      <c r="Z389" s="4">
        <v>3</v>
      </c>
      <c r="AA389" s="4">
        <v>99</v>
      </c>
      <c r="AB389" s="4">
        <v>99</v>
      </c>
      <c r="AC389" s="4">
        <v>100</v>
      </c>
      <c r="AD389" s="4">
        <v>92</v>
      </c>
      <c r="AE389" s="4">
        <v>50</v>
      </c>
      <c r="AF389" s="4">
        <v>10</v>
      </c>
      <c r="AG389" s="4">
        <v>46</v>
      </c>
      <c r="AH389" s="4">
        <v>44</v>
      </c>
      <c r="AI389" s="4">
        <v>100</v>
      </c>
      <c r="AJ389" s="4">
        <v>4</v>
      </c>
      <c r="AK389" s="4" t="s">
        <v>96</v>
      </c>
      <c r="AL389" s="4" t="s">
        <v>97</v>
      </c>
      <c r="AM389" s="4" t="s">
        <v>98</v>
      </c>
      <c r="AN389" s="4" t="s">
        <v>96</v>
      </c>
      <c r="AO389" s="4" t="s">
        <v>97</v>
      </c>
      <c r="AP389" s="4" t="s">
        <v>97</v>
      </c>
      <c r="AQ389" s="4" t="s">
        <v>96</v>
      </c>
      <c r="AR389" s="4" t="s">
        <v>97</v>
      </c>
      <c r="AS389" s="4" t="s">
        <v>97</v>
      </c>
      <c r="AT389" s="4" t="s">
        <v>97</v>
      </c>
      <c r="AU389" s="4" t="s">
        <v>97</v>
      </c>
      <c r="AV389" s="4" t="s">
        <v>97</v>
      </c>
      <c r="AW389" s="4" t="s">
        <v>97</v>
      </c>
      <c r="AX389" s="4" t="s">
        <v>97</v>
      </c>
      <c r="AY389" s="4" t="s">
        <v>97</v>
      </c>
      <c r="AZ389" s="4" t="s">
        <v>97</v>
      </c>
      <c r="BA389" s="4" t="s">
        <v>97</v>
      </c>
      <c r="BB389" s="4" t="s">
        <v>97</v>
      </c>
      <c r="BC389" s="4" t="s">
        <v>97</v>
      </c>
      <c r="BD389" s="4" t="s">
        <v>96</v>
      </c>
      <c r="BE389" s="4">
        <v>0</v>
      </c>
      <c r="BF389" s="4">
        <v>0</v>
      </c>
      <c r="BG389" s="4">
        <v>0</v>
      </c>
      <c r="BH389" s="4">
        <v>0</v>
      </c>
      <c r="BI389" s="4">
        <v>14</v>
      </c>
      <c r="BJ389" s="4">
        <v>0</v>
      </c>
      <c r="BK389" s="4">
        <v>9</v>
      </c>
      <c r="BL389" s="4" t="s">
        <v>97</v>
      </c>
      <c r="BM389" s="4" t="s">
        <v>97</v>
      </c>
      <c r="BN389" s="4" t="s">
        <v>98</v>
      </c>
      <c r="BO389" s="6" t="s">
        <v>97</v>
      </c>
      <c r="BP389" s="6" t="s">
        <v>98</v>
      </c>
      <c r="BQ389" s="6" t="s">
        <v>98</v>
      </c>
      <c r="BR389" s="6" t="s">
        <v>96</v>
      </c>
      <c r="BS389" s="6">
        <v>56</v>
      </c>
      <c r="BT389" s="6" t="s">
        <v>96</v>
      </c>
      <c r="BU389" s="29" t="s">
        <v>429</v>
      </c>
      <c r="BV389" s="29" t="s">
        <v>1801</v>
      </c>
      <c r="BW389" s="29" t="s">
        <v>429</v>
      </c>
      <c r="BX389" s="29" t="s">
        <v>429</v>
      </c>
      <c r="BY389" s="29" t="s">
        <v>429</v>
      </c>
      <c r="BZ389" s="65" t="s">
        <v>429</v>
      </c>
      <c r="CA389" s="65" t="s">
        <v>429</v>
      </c>
      <c r="CB389" s="65" t="s">
        <v>429</v>
      </c>
      <c r="CC389" s="65" t="s">
        <v>429</v>
      </c>
      <c r="CD389" s="66">
        <v>153</v>
      </c>
      <c r="CE389" s="66">
        <v>93</v>
      </c>
      <c r="CF389" s="66">
        <v>26</v>
      </c>
      <c r="CG389" s="66">
        <v>57</v>
      </c>
      <c r="CH389" s="66">
        <v>12</v>
      </c>
      <c r="CI389" s="66">
        <v>154</v>
      </c>
      <c r="CJ389" s="66">
        <v>3</v>
      </c>
      <c r="CK389" s="66">
        <v>79</v>
      </c>
      <c r="CL389" s="66">
        <v>227</v>
      </c>
      <c r="CM389" s="66">
        <v>145</v>
      </c>
      <c r="CN389" s="66">
        <v>18</v>
      </c>
      <c r="CO389" s="66">
        <v>27</v>
      </c>
      <c r="CP389" s="66">
        <v>185</v>
      </c>
      <c r="CQ389" s="66">
        <v>180</v>
      </c>
      <c r="CR389" s="67">
        <v>0.15096774193548387</v>
      </c>
      <c r="CS389" s="67">
        <v>0.18838709677419355</v>
      </c>
      <c r="CT389" s="67">
        <v>0.29548387096774192</v>
      </c>
      <c r="CU389" s="67">
        <v>0.20516129032258065</v>
      </c>
      <c r="CV389" s="67">
        <v>0.16</v>
      </c>
      <c r="CW389" s="68">
        <v>51</v>
      </c>
      <c r="CX389" s="68">
        <v>25</v>
      </c>
      <c r="CY389" s="68">
        <v>18</v>
      </c>
      <c r="CZ389" s="68">
        <v>14</v>
      </c>
    </row>
    <row r="390" spans="1:104" x14ac:dyDescent="0.3">
      <c r="A390" s="3" t="s">
        <v>444</v>
      </c>
      <c r="B390" s="3" t="s">
        <v>719</v>
      </c>
      <c r="C390" s="3" t="s">
        <v>720</v>
      </c>
      <c r="D390" s="6">
        <v>522325</v>
      </c>
      <c r="E390" s="4">
        <v>972</v>
      </c>
      <c r="F390" s="4">
        <v>242</v>
      </c>
      <c r="G390" s="54">
        <v>0.24897119341563786</v>
      </c>
      <c r="H390" s="4">
        <v>1</v>
      </c>
      <c r="I390" s="4">
        <v>102</v>
      </c>
      <c r="J390" s="6">
        <v>102</v>
      </c>
      <c r="K390" s="6"/>
      <c r="L390" s="6"/>
      <c r="M390" s="61">
        <v>140</v>
      </c>
      <c r="N390" s="4" t="s">
        <v>1709</v>
      </c>
      <c r="O390" s="4">
        <v>0</v>
      </c>
      <c r="P390" s="4">
        <v>0</v>
      </c>
      <c r="Q390" s="4">
        <v>100</v>
      </c>
      <c r="R390" s="4">
        <v>99</v>
      </c>
      <c r="S390" s="4">
        <v>1</v>
      </c>
      <c r="T390" s="4">
        <v>0</v>
      </c>
      <c r="U390" s="4">
        <v>0</v>
      </c>
      <c r="V390" s="4">
        <v>0</v>
      </c>
      <c r="W390" s="4">
        <v>0</v>
      </c>
      <c r="X390" s="4">
        <v>80</v>
      </c>
      <c r="Y390" s="4">
        <v>0</v>
      </c>
      <c r="Z390" s="4">
        <v>20</v>
      </c>
      <c r="AA390" s="4">
        <v>100</v>
      </c>
      <c r="AB390" s="4">
        <v>100</v>
      </c>
      <c r="AC390" s="4">
        <v>100</v>
      </c>
      <c r="AD390" s="4">
        <v>100</v>
      </c>
      <c r="AE390" s="4">
        <v>90</v>
      </c>
      <c r="AF390" s="4">
        <v>0</v>
      </c>
      <c r="AG390" s="4">
        <v>90</v>
      </c>
      <c r="AH390" s="4">
        <v>10</v>
      </c>
      <c r="AI390" s="4">
        <v>100</v>
      </c>
      <c r="AJ390" s="4">
        <v>2</v>
      </c>
      <c r="AK390" s="4" t="s">
        <v>96</v>
      </c>
      <c r="AL390" s="4" t="s">
        <v>96</v>
      </c>
      <c r="AM390" s="4">
        <v>3</v>
      </c>
      <c r="AN390" s="4" t="s">
        <v>96</v>
      </c>
      <c r="AO390" s="4" t="s">
        <v>96</v>
      </c>
      <c r="AP390" s="4" t="s">
        <v>97</v>
      </c>
      <c r="AQ390" s="4" t="s">
        <v>97</v>
      </c>
      <c r="AR390" s="4" t="s">
        <v>97</v>
      </c>
      <c r="AS390" s="4" t="s">
        <v>97</v>
      </c>
      <c r="AT390" s="4" t="s">
        <v>97</v>
      </c>
      <c r="AU390" s="4" t="s">
        <v>96</v>
      </c>
      <c r="AV390" s="4" t="s">
        <v>97</v>
      </c>
      <c r="AW390" s="4" t="s">
        <v>97</v>
      </c>
      <c r="AX390" s="4" t="s">
        <v>97</v>
      </c>
      <c r="AY390" s="4" t="s">
        <v>97</v>
      </c>
      <c r="AZ390" s="4" t="s">
        <v>97</v>
      </c>
      <c r="BA390" s="4" t="s">
        <v>97</v>
      </c>
      <c r="BB390" s="4" t="s">
        <v>97</v>
      </c>
      <c r="BC390" s="4" t="s">
        <v>97</v>
      </c>
      <c r="BD390" s="4" t="s">
        <v>96</v>
      </c>
      <c r="BE390" s="4">
        <v>0</v>
      </c>
      <c r="BF390" s="4">
        <v>0</v>
      </c>
      <c r="BG390" s="4">
        <v>10</v>
      </c>
      <c r="BH390" s="4">
        <v>0</v>
      </c>
      <c r="BI390" s="4">
        <v>35</v>
      </c>
      <c r="BJ390" s="4">
        <v>0</v>
      </c>
      <c r="BK390" s="4">
        <v>7</v>
      </c>
      <c r="BL390" s="4" t="s">
        <v>97</v>
      </c>
      <c r="BM390" s="4" t="s">
        <v>96</v>
      </c>
      <c r="BN390" s="4" t="s">
        <v>1729</v>
      </c>
      <c r="BO390" s="6" t="s">
        <v>97</v>
      </c>
      <c r="BP390" s="6" t="s">
        <v>98</v>
      </c>
      <c r="BQ390" s="6" t="s">
        <v>98</v>
      </c>
      <c r="BR390" s="6" t="s">
        <v>96</v>
      </c>
      <c r="BS390" s="6">
        <v>19</v>
      </c>
      <c r="BT390" s="6" t="s">
        <v>96</v>
      </c>
      <c r="BU390" s="29" t="s">
        <v>429</v>
      </c>
      <c r="BV390" s="29" t="s">
        <v>1801</v>
      </c>
      <c r="BW390" s="29" t="s">
        <v>429</v>
      </c>
      <c r="BX390" s="29" t="s">
        <v>429</v>
      </c>
      <c r="BY390" s="29" t="s">
        <v>429</v>
      </c>
      <c r="BZ390" s="65" t="s">
        <v>429</v>
      </c>
      <c r="CA390" s="65" t="s">
        <v>429</v>
      </c>
      <c r="CB390" s="65" t="s">
        <v>429</v>
      </c>
      <c r="CC390" s="65" t="s">
        <v>429</v>
      </c>
      <c r="CD390" s="66">
        <v>73</v>
      </c>
      <c r="CE390" s="66">
        <v>30</v>
      </c>
      <c r="CF390" s="66">
        <v>16</v>
      </c>
      <c r="CG390" s="66">
        <v>3</v>
      </c>
      <c r="CH390" s="66">
        <v>2</v>
      </c>
      <c r="CI390" s="66">
        <v>81</v>
      </c>
      <c r="CJ390" s="66">
        <v>7</v>
      </c>
      <c r="CK390" s="66">
        <v>33</v>
      </c>
      <c r="CL390" s="66">
        <v>158</v>
      </c>
      <c r="CM390" s="66">
        <v>87</v>
      </c>
      <c r="CN390" s="66">
        <v>7</v>
      </c>
      <c r="CO390" s="66">
        <v>25</v>
      </c>
      <c r="CP390" s="66">
        <v>56</v>
      </c>
      <c r="CQ390" s="66">
        <v>56</v>
      </c>
      <c r="CR390" s="67">
        <v>0.16632653061224489</v>
      </c>
      <c r="CS390" s="67">
        <v>0.21428571428571427</v>
      </c>
      <c r="CT390" s="67">
        <v>0.28163265306122448</v>
      </c>
      <c r="CU390" s="67">
        <v>0.18571428571428572</v>
      </c>
      <c r="CV390" s="67">
        <v>0.1520408163265306</v>
      </c>
      <c r="CW390" s="68">
        <v>19</v>
      </c>
      <c r="CX390" s="68">
        <v>29</v>
      </c>
      <c r="CY390" s="68">
        <v>12</v>
      </c>
      <c r="CZ390" s="68">
        <v>14</v>
      </c>
    </row>
    <row r="391" spans="1:104" x14ac:dyDescent="0.3">
      <c r="A391" s="3" t="s">
        <v>444</v>
      </c>
      <c r="B391" s="3" t="s">
        <v>719</v>
      </c>
      <c r="C391" s="3" t="s">
        <v>722</v>
      </c>
      <c r="D391" s="6">
        <v>522341</v>
      </c>
      <c r="E391" s="4">
        <v>695</v>
      </c>
      <c r="F391" s="4">
        <v>688</v>
      </c>
      <c r="G391" s="54">
        <v>0.98992805755395685</v>
      </c>
      <c r="H391" s="6" t="s">
        <v>1719</v>
      </c>
      <c r="I391" s="4">
        <v>688</v>
      </c>
      <c r="J391" s="6">
        <v>106</v>
      </c>
      <c r="K391" s="6">
        <v>130</v>
      </c>
      <c r="L391" s="6">
        <v>452</v>
      </c>
      <c r="M391" s="61"/>
      <c r="N391" s="4" t="s">
        <v>1712</v>
      </c>
      <c r="O391" s="4">
        <v>0</v>
      </c>
      <c r="P391" s="4">
        <v>0</v>
      </c>
      <c r="Q391" s="4">
        <v>100</v>
      </c>
      <c r="R391" s="4">
        <v>80</v>
      </c>
      <c r="S391" s="4">
        <v>20</v>
      </c>
      <c r="T391" s="4">
        <v>0</v>
      </c>
      <c r="U391" s="4">
        <v>0</v>
      </c>
      <c r="V391" s="4">
        <v>0</v>
      </c>
      <c r="W391" s="4">
        <v>0</v>
      </c>
      <c r="X391" s="4">
        <v>0</v>
      </c>
      <c r="Y391" s="4">
        <v>0</v>
      </c>
      <c r="Z391" s="4">
        <v>100</v>
      </c>
      <c r="AA391" s="4">
        <v>100</v>
      </c>
      <c r="AB391" s="4">
        <v>100</v>
      </c>
      <c r="AC391" s="4">
        <v>100</v>
      </c>
      <c r="AD391" s="4">
        <v>100</v>
      </c>
      <c r="AE391" s="4">
        <v>100</v>
      </c>
      <c r="AF391" s="4">
        <v>0</v>
      </c>
      <c r="AG391" s="4">
        <v>60</v>
      </c>
      <c r="AH391" s="4">
        <v>40</v>
      </c>
      <c r="AI391" s="4">
        <v>100</v>
      </c>
      <c r="AJ391" s="4">
        <v>2</v>
      </c>
      <c r="AK391" s="4" t="s">
        <v>96</v>
      </c>
      <c r="AL391" s="4" t="s">
        <v>97</v>
      </c>
      <c r="AM391" s="4" t="s">
        <v>98</v>
      </c>
      <c r="AN391" s="4" t="s">
        <v>97</v>
      </c>
      <c r="AO391" s="4" t="s">
        <v>97</v>
      </c>
      <c r="AP391" s="4" t="s">
        <v>97</v>
      </c>
      <c r="AQ391" s="4" t="s">
        <v>97</v>
      </c>
      <c r="AR391" s="4" t="s">
        <v>97</v>
      </c>
      <c r="AS391" s="4" t="s">
        <v>97</v>
      </c>
      <c r="AT391" s="4" t="s">
        <v>97</v>
      </c>
      <c r="AU391" s="4" t="s">
        <v>96</v>
      </c>
      <c r="AV391" s="4" t="s">
        <v>97</v>
      </c>
      <c r="AW391" s="4" t="s">
        <v>97</v>
      </c>
      <c r="AX391" s="4" t="s">
        <v>97</v>
      </c>
      <c r="AY391" s="4" t="s">
        <v>97</v>
      </c>
      <c r="AZ391" s="4" t="s">
        <v>97</v>
      </c>
      <c r="BA391" s="4" t="s">
        <v>97</v>
      </c>
      <c r="BB391" s="4" t="s">
        <v>97</v>
      </c>
      <c r="BC391" s="4" t="s">
        <v>97</v>
      </c>
      <c r="BD391" s="4" t="s">
        <v>96</v>
      </c>
      <c r="BE391" s="4">
        <v>9</v>
      </c>
      <c r="BF391" s="4">
        <v>9</v>
      </c>
      <c r="BG391" s="4">
        <v>9</v>
      </c>
      <c r="BH391" s="4">
        <v>0</v>
      </c>
      <c r="BI391" s="4">
        <v>24</v>
      </c>
      <c r="BJ391" s="4">
        <v>0</v>
      </c>
      <c r="BK391" s="4">
        <v>7</v>
      </c>
      <c r="BL391" s="4" t="s">
        <v>96</v>
      </c>
      <c r="BM391" s="4" t="s">
        <v>96</v>
      </c>
      <c r="BN391" s="4" t="s">
        <v>1715</v>
      </c>
      <c r="BO391" s="6" t="s">
        <v>97</v>
      </c>
      <c r="BP391" s="6" t="s">
        <v>98</v>
      </c>
      <c r="BQ391" s="6" t="s">
        <v>98</v>
      </c>
      <c r="BR391" s="6" t="s">
        <v>96</v>
      </c>
      <c r="BS391" s="6">
        <v>25</v>
      </c>
      <c r="BT391" s="6" t="s">
        <v>96</v>
      </c>
      <c r="BU391" s="29" t="s">
        <v>430</v>
      </c>
      <c r="BV391" s="29" t="s">
        <v>1801</v>
      </c>
      <c r="BW391" s="29" t="s">
        <v>1801</v>
      </c>
      <c r="BX391" s="29" t="s">
        <v>429</v>
      </c>
      <c r="BY391" s="29" t="s">
        <v>430</v>
      </c>
      <c r="BZ391" s="65" t="s">
        <v>1800</v>
      </c>
      <c r="CA391" s="65" t="s">
        <v>429</v>
      </c>
      <c r="CB391" s="65" t="s">
        <v>1800</v>
      </c>
      <c r="CC391" s="65" t="s">
        <v>429</v>
      </c>
      <c r="CD391" s="66">
        <v>68</v>
      </c>
      <c r="CE391" s="66">
        <v>43</v>
      </c>
      <c r="CF391" s="66">
        <v>31</v>
      </c>
      <c r="CG391" s="66">
        <v>9</v>
      </c>
      <c r="CH391" s="66">
        <v>0</v>
      </c>
      <c r="CI391" s="66">
        <v>79</v>
      </c>
      <c r="CJ391" s="66">
        <v>4</v>
      </c>
      <c r="CK391" s="66">
        <v>31</v>
      </c>
      <c r="CL391" s="66">
        <v>148</v>
      </c>
      <c r="CM391" s="66">
        <v>83</v>
      </c>
      <c r="CN391" s="66">
        <v>8</v>
      </c>
      <c r="CO391" s="66">
        <v>24</v>
      </c>
      <c r="CP391" s="66">
        <v>51</v>
      </c>
      <c r="CQ391" s="66">
        <v>36</v>
      </c>
      <c r="CR391" s="67">
        <v>0.22812051649928264</v>
      </c>
      <c r="CS391" s="67">
        <v>0.34433285509325684</v>
      </c>
      <c r="CT391" s="67">
        <v>0.21807747489239598</v>
      </c>
      <c r="CU391" s="67">
        <v>0.11764705882352941</v>
      </c>
      <c r="CV391" s="67">
        <v>9.1822094691535155E-2</v>
      </c>
      <c r="CW391" s="68">
        <v>33</v>
      </c>
      <c r="CX391" s="68">
        <v>26</v>
      </c>
      <c r="CY391" s="68">
        <v>9</v>
      </c>
      <c r="CZ391" s="68">
        <v>5</v>
      </c>
    </row>
    <row r="392" spans="1:104" x14ac:dyDescent="0.3">
      <c r="A392" s="3" t="s">
        <v>444</v>
      </c>
      <c r="B392" s="3" t="s">
        <v>719</v>
      </c>
      <c r="C392" s="3" t="s">
        <v>1646</v>
      </c>
      <c r="D392" s="6">
        <v>522384</v>
      </c>
      <c r="E392" s="4">
        <v>379</v>
      </c>
      <c r="F392" s="4">
        <v>133</v>
      </c>
      <c r="G392" s="54">
        <v>0.35092348284960423</v>
      </c>
      <c r="H392" s="6">
        <v>0</v>
      </c>
      <c r="I392" s="6">
        <v>0</v>
      </c>
      <c r="J392" s="6"/>
      <c r="K392" s="6"/>
      <c r="L392" s="6"/>
      <c r="M392" s="61">
        <v>133</v>
      </c>
      <c r="N392" s="4" t="s">
        <v>1712</v>
      </c>
      <c r="O392" s="4">
        <v>0</v>
      </c>
      <c r="P392" s="4">
        <v>0</v>
      </c>
      <c r="Q392" s="4">
        <v>100</v>
      </c>
      <c r="R392" s="4">
        <v>70</v>
      </c>
      <c r="S392" s="4">
        <v>30</v>
      </c>
      <c r="T392" s="4">
        <v>0</v>
      </c>
      <c r="U392" s="4">
        <v>0</v>
      </c>
      <c r="V392" s="4">
        <v>0</v>
      </c>
      <c r="W392" s="4">
        <v>0</v>
      </c>
      <c r="X392" s="4">
        <v>74</v>
      </c>
      <c r="Y392" s="4">
        <v>0</v>
      </c>
      <c r="Z392" s="4">
        <v>26</v>
      </c>
      <c r="AA392" s="4">
        <v>100</v>
      </c>
      <c r="AB392" s="4">
        <v>100</v>
      </c>
      <c r="AC392" s="4">
        <v>100</v>
      </c>
      <c r="AD392" s="4">
        <v>100</v>
      </c>
      <c r="AE392" s="4">
        <v>100</v>
      </c>
      <c r="AF392" s="4">
        <v>0</v>
      </c>
      <c r="AG392" s="4">
        <v>60</v>
      </c>
      <c r="AH392" s="4">
        <v>40</v>
      </c>
      <c r="AI392" s="4">
        <v>100</v>
      </c>
      <c r="AJ392" s="4">
        <v>2</v>
      </c>
      <c r="AK392" s="4" t="s">
        <v>96</v>
      </c>
      <c r="AL392" s="4" t="s">
        <v>97</v>
      </c>
      <c r="AM392" s="4">
        <v>1</v>
      </c>
      <c r="AN392" s="4" t="s">
        <v>96</v>
      </c>
      <c r="AO392" s="4" t="s">
        <v>97</v>
      </c>
      <c r="AP392" s="4" t="s">
        <v>97</v>
      </c>
      <c r="AQ392" s="4" t="s">
        <v>97</v>
      </c>
      <c r="AR392" s="4" t="s">
        <v>96</v>
      </c>
      <c r="AS392" s="4" t="s">
        <v>97</v>
      </c>
      <c r="AT392" s="4" t="s">
        <v>97</v>
      </c>
      <c r="AU392" s="4" t="s">
        <v>97</v>
      </c>
      <c r="AV392" s="4" t="s">
        <v>97</v>
      </c>
      <c r="AW392" s="4" t="s">
        <v>97</v>
      </c>
      <c r="AX392" s="4" t="s">
        <v>97</v>
      </c>
      <c r="AY392" s="4" t="s">
        <v>97</v>
      </c>
      <c r="AZ392" s="4" t="s">
        <v>97</v>
      </c>
      <c r="BA392" s="4" t="s">
        <v>97</v>
      </c>
      <c r="BB392" s="4" t="s">
        <v>97</v>
      </c>
      <c r="BC392" s="4" t="s">
        <v>97</v>
      </c>
      <c r="BD392" s="4" t="s">
        <v>96</v>
      </c>
      <c r="BE392" s="4">
        <v>7</v>
      </c>
      <c r="BF392" s="4">
        <v>7</v>
      </c>
      <c r="BG392" s="4">
        <v>7</v>
      </c>
      <c r="BH392" s="4">
        <v>0</v>
      </c>
      <c r="BI392" s="4">
        <v>25</v>
      </c>
      <c r="BJ392" s="4">
        <v>0</v>
      </c>
      <c r="BK392" s="4">
        <v>5</v>
      </c>
      <c r="BL392" s="4" t="s">
        <v>96</v>
      </c>
      <c r="BM392" s="4" t="s">
        <v>96</v>
      </c>
      <c r="BN392" s="4" t="s">
        <v>1729</v>
      </c>
      <c r="BO392" s="6" t="s">
        <v>97</v>
      </c>
      <c r="BP392" s="6" t="s">
        <v>98</v>
      </c>
      <c r="BQ392" s="6" t="s">
        <v>98</v>
      </c>
      <c r="BR392" s="6" t="s">
        <v>96</v>
      </c>
      <c r="BS392" s="6">
        <v>8</v>
      </c>
      <c r="BT392" s="6" t="s">
        <v>96</v>
      </c>
      <c r="BU392" s="29" t="s">
        <v>429</v>
      </c>
      <c r="BV392" s="29" t="s">
        <v>429</v>
      </c>
      <c r="BW392" s="29" t="s">
        <v>429</v>
      </c>
      <c r="BX392" s="29" t="s">
        <v>429</v>
      </c>
      <c r="BY392" s="29" t="s">
        <v>429</v>
      </c>
      <c r="BZ392" s="65" t="s">
        <v>429</v>
      </c>
      <c r="CA392" s="65" t="s">
        <v>429</v>
      </c>
      <c r="CB392" s="65" t="s">
        <v>429</v>
      </c>
      <c r="CC392" s="65" t="s">
        <v>429</v>
      </c>
      <c r="CD392" s="66">
        <v>29</v>
      </c>
      <c r="CE392" s="66">
        <v>11</v>
      </c>
      <c r="CF392" s="66">
        <v>6</v>
      </c>
      <c r="CG392" s="66">
        <v>0</v>
      </c>
      <c r="CH392" s="66">
        <v>8</v>
      </c>
      <c r="CI392" s="66">
        <v>29</v>
      </c>
      <c r="CJ392" s="66">
        <v>0</v>
      </c>
      <c r="CK392" s="66">
        <v>13</v>
      </c>
      <c r="CL392" s="66">
        <v>89</v>
      </c>
      <c r="CM392" s="66">
        <v>46</v>
      </c>
      <c r="CN392" s="66">
        <v>6</v>
      </c>
      <c r="CO392" s="66">
        <v>12</v>
      </c>
      <c r="CP392" s="66">
        <v>9</v>
      </c>
      <c r="CQ392" s="66">
        <v>3</v>
      </c>
      <c r="CR392" s="67">
        <v>0.20221606648199447</v>
      </c>
      <c r="CS392" s="67">
        <v>0.24099722991689751</v>
      </c>
      <c r="CT392" s="67">
        <v>0.29362880886426596</v>
      </c>
      <c r="CU392" s="67">
        <v>0.1329639889196676</v>
      </c>
      <c r="CV392" s="67">
        <v>0.13019390581717452</v>
      </c>
      <c r="CW392" s="68">
        <v>14</v>
      </c>
      <c r="CX392" s="68">
        <v>17</v>
      </c>
      <c r="CY392" s="68">
        <v>5</v>
      </c>
      <c r="CZ392" s="68">
        <v>4</v>
      </c>
    </row>
    <row r="393" spans="1:104" x14ac:dyDescent="0.3">
      <c r="A393" s="3" t="s">
        <v>444</v>
      </c>
      <c r="B393" s="3" t="s">
        <v>719</v>
      </c>
      <c r="C393" s="3" t="s">
        <v>723</v>
      </c>
      <c r="D393" s="6">
        <v>522678</v>
      </c>
      <c r="E393" s="4">
        <v>304</v>
      </c>
      <c r="F393" s="4">
        <v>68</v>
      </c>
      <c r="G393" s="54">
        <v>0.22368421052631579</v>
      </c>
      <c r="H393" s="4">
        <v>1</v>
      </c>
      <c r="I393" s="4">
        <v>68</v>
      </c>
      <c r="J393" s="6"/>
      <c r="K393" s="6"/>
      <c r="L393" s="6">
        <v>68</v>
      </c>
      <c r="M393" s="61"/>
      <c r="N393" s="4" t="s">
        <v>1712</v>
      </c>
      <c r="O393" s="4">
        <v>0</v>
      </c>
      <c r="P393" s="4">
        <v>0</v>
      </c>
      <c r="Q393" s="4">
        <v>0</v>
      </c>
      <c r="R393" s="4">
        <v>0</v>
      </c>
      <c r="S393" s="4">
        <v>100</v>
      </c>
      <c r="T393" s="4">
        <v>0</v>
      </c>
      <c r="U393" s="4">
        <v>0</v>
      </c>
      <c r="V393" s="4">
        <v>0</v>
      </c>
      <c r="W393" s="4">
        <v>0</v>
      </c>
      <c r="X393" s="4">
        <v>100</v>
      </c>
      <c r="Y393" s="4">
        <v>0</v>
      </c>
      <c r="Z393" s="4">
        <v>0</v>
      </c>
      <c r="AA393" s="4">
        <v>100</v>
      </c>
      <c r="AB393" s="4">
        <v>100</v>
      </c>
      <c r="AC393" s="4">
        <v>100</v>
      </c>
      <c r="AD393" s="4">
        <v>100</v>
      </c>
      <c r="AE393" s="4">
        <v>100</v>
      </c>
      <c r="AF393" s="4">
        <v>0</v>
      </c>
      <c r="AG393" s="4">
        <v>80</v>
      </c>
      <c r="AH393" s="4">
        <v>20</v>
      </c>
      <c r="AI393" s="4">
        <v>100</v>
      </c>
      <c r="AJ393" s="4">
        <v>2</v>
      </c>
      <c r="AK393" s="4" t="s">
        <v>96</v>
      </c>
      <c r="AL393" s="4" t="s">
        <v>97</v>
      </c>
      <c r="AM393" s="4" t="s">
        <v>98</v>
      </c>
      <c r="AN393" s="4" t="s">
        <v>97</v>
      </c>
      <c r="AO393" s="4" t="s">
        <v>97</v>
      </c>
      <c r="AP393" s="4" t="s">
        <v>97</v>
      </c>
      <c r="AQ393" s="4" t="s">
        <v>97</v>
      </c>
      <c r="AR393" s="4" t="s">
        <v>97</v>
      </c>
      <c r="AS393" s="4" t="s">
        <v>97</v>
      </c>
      <c r="AT393" s="4" t="s">
        <v>97</v>
      </c>
      <c r="AU393" s="4" t="s">
        <v>97</v>
      </c>
      <c r="AV393" s="4" t="s">
        <v>97</v>
      </c>
      <c r="AW393" s="4" t="s">
        <v>97</v>
      </c>
      <c r="AX393" s="4" t="s">
        <v>97</v>
      </c>
      <c r="AY393" s="4" t="s">
        <v>97</v>
      </c>
      <c r="AZ393" s="4" t="s">
        <v>97</v>
      </c>
      <c r="BA393" s="4" t="s">
        <v>97</v>
      </c>
      <c r="BB393" s="4" t="s">
        <v>97</v>
      </c>
      <c r="BC393" s="4" t="s">
        <v>97</v>
      </c>
      <c r="BD393" s="4" t="s">
        <v>96</v>
      </c>
      <c r="BE393" s="4">
        <v>8</v>
      </c>
      <c r="BF393" s="4">
        <v>8</v>
      </c>
      <c r="BG393" s="4">
        <v>8</v>
      </c>
      <c r="BH393" s="4">
        <v>0</v>
      </c>
      <c r="BI393" s="4">
        <v>30</v>
      </c>
      <c r="BJ393" s="4">
        <v>0</v>
      </c>
      <c r="BK393" s="4">
        <v>5</v>
      </c>
      <c r="BL393" s="4" t="s">
        <v>97</v>
      </c>
      <c r="BM393" s="4" t="s">
        <v>97</v>
      </c>
      <c r="BN393" s="4" t="s">
        <v>98</v>
      </c>
      <c r="BO393" s="6" t="s">
        <v>97</v>
      </c>
      <c r="BP393" s="6" t="s">
        <v>98</v>
      </c>
      <c r="BQ393" s="6" t="s">
        <v>98</v>
      </c>
      <c r="BR393" s="6" t="s">
        <v>96</v>
      </c>
      <c r="BS393" s="6">
        <v>7</v>
      </c>
      <c r="BT393" s="6" t="s">
        <v>96</v>
      </c>
      <c r="BU393" s="29" t="s">
        <v>429</v>
      </c>
      <c r="BV393" s="29" t="s">
        <v>429</v>
      </c>
      <c r="BW393" s="29" t="s">
        <v>429</v>
      </c>
      <c r="BX393" s="29" t="s">
        <v>429</v>
      </c>
      <c r="BY393" s="29" t="s">
        <v>429</v>
      </c>
      <c r="BZ393" s="65" t="s">
        <v>429</v>
      </c>
      <c r="CA393" s="65" t="s">
        <v>429</v>
      </c>
      <c r="CB393" s="65" t="s">
        <v>429</v>
      </c>
      <c r="CC393" s="65" t="s">
        <v>429</v>
      </c>
      <c r="CD393" s="66">
        <v>25</v>
      </c>
      <c r="CE393" s="66">
        <v>16</v>
      </c>
      <c r="CF393" s="66">
        <v>5</v>
      </c>
      <c r="CG393" s="66">
        <v>0</v>
      </c>
      <c r="CH393" s="66">
        <v>0</v>
      </c>
      <c r="CI393" s="66">
        <v>18</v>
      </c>
      <c r="CJ393" s="66">
        <v>0</v>
      </c>
      <c r="CK393" s="66">
        <v>11</v>
      </c>
      <c r="CL393" s="66">
        <v>49</v>
      </c>
      <c r="CM393" s="66">
        <v>28</v>
      </c>
      <c r="CN393" s="66">
        <v>2</v>
      </c>
      <c r="CO393" s="66">
        <v>12</v>
      </c>
      <c r="CP393" s="66">
        <v>0</v>
      </c>
      <c r="CQ393" s="66">
        <v>0</v>
      </c>
      <c r="CR393" s="67">
        <v>0.23202614379084968</v>
      </c>
      <c r="CS393" s="67">
        <v>0.19934640522875818</v>
      </c>
      <c r="CT393" s="67">
        <v>0.30065359477124182</v>
      </c>
      <c r="CU393" s="67">
        <v>0.13071895424836602</v>
      </c>
      <c r="CV393" s="67">
        <v>0.13725490196078433</v>
      </c>
      <c r="CW393" s="68">
        <v>12</v>
      </c>
      <c r="CX393" s="68">
        <v>12</v>
      </c>
      <c r="CY393" s="68">
        <v>3</v>
      </c>
      <c r="CZ393" s="68">
        <v>1</v>
      </c>
    </row>
    <row r="394" spans="1:104" x14ac:dyDescent="0.3">
      <c r="A394" s="3" t="s">
        <v>444</v>
      </c>
      <c r="B394" s="3" t="s">
        <v>719</v>
      </c>
      <c r="C394" s="3" t="s">
        <v>724</v>
      </c>
      <c r="D394" s="6">
        <v>522856</v>
      </c>
      <c r="E394" s="4">
        <v>306</v>
      </c>
      <c r="F394" s="4">
        <v>58</v>
      </c>
      <c r="G394" s="54">
        <v>0.18954248366013071</v>
      </c>
      <c r="H394" s="4">
        <v>1</v>
      </c>
      <c r="I394" s="4">
        <v>48</v>
      </c>
      <c r="J394" s="6"/>
      <c r="K394" s="6">
        <v>48</v>
      </c>
      <c r="L394" s="6"/>
      <c r="M394" s="61">
        <v>10</v>
      </c>
      <c r="N394" s="4" t="s">
        <v>1709</v>
      </c>
      <c r="O394" s="4">
        <v>0</v>
      </c>
      <c r="P394" s="4">
        <v>0</v>
      </c>
      <c r="Q394" s="4">
        <v>100</v>
      </c>
      <c r="R394" s="4">
        <v>65</v>
      </c>
      <c r="S394" s="4">
        <v>35</v>
      </c>
      <c r="T394" s="4">
        <v>0</v>
      </c>
      <c r="U394" s="4">
        <v>0</v>
      </c>
      <c r="V394" s="4">
        <v>0</v>
      </c>
      <c r="W394" s="4">
        <v>0</v>
      </c>
      <c r="X394" s="4">
        <v>100</v>
      </c>
      <c r="Y394" s="4">
        <v>0</v>
      </c>
      <c r="Z394" s="4">
        <v>0</v>
      </c>
      <c r="AA394" s="4">
        <v>100</v>
      </c>
      <c r="AB394" s="4">
        <v>100</v>
      </c>
      <c r="AC394" s="4">
        <v>100</v>
      </c>
      <c r="AD394" s="4">
        <v>100</v>
      </c>
      <c r="AE394" s="4">
        <v>100</v>
      </c>
      <c r="AF394" s="4">
        <v>0</v>
      </c>
      <c r="AG394" s="4">
        <v>100</v>
      </c>
      <c r="AH394" s="4">
        <v>0</v>
      </c>
      <c r="AI394" s="4">
        <v>100</v>
      </c>
      <c r="AJ394" s="4">
        <v>2</v>
      </c>
      <c r="AK394" s="4" t="s">
        <v>96</v>
      </c>
      <c r="AL394" s="4" t="s">
        <v>96</v>
      </c>
      <c r="AM394" s="4">
        <v>2</v>
      </c>
      <c r="AN394" s="4" t="s">
        <v>96</v>
      </c>
      <c r="AO394" s="4" t="s">
        <v>97</v>
      </c>
      <c r="AP394" s="4" t="s">
        <v>97</v>
      </c>
      <c r="AQ394" s="4" t="s">
        <v>97</v>
      </c>
      <c r="AR394" s="4" t="s">
        <v>97</v>
      </c>
      <c r="AS394" s="4" t="s">
        <v>97</v>
      </c>
      <c r="AT394" s="4" t="s">
        <v>97</v>
      </c>
      <c r="AU394" s="4" t="s">
        <v>97</v>
      </c>
      <c r="AV394" s="4" t="s">
        <v>97</v>
      </c>
      <c r="AW394" s="4" t="s">
        <v>97</v>
      </c>
      <c r="AX394" s="4" t="s">
        <v>97</v>
      </c>
      <c r="AY394" s="4" t="s">
        <v>97</v>
      </c>
      <c r="AZ394" s="4" t="s">
        <v>97</v>
      </c>
      <c r="BA394" s="4" t="s">
        <v>97</v>
      </c>
      <c r="BB394" s="4" t="s">
        <v>97</v>
      </c>
      <c r="BC394" s="4" t="s">
        <v>97</v>
      </c>
      <c r="BD394" s="4" t="s">
        <v>1439</v>
      </c>
      <c r="BE394" s="4">
        <v>4</v>
      </c>
      <c r="BF394" s="4">
        <v>4</v>
      </c>
      <c r="BG394" s="4">
        <v>4</v>
      </c>
      <c r="BH394" s="4">
        <v>0</v>
      </c>
      <c r="BI394" s="4">
        <v>25</v>
      </c>
      <c r="BJ394" s="4">
        <v>0</v>
      </c>
      <c r="BK394" s="4">
        <v>5</v>
      </c>
      <c r="BL394" s="4" t="s">
        <v>96</v>
      </c>
      <c r="BM394" s="4" t="s">
        <v>97</v>
      </c>
      <c r="BN394" s="4" t="s">
        <v>98</v>
      </c>
      <c r="BO394" s="6" t="s">
        <v>97</v>
      </c>
      <c r="BP394" s="6" t="s">
        <v>98</v>
      </c>
      <c r="BQ394" s="6" t="s">
        <v>98</v>
      </c>
      <c r="BR394" s="6" t="s">
        <v>96</v>
      </c>
      <c r="BS394" s="6">
        <v>12</v>
      </c>
      <c r="BT394" s="6" t="s">
        <v>96</v>
      </c>
      <c r="BU394" s="29" t="s">
        <v>429</v>
      </c>
      <c r="BV394" s="29" t="s">
        <v>429</v>
      </c>
      <c r="BW394" s="29" t="s">
        <v>429</v>
      </c>
      <c r="BX394" s="29" t="s">
        <v>429</v>
      </c>
      <c r="BY394" s="29" t="s">
        <v>429</v>
      </c>
      <c r="BZ394" s="65" t="s">
        <v>429</v>
      </c>
      <c r="CA394" s="65" t="s">
        <v>429</v>
      </c>
      <c r="CB394" s="65" t="s">
        <v>429</v>
      </c>
      <c r="CC394" s="65" t="s">
        <v>429</v>
      </c>
      <c r="CD394" s="69">
        <v>24.75</v>
      </c>
      <c r="CE394" s="69">
        <v>14.416666666666666</v>
      </c>
      <c r="CF394" s="66">
        <v>6</v>
      </c>
      <c r="CG394" s="69">
        <v>0</v>
      </c>
      <c r="CH394" s="69">
        <v>0</v>
      </c>
      <c r="CI394" s="69">
        <v>21</v>
      </c>
      <c r="CJ394" s="69">
        <v>0</v>
      </c>
      <c r="CK394" s="66">
        <v>12</v>
      </c>
      <c r="CL394" s="66">
        <v>58</v>
      </c>
      <c r="CM394" s="66">
        <v>33</v>
      </c>
      <c r="CN394" s="66">
        <v>2</v>
      </c>
      <c r="CO394" s="66">
        <v>12</v>
      </c>
      <c r="CP394" s="66">
        <v>0</v>
      </c>
      <c r="CQ394" s="66">
        <v>0</v>
      </c>
      <c r="CR394" s="67">
        <v>0.18543046357615894</v>
      </c>
      <c r="CS394" s="67">
        <v>0.17880794701986755</v>
      </c>
      <c r="CT394" s="67">
        <v>0.24834437086092714</v>
      </c>
      <c r="CU394" s="67">
        <v>0.20198675496688742</v>
      </c>
      <c r="CV394" s="67">
        <v>0.18543046357615894</v>
      </c>
      <c r="CW394" s="68">
        <v>9</v>
      </c>
      <c r="CX394" s="68">
        <v>2</v>
      </c>
      <c r="CY394" s="68">
        <v>2</v>
      </c>
      <c r="CZ394" s="68">
        <v>3</v>
      </c>
    </row>
    <row r="395" spans="1:104" x14ac:dyDescent="0.3">
      <c r="A395" s="3" t="s">
        <v>444</v>
      </c>
      <c r="B395" s="3" t="s">
        <v>719</v>
      </c>
      <c r="C395" s="3" t="s">
        <v>725</v>
      </c>
      <c r="D395" s="6">
        <v>522929</v>
      </c>
      <c r="E395" s="4">
        <v>349</v>
      </c>
      <c r="F395" s="4">
        <v>60</v>
      </c>
      <c r="G395" s="54">
        <v>0.17191977077363896</v>
      </c>
      <c r="H395" s="4">
        <v>1</v>
      </c>
      <c r="I395" s="4">
        <v>60</v>
      </c>
      <c r="J395" s="6"/>
      <c r="K395" s="6">
        <v>60</v>
      </c>
      <c r="L395" s="6"/>
      <c r="M395" s="61"/>
      <c r="N395" s="4" t="s">
        <v>1709</v>
      </c>
      <c r="O395" s="4">
        <v>0</v>
      </c>
      <c r="P395" s="4">
        <v>0</v>
      </c>
      <c r="Q395" s="4">
        <v>100</v>
      </c>
      <c r="R395" s="4">
        <v>100</v>
      </c>
      <c r="S395" s="4">
        <v>0</v>
      </c>
      <c r="T395" s="4">
        <v>0</v>
      </c>
      <c r="U395" s="4">
        <v>0</v>
      </c>
      <c r="V395" s="4">
        <v>0</v>
      </c>
      <c r="W395" s="4">
        <v>0</v>
      </c>
      <c r="X395" s="4">
        <v>80</v>
      </c>
      <c r="Y395" s="4">
        <v>0</v>
      </c>
      <c r="Z395" s="4">
        <v>20</v>
      </c>
      <c r="AA395" s="4">
        <v>100</v>
      </c>
      <c r="AB395" s="4">
        <v>100</v>
      </c>
      <c r="AC395" s="4">
        <v>100</v>
      </c>
      <c r="AD395" s="4">
        <v>0</v>
      </c>
      <c r="AE395" s="4">
        <v>0</v>
      </c>
      <c r="AF395" s="4">
        <v>0</v>
      </c>
      <c r="AG395" s="4">
        <v>0</v>
      </c>
      <c r="AH395" s="4">
        <v>100</v>
      </c>
      <c r="AI395" s="4">
        <v>100</v>
      </c>
      <c r="AJ395" s="4">
        <v>2</v>
      </c>
      <c r="AK395" s="4" t="s">
        <v>96</v>
      </c>
      <c r="AL395" s="4" t="s">
        <v>97</v>
      </c>
      <c r="AM395" s="4" t="s">
        <v>98</v>
      </c>
      <c r="AN395" s="4" t="s">
        <v>96</v>
      </c>
      <c r="AO395" s="4" t="s">
        <v>97</v>
      </c>
      <c r="AP395" s="4" t="s">
        <v>97</v>
      </c>
      <c r="AQ395" s="4" t="s">
        <v>97</v>
      </c>
      <c r="AR395" s="4" t="s">
        <v>97</v>
      </c>
      <c r="AS395" s="4" t="s">
        <v>97</v>
      </c>
      <c r="AT395" s="4" t="s">
        <v>97</v>
      </c>
      <c r="AU395" s="4" t="s">
        <v>97</v>
      </c>
      <c r="AV395" s="4" t="s">
        <v>97</v>
      </c>
      <c r="AW395" s="4" t="s">
        <v>97</v>
      </c>
      <c r="AX395" s="4" t="s">
        <v>97</v>
      </c>
      <c r="AY395" s="4" t="s">
        <v>97</v>
      </c>
      <c r="AZ395" s="4" t="s">
        <v>97</v>
      </c>
      <c r="BA395" s="4" t="s">
        <v>97</v>
      </c>
      <c r="BB395" s="4" t="s">
        <v>97</v>
      </c>
      <c r="BC395" s="4" t="s">
        <v>97</v>
      </c>
      <c r="BD395" s="4" t="s">
        <v>97</v>
      </c>
      <c r="BE395" s="4">
        <v>0</v>
      </c>
      <c r="BF395" s="4">
        <v>0</v>
      </c>
      <c r="BG395" s="4">
        <v>13</v>
      </c>
      <c r="BH395" s="4">
        <v>0</v>
      </c>
      <c r="BI395" s="4">
        <v>33</v>
      </c>
      <c r="BJ395" s="4">
        <v>0</v>
      </c>
      <c r="BK395" s="4">
        <v>5</v>
      </c>
      <c r="BL395" s="4" t="s">
        <v>429</v>
      </c>
      <c r="BM395" s="4" t="s">
        <v>97</v>
      </c>
      <c r="BN395" s="4" t="s">
        <v>98</v>
      </c>
      <c r="BO395" s="6" t="s">
        <v>429</v>
      </c>
      <c r="BP395" s="6" t="s">
        <v>98</v>
      </c>
      <c r="BQ395" s="6" t="s">
        <v>98</v>
      </c>
      <c r="BR395" s="6" t="s">
        <v>96</v>
      </c>
      <c r="BS395" s="6">
        <v>4</v>
      </c>
      <c r="BT395" s="6" t="s">
        <v>96</v>
      </c>
      <c r="BU395" s="29" t="s">
        <v>429</v>
      </c>
      <c r="BV395" s="29" t="s">
        <v>429</v>
      </c>
      <c r="BW395" s="29" t="s">
        <v>429</v>
      </c>
      <c r="BX395" s="29" t="s">
        <v>429</v>
      </c>
      <c r="BY395" s="29" t="s">
        <v>429</v>
      </c>
      <c r="BZ395" s="65" t="s">
        <v>429</v>
      </c>
      <c r="CA395" s="65" t="s">
        <v>429</v>
      </c>
      <c r="CB395" s="65" t="s">
        <v>429</v>
      </c>
      <c r="CC395" s="65" t="s">
        <v>429</v>
      </c>
      <c r="CD395" s="66">
        <v>31</v>
      </c>
      <c r="CE395" s="66">
        <v>16</v>
      </c>
      <c r="CF395" s="66">
        <v>4</v>
      </c>
      <c r="CG395" s="66">
        <v>0</v>
      </c>
      <c r="CH395" s="66">
        <v>2</v>
      </c>
      <c r="CI395" s="66">
        <v>23</v>
      </c>
      <c r="CJ395" s="66">
        <v>0</v>
      </c>
      <c r="CK395" s="66">
        <v>10</v>
      </c>
      <c r="CL395" s="66">
        <v>51</v>
      </c>
      <c r="CM395" s="66">
        <v>34</v>
      </c>
      <c r="CN395" s="66">
        <v>1</v>
      </c>
      <c r="CO395" s="66">
        <v>4</v>
      </c>
      <c r="CP395" s="66">
        <v>18</v>
      </c>
      <c r="CQ395" s="66">
        <v>15</v>
      </c>
      <c r="CR395" s="67">
        <v>0.11918604651162791</v>
      </c>
      <c r="CS395" s="67">
        <v>0.19186046511627908</v>
      </c>
      <c r="CT395" s="67">
        <v>0.32267441860465118</v>
      </c>
      <c r="CU395" s="67">
        <v>0.16860465116279069</v>
      </c>
      <c r="CV395" s="67">
        <v>0.19767441860465115</v>
      </c>
      <c r="CW395" s="68">
        <v>1</v>
      </c>
      <c r="CX395" s="68">
        <v>7</v>
      </c>
      <c r="CY395" s="68">
        <v>2</v>
      </c>
      <c r="CZ395" s="68">
        <v>7</v>
      </c>
    </row>
    <row r="396" spans="1:104" x14ac:dyDescent="0.3">
      <c r="A396" s="3" t="s">
        <v>444</v>
      </c>
      <c r="B396" s="3" t="s">
        <v>719</v>
      </c>
      <c r="C396" s="3" t="s">
        <v>1647</v>
      </c>
      <c r="D396" s="6">
        <v>523038</v>
      </c>
      <c r="E396" s="4">
        <v>303</v>
      </c>
      <c r="F396" s="4">
        <v>91</v>
      </c>
      <c r="G396" s="54">
        <v>0.30033003300330036</v>
      </c>
      <c r="H396" s="6">
        <v>0</v>
      </c>
      <c r="I396" s="6">
        <v>0</v>
      </c>
      <c r="J396" s="6"/>
      <c r="K396" s="6"/>
      <c r="L396" s="6"/>
      <c r="M396" s="61">
        <v>91.000000000000014</v>
      </c>
      <c r="N396" s="4" t="s">
        <v>1735</v>
      </c>
      <c r="O396" s="4">
        <v>0</v>
      </c>
      <c r="P396" s="4">
        <v>0</v>
      </c>
      <c r="Q396" s="4">
        <v>0</v>
      </c>
      <c r="R396" s="4">
        <v>0</v>
      </c>
      <c r="S396" s="4">
        <v>100</v>
      </c>
      <c r="T396" s="4">
        <v>0</v>
      </c>
      <c r="U396" s="4">
        <v>0</v>
      </c>
      <c r="V396" s="4">
        <v>0</v>
      </c>
      <c r="W396" s="4">
        <v>0</v>
      </c>
      <c r="X396" s="4">
        <v>0</v>
      </c>
      <c r="Y396" s="4">
        <v>0</v>
      </c>
      <c r="Z396" s="4">
        <v>100</v>
      </c>
      <c r="AA396" s="4">
        <v>100</v>
      </c>
      <c r="AB396" s="4">
        <v>100</v>
      </c>
      <c r="AC396" s="4">
        <v>99</v>
      </c>
      <c r="AD396" s="4">
        <v>0</v>
      </c>
      <c r="AE396" s="4">
        <v>0</v>
      </c>
      <c r="AF396" s="4">
        <v>0</v>
      </c>
      <c r="AG396" s="4">
        <v>0</v>
      </c>
      <c r="AH396" s="4">
        <v>100</v>
      </c>
      <c r="AI396" s="4">
        <v>100</v>
      </c>
      <c r="AJ396" s="4">
        <v>2</v>
      </c>
      <c r="AK396" s="4" t="s">
        <v>96</v>
      </c>
      <c r="AL396" s="4" t="s">
        <v>97</v>
      </c>
      <c r="AM396" s="4">
        <v>4</v>
      </c>
      <c r="AN396" s="4" t="s">
        <v>96</v>
      </c>
      <c r="AO396" s="4" t="s">
        <v>97</v>
      </c>
      <c r="AP396" s="4" t="s">
        <v>97</v>
      </c>
      <c r="AQ396" s="4" t="s">
        <v>97</v>
      </c>
      <c r="AR396" s="4" t="s">
        <v>96</v>
      </c>
      <c r="AS396" s="4" t="s">
        <v>97</v>
      </c>
      <c r="AT396" s="4" t="s">
        <v>97</v>
      </c>
      <c r="AU396" s="4" t="s">
        <v>97</v>
      </c>
      <c r="AV396" s="4" t="s">
        <v>97</v>
      </c>
      <c r="AW396" s="4" t="s">
        <v>97</v>
      </c>
      <c r="AX396" s="4" t="s">
        <v>97</v>
      </c>
      <c r="AY396" s="4" t="s">
        <v>97</v>
      </c>
      <c r="AZ396" s="4" t="s">
        <v>97</v>
      </c>
      <c r="BA396" s="4" t="s">
        <v>97</v>
      </c>
      <c r="BB396" s="4" t="s">
        <v>97</v>
      </c>
      <c r="BC396" s="4" t="s">
        <v>96</v>
      </c>
      <c r="BD396" s="4" t="s">
        <v>1439</v>
      </c>
      <c r="BE396" s="4">
        <v>7</v>
      </c>
      <c r="BF396" s="4">
        <v>21</v>
      </c>
      <c r="BG396" s="4">
        <v>21</v>
      </c>
      <c r="BH396" s="4">
        <v>0</v>
      </c>
      <c r="BI396" s="4">
        <v>42</v>
      </c>
      <c r="BJ396" s="4">
        <v>-1</v>
      </c>
      <c r="BK396" s="4">
        <v>5</v>
      </c>
      <c r="BL396" s="4" t="s">
        <v>97</v>
      </c>
      <c r="BM396" s="4" t="s">
        <v>97</v>
      </c>
      <c r="BN396" s="4" t="s">
        <v>98</v>
      </c>
      <c r="BO396" s="6" t="s">
        <v>97</v>
      </c>
      <c r="BP396" s="6" t="s">
        <v>98</v>
      </c>
      <c r="BQ396" s="6" t="s">
        <v>98</v>
      </c>
      <c r="BR396" s="6" t="s">
        <v>96</v>
      </c>
      <c r="BS396" s="6">
        <v>10</v>
      </c>
      <c r="BT396" s="6" t="s">
        <v>96</v>
      </c>
      <c r="BU396" s="29" t="s">
        <v>429</v>
      </c>
      <c r="BV396" s="29" t="s">
        <v>429</v>
      </c>
      <c r="BW396" s="29" t="s">
        <v>429</v>
      </c>
      <c r="BX396" s="29" t="s">
        <v>429</v>
      </c>
      <c r="BY396" s="29" t="s">
        <v>429</v>
      </c>
      <c r="BZ396" s="65" t="s">
        <v>429</v>
      </c>
      <c r="CA396" s="65" t="s">
        <v>429</v>
      </c>
      <c r="CB396" s="65" t="s">
        <v>429</v>
      </c>
      <c r="CC396" s="65" t="s">
        <v>429</v>
      </c>
      <c r="CD396" s="66">
        <v>32</v>
      </c>
      <c r="CE396" s="66">
        <v>23</v>
      </c>
      <c r="CF396" s="66">
        <v>7</v>
      </c>
      <c r="CG396" s="66">
        <v>0</v>
      </c>
      <c r="CH396" s="66">
        <v>0</v>
      </c>
      <c r="CI396" s="66">
        <v>29</v>
      </c>
      <c r="CJ396" s="66">
        <v>0</v>
      </c>
      <c r="CK396" s="66">
        <v>13</v>
      </c>
      <c r="CL396" s="66">
        <v>46</v>
      </c>
      <c r="CM396" s="66">
        <v>26</v>
      </c>
      <c r="CN396" s="66">
        <v>4</v>
      </c>
      <c r="CO396" s="66">
        <v>6</v>
      </c>
      <c r="CP396" s="66">
        <v>0</v>
      </c>
      <c r="CQ396" s="66">
        <v>0</v>
      </c>
      <c r="CR396" s="67">
        <v>0.12211221122112212</v>
      </c>
      <c r="CS396" s="67">
        <v>0.18481848184818481</v>
      </c>
      <c r="CT396" s="67">
        <v>0.31353135313531355</v>
      </c>
      <c r="CU396" s="67">
        <v>0.17491749174917492</v>
      </c>
      <c r="CV396" s="67">
        <v>0.20462046204620463</v>
      </c>
      <c r="CW396" s="68">
        <v>18</v>
      </c>
      <c r="CX396" s="68">
        <v>18</v>
      </c>
      <c r="CY396" s="68">
        <v>5</v>
      </c>
      <c r="CZ396" s="68">
        <v>5</v>
      </c>
    </row>
    <row r="397" spans="1:104" x14ac:dyDescent="0.3">
      <c r="A397" s="3" t="s">
        <v>444</v>
      </c>
      <c r="B397" s="3" t="s">
        <v>719</v>
      </c>
      <c r="C397" s="3" t="s">
        <v>719</v>
      </c>
      <c r="D397" s="6">
        <v>523089</v>
      </c>
      <c r="E397" s="4">
        <v>5902</v>
      </c>
      <c r="F397" s="4">
        <v>949</v>
      </c>
      <c r="G397" s="54">
        <v>0.16079295154185022</v>
      </c>
      <c r="H397" s="4">
        <v>4</v>
      </c>
      <c r="I397" s="4">
        <v>879</v>
      </c>
      <c r="J397" s="6"/>
      <c r="K397" s="6">
        <v>769</v>
      </c>
      <c r="L397" s="6">
        <v>110</v>
      </c>
      <c r="M397" s="61">
        <v>70</v>
      </c>
      <c r="N397" s="4" t="s">
        <v>1709</v>
      </c>
      <c r="O397" s="4">
        <v>8</v>
      </c>
      <c r="P397" s="4">
        <v>28</v>
      </c>
      <c r="Q397" s="4">
        <v>100</v>
      </c>
      <c r="R397" s="4">
        <v>100</v>
      </c>
      <c r="S397" s="4">
        <v>0</v>
      </c>
      <c r="T397" s="4">
        <v>0</v>
      </c>
      <c r="U397" s="4">
        <v>0</v>
      </c>
      <c r="V397" s="4">
        <v>100</v>
      </c>
      <c r="W397" s="4">
        <v>100</v>
      </c>
      <c r="X397" s="4">
        <v>0</v>
      </c>
      <c r="Y397" s="4">
        <v>0</v>
      </c>
      <c r="Z397" s="4">
        <v>0</v>
      </c>
      <c r="AA397" s="4">
        <v>100</v>
      </c>
      <c r="AB397" s="4">
        <v>100</v>
      </c>
      <c r="AC397" s="4">
        <v>100</v>
      </c>
      <c r="AD397" s="4">
        <v>100</v>
      </c>
      <c r="AE397" s="4">
        <v>100</v>
      </c>
      <c r="AF397" s="4">
        <v>0</v>
      </c>
      <c r="AG397" s="4">
        <v>100</v>
      </c>
      <c r="AH397" s="4">
        <v>0</v>
      </c>
      <c r="AI397" s="4">
        <v>100</v>
      </c>
      <c r="AJ397" s="4">
        <v>2</v>
      </c>
      <c r="AK397" s="4" t="s">
        <v>96</v>
      </c>
      <c r="AL397" s="4" t="s">
        <v>96</v>
      </c>
      <c r="AM397" s="4">
        <v>2</v>
      </c>
      <c r="AN397" s="4" t="s">
        <v>96</v>
      </c>
      <c r="AO397" s="4" t="s">
        <v>97</v>
      </c>
      <c r="AP397" s="4" t="s">
        <v>97</v>
      </c>
      <c r="AQ397" s="4" t="s">
        <v>97</v>
      </c>
      <c r="AR397" s="4" t="s">
        <v>97</v>
      </c>
      <c r="AS397" s="4" t="s">
        <v>97</v>
      </c>
      <c r="AT397" s="4" t="s">
        <v>97</v>
      </c>
      <c r="AU397" s="4" t="s">
        <v>96</v>
      </c>
      <c r="AV397" s="4" t="s">
        <v>97</v>
      </c>
      <c r="AW397" s="4" t="s">
        <v>97</v>
      </c>
      <c r="AX397" s="4" t="s">
        <v>97</v>
      </c>
      <c r="AY397" s="4" t="s">
        <v>97</v>
      </c>
      <c r="AZ397" s="4" t="s">
        <v>97</v>
      </c>
      <c r="BA397" s="4" t="s">
        <v>97</v>
      </c>
      <c r="BB397" s="4" t="s">
        <v>97</v>
      </c>
      <c r="BC397" s="4" t="s">
        <v>96</v>
      </c>
      <c r="BD397" s="4" t="s">
        <v>1710</v>
      </c>
      <c r="BE397" s="4">
        <v>0</v>
      </c>
      <c r="BF397" s="4">
        <v>0</v>
      </c>
      <c r="BG397" s="4">
        <v>0</v>
      </c>
      <c r="BH397" s="4">
        <v>0</v>
      </c>
      <c r="BI397" s="4">
        <v>0</v>
      </c>
      <c r="BJ397" s="4">
        <v>0</v>
      </c>
      <c r="BK397" s="4">
        <v>13</v>
      </c>
      <c r="BL397" s="4" t="s">
        <v>97</v>
      </c>
      <c r="BM397" s="4" t="s">
        <v>1713</v>
      </c>
      <c r="BN397" s="4" t="s">
        <v>98</v>
      </c>
      <c r="BO397" s="6" t="s">
        <v>97</v>
      </c>
      <c r="BP397" s="6" t="s">
        <v>98</v>
      </c>
      <c r="BQ397" s="6" t="s">
        <v>98</v>
      </c>
      <c r="BR397" s="6" t="s">
        <v>96</v>
      </c>
      <c r="BS397" s="6">
        <v>27</v>
      </c>
      <c r="BT397" s="6" t="s">
        <v>96</v>
      </c>
      <c r="BU397" s="29" t="s">
        <v>430</v>
      </c>
      <c r="BV397" s="29" t="s">
        <v>1798</v>
      </c>
      <c r="BW397" s="29" t="s">
        <v>1798</v>
      </c>
      <c r="BX397" s="29" t="s">
        <v>429</v>
      </c>
      <c r="BY397" s="29" t="s">
        <v>430</v>
      </c>
      <c r="BZ397" s="65" t="s">
        <v>1800</v>
      </c>
      <c r="CA397" s="65" t="s">
        <v>429</v>
      </c>
      <c r="CB397" s="65" t="s">
        <v>1800</v>
      </c>
      <c r="CC397" s="65" t="s">
        <v>1800</v>
      </c>
      <c r="CD397" s="66">
        <v>370</v>
      </c>
      <c r="CE397" s="66">
        <v>231</v>
      </c>
      <c r="CF397" s="66">
        <v>94</v>
      </c>
      <c r="CG397" s="66">
        <v>104</v>
      </c>
      <c r="CH397" s="66">
        <v>10</v>
      </c>
      <c r="CI397" s="66">
        <v>520</v>
      </c>
      <c r="CJ397" s="66">
        <v>158</v>
      </c>
      <c r="CK397" s="66">
        <v>191</v>
      </c>
      <c r="CL397" s="66">
        <v>1237</v>
      </c>
      <c r="CM397" s="66">
        <v>684</v>
      </c>
      <c r="CN397" s="66">
        <v>56</v>
      </c>
      <c r="CO397" s="66">
        <v>188</v>
      </c>
      <c r="CP397" s="66">
        <v>239</v>
      </c>
      <c r="CQ397" s="66">
        <v>236</v>
      </c>
      <c r="CR397" s="67">
        <v>0.17721319236231656</v>
      </c>
      <c r="CS397" s="67">
        <v>0.20025248540318763</v>
      </c>
      <c r="CT397" s="67">
        <v>0.31008363578980591</v>
      </c>
      <c r="CU397" s="67">
        <v>0.18589237809689127</v>
      </c>
      <c r="CV397" s="67">
        <v>0.12655830834779863</v>
      </c>
      <c r="CW397" s="68">
        <v>169</v>
      </c>
      <c r="CX397" s="68">
        <v>145</v>
      </c>
      <c r="CY397" s="68">
        <v>77</v>
      </c>
      <c r="CZ397" s="68">
        <v>53</v>
      </c>
    </row>
    <row r="398" spans="1:104" x14ac:dyDescent="0.3">
      <c r="A398" s="3" t="s">
        <v>444</v>
      </c>
      <c r="B398" s="3" t="s">
        <v>719</v>
      </c>
      <c r="C398" s="3" t="s">
        <v>731</v>
      </c>
      <c r="D398" s="6">
        <v>523178</v>
      </c>
      <c r="E398" s="4">
        <v>540</v>
      </c>
      <c r="F398" s="4">
        <v>52</v>
      </c>
      <c r="G398" s="54">
        <v>9.6296296296296297E-2</v>
      </c>
      <c r="H398" s="4">
        <v>1</v>
      </c>
      <c r="I398" s="4">
        <v>52</v>
      </c>
      <c r="J398" s="6">
        <v>52</v>
      </c>
      <c r="K398" s="6"/>
      <c r="L398" s="6"/>
      <c r="M398" s="61"/>
      <c r="N398" s="4" t="s">
        <v>1709</v>
      </c>
      <c r="O398" s="4">
        <v>0</v>
      </c>
      <c r="P398" s="4">
        <v>0</v>
      </c>
      <c r="Q398" s="4">
        <v>100</v>
      </c>
      <c r="R398" s="4">
        <v>100</v>
      </c>
      <c r="S398" s="4">
        <v>0</v>
      </c>
      <c r="T398" s="4">
        <v>0</v>
      </c>
      <c r="U398" s="4">
        <v>0</v>
      </c>
      <c r="V398" s="4">
        <v>100</v>
      </c>
      <c r="W398" s="4">
        <v>100</v>
      </c>
      <c r="X398" s="4">
        <v>0</v>
      </c>
      <c r="Y398" s="4">
        <v>0</v>
      </c>
      <c r="Z398" s="4">
        <v>0</v>
      </c>
      <c r="AA398" s="4">
        <v>100</v>
      </c>
      <c r="AB398" s="4">
        <v>100</v>
      </c>
      <c r="AC398" s="4">
        <v>100</v>
      </c>
      <c r="AD398" s="4">
        <v>100</v>
      </c>
      <c r="AE398" s="4">
        <v>100</v>
      </c>
      <c r="AF398" s="4">
        <v>0</v>
      </c>
      <c r="AG398" s="4">
        <v>50</v>
      </c>
      <c r="AH398" s="4">
        <v>50</v>
      </c>
      <c r="AI398" s="4">
        <v>100</v>
      </c>
      <c r="AJ398" s="4">
        <v>2</v>
      </c>
      <c r="AK398" s="4" t="s">
        <v>96</v>
      </c>
      <c r="AL398" s="4" t="s">
        <v>96</v>
      </c>
      <c r="AM398" s="4">
        <v>2</v>
      </c>
      <c r="AN398" s="4" t="s">
        <v>97</v>
      </c>
      <c r="AO398" s="4" t="s">
        <v>97</v>
      </c>
      <c r="AP398" s="4" t="s">
        <v>97</v>
      </c>
      <c r="AQ398" s="4" t="s">
        <v>97</v>
      </c>
      <c r="AR398" s="4" t="s">
        <v>97</v>
      </c>
      <c r="AS398" s="4" t="s">
        <v>97</v>
      </c>
      <c r="AT398" s="4" t="s">
        <v>97</v>
      </c>
      <c r="AU398" s="4" t="s">
        <v>97</v>
      </c>
      <c r="AV398" s="4" t="s">
        <v>97</v>
      </c>
      <c r="AW398" s="4" t="s">
        <v>97</v>
      </c>
      <c r="AX398" s="4" t="s">
        <v>97</v>
      </c>
      <c r="AY398" s="4" t="s">
        <v>97</v>
      </c>
      <c r="AZ398" s="4" t="s">
        <v>97</v>
      </c>
      <c r="BA398" s="4" t="s">
        <v>97</v>
      </c>
      <c r="BB398" s="4" t="s">
        <v>97</v>
      </c>
      <c r="BC398" s="4" t="s">
        <v>97</v>
      </c>
      <c r="BD398" s="4" t="s">
        <v>96</v>
      </c>
      <c r="BE398" s="4">
        <v>3</v>
      </c>
      <c r="BF398" s="4">
        <v>3</v>
      </c>
      <c r="BG398" s="4">
        <v>3</v>
      </c>
      <c r="BH398" s="4">
        <v>0</v>
      </c>
      <c r="BI398" s="4">
        <v>4</v>
      </c>
      <c r="BJ398" s="4">
        <v>0</v>
      </c>
      <c r="BK398" s="4">
        <v>7</v>
      </c>
      <c r="BL398" s="4" t="s">
        <v>97</v>
      </c>
      <c r="BM398" s="4" t="s">
        <v>97</v>
      </c>
      <c r="BN398" s="4" t="s">
        <v>98</v>
      </c>
      <c r="BO398" s="6" t="s">
        <v>97</v>
      </c>
      <c r="BP398" s="6" t="s">
        <v>98</v>
      </c>
      <c r="BQ398" s="6" t="s">
        <v>98</v>
      </c>
      <c r="BR398" s="6" t="s">
        <v>96</v>
      </c>
      <c r="BS398" s="6">
        <v>4</v>
      </c>
      <c r="BT398" s="6" t="s">
        <v>97</v>
      </c>
      <c r="BU398" s="29" t="s">
        <v>429</v>
      </c>
      <c r="BV398" s="29" t="s">
        <v>429</v>
      </c>
      <c r="BW398" s="29" t="s">
        <v>429</v>
      </c>
      <c r="BX398" s="29" t="s">
        <v>429</v>
      </c>
      <c r="BY398" s="29" t="s">
        <v>429</v>
      </c>
      <c r="BZ398" s="65" t="s">
        <v>429</v>
      </c>
      <c r="CA398" s="65" t="s">
        <v>429</v>
      </c>
      <c r="CB398" s="65" t="s">
        <v>429</v>
      </c>
      <c r="CC398" s="65" t="s">
        <v>1800</v>
      </c>
      <c r="CD398" s="66">
        <v>32</v>
      </c>
      <c r="CE398" s="66">
        <v>16</v>
      </c>
      <c r="CF398" s="66">
        <v>11</v>
      </c>
      <c r="CG398" s="66">
        <v>0</v>
      </c>
      <c r="CH398" s="66">
        <v>2</v>
      </c>
      <c r="CI398" s="66">
        <v>29</v>
      </c>
      <c r="CJ398" s="66">
        <v>0</v>
      </c>
      <c r="CK398" s="66">
        <v>16</v>
      </c>
      <c r="CL398" s="66">
        <v>98</v>
      </c>
      <c r="CM398" s="66">
        <v>58</v>
      </c>
      <c r="CN398" s="66">
        <v>10</v>
      </c>
      <c r="CO398" s="66">
        <v>16</v>
      </c>
      <c r="CP398" s="66">
        <v>0</v>
      </c>
      <c r="CQ398" s="66">
        <v>0</v>
      </c>
      <c r="CR398" s="67">
        <v>0.17592592592592593</v>
      </c>
      <c r="CS398" s="67">
        <v>0.19444444444444445</v>
      </c>
      <c r="CT398" s="67">
        <v>0.30740740740740741</v>
      </c>
      <c r="CU398" s="67">
        <v>0.17407407407407408</v>
      </c>
      <c r="CV398" s="67">
        <v>0.14814814814814814</v>
      </c>
      <c r="CW398" s="68">
        <v>13</v>
      </c>
      <c r="CX398" s="68">
        <v>15</v>
      </c>
      <c r="CY398" s="68">
        <v>9</v>
      </c>
      <c r="CZ398" s="68">
        <v>10</v>
      </c>
    </row>
    <row r="399" spans="1:104" x14ac:dyDescent="0.3">
      <c r="A399" s="3" t="s">
        <v>444</v>
      </c>
      <c r="B399" s="3" t="s">
        <v>719</v>
      </c>
      <c r="C399" s="3" t="s">
        <v>733</v>
      </c>
      <c r="D399" s="6">
        <v>523224</v>
      </c>
      <c r="E399" s="4">
        <v>820</v>
      </c>
      <c r="F399" s="4">
        <v>533</v>
      </c>
      <c r="G399" s="54">
        <v>0.65</v>
      </c>
      <c r="H399" s="6">
        <v>1</v>
      </c>
      <c r="I399" s="4">
        <v>140</v>
      </c>
      <c r="J399" s="6">
        <v>140</v>
      </c>
      <c r="K399" s="6"/>
      <c r="L399" s="6"/>
      <c r="M399" s="61">
        <v>393</v>
      </c>
      <c r="N399" s="4" t="s">
        <v>1709</v>
      </c>
      <c r="O399" s="4">
        <v>10</v>
      </c>
      <c r="P399" s="4">
        <v>25</v>
      </c>
      <c r="Q399" s="4">
        <v>100</v>
      </c>
      <c r="R399" s="4">
        <v>40</v>
      </c>
      <c r="S399" s="4">
        <v>60</v>
      </c>
      <c r="T399" s="4">
        <v>0</v>
      </c>
      <c r="U399" s="4">
        <v>0</v>
      </c>
      <c r="V399" s="4">
        <v>0</v>
      </c>
      <c r="W399" s="4">
        <v>0</v>
      </c>
      <c r="X399" s="4">
        <v>80</v>
      </c>
      <c r="Y399" s="4">
        <v>0</v>
      </c>
      <c r="Z399" s="4">
        <v>20</v>
      </c>
      <c r="AA399" s="4">
        <v>100</v>
      </c>
      <c r="AB399" s="4">
        <v>95</v>
      </c>
      <c r="AC399" s="4">
        <v>95</v>
      </c>
      <c r="AD399" s="4">
        <v>90</v>
      </c>
      <c r="AE399" s="4">
        <v>80</v>
      </c>
      <c r="AF399" s="4">
        <v>60</v>
      </c>
      <c r="AG399" s="4">
        <v>40</v>
      </c>
      <c r="AH399" s="4">
        <v>0</v>
      </c>
      <c r="AI399" s="4">
        <v>100</v>
      </c>
      <c r="AJ399" s="4">
        <v>2</v>
      </c>
      <c r="AK399" s="4" t="s">
        <v>96</v>
      </c>
      <c r="AL399" s="4" t="s">
        <v>96</v>
      </c>
      <c r="AM399" s="4">
        <v>5</v>
      </c>
      <c r="AN399" s="4" t="s">
        <v>96</v>
      </c>
      <c r="AO399" s="4" t="s">
        <v>97</v>
      </c>
      <c r="AP399" s="4" t="s">
        <v>97</v>
      </c>
      <c r="AQ399" s="4" t="s">
        <v>97</v>
      </c>
      <c r="AR399" s="4" t="s">
        <v>96</v>
      </c>
      <c r="AS399" s="4" t="s">
        <v>97</v>
      </c>
      <c r="AT399" s="4" t="s">
        <v>97</v>
      </c>
      <c r="AU399" s="4" t="s">
        <v>97</v>
      </c>
      <c r="AV399" s="4" t="s">
        <v>97</v>
      </c>
      <c r="AW399" s="4" t="s">
        <v>97</v>
      </c>
      <c r="AX399" s="4" t="s">
        <v>97</v>
      </c>
      <c r="AY399" s="4" t="s">
        <v>97</v>
      </c>
      <c r="AZ399" s="4" t="s">
        <v>97</v>
      </c>
      <c r="BA399" s="4" t="s">
        <v>97</v>
      </c>
      <c r="BB399" s="4" t="s">
        <v>97</v>
      </c>
      <c r="BC399" s="4" t="s">
        <v>97</v>
      </c>
      <c r="BD399" s="4" t="s">
        <v>97</v>
      </c>
      <c r="BE399" s="4">
        <v>8</v>
      </c>
      <c r="BF399" s="4">
        <v>8</v>
      </c>
      <c r="BG399" s="4">
        <v>8</v>
      </c>
      <c r="BH399" s="4">
        <v>1</v>
      </c>
      <c r="BI399" s="4">
        <v>23</v>
      </c>
      <c r="BJ399" s="4">
        <v>0</v>
      </c>
      <c r="BK399" s="4">
        <v>7</v>
      </c>
      <c r="BL399" s="4" t="s">
        <v>96</v>
      </c>
      <c r="BM399" s="4" t="s">
        <v>97</v>
      </c>
      <c r="BN399" s="4" t="s">
        <v>98</v>
      </c>
      <c r="BO399" s="6" t="s">
        <v>97</v>
      </c>
      <c r="BP399" s="6" t="s">
        <v>98</v>
      </c>
      <c r="BQ399" s="6" t="s">
        <v>98</v>
      </c>
      <c r="BR399" s="6" t="s">
        <v>96</v>
      </c>
      <c r="BS399" s="6">
        <v>49</v>
      </c>
      <c r="BT399" s="6" t="s">
        <v>96</v>
      </c>
      <c r="BU399" s="29" t="s">
        <v>429</v>
      </c>
      <c r="BV399" s="29" t="s">
        <v>429</v>
      </c>
      <c r="BW399" s="29" t="s">
        <v>429</v>
      </c>
      <c r="BX399" s="29" t="s">
        <v>1802</v>
      </c>
      <c r="BY399" s="29" t="s">
        <v>430</v>
      </c>
      <c r="BZ399" s="65" t="s">
        <v>429</v>
      </c>
      <c r="CA399" s="65" t="s">
        <v>429</v>
      </c>
      <c r="CB399" s="65" t="s">
        <v>429</v>
      </c>
      <c r="CC399" s="65" t="s">
        <v>429</v>
      </c>
      <c r="CD399" s="66">
        <v>82</v>
      </c>
      <c r="CE399" s="66">
        <v>59</v>
      </c>
      <c r="CF399" s="66">
        <v>10</v>
      </c>
      <c r="CG399" s="66">
        <v>23</v>
      </c>
      <c r="CH399" s="66">
        <v>0</v>
      </c>
      <c r="CI399" s="66">
        <v>155</v>
      </c>
      <c r="CJ399" s="66">
        <v>0</v>
      </c>
      <c r="CK399" s="66">
        <v>56</v>
      </c>
      <c r="CL399" s="66">
        <v>233</v>
      </c>
      <c r="CM399" s="66">
        <v>102</v>
      </c>
      <c r="CN399" s="66">
        <v>6</v>
      </c>
      <c r="CO399" s="66">
        <v>43</v>
      </c>
      <c r="CP399" s="66">
        <v>96</v>
      </c>
      <c r="CQ399" s="66">
        <v>64</v>
      </c>
      <c r="CR399" s="67">
        <v>0.30136986301369861</v>
      </c>
      <c r="CS399" s="67">
        <v>0.21419676214196762</v>
      </c>
      <c r="CT399" s="67">
        <v>0.23536737235367372</v>
      </c>
      <c r="CU399" s="67">
        <v>0.14445828144458281</v>
      </c>
      <c r="CV399" s="67">
        <v>0.10460772104607721</v>
      </c>
      <c r="CW399" s="68">
        <v>18</v>
      </c>
      <c r="CX399" s="68">
        <v>17</v>
      </c>
      <c r="CY399" s="68">
        <v>11</v>
      </c>
      <c r="CZ399" s="68">
        <v>5</v>
      </c>
    </row>
    <row r="400" spans="1:104" x14ac:dyDescent="0.3">
      <c r="A400" s="3" t="s">
        <v>444</v>
      </c>
      <c r="B400" s="3" t="s">
        <v>719</v>
      </c>
      <c r="C400" s="3" t="s">
        <v>735</v>
      </c>
      <c r="D400" s="6">
        <v>523232</v>
      </c>
      <c r="E400" s="4">
        <v>502</v>
      </c>
      <c r="F400" s="4">
        <v>33</v>
      </c>
      <c r="G400" s="54">
        <v>6.5737051792828682E-2</v>
      </c>
      <c r="H400" s="4">
        <v>1</v>
      </c>
      <c r="I400" s="4">
        <v>33</v>
      </c>
      <c r="J400" s="6"/>
      <c r="K400" s="6"/>
      <c r="L400" s="6">
        <v>33</v>
      </c>
      <c r="M400" s="61"/>
      <c r="N400" s="4" t="s">
        <v>1712</v>
      </c>
      <c r="O400" s="4">
        <v>0</v>
      </c>
      <c r="P400" s="4">
        <v>0</v>
      </c>
      <c r="Q400" s="4">
        <v>100</v>
      </c>
      <c r="R400" s="4">
        <v>80</v>
      </c>
      <c r="S400" s="4">
        <v>20</v>
      </c>
      <c r="T400" s="4">
        <v>0</v>
      </c>
      <c r="U400" s="4">
        <v>0</v>
      </c>
      <c r="V400" s="4">
        <v>0</v>
      </c>
      <c r="W400" s="4">
        <v>0</v>
      </c>
      <c r="X400" s="4">
        <v>100</v>
      </c>
      <c r="Y400" s="4">
        <v>0</v>
      </c>
      <c r="Z400" s="4">
        <v>0</v>
      </c>
      <c r="AA400" s="4">
        <v>100</v>
      </c>
      <c r="AB400" s="4">
        <v>100</v>
      </c>
      <c r="AC400" s="4">
        <v>99</v>
      </c>
      <c r="AD400" s="4">
        <v>100</v>
      </c>
      <c r="AE400" s="4">
        <v>75</v>
      </c>
      <c r="AF400" s="4">
        <v>0</v>
      </c>
      <c r="AG400" s="4">
        <v>90</v>
      </c>
      <c r="AH400" s="4">
        <v>10</v>
      </c>
      <c r="AI400" s="4">
        <v>100</v>
      </c>
      <c r="AJ400" s="4">
        <v>2</v>
      </c>
      <c r="AK400" s="4" t="s">
        <v>96</v>
      </c>
      <c r="AL400" s="4" t="s">
        <v>96</v>
      </c>
      <c r="AM400" s="4">
        <v>2</v>
      </c>
      <c r="AN400" s="4" t="s">
        <v>97</v>
      </c>
      <c r="AO400" s="4" t="s">
        <v>97</v>
      </c>
      <c r="AP400" s="4" t="s">
        <v>97</v>
      </c>
      <c r="AQ400" s="4" t="s">
        <v>97</v>
      </c>
      <c r="AR400" s="4" t="s">
        <v>97</v>
      </c>
      <c r="AS400" s="4" t="s">
        <v>97</v>
      </c>
      <c r="AT400" s="4" t="s">
        <v>97</v>
      </c>
      <c r="AU400" s="4" t="s">
        <v>97</v>
      </c>
      <c r="AV400" s="4" t="s">
        <v>97</v>
      </c>
      <c r="AW400" s="4" t="s">
        <v>97</v>
      </c>
      <c r="AX400" s="4" t="s">
        <v>97</v>
      </c>
      <c r="AY400" s="4" t="s">
        <v>97</v>
      </c>
      <c r="AZ400" s="4" t="s">
        <v>97</v>
      </c>
      <c r="BA400" s="4" t="s">
        <v>97</v>
      </c>
      <c r="BB400" s="4" t="s">
        <v>97</v>
      </c>
      <c r="BC400" s="4" t="s">
        <v>97</v>
      </c>
      <c r="BD400" s="4" t="s">
        <v>96</v>
      </c>
      <c r="BE400" s="4">
        <v>0</v>
      </c>
      <c r="BF400" s="4">
        <v>0</v>
      </c>
      <c r="BG400" s="4">
        <v>0</v>
      </c>
      <c r="BH400" s="4">
        <v>0</v>
      </c>
      <c r="BI400" s="4">
        <v>0</v>
      </c>
      <c r="BJ400" s="4">
        <v>0</v>
      </c>
      <c r="BK400" s="4">
        <v>5</v>
      </c>
      <c r="BL400" s="4" t="s">
        <v>97</v>
      </c>
      <c r="BM400" s="4" t="s">
        <v>97</v>
      </c>
      <c r="BN400" s="4" t="s">
        <v>98</v>
      </c>
      <c r="BO400" s="6" t="s">
        <v>97</v>
      </c>
      <c r="BP400" s="6" t="s">
        <v>98</v>
      </c>
      <c r="BQ400" s="6" t="s">
        <v>98</v>
      </c>
      <c r="BR400" s="6" t="s">
        <v>96</v>
      </c>
      <c r="BS400" s="6">
        <v>2</v>
      </c>
      <c r="BT400" s="6" t="s">
        <v>96</v>
      </c>
      <c r="BU400" s="29" t="s">
        <v>429</v>
      </c>
      <c r="BV400" s="29" t="s">
        <v>429</v>
      </c>
      <c r="BW400" s="29" t="s">
        <v>429</v>
      </c>
      <c r="BX400" s="29" t="s">
        <v>429</v>
      </c>
      <c r="BY400" s="29" t="s">
        <v>429</v>
      </c>
      <c r="BZ400" s="65" t="s">
        <v>429</v>
      </c>
      <c r="CA400" s="65" t="s">
        <v>429</v>
      </c>
      <c r="CB400" s="65" t="s">
        <v>429</v>
      </c>
      <c r="CC400" s="65" t="s">
        <v>429</v>
      </c>
      <c r="CD400" s="66">
        <v>21</v>
      </c>
      <c r="CE400" s="66">
        <v>7</v>
      </c>
      <c r="CF400" s="66">
        <v>5</v>
      </c>
      <c r="CG400" s="66">
        <v>0</v>
      </c>
      <c r="CH400" s="66">
        <v>1</v>
      </c>
      <c r="CI400" s="66">
        <v>10</v>
      </c>
      <c r="CJ400" s="66">
        <v>0</v>
      </c>
      <c r="CK400" s="66">
        <v>3</v>
      </c>
      <c r="CL400" s="66">
        <v>99</v>
      </c>
      <c r="CM400" s="66">
        <v>51</v>
      </c>
      <c r="CN400" s="66">
        <v>4</v>
      </c>
      <c r="CO400" s="66">
        <v>11</v>
      </c>
      <c r="CP400" s="66">
        <v>3</v>
      </c>
      <c r="CQ400" s="66">
        <v>2</v>
      </c>
      <c r="CR400" s="67">
        <v>0.15900383141762453</v>
      </c>
      <c r="CS400" s="67">
        <v>0.23754789272030652</v>
      </c>
      <c r="CT400" s="67">
        <v>0.26245210727969348</v>
      </c>
      <c r="CU400" s="67">
        <v>0.18773946360153257</v>
      </c>
      <c r="CV400" s="67">
        <v>0.1532567049808429</v>
      </c>
      <c r="CW400" s="68">
        <v>8</v>
      </c>
      <c r="CX400" s="68">
        <v>8</v>
      </c>
      <c r="CY400" s="68">
        <v>4</v>
      </c>
      <c r="CZ400" s="68">
        <v>3</v>
      </c>
    </row>
    <row r="401" spans="1:104" x14ac:dyDescent="0.3">
      <c r="A401" s="3" t="s">
        <v>444</v>
      </c>
      <c r="B401" s="3" t="s">
        <v>719</v>
      </c>
      <c r="C401" s="3" t="s">
        <v>736</v>
      </c>
      <c r="D401" s="6">
        <v>523305</v>
      </c>
      <c r="E401" s="4">
        <v>385</v>
      </c>
      <c r="F401" s="4">
        <v>43</v>
      </c>
      <c r="G401" s="54">
        <v>0.11168831168831168</v>
      </c>
      <c r="H401" s="4">
        <v>1</v>
      </c>
      <c r="I401" s="4">
        <v>43</v>
      </c>
      <c r="J401" s="6"/>
      <c r="K401" s="6">
        <v>43</v>
      </c>
      <c r="L401" s="6"/>
      <c r="M401" s="61"/>
      <c r="N401" s="4" t="s">
        <v>1712</v>
      </c>
      <c r="O401" s="4">
        <v>0</v>
      </c>
      <c r="P401" s="4">
        <v>0</v>
      </c>
      <c r="Q401" s="4">
        <v>100</v>
      </c>
      <c r="R401" s="4">
        <v>95</v>
      </c>
      <c r="S401" s="4">
        <v>5</v>
      </c>
      <c r="T401" s="4">
        <v>0</v>
      </c>
      <c r="U401" s="4">
        <v>0</v>
      </c>
      <c r="V401" s="4">
        <v>0</v>
      </c>
      <c r="W401" s="4">
        <v>0</v>
      </c>
      <c r="X401" s="4">
        <v>95</v>
      </c>
      <c r="Y401" s="4">
        <v>5</v>
      </c>
      <c r="Z401" s="4">
        <v>0</v>
      </c>
      <c r="AA401" s="4">
        <v>100</v>
      </c>
      <c r="AB401" s="4">
        <v>100</v>
      </c>
      <c r="AC401" s="4">
        <v>100</v>
      </c>
      <c r="AD401" s="4">
        <v>100</v>
      </c>
      <c r="AE401" s="4">
        <v>80</v>
      </c>
      <c r="AF401" s="4">
        <v>0</v>
      </c>
      <c r="AG401" s="4">
        <v>50</v>
      </c>
      <c r="AH401" s="4">
        <v>50</v>
      </c>
      <c r="AI401" s="4">
        <v>100</v>
      </c>
      <c r="AJ401" s="4">
        <v>2</v>
      </c>
      <c r="AK401" s="4" t="s">
        <v>96</v>
      </c>
      <c r="AL401" s="4" t="s">
        <v>96</v>
      </c>
      <c r="AM401" s="4">
        <v>2</v>
      </c>
      <c r="AN401" s="4" t="s">
        <v>97</v>
      </c>
      <c r="AO401" s="4" t="s">
        <v>97</v>
      </c>
      <c r="AP401" s="4" t="s">
        <v>97</v>
      </c>
      <c r="AQ401" s="4" t="s">
        <v>96</v>
      </c>
      <c r="AR401" s="4" t="s">
        <v>96</v>
      </c>
      <c r="AS401" s="4" t="s">
        <v>97</v>
      </c>
      <c r="AT401" s="4" t="s">
        <v>97</v>
      </c>
      <c r="AU401" s="4" t="s">
        <v>97</v>
      </c>
      <c r="AV401" s="4" t="s">
        <v>97</v>
      </c>
      <c r="AW401" s="4" t="s">
        <v>97</v>
      </c>
      <c r="AX401" s="4" t="s">
        <v>97</v>
      </c>
      <c r="AY401" s="4" t="s">
        <v>97</v>
      </c>
      <c r="AZ401" s="4" t="s">
        <v>97</v>
      </c>
      <c r="BA401" s="4" t="s">
        <v>97</v>
      </c>
      <c r="BB401" s="4" t="s">
        <v>97</v>
      </c>
      <c r="BC401" s="4" t="s">
        <v>97</v>
      </c>
      <c r="BD401" s="4" t="s">
        <v>96</v>
      </c>
      <c r="BE401" s="4">
        <v>10</v>
      </c>
      <c r="BF401" s="4">
        <v>10</v>
      </c>
      <c r="BG401" s="4">
        <v>10</v>
      </c>
      <c r="BH401" s="4">
        <v>0</v>
      </c>
      <c r="BI401" s="4">
        <v>25</v>
      </c>
      <c r="BJ401" s="4">
        <v>0</v>
      </c>
      <c r="BK401" s="4">
        <v>5</v>
      </c>
      <c r="BL401" s="4" t="s">
        <v>97</v>
      </c>
      <c r="BM401" s="4" t="s">
        <v>97</v>
      </c>
      <c r="BN401" s="4" t="s">
        <v>98</v>
      </c>
      <c r="BO401" s="6" t="s">
        <v>97</v>
      </c>
      <c r="BP401" s="6" t="s">
        <v>98</v>
      </c>
      <c r="BQ401" s="6" t="s">
        <v>98</v>
      </c>
      <c r="BR401" s="6" t="s">
        <v>96</v>
      </c>
      <c r="BS401" s="6">
        <v>6</v>
      </c>
      <c r="BT401" s="6" t="s">
        <v>96</v>
      </c>
      <c r="BU401" s="29" t="s">
        <v>429</v>
      </c>
      <c r="BV401" s="29" t="s">
        <v>429</v>
      </c>
      <c r="BW401" s="29" t="s">
        <v>429</v>
      </c>
      <c r="BX401" s="29" t="s">
        <v>429</v>
      </c>
      <c r="BY401" s="29" t="s">
        <v>429</v>
      </c>
      <c r="BZ401" s="65" t="s">
        <v>429</v>
      </c>
      <c r="CA401" s="65" t="s">
        <v>429</v>
      </c>
      <c r="CB401" s="65" t="s">
        <v>429</v>
      </c>
      <c r="CC401" s="65" t="s">
        <v>429</v>
      </c>
      <c r="CD401" s="66">
        <v>27</v>
      </c>
      <c r="CE401" s="66">
        <v>14</v>
      </c>
      <c r="CF401" s="66">
        <v>10</v>
      </c>
      <c r="CG401" s="66">
        <v>0</v>
      </c>
      <c r="CH401" s="66">
        <v>0</v>
      </c>
      <c r="CI401" s="66">
        <v>13</v>
      </c>
      <c r="CJ401" s="66">
        <v>0</v>
      </c>
      <c r="CK401" s="66">
        <v>5</v>
      </c>
      <c r="CL401" s="66">
        <v>74</v>
      </c>
      <c r="CM401" s="66">
        <v>42</v>
      </c>
      <c r="CN401" s="66">
        <v>3</v>
      </c>
      <c r="CO401" s="66">
        <v>14</v>
      </c>
      <c r="CP401" s="66">
        <v>6</v>
      </c>
      <c r="CQ401" s="66">
        <v>6</v>
      </c>
      <c r="CR401" s="67">
        <v>0.17426273458445041</v>
      </c>
      <c r="CS401" s="67">
        <v>0.1876675603217158</v>
      </c>
      <c r="CT401" s="67">
        <v>0.30294906166219837</v>
      </c>
      <c r="CU401" s="67">
        <v>0.21715817694369974</v>
      </c>
      <c r="CV401" s="67">
        <v>0.11796246648793565</v>
      </c>
      <c r="CW401" s="68">
        <v>7</v>
      </c>
      <c r="CX401" s="68">
        <v>13</v>
      </c>
      <c r="CY401" s="68">
        <v>3</v>
      </c>
      <c r="CZ401" s="68">
        <v>7</v>
      </c>
    </row>
    <row r="402" spans="1:104" x14ac:dyDescent="0.3">
      <c r="A402" s="3" t="s">
        <v>444</v>
      </c>
      <c r="B402" s="3" t="s">
        <v>738</v>
      </c>
      <c r="C402" s="3" t="s">
        <v>739</v>
      </c>
      <c r="D402" s="6">
        <v>526363</v>
      </c>
      <c r="E402" s="4">
        <v>805</v>
      </c>
      <c r="F402" s="4">
        <v>456</v>
      </c>
      <c r="G402" s="54">
        <v>0.56645962732919253</v>
      </c>
      <c r="H402" s="4">
        <v>1</v>
      </c>
      <c r="I402" s="4">
        <v>456</v>
      </c>
      <c r="J402" s="6"/>
      <c r="K402" s="6">
        <v>456</v>
      </c>
      <c r="L402" s="6"/>
      <c r="M402" s="61"/>
      <c r="N402" s="4" t="s">
        <v>1709</v>
      </c>
      <c r="O402" s="4">
        <v>0</v>
      </c>
      <c r="P402" s="4">
        <v>0</v>
      </c>
      <c r="Q402" s="4">
        <v>100</v>
      </c>
      <c r="R402" s="4">
        <v>100</v>
      </c>
      <c r="S402" s="4">
        <v>0</v>
      </c>
      <c r="T402" s="4">
        <v>0</v>
      </c>
      <c r="U402" s="4">
        <v>0</v>
      </c>
      <c r="V402" s="4">
        <v>90</v>
      </c>
      <c r="W402" s="4">
        <v>90</v>
      </c>
      <c r="X402" s="4">
        <v>10</v>
      </c>
      <c r="Y402" s="4">
        <v>0</v>
      </c>
      <c r="Z402" s="4">
        <v>0</v>
      </c>
      <c r="AA402" s="4">
        <v>100</v>
      </c>
      <c r="AB402" s="4">
        <v>100</v>
      </c>
      <c r="AC402" s="4">
        <v>100</v>
      </c>
      <c r="AD402" s="4">
        <v>100</v>
      </c>
      <c r="AE402" s="4">
        <v>90</v>
      </c>
      <c r="AF402" s="4">
        <v>0</v>
      </c>
      <c r="AG402" s="4">
        <v>90</v>
      </c>
      <c r="AH402" s="4">
        <v>10</v>
      </c>
      <c r="AI402" s="4">
        <v>100</v>
      </c>
      <c r="AJ402" s="4">
        <v>2</v>
      </c>
      <c r="AK402" s="4" t="s">
        <v>96</v>
      </c>
      <c r="AL402" s="4" t="s">
        <v>97</v>
      </c>
      <c r="AM402" s="4">
        <v>2</v>
      </c>
      <c r="AN402" s="4" t="s">
        <v>97</v>
      </c>
      <c r="AO402" s="4" t="s">
        <v>97</v>
      </c>
      <c r="AP402" s="4" t="s">
        <v>97</v>
      </c>
      <c r="AQ402" s="4" t="s">
        <v>96</v>
      </c>
      <c r="AR402" s="4" t="s">
        <v>96</v>
      </c>
      <c r="AS402" s="4" t="s">
        <v>97</v>
      </c>
      <c r="AT402" s="4" t="s">
        <v>97</v>
      </c>
      <c r="AU402" s="4" t="s">
        <v>97</v>
      </c>
      <c r="AV402" s="4" t="s">
        <v>97</v>
      </c>
      <c r="AW402" s="4" t="s">
        <v>97</v>
      </c>
      <c r="AX402" s="4" t="s">
        <v>97</v>
      </c>
      <c r="AY402" s="4" t="s">
        <v>97</v>
      </c>
      <c r="AZ402" s="4" t="s">
        <v>97</v>
      </c>
      <c r="BA402" s="4" t="s">
        <v>97</v>
      </c>
      <c r="BB402" s="4" t="s">
        <v>97</v>
      </c>
      <c r="BC402" s="4" t="s">
        <v>97</v>
      </c>
      <c r="BD402" s="4" t="s">
        <v>97</v>
      </c>
      <c r="BE402" s="4">
        <v>10</v>
      </c>
      <c r="BF402" s="4">
        <v>10</v>
      </c>
      <c r="BG402" s="4">
        <v>10</v>
      </c>
      <c r="BH402" s="4">
        <v>0</v>
      </c>
      <c r="BI402" s="4">
        <v>4</v>
      </c>
      <c r="BJ402" s="4">
        <v>0</v>
      </c>
      <c r="BK402" s="4">
        <v>7</v>
      </c>
      <c r="BL402" s="4" t="s">
        <v>97</v>
      </c>
      <c r="BM402" s="4" t="s">
        <v>97</v>
      </c>
      <c r="BN402" s="4" t="s">
        <v>98</v>
      </c>
      <c r="BO402" s="6" t="s">
        <v>97</v>
      </c>
      <c r="BP402" s="6" t="s">
        <v>98</v>
      </c>
      <c r="BQ402" s="6" t="s">
        <v>98</v>
      </c>
      <c r="BR402" s="6" t="s">
        <v>96</v>
      </c>
      <c r="BS402" s="6">
        <v>40</v>
      </c>
      <c r="BT402" s="6" t="s">
        <v>96</v>
      </c>
      <c r="BU402" s="29" t="s">
        <v>429</v>
      </c>
      <c r="BV402" s="29" t="s">
        <v>429</v>
      </c>
      <c r="BW402" s="29" t="s">
        <v>429</v>
      </c>
      <c r="BX402" s="29" t="s">
        <v>429</v>
      </c>
      <c r="BY402" s="29" t="s">
        <v>430</v>
      </c>
      <c r="BZ402" s="65" t="s">
        <v>429</v>
      </c>
      <c r="CA402" s="65" t="s">
        <v>429</v>
      </c>
      <c r="CB402" s="65" t="s">
        <v>429</v>
      </c>
      <c r="CC402" s="65" t="s">
        <v>429</v>
      </c>
      <c r="CD402" s="66">
        <v>85</v>
      </c>
      <c r="CE402" s="66">
        <v>49</v>
      </c>
      <c r="CF402" s="66">
        <v>27</v>
      </c>
      <c r="CG402" s="66">
        <v>16</v>
      </c>
      <c r="CH402" s="66">
        <v>0</v>
      </c>
      <c r="CI402" s="66">
        <v>151</v>
      </c>
      <c r="CJ402" s="66">
        <v>0</v>
      </c>
      <c r="CK402" s="66">
        <v>39</v>
      </c>
      <c r="CL402" s="66">
        <v>258</v>
      </c>
      <c r="CM402" s="66">
        <v>106</v>
      </c>
      <c r="CN402" s="66">
        <v>10</v>
      </c>
      <c r="CO402" s="66">
        <v>39</v>
      </c>
      <c r="CP402" s="66">
        <v>19</v>
      </c>
      <c r="CQ402" s="66">
        <v>9</v>
      </c>
      <c r="CR402" s="67">
        <v>0.33620689655172414</v>
      </c>
      <c r="CS402" s="67">
        <v>0.25492610837438423</v>
      </c>
      <c r="CT402" s="67">
        <v>0.2413793103448276</v>
      </c>
      <c r="CU402" s="67">
        <v>0.11083743842364532</v>
      </c>
      <c r="CV402" s="67">
        <v>5.6650246305418719E-2</v>
      </c>
      <c r="CW402" s="68">
        <v>13</v>
      </c>
      <c r="CX402" s="68">
        <v>9</v>
      </c>
      <c r="CY402" s="68">
        <v>20</v>
      </c>
      <c r="CZ402" s="68">
        <v>5</v>
      </c>
    </row>
    <row r="403" spans="1:104" x14ac:dyDescent="0.3">
      <c r="A403" s="3" t="s">
        <v>444</v>
      </c>
      <c r="B403" s="3" t="s">
        <v>738</v>
      </c>
      <c r="C403" s="3" t="s">
        <v>740</v>
      </c>
      <c r="D403" s="6">
        <v>526398</v>
      </c>
      <c r="E403" s="4">
        <v>726</v>
      </c>
      <c r="F403" s="4">
        <v>330</v>
      </c>
      <c r="G403" s="54">
        <v>0.45454545454545453</v>
      </c>
      <c r="H403" s="4">
        <v>1</v>
      </c>
      <c r="I403" s="4">
        <v>330</v>
      </c>
      <c r="J403" s="6"/>
      <c r="K403" s="6">
        <v>330</v>
      </c>
      <c r="L403" s="6"/>
      <c r="M403" s="61"/>
      <c r="N403" s="4" t="s">
        <v>1712</v>
      </c>
      <c r="O403" s="4">
        <v>0</v>
      </c>
      <c r="P403" s="4">
        <v>0</v>
      </c>
      <c r="Q403" s="4">
        <v>100</v>
      </c>
      <c r="R403" s="4">
        <v>30</v>
      </c>
      <c r="S403" s="4">
        <v>70</v>
      </c>
      <c r="T403" s="4">
        <v>0</v>
      </c>
      <c r="U403" s="4">
        <v>0</v>
      </c>
      <c r="V403" s="4">
        <v>0</v>
      </c>
      <c r="W403" s="4">
        <v>0</v>
      </c>
      <c r="X403" s="4">
        <v>89</v>
      </c>
      <c r="Y403" s="4">
        <v>1</v>
      </c>
      <c r="Z403" s="4">
        <v>10</v>
      </c>
      <c r="AA403" s="4">
        <v>100</v>
      </c>
      <c r="AB403" s="4">
        <v>100</v>
      </c>
      <c r="AC403" s="4">
        <v>98</v>
      </c>
      <c r="AD403" s="4">
        <v>100</v>
      </c>
      <c r="AE403" s="4">
        <v>70</v>
      </c>
      <c r="AF403" s="4">
        <v>0</v>
      </c>
      <c r="AG403" s="4">
        <v>60</v>
      </c>
      <c r="AH403" s="4">
        <v>40</v>
      </c>
      <c r="AI403" s="4">
        <v>100</v>
      </c>
      <c r="AJ403" s="4">
        <v>2</v>
      </c>
      <c r="AK403" s="4" t="s">
        <v>96</v>
      </c>
      <c r="AL403" s="4" t="s">
        <v>96</v>
      </c>
      <c r="AM403" s="4">
        <v>12</v>
      </c>
      <c r="AN403" s="4" t="s">
        <v>97</v>
      </c>
      <c r="AO403" s="4" t="s">
        <v>97</v>
      </c>
      <c r="AP403" s="4" t="s">
        <v>97</v>
      </c>
      <c r="AQ403" s="4" t="s">
        <v>96</v>
      </c>
      <c r="AR403" s="4" t="s">
        <v>96</v>
      </c>
      <c r="AS403" s="4" t="s">
        <v>97</v>
      </c>
      <c r="AT403" s="4" t="s">
        <v>97</v>
      </c>
      <c r="AU403" s="4" t="s">
        <v>97</v>
      </c>
      <c r="AV403" s="4" t="s">
        <v>97</v>
      </c>
      <c r="AW403" s="4" t="s">
        <v>97</v>
      </c>
      <c r="AX403" s="4" t="s">
        <v>97</v>
      </c>
      <c r="AY403" s="4" t="s">
        <v>97</v>
      </c>
      <c r="AZ403" s="4" t="s">
        <v>97</v>
      </c>
      <c r="BA403" s="4" t="s">
        <v>97</v>
      </c>
      <c r="BB403" s="4" t="s">
        <v>97</v>
      </c>
      <c r="BC403" s="4" t="s">
        <v>96</v>
      </c>
      <c r="BD403" s="4" t="s">
        <v>96</v>
      </c>
      <c r="BE403" s="4">
        <v>2</v>
      </c>
      <c r="BF403" s="4">
        <v>2</v>
      </c>
      <c r="BG403" s="4">
        <v>18</v>
      </c>
      <c r="BH403" s="4">
        <v>0</v>
      </c>
      <c r="BI403" s="4">
        <v>4</v>
      </c>
      <c r="BJ403" s="4">
        <v>1</v>
      </c>
      <c r="BK403" s="4">
        <v>7</v>
      </c>
      <c r="BL403" s="4" t="s">
        <v>97</v>
      </c>
      <c r="BM403" s="4" t="s">
        <v>96</v>
      </c>
      <c r="BN403" s="4" t="s">
        <v>1727</v>
      </c>
      <c r="BO403" s="6" t="s">
        <v>97</v>
      </c>
      <c r="BP403" s="6" t="s">
        <v>98</v>
      </c>
      <c r="BQ403" s="6" t="s">
        <v>98</v>
      </c>
      <c r="BR403" s="6" t="s">
        <v>96</v>
      </c>
      <c r="BS403" s="6">
        <v>17</v>
      </c>
      <c r="BT403" s="6" t="s">
        <v>96</v>
      </c>
      <c r="BU403" s="29" t="s">
        <v>429</v>
      </c>
      <c r="BV403" s="29" t="s">
        <v>429</v>
      </c>
      <c r="BW403" s="29" t="s">
        <v>429</v>
      </c>
      <c r="BX403" s="29" t="s">
        <v>429</v>
      </c>
      <c r="BY403" s="29" t="s">
        <v>429</v>
      </c>
      <c r="BZ403" s="65" t="s">
        <v>429</v>
      </c>
      <c r="CA403" s="65" t="s">
        <v>429</v>
      </c>
      <c r="CB403" s="65" t="s">
        <v>429</v>
      </c>
      <c r="CC403" s="65" t="s">
        <v>429</v>
      </c>
      <c r="CD403" s="66">
        <v>40</v>
      </c>
      <c r="CE403" s="66">
        <v>21</v>
      </c>
      <c r="CF403" s="66">
        <v>15</v>
      </c>
      <c r="CG403" s="66">
        <v>5</v>
      </c>
      <c r="CH403" s="66">
        <v>0</v>
      </c>
      <c r="CI403" s="66">
        <v>59</v>
      </c>
      <c r="CJ403" s="66">
        <v>0</v>
      </c>
      <c r="CK403" s="66">
        <v>22</v>
      </c>
      <c r="CL403" s="66">
        <v>158</v>
      </c>
      <c r="CM403" s="66">
        <v>76</v>
      </c>
      <c r="CN403" s="66">
        <v>12</v>
      </c>
      <c r="CO403" s="66">
        <v>23</v>
      </c>
      <c r="CP403" s="66">
        <v>2</v>
      </c>
      <c r="CQ403" s="66">
        <v>0</v>
      </c>
      <c r="CR403" s="67">
        <v>0.23087431693989072</v>
      </c>
      <c r="CS403" s="67">
        <v>0.26229508196721313</v>
      </c>
      <c r="CT403" s="67">
        <v>0.25273224043715847</v>
      </c>
      <c r="CU403" s="67">
        <v>0.1598360655737705</v>
      </c>
      <c r="CV403" s="67">
        <v>9.4262295081967207E-2</v>
      </c>
      <c r="CW403" s="68">
        <v>14</v>
      </c>
      <c r="CX403" s="68">
        <v>9</v>
      </c>
      <c r="CY403" s="68">
        <v>13</v>
      </c>
      <c r="CZ403" s="68">
        <v>7</v>
      </c>
    </row>
    <row r="404" spans="1:104" x14ac:dyDescent="0.3">
      <c r="A404" s="3" t="s">
        <v>444</v>
      </c>
      <c r="B404" s="3" t="s">
        <v>738</v>
      </c>
      <c r="C404" s="3" t="s">
        <v>741</v>
      </c>
      <c r="D404" s="6">
        <v>526436</v>
      </c>
      <c r="E404" s="4">
        <v>3620</v>
      </c>
      <c r="F404" s="4">
        <v>2900</v>
      </c>
      <c r="G404" s="54">
        <v>0.80110497237569056</v>
      </c>
      <c r="H404" s="4">
        <v>1</v>
      </c>
      <c r="I404" s="4">
        <v>2900</v>
      </c>
      <c r="J404" s="6"/>
      <c r="K404" s="6">
        <v>2900</v>
      </c>
      <c r="L404" s="6"/>
      <c r="M404" s="61"/>
      <c r="N404" s="4" t="s">
        <v>1709</v>
      </c>
      <c r="O404" s="4">
        <v>0</v>
      </c>
      <c r="P404" s="4">
        <v>0</v>
      </c>
      <c r="Q404" s="4">
        <v>0</v>
      </c>
      <c r="R404" s="4">
        <v>0</v>
      </c>
      <c r="S404" s="4">
        <v>70</v>
      </c>
      <c r="T404" s="4">
        <v>30</v>
      </c>
      <c r="U404" s="4">
        <v>0</v>
      </c>
      <c r="V404" s="4">
        <v>0</v>
      </c>
      <c r="W404" s="4">
        <v>0</v>
      </c>
      <c r="X404" s="4">
        <v>100</v>
      </c>
      <c r="Y404" s="4">
        <v>0</v>
      </c>
      <c r="Z404" s="4">
        <v>0</v>
      </c>
      <c r="AA404" s="4">
        <v>100</v>
      </c>
      <c r="AB404" s="4">
        <v>100</v>
      </c>
      <c r="AC404" s="4">
        <v>100</v>
      </c>
      <c r="AD404" s="4">
        <v>100</v>
      </c>
      <c r="AE404" s="4">
        <v>100</v>
      </c>
      <c r="AF404" s="4">
        <v>0</v>
      </c>
      <c r="AG404" s="4">
        <v>50</v>
      </c>
      <c r="AH404" s="4">
        <v>50</v>
      </c>
      <c r="AI404" s="4">
        <v>100</v>
      </c>
      <c r="AJ404" s="4">
        <v>2</v>
      </c>
      <c r="AK404" s="4" t="s">
        <v>96</v>
      </c>
      <c r="AL404" s="4" t="s">
        <v>96</v>
      </c>
      <c r="AM404" s="4">
        <v>4</v>
      </c>
      <c r="AN404" s="4" t="s">
        <v>97</v>
      </c>
      <c r="AO404" s="4" t="s">
        <v>97</v>
      </c>
      <c r="AP404" s="4" t="s">
        <v>97</v>
      </c>
      <c r="AQ404" s="4" t="s">
        <v>96</v>
      </c>
      <c r="AR404" s="4" t="s">
        <v>96</v>
      </c>
      <c r="AS404" s="4" t="s">
        <v>97</v>
      </c>
      <c r="AT404" s="4" t="s">
        <v>97</v>
      </c>
      <c r="AU404" s="4" t="s">
        <v>96</v>
      </c>
      <c r="AV404" s="4" t="s">
        <v>97</v>
      </c>
      <c r="AW404" s="4" t="s">
        <v>97</v>
      </c>
      <c r="AX404" s="4" t="s">
        <v>97</v>
      </c>
      <c r="AY404" s="4" t="s">
        <v>97</v>
      </c>
      <c r="AZ404" s="4" t="s">
        <v>97</v>
      </c>
      <c r="BA404" s="4" t="s">
        <v>97</v>
      </c>
      <c r="BB404" s="4" t="s">
        <v>97</v>
      </c>
      <c r="BC404" s="4" t="s">
        <v>96</v>
      </c>
      <c r="BD404" s="4" t="s">
        <v>96</v>
      </c>
      <c r="BE404" s="4">
        <v>4</v>
      </c>
      <c r="BF404" s="4">
        <v>4</v>
      </c>
      <c r="BG404" s="4">
        <v>4</v>
      </c>
      <c r="BH404" s="4">
        <v>0</v>
      </c>
      <c r="BI404" s="4">
        <v>5</v>
      </c>
      <c r="BJ404" s="4">
        <v>0</v>
      </c>
      <c r="BK404" s="4">
        <v>9</v>
      </c>
      <c r="BL404" s="4" t="s">
        <v>96</v>
      </c>
      <c r="BM404" s="4" t="s">
        <v>96</v>
      </c>
      <c r="BN404" s="4" t="s">
        <v>1736</v>
      </c>
      <c r="BO404" s="6" t="s">
        <v>97</v>
      </c>
      <c r="BP404" s="6" t="s">
        <v>98</v>
      </c>
      <c r="BQ404" s="6" t="s">
        <v>98</v>
      </c>
      <c r="BR404" s="6" t="s">
        <v>96</v>
      </c>
      <c r="BS404" s="6">
        <v>94</v>
      </c>
      <c r="BT404" s="6" t="s">
        <v>96</v>
      </c>
      <c r="BU404" s="29" t="s">
        <v>430</v>
      </c>
      <c r="BV404" s="29" t="s">
        <v>1798</v>
      </c>
      <c r="BW404" s="29" t="s">
        <v>429</v>
      </c>
      <c r="BX404" s="29" t="s">
        <v>1798</v>
      </c>
      <c r="BY404" s="29" t="s">
        <v>430</v>
      </c>
      <c r="BZ404" s="65" t="s">
        <v>429</v>
      </c>
      <c r="CA404" s="65" t="s">
        <v>1800</v>
      </c>
      <c r="CB404" s="65" t="s">
        <v>429</v>
      </c>
      <c r="CC404" s="65" t="s">
        <v>429</v>
      </c>
      <c r="CD404" s="66">
        <v>270</v>
      </c>
      <c r="CE404" s="66">
        <v>140</v>
      </c>
      <c r="CF404" s="66">
        <v>67</v>
      </c>
      <c r="CG404" s="66">
        <v>80</v>
      </c>
      <c r="CH404" s="66">
        <v>0</v>
      </c>
      <c r="CI404" s="66">
        <v>571</v>
      </c>
      <c r="CJ404" s="66">
        <v>29</v>
      </c>
      <c r="CK404" s="66">
        <v>135</v>
      </c>
      <c r="CL404" s="66">
        <v>755</v>
      </c>
      <c r="CM404" s="66">
        <v>281</v>
      </c>
      <c r="CN404" s="66">
        <v>41</v>
      </c>
      <c r="CO404" s="66">
        <v>142</v>
      </c>
      <c r="CP404" s="66">
        <v>423</v>
      </c>
      <c r="CQ404" s="66">
        <v>421</v>
      </c>
      <c r="CR404" s="67">
        <v>0.37590832867523755</v>
      </c>
      <c r="CS404" s="67">
        <v>0.28982671883733929</v>
      </c>
      <c r="CT404" s="67">
        <v>0.2126886528787032</v>
      </c>
      <c r="CU404" s="67">
        <v>7.6858580212409169E-2</v>
      </c>
      <c r="CV404" s="67">
        <v>4.4717719396310786E-2</v>
      </c>
      <c r="CW404" s="68">
        <v>53</v>
      </c>
      <c r="CX404" s="68">
        <v>15</v>
      </c>
      <c r="CY404" s="68">
        <v>57</v>
      </c>
      <c r="CZ404" s="68">
        <v>17</v>
      </c>
    </row>
    <row r="405" spans="1:104" x14ac:dyDescent="0.3">
      <c r="A405" s="3" t="s">
        <v>444</v>
      </c>
      <c r="B405" s="3" t="s">
        <v>738</v>
      </c>
      <c r="C405" s="3" t="s">
        <v>742</v>
      </c>
      <c r="D405" s="6">
        <v>526592</v>
      </c>
      <c r="E405" s="4">
        <v>2531</v>
      </c>
      <c r="F405" s="4">
        <v>1067</v>
      </c>
      <c r="G405" s="54">
        <v>0.4215725009877519</v>
      </c>
      <c r="H405" s="4">
        <v>1</v>
      </c>
      <c r="I405" s="4">
        <v>627</v>
      </c>
      <c r="J405" s="6"/>
      <c r="K405" s="6"/>
      <c r="L405" s="6">
        <v>627</v>
      </c>
      <c r="M405" s="61">
        <v>440</v>
      </c>
      <c r="N405" s="4" t="s">
        <v>1712</v>
      </c>
      <c r="O405" s="4">
        <v>10</v>
      </c>
      <c r="P405" s="4">
        <v>34</v>
      </c>
      <c r="Q405" s="4">
        <v>100</v>
      </c>
      <c r="R405" s="4">
        <v>98</v>
      </c>
      <c r="S405" s="4">
        <v>2</v>
      </c>
      <c r="T405" s="4">
        <v>0</v>
      </c>
      <c r="U405" s="4">
        <v>0</v>
      </c>
      <c r="V405" s="4">
        <v>100</v>
      </c>
      <c r="W405" s="4">
        <v>82</v>
      </c>
      <c r="X405" s="4">
        <v>18</v>
      </c>
      <c r="Y405" s="4">
        <v>0</v>
      </c>
      <c r="Z405" s="4">
        <v>0</v>
      </c>
      <c r="AA405" s="4">
        <v>100</v>
      </c>
      <c r="AB405" s="4">
        <v>100</v>
      </c>
      <c r="AC405" s="4">
        <v>100</v>
      </c>
      <c r="AD405" s="4">
        <v>80</v>
      </c>
      <c r="AE405" s="4">
        <v>60</v>
      </c>
      <c r="AF405" s="4">
        <v>0</v>
      </c>
      <c r="AG405" s="4">
        <v>60</v>
      </c>
      <c r="AH405" s="4">
        <v>40</v>
      </c>
      <c r="AI405" s="4">
        <v>100</v>
      </c>
      <c r="AJ405" s="4">
        <v>2</v>
      </c>
      <c r="AK405" s="4" t="s">
        <v>96</v>
      </c>
      <c r="AL405" s="4" t="s">
        <v>96</v>
      </c>
      <c r="AM405" s="4">
        <v>2</v>
      </c>
      <c r="AN405" s="4" t="s">
        <v>97</v>
      </c>
      <c r="AO405" s="4" t="s">
        <v>97</v>
      </c>
      <c r="AP405" s="4" t="s">
        <v>97</v>
      </c>
      <c r="AQ405" s="4" t="s">
        <v>96</v>
      </c>
      <c r="AR405" s="4" t="s">
        <v>96</v>
      </c>
      <c r="AS405" s="4" t="s">
        <v>97</v>
      </c>
      <c r="AT405" s="4" t="s">
        <v>97</v>
      </c>
      <c r="AU405" s="4" t="s">
        <v>96</v>
      </c>
      <c r="AV405" s="4" t="s">
        <v>97</v>
      </c>
      <c r="AW405" s="4" t="s">
        <v>97</v>
      </c>
      <c r="AX405" s="4" t="s">
        <v>97</v>
      </c>
      <c r="AY405" s="4" t="s">
        <v>97</v>
      </c>
      <c r="AZ405" s="4" t="s">
        <v>97</v>
      </c>
      <c r="BA405" s="4" t="s">
        <v>97</v>
      </c>
      <c r="BB405" s="4" t="s">
        <v>97</v>
      </c>
      <c r="BC405" s="4" t="s">
        <v>96</v>
      </c>
      <c r="BD405" s="4" t="s">
        <v>96</v>
      </c>
      <c r="BE405" s="4">
        <v>0</v>
      </c>
      <c r="BF405" s="4">
        <v>0</v>
      </c>
      <c r="BG405" s="4">
        <v>17</v>
      </c>
      <c r="BH405" s="4">
        <v>0</v>
      </c>
      <c r="BI405" s="4">
        <v>3</v>
      </c>
      <c r="BJ405" s="4">
        <v>0</v>
      </c>
      <c r="BK405" s="4">
        <v>9</v>
      </c>
      <c r="BL405" s="4" t="s">
        <v>96</v>
      </c>
      <c r="BM405" s="4" t="s">
        <v>97</v>
      </c>
      <c r="BN405" s="4" t="s">
        <v>98</v>
      </c>
      <c r="BO405" s="6" t="s">
        <v>97</v>
      </c>
      <c r="BP405" s="6" t="s">
        <v>98</v>
      </c>
      <c r="BQ405" s="6" t="s">
        <v>98</v>
      </c>
      <c r="BR405" s="6" t="s">
        <v>96</v>
      </c>
      <c r="BS405" s="6">
        <v>23</v>
      </c>
      <c r="BT405" s="6" t="s">
        <v>96</v>
      </c>
      <c r="BU405" s="29" t="s">
        <v>430</v>
      </c>
      <c r="BV405" s="29" t="s">
        <v>1798</v>
      </c>
      <c r="BW405" s="29" t="s">
        <v>429</v>
      </c>
      <c r="BX405" s="29" t="s">
        <v>429</v>
      </c>
      <c r="BY405" s="29" t="s">
        <v>430</v>
      </c>
      <c r="BZ405" s="65" t="s">
        <v>429</v>
      </c>
      <c r="CA405" s="65" t="s">
        <v>429</v>
      </c>
      <c r="CB405" s="65" t="s">
        <v>1800</v>
      </c>
      <c r="CC405" s="65" t="s">
        <v>429</v>
      </c>
      <c r="CD405" s="66">
        <v>182</v>
      </c>
      <c r="CE405" s="66">
        <v>95</v>
      </c>
      <c r="CF405" s="66">
        <v>46</v>
      </c>
      <c r="CG405" s="66">
        <v>23</v>
      </c>
      <c r="CH405" s="66">
        <v>0</v>
      </c>
      <c r="CI405" s="66">
        <v>312</v>
      </c>
      <c r="CJ405" s="66">
        <v>58</v>
      </c>
      <c r="CK405" s="66">
        <v>95</v>
      </c>
      <c r="CL405" s="66">
        <v>728</v>
      </c>
      <c r="CM405" s="66">
        <v>368</v>
      </c>
      <c r="CN405" s="66">
        <v>30</v>
      </c>
      <c r="CO405" s="66">
        <v>110</v>
      </c>
      <c r="CP405" s="66">
        <v>342</v>
      </c>
      <c r="CQ405" s="66">
        <v>324</v>
      </c>
      <c r="CR405" s="67">
        <v>0.25796178343949044</v>
      </c>
      <c r="CS405" s="67">
        <v>0.2089968152866242</v>
      </c>
      <c r="CT405" s="67">
        <v>0.27308917197452232</v>
      </c>
      <c r="CU405" s="67">
        <v>0.13972929936305734</v>
      </c>
      <c r="CV405" s="67">
        <v>0.12022292993630573</v>
      </c>
      <c r="CW405" s="68">
        <v>20</v>
      </c>
      <c r="CX405" s="68">
        <v>30</v>
      </c>
      <c r="CY405" s="68">
        <v>25</v>
      </c>
      <c r="CZ405" s="68">
        <v>24</v>
      </c>
    </row>
    <row r="406" spans="1:104" x14ac:dyDescent="0.3">
      <c r="A406" s="3" t="s">
        <v>444</v>
      </c>
      <c r="B406" s="3" t="s">
        <v>738</v>
      </c>
      <c r="C406" s="3" t="s">
        <v>744</v>
      </c>
      <c r="D406" s="6">
        <v>543152</v>
      </c>
      <c r="E406" s="4">
        <v>884</v>
      </c>
      <c r="F406" s="4">
        <v>337</v>
      </c>
      <c r="G406" s="54">
        <v>0.38122171945701355</v>
      </c>
      <c r="H406" s="4">
        <v>1</v>
      </c>
      <c r="I406" s="4">
        <v>337</v>
      </c>
      <c r="J406" s="6"/>
      <c r="K406" s="6">
        <v>337</v>
      </c>
      <c r="L406" s="6"/>
      <c r="M406" s="61"/>
      <c r="N406" s="4" t="s">
        <v>1709</v>
      </c>
      <c r="O406" s="4">
        <v>0</v>
      </c>
      <c r="P406" s="4">
        <v>0</v>
      </c>
      <c r="Q406" s="4">
        <v>100</v>
      </c>
      <c r="R406" s="4">
        <v>100</v>
      </c>
      <c r="S406" s="4">
        <v>0</v>
      </c>
      <c r="T406" s="4">
        <v>0</v>
      </c>
      <c r="U406" s="4">
        <v>0</v>
      </c>
      <c r="V406" s="4">
        <v>0</v>
      </c>
      <c r="W406" s="4">
        <v>0</v>
      </c>
      <c r="X406" s="4">
        <v>99</v>
      </c>
      <c r="Y406" s="4">
        <v>1</v>
      </c>
      <c r="Z406" s="4">
        <v>0</v>
      </c>
      <c r="AA406" s="4">
        <v>100</v>
      </c>
      <c r="AB406" s="4">
        <v>100</v>
      </c>
      <c r="AC406" s="4">
        <v>100</v>
      </c>
      <c r="AD406" s="4">
        <v>100</v>
      </c>
      <c r="AE406" s="4">
        <v>92</v>
      </c>
      <c r="AF406" s="4">
        <v>0</v>
      </c>
      <c r="AG406" s="4">
        <v>92</v>
      </c>
      <c r="AH406" s="4">
        <v>8</v>
      </c>
      <c r="AI406" s="4">
        <v>100</v>
      </c>
      <c r="AJ406" s="4">
        <v>2</v>
      </c>
      <c r="AK406" s="4" t="s">
        <v>96</v>
      </c>
      <c r="AL406" s="4" t="s">
        <v>97</v>
      </c>
      <c r="AM406" s="4" t="s">
        <v>98</v>
      </c>
      <c r="AN406" s="4" t="s">
        <v>97</v>
      </c>
      <c r="AO406" s="4" t="s">
        <v>97</v>
      </c>
      <c r="AP406" s="4" t="s">
        <v>97</v>
      </c>
      <c r="AQ406" s="4" t="s">
        <v>96</v>
      </c>
      <c r="AR406" s="4" t="s">
        <v>96</v>
      </c>
      <c r="AS406" s="4" t="s">
        <v>97</v>
      </c>
      <c r="AT406" s="4" t="s">
        <v>97</v>
      </c>
      <c r="AU406" s="4" t="s">
        <v>97</v>
      </c>
      <c r="AV406" s="4" t="s">
        <v>97</v>
      </c>
      <c r="AW406" s="4" t="s">
        <v>97</v>
      </c>
      <c r="AX406" s="4" t="s">
        <v>97</v>
      </c>
      <c r="AY406" s="4" t="s">
        <v>97</v>
      </c>
      <c r="AZ406" s="4" t="s">
        <v>97</v>
      </c>
      <c r="BA406" s="4" t="s">
        <v>97</v>
      </c>
      <c r="BB406" s="4" t="s">
        <v>97</v>
      </c>
      <c r="BC406" s="4" t="s">
        <v>97</v>
      </c>
      <c r="BD406" s="4" t="s">
        <v>97</v>
      </c>
      <c r="BE406" s="4">
        <v>5</v>
      </c>
      <c r="BF406" s="4">
        <v>5</v>
      </c>
      <c r="BG406" s="4">
        <v>15</v>
      </c>
      <c r="BH406" s="4">
        <v>0</v>
      </c>
      <c r="BI406" s="4">
        <v>0</v>
      </c>
      <c r="BJ406" s="4">
        <v>0</v>
      </c>
      <c r="BK406" s="4">
        <v>7</v>
      </c>
      <c r="BL406" s="4" t="s">
        <v>97</v>
      </c>
      <c r="BM406" s="4" t="s">
        <v>97</v>
      </c>
      <c r="BN406" s="4" t="s">
        <v>98</v>
      </c>
      <c r="BO406" s="6" t="s">
        <v>97</v>
      </c>
      <c r="BP406" s="6" t="s">
        <v>98</v>
      </c>
      <c r="BQ406" s="6" t="s">
        <v>98</v>
      </c>
      <c r="BR406" s="6" t="s">
        <v>96</v>
      </c>
      <c r="BS406" s="6">
        <v>30</v>
      </c>
      <c r="BT406" s="6" t="s">
        <v>96</v>
      </c>
      <c r="BU406" s="29" t="s">
        <v>430</v>
      </c>
      <c r="BV406" s="29" t="s">
        <v>1798</v>
      </c>
      <c r="BW406" s="29" t="s">
        <v>429</v>
      </c>
      <c r="BX406" s="29" t="s">
        <v>429</v>
      </c>
      <c r="BY406" s="29" t="s">
        <v>430</v>
      </c>
      <c r="BZ406" s="65" t="s">
        <v>1800</v>
      </c>
      <c r="CA406" s="65" t="s">
        <v>429</v>
      </c>
      <c r="CB406" s="65" t="s">
        <v>429</v>
      </c>
      <c r="CC406" s="65" t="s">
        <v>429</v>
      </c>
      <c r="CD406" s="66">
        <v>81</v>
      </c>
      <c r="CE406" s="66">
        <v>55</v>
      </c>
      <c r="CF406" s="66">
        <v>18</v>
      </c>
      <c r="CG406" s="66">
        <v>16</v>
      </c>
      <c r="CH406" s="66">
        <v>1</v>
      </c>
      <c r="CI406" s="66">
        <v>140</v>
      </c>
      <c r="CJ406" s="66">
        <v>0</v>
      </c>
      <c r="CK406" s="66">
        <v>34</v>
      </c>
      <c r="CL406" s="66">
        <v>274</v>
      </c>
      <c r="CM406" s="66">
        <v>110</v>
      </c>
      <c r="CN406" s="66">
        <v>14</v>
      </c>
      <c r="CO406" s="66">
        <v>39</v>
      </c>
      <c r="CP406" s="66">
        <v>51</v>
      </c>
      <c r="CQ406" s="66">
        <v>50</v>
      </c>
      <c r="CR406" s="67">
        <v>0.26200873362445415</v>
      </c>
      <c r="CS406" s="67">
        <v>0.25545851528384278</v>
      </c>
      <c r="CT406" s="67">
        <v>0.24563318777292575</v>
      </c>
      <c r="CU406" s="67">
        <v>0.1408296943231441</v>
      </c>
      <c r="CV406" s="67">
        <v>9.606986899563319E-2</v>
      </c>
      <c r="CW406" s="68">
        <v>8</v>
      </c>
      <c r="CX406" s="68">
        <v>9</v>
      </c>
      <c r="CY406" s="68">
        <v>16</v>
      </c>
      <c r="CZ406" s="68">
        <v>5</v>
      </c>
    </row>
    <row r="407" spans="1:104" x14ac:dyDescent="0.3">
      <c r="A407" s="3" t="s">
        <v>444</v>
      </c>
      <c r="B407" s="3" t="s">
        <v>738</v>
      </c>
      <c r="C407" s="3" t="s">
        <v>746</v>
      </c>
      <c r="D407" s="6">
        <v>543161</v>
      </c>
      <c r="E407" s="4">
        <v>983</v>
      </c>
      <c r="F407" s="4">
        <v>177</v>
      </c>
      <c r="G407" s="54">
        <v>0.18006103763987794</v>
      </c>
      <c r="H407" s="4">
        <v>1</v>
      </c>
      <c r="I407" s="4">
        <v>177</v>
      </c>
      <c r="J407" s="6"/>
      <c r="K407" s="6">
        <v>177</v>
      </c>
      <c r="L407" s="6"/>
      <c r="M407" s="61"/>
      <c r="N407" s="4" t="s">
        <v>1709</v>
      </c>
      <c r="O407" s="4">
        <v>0</v>
      </c>
      <c r="P407" s="4">
        <v>0</v>
      </c>
      <c r="Q407" s="4">
        <v>100</v>
      </c>
      <c r="R407" s="4">
        <v>80</v>
      </c>
      <c r="S407" s="4">
        <v>20</v>
      </c>
      <c r="T407" s="4">
        <v>0</v>
      </c>
      <c r="U407" s="4">
        <v>0</v>
      </c>
      <c r="V407" s="4">
        <v>100</v>
      </c>
      <c r="W407" s="4">
        <v>80</v>
      </c>
      <c r="X407" s="4">
        <v>20</v>
      </c>
      <c r="Y407" s="4">
        <v>0</v>
      </c>
      <c r="Z407" s="4">
        <v>0</v>
      </c>
      <c r="AA407" s="4">
        <v>100</v>
      </c>
      <c r="AB407" s="4">
        <v>99</v>
      </c>
      <c r="AC407" s="4">
        <v>100</v>
      </c>
      <c r="AD407" s="4">
        <v>100</v>
      </c>
      <c r="AE407" s="4">
        <v>10</v>
      </c>
      <c r="AF407" s="4">
        <v>0</v>
      </c>
      <c r="AG407" s="4">
        <v>10</v>
      </c>
      <c r="AH407" s="4">
        <v>90</v>
      </c>
      <c r="AI407" s="4">
        <v>90</v>
      </c>
      <c r="AJ407" s="4">
        <v>2</v>
      </c>
      <c r="AK407" s="4" t="s">
        <v>96</v>
      </c>
      <c r="AL407" s="4" t="s">
        <v>96</v>
      </c>
      <c r="AM407" s="4">
        <v>4</v>
      </c>
      <c r="AN407" s="4" t="s">
        <v>97</v>
      </c>
      <c r="AO407" s="4" t="s">
        <v>97</v>
      </c>
      <c r="AP407" s="4" t="s">
        <v>97</v>
      </c>
      <c r="AQ407" s="4" t="s">
        <v>96</v>
      </c>
      <c r="AR407" s="4" t="s">
        <v>96</v>
      </c>
      <c r="AS407" s="4" t="s">
        <v>97</v>
      </c>
      <c r="AT407" s="4" t="s">
        <v>97</v>
      </c>
      <c r="AU407" s="4" t="s">
        <v>96</v>
      </c>
      <c r="AV407" s="4" t="s">
        <v>97</v>
      </c>
      <c r="AW407" s="4" t="s">
        <v>97</v>
      </c>
      <c r="AX407" s="4" t="s">
        <v>97</v>
      </c>
      <c r="AY407" s="4" t="s">
        <v>97</v>
      </c>
      <c r="AZ407" s="4" t="s">
        <v>97</v>
      </c>
      <c r="BA407" s="4" t="s">
        <v>97</v>
      </c>
      <c r="BB407" s="4" t="s">
        <v>97</v>
      </c>
      <c r="BC407" s="4" t="s">
        <v>97</v>
      </c>
      <c r="BD407" s="4" t="s">
        <v>96</v>
      </c>
      <c r="BE407" s="4">
        <v>4</v>
      </c>
      <c r="BF407" s="4">
        <v>6</v>
      </c>
      <c r="BG407" s="4">
        <v>10</v>
      </c>
      <c r="BH407" s="4">
        <v>0</v>
      </c>
      <c r="BI407" s="4">
        <v>6</v>
      </c>
      <c r="BJ407" s="4">
        <v>0</v>
      </c>
      <c r="BK407" s="4">
        <v>7</v>
      </c>
      <c r="BL407" s="4" t="s">
        <v>97</v>
      </c>
      <c r="BM407" s="4" t="s">
        <v>1439</v>
      </c>
      <c r="BN407" s="4" t="s">
        <v>98</v>
      </c>
      <c r="BO407" s="6" t="s">
        <v>97</v>
      </c>
      <c r="BP407" s="6" t="s">
        <v>98</v>
      </c>
      <c r="BQ407" s="6" t="s">
        <v>98</v>
      </c>
      <c r="BR407" s="6" t="s">
        <v>96</v>
      </c>
      <c r="BS407" s="6">
        <v>14</v>
      </c>
      <c r="BT407" s="6" t="s">
        <v>96</v>
      </c>
      <c r="BU407" s="29" t="s">
        <v>429</v>
      </c>
      <c r="BV407" s="29" t="s">
        <v>429</v>
      </c>
      <c r="BW407" s="29" t="s">
        <v>429</v>
      </c>
      <c r="BX407" s="29" t="s">
        <v>429</v>
      </c>
      <c r="BY407" s="29" t="s">
        <v>429</v>
      </c>
      <c r="BZ407" s="65" t="s">
        <v>429</v>
      </c>
      <c r="CA407" s="65" t="s">
        <v>429</v>
      </c>
      <c r="CB407" s="65" t="s">
        <v>429</v>
      </c>
      <c r="CC407" s="65" t="s">
        <v>429</v>
      </c>
      <c r="CD407" s="66">
        <v>53</v>
      </c>
      <c r="CE407" s="66">
        <v>32</v>
      </c>
      <c r="CF407" s="66">
        <v>9</v>
      </c>
      <c r="CG407" s="66">
        <v>4</v>
      </c>
      <c r="CH407" s="66">
        <v>0</v>
      </c>
      <c r="CI407" s="66">
        <v>50</v>
      </c>
      <c r="CJ407" s="66">
        <v>0</v>
      </c>
      <c r="CK407" s="66">
        <v>23</v>
      </c>
      <c r="CL407" s="66">
        <v>196</v>
      </c>
      <c r="CM407" s="66">
        <v>112</v>
      </c>
      <c r="CN407" s="66">
        <v>9</v>
      </c>
      <c r="CO407" s="66">
        <v>24</v>
      </c>
      <c r="CP407" s="66">
        <v>3</v>
      </c>
      <c r="CQ407" s="66">
        <v>1</v>
      </c>
      <c r="CR407" s="67">
        <v>0.17515274949083504</v>
      </c>
      <c r="CS407" s="67">
        <v>0.20264765784114053</v>
      </c>
      <c r="CT407" s="67">
        <v>0.30957230142566189</v>
      </c>
      <c r="CU407" s="67">
        <v>0.164969450101833</v>
      </c>
      <c r="CV407" s="67">
        <v>0.14765784114052954</v>
      </c>
      <c r="CW407" s="68">
        <v>20</v>
      </c>
      <c r="CX407" s="68">
        <v>12</v>
      </c>
      <c r="CY407" s="68">
        <v>12</v>
      </c>
      <c r="CZ407" s="68">
        <v>14</v>
      </c>
    </row>
    <row r="408" spans="1:104" x14ac:dyDescent="0.3">
      <c r="A408" s="3" t="s">
        <v>444</v>
      </c>
      <c r="B408" s="3" t="s">
        <v>738</v>
      </c>
      <c r="C408" s="3" t="s">
        <v>748</v>
      </c>
      <c r="D408" s="6">
        <v>543209</v>
      </c>
      <c r="E408" s="4">
        <v>400</v>
      </c>
      <c r="F408" s="4">
        <v>85</v>
      </c>
      <c r="G408" s="54">
        <v>0.21249999999999999</v>
      </c>
      <c r="H408" s="4">
        <v>1</v>
      </c>
      <c r="I408" s="4">
        <v>85</v>
      </c>
      <c r="J408" s="6"/>
      <c r="K408" s="6">
        <v>85</v>
      </c>
      <c r="L408" s="6"/>
      <c r="M408" s="61"/>
      <c r="N408" s="4" t="s">
        <v>1709</v>
      </c>
      <c r="O408" s="4">
        <v>0</v>
      </c>
      <c r="P408" s="4">
        <v>0</v>
      </c>
      <c r="Q408" s="4">
        <v>0</v>
      </c>
      <c r="R408" s="4">
        <v>0</v>
      </c>
      <c r="S408" s="4">
        <v>70</v>
      </c>
      <c r="T408" s="4">
        <v>30</v>
      </c>
      <c r="U408" s="4">
        <v>0</v>
      </c>
      <c r="V408" s="4">
        <v>0</v>
      </c>
      <c r="W408" s="4">
        <v>0</v>
      </c>
      <c r="X408" s="4">
        <v>100</v>
      </c>
      <c r="Y408" s="4">
        <v>0</v>
      </c>
      <c r="Z408" s="4">
        <v>0</v>
      </c>
      <c r="AA408" s="4">
        <v>100</v>
      </c>
      <c r="AB408" s="4">
        <v>100</v>
      </c>
      <c r="AC408" s="4">
        <v>100</v>
      </c>
      <c r="AD408" s="4">
        <v>100</v>
      </c>
      <c r="AE408" s="4">
        <v>95</v>
      </c>
      <c r="AF408" s="4">
        <v>0</v>
      </c>
      <c r="AG408" s="4">
        <v>20</v>
      </c>
      <c r="AH408" s="4">
        <v>80</v>
      </c>
      <c r="AI408" s="4">
        <v>100</v>
      </c>
      <c r="AJ408" s="4">
        <v>2</v>
      </c>
      <c r="AK408" s="4" t="s">
        <v>96</v>
      </c>
      <c r="AL408" s="4" t="s">
        <v>96</v>
      </c>
      <c r="AM408" s="4">
        <v>1</v>
      </c>
      <c r="AN408" s="4" t="s">
        <v>97</v>
      </c>
      <c r="AO408" s="4" t="s">
        <v>97</v>
      </c>
      <c r="AP408" s="4" t="s">
        <v>96</v>
      </c>
      <c r="AQ408" s="4" t="s">
        <v>97</v>
      </c>
      <c r="AR408" s="4" t="s">
        <v>97</v>
      </c>
      <c r="AS408" s="4" t="s">
        <v>97</v>
      </c>
      <c r="AT408" s="4" t="s">
        <v>97</v>
      </c>
      <c r="AU408" s="4" t="s">
        <v>97</v>
      </c>
      <c r="AV408" s="4" t="s">
        <v>97</v>
      </c>
      <c r="AW408" s="4" t="s">
        <v>97</v>
      </c>
      <c r="AX408" s="4" t="s">
        <v>97</v>
      </c>
      <c r="AY408" s="4" t="s">
        <v>97</v>
      </c>
      <c r="AZ408" s="4" t="s">
        <v>97</v>
      </c>
      <c r="BA408" s="4" t="s">
        <v>97</v>
      </c>
      <c r="BB408" s="4" t="s">
        <v>97</v>
      </c>
      <c r="BC408" s="4" t="s">
        <v>97</v>
      </c>
      <c r="BD408" s="4" t="s">
        <v>96</v>
      </c>
      <c r="BE408" s="4">
        <v>8</v>
      </c>
      <c r="BF408" s="4">
        <v>8</v>
      </c>
      <c r="BG408" s="4">
        <v>8</v>
      </c>
      <c r="BH408" s="4">
        <v>1</v>
      </c>
      <c r="BI408" s="4">
        <v>9</v>
      </c>
      <c r="BJ408" s="4">
        <v>2</v>
      </c>
      <c r="BK408" s="4">
        <v>5</v>
      </c>
      <c r="BL408" s="4" t="s">
        <v>97</v>
      </c>
      <c r="BM408" s="4" t="s">
        <v>96</v>
      </c>
      <c r="BN408" s="4" t="s">
        <v>1722</v>
      </c>
      <c r="BO408" s="6" t="s">
        <v>97</v>
      </c>
      <c r="BP408" s="6" t="s">
        <v>98</v>
      </c>
      <c r="BQ408" s="6" t="s">
        <v>98</v>
      </c>
      <c r="BR408" s="6" t="s">
        <v>96</v>
      </c>
      <c r="BS408" s="6">
        <v>4</v>
      </c>
      <c r="BT408" s="6" t="s">
        <v>96</v>
      </c>
      <c r="BU408" s="29" t="s">
        <v>429</v>
      </c>
      <c r="BV408" s="29" t="s">
        <v>429</v>
      </c>
      <c r="BW408" s="29" t="s">
        <v>429</v>
      </c>
      <c r="BX408" s="29" t="s">
        <v>429</v>
      </c>
      <c r="BY408" s="29" t="s">
        <v>429</v>
      </c>
      <c r="BZ408" s="65" t="s">
        <v>429</v>
      </c>
      <c r="CA408" s="65" t="s">
        <v>429</v>
      </c>
      <c r="CB408" s="65" t="s">
        <v>429</v>
      </c>
      <c r="CC408" s="65" t="s">
        <v>429</v>
      </c>
      <c r="CD408" s="66">
        <v>16</v>
      </c>
      <c r="CE408" s="66">
        <v>2</v>
      </c>
      <c r="CF408" s="66">
        <v>5</v>
      </c>
      <c r="CG408" s="66">
        <v>0</v>
      </c>
      <c r="CH408" s="66">
        <v>0</v>
      </c>
      <c r="CI408" s="66">
        <v>8</v>
      </c>
      <c r="CJ408" s="66">
        <v>0</v>
      </c>
      <c r="CK408" s="66">
        <v>7</v>
      </c>
      <c r="CL408" s="66">
        <v>84</v>
      </c>
      <c r="CM408" s="66">
        <v>47</v>
      </c>
      <c r="CN408" s="66">
        <v>5</v>
      </c>
      <c r="CO408" s="66">
        <v>13</v>
      </c>
      <c r="CP408" s="66">
        <v>2</v>
      </c>
      <c r="CQ408" s="66">
        <v>0</v>
      </c>
      <c r="CR408" s="67">
        <v>0.20300751879699247</v>
      </c>
      <c r="CS408" s="67">
        <v>0.23057644110275688</v>
      </c>
      <c r="CT408" s="67">
        <v>0.26817042606516289</v>
      </c>
      <c r="CU408" s="67">
        <v>0.18045112781954886</v>
      </c>
      <c r="CV408" s="67">
        <v>0.11779448621553884</v>
      </c>
      <c r="CW408" s="68">
        <v>8</v>
      </c>
      <c r="CX408" s="68">
        <v>9</v>
      </c>
      <c r="CY408" s="68">
        <v>7</v>
      </c>
      <c r="CZ408" s="68">
        <v>8</v>
      </c>
    </row>
    <row r="409" spans="1:104" x14ac:dyDescent="0.3">
      <c r="A409" s="3" t="s">
        <v>444</v>
      </c>
      <c r="B409" s="3" t="s">
        <v>738</v>
      </c>
      <c r="C409" s="3" t="s">
        <v>750</v>
      </c>
      <c r="D409" s="6">
        <v>543250</v>
      </c>
      <c r="E409" s="4">
        <v>580</v>
      </c>
      <c r="F409" s="4">
        <v>96</v>
      </c>
      <c r="G409" s="54">
        <v>0.16551724137931034</v>
      </c>
      <c r="H409" s="4">
        <v>2</v>
      </c>
      <c r="I409" s="4">
        <v>96</v>
      </c>
      <c r="J409" s="6"/>
      <c r="K409" s="6">
        <v>59</v>
      </c>
      <c r="L409" s="6">
        <v>37</v>
      </c>
      <c r="M409" s="61"/>
      <c r="N409" s="4" t="s">
        <v>1709</v>
      </c>
      <c r="O409" s="4">
        <v>0</v>
      </c>
      <c r="P409" s="4">
        <v>0</v>
      </c>
      <c r="Q409" s="4">
        <v>0</v>
      </c>
      <c r="R409" s="4">
        <v>0</v>
      </c>
      <c r="S409" s="4">
        <v>100</v>
      </c>
      <c r="T409" s="4">
        <v>0</v>
      </c>
      <c r="U409" s="4">
        <v>0</v>
      </c>
      <c r="V409" s="4">
        <v>0</v>
      </c>
      <c r="W409" s="4">
        <v>0</v>
      </c>
      <c r="X409" s="4">
        <v>100</v>
      </c>
      <c r="Y409" s="4">
        <v>0</v>
      </c>
      <c r="Z409" s="4">
        <v>0</v>
      </c>
      <c r="AA409" s="4">
        <v>100</v>
      </c>
      <c r="AB409" s="4">
        <v>100</v>
      </c>
      <c r="AC409" s="4">
        <v>100</v>
      </c>
      <c r="AD409" s="4">
        <v>100</v>
      </c>
      <c r="AE409" s="4">
        <v>100</v>
      </c>
      <c r="AF409" s="4">
        <v>0</v>
      </c>
      <c r="AG409" s="4">
        <v>50</v>
      </c>
      <c r="AH409" s="4">
        <v>50</v>
      </c>
      <c r="AI409" s="4">
        <v>100</v>
      </c>
      <c r="AJ409" s="4">
        <v>2</v>
      </c>
      <c r="AK409" s="4" t="s">
        <v>96</v>
      </c>
      <c r="AL409" s="4" t="s">
        <v>96</v>
      </c>
      <c r="AM409" s="4">
        <v>2</v>
      </c>
      <c r="AN409" s="4" t="s">
        <v>97</v>
      </c>
      <c r="AO409" s="4" t="s">
        <v>97</v>
      </c>
      <c r="AP409" s="4" t="s">
        <v>96</v>
      </c>
      <c r="AQ409" s="4" t="s">
        <v>96</v>
      </c>
      <c r="AR409" s="4" t="s">
        <v>96</v>
      </c>
      <c r="AS409" s="4" t="s">
        <v>97</v>
      </c>
      <c r="AT409" s="4" t="s">
        <v>97</v>
      </c>
      <c r="AU409" s="4" t="s">
        <v>97</v>
      </c>
      <c r="AV409" s="4" t="s">
        <v>97</v>
      </c>
      <c r="AW409" s="4" t="s">
        <v>97</v>
      </c>
      <c r="AX409" s="4" t="s">
        <v>97</v>
      </c>
      <c r="AY409" s="4" t="s">
        <v>97</v>
      </c>
      <c r="AZ409" s="4" t="s">
        <v>97</v>
      </c>
      <c r="BA409" s="4" t="s">
        <v>97</v>
      </c>
      <c r="BB409" s="4" t="s">
        <v>97</v>
      </c>
      <c r="BC409" s="4" t="s">
        <v>97</v>
      </c>
      <c r="BD409" s="4" t="s">
        <v>96</v>
      </c>
      <c r="BE409" s="4">
        <v>2</v>
      </c>
      <c r="BF409" s="4">
        <v>2</v>
      </c>
      <c r="BG409" s="4">
        <v>2</v>
      </c>
      <c r="BH409" s="4">
        <v>0</v>
      </c>
      <c r="BI409" s="4">
        <v>3</v>
      </c>
      <c r="BJ409" s="4">
        <v>2</v>
      </c>
      <c r="BK409" s="4">
        <v>5</v>
      </c>
      <c r="BL409" s="4" t="s">
        <v>97</v>
      </c>
      <c r="BM409" s="4" t="s">
        <v>97</v>
      </c>
      <c r="BN409" s="4" t="s">
        <v>367</v>
      </c>
      <c r="BO409" s="6" t="s">
        <v>97</v>
      </c>
      <c r="BP409" s="6" t="s">
        <v>98</v>
      </c>
      <c r="BQ409" s="6" t="s">
        <v>98</v>
      </c>
      <c r="BR409" s="6" t="s">
        <v>96</v>
      </c>
      <c r="BS409" s="6">
        <v>4</v>
      </c>
      <c r="BT409" s="6" t="s">
        <v>96</v>
      </c>
      <c r="BU409" s="29" t="s">
        <v>429</v>
      </c>
      <c r="BV409" s="29" t="s">
        <v>429</v>
      </c>
      <c r="BW409" s="29" t="s">
        <v>429</v>
      </c>
      <c r="BX409" s="29" t="s">
        <v>429</v>
      </c>
      <c r="BY409" s="29" t="s">
        <v>429</v>
      </c>
      <c r="BZ409" s="65" t="s">
        <v>429</v>
      </c>
      <c r="CA409" s="65" t="s">
        <v>429</v>
      </c>
      <c r="CB409" s="65" t="s">
        <v>429</v>
      </c>
      <c r="CC409" s="65" t="s">
        <v>429</v>
      </c>
      <c r="CD409" s="66">
        <v>21</v>
      </c>
      <c r="CE409" s="66">
        <v>8</v>
      </c>
      <c r="CF409" s="66">
        <v>7</v>
      </c>
      <c r="CG409" s="66">
        <v>0</v>
      </c>
      <c r="CH409" s="66">
        <v>0</v>
      </c>
      <c r="CI409" s="66">
        <v>17</v>
      </c>
      <c r="CJ409" s="66">
        <v>0</v>
      </c>
      <c r="CK409" s="66">
        <v>10</v>
      </c>
      <c r="CL409" s="66">
        <v>108</v>
      </c>
      <c r="CM409" s="66">
        <v>70</v>
      </c>
      <c r="CN409" s="66">
        <v>3</v>
      </c>
      <c r="CO409" s="66">
        <v>12</v>
      </c>
      <c r="CP409" s="66">
        <v>0</v>
      </c>
      <c r="CQ409" s="66">
        <v>0</v>
      </c>
      <c r="CR409" s="67">
        <v>0.16466552315608921</v>
      </c>
      <c r="CS409" s="67">
        <v>0.24871355060034306</v>
      </c>
      <c r="CT409" s="67">
        <v>0.30017152658662094</v>
      </c>
      <c r="CU409" s="67">
        <v>0.14579759862778729</v>
      </c>
      <c r="CV409" s="67">
        <v>0.14065180102915953</v>
      </c>
      <c r="CW409" s="68">
        <v>12</v>
      </c>
      <c r="CX409" s="68">
        <v>7</v>
      </c>
      <c r="CY409" s="68">
        <v>5</v>
      </c>
      <c r="CZ409" s="68">
        <v>5</v>
      </c>
    </row>
    <row r="410" spans="1:104" x14ac:dyDescent="0.3">
      <c r="A410" s="3" t="s">
        <v>444</v>
      </c>
      <c r="B410" s="3" t="s">
        <v>738</v>
      </c>
      <c r="C410" s="3" t="s">
        <v>753</v>
      </c>
      <c r="D410" s="6">
        <v>543268</v>
      </c>
      <c r="E410" s="4">
        <v>8821</v>
      </c>
      <c r="F410" s="4">
        <v>1850</v>
      </c>
      <c r="G410" s="54">
        <v>0.20972678834599251</v>
      </c>
      <c r="H410" s="4">
        <v>4</v>
      </c>
      <c r="I410" s="4">
        <v>1850</v>
      </c>
      <c r="J410" s="6"/>
      <c r="K410" s="6">
        <v>1850</v>
      </c>
      <c r="L410" s="6"/>
      <c r="M410" s="61"/>
      <c r="N410" s="4" t="s">
        <v>1709</v>
      </c>
      <c r="O410" s="4">
        <v>72</v>
      </c>
      <c r="P410" s="4">
        <v>211</v>
      </c>
      <c r="Q410" s="4">
        <v>100</v>
      </c>
      <c r="R410" s="4">
        <v>90</v>
      </c>
      <c r="S410" s="4">
        <v>10</v>
      </c>
      <c r="T410" s="4">
        <v>0</v>
      </c>
      <c r="U410" s="4">
        <v>0</v>
      </c>
      <c r="V410" s="4">
        <v>100</v>
      </c>
      <c r="W410" s="4">
        <v>80</v>
      </c>
      <c r="X410" s="4">
        <v>10</v>
      </c>
      <c r="Y410" s="4">
        <v>0</v>
      </c>
      <c r="Z410" s="4">
        <v>10</v>
      </c>
      <c r="AA410" s="4">
        <v>100</v>
      </c>
      <c r="AB410" s="4">
        <v>90</v>
      </c>
      <c r="AC410" s="4">
        <v>100</v>
      </c>
      <c r="AD410" s="4">
        <v>85</v>
      </c>
      <c r="AE410" s="4">
        <v>80</v>
      </c>
      <c r="AF410" s="4">
        <v>35</v>
      </c>
      <c r="AG410" s="4">
        <v>45</v>
      </c>
      <c r="AH410" s="4">
        <v>20</v>
      </c>
      <c r="AI410" s="4">
        <v>75</v>
      </c>
      <c r="AJ410" s="4">
        <v>4</v>
      </c>
      <c r="AK410" s="4" t="s">
        <v>96</v>
      </c>
      <c r="AL410" s="4" t="s">
        <v>96</v>
      </c>
      <c r="AM410" s="4">
        <v>2</v>
      </c>
      <c r="AN410" s="4" t="s">
        <v>97</v>
      </c>
      <c r="AO410" s="4" t="s">
        <v>97</v>
      </c>
      <c r="AP410" s="4" t="s">
        <v>97</v>
      </c>
      <c r="AQ410" s="4" t="s">
        <v>96</v>
      </c>
      <c r="AR410" s="4" t="s">
        <v>96</v>
      </c>
      <c r="AS410" s="4" t="s">
        <v>97</v>
      </c>
      <c r="AT410" s="4" t="s">
        <v>97</v>
      </c>
      <c r="AU410" s="4" t="s">
        <v>96</v>
      </c>
      <c r="AV410" s="4" t="s">
        <v>97</v>
      </c>
      <c r="AW410" s="4" t="s">
        <v>97</v>
      </c>
      <c r="AX410" s="4" t="s">
        <v>96</v>
      </c>
      <c r="AY410" s="4" t="s">
        <v>97</v>
      </c>
      <c r="AZ410" s="4" t="s">
        <v>97</v>
      </c>
      <c r="BA410" s="4" t="s">
        <v>97</v>
      </c>
      <c r="BB410" s="4" t="s">
        <v>96</v>
      </c>
      <c r="BC410" s="4" t="s">
        <v>96</v>
      </c>
      <c r="BD410" s="4" t="s">
        <v>97</v>
      </c>
      <c r="BE410" s="4">
        <v>0</v>
      </c>
      <c r="BF410" s="4">
        <v>0</v>
      </c>
      <c r="BG410" s="4">
        <v>0</v>
      </c>
      <c r="BH410" s="4">
        <v>0</v>
      </c>
      <c r="BI410" s="4">
        <v>0</v>
      </c>
      <c r="BJ410" s="4">
        <v>0</v>
      </c>
      <c r="BK410" s="4">
        <v>12</v>
      </c>
      <c r="BL410" s="4" t="s">
        <v>97</v>
      </c>
      <c r="BM410" s="4" t="s">
        <v>96</v>
      </c>
      <c r="BN410" s="4" t="s">
        <v>1729</v>
      </c>
      <c r="BO410" s="6" t="s">
        <v>97</v>
      </c>
      <c r="BP410" s="6" t="s">
        <v>98</v>
      </c>
      <c r="BQ410" s="6" t="s">
        <v>98</v>
      </c>
      <c r="BR410" s="6" t="s">
        <v>96</v>
      </c>
      <c r="BS410" s="6">
        <v>47</v>
      </c>
      <c r="BT410" s="6" t="s">
        <v>96</v>
      </c>
      <c r="BU410" s="29" t="s">
        <v>430</v>
      </c>
      <c r="BV410" s="29" t="s">
        <v>1798</v>
      </c>
      <c r="BW410" s="29" t="s">
        <v>1798</v>
      </c>
      <c r="BX410" s="29" t="s">
        <v>1798</v>
      </c>
      <c r="BY410" s="29" t="s">
        <v>430</v>
      </c>
      <c r="BZ410" s="65" t="s">
        <v>429</v>
      </c>
      <c r="CA410" s="65" t="s">
        <v>1803</v>
      </c>
      <c r="CB410" s="65" t="s">
        <v>429</v>
      </c>
      <c r="CC410" s="65" t="s">
        <v>1800</v>
      </c>
      <c r="CD410" s="66">
        <v>413</v>
      </c>
      <c r="CE410" s="66">
        <v>175</v>
      </c>
      <c r="CF410" s="66">
        <v>87</v>
      </c>
      <c r="CG410" s="66">
        <v>56</v>
      </c>
      <c r="CH410" s="66">
        <v>3</v>
      </c>
      <c r="CI410" s="66">
        <v>650</v>
      </c>
      <c r="CJ410" s="66">
        <v>192</v>
      </c>
      <c r="CK410" s="66">
        <v>214</v>
      </c>
      <c r="CL410" s="66">
        <v>1898</v>
      </c>
      <c r="CM410" s="66">
        <v>947</v>
      </c>
      <c r="CN410" s="66">
        <v>121</v>
      </c>
      <c r="CO410" s="66">
        <v>253</v>
      </c>
      <c r="CP410" s="66">
        <v>466</v>
      </c>
      <c r="CQ410" s="66">
        <v>458</v>
      </c>
      <c r="CR410" s="67">
        <v>0.22355357754193769</v>
      </c>
      <c r="CS410" s="67">
        <v>0.1990186009357526</v>
      </c>
      <c r="CT410" s="67">
        <v>0.28141047586442997</v>
      </c>
      <c r="CU410" s="67">
        <v>0.18007531667237248</v>
      </c>
      <c r="CV410" s="67">
        <v>0.11594202898550725</v>
      </c>
      <c r="CW410" s="68">
        <v>42</v>
      </c>
      <c r="CX410" s="68">
        <v>167</v>
      </c>
      <c r="CY410" s="68">
        <v>138</v>
      </c>
      <c r="CZ410" s="68">
        <v>78</v>
      </c>
    </row>
    <row r="411" spans="1:104" x14ac:dyDescent="0.3">
      <c r="A411" s="3" t="s">
        <v>444</v>
      </c>
      <c r="B411" s="3" t="s">
        <v>738</v>
      </c>
      <c r="C411" s="3" t="s">
        <v>758</v>
      </c>
      <c r="D411" s="6">
        <v>543284</v>
      </c>
      <c r="E411" s="4">
        <v>2280</v>
      </c>
      <c r="F411" s="4">
        <v>1024</v>
      </c>
      <c r="G411" s="54">
        <v>0.44912280701754387</v>
      </c>
      <c r="H411" s="4">
        <v>1</v>
      </c>
      <c r="I411" s="4">
        <v>994</v>
      </c>
      <c r="J411" s="6">
        <v>994</v>
      </c>
      <c r="K411" s="6"/>
      <c r="L411" s="6"/>
      <c r="M411" s="61">
        <v>30</v>
      </c>
      <c r="N411" s="4" t="s">
        <v>1709</v>
      </c>
      <c r="O411" s="4">
        <v>96</v>
      </c>
      <c r="P411" s="4">
        <v>994</v>
      </c>
      <c r="Q411" s="4">
        <v>100</v>
      </c>
      <c r="R411" s="4">
        <v>90</v>
      </c>
      <c r="S411" s="4">
        <v>10</v>
      </c>
      <c r="T411" s="4">
        <v>0</v>
      </c>
      <c r="U411" s="4">
        <v>0</v>
      </c>
      <c r="V411" s="4">
        <v>100</v>
      </c>
      <c r="W411" s="4">
        <v>100</v>
      </c>
      <c r="X411" s="4">
        <v>0</v>
      </c>
      <c r="Y411" s="4">
        <v>0</v>
      </c>
      <c r="Z411" s="4">
        <v>0</v>
      </c>
      <c r="AA411" s="4">
        <v>100</v>
      </c>
      <c r="AB411" s="4">
        <v>100</v>
      </c>
      <c r="AC411" s="4">
        <v>100</v>
      </c>
      <c r="AD411" s="4">
        <v>100</v>
      </c>
      <c r="AE411" s="4">
        <v>100</v>
      </c>
      <c r="AF411" s="4">
        <v>0</v>
      </c>
      <c r="AG411" s="4">
        <v>90</v>
      </c>
      <c r="AH411" s="4">
        <v>10</v>
      </c>
      <c r="AI411" s="4">
        <v>100</v>
      </c>
      <c r="AJ411" s="4">
        <v>2</v>
      </c>
      <c r="AK411" s="4" t="s">
        <v>96</v>
      </c>
      <c r="AL411" s="4" t="s">
        <v>97</v>
      </c>
      <c r="AM411" s="4" t="s">
        <v>98</v>
      </c>
      <c r="AN411" s="4" t="s">
        <v>97</v>
      </c>
      <c r="AO411" s="4" t="s">
        <v>97</v>
      </c>
      <c r="AP411" s="4" t="s">
        <v>97</v>
      </c>
      <c r="AQ411" s="4" t="s">
        <v>97</v>
      </c>
      <c r="AR411" s="4" t="s">
        <v>97</v>
      </c>
      <c r="AS411" s="4" t="s">
        <v>97</v>
      </c>
      <c r="AT411" s="4" t="s">
        <v>97</v>
      </c>
      <c r="AU411" s="4" t="s">
        <v>97</v>
      </c>
      <c r="AV411" s="4" t="s">
        <v>97</v>
      </c>
      <c r="AW411" s="4" t="s">
        <v>97</v>
      </c>
      <c r="AX411" s="4" t="s">
        <v>97</v>
      </c>
      <c r="AY411" s="4" t="s">
        <v>97</v>
      </c>
      <c r="AZ411" s="4" t="s">
        <v>97</v>
      </c>
      <c r="BA411" s="4" t="s">
        <v>97</v>
      </c>
      <c r="BB411" s="4" t="s">
        <v>97</v>
      </c>
      <c r="BC411" s="4" t="s">
        <v>96</v>
      </c>
      <c r="BD411" s="4" t="s">
        <v>97</v>
      </c>
      <c r="BE411" s="4">
        <v>7</v>
      </c>
      <c r="BF411" s="4">
        <v>7</v>
      </c>
      <c r="BG411" s="4">
        <v>10</v>
      </c>
      <c r="BH411" s="4">
        <v>0</v>
      </c>
      <c r="BI411" s="4">
        <v>7</v>
      </c>
      <c r="BJ411" s="4">
        <v>0</v>
      </c>
      <c r="BK411" s="4">
        <v>9</v>
      </c>
      <c r="BL411" s="4" t="s">
        <v>97</v>
      </c>
      <c r="BM411" s="4" t="s">
        <v>96</v>
      </c>
      <c r="BN411" s="4" t="s">
        <v>1714</v>
      </c>
      <c r="BO411" s="6" t="s">
        <v>97</v>
      </c>
      <c r="BP411" s="6" t="s">
        <v>98</v>
      </c>
      <c r="BQ411" s="6" t="s">
        <v>98</v>
      </c>
      <c r="BR411" s="6" t="s">
        <v>96</v>
      </c>
      <c r="BS411" s="6">
        <v>30</v>
      </c>
      <c r="BT411" s="6" t="s">
        <v>96</v>
      </c>
      <c r="BU411" s="29" t="s">
        <v>430</v>
      </c>
      <c r="BV411" s="29" t="s">
        <v>1801</v>
      </c>
      <c r="BW411" s="29" t="s">
        <v>429</v>
      </c>
      <c r="BX411" s="29" t="s">
        <v>429</v>
      </c>
      <c r="BY411" s="29" t="s">
        <v>430</v>
      </c>
      <c r="BZ411" s="65" t="s">
        <v>429</v>
      </c>
      <c r="CA411" s="65" t="s">
        <v>429</v>
      </c>
      <c r="CB411" s="65" t="s">
        <v>429</v>
      </c>
      <c r="CC411" s="65" t="s">
        <v>429</v>
      </c>
      <c r="CD411" s="66">
        <v>135</v>
      </c>
      <c r="CE411" s="66">
        <v>72</v>
      </c>
      <c r="CF411" s="66">
        <v>44</v>
      </c>
      <c r="CG411" s="66">
        <v>26</v>
      </c>
      <c r="CH411" s="66">
        <v>0</v>
      </c>
      <c r="CI411" s="66">
        <v>563</v>
      </c>
      <c r="CJ411" s="66">
        <v>358</v>
      </c>
      <c r="CK411" s="66">
        <v>134</v>
      </c>
      <c r="CL411" s="66">
        <v>658</v>
      </c>
      <c r="CM411" s="66">
        <v>294</v>
      </c>
      <c r="CN411" s="66">
        <v>19</v>
      </c>
      <c r="CO411" s="66">
        <v>91</v>
      </c>
      <c r="CP411" s="66">
        <v>127</v>
      </c>
      <c r="CQ411" s="66">
        <v>127</v>
      </c>
      <c r="CR411" s="67">
        <v>0.28765920070267897</v>
      </c>
      <c r="CS411" s="67">
        <v>0.25032938076416339</v>
      </c>
      <c r="CT411" s="67">
        <v>0.25032938076416339</v>
      </c>
      <c r="CU411" s="67">
        <v>0.11198945981554677</v>
      </c>
      <c r="CV411" s="67">
        <v>9.969257795344752E-2</v>
      </c>
      <c r="CW411" s="68">
        <v>11</v>
      </c>
      <c r="CX411" s="68">
        <v>38</v>
      </c>
      <c r="CY411" s="68">
        <v>38</v>
      </c>
      <c r="CZ411" s="68">
        <v>14</v>
      </c>
    </row>
    <row r="412" spans="1:104" x14ac:dyDescent="0.3">
      <c r="A412" s="3" t="s">
        <v>444</v>
      </c>
      <c r="B412" s="3" t="s">
        <v>738</v>
      </c>
      <c r="C412" s="3" t="s">
        <v>1648</v>
      </c>
      <c r="D412" s="6">
        <v>543331</v>
      </c>
      <c r="E412" s="4">
        <v>4494</v>
      </c>
      <c r="F412" s="4">
        <v>2921</v>
      </c>
      <c r="G412" s="54">
        <v>0.64997774810858922</v>
      </c>
      <c r="H412" s="6" t="s">
        <v>1717</v>
      </c>
      <c r="I412" s="6">
        <v>2921</v>
      </c>
      <c r="J412" s="6"/>
      <c r="K412" s="6"/>
      <c r="L412" s="6">
        <v>2921</v>
      </c>
      <c r="M412" s="61"/>
      <c r="N412" s="4" t="s">
        <v>1709</v>
      </c>
      <c r="O412" s="4">
        <v>54</v>
      </c>
      <c r="P412" s="4">
        <v>225</v>
      </c>
      <c r="Q412" s="4">
        <v>90</v>
      </c>
      <c r="R412" s="4">
        <v>80</v>
      </c>
      <c r="S412" s="4">
        <v>10</v>
      </c>
      <c r="T412" s="4">
        <v>0</v>
      </c>
      <c r="U412" s="4">
        <v>10</v>
      </c>
      <c r="V412" s="4">
        <v>30</v>
      </c>
      <c r="W412" s="4">
        <v>28</v>
      </c>
      <c r="X412" s="4">
        <v>47</v>
      </c>
      <c r="Y412" s="4">
        <v>0</v>
      </c>
      <c r="Z412" s="4">
        <v>25</v>
      </c>
      <c r="AA412" s="4">
        <v>100</v>
      </c>
      <c r="AB412" s="4">
        <v>95</v>
      </c>
      <c r="AC412" s="4">
        <v>98</v>
      </c>
      <c r="AD412" s="4">
        <v>50</v>
      </c>
      <c r="AE412" s="4">
        <v>35</v>
      </c>
      <c r="AF412" s="4">
        <v>0</v>
      </c>
      <c r="AG412" s="4">
        <v>40</v>
      </c>
      <c r="AH412" s="4">
        <v>60</v>
      </c>
      <c r="AI412" s="4">
        <v>100</v>
      </c>
      <c r="AJ412" s="4">
        <v>2</v>
      </c>
      <c r="AK412" s="4" t="s">
        <v>96</v>
      </c>
      <c r="AL412" s="4" t="s">
        <v>96</v>
      </c>
      <c r="AM412" s="4">
        <v>12</v>
      </c>
      <c r="AN412" s="4" t="s">
        <v>96</v>
      </c>
      <c r="AO412" s="4" t="s">
        <v>96</v>
      </c>
      <c r="AP412" s="4" t="s">
        <v>97</v>
      </c>
      <c r="AQ412" s="4" t="s">
        <v>96</v>
      </c>
      <c r="AR412" s="4" t="s">
        <v>96</v>
      </c>
      <c r="AS412" s="4" t="s">
        <v>97</v>
      </c>
      <c r="AT412" s="4" t="s">
        <v>97</v>
      </c>
      <c r="AU412" s="4" t="s">
        <v>97</v>
      </c>
      <c r="AV412" s="4" t="s">
        <v>97</v>
      </c>
      <c r="AW412" s="4" t="s">
        <v>97</v>
      </c>
      <c r="AX412" s="4" t="s">
        <v>97</v>
      </c>
      <c r="AY412" s="4" t="s">
        <v>97</v>
      </c>
      <c r="AZ412" s="4" t="s">
        <v>97</v>
      </c>
      <c r="BA412" s="4" t="s">
        <v>97</v>
      </c>
      <c r="BB412" s="4" t="s">
        <v>97</v>
      </c>
      <c r="BC412" s="4" t="s">
        <v>96</v>
      </c>
      <c r="BD412" s="4" t="s">
        <v>97</v>
      </c>
      <c r="BE412" s="4">
        <v>0</v>
      </c>
      <c r="BF412" s="4">
        <v>0</v>
      </c>
      <c r="BG412" s="4">
        <v>7</v>
      </c>
      <c r="BH412" s="4">
        <v>0</v>
      </c>
      <c r="BI412" s="4">
        <v>0</v>
      </c>
      <c r="BJ412" s="4">
        <v>0</v>
      </c>
      <c r="BK412" s="4">
        <v>11</v>
      </c>
      <c r="BL412" s="4" t="s">
        <v>97</v>
      </c>
      <c r="BM412" s="4" t="s">
        <v>97</v>
      </c>
      <c r="BN412" s="4" t="s">
        <v>98</v>
      </c>
      <c r="BO412" s="6" t="s">
        <v>97</v>
      </c>
      <c r="BP412" s="6" t="s">
        <v>98</v>
      </c>
      <c r="BQ412" s="6" t="s">
        <v>98</v>
      </c>
      <c r="BR412" s="6" t="s">
        <v>96</v>
      </c>
      <c r="BS412" s="6">
        <v>250</v>
      </c>
      <c r="BT412" s="6" t="s">
        <v>96</v>
      </c>
      <c r="BU412" s="29" t="s">
        <v>429</v>
      </c>
      <c r="BV412" s="29" t="s">
        <v>1798</v>
      </c>
      <c r="BW412" s="29" t="s">
        <v>429</v>
      </c>
      <c r="BX412" s="29" t="s">
        <v>1798</v>
      </c>
      <c r="BY412" s="29" t="s">
        <v>430</v>
      </c>
      <c r="BZ412" s="65" t="s">
        <v>1800</v>
      </c>
      <c r="CA412" s="65" t="s">
        <v>1799</v>
      </c>
      <c r="CB412" s="65" t="s">
        <v>429</v>
      </c>
      <c r="CC412" s="65" t="s">
        <v>429</v>
      </c>
      <c r="CD412" s="66">
        <v>361</v>
      </c>
      <c r="CE412" s="66">
        <v>240</v>
      </c>
      <c r="CF412" s="66">
        <v>72</v>
      </c>
      <c r="CG412" s="66">
        <v>112</v>
      </c>
      <c r="CH412" s="66">
        <v>5</v>
      </c>
      <c r="CI412" s="66">
        <v>1070</v>
      </c>
      <c r="CJ412" s="66">
        <v>88</v>
      </c>
      <c r="CK412" s="66">
        <v>246</v>
      </c>
      <c r="CL412" s="66">
        <v>1508</v>
      </c>
      <c r="CM412" s="66">
        <v>593</v>
      </c>
      <c r="CN412" s="66">
        <v>76</v>
      </c>
      <c r="CO412" s="66">
        <v>239</v>
      </c>
      <c r="CP412" s="66">
        <v>654</v>
      </c>
      <c r="CQ412" s="66">
        <v>635</v>
      </c>
      <c r="CR412" s="67">
        <v>0.34293884733831942</v>
      </c>
      <c r="CS412" s="67">
        <v>0.25274967003959525</v>
      </c>
      <c r="CT412" s="67">
        <v>0.22327320721513419</v>
      </c>
      <c r="CU412" s="67">
        <v>0.10932688077430708</v>
      </c>
      <c r="CV412" s="67">
        <v>7.1711394632644088E-2</v>
      </c>
      <c r="CW412" s="68">
        <v>55</v>
      </c>
      <c r="CX412" s="68">
        <v>42</v>
      </c>
      <c r="CY412" s="68">
        <v>87</v>
      </c>
      <c r="CZ412" s="68">
        <v>23</v>
      </c>
    </row>
    <row r="413" spans="1:104" x14ac:dyDescent="0.3">
      <c r="A413" s="3" t="s">
        <v>444</v>
      </c>
      <c r="B413" s="3" t="s">
        <v>738</v>
      </c>
      <c r="C413" s="3" t="s">
        <v>760</v>
      </c>
      <c r="D413" s="6">
        <v>543411</v>
      </c>
      <c r="E413" s="4">
        <v>1060</v>
      </c>
      <c r="F413" s="4">
        <v>93</v>
      </c>
      <c r="G413" s="54">
        <v>8.7735849056603768E-2</v>
      </c>
      <c r="H413" s="4">
        <v>1</v>
      </c>
      <c r="I413" s="4">
        <v>93</v>
      </c>
      <c r="J413" s="6">
        <v>93</v>
      </c>
      <c r="K413" s="6"/>
      <c r="L413" s="6"/>
      <c r="M413" s="61"/>
      <c r="N413" s="4" t="s">
        <v>1709</v>
      </c>
      <c r="O413" s="4">
        <v>0</v>
      </c>
      <c r="P413" s="4">
        <v>0</v>
      </c>
      <c r="Q413" s="4">
        <v>80</v>
      </c>
      <c r="R413" s="4">
        <v>40</v>
      </c>
      <c r="S413" s="4">
        <v>50</v>
      </c>
      <c r="T413" s="4">
        <v>10</v>
      </c>
      <c r="U413" s="4">
        <v>0</v>
      </c>
      <c r="V413" s="4">
        <v>70</v>
      </c>
      <c r="W413" s="4">
        <v>0</v>
      </c>
      <c r="X413" s="4">
        <v>100</v>
      </c>
      <c r="Y413" s="4">
        <v>0</v>
      </c>
      <c r="Z413" s="4">
        <v>0</v>
      </c>
      <c r="AA413" s="4">
        <v>100</v>
      </c>
      <c r="AB413" s="4">
        <v>100</v>
      </c>
      <c r="AC413" s="4">
        <v>100</v>
      </c>
      <c r="AD413" s="4">
        <v>95</v>
      </c>
      <c r="AE413" s="4">
        <v>95</v>
      </c>
      <c r="AF413" s="4">
        <v>0</v>
      </c>
      <c r="AG413" s="4">
        <v>95</v>
      </c>
      <c r="AH413" s="4">
        <v>5</v>
      </c>
      <c r="AI413" s="4">
        <v>100</v>
      </c>
      <c r="AJ413" s="4">
        <v>2</v>
      </c>
      <c r="AK413" s="4" t="s">
        <v>96</v>
      </c>
      <c r="AL413" s="4" t="s">
        <v>96</v>
      </c>
      <c r="AM413" s="4">
        <v>2</v>
      </c>
      <c r="AN413" s="4" t="s">
        <v>97</v>
      </c>
      <c r="AO413" s="4" t="s">
        <v>97</v>
      </c>
      <c r="AP413" s="4" t="s">
        <v>97</v>
      </c>
      <c r="AQ413" s="4" t="s">
        <v>96</v>
      </c>
      <c r="AR413" s="4" t="s">
        <v>96</v>
      </c>
      <c r="AS413" s="4" t="s">
        <v>97</v>
      </c>
      <c r="AT413" s="4" t="s">
        <v>97</v>
      </c>
      <c r="AU413" s="4" t="s">
        <v>97</v>
      </c>
      <c r="AV413" s="4" t="s">
        <v>97</v>
      </c>
      <c r="AW413" s="4" t="s">
        <v>97</v>
      </c>
      <c r="AX413" s="4" t="s">
        <v>97</v>
      </c>
      <c r="AY413" s="4" t="s">
        <v>97</v>
      </c>
      <c r="AZ413" s="4" t="s">
        <v>97</v>
      </c>
      <c r="BA413" s="4" t="s">
        <v>97</v>
      </c>
      <c r="BB413" s="4" t="s">
        <v>97</v>
      </c>
      <c r="BC413" s="4" t="s">
        <v>97</v>
      </c>
      <c r="BD413" s="4" t="s">
        <v>96</v>
      </c>
      <c r="BE413" s="4">
        <v>5</v>
      </c>
      <c r="BF413" s="4">
        <v>5</v>
      </c>
      <c r="BG413" s="4">
        <v>5</v>
      </c>
      <c r="BH413" s="4">
        <v>0</v>
      </c>
      <c r="BI413" s="4">
        <v>0</v>
      </c>
      <c r="BJ413" s="4">
        <v>0</v>
      </c>
      <c r="BK413" s="4">
        <v>7</v>
      </c>
      <c r="BL413" s="4" t="s">
        <v>97</v>
      </c>
      <c r="BM413" s="4" t="s">
        <v>1713</v>
      </c>
      <c r="BN413" s="4" t="s">
        <v>98</v>
      </c>
      <c r="BO413" s="6" t="s">
        <v>97</v>
      </c>
      <c r="BP413" s="6" t="s">
        <v>98</v>
      </c>
      <c r="BQ413" s="6" t="s">
        <v>98</v>
      </c>
      <c r="BR413" s="6" t="s">
        <v>96</v>
      </c>
      <c r="BS413" s="6">
        <v>4</v>
      </c>
      <c r="BT413" s="6" t="s">
        <v>97</v>
      </c>
      <c r="BU413" s="29" t="s">
        <v>429</v>
      </c>
      <c r="BV413" s="29" t="s">
        <v>429</v>
      </c>
      <c r="BW413" s="29" t="s">
        <v>429</v>
      </c>
      <c r="BX413" s="29" t="s">
        <v>429</v>
      </c>
      <c r="BY413" s="29" t="s">
        <v>429</v>
      </c>
      <c r="BZ413" s="65" t="s">
        <v>429</v>
      </c>
      <c r="CA413" s="65" t="s">
        <v>429</v>
      </c>
      <c r="CB413" s="65" t="s">
        <v>429</v>
      </c>
      <c r="CC413" s="65" t="s">
        <v>429</v>
      </c>
      <c r="CD413" s="66">
        <v>31</v>
      </c>
      <c r="CE413" s="66">
        <v>16</v>
      </c>
      <c r="CF413" s="66">
        <v>6</v>
      </c>
      <c r="CG413" s="66">
        <v>0</v>
      </c>
      <c r="CH413" s="66">
        <v>2</v>
      </c>
      <c r="CI413" s="66">
        <v>28</v>
      </c>
      <c r="CJ413" s="66">
        <v>0</v>
      </c>
      <c r="CK413" s="66">
        <v>12</v>
      </c>
      <c r="CL413" s="66">
        <v>216</v>
      </c>
      <c r="CM413" s="66">
        <v>119</v>
      </c>
      <c r="CN413" s="66">
        <v>10</v>
      </c>
      <c r="CO413" s="66">
        <v>27</v>
      </c>
      <c r="CP413" s="66">
        <v>5</v>
      </c>
      <c r="CQ413" s="66">
        <v>5</v>
      </c>
      <c r="CR413" s="67">
        <v>0.19251824817518248</v>
      </c>
      <c r="CS413" s="67">
        <v>0.16970802919708028</v>
      </c>
      <c r="CT413" s="67">
        <v>0.31843065693430656</v>
      </c>
      <c r="CU413" s="67">
        <v>0.18613138686131386</v>
      </c>
      <c r="CV413" s="67">
        <v>0.13321167883211679</v>
      </c>
      <c r="CW413" s="68">
        <v>25</v>
      </c>
      <c r="CX413" s="68">
        <v>15</v>
      </c>
      <c r="CY413" s="68">
        <v>11</v>
      </c>
      <c r="CZ413" s="68">
        <v>9</v>
      </c>
    </row>
    <row r="414" spans="1:104" x14ac:dyDescent="0.3">
      <c r="A414" s="3" t="s">
        <v>444</v>
      </c>
      <c r="B414" s="3" t="s">
        <v>738</v>
      </c>
      <c r="C414" s="3" t="s">
        <v>762</v>
      </c>
      <c r="D414" s="6">
        <v>543489</v>
      </c>
      <c r="E414" s="4">
        <v>992</v>
      </c>
      <c r="F414" s="4">
        <v>362</v>
      </c>
      <c r="G414" s="54">
        <v>0.36491935483870969</v>
      </c>
      <c r="H414" s="4">
        <v>1</v>
      </c>
      <c r="I414" s="4">
        <v>362</v>
      </c>
      <c r="J414" s="6"/>
      <c r="K414" s="6">
        <v>362</v>
      </c>
      <c r="L414" s="6"/>
      <c r="M414" s="61"/>
      <c r="N414" s="4" t="s">
        <v>1709</v>
      </c>
      <c r="O414" s="4">
        <v>0</v>
      </c>
      <c r="P414" s="4">
        <v>0</v>
      </c>
      <c r="Q414" s="4">
        <v>100</v>
      </c>
      <c r="R414" s="4">
        <v>98</v>
      </c>
      <c r="S414" s="4">
        <v>2</v>
      </c>
      <c r="T414" s="4">
        <v>0</v>
      </c>
      <c r="U414" s="4">
        <v>0</v>
      </c>
      <c r="V414" s="4">
        <v>40</v>
      </c>
      <c r="W414" s="4">
        <v>0</v>
      </c>
      <c r="X414" s="4">
        <v>100</v>
      </c>
      <c r="Y414" s="4">
        <v>0</v>
      </c>
      <c r="Z414" s="4">
        <v>0</v>
      </c>
      <c r="AA414" s="4">
        <v>100</v>
      </c>
      <c r="AB414" s="4">
        <v>100</v>
      </c>
      <c r="AC414" s="4">
        <v>100</v>
      </c>
      <c r="AD414" s="4">
        <v>100</v>
      </c>
      <c r="AE414" s="4">
        <v>70</v>
      </c>
      <c r="AF414" s="4">
        <v>5</v>
      </c>
      <c r="AG414" s="4">
        <v>50</v>
      </c>
      <c r="AH414" s="4">
        <v>45</v>
      </c>
      <c r="AI414" s="4">
        <v>100</v>
      </c>
      <c r="AJ414" s="4">
        <v>2</v>
      </c>
      <c r="AK414" s="4" t="s">
        <v>96</v>
      </c>
      <c r="AL414" s="4" t="s">
        <v>96</v>
      </c>
      <c r="AM414" s="4">
        <v>12</v>
      </c>
      <c r="AN414" s="4" t="s">
        <v>97</v>
      </c>
      <c r="AO414" s="4" t="s">
        <v>97</v>
      </c>
      <c r="AP414" s="4" t="s">
        <v>97</v>
      </c>
      <c r="AQ414" s="4" t="s">
        <v>97</v>
      </c>
      <c r="AR414" s="4" t="s">
        <v>97</v>
      </c>
      <c r="AS414" s="4" t="s">
        <v>97</v>
      </c>
      <c r="AT414" s="4" t="s">
        <v>97</v>
      </c>
      <c r="AU414" s="4" t="s">
        <v>97</v>
      </c>
      <c r="AV414" s="4" t="s">
        <v>97</v>
      </c>
      <c r="AW414" s="4" t="s">
        <v>97</v>
      </c>
      <c r="AX414" s="4" t="s">
        <v>97</v>
      </c>
      <c r="AY414" s="4" t="s">
        <v>97</v>
      </c>
      <c r="AZ414" s="4" t="s">
        <v>97</v>
      </c>
      <c r="BA414" s="4" t="s">
        <v>97</v>
      </c>
      <c r="BB414" s="4" t="s">
        <v>97</v>
      </c>
      <c r="BC414" s="4" t="s">
        <v>97</v>
      </c>
      <c r="BD414" s="4" t="s">
        <v>96</v>
      </c>
      <c r="BE414" s="4">
        <v>6</v>
      </c>
      <c r="BF414" s="4">
        <v>6</v>
      </c>
      <c r="BG414" s="4">
        <v>20</v>
      </c>
      <c r="BH414" s="4">
        <v>0</v>
      </c>
      <c r="BI414" s="4">
        <v>14</v>
      </c>
      <c r="BJ414" s="4">
        <v>0</v>
      </c>
      <c r="BK414" s="4">
        <v>7</v>
      </c>
      <c r="BL414" s="4" t="s">
        <v>97</v>
      </c>
      <c r="BM414" s="4" t="s">
        <v>97</v>
      </c>
      <c r="BN414" s="4" t="s">
        <v>98</v>
      </c>
      <c r="BO414" s="6" t="s">
        <v>97</v>
      </c>
      <c r="BP414" s="6" t="s">
        <v>98</v>
      </c>
      <c r="BQ414" s="6" t="s">
        <v>98</v>
      </c>
      <c r="BR414" s="6" t="s">
        <v>96</v>
      </c>
      <c r="BS414" s="6">
        <v>10</v>
      </c>
      <c r="BT414" s="6" t="s">
        <v>96</v>
      </c>
      <c r="BU414" s="29" t="s">
        <v>429</v>
      </c>
      <c r="BV414" s="29" t="s">
        <v>1798</v>
      </c>
      <c r="BW414" s="29" t="s">
        <v>429</v>
      </c>
      <c r="BX414" s="29" t="s">
        <v>1798</v>
      </c>
      <c r="BY414" s="29" t="s">
        <v>430</v>
      </c>
      <c r="BZ414" s="65" t="s">
        <v>429</v>
      </c>
      <c r="CA414" s="65" t="s">
        <v>429</v>
      </c>
      <c r="CB414" s="65" t="s">
        <v>429</v>
      </c>
      <c r="CC414" s="65" t="s">
        <v>1800</v>
      </c>
      <c r="CD414" s="66">
        <v>53</v>
      </c>
      <c r="CE414" s="66">
        <v>29</v>
      </c>
      <c r="CF414" s="66">
        <v>7</v>
      </c>
      <c r="CG414" s="66">
        <v>0</v>
      </c>
      <c r="CH414" s="66">
        <v>0</v>
      </c>
      <c r="CI414" s="66">
        <v>63</v>
      </c>
      <c r="CJ414" s="66">
        <v>0</v>
      </c>
      <c r="CK414" s="66">
        <v>27</v>
      </c>
      <c r="CL414" s="66">
        <v>150</v>
      </c>
      <c r="CM414" s="66">
        <v>81</v>
      </c>
      <c r="CN414" s="66">
        <v>7</v>
      </c>
      <c r="CO414" s="66">
        <v>14</v>
      </c>
      <c r="CP414" s="66">
        <v>15</v>
      </c>
      <c r="CQ414" s="66">
        <v>14</v>
      </c>
      <c r="CR414" s="67">
        <v>0.19875130072840791</v>
      </c>
      <c r="CS414" s="67">
        <v>0.21540062434963581</v>
      </c>
      <c r="CT414" s="67">
        <v>0.27055150884495316</v>
      </c>
      <c r="CU414" s="67">
        <v>0.16857440166493237</v>
      </c>
      <c r="CV414" s="67">
        <v>0.14672216441207075</v>
      </c>
      <c r="CW414" s="68">
        <v>25</v>
      </c>
      <c r="CX414" s="68">
        <v>14</v>
      </c>
      <c r="CY414" s="68">
        <v>6</v>
      </c>
      <c r="CZ414" s="68">
        <v>10</v>
      </c>
    </row>
    <row r="415" spans="1:104" x14ac:dyDescent="0.3">
      <c r="A415" s="3" t="s">
        <v>444</v>
      </c>
      <c r="B415" s="3" t="s">
        <v>738</v>
      </c>
      <c r="C415" s="3" t="s">
        <v>764</v>
      </c>
      <c r="D415" s="6">
        <v>543519</v>
      </c>
      <c r="E415" s="4">
        <v>4571</v>
      </c>
      <c r="F415" s="4">
        <v>2743</v>
      </c>
      <c r="G415" s="54">
        <v>0.60008750820389412</v>
      </c>
      <c r="H415" s="4">
        <v>3</v>
      </c>
      <c r="I415" s="4">
        <v>1248</v>
      </c>
      <c r="J415" s="6">
        <v>844</v>
      </c>
      <c r="K415" s="6">
        <v>404</v>
      </c>
      <c r="L415" s="6"/>
      <c r="M415" s="61">
        <v>1495</v>
      </c>
      <c r="N415" s="4" t="s">
        <v>1709</v>
      </c>
      <c r="O415" s="4">
        <v>92</v>
      </c>
      <c r="P415" s="4">
        <v>368</v>
      </c>
      <c r="Q415" s="4">
        <v>90</v>
      </c>
      <c r="R415" s="4">
        <v>90</v>
      </c>
      <c r="S415" s="4">
        <v>10</v>
      </c>
      <c r="T415" s="4">
        <v>0</v>
      </c>
      <c r="U415" s="4">
        <v>0</v>
      </c>
      <c r="V415" s="4">
        <v>100</v>
      </c>
      <c r="W415" s="4">
        <v>80</v>
      </c>
      <c r="X415" s="4">
        <v>15</v>
      </c>
      <c r="Y415" s="4">
        <v>0</v>
      </c>
      <c r="Z415" s="4">
        <v>5</v>
      </c>
      <c r="AA415" s="4">
        <v>100</v>
      </c>
      <c r="AB415" s="4">
        <v>100</v>
      </c>
      <c r="AC415" s="4">
        <v>100</v>
      </c>
      <c r="AD415" s="4">
        <v>100</v>
      </c>
      <c r="AE415" s="4">
        <v>70</v>
      </c>
      <c r="AF415" s="4">
        <v>0</v>
      </c>
      <c r="AG415" s="4">
        <v>85</v>
      </c>
      <c r="AH415" s="4">
        <v>15</v>
      </c>
      <c r="AI415" s="4">
        <v>100</v>
      </c>
      <c r="AJ415" s="4">
        <v>2</v>
      </c>
      <c r="AK415" s="4" t="s">
        <v>96</v>
      </c>
      <c r="AL415" s="4" t="s">
        <v>96</v>
      </c>
      <c r="AM415" s="4">
        <v>2</v>
      </c>
      <c r="AN415" s="4" t="s">
        <v>97</v>
      </c>
      <c r="AO415" s="4" t="s">
        <v>96</v>
      </c>
      <c r="AP415" s="4" t="s">
        <v>96</v>
      </c>
      <c r="AQ415" s="4" t="s">
        <v>97</v>
      </c>
      <c r="AR415" s="4" t="s">
        <v>97</v>
      </c>
      <c r="AS415" s="4" t="s">
        <v>97</v>
      </c>
      <c r="AT415" s="4" t="s">
        <v>97</v>
      </c>
      <c r="AU415" s="4" t="s">
        <v>96</v>
      </c>
      <c r="AV415" s="4" t="s">
        <v>97</v>
      </c>
      <c r="AW415" s="4" t="s">
        <v>97</v>
      </c>
      <c r="AX415" s="4" t="s">
        <v>97</v>
      </c>
      <c r="AY415" s="4" t="s">
        <v>97</v>
      </c>
      <c r="AZ415" s="4" t="s">
        <v>97</v>
      </c>
      <c r="BA415" s="4" t="s">
        <v>97</v>
      </c>
      <c r="BB415" s="4" t="s">
        <v>97</v>
      </c>
      <c r="BC415" s="4" t="s">
        <v>96</v>
      </c>
      <c r="BD415" s="4" t="s">
        <v>96</v>
      </c>
      <c r="BE415" s="4">
        <v>0</v>
      </c>
      <c r="BF415" s="4">
        <v>0</v>
      </c>
      <c r="BG415" s="4">
        <v>15</v>
      </c>
      <c r="BH415" s="4">
        <v>0</v>
      </c>
      <c r="BI415" s="4">
        <v>0</v>
      </c>
      <c r="BJ415" s="4">
        <v>0</v>
      </c>
      <c r="BK415" s="4">
        <v>11</v>
      </c>
      <c r="BL415" s="4" t="s">
        <v>96</v>
      </c>
      <c r="BM415" s="4" t="s">
        <v>96</v>
      </c>
      <c r="BN415" s="4" t="s">
        <v>1729</v>
      </c>
      <c r="BO415" s="6" t="s">
        <v>97</v>
      </c>
      <c r="BP415" s="6" t="s">
        <v>98</v>
      </c>
      <c r="BQ415" s="6" t="s">
        <v>98</v>
      </c>
      <c r="BR415" s="6" t="s">
        <v>97</v>
      </c>
      <c r="BS415" s="6" t="s">
        <v>98</v>
      </c>
      <c r="BT415" s="6" t="s">
        <v>98</v>
      </c>
      <c r="BU415" s="29" t="s">
        <v>430</v>
      </c>
      <c r="BV415" s="29" t="s">
        <v>1798</v>
      </c>
      <c r="BW415" s="29" t="s">
        <v>1798</v>
      </c>
      <c r="BX415" s="29" t="s">
        <v>1798</v>
      </c>
      <c r="BY415" s="29" t="s">
        <v>430</v>
      </c>
      <c r="BZ415" s="65" t="s">
        <v>429</v>
      </c>
      <c r="CA415" s="65" t="s">
        <v>1800</v>
      </c>
      <c r="CB415" s="65" t="s">
        <v>429</v>
      </c>
      <c r="CC415" s="65" t="s">
        <v>1800</v>
      </c>
      <c r="CD415" s="66">
        <v>214</v>
      </c>
      <c r="CE415" s="66">
        <v>133</v>
      </c>
      <c r="CF415" s="66">
        <v>53</v>
      </c>
      <c r="CG415" s="66">
        <v>22</v>
      </c>
      <c r="CH415" s="66">
        <v>0</v>
      </c>
      <c r="CI415" s="66">
        <v>1074</v>
      </c>
      <c r="CJ415" s="66">
        <v>223</v>
      </c>
      <c r="CK415" s="66">
        <v>236</v>
      </c>
      <c r="CL415" s="66">
        <v>1624</v>
      </c>
      <c r="CM415" s="66">
        <v>568</v>
      </c>
      <c r="CN415" s="66">
        <v>77</v>
      </c>
      <c r="CO415" s="66">
        <v>244</v>
      </c>
      <c r="CP415" s="66">
        <v>732</v>
      </c>
      <c r="CQ415" s="66">
        <v>734</v>
      </c>
      <c r="CR415" s="67">
        <v>0.37521739130434784</v>
      </c>
      <c r="CS415" s="67">
        <v>0.2417391304347826</v>
      </c>
      <c r="CT415" s="67">
        <v>0.20391304347826086</v>
      </c>
      <c r="CU415" s="67">
        <v>0.10847826086956522</v>
      </c>
      <c r="CV415" s="67">
        <v>7.0652173913043473E-2</v>
      </c>
      <c r="CW415" s="68">
        <v>35</v>
      </c>
      <c r="CX415" s="68">
        <v>45</v>
      </c>
      <c r="CY415" s="68">
        <v>120</v>
      </c>
      <c r="CZ415" s="68">
        <v>24</v>
      </c>
    </row>
    <row r="416" spans="1:104" x14ac:dyDescent="0.3">
      <c r="A416" s="3" t="s">
        <v>444</v>
      </c>
      <c r="B416" s="3" t="s">
        <v>738</v>
      </c>
      <c r="C416" s="3" t="s">
        <v>768</v>
      </c>
      <c r="D416" s="6">
        <v>543535</v>
      </c>
      <c r="E416" s="4">
        <v>1746</v>
      </c>
      <c r="F416" s="4">
        <v>228</v>
      </c>
      <c r="G416" s="54">
        <v>0.13058419243986255</v>
      </c>
      <c r="H416" s="4">
        <v>2</v>
      </c>
      <c r="I416" s="4">
        <v>188</v>
      </c>
      <c r="J416" s="6"/>
      <c r="K416" s="6">
        <v>130</v>
      </c>
      <c r="L416" s="6">
        <v>58</v>
      </c>
      <c r="M416" s="61">
        <v>40</v>
      </c>
      <c r="N416" s="4" t="s">
        <v>1709</v>
      </c>
      <c r="O416" s="4">
        <v>0</v>
      </c>
      <c r="P416" s="4">
        <v>0</v>
      </c>
      <c r="Q416" s="4">
        <v>100</v>
      </c>
      <c r="R416" s="4">
        <v>95</v>
      </c>
      <c r="S416" s="4">
        <v>5</v>
      </c>
      <c r="T416" s="4">
        <v>0</v>
      </c>
      <c r="U416" s="4">
        <v>0</v>
      </c>
      <c r="V416" s="4">
        <v>0</v>
      </c>
      <c r="W416" s="4">
        <v>0</v>
      </c>
      <c r="X416" s="4">
        <v>98</v>
      </c>
      <c r="Y416" s="4">
        <v>2</v>
      </c>
      <c r="Z416" s="4">
        <v>0</v>
      </c>
      <c r="AA416" s="4">
        <v>100</v>
      </c>
      <c r="AB416" s="4">
        <v>100</v>
      </c>
      <c r="AC416" s="4">
        <v>100</v>
      </c>
      <c r="AD416" s="4">
        <v>100</v>
      </c>
      <c r="AE416" s="4">
        <v>90</v>
      </c>
      <c r="AF416" s="4">
        <v>0</v>
      </c>
      <c r="AG416" s="4">
        <v>40</v>
      </c>
      <c r="AH416" s="4">
        <v>60</v>
      </c>
      <c r="AI416" s="4">
        <v>100</v>
      </c>
      <c r="AJ416" s="4">
        <v>2</v>
      </c>
      <c r="AK416" s="4" t="s">
        <v>96</v>
      </c>
      <c r="AL416" s="4" t="s">
        <v>96</v>
      </c>
      <c r="AM416" s="4">
        <v>2</v>
      </c>
      <c r="AN416" s="4" t="s">
        <v>97</v>
      </c>
      <c r="AO416" s="4" t="s">
        <v>96</v>
      </c>
      <c r="AP416" s="4" t="s">
        <v>97</v>
      </c>
      <c r="AQ416" s="4" t="s">
        <v>96</v>
      </c>
      <c r="AR416" s="4" t="s">
        <v>96</v>
      </c>
      <c r="AS416" s="4" t="s">
        <v>97</v>
      </c>
      <c r="AT416" s="4" t="s">
        <v>97</v>
      </c>
      <c r="AU416" s="4" t="s">
        <v>97</v>
      </c>
      <c r="AV416" s="4" t="s">
        <v>97</v>
      </c>
      <c r="AW416" s="4" t="s">
        <v>97</v>
      </c>
      <c r="AX416" s="4" t="s">
        <v>97</v>
      </c>
      <c r="AY416" s="4" t="s">
        <v>97</v>
      </c>
      <c r="AZ416" s="4" t="s">
        <v>97</v>
      </c>
      <c r="BA416" s="4" t="s">
        <v>97</v>
      </c>
      <c r="BB416" s="4" t="s">
        <v>97</v>
      </c>
      <c r="BC416" s="4" t="s">
        <v>96</v>
      </c>
      <c r="BD416" s="4" t="s">
        <v>96</v>
      </c>
      <c r="BE416" s="4">
        <v>0</v>
      </c>
      <c r="BF416" s="4">
        <v>0</v>
      </c>
      <c r="BG416" s="4">
        <v>0</v>
      </c>
      <c r="BH416" s="4">
        <v>6</v>
      </c>
      <c r="BI416" s="4">
        <v>0</v>
      </c>
      <c r="BJ416" s="4">
        <v>7</v>
      </c>
      <c r="BK416" s="4">
        <v>7</v>
      </c>
      <c r="BL416" s="4" t="s">
        <v>97</v>
      </c>
      <c r="BM416" s="4" t="s">
        <v>97</v>
      </c>
      <c r="BN416" s="4" t="s">
        <v>98</v>
      </c>
      <c r="BO416" s="6" t="s">
        <v>97</v>
      </c>
      <c r="BP416" s="6" t="s">
        <v>98</v>
      </c>
      <c r="BQ416" s="6" t="s">
        <v>98</v>
      </c>
      <c r="BR416" s="6" t="s">
        <v>96</v>
      </c>
      <c r="BS416" s="6">
        <v>9</v>
      </c>
      <c r="BT416" s="6" t="s">
        <v>96</v>
      </c>
      <c r="BU416" s="29" t="s">
        <v>429</v>
      </c>
      <c r="BV416" s="29" t="s">
        <v>429</v>
      </c>
      <c r="BW416" s="29" t="s">
        <v>429</v>
      </c>
      <c r="BX416" s="29" t="s">
        <v>429</v>
      </c>
      <c r="BY416" s="29" t="s">
        <v>429</v>
      </c>
      <c r="BZ416" s="65" t="s">
        <v>1800</v>
      </c>
      <c r="CA416" s="65" t="s">
        <v>429</v>
      </c>
      <c r="CB416" s="65" t="s">
        <v>429</v>
      </c>
      <c r="CC416" s="65" t="s">
        <v>429</v>
      </c>
      <c r="CD416" s="66">
        <v>81</v>
      </c>
      <c r="CE416" s="66">
        <v>33</v>
      </c>
      <c r="CF416" s="66">
        <v>13</v>
      </c>
      <c r="CG416" s="66">
        <v>7</v>
      </c>
      <c r="CH416" s="66">
        <v>1</v>
      </c>
      <c r="CI416" s="66">
        <v>60</v>
      </c>
      <c r="CJ416" s="66">
        <v>0</v>
      </c>
      <c r="CK416" s="66">
        <v>35</v>
      </c>
      <c r="CL416" s="66">
        <v>343</v>
      </c>
      <c r="CM416" s="66">
        <v>207</v>
      </c>
      <c r="CN416" s="66">
        <v>10</v>
      </c>
      <c r="CO416" s="66">
        <v>37</v>
      </c>
      <c r="CP416" s="66">
        <v>11</v>
      </c>
      <c r="CQ416" s="66">
        <v>10</v>
      </c>
      <c r="CR416" s="67">
        <v>0.15672451193058567</v>
      </c>
      <c r="CS416" s="67">
        <v>0.19251626898047722</v>
      </c>
      <c r="CT416" s="67">
        <v>0.32212581344902386</v>
      </c>
      <c r="CU416" s="67">
        <v>0.15943600867678959</v>
      </c>
      <c r="CV416" s="67">
        <v>0.16919739696312364</v>
      </c>
      <c r="CW416" s="68">
        <v>18</v>
      </c>
      <c r="CX416" s="68">
        <v>32</v>
      </c>
      <c r="CY416" s="68">
        <v>12</v>
      </c>
      <c r="CZ416" s="68">
        <v>18</v>
      </c>
    </row>
    <row r="417" spans="1:371" x14ac:dyDescent="0.3">
      <c r="A417" s="3" t="s">
        <v>444</v>
      </c>
      <c r="B417" s="3" t="s">
        <v>738</v>
      </c>
      <c r="C417" s="3" t="s">
        <v>770</v>
      </c>
      <c r="D417" s="6">
        <v>560154</v>
      </c>
      <c r="E417" s="4">
        <v>8940</v>
      </c>
      <c r="F417" s="4">
        <v>2898</v>
      </c>
      <c r="G417" s="54">
        <v>0.32416107382550335</v>
      </c>
      <c r="H417" s="4">
        <v>1</v>
      </c>
      <c r="I417" s="4">
        <v>2898</v>
      </c>
      <c r="J417" s="6">
        <v>2898</v>
      </c>
      <c r="K417" s="6"/>
      <c r="L417" s="6"/>
      <c r="M417" s="61"/>
      <c r="N417" s="4" t="s">
        <v>1709</v>
      </c>
      <c r="O417" s="4">
        <v>27</v>
      </c>
      <c r="P417" s="4">
        <v>73</v>
      </c>
      <c r="Q417" s="4">
        <v>100</v>
      </c>
      <c r="R417" s="4">
        <v>95</v>
      </c>
      <c r="S417" s="4">
        <v>5</v>
      </c>
      <c r="T417" s="4">
        <v>0</v>
      </c>
      <c r="U417" s="4">
        <v>0</v>
      </c>
      <c r="V417" s="4">
        <v>100</v>
      </c>
      <c r="W417" s="4">
        <v>85</v>
      </c>
      <c r="X417" s="4">
        <v>10</v>
      </c>
      <c r="Y417" s="4">
        <v>5</v>
      </c>
      <c r="Z417" s="4">
        <v>0</v>
      </c>
      <c r="AA417" s="4">
        <v>100</v>
      </c>
      <c r="AB417" s="4">
        <v>95</v>
      </c>
      <c r="AC417" s="4">
        <v>100</v>
      </c>
      <c r="AD417" s="4">
        <v>100</v>
      </c>
      <c r="AE417" s="4">
        <v>90</v>
      </c>
      <c r="AF417" s="4">
        <v>30</v>
      </c>
      <c r="AG417" s="4">
        <v>70</v>
      </c>
      <c r="AH417" s="4">
        <v>0</v>
      </c>
      <c r="AI417" s="4">
        <v>100</v>
      </c>
      <c r="AJ417" s="4">
        <v>2</v>
      </c>
      <c r="AK417" s="4" t="s">
        <v>96</v>
      </c>
      <c r="AL417" s="4" t="s">
        <v>96</v>
      </c>
      <c r="AM417" s="4">
        <v>2</v>
      </c>
      <c r="AN417" s="4" t="s">
        <v>97</v>
      </c>
      <c r="AO417" s="4" t="s">
        <v>97</v>
      </c>
      <c r="AP417" s="4" t="s">
        <v>97</v>
      </c>
      <c r="AQ417" s="4" t="s">
        <v>96</v>
      </c>
      <c r="AR417" s="4" t="s">
        <v>96</v>
      </c>
      <c r="AS417" s="4" t="s">
        <v>97</v>
      </c>
      <c r="AT417" s="4" t="s">
        <v>97</v>
      </c>
      <c r="AU417" s="4" t="s">
        <v>96</v>
      </c>
      <c r="AV417" s="4" t="s">
        <v>97</v>
      </c>
      <c r="AW417" s="4" t="s">
        <v>97</v>
      </c>
      <c r="AX417" s="4" t="s">
        <v>97</v>
      </c>
      <c r="AY417" s="4" t="s">
        <v>97</v>
      </c>
      <c r="AZ417" s="4" t="s">
        <v>97</v>
      </c>
      <c r="BA417" s="4" t="s">
        <v>97</v>
      </c>
      <c r="BB417" s="4" t="s">
        <v>97</v>
      </c>
      <c r="BC417" s="4" t="s">
        <v>96</v>
      </c>
      <c r="BD417" s="4" t="s">
        <v>96</v>
      </c>
      <c r="BE417" s="4">
        <v>0</v>
      </c>
      <c r="BF417" s="4">
        <v>0</v>
      </c>
      <c r="BG417" s="4">
        <v>3</v>
      </c>
      <c r="BH417" s="4">
        <v>0</v>
      </c>
      <c r="BI417" s="4">
        <v>0</v>
      </c>
      <c r="BJ417" s="4">
        <v>0</v>
      </c>
      <c r="BK417" s="4">
        <v>13</v>
      </c>
      <c r="BL417" s="4" t="s">
        <v>96</v>
      </c>
      <c r="BM417" s="4" t="s">
        <v>96</v>
      </c>
      <c r="BN417" s="4" t="s">
        <v>1714</v>
      </c>
      <c r="BO417" s="6" t="s">
        <v>97</v>
      </c>
      <c r="BP417" s="6" t="s">
        <v>98</v>
      </c>
      <c r="BQ417" s="6" t="s">
        <v>98</v>
      </c>
      <c r="BR417" s="6" t="s">
        <v>96</v>
      </c>
      <c r="BS417" s="6">
        <v>25</v>
      </c>
      <c r="BT417" s="6" t="s">
        <v>96</v>
      </c>
      <c r="BU417" s="29" t="s">
        <v>430</v>
      </c>
      <c r="BV417" s="29" t="s">
        <v>1798</v>
      </c>
      <c r="BW417" s="29" t="s">
        <v>1798</v>
      </c>
      <c r="BX417" s="29" t="s">
        <v>1802</v>
      </c>
      <c r="BY417" s="29" t="s">
        <v>430</v>
      </c>
      <c r="BZ417" s="65" t="s">
        <v>1800</v>
      </c>
      <c r="CA417" s="65" t="s">
        <v>429</v>
      </c>
      <c r="CB417" s="65" t="s">
        <v>429</v>
      </c>
      <c r="CC417" s="65" t="s">
        <v>429</v>
      </c>
      <c r="CD417" s="66">
        <v>469</v>
      </c>
      <c r="CE417" s="66">
        <v>238</v>
      </c>
      <c r="CF417" s="66">
        <v>133</v>
      </c>
      <c r="CG417" s="66">
        <v>21</v>
      </c>
      <c r="CH417" s="66">
        <v>1</v>
      </c>
      <c r="CI417" s="66">
        <v>747</v>
      </c>
      <c r="CJ417" s="66">
        <v>15</v>
      </c>
      <c r="CK417" s="66">
        <v>248</v>
      </c>
      <c r="CL417" s="66">
        <v>1934</v>
      </c>
      <c r="CM417" s="66">
        <v>1100</v>
      </c>
      <c r="CN417" s="66">
        <v>94</v>
      </c>
      <c r="CO417" s="66">
        <v>255</v>
      </c>
      <c r="CP417" s="66">
        <v>211</v>
      </c>
      <c r="CQ417" s="66">
        <v>184</v>
      </c>
      <c r="CR417" s="67">
        <v>0.19605368819548011</v>
      </c>
      <c r="CS417" s="67">
        <v>0.23677870827119421</v>
      </c>
      <c r="CT417" s="67">
        <v>0.28427211196512564</v>
      </c>
      <c r="CU417" s="67">
        <v>0.17838705976826891</v>
      </c>
      <c r="CV417" s="67">
        <v>0.10450843179993118</v>
      </c>
      <c r="CW417" s="68">
        <v>121</v>
      </c>
      <c r="CX417" s="68">
        <v>130</v>
      </c>
      <c r="CY417" s="68">
        <v>101</v>
      </c>
      <c r="CZ417" s="68">
        <v>73</v>
      </c>
    </row>
    <row r="418" spans="1:371" x14ac:dyDescent="0.3">
      <c r="A418" s="3" t="s">
        <v>444</v>
      </c>
      <c r="B418" s="3" t="s">
        <v>738</v>
      </c>
      <c r="C418" s="3" t="s">
        <v>738</v>
      </c>
      <c r="D418" s="6">
        <v>526355</v>
      </c>
      <c r="E418" s="4">
        <v>36185</v>
      </c>
      <c r="F418" s="4">
        <v>2174</v>
      </c>
      <c r="G418" s="54">
        <v>6.0080143705955505E-2</v>
      </c>
      <c r="H418" s="4">
        <v>3</v>
      </c>
      <c r="I418" s="4">
        <v>1934</v>
      </c>
      <c r="J418" s="6">
        <v>272</v>
      </c>
      <c r="K418" s="6">
        <v>1662</v>
      </c>
      <c r="L418" s="6"/>
      <c r="M418" s="61">
        <v>240</v>
      </c>
      <c r="N418" s="4" t="s">
        <v>1709</v>
      </c>
      <c r="O418" s="4">
        <v>277</v>
      </c>
      <c r="P418" s="4">
        <v>597</v>
      </c>
      <c r="Q418" s="4">
        <v>100</v>
      </c>
      <c r="R418" s="4">
        <v>100</v>
      </c>
      <c r="S418" s="4">
        <v>0</v>
      </c>
      <c r="T418" s="4">
        <v>0</v>
      </c>
      <c r="U418" s="4">
        <v>0</v>
      </c>
      <c r="V418" s="4">
        <v>100</v>
      </c>
      <c r="W418" s="4">
        <v>100</v>
      </c>
      <c r="X418" s="4">
        <v>0</v>
      </c>
      <c r="Y418" s="4">
        <v>0</v>
      </c>
      <c r="Z418" s="4">
        <v>0</v>
      </c>
      <c r="AA418" s="4">
        <v>100</v>
      </c>
      <c r="AB418" s="4">
        <v>100</v>
      </c>
      <c r="AC418" s="4">
        <v>100</v>
      </c>
      <c r="AD418" s="4">
        <v>100</v>
      </c>
      <c r="AE418" s="4">
        <v>100</v>
      </c>
      <c r="AF418" s="4">
        <v>30</v>
      </c>
      <c r="AG418" s="4">
        <v>40</v>
      </c>
      <c r="AH418" s="4">
        <v>30</v>
      </c>
      <c r="AI418" s="4">
        <v>100</v>
      </c>
      <c r="AJ418" s="4">
        <v>8</v>
      </c>
      <c r="AK418" s="4" t="s">
        <v>96</v>
      </c>
      <c r="AL418" s="4" t="s">
        <v>96</v>
      </c>
      <c r="AM418" s="4">
        <v>5</v>
      </c>
      <c r="AN418" s="4" t="s">
        <v>97</v>
      </c>
      <c r="AO418" s="4" t="s">
        <v>97</v>
      </c>
      <c r="AP418" s="4" t="s">
        <v>97</v>
      </c>
      <c r="AQ418" s="4" t="s">
        <v>97</v>
      </c>
      <c r="AR418" s="4" t="s">
        <v>97</v>
      </c>
      <c r="AS418" s="4" t="s">
        <v>97</v>
      </c>
      <c r="AT418" s="4" t="s">
        <v>97</v>
      </c>
      <c r="AU418" s="4" t="s">
        <v>96</v>
      </c>
      <c r="AV418" s="4" t="s">
        <v>96</v>
      </c>
      <c r="AW418" s="4" t="s">
        <v>96</v>
      </c>
      <c r="AX418" s="4" t="s">
        <v>96</v>
      </c>
      <c r="AY418" s="4" t="s">
        <v>97</v>
      </c>
      <c r="AZ418" s="4" t="s">
        <v>97</v>
      </c>
      <c r="BA418" s="4" t="s">
        <v>97</v>
      </c>
      <c r="BB418" s="4" t="s">
        <v>96</v>
      </c>
      <c r="BC418" s="4" t="s">
        <v>96</v>
      </c>
      <c r="BD418" s="4" t="s">
        <v>96</v>
      </c>
      <c r="BE418" s="4">
        <v>0</v>
      </c>
      <c r="BF418" s="4">
        <v>0</v>
      </c>
      <c r="BG418" s="4">
        <v>0</v>
      </c>
      <c r="BH418" s="4">
        <v>0</v>
      </c>
      <c r="BI418" s="4">
        <v>0</v>
      </c>
      <c r="BJ418" s="4">
        <v>0</v>
      </c>
      <c r="BK418" s="4">
        <v>19</v>
      </c>
      <c r="BL418" s="4" t="s">
        <v>97</v>
      </c>
      <c r="BM418" s="4" t="s">
        <v>96</v>
      </c>
      <c r="BN418" s="4" t="s">
        <v>1737</v>
      </c>
      <c r="BO418" s="6" t="s">
        <v>97</v>
      </c>
      <c r="BP418" s="6" t="s">
        <v>98</v>
      </c>
      <c r="BQ418" s="6" t="s">
        <v>98</v>
      </c>
      <c r="BR418" s="6" t="s">
        <v>96</v>
      </c>
      <c r="BS418" s="6">
        <v>38</v>
      </c>
      <c r="BT418" s="6" t="s">
        <v>96</v>
      </c>
      <c r="BU418" s="29" t="s">
        <v>429</v>
      </c>
      <c r="BV418" s="29" t="s">
        <v>1798</v>
      </c>
      <c r="BW418" s="29" t="s">
        <v>1798</v>
      </c>
      <c r="BX418" s="29" t="s">
        <v>1798</v>
      </c>
      <c r="BY418" s="29" t="s">
        <v>430</v>
      </c>
      <c r="BZ418" s="65" t="s">
        <v>429</v>
      </c>
      <c r="CA418" s="65" t="s">
        <v>1799</v>
      </c>
      <c r="CB418" s="65" t="s">
        <v>429</v>
      </c>
      <c r="CC418" s="65" t="s">
        <v>429</v>
      </c>
      <c r="CD418" s="66">
        <v>1091</v>
      </c>
      <c r="CE418" s="66">
        <v>438</v>
      </c>
      <c r="CF418" s="66">
        <v>216</v>
      </c>
      <c r="CG418" s="66">
        <v>33</v>
      </c>
      <c r="CH418" s="66">
        <v>1</v>
      </c>
      <c r="CI418" s="66">
        <v>1152</v>
      </c>
      <c r="CJ418" s="66">
        <v>238</v>
      </c>
      <c r="CK418" s="66">
        <v>438</v>
      </c>
      <c r="CL418" s="66">
        <v>7085</v>
      </c>
      <c r="CM418" s="66">
        <v>4142</v>
      </c>
      <c r="CN418" s="66">
        <v>350</v>
      </c>
      <c r="CO418" s="66">
        <v>828</v>
      </c>
      <c r="CP418" s="66">
        <v>495</v>
      </c>
      <c r="CQ418" s="66">
        <v>466</v>
      </c>
      <c r="CR418" s="67">
        <v>0.16131634134537828</v>
      </c>
      <c r="CS418" s="67">
        <v>0.17661450771629833</v>
      </c>
      <c r="CT418" s="67">
        <v>0.30445770823251062</v>
      </c>
      <c r="CU418" s="67">
        <v>0.1902188525030919</v>
      </c>
      <c r="CV418" s="67">
        <v>0.16739259020272088</v>
      </c>
      <c r="CW418" s="68">
        <v>436</v>
      </c>
      <c r="CX418" s="68">
        <v>652</v>
      </c>
      <c r="CY418" s="68">
        <v>375</v>
      </c>
      <c r="CZ418" s="68">
        <v>291</v>
      </c>
    </row>
    <row r="419" spans="1:371" x14ac:dyDescent="0.3">
      <c r="A419" s="3" t="s">
        <v>444</v>
      </c>
      <c r="B419" s="3" t="s">
        <v>738</v>
      </c>
      <c r="C419" s="3" t="s">
        <v>774</v>
      </c>
      <c r="D419" s="6">
        <v>543586</v>
      </c>
      <c r="E419" s="4">
        <v>2039</v>
      </c>
      <c r="F419" s="4">
        <v>780</v>
      </c>
      <c r="G419" s="54">
        <v>0.38254046101029915</v>
      </c>
      <c r="H419" s="4">
        <v>4</v>
      </c>
      <c r="I419" s="4">
        <v>600</v>
      </c>
      <c r="J419" s="6"/>
      <c r="K419" s="6">
        <v>600</v>
      </c>
      <c r="L419" s="6"/>
      <c r="M419" s="61">
        <v>180</v>
      </c>
      <c r="N419" s="4" t="s">
        <v>1709</v>
      </c>
      <c r="O419" s="4">
        <v>0</v>
      </c>
      <c r="P419" s="4">
        <v>0</v>
      </c>
      <c r="Q419" s="4">
        <v>100</v>
      </c>
      <c r="R419" s="4">
        <v>100</v>
      </c>
      <c r="S419" s="4">
        <v>0</v>
      </c>
      <c r="T419" s="4">
        <v>0</v>
      </c>
      <c r="U419" s="4">
        <v>0</v>
      </c>
      <c r="V419" s="4">
        <v>100</v>
      </c>
      <c r="W419" s="4">
        <v>95</v>
      </c>
      <c r="X419" s="4">
        <v>5</v>
      </c>
      <c r="Y419" s="4">
        <v>0</v>
      </c>
      <c r="Z419" s="4">
        <v>0</v>
      </c>
      <c r="AA419" s="4">
        <v>100</v>
      </c>
      <c r="AB419" s="4">
        <v>100</v>
      </c>
      <c r="AC419" s="4">
        <v>100</v>
      </c>
      <c r="AD419" s="4">
        <v>100</v>
      </c>
      <c r="AE419" s="4">
        <v>100</v>
      </c>
      <c r="AF419" s="4">
        <v>0</v>
      </c>
      <c r="AG419" s="4">
        <v>90</v>
      </c>
      <c r="AH419" s="4">
        <v>10</v>
      </c>
      <c r="AI419" s="4">
        <v>100</v>
      </c>
      <c r="AJ419" s="4">
        <v>2</v>
      </c>
      <c r="AK419" s="4" t="s">
        <v>96</v>
      </c>
      <c r="AL419" s="4" t="s">
        <v>96</v>
      </c>
      <c r="AM419" s="4">
        <v>3</v>
      </c>
      <c r="AN419" s="4" t="s">
        <v>97</v>
      </c>
      <c r="AO419" s="4" t="s">
        <v>97</v>
      </c>
      <c r="AP419" s="4" t="s">
        <v>97</v>
      </c>
      <c r="AQ419" s="4" t="s">
        <v>97</v>
      </c>
      <c r="AR419" s="4" t="s">
        <v>96</v>
      </c>
      <c r="AS419" s="4" t="s">
        <v>97</v>
      </c>
      <c r="AT419" s="4" t="s">
        <v>97</v>
      </c>
      <c r="AU419" s="4" t="s">
        <v>97</v>
      </c>
      <c r="AV419" s="4" t="s">
        <v>97</v>
      </c>
      <c r="AW419" s="4" t="s">
        <v>97</v>
      </c>
      <c r="AX419" s="4" t="s">
        <v>97</v>
      </c>
      <c r="AY419" s="4" t="s">
        <v>97</v>
      </c>
      <c r="AZ419" s="4" t="s">
        <v>97</v>
      </c>
      <c r="BA419" s="4" t="s">
        <v>97</v>
      </c>
      <c r="BB419" s="4" t="s">
        <v>97</v>
      </c>
      <c r="BC419" s="4" t="s">
        <v>96</v>
      </c>
      <c r="BD419" s="4" t="s">
        <v>96</v>
      </c>
      <c r="BE419" s="4">
        <v>9</v>
      </c>
      <c r="BF419" s="4">
        <v>0</v>
      </c>
      <c r="BG419" s="4">
        <v>9</v>
      </c>
      <c r="BH419" s="4">
        <v>0</v>
      </c>
      <c r="BI419" s="4">
        <v>0</v>
      </c>
      <c r="BJ419" s="4">
        <v>0</v>
      </c>
      <c r="BK419" s="4">
        <v>9</v>
      </c>
      <c r="BL419" s="4" t="s">
        <v>97</v>
      </c>
      <c r="BM419" s="4" t="s">
        <v>97</v>
      </c>
      <c r="BN419" s="4" t="s">
        <v>98</v>
      </c>
      <c r="BO419" s="6" t="s">
        <v>97</v>
      </c>
      <c r="BP419" s="6" t="s">
        <v>98</v>
      </c>
      <c r="BQ419" s="6" t="s">
        <v>98</v>
      </c>
      <c r="BR419" s="6" t="s">
        <v>96</v>
      </c>
      <c r="BS419" s="6">
        <v>60</v>
      </c>
      <c r="BT419" s="6" t="s">
        <v>96</v>
      </c>
      <c r="BU419" s="29" t="s">
        <v>430</v>
      </c>
      <c r="BV419" s="29" t="s">
        <v>1798</v>
      </c>
      <c r="BW419" s="29" t="s">
        <v>429</v>
      </c>
      <c r="BX419" s="29" t="s">
        <v>1798</v>
      </c>
      <c r="BY419" s="29" t="s">
        <v>430</v>
      </c>
      <c r="BZ419" s="65" t="s">
        <v>429</v>
      </c>
      <c r="CA419" s="65" t="s">
        <v>1800</v>
      </c>
      <c r="CB419" s="65" t="s">
        <v>429</v>
      </c>
      <c r="CC419" s="65" t="s">
        <v>1800</v>
      </c>
      <c r="CD419" s="66">
        <v>161</v>
      </c>
      <c r="CE419" s="66">
        <v>102</v>
      </c>
      <c r="CF419" s="66">
        <v>24</v>
      </c>
      <c r="CG419" s="66">
        <v>30</v>
      </c>
      <c r="CH419" s="66">
        <v>5</v>
      </c>
      <c r="CI419" s="66">
        <v>190</v>
      </c>
      <c r="CJ419" s="66">
        <v>15</v>
      </c>
      <c r="CK419" s="66">
        <v>69</v>
      </c>
      <c r="CL419" s="66">
        <v>517</v>
      </c>
      <c r="CM419" s="66">
        <v>283</v>
      </c>
      <c r="CN419" s="66">
        <v>25</v>
      </c>
      <c r="CO419" s="66">
        <v>81</v>
      </c>
      <c r="CP419" s="66">
        <v>27</v>
      </c>
      <c r="CQ419" s="66">
        <v>11</v>
      </c>
      <c r="CR419" s="67">
        <v>0.23837209302325582</v>
      </c>
      <c r="CS419" s="67">
        <v>0.22093023255813954</v>
      </c>
      <c r="CT419" s="67">
        <v>0.31976744186046513</v>
      </c>
      <c r="CU419" s="67">
        <v>0.1308139534883721</v>
      </c>
      <c r="CV419" s="67">
        <v>9.0116279069767435E-2</v>
      </c>
      <c r="CW419" s="68">
        <v>51</v>
      </c>
      <c r="CX419" s="68">
        <v>26</v>
      </c>
      <c r="CY419" s="68">
        <v>28</v>
      </c>
      <c r="CZ419" s="68">
        <v>14</v>
      </c>
    </row>
    <row r="420" spans="1:371" x14ac:dyDescent="0.3">
      <c r="A420" s="3" t="s">
        <v>444</v>
      </c>
      <c r="B420" s="3" t="s">
        <v>738</v>
      </c>
      <c r="C420" s="3" t="s">
        <v>778</v>
      </c>
      <c r="D420" s="6">
        <v>543594</v>
      </c>
      <c r="E420" s="4">
        <v>3423</v>
      </c>
      <c r="F420" s="4">
        <v>317</v>
      </c>
      <c r="G420" s="54">
        <v>9.2608822670172369E-2</v>
      </c>
      <c r="H420" s="4">
        <v>2</v>
      </c>
      <c r="I420" s="4">
        <v>287</v>
      </c>
      <c r="J420" s="6">
        <v>149</v>
      </c>
      <c r="K420" s="6">
        <v>138</v>
      </c>
      <c r="L420" s="6"/>
      <c r="M420" s="61">
        <v>30</v>
      </c>
      <c r="N420" s="4" t="s">
        <v>1709</v>
      </c>
      <c r="O420" s="4">
        <v>15</v>
      </c>
      <c r="P420" s="4">
        <v>42</v>
      </c>
      <c r="Q420" s="4">
        <v>80</v>
      </c>
      <c r="R420" s="4">
        <v>80</v>
      </c>
      <c r="S420" s="4">
        <v>20</v>
      </c>
      <c r="T420" s="4">
        <v>0</v>
      </c>
      <c r="U420" s="4">
        <v>0</v>
      </c>
      <c r="V420" s="4">
        <v>0</v>
      </c>
      <c r="W420" s="4">
        <v>0</v>
      </c>
      <c r="X420" s="4">
        <v>80</v>
      </c>
      <c r="Y420" s="4">
        <v>0</v>
      </c>
      <c r="Z420" s="4">
        <v>20</v>
      </c>
      <c r="AA420" s="4">
        <v>100</v>
      </c>
      <c r="AB420" s="4">
        <v>100</v>
      </c>
      <c r="AC420" s="4">
        <v>100</v>
      </c>
      <c r="AD420" s="4">
        <v>80</v>
      </c>
      <c r="AE420" s="4">
        <v>80</v>
      </c>
      <c r="AF420" s="4">
        <v>15</v>
      </c>
      <c r="AG420" s="4">
        <v>75</v>
      </c>
      <c r="AH420" s="4">
        <v>10</v>
      </c>
      <c r="AI420" s="4">
        <v>100</v>
      </c>
      <c r="AJ420" s="4">
        <v>2</v>
      </c>
      <c r="AK420" s="4" t="s">
        <v>96</v>
      </c>
      <c r="AL420" s="4" t="s">
        <v>96</v>
      </c>
      <c r="AM420" s="4">
        <v>2</v>
      </c>
      <c r="AN420" s="4" t="s">
        <v>97</v>
      </c>
      <c r="AO420" s="4" t="s">
        <v>97</v>
      </c>
      <c r="AP420" s="4" t="s">
        <v>97</v>
      </c>
      <c r="AQ420" s="4" t="s">
        <v>97</v>
      </c>
      <c r="AR420" s="4" t="s">
        <v>97</v>
      </c>
      <c r="AS420" s="4" t="s">
        <v>97</v>
      </c>
      <c r="AT420" s="4" t="s">
        <v>97</v>
      </c>
      <c r="AU420" s="4" t="s">
        <v>97</v>
      </c>
      <c r="AV420" s="4" t="s">
        <v>97</v>
      </c>
      <c r="AW420" s="4" t="s">
        <v>97</v>
      </c>
      <c r="AX420" s="4" t="s">
        <v>97</v>
      </c>
      <c r="AY420" s="4" t="s">
        <v>97</v>
      </c>
      <c r="AZ420" s="4" t="s">
        <v>97</v>
      </c>
      <c r="BA420" s="4" t="s">
        <v>97</v>
      </c>
      <c r="BB420" s="4" t="s">
        <v>97</v>
      </c>
      <c r="BC420" s="4" t="s">
        <v>96</v>
      </c>
      <c r="BD420" s="4" t="s">
        <v>1710</v>
      </c>
      <c r="BE420" s="4">
        <v>0</v>
      </c>
      <c r="BF420" s="4">
        <v>0</v>
      </c>
      <c r="BG420" s="4">
        <v>0</v>
      </c>
      <c r="BH420" s="4">
        <v>0</v>
      </c>
      <c r="BI420" s="4">
        <v>2</v>
      </c>
      <c r="BJ420" s="4">
        <v>0</v>
      </c>
      <c r="BK420" s="4">
        <v>9</v>
      </c>
      <c r="BL420" s="4" t="s">
        <v>97</v>
      </c>
      <c r="BM420" s="4" t="s">
        <v>97</v>
      </c>
      <c r="BN420" s="4" t="s">
        <v>98</v>
      </c>
      <c r="BO420" s="6" t="s">
        <v>97</v>
      </c>
      <c r="BP420" s="6" t="s">
        <v>98</v>
      </c>
      <c r="BQ420" s="6" t="s">
        <v>98</v>
      </c>
      <c r="BR420" s="6" t="s">
        <v>96</v>
      </c>
      <c r="BS420" s="6">
        <v>10</v>
      </c>
      <c r="BT420" s="6" t="s">
        <v>96</v>
      </c>
      <c r="BU420" s="29" t="s">
        <v>430</v>
      </c>
      <c r="BV420" s="29" t="s">
        <v>429</v>
      </c>
      <c r="BW420" s="29" t="s">
        <v>429</v>
      </c>
      <c r="BX420" s="29" t="s">
        <v>429</v>
      </c>
      <c r="BY420" s="29" t="s">
        <v>430</v>
      </c>
      <c r="BZ420" s="65" t="s">
        <v>429</v>
      </c>
      <c r="CA420" s="65" t="s">
        <v>1800</v>
      </c>
      <c r="CB420" s="65" t="s">
        <v>429</v>
      </c>
      <c r="CC420" s="65" t="s">
        <v>429</v>
      </c>
      <c r="CD420" s="66">
        <v>104</v>
      </c>
      <c r="CE420" s="66">
        <v>38</v>
      </c>
      <c r="CF420" s="66">
        <v>31</v>
      </c>
      <c r="CG420" s="66">
        <v>0</v>
      </c>
      <c r="CH420" s="66">
        <v>0</v>
      </c>
      <c r="CI420" s="66">
        <v>51</v>
      </c>
      <c r="CJ420" s="66">
        <v>0</v>
      </c>
      <c r="CK420" s="66">
        <v>33</v>
      </c>
      <c r="CL420" s="66">
        <v>634</v>
      </c>
      <c r="CM420" s="66">
        <v>359</v>
      </c>
      <c r="CN420" s="66">
        <v>22</v>
      </c>
      <c r="CO420" s="66">
        <v>69</v>
      </c>
      <c r="CP420" s="66">
        <v>178</v>
      </c>
      <c r="CQ420" s="66">
        <v>176</v>
      </c>
      <c r="CR420" s="67">
        <v>0.17008967312698872</v>
      </c>
      <c r="CS420" s="67">
        <v>0.20595892392247614</v>
      </c>
      <c r="CT420" s="67">
        <v>0.28319352039340467</v>
      </c>
      <c r="CU420" s="67">
        <v>0.17732137691640151</v>
      </c>
      <c r="CV420" s="67">
        <v>0.16343650564072895</v>
      </c>
      <c r="CW420" s="68">
        <v>25</v>
      </c>
      <c r="CX420" s="68">
        <v>70</v>
      </c>
      <c r="CY420" s="68">
        <v>29</v>
      </c>
      <c r="CZ420" s="68">
        <v>36</v>
      </c>
    </row>
    <row r="421" spans="1:371" x14ac:dyDescent="0.3">
      <c r="A421" s="3" t="s">
        <v>444</v>
      </c>
      <c r="B421" s="3" t="s">
        <v>738</v>
      </c>
      <c r="C421" s="3" t="s">
        <v>781</v>
      </c>
      <c r="D421" s="6">
        <v>543667</v>
      </c>
      <c r="E421" s="4">
        <v>1142</v>
      </c>
      <c r="F421" s="4">
        <v>115</v>
      </c>
      <c r="G421" s="54">
        <v>0.10070052539404553</v>
      </c>
      <c r="H421" s="4">
        <v>1</v>
      </c>
      <c r="I421" s="4">
        <v>115</v>
      </c>
      <c r="J421" s="6"/>
      <c r="K421" s="6">
        <v>115</v>
      </c>
      <c r="L421" s="6"/>
      <c r="M421" s="61"/>
      <c r="N421" s="4" t="s">
        <v>1709</v>
      </c>
      <c r="O421" s="4">
        <v>0</v>
      </c>
      <c r="P421" s="4">
        <v>0</v>
      </c>
      <c r="Q421" s="4">
        <v>100</v>
      </c>
      <c r="R421" s="4">
        <v>90</v>
      </c>
      <c r="S421" s="4">
        <v>8</v>
      </c>
      <c r="T421" s="4">
        <v>0</v>
      </c>
      <c r="U421" s="4">
        <v>2</v>
      </c>
      <c r="V421" s="4">
        <v>0</v>
      </c>
      <c r="W421" s="4">
        <v>0</v>
      </c>
      <c r="X421" s="4">
        <v>100</v>
      </c>
      <c r="Y421" s="4">
        <v>0</v>
      </c>
      <c r="Z421" s="4">
        <v>0</v>
      </c>
      <c r="AA421" s="4">
        <v>100</v>
      </c>
      <c r="AB421" s="4">
        <v>100</v>
      </c>
      <c r="AC421" s="4">
        <v>100</v>
      </c>
      <c r="AD421" s="4">
        <v>100</v>
      </c>
      <c r="AE421" s="4">
        <v>90</v>
      </c>
      <c r="AF421" s="4">
        <v>0</v>
      </c>
      <c r="AG421" s="4">
        <v>90</v>
      </c>
      <c r="AH421" s="4">
        <v>10</v>
      </c>
      <c r="AI421" s="4">
        <v>100</v>
      </c>
      <c r="AJ421" s="4">
        <v>2</v>
      </c>
      <c r="AK421" s="4" t="s">
        <v>96</v>
      </c>
      <c r="AL421" s="4" t="s">
        <v>96</v>
      </c>
      <c r="AM421" s="4">
        <v>2</v>
      </c>
      <c r="AN421" s="4" t="s">
        <v>97</v>
      </c>
      <c r="AO421" s="4" t="s">
        <v>97</v>
      </c>
      <c r="AP421" s="4" t="s">
        <v>97</v>
      </c>
      <c r="AQ421" s="4" t="s">
        <v>97</v>
      </c>
      <c r="AR421" s="4" t="s">
        <v>97</v>
      </c>
      <c r="AS421" s="4" t="s">
        <v>97</v>
      </c>
      <c r="AT421" s="4" t="s">
        <v>97</v>
      </c>
      <c r="AU421" s="4" t="s">
        <v>97</v>
      </c>
      <c r="AV421" s="4" t="s">
        <v>97</v>
      </c>
      <c r="AW421" s="4" t="s">
        <v>97</v>
      </c>
      <c r="AX421" s="4" t="s">
        <v>97</v>
      </c>
      <c r="AY421" s="4" t="s">
        <v>97</v>
      </c>
      <c r="AZ421" s="4" t="s">
        <v>97</v>
      </c>
      <c r="BA421" s="4" t="s">
        <v>97</v>
      </c>
      <c r="BB421" s="4" t="s">
        <v>97</v>
      </c>
      <c r="BC421" s="4" t="s">
        <v>97</v>
      </c>
      <c r="BD421" s="4" t="s">
        <v>1710</v>
      </c>
      <c r="BE421" s="4">
        <v>5</v>
      </c>
      <c r="BF421" s="4">
        <v>5</v>
      </c>
      <c r="BG421" s="4">
        <v>5</v>
      </c>
      <c r="BH421" s="4">
        <v>0</v>
      </c>
      <c r="BI421" s="4">
        <v>2</v>
      </c>
      <c r="BJ421" s="4">
        <v>0</v>
      </c>
      <c r="BK421" s="4">
        <v>7</v>
      </c>
      <c r="BL421" s="4" t="s">
        <v>97</v>
      </c>
      <c r="BM421" s="4" t="s">
        <v>1713</v>
      </c>
      <c r="BN421" s="4" t="s">
        <v>98</v>
      </c>
      <c r="BO421" s="6" t="s">
        <v>97</v>
      </c>
      <c r="BP421" s="6" t="s">
        <v>98</v>
      </c>
      <c r="BQ421" s="6" t="s">
        <v>98</v>
      </c>
      <c r="BR421" s="6" t="s">
        <v>96</v>
      </c>
      <c r="BS421" s="6">
        <v>7</v>
      </c>
      <c r="BT421" s="6" t="s">
        <v>96</v>
      </c>
      <c r="BU421" s="29" t="s">
        <v>429</v>
      </c>
      <c r="BV421" s="29" t="s">
        <v>429</v>
      </c>
      <c r="BW421" s="29" t="s">
        <v>429</v>
      </c>
      <c r="BX421" s="29" t="s">
        <v>429</v>
      </c>
      <c r="BY421" s="29" t="s">
        <v>429</v>
      </c>
      <c r="BZ421" s="65" t="s">
        <v>429</v>
      </c>
      <c r="CA421" s="65" t="s">
        <v>429</v>
      </c>
      <c r="CB421" s="65" t="s">
        <v>429</v>
      </c>
      <c r="CC421" s="65" t="s">
        <v>429</v>
      </c>
      <c r="CD421" s="66">
        <v>40</v>
      </c>
      <c r="CE421" s="66">
        <v>13</v>
      </c>
      <c r="CF421" s="66">
        <v>10</v>
      </c>
      <c r="CG421" s="66">
        <v>0</v>
      </c>
      <c r="CH421" s="66">
        <v>1</v>
      </c>
      <c r="CI421" s="66">
        <v>32</v>
      </c>
      <c r="CJ421" s="66">
        <v>17</v>
      </c>
      <c r="CK421" s="66">
        <v>10</v>
      </c>
      <c r="CL421" s="66">
        <v>240</v>
      </c>
      <c r="CM421" s="66">
        <v>131</v>
      </c>
      <c r="CN421" s="66">
        <v>11</v>
      </c>
      <c r="CO421" s="66">
        <v>28</v>
      </c>
      <c r="CP421" s="66">
        <v>11</v>
      </c>
      <c r="CQ421" s="66">
        <v>9</v>
      </c>
      <c r="CR421" s="67">
        <v>0.17304347826086958</v>
      </c>
      <c r="CS421" s="67">
        <v>0.22260869565217392</v>
      </c>
      <c r="CT421" s="67">
        <v>0.28347826086956524</v>
      </c>
      <c r="CU421" s="67">
        <v>0.1817391304347826</v>
      </c>
      <c r="CV421" s="67">
        <v>0.1391304347826087</v>
      </c>
      <c r="CW421" s="68">
        <v>8</v>
      </c>
      <c r="CX421" s="68">
        <v>14</v>
      </c>
      <c r="CY421" s="68">
        <v>11</v>
      </c>
      <c r="CZ421" s="68">
        <v>7</v>
      </c>
    </row>
    <row r="422" spans="1:371" x14ac:dyDescent="0.3">
      <c r="A422" s="3" t="s">
        <v>444</v>
      </c>
      <c r="B422" s="3" t="s">
        <v>738</v>
      </c>
      <c r="C422" s="3" t="s">
        <v>782</v>
      </c>
      <c r="D422" s="6">
        <v>543713</v>
      </c>
      <c r="E422" s="4">
        <v>628</v>
      </c>
      <c r="F422" s="4">
        <v>345</v>
      </c>
      <c r="G422" s="54">
        <v>0.54936305732484081</v>
      </c>
      <c r="H422" s="4">
        <v>1</v>
      </c>
      <c r="I422" s="4">
        <v>345</v>
      </c>
      <c r="J422" s="6">
        <v>345</v>
      </c>
      <c r="K422" s="6"/>
      <c r="L422" s="6"/>
      <c r="M422" s="61"/>
      <c r="N422" s="4" t="s">
        <v>1709</v>
      </c>
      <c r="O422" s="4">
        <v>0</v>
      </c>
      <c r="P422" s="4">
        <v>0</v>
      </c>
      <c r="Q422" s="4">
        <v>0</v>
      </c>
      <c r="R422" s="4">
        <v>0</v>
      </c>
      <c r="S422" s="4">
        <v>99</v>
      </c>
      <c r="T422" s="4">
        <v>1</v>
      </c>
      <c r="U422" s="4">
        <v>0</v>
      </c>
      <c r="V422" s="4">
        <v>0</v>
      </c>
      <c r="W422" s="4">
        <v>0</v>
      </c>
      <c r="X422" s="4">
        <v>95</v>
      </c>
      <c r="Y422" s="4">
        <v>5</v>
      </c>
      <c r="Z422" s="4">
        <v>0</v>
      </c>
      <c r="AA422" s="4">
        <v>100</v>
      </c>
      <c r="AB422" s="4">
        <v>100</v>
      </c>
      <c r="AC422" s="4">
        <v>100</v>
      </c>
      <c r="AD422" s="4">
        <v>100</v>
      </c>
      <c r="AE422" s="4">
        <v>50</v>
      </c>
      <c r="AF422" s="4">
        <v>0</v>
      </c>
      <c r="AG422" s="4">
        <v>40</v>
      </c>
      <c r="AH422" s="4">
        <v>60</v>
      </c>
      <c r="AI422" s="4">
        <v>70</v>
      </c>
      <c r="AJ422" s="4">
        <v>2</v>
      </c>
      <c r="AK422" s="4" t="s">
        <v>96</v>
      </c>
      <c r="AL422" s="4" t="s">
        <v>97</v>
      </c>
      <c r="AM422" s="4" t="s">
        <v>98</v>
      </c>
      <c r="AN422" s="4" t="s">
        <v>97</v>
      </c>
      <c r="AO422" s="4" t="s">
        <v>97</v>
      </c>
      <c r="AP422" s="4" t="s">
        <v>97</v>
      </c>
      <c r="AQ422" s="4" t="s">
        <v>96</v>
      </c>
      <c r="AR422" s="4" t="s">
        <v>96</v>
      </c>
      <c r="AS422" s="4" t="s">
        <v>97</v>
      </c>
      <c r="AT422" s="4" t="s">
        <v>97</v>
      </c>
      <c r="AU422" s="4" t="s">
        <v>97</v>
      </c>
      <c r="AV422" s="4" t="s">
        <v>97</v>
      </c>
      <c r="AW422" s="4" t="s">
        <v>97</v>
      </c>
      <c r="AX422" s="4" t="s">
        <v>97</v>
      </c>
      <c r="AY422" s="4" t="s">
        <v>97</v>
      </c>
      <c r="AZ422" s="4" t="s">
        <v>97</v>
      </c>
      <c r="BA422" s="4" t="s">
        <v>97</v>
      </c>
      <c r="BB422" s="4" t="s">
        <v>97</v>
      </c>
      <c r="BC422" s="4" t="s">
        <v>97</v>
      </c>
      <c r="BD422" s="4" t="s">
        <v>97</v>
      </c>
      <c r="BE422" s="4">
        <v>4</v>
      </c>
      <c r="BF422" s="4">
        <v>4</v>
      </c>
      <c r="BG422" s="4">
        <v>18</v>
      </c>
      <c r="BH422" s="4">
        <v>0</v>
      </c>
      <c r="BI422" s="4">
        <v>0</v>
      </c>
      <c r="BJ422" s="4">
        <v>0</v>
      </c>
      <c r="BK422" s="4">
        <v>7</v>
      </c>
      <c r="BL422" s="4" t="s">
        <v>96</v>
      </c>
      <c r="BM422" s="4" t="s">
        <v>97</v>
      </c>
      <c r="BN422" s="4" t="s">
        <v>98</v>
      </c>
      <c r="BO422" s="6" t="s">
        <v>97</v>
      </c>
      <c r="BP422" s="6" t="s">
        <v>98</v>
      </c>
      <c r="BQ422" s="6" t="s">
        <v>98</v>
      </c>
      <c r="BR422" s="6" t="s">
        <v>96</v>
      </c>
      <c r="BS422" s="6">
        <v>8</v>
      </c>
      <c r="BT422" s="6" t="s">
        <v>96</v>
      </c>
      <c r="BU422" s="29" t="s">
        <v>430</v>
      </c>
      <c r="BV422" s="29" t="s">
        <v>1798</v>
      </c>
      <c r="BW422" s="29" t="s">
        <v>429</v>
      </c>
      <c r="BX422" s="29" t="s">
        <v>429</v>
      </c>
      <c r="BY422" s="29" t="s">
        <v>430</v>
      </c>
      <c r="BZ422" s="65" t="s">
        <v>429</v>
      </c>
      <c r="CA422" s="65" t="s">
        <v>1800</v>
      </c>
      <c r="CB422" s="65" t="s">
        <v>429</v>
      </c>
      <c r="CC422" s="65" t="s">
        <v>429</v>
      </c>
      <c r="CD422" s="66">
        <v>49</v>
      </c>
      <c r="CE422" s="66">
        <v>24</v>
      </c>
      <c r="CF422" s="66">
        <v>11</v>
      </c>
      <c r="CG422" s="66">
        <v>10</v>
      </c>
      <c r="CH422" s="66">
        <v>1</v>
      </c>
      <c r="CI422" s="66">
        <v>102</v>
      </c>
      <c r="CJ422" s="66">
        <v>8</v>
      </c>
      <c r="CK422" s="66">
        <v>24</v>
      </c>
      <c r="CL422" s="66">
        <v>179</v>
      </c>
      <c r="CM422" s="66">
        <v>75</v>
      </c>
      <c r="CN422" s="66">
        <v>11</v>
      </c>
      <c r="CO422" s="66">
        <v>26</v>
      </c>
      <c r="CP422" s="66">
        <v>29</v>
      </c>
      <c r="CQ422" s="66">
        <v>29</v>
      </c>
      <c r="CR422" s="67">
        <v>0.31270903010033446</v>
      </c>
      <c r="CS422" s="67">
        <v>0.23745819397993312</v>
      </c>
      <c r="CT422" s="67">
        <v>0.24247491638795987</v>
      </c>
      <c r="CU422" s="67">
        <v>0.10702341137123746</v>
      </c>
      <c r="CV422" s="67">
        <v>0.10033444816053512</v>
      </c>
      <c r="CW422" s="68">
        <v>4</v>
      </c>
      <c r="CX422" s="68">
        <v>14</v>
      </c>
      <c r="CY422" s="68">
        <v>15</v>
      </c>
      <c r="CZ422" s="68">
        <v>1</v>
      </c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  <c r="ED422" s="47"/>
      <c r="EE422" s="47"/>
      <c r="EF422" s="47"/>
      <c r="EG422" s="47"/>
      <c r="EH422" s="47"/>
      <c r="EI422" s="47"/>
      <c r="EJ422" s="47"/>
      <c r="EK422" s="47"/>
      <c r="EL422" s="47"/>
      <c r="EM422" s="47"/>
      <c r="EN422" s="47"/>
      <c r="EO422" s="47"/>
      <c r="EP422" s="47"/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7"/>
      <c r="FC422" s="47"/>
      <c r="FD422" s="47"/>
      <c r="FE422" s="47"/>
      <c r="FF422" s="47"/>
      <c r="FG422" s="47"/>
      <c r="FH422" s="47"/>
      <c r="FI422" s="47"/>
      <c r="FJ422" s="47"/>
      <c r="FK422" s="47"/>
      <c r="FL422" s="47"/>
      <c r="FM422" s="47"/>
      <c r="FN422" s="47"/>
      <c r="FO422" s="47"/>
      <c r="FP422" s="47"/>
      <c r="FQ422" s="47"/>
      <c r="FR422" s="47"/>
      <c r="FS422" s="47"/>
      <c r="FT422" s="47"/>
      <c r="FU422" s="47"/>
      <c r="FV422" s="47"/>
      <c r="FW422" s="47"/>
      <c r="FX422" s="47"/>
      <c r="FY422" s="47"/>
      <c r="FZ422" s="47"/>
      <c r="GA422" s="47"/>
      <c r="GB422" s="47"/>
      <c r="GC422" s="47"/>
      <c r="GD422" s="47"/>
      <c r="GE422" s="47"/>
      <c r="GF422" s="47"/>
      <c r="GG422" s="47"/>
      <c r="GH422" s="47"/>
      <c r="GI422" s="47"/>
      <c r="GJ422" s="47"/>
      <c r="GK422" s="47"/>
      <c r="GL422" s="47"/>
      <c r="GM422" s="47"/>
      <c r="GN422" s="47"/>
      <c r="GO422" s="47"/>
      <c r="GP422" s="47"/>
      <c r="GQ422" s="47"/>
      <c r="GR422" s="47"/>
      <c r="GS422" s="47"/>
      <c r="GT422" s="47"/>
      <c r="GU422" s="47"/>
      <c r="GV422" s="47"/>
      <c r="GW422" s="47"/>
      <c r="GX422" s="47"/>
      <c r="GY422" s="47"/>
      <c r="GZ422" s="47"/>
      <c r="HA422" s="47"/>
      <c r="HB422" s="47"/>
      <c r="HC422" s="47"/>
      <c r="HD422" s="47"/>
      <c r="HE422" s="47"/>
      <c r="HF422" s="47"/>
      <c r="HG422" s="47"/>
      <c r="HH422" s="47"/>
      <c r="HI422" s="47"/>
      <c r="HJ422" s="47"/>
      <c r="HK422" s="47"/>
      <c r="HL422" s="47"/>
      <c r="HM422" s="47"/>
      <c r="HN422" s="47"/>
      <c r="HO422" s="47"/>
      <c r="HP422" s="47"/>
      <c r="HQ422" s="47"/>
      <c r="HR422" s="47"/>
      <c r="HS422" s="47"/>
      <c r="HT422" s="47"/>
      <c r="HU422" s="47"/>
      <c r="HV422" s="47"/>
      <c r="HW422" s="47"/>
      <c r="HX422" s="47"/>
      <c r="HY422" s="47"/>
      <c r="HZ422" s="47"/>
      <c r="IA422" s="47"/>
      <c r="IB422" s="47"/>
      <c r="IC422" s="47"/>
      <c r="ID422" s="47"/>
      <c r="IE422" s="47"/>
      <c r="IF422" s="47"/>
      <c r="IG422" s="47"/>
      <c r="IH422" s="47"/>
      <c r="II422" s="47"/>
      <c r="IJ422" s="47"/>
      <c r="IK422" s="47"/>
      <c r="IL422" s="47"/>
      <c r="IM422" s="47"/>
      <c r="IN422" s="47"/>
      <c r="IO422" s="47"/>
      <c r="IP422" s="47"/>
      <c r="IQ422" s="47"/>
      <c r="IR422" s="47"/>
      <c r="IS422" s="47"/>
      <c r="IT422" s="47"/>
      <c r="IU422" s="47"/>
      <c r="IV422" s="47"/>
      <c r="IW422" s="47"/>
      <c r="IX422" s="47"/>
      <c r="IY422" s="47"/>
      <c r="IZ422" s="47"/>
      <c r="JA422" s="47"/>
      <c r="JB422" s="47"/>
      <c r="JC422" s="47"/>
      <c r="JD422" s="47"/>
      <c r="JE422" s="47"/>
      <c r="JF422" s="47"/>
      <c r="JG422" s="47"/>
      <c r="JH422" s="47"/>
      <c r="JI422" s="47"/>
      <c r="JJ422" s="47"/>
      <c r="JK422" s="47"/>
      <c r="JL422" s="47"/>
      <c r="JM422" s="47"/>
      <c r="JN422" s="47"/>
      <c r="JO422" s="47"/>
      <c r="JP422" s="47"/>
      <c r="JQ422" s="47"/>
      <c r="JR422" s="47"/>
      <c r="JS422" s="47"/>
      <c r="JT422" s="47"/>
      <c r="JU422" s="47"/>
      <c r="JV422" s="47"/>
      <c r="JW422" s="47"/>
      <c r="JX422" s="47"/>
      <c r="JY422" s="47"/>
      <c r="JZ422" s="47"/>
      <c r="KA422" s="47"/>
      <c r="KB422" s="47"/>
      <c r="KC422" s="47"/>
      <c r="KD422" s="47"/>
      <c r="KE422" s="47"/>
      <c r="KF422" s="47"/>
      <c r="KG422" s="47"/>
      <c r="KH422" s="47"/>
      <c r="KI422" s="47"/>
      <c r="KJ422" s="47"/>
      <c r="KK422" s="47"/>
      <c r="KL422" s="47"/>
      <c r="KM422" s="47"/>
      <c r="KN422" s="47"/>
      <c r="KO422" s="47"/>
      <c r="KP422" s="47"/>
      <c r="KQ422" s="47"/>
      <c r="KR422" s="47"/>
      <c r="KS422" s="47"/>
      <c r="KT422" s="47"/>
      <c r="KU422" s="47"/>
      <c r="KV422" s="47"/>
      <c r="KW422" s="47"/>
      <c r="KX422" s="47"/>
      <c r="KY422" s="47"/>
      <c r="KZ422" s="47"/>
      <c r="LA422" s="47"/>
      <c r="LB422" s="47"/>
      <c r="LC422" s="47"/>
      <c r="LD422" s="47"/>
      <c r="LE422" s="47"/>
      <c r="LF422" s="47"/>
      <c r="LG422" s="47"/>
      <c r="LH422" s="47"/>
      <c r="LI422" s="47"/>
      <c r="LJ422" s="47"/>
      <c r="LK422" s="47"/>
      <c r="LL422" s="47"/>
      <c r="LM422" s="47"/>
      <c r="LN422" s="47"/>
      <c r="LO422" s="47"/>
      <c r="LP422" s="47"/>
      <c r="LQ422" s="47"/>
      <c r="LR422" s="47"/>
      <c r="LS422" s="47"/>
      <c r="LT422" s="47"/>
      <c r="LU422" s="47"/>
      <c r="LV422" s="47"/>
      <c r="LW422" s="47"/>
      <c r="LX422" s="47"/>
      <c r="LY422" s="47"/>
      <c r="LZ422" s="47"/>
      <c r="MA422" s="47"/>
      <c r="MB422" s="47"/>
      <c r="MC422" s="47"/>
      <c r="MD422" s="47"/>
      <c r="ME422" s="47"/>
      <c r="MF422" s="47"/>
      <c r="MG422" s="47"/>
      <c r="MH422" s="47"/>
      <c r="MI422" s="47"/>
      <c r="MJ422" s="47"/>
      <c r="MK422" s="47"/>
      <c r="ML422" s="47"/>
      <c r="MM422" s="47"/>
      <c r="MN422" s="47"/>
      <c r="MO422" s="47"/>
      <c r="MP422" s="47"/>
      <c r="MQ422" s="47"/>
      <c r="MR422" s="47"/>
      <c r="MS422" s="47"/>
      <c r="MT422" s="47"/>
      <c r="MU422" s="47"/>
      <c r="MV422" s="47"/>
      <c r="MW422" s="47"/>
      <c r="MX422" s="47"/>
      <c r="MY422" s="47"/>
      <c r="MZ422" s="47"/>
      <c r="NA422" s="47"/>
      <c r="NB422" s="47"/>
      <c r="NC422" s="47"/>
      <c r="ND422" s="47"/>
      <c r="NE422" s="47"/>
      <c r="NF422" s="47"/>
      <c r="NG422" s="47"/>
    </row>
    <row r="423" spans="1:371" x14ac:dyDescent="0.3">
      <c r="A423" s="3" t="s">
        <v>444</v>
      </c>
      <c r="B423" s="3" t="s">
        <v>738</v>
      </c>
      <c r="C423" s="3" t="s">
        <v>783</v>
      </c>
      <c r="D423" s="6">
        <v>543721</v>
      </c>
      <c r="E423" s="4">
        <v>428</v>
      </c>
      <c r="F423" s="4">
        <v>76</v>
      </c>
      <c r="G423" s="54">
        <v>0.17757009345794392</v>
      </c>
      <c r="H423" s="4">
        <v>1</v>
      </c>
      <c r="I423" s="4">
        <v>56</v>
      </c>
      <c r="J423" s="6"/>
      <c r="K423" s="6">
        <v>56</v>
      </c>
      <c r="L423" s="6"/>
      <c r="M423" s="61">
        <v>20</v>
      </c>
      <c r="N423" s="4" t="s">
        <v>1709</v>
      </c>
      <c r="O423" s="4">
        <v>0</v>
      </c>
      <c r="P423" s="4">
        <v>0</v>
      </c>
      <c r="Q423" s="4">
        <v>99</v>
      </c>
      <c r="R423" s="4">
        <v>99</v>
      </c>
      <c r="S423" s="4">
        <v>1</v>
      </c>
      <c r="T423" s="4">
        <v>0</v>
      </c>
      <c r="U423" s="4">
        <v>0</v>
      </c>
      <c r="V423" s="4">
        <v>0</v>
      </c>
      <c r="W423" s="4">
        <v>0</v>
      </c>
      <c r="X423" s="4">
        <v>100</v>
      </c>
      <c r="Y423" s="4">
        <v>0</v>
      </c>
      <c r="Z423" s="4">
        <v>0</v>
      </c>
      <c r="AA423" s="4">
        <v>100</v>
      </c>
      <c r="AB423" s="4">
        <v>100</v>
      </c>
      <c r="AC423" s="4">
        <v>100</v>
      </c>
      <c r="AD423" s="4">
        <v>100</v>
      </c>
      <c r="AE423" s="4">
        <v>100</v>
      </c>
      <c r="AF423" s="4">
        <v>0</v>
      </c>
      <c r="AG423" s="4">
        <v>40</v>
      </c>
      <c r="AH423" s="4">
        <v>60</v>
      </c>
      <c r="AI423" s="4">
        <v>100</v>
      </c>
      <c r="AJ423" s="4">
        <v>2</v>
      </c>
      <c r="AK423" s="4" t="s">
        <v>96</v>
      </c>
      <c r="AL423" s="4" t="s">
        <v>96</v>
      </c>
      <c r="AM423" s="4">
        <v>3</v>
      </c>
      <c r="AN423" s="4" t="s">
        <v>96</v>
      </c>
      <c r="AO423" s="4" t="s">
        <v>97</v>
      </c>
      <c r="AP423" s="4" t="s">
        <v>97</v>
      </c>
      <c r="AQ423" s="4" t="s">
        <v>97</v>
      </c>
      <c r="AR423" s="4" t="s">
        <v>97</v>
      </c>
      <c r="AS423" s="4" t="s">
        <v>97</v>
      </c>
      <c r="AT423" s="4" t="s">
        <v>97</v>
      </c>
      <c r="AU423" s="4" t="s">
        <v>97</v>
      </c>
      <c r="AV423" s="4" t="s">
        <v>97</v>
      </c>
      <c r="AW423" s="4" t="s">
        <v>97</v>
      </c>
      <c r="AX423" s="4" t="s">
        <v>97</v>
      </c>
      <c r="AY423" s="4" t="s">
        <v>97</v>
      </c>
      <c r="AZ423" s="4" t="s">
        <v>97</v>
      </c>
      <c r="BA423" s="4" t="s">
        <v>97</v>
      </c>
      <c r="BB423" s="4" t="s">
        <v>97</v>
      </c>
      <c r="BC423" s="4" t="s">
        <v>97</v>
      </c>
      <c r="BD423" s="4" t="s">
        <v>96</v>
      </c>
      <c r="BE423" s="4">
        <v>6</v>
      </c>
      <c r="BF423" s="4">
        <v>6</v>
      </c>
      <c r="BG423" s="4">
        <v>6</v>
      </c>
      <c r="BH423" s="4">
        <v>0</v>
      </c>
      <c r="BI423" s="4">
        <v>6</v>
      </c>
      <c r="BJ423" s="4">
        <v>0</v>
      </c>
      <c r="BK423" s="4">
        <v>5</v>
      </c>
      <c r="BL423" s="4" t="s">
        <v>97</v>
      </c>
      <c r="BM423" s="4" t="s">
        <v>96</v>
      </c>
      <c r="BN423" s="4" t="s">
        <v>1714</v>
      </c>
      <c r="BO423" s="6" t="s">
        <v>97</v>
      </c>
      <c r="BP423" s="6" t="s">
        <v>98</v>
      </c>
      <c r="BQ423" s="6" t="s">
        <v>98</v>
      </c>
      <c r="BR423" s="6" t="s">
        <v>96</v>
      </c>
      <c r="BS423" s="6">
        <v>10</v>
      </c>
      <c r="BT423" s="6" t="s">
        <v>96</v>
      </c>
      <c r="BU423" s="29" t="s">
        <v>429</v>
      </c>
      <c r="BV423" s="29" t="s">
        <v>429</v>
      </c>
      <c r="BW423" s="29" t="s">
        <v>429</v>
      </c>
      <c r="BX423" s="29" t="s">
        <v>429</v>
      </c>
      <c r="BY423" s="29" t="s">
        <v>429</v>
      </c>
      <c r="BZ423" s="65" t="s">
        <v>429</v>
      </c>
      <c r="CA423" s="65" t="s">
        <v>429</v>
      </c>
      <c r="CB423" s="65" t="s">
        <v>429</v>
      </c>
      <c r="CC423" s="65" t="s">
        <v>429</v>
      </c>
      <c r="CD423" s="66">
        <v>22</v>
      </c>
      <c r="CE423" s="66">
        <v>13</v>
      </c>
      <c r="CF423" s="66">
        <v>3</v>
      </c>
      <c r="CG423" s="66">
        <v>0</v>
      </c>
      <c r="CH423" s="66">
        <v>0</v>
      </c>
      <c r="CI423" s="66">
        <v>17</v>
      </c>
      <c r="CJ423" s="66">
        <v>0</v>
      </c>
      <c r="CK423" s="66">
        <v>11</v>
      </c>
      <c r="CL423" s="66">
        <v>89</v>
      </c>
      <c r="CM423" s="66">
        <v>51</v>
      </c>
      <c r="CN423" s="66">
        <v>3</v>
      </c>
      <c r="CO423" s="66">
        <v>11</v>
      </c>
      <c r="CP423" s="66">
        <v>0</v>
      </c>
      <c r="CQ423" s="66">
        <v>0</v>
      </c>
      <c r="CR423" s="67">
        <v>0.17289719626168223</v>
      </c>
      <c r="CS423" s="67">
        <v>0.22897196261682243</v>
      </c>
      <c r="CT423" s="67">
        <v>0.27102803738317754</v>
      </c>
      <c r="CU423" s="67">
        <v>0.18691588785046728</v>
      </c>
      <c r="CV423" s="67">
        <v>0.14018691588785046</v>
      </c>
      <c r="CW423" s="68">
        <v>9</v>
      </c>
      <c r="CX423" s="68">
        <v>6</v>
      </c>
      <c r="CY423" s="68">
        <v>4</v>
      </c>
      <c r="CZ423" s="68">
        <v>3</v>
      </c>
    </row>
    <row r="424" spans="1:371" x14ac:dyDescent="0.3">
      <c r="A424" s="3" t="s">
        <v>444</v>
      </c>
      <c r="B424" s="3" t="s">
        <v>738</v>
      </c>
      <c r="C424" s="3" t="s">
        <v>785</v>
      </c>
      <c r="D424" s="6">
        <v>526657</v>
      </c>
      <c r="E424" s="4">
        <v>2501</v>
      </c>
      <c r="F424" s="4">
        <v>2038</v>
      </c>
      <c r="G424" s="54">
        <v>0.81487405037984806</v>
      </c>
      <c r="H424" s="4">
        <v>2</v>
      </c>
      <c r="I424" s="4">
        <v>2038</v>
      </c>
      <c r="J424" s="6">
        <v>2038</v>
      </c>
      <c r="K424" s="6"/>
      <c r="L424" s="6"/>
      <c r="M424" s="61"/>
      <c r="N424" s="4" t="s">
        <v>1709</v>
      </c>
      <c r="O424" s="4">
        <v>8</v>
      </c>
      <c r="P424" s="4">
        <v>25</v>
      </c>
      <c r="Q424" s="4">
        <v>100</v>
      </c>
      <c r="R424" s="4">
        <v>90</v>
      </c>
      <c r="S424" s="4">
        <v>10</v>
      </c>
      <c r="T424" s="4">
        <v>0</v>
      </c>
      <c r="U424" s="4">
        <v>0</v>
      </c>
      <c r="V424" s="4">
        <v>0</v>
      </c>
      <c r="W424" s="4">
        <v>0</v>
      </c>
      <c r="X424" s="4">
        <v>80</v>
      </c>
      <c r="Y424" s="4">
        <v>10</v>
      </c>
      <c r="Z424" s="4">
        <v>10</v>
      </c>
      <c r="AA424" s="4">
        <v>100</v>
      </c>
      <c r="AB424" s="4">
        <v>100</v>
      </c>
      <c r="AC424" s="4">
        <v>80</v>
      </c>
      <c r="AD424" s="4">
        <v>100</v>
      </c>
      <c r="AE424" s="4">
        <v>80</v>
      </c>
      <c r="AF424" s="4">
        <v>0</v>
      </c>
      <c r="AG424" s="4">
        <v>60</v>
      </c>
      <c r="AH424" s="4">
        <v>40</v>
      </c>
      <c r="AI424" s="4">
        <v>100</v>
      </c>
      <c r="AJ424" s="4">
        <v>2</v>
      </c>
      <c r="AK424" s="4" t="s">
        <v>96</v>
      </c>
      <c r="AL424" s="4" t="s">
        <v>96</v>
      </c>
      <c r="AM424" s="4">
        <v>1</v>
      </c>
      <c r="AN424" s="4" t="s">
        <v>96</v>
      </c>
      <c r="AO424" s="4" t="s">
        <v>97</v>
      </c>
      <c r="AP424" s="4" t="s">
        <v>96</v>
      </c>
      <c r="AQ424" s="4" t="s">
        <v>96</v>
      </c>
      <c r="AR424" s="4" t="s">
        <v>96</v>
      </c>
      <c r="AS424" s="4" t="s">
        <v>97</v>
      </c>
      <c r="AT424" s="4" t="s">
        <v>97</v>
      </c>
      <c r="AU424" s="4" t="s">
        <v>97</v>
      </c>
      <c r="AV424" s="4" t="s">
        <v>97</v>
      </c>
      <c r="AW424" s="4" t="s">
        <v>97</v>
      </c>
      <c r="AX424" s="4" t="s">
        <v>97</v>
      </c>
      <c r="AY424" s="4" t="s">
        <v>97</v>
      </c>
      <c r="AZ424" s="4" t="s">
        <v>97</v>
      </c>
      <c r="BA424" s="4" t="s">
        <v>97</v>
      </c>
      <c r="BB424" s="4" t="s">
        <v>97</v>
      </c>
      <c r="BC424" s="4" t="s">
        <v>97</v>
      </c>
      <c r="BD424" s="4" t="s">
        <v>97</v>
      </c>
      <c r="BE424" s="4">
        <v>5</v>
      </c>
      <c r="BF424" s="4">
        <v>5</v>
      </c>
      <c r="BG424" s="4">
        <v>5</v>
      </c>
      <c r="BH424" s="4">
        <v>0</v>
      </c>
      <c r="BI424" s="4">
        <v>6</v>
      </c>
      <c r="BJ424" s="4">
        <v>0</v>
      </c>
      <c r="BK424" s="4">
        <v>9</v>
      </c>
      <c r="BL424" s="4" t="s">
        <v>96</v>
      </c>
      <c r="BM424" s="4" t="s">
        <v>96</v>
      </c>
      <c r="BN424" s="4" t="s">
        <v>1736</v>
      </c>
      <c r="BO424" s="6" t="s">
        <v>97</v>
      </c>
      <c r="BP424" s="6" t="s">
        <v>98</v>
      </c>
      <c r="BQ424" s="6" t="s">
        <v>98</v>
      </c>
      <c r="BR424" s="6" t="s">
        <v>96</v>
      </c>
      <c r="BS424" s="6">
        <v>92</v>
      </c>
      <c r="BT424" s="6" t="s">
        <v>96</v>
      </c>
      <c r="BU424" s="29" t="s">
        <v>430</v>
      </c>
      <c r="BV424" s="29" t="s">
        <v>1798</v>
      </c>
      <c r="BW424" s="29" t="s">
        <v>429</v>
      </c>
      <c r="BX424" s="29" t="s">
        <v>1798</v>
      </c>
      <c r="BY424" s="29" t="s">
        <v>430</v>
      </c>
      <c r="BZ424" s="65" t="s">
        <v>429</v>
      </c>
      <c r="CA424" s="65" t="s">
        <v>429</v>
      </c>
      <c r="CB424" s="65" t="s">
        <v>429</v>
      </c>
      <c r="CC424" s="65" t="s">
        <v>429</v>
      </c>
      <c r="CD424" s="66">
        <v>174</v>
      </c>
      <c r="CE424" s="66">
        <v>107</v>
      </c>
      <c r="CF424" s="66">
        <v>75</v>
      </c>
      <c r="CG424" s="66">
        <v>35</v>
      </c>
      <c r="CH424" s="66">
        <v>4</v>
      </c>
      <c r="CI424" s="66">
        <v>394</v>
      </c>
      <c r="CJ424" s="66">
        <v>0</v>
      </c>
      <c r="CK424" s="66">
        <v>113</v>
      </c>
      <c r="CL424" s="66">
        <v>489</v>
      </c>
      <c r="CM424" s="66">
        <v>187</v>
      </c>
      <c r="CN424" s="66">
        <v>36</v>
      </c>
      <c r="CO424" s="66">
        <v>101</v>
      </c>
      <c r="CP424" s="66">
        <v>21</v>
      </c>
      <c r="CQ424" s="66">
        <v>12</v>
      </c>
      <c r="CR424" s="67">
        <v>0.42529676627097829</v>
      </c>
      <c r="CS424" s="67">
        <v>0.26483831354891529</v>
      </c>
      <c r="CT424" s="67">
        <v>0.20671305771592305</v>
      </c>
      <c r="CU424" s="67">
        <v>7.5726565697912404E-2</v>
      </c>
      <c r="CV424" s="67">
        <v>2.7425296766270979E-2</v>
      </c>
      <c r="CW424" s="68">
        <v>14</v>
      </c>
      <c r="CX424" s="68">
        <v>15</v>
      </c>
      <c r="CY424" s="68">
        <v>58</v>
      </c>
      <c r="CZ424" s="68">
        <v>13</v>
      </c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  <c r="HG424" s="47"/>
      <c r="HH424" s="47"/>
      <c r="HI424" s="47"/>
      <c r="HJ424" s="47"/>
      <c r="HK424" s="47"/>
      <c r="HL424" s="47"/>
      <c r="HM424" s="47"/>
      <c r="HN424" s="47"/>
      <c r="HO424" s="47"/>
      <c r="HP424" s="47"/>
      <c r="HQ424" s="47"/>
      <c r="HR424" s="47"/>
      <c r="HS424" s="47"/>
      <c r="HT424" s="47"/>
      <c r="HU424" s="47"/>
      <c r="HV424" s="47"/>
      <c r="HW424" s="47"/>
      <c r="HX424" s="47"/>
      <c r="HY424" s="47"/>
      <c r="HZ424" s="47"/>
      <c r="IA424" s="47"/>
      <c r="IB424" s="47"/>
      <c r="IC424" s="47"/>
      <c r="ID424" s="47"/>
      <c r="IE424" s="47"/>
      <c r="IF424" s="47"/>
      <c r="IG424" s="47"/>
      <c r="IH424" s="47"/>
      <c r="II424" s="47"/>
      <c r="IJ424" s="47"/>
      <c r="IK424" s="47"/>
      <c r="IL424" s="47"/>
      <c r="IM424" s="47"/>
      <c r="IN424" s="47"/>
      <c r="IO424" s="47"/>
      <c r="IP424" s="47"/>
      <c r="IQ424" s="47"/>
      <c r="IR424" s="47"/>
      <c r="IS424" s="47"/>
      <c r="IT424" s="47"/>
      <c r="IU424" s="47"/>
      <c r="IV424" s="47"/>
      <c r="IW424" s="47"/>
      <c r="IX424" s="47"/>
      <c r="IY424" s="47"/>
      <c r="IZ424" s="47"/>
      <c r="JA424" s="47"/>
      <c r="JB424" s="47"/>
      <c r="JC424" s="47"/>
      <c r="JD424" s="47"/>
      <c r="JE424" s="47"/>
      <c r="JF424" s="47"/>
      <c r="JG424" s="47"/>
      <c r="JH424" s="47"/>
      <c r="JI424" s="47"/>
      <c r="JJ424" s="47"/>
      <c r="JK424" s="47"/>
      <c r="JL424" s="47"/>
      <c r="JM424" s="47"/>
      <c r="JN424" s="47"/>
      <c r="JO424" s="47"/>
      <c r="JP424" s="47"/>
      <c r="JQ424" s="47"/>
      <c r="JR424" s="47"/>
      <c r="JS424" s="47"/>
      <c r="JT424" s="47"/>
      <c r="JU424" s="47"/>
      <c r="JV424" s="47"/>
      <c r="JW424" s="47"/>
      <c r="JX424" s="47"/>
      <c r="JY424" s="47"/>
      <c r="JZ424" s="47"/>
      <c r="KA424" s="47"/>
      <c r="KB424" s="47"/>
      <c r="KC424" s="47"/>
      <c r="KD424" s="47"/>
      <c r="KE424" s="47"/>
      <c r="KF424" s="47"/>
      <c r="KG424" s="47"/>
      <c r="KH424" s="47"/>
      <c r="KI424" s="47"/>
      <c r="KJ424" s="47"/>
      <c r="KK424" s="47"/>
      <c r="KL424" s="47"/>
      <c r="KM424" s="47"/>
      <c r="KN424" s="47"/>
      <c r="KO424" s="47"/>
      <c r="KP424" s="47"/>
      <c r="KQ424" s="47"/>
      <c r="KR424" s="47"/>
      <c r="KS424" s="47"/>
      <c r="KT424" s="47"/>
      <c r="KU424" s="47"/>
      <c r="KV424" s="47"/>
      <c r="KW424" s="47"/>
      <c r="KX424" s="47"/>
      <c r="KY424" s="47"/>
      <c r="KZ424" s="47"/>
      <c r="LA424" s="47"/>
      <c r="LB424" s="47"/>
      <c r="LC424" s="47"/>
      <c r="LD424" s="47"/>
      <c r="LE424" s="47"/>
      <c r="LF424" s="47"/>
      <c r="LG424" s="47"/>
      <c r="LH424" s="47"/>
      <c r="LI424" s="47"/>
      <c r="LJ424" s="47"/>
      <c r="LK424" s="47"/>
      <c r="LL424" s="47"/>
      <c r="LM424" s="47"/>
      <c r="LN424" s="47"/>
      <c r="LO424" s="47"/>
      <c r="LP424" s="47"/>
      <c r="LQ424" s="47"/>
      <c r="LR424" s="47"/>
      <c r="LS424" s="47"/>
      <c r="LT424" s="47"/>
      <c r="LU424" s="47"/>
      <c r="LV424" s="47"/>
      <c r="LW424" s="47"/>
      <c r="LX424" s="47"/>
      <c r="LY424" s="47"/>
      <c r="LZ424" s="47"/>
      <c r="MA424" s="47"/>
      <c r="MB424" s="47"/>
      <c r="MC424" s="47"/>
      <c r="MD424" s="47"/>
      <c r="ME424" s="47"/>
      <c r="MF424" s="47"/>
      <c r="MG424" s="47"/>
      <c r="MH424" s="47"/>
      <c r="MI424" s="47"/>
      <c r="MJ424" s="47"/>
      <c r="MK424" s="47"/>
      <c r="ML424" s="47"/>
      <c r="MM424" s="47"/>
      <c r="MN424" s="47"/>
      <c r="MO424" s="47"/>
      <c r="MP424" s="47"/>
      <c r="MQ424" s="47"/>
      <c r="MR424" s="47"/>
      <c r="MS424" s="47"/>
      <c r="MT424" s="47"/>
      <c r="MU424" s="47"/>
      <c r="MV424" s="47"/>
      <c r="MW424" s="47"/>
      <c r="MX424" s="47"/>
      <c r="MY424" s="47"/>
      <c r="MZ424" s="47"/>
      <c r="NA424" s="47"/>
      <c r="NB424" s="47"/>
      <c r="NC424" s="47"/>
      <c r="ND424" s="47"/>
      <c r="NE424" s="47"/>
      <c r="NF424" s="47"/>
      <c r="NG424" s="47"/>
    </row>
    <row r="425" spans="1:371" x14ac:dyDescent="0.3">
      <c r="A425" s="3" t="s">
        <v>444</v>
      </c>
      <c r="B425" s="3" t="s">
        <v>788</v>
      </c>
      <c r="C425" s="3" t="s">
        <v>1649</v>
      </c>
      <c r="D425" s="6">
        <v>528102</v>
      </c>
      <c r="E425" s="4">
        <v>631</v>
      </c>
      <c r="F425" s="4">
        <v>208</v>
      </c>
      <c r="G425" s="54">
        <v>0.32963549920760699</v>
      </c>
      <c r="H425" s="6">
        <v>0</v>
      </c>
      <c r="I425" s="6">
        <v>0</v>
      </c>
      <c r="J425" s="6"/>
      <c r="K425" s="6"/>
      <c r="L425" s="6"/>
      <c r="M425" s="61">
        <v>208</v>
      </c>
      <c r="N425" s="4" t="s">
        <v>1718</v>
      </c>
      <c r="O425" s="4">
        <v>0</v>
      </c>
      <c r="P425" s="4">
        <v>0</v>
      </c>
      <c r="Q425" s="4">
        <v>100</v>
      </c>
      <c r="R425" s="4">
        <v>95</v>
      </c>
      <c r="S425" s="4">
        <v>0</v>
      </c>
      <c r="T425" s="4">
        <v>5</v>
      </c>
      <c r="U425" s="4">
        <v>0</v>
      </c>
      <c r="V425" s="4">
        <v>0</v>
      </c>
      <c r="W425" s="4">
        <v>0</v>
      </c>
      <c r="X425" s="4">
        <v>80</v>
      </c>
      <c r="Y425" s="4">
        <v>0</v>
      </c>
      <c r="Z425" s="4">
        <v>20</v>
      </c>
      <c r="AA425" s="4">
        <v>100</v>
      </c>
      <c r="AB425" s="4">
        <v>100</v>
      </c>
      <c r="AC425" s="4">
        <v>100</v>
      </c>
      <c r="AD425" s="4">
        <v>100</v>
      </c>
      <c r="AE425" s="4">
        <v>100</v>
      </c>
      <c r="AF425" s="4">
        <v>0</v>
      </c>
      <c r="AG425" s="4">
        <v>70</v>
      </c>
      <c r="AH425" s="4">
        <v>30</v>
      </c>
      <c r="AI425" s="4">
        <v>100</v>
      </c>
      <c r="AJ425" s="4">
        <v>2</v>
      </c>
      <c r="AK425" s="4" t="s">
        <v>96</v>
      </c>
      <c r="AL425" s="4" t="s">
        <v>96</v>
      </c>
      <c r="AM425" s="4">
        <v>24</v>
      </c>
      <c r="AN425" s="4" t="s">
        <v>97</v>
      </c>
      <c r="AO425" s="4" t="s">
        <v>97</v>
      </c>
      <c r="AP425" s="4" t="s">
        <v>97</v>
      </c>
      <c r="AQ425" s="4" t="s">
        <v>97</v>
      </c>
      <c r="AR425" s="4" t="s">
        <v>97</v>
      </c>
      <c r="AS425" s="4" t="s">
        <v>97</v>
      </c>
      <c r="AT425" s="4" t="s">
        <v>97</v>
      </c>
      <c r="AU425" s="4" t="s">
        <v>97</v>
      </c>
      <c r="AV425" s="4" t="s">
        <v>97</v>
      </c>
      <c r="AW425" s="4" t="s">
        <v>97</v>
      </c>
      <c r="AX425" s="4" t="s">
        <v>97</v>
      </c>
      <c r="AY425" s="4" t="s">
        <v>97</v>
      </c>
      <c r="AZ425" s="4" t="s">
        <v>97</v>
      </c>
      <c r="BA425" s="4" t="s">
        <v>97</v>
      </c>
      <c r="BB425" s="4" t="s">
        <v>97</v>
      </c>
      <c r="BC425" s="4" t="s">
        <v>97</v>
      </c>
      <c r="BD425" s="4" t="s">
        <v>96</v>
      </c>
      <c r="BE425" s="4">
        <v>8</v>
      </c>
      <c r="BF425" s="4">
        <v>8</v>
      </c>
      <c r="BG425" s="4">
        <v>8</v>
      </c>
      <c r="BH425" s="4">
        <v>0</v>
      </c>
      <c r="BI425" s="4">
        <v>5</v>
      </c>
      <c r="BJ425" s="4">
        <v>0</v>
      </c>
      <c r="BK425" s="4">
        <v>5</v>
      </c>
      <c r="BL425" s="4" t="s">
        <v>96</v>
      </c>
      <c r="BM425" s="4" t="s">
        <v>97</v>
      </c>
      <c r="BN425" s="4" t="s">
        <v>98</v>
      </c>
      <c r="BO425" s="6" t="s">
        <v>97</v>
      </c>
      <c r="BP425" s="6" t="s">
        <v>98</v>
      </c>
      <c r="BQ425" s="6" t="s">
        <v>98</v>
      </c>
      <c r="BR425" s="6" t="s">
        <v>96</v>
      </c>
      <c r="BS425" s="6">
        <v>10</v>
      </c>
      <c r="BT425" s="6" t="s">
        <v>96</v>
      </c>
      <c r="BU425" s="29" t="s">
        <v>429</v>
      </c>
      <c r="BV425" s="29" t="s">
        <v>429</v>
      </c>
      <c r="BW425" s="29" t="s">
        <v>429</v>
      </c>
      <c r="BX425" s="29" t="s">
        <v>429</v>
      </c>
      <c r="BY425" s="29" t="s">
        <v>429</v>
      </c>
      <c r="BZ425" s="65" t="s">
        <v>429</v>
      </c>
      <c r="CA425" s="65" t="s">
        <v>429</v>
      </c>
      <c r="CB425" s="65" t="s">
        <v>429</v>
      </c>
      <c r="CC425" s="65" t="s">
        <v>429</v>
      </c>
      <c r="CD425" s="66">
        <v>117</v>
      </c>
      <c r="CE425" s="66">
        <v>90</v>
      </c>
      <c r="CF425" s="66">
        <v>28</v>
      </c>
      <c r="CG425" s="66">
        <v>13</v>
      </c>
      <c r="CH425" s="66">
        <v>0</v>
      </c>
      <c r="CI425" s="66">
        <v>151</v>
      </c>
      <c r="CJ425" s="66">
        <v>0</v>
      </c>
      <c r="CK425" s="66">
        <v>70</v>
      </c>
      <c r="CL425" s="66">
        <v>125</v>
      </c>
      <c r="CM425" s="66">
        <v>66</v>
      </c>
      <c r="CN425" s="66">
        <v>6</v>
      </c>
      <c r="CO425" s="66">
        <v>21</v>
      </c>
      <c r="CP425" s="66">
        <v>36</v>
      </c>
      <c r="CQ425" s="66">
        <v>26</v>
      </c>
      <c r="CR425" s="67">
        <v>0.20634920634920634</v>
      </c>
      <c r="CS425" s="67">
        <v>0.20634920634920634</v>
      </c>
      <c r="CT425" s="67">
        <v>0.27936507936507937</v>
      </c>
      <c r="CU425" s="67">
        <v>0.18888888888888888</v>
      </c>
      <c r="CV425" s="67">
        <v>0.11904761904761904</v>
      </c>
      <c r="CW425" s="68">
        <v>6</v>
      </c>
      <c r="CX425" s="68">
        <v>3</v>
      </c>
      <c r="CY425" s="68">
        <v>6</v>
      </c>
      <c r="CZ425" s="68">
        <v>8</v>
      </c>
    </row>
    <row r="426" spans="1:371" x14ac:dyDescent="0.3">
      <c r="A426" s="3" t="s">
        <v>444</v>
      </c>
      <c r="B426" s="3" t="s">
        <v>788</v>
      </c>
      <c r="C426" s="3" t="s">
        <v>789</v>
      </c>
      <c r="D426" s="6">
        <v>528111</v>
      </c>
      <c r="E426" s="4">
        <v>703</v>
      </c>
      <c r="F426" s="4">
        <v>282</v>
      </c>
      <c r="G426" s="54">
        <v>0.40113798008534851</v>
      </c>
      <c r="H426" s="4">
        <v>1</v>
      </c>
      <c r="I426" s="4">
        <v>232</v>
      </c>
      <c r="J426" s="6"/>
      <c r="K426" s="6">
        <v>232</v>
      </c>
      <c r="L426" s="6"/>
      <c r="M426" s="61">
        <v>50</v>
      </c>
      <c r="N426" s="4" t="s">
        <v>1712</v>
      </c>
      <c r="O426" s="4">
        <v>16</v>
      </c>
      <c r="P426" s="4">
        <v>106</v>
      </c>
      <c r="Q426" s="4">
        <v>100</v>
      </c>
      <c r="R426" s="4">
        <v>85</v>
      </c>
      <c r="S426" s="4">
        <v>15</v>
      </c>
      <c r="T426" s="4">
        <v>0</v>
      </c>
      <c r="U426" s="4">
        <v>0</v>
      </c>
      <c r="V426" s="4">
        <v>0</v>
      </c>
      <c r="W426" s="4">
        <v>0</v>
      </c>
      <c r="X426" s="4">
        <v>45</v>
      </c>
      <c r="Y426" s="4">
        <v>0</v>
      </c>
      <c r="Z426" s="4">
        <v>55</v>
      </c>
      <c r="AA426" s="4">
        <v>50</v>
      </c>
      <c r="AB426" s="4">
        <v>40</v>
      </c>
      <c r="AC426" s="4">
        <v>60</v>
      </c>
      <c r="AD426" s="4">
        <v>0</v>
      </c>
      <c r="AE426" s="4">
        <v>0</v>
      </c>
      <c r="AF426" s="4">
        <v>0</v>
      </c>
      <c r="AG426" s="4">
        <v>0</v>
      </c>
      <c r="AH426" s="4">
        <v>100</v>
      </c>
      <c r="AI426" s="4">
        <v>100</v>
      </c>
      <c r="AJ426" s="4">
        <v>2</v>
      </c>
      <c r="AK426" s="4" t="s">
        <v>96</v>
      </c>
      <c r="AL426" s="4" t="s">
        <v>96</v>
      </c>
      <c r="AM426" s="4">
        <v>4</v>
      </c>
      <c r="AN426" s="4" t="s">
        <v>96</v>
      </c>
      <c r="AO426" s="4" t="s">
        <v>97</v>
      </c>
      <c r="AP426" s="4" t="s">
        <v>97</v>
      </c>
      <c r="AQ426" s="4" t="s">
        <v>97</v>
      </c>
      <c r="AR426" s="4" t="s">
        <v>96</v>
      </c>
      <c r="AS426" s="4" t="s">
        <v>97</v>
      </c>
      <c r="AT426" s="4" t="s">
        <v>97</v>
      </c>
      <c r="AU426" s="4" t="s">
        <v>97</v>
      </c>
      <c r="AV426" s="4" t="s">
        <v>97</v>
      </c>
      <c r="AW426" s="4" t="s">
        <v>97</v>
      </c>
      <c r="AX426" s="4" t="s">
        <v>97</v>
      </c>
      <c r="AY426" s="4" t="s">
        <v>97</v>
      </c>
      <c r="AZ426" s="4" t="s">
        <v>97</v>
      </c>
      <c r="BA426" s="4" t="s">
        <v>96</v>
      </c>
      <c r="BB426" s="4" t="s">
        <v>97</v>
      </c>
      <c r="BC426" s="4" t="s">
        <v>97</v>
      </c>
      <c r="BD426" s="4" t="s">
        <v>96</v>
      </c>
      <c r="BE426" s="4">
        <v>6</v>
      </c>
      <c r="BF426" s="4">
        <v>6</v>
      </c>
      <c r="BG426" s="4">
        <v>6</v>
      </c>
      <c r="BH426" s="4">
        <v>6</v>
      </c>
      <c r="BI426" s="4">
        <v>20</v>
      </c>
      <c r="BJ426" s="4">
        <v>0</v>
      </c>
      <c r="BK426" s="4">
        <v>7</v>
      </c>
      <c r="BL426" s="4" t="s">
        <v>97</v>
      </c>
      <c r="BM426" s="4" t="s">
        <v>1713</v>
      </c>
      <c r="BN426" s="4" t="s">
        <v>98</v>
      </c>
      <c r="BO426" s="6" t="s">
        <v>97</v>
      </c>
      <c r="BP426" s="6" t="s">
        <v>98</v>
      </c>
      <c r="BQ426" s="6" t="s">
        <v>98</v>
      </c>
      <c r="BR426" s="6" t="s">
        <v>96</v>
      </c>
      <c r="BS426" s="6">
        <v>2</v>
      </c>
      <c r="BT426" s="6" t="s">
        <v>97</v>
      </c>
      <c r="BU426" s="29" t="s">
        <v>430</v>
      </c>
      <c r="BV426" s="29" t="s">
        <v>1801</v>
      </c>
      <c r="BW426" s="29" t="s">
        <v>429</v>
      </c>
      <c r="BX426" s="29" t="s">
        <v>429</v>
      </c>
      <c r="BY426" s="29" t="s">
        <v>430</v>
      </c>
      <c r="BZ426" s="65" t="s">
        <v>1800</v>
      </c>
      <c r="CA426" s="65" t="s">
        <v>429</v>
      </c>
      <c r="CB426" s="65" t="s">
        <v>429</v>
      </c>
      <c r="CC426" s="65" t="s">
        <v>429</v>
      </c>
      <c r="CD426" s="66">
        <v>86</v>
      </c>
      <c r="CE426" s="66">
        <v>65</v>
      </c>
      <c r="CF426" s="66">
        <v>18</v>
      </c>
      <c r="CG426" s="66">
        <v>0</v>
      </c>
      <c r="CH426" s="66">
        <v>0</v>
      </c>
      <c r="CI426" s="66">
        <v>161</v>
      </c>
      <c r="CJ426" s="66">
        <v>50</v>
      </c>
      <c r="CK426" s="66">
        <v>45</v>
      </c>
      <c r="CL426" s="66">
        <v>233</v>
      </c>
      <c r="CM426" s="66">
        <v>103</v>
      </c>
      <c r="CN426" s="66">
        <v>12</v>
      </c>
      <c r="CO426" s="66">
        <v>32</v>
      </c>
      <c r="CP426" s="66">
        <v>59</v>
      </c>
      <c r="CQ426" s="66">
        <v>54</v>
      </c>
      <c r="CR426" s="67">
        <v>0.26234132581100139</v>
      </c>
      <c r="CS426" s="67">
        <v>0.21297602256699577</v>
      </c>
      <c r="CT426" s="67">
        <v>0.25811001410437234</v>
      </c>
      <c r="CU426" s="67">
        <v>0.13963328631875882</v>
      </c>
      <c r="CV426" s="67">
        <v>0.12693935119887165</v>
      </c>
      <c r="CW426" s="68">
        <v>10</v>
      </c>
      <c r="CX426" s="68">
        <v>10</v>
      </c>
      <c r="CY426" s="68">
        <v>13</v>
      </c>
      <c r="CZ426" s="68">
        <v>8</v>
      </c>
    </row>
    <row r="427" spans="1:371" x14ac:dyDescent="0.3">
      <c r="A427" s="3" t="s">
        <v>444</v>
      </c>
      <c r="B427" s="3" t="s">
        <v>788</v>
      </c>
      <c r="C427" s="3" t="s">
        <v>791</v>
      </c>
      <c r="D427" s="6">
        <v>528188</v>
      </c>
      <c r="E427" s="4">
        <v>1256</v>
      </c>
      <c r="F427" s="4">
        <v>442</v>
      </c>
      <c r="G427" s="54">
        <v>0.35191082802547768</v>
      </c>
      <c r="H427" s="4">
        <v>1</v>
      </c>
      <c r="I427" s="4">
        <v>242</v>
      </c>
      <c r="J427" s="6"/>
      <c r="K427" s="6">
        <v>242</v>
      </c>
      <c r="L427" s="6"/>
      <c r="M427" s="61">
        <v>200</v>
      </c>
      <c r="N427" s="4" t="s">
        <v>1718</v>
      </c>
      <c r="O427" s="4">
        <v>0</v>
      </c>
      <c r="P427" s="4">
        <v>0</v>
      </c>
      <c r="Q427" s="4">
        <v>100</v>
      </c>
      <c r="R427" s="4">
        <v>100</v>
      </c>
      <c r="S427" s="4">
        <v>0</v>
      </c>
      <c r="T427" s="4">
        <v>0</v>
      </c>
      <c r="U427" s="4">
        <v>0</v>
      </c>
      <c r="V427" s="4">
        <v>0</v>
      </c>
      <c r="W427" s="4">
        <v>0</v>
      </c>
      <c r="X427" s="4">
        <v>100</v>
      </c>
      <c r="Y427" s="4">
        <v>0</v>
      </c>
      <c r="Z427" s="4">
        <v>0</v>
      </c>
      <c r="AA427" s="4">
        <v>100</v>
      </c>
      <c r="AB427" s="4">
        <v>95</v>
      </c>
      <c r="AC427" s="4">
        <v>0</v>
      </c>
      <c r="AD427" s="4">
        <v>90</v>
      </c>
      <c r="AE427" s="4">
        <v>90</v>
      </c>
      <c r="AF427" s="4">
        <v>0</v>
      </c>
      <c r="AG427" s="4">
        <v>70</v>
      </c>
      <c r="AH427" s="4">
        <v>30</v>
      </c>
      <c r="AI427" s="4">
        <v>100</v>
      </c>
      <c r="AJ427" s="4">
        <v>2</v>
      </c>
      <c r="AK427" s="4" t="s">
        <v>96</v>
      </c>
      <c r="AL427" s="4" t="s">
        <v>97</v>
      </c>
      <c r="AM427" s="4" t="s">
        <v>98</v>
      </c>
      <c r="AN427" s="4" t="s">
        <v>97</v>
      </c>
      <c r="AO427" s="4" t="s">
        <v>97</v>
      </c>
      <c r="AP427" s="4" t="s">
        <v>97</v>
      </c>
      <c r="AQ427" s="4" t="s">
        <v>97</v>
      </c>
      <c r="AR427" s="4" t="s">
        <v>97</v>
      </c>
      <c r="AS427" s="4" t="s">
        <v>97</v>
      </c>
      <c r="AT427" s="4" t="s">
        <v>97</v>
      </c>
      <c r="AU427" s="4" t="s">
        <v>96</v>
      </c>
      <c r="AV427" s="4" t="s">
        <v>97</v>
      </c>
      <c r="AW427" s="4" t="s">
        <v>97</v>
      </c>
      <c r="AX427" s="4" t="s">
        <v>97</v>
      </c>
      <c r="AY427" s="4" t="s">
        <v>97</v>
      </c>
      <c r="AZ427" s="4" t="s">
        <v>97</v>
      </c>
      <c r="BA427" s="4" t="s">
        <v>97</v>
      </c>
      <c r="BB427" s="4" t="s">
        <v>97</v>
      </c>
      <c r="BC427" s="4" t="s">
        <v>97</v>
      </c>
      <c r="BD427" s="4" t="s">
        <v>97</v>
      </c>
      <c r="BE427" s="4">
        <v>0</v>
      </c>
      <c r="BF427" s="4">
        <v>12</v>
      </c>
      <c r="BG427" s="4">
        <v>12</v>
      </c>
      <c r="BH427" s="4">
        <v>0</v>
      </c>
      <c r="BI427" s="4">
        <v>12</v>
      </c>
      <c r="BJ427" s="4">
        <v>0</v>
      </c>
      <c r="BK427" s="4">
        <v>7</v>
      </c>
      <c r="BL427" s="4" t="s">
        <v>96</v>
      </c>
      <c r="BM427" s="4" t="s">
        <v>96</v>
      </c>
      <c r="BN427" s="4" t="s">
        <v>1714</v>
      </c>
      <c r="BO427" s="6" t="s">
        <v>97</v>
      </c>
      <c r="BP427" s="6" t="s">
        <v>98</v>
      </c>
      <c r="BQ427" s="6" t="s">
        <v>98</v>
      </c>
      <c r="BR427" s="6" t="s">
        <v>96</v>
      </c>
      <c r="BS427" s="6">
        <v>130</v>
      </c>
      <c r="BT427" s="6" t="s">
        <v>96</v>
      </c>
      <c r="BU427" s="29" t="s">
        <v>429</v>
      </c>
      <c r="BV427" s="29" t="s">
        <v>1801</v>
      </c>
      <c r="BW427" s="29" t="s">
        <v>1801</v>
      </c>
      <c r="BX427" s="29" t="s">
        <v>429</v>
      </c>
      <c r="BY427" s="29" t="s">
        <v>429</v>
      </c>
      <c r="BZ427" s="65" t="s">
        <v>429</v>
      </c>
      <c r="CA427" s="65" t="s">
        <v>1800</v>
      </c>
      <c r="CB427" s="65" t="s">
        <v>429</v>
      </c>
      <c r="CC427" s="65" t="s">
        <v>429</v>
      </c>
      <c r="CD427" s="66">
        <v>185</v>
      </c>
      <c r="CE427" s="66">
        <v>125</v>
      </c>
      <c r="CF427" s="66">
        <v>53</v>
      </c>
      <c r="CG427" s="66">
        <v>38</v>
      </c>
      <c r="CH427" s="66">
        <v>0</v>
      </c>
      <c r="CI427" s="66">
        <v>262</v>
      </c>
      <c r="CJ427" s="66">
        <v>2</v>
      </c>
      <c r="CK427" s="66">
        <v>124</v>
      </c>
      <c r="CL427" s="66">
        <v>238</v>
      </c>
      <c r="CM427" s="66">
        <v>129</v>
      </c>
      <c r="CN427" s="66">
        <v>9</v>
      </c>
      <c r="CO427" s="66">
        <v>44</v>
      </c>
      <c r="CP427" s="66">
        <v>71</v>
      </c>
      <c r="CQ427" s="66">
        <v>62</v>
      </c>
      <c r="CR427" s="67">
        <v>0.20816326530612245</v>
      </c>
      <c r="CS427" s="67">
        <v>0.19673469387755102</v>
      </c>
      <c r="CT427" s="67">
        <v>0.31020408163265306</v>
      </c>
      <c r="CU427" s="67">
        <v>0.16653061224489796</v>
      </c>
      <c r="CV427" s="67">
        <v>0.11836734693877551</v>
      </c>
      <c r="CW427" s="68">
        <v>3</v>
      </c>
      <c r="CX427" s="68">
        <v>11</v>
      </c>
      <c r="CY427" s="68">
        <v>10</v>
      </c>
      <c r="CZ427" s="68">
        <v>14</v>
      </c>
    </row>
    <row r="428" spans="1:371" x14ac:dyDescent="0.3">
      <c r="A428" s="3" t="s">
        <v>444</v>
      </c>
      <c r="B428" s="3" t="s">
        <v>788</v>
      </c>
      <c r="C428" s="3" t="s">
        <v>793</v>
      </c>
      <c r="D428" s="6">
        <v>528218</v>
      </c>
      <c r="E428" s="4">
        <v>638</v>
      </c>
      <c r="F428" s="4">
        <v>129</v>
      </c>
      <c r="G428" s="54">
        <v>0.20219435736677116</v>
      </c>
      <c r="H428" s="4">
        <v>1</v>
      </c>
      <c r="I428" s="4">
        <v>129</v>
      </c>
      <c r="J428" s="6"/>
      <c r="K428" s="6">
        <v>129</v>
      </c>
      <c r="L428" s="6"/>
      <c r="M428" s="61"/>
      <c r="N428" s="4" t="s">
        <v>1712</v>
      </c>
      <c r="O428" s="4">
        <v>0</v>
      </c>
      <c r="P428" s="4">
        <v>0</v>
      </c>
      <c r="Q428" s="4">
        <v>0</v>
      </c>
      <c r="R428" s="4">
        <v>0</v>
      </c>
      <c r="S428" s="4">
        <v>100</v>
      </c>
      <c r="T428" s="4">
        <v>0</v>
      </c>
      <c r="U428" s="4">
        <v>0</v>
      </c>
      <c r="V428" s="4">
        <v>0</v>
      </c>
      <c r="W428" s="4">
        <v>0</v>
      </c>
      <c r="X428" s="4">
        <v>87</v>
      </c>
      <c r="Y428" s="4">
        <v>12</v>
      </c>
      <c r="Z428" s="4">
        <v>1</v>
      </c>
      <c r="AA428" s="4">
        <v>100</v>
      </c>
      <c r="AB428" s="4">
        <v>100</v>
      </c>
      <c r="AC428" s="4">
        <v>100</v>
      </c>
      <c r="AD428" s="4">
        <v>100</v>
      </c>
      <c r="AE428" s="4">
        <v>96</v>
      </c>
      <c r="AF428" s="4">
        <v>0</v>
      </c>
      <c r="AG428" s="4">
        <v>52</v>
      </c>
      <c r="AH428" s="4">
        <v>48</v>
      </c>
      <c r="AI428" s="4">
        <v>100</v>
      </c>
      <c r="AJ428" s="4">
        <v>2</v>
      </c>
      <c r="AK428" s="4" t="s">
        <v>96</v>
      </c>
      <c r="AL428" s="4" t="s">
        <v>96</v>
      </c>
      <c r="AM428" s="4">
        <v>4</v>
      </c>
      <c r="AN428" s="4" t="s">
        <v>97</v>
      </c>
      <c r="AO428" s="4" t="s">
        <v>97</v>
      </c>
      <c r="AP428" s="4" t="s">
        <v>97</v>
      </c>
      <c r="AQ428" s="4" t="s">
        <v>97</v>
      </c>
      <c r="AR428" s="4" t="s">
        <v>97</v>
      </c>
      <c r="AS428" s="4" t="s">
        <v>97</v>
      </c>
      <c r="AT428" s="4" t="s">
        <v>97</v>
      </c>
      <c r="AU428" s="4" t="s">
        <v>97</v>
      </c>
      <c r="AV428" s="4" t="s">
        <v>97</v>
      </c>
      <c r="AW428" s="4" t="s">
        <v>97</v>
      </c>
      <c r="AX428" s="4" t="s">
        <v>97</v>
      </c>
      <c r="AY428" s="4" t="s">
        <v>97</v>
      </c>
      <c r="AZ428" s="4" t="s">
        <v>97</v>
      </c>
      <c r="BA428" s="4" t="s">
        <v>97</v>
      </c>
      <c r="BB428" s="4" t="s">
        <v>97</v>
      </c>
      <c r="BC428" s="4" t="s">
        <v>97</v>
      </c>
      <c r="BD428" s="4" t="s">
        <v>96</v>
      </c>
      <c r="BE428" s="4">
        <v>4</v>
      </c>
      <c r="BF428" s="4">
        <v>4</v>
      </c>
      <c r="BG428" s="4">
        <v>20</v>
      </c>
      <c r="BH428" s="4">
        <v>0</v>
      </c>
      <c r="BI428" s="4">
        <v>4</v>
      </c>
      <c r="BJ428" s="4">
        <v>0</v>
      </c>
      <c r="BK428" s="4">
        <v>7</v>
      </c>
      <c r="BL428" s="4" t="s">
        <v>97</v>
      </c>
      <c r="BM428" s="4" t="s">
        <v>97</v>
      </c>
      <c r="BN428" s="4" t="s">
        <v>98</v>
      </c>
      <c r="BO428" s="6" t="s">
        <v>97</v>
      </c>
      <c r="BP428" s="6" t="s">
        <v>98</v>
      </c>
      <c r="BQ428" s="6" t="s">
        <v>98</v>
      </c>
      <c r="BR428" s="6" t="s">
        <v>96</v>
      </c>
      <c r="BS428" s="6">
        <v>7</v>
      </c>
      <c r="BT428" s="6" t="s">
        <v>96</v>
      </c>
      <c r="BU428" s="29" t="s">
        <v>429</v>
      </c>
      <c r="BV428" s="29" t="s">
        <v>1801</v>
      </c>
      <c r="BW428" s="29" t="s">
        <v>429</v>
      </c>
      <c r="BX428" s="29" t="s">
        <v>429</v>
      </c>
      <c r="BY428" s="29" t="s">
        <v>429</v>
      </c>
      <c r="BZ428" s="65" t="s">
        <v>429</v>
      </c>
      <c r="CA428" s="65" t="s">
        <v>429</v>
      </c>
      <c r="CB428" s="65" t="s">
        <v>429</v>
      </c>
      <c r="CC428" s="65" t="s">
        <v>429</v>
      </c>
      <c r="CD428" s="66">
        <v>46</v>
      </c>
      <c r="CE428" s="66">
        <v>32</v>
      </c>
      <c r="CF428" s="66">
        <v>5</v>
      </c>
      <c r="CG428" s="66">
        <v>9</v>
      </c>
      <c r="CH428" s="66">
        <v>0</v>
      </c>
      <c r="CI428" s="66">
        <v>50</v>
      </c>
      <c r="CJ428" s="66">
        <v>0</v>
      </c>
      <c r="CK428" s="66">
        <v>18</v>
      </c>
      <c r="CL428" s="66">
        <v>140</v>
      </c>
      <c r="CM428" s="66">
        <v>73</v>
      </c>
      <c r="CN428" s="66">
        <v>6</v>
      </c>
      <c r="CO428" s="66">
        <v>12</v>
      </c>
      <c r="CP428" s="66">
        <v>13</v>
      </c>
      <c r="CQ428" s="66">
        <v>10</v>
      </c>
      <c r="CR428" s="67">
        <v>0.15552099533437014</v>
      </c>
      <c r="CS428" s="67">
        <v>0.19129082426127528</v>
      </c>
      <c r="CT428" s="67">
        <v>0.29082426127527217</v>
      </c>
      <c r="CU428" s="67">
        <v>0.19595645412130638</v>
      </c>
      <c r="CV428" s="67">
        <v>0.16640746500777606</v>
      </c>
      <c r="CW428" s="68">
        <v>3</v>
      </c>
      <c r="CX428" s="68">
        <v>9</v>
      </c>
      <c r="CY428" s="68">
        <v>5</v>
      </c>
      <c r="CZ428" s="68">
        <v>13</v>
      </c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  <c r="ED428" s="47"/>
      <c r="EE428" s="47"/>
      <c r="EF428" s="47"/>
      <c r="EG428" s="47"/>
      <c r="EH428" s="47"/>
      <c r="EI428" s="47"/>
      <c r="EJ428" s="47"/>
      <c r="EK428" s="47"/>
      <c r="EL428" s="47"/>
      <c r="EM428" s="47"/>
      <c r="EN428" s="47"/>
      <c r="EO428" s="47"/>
      <c r="EP428" s="47"/>
      <c r="EQ428" s="47"/>
      <c r="ER428" s="47"/>
      <c r="ES428" s="47"/>
      <c r="ET428" s="47"/>
      <c r="EU428" s="47"/>
      <c r="EV428" s="47"/>
      <c r="EW428" s="47"/>
      <c r="EX428" s="47"/>
      <c r="EY428" s="47"/>
      <c r="EZ428" s="47"/>
      <c r="FA428" s="47"/>
      <c r="FB428" s="47"/>
      <c r="FC428" s="47"/>
      <c r="FD428" s="47"/>
      <c r="FE428" s="47"/>
      <c r="FF428" s="47"/>
      <c r="FG428" s="47"/>
      <c r="FH428" s="47"/>
      <c r="FI428" s="47"/>
      <c r="FJ428" s="47"/>
      <c r="FK428" s="47"/>
      <c r="FL428" s="47"/>
      <c r="FM428" s="47"/>
      <c r="FN428" s="47"/>
      <c r="FO428" s="47"/>
      <c r="FP428" s="47"/>
      <c r="FQ428" s="47"/>
      <c r="FR428" s="47"/>
      <c r="FS428" s="47"/>
      <c r="FT428" s="47"/>
      <c r="FU428" s="47"/>
      <c r="FV428" s="47"/>
      <c r="FW428" s="47"/>
      <c r="FX428" s="47"/>
      <c r="FY428" s="47"/>
      <c r="FZ428" s="47"/>
      <c r="GA428" s="47"/>
      <c r="GB428" s="47"/>
      <c r="GC428" s="47"/>
      <c r="GD428" s="47"/>
      <c r="GE428" s="47"/>
      <c r="GF428" s="47"/>
      <c r="GG428" s="47"/>
      <c r="GH428" s="47"/>
      <c r="GI428" s="47"/>
      <c r="GJ428" s="47"/>
      <c r="GK428" s="47"/>
      <c r="GL428" s="47"/>
      <c r="GM428" s="47"/>
      <c r="GN428" s="47"/>
      <c r="GO428" s="47"/>
      <c r="GP428" s="47"/>
      <c r="GQ428" s="47"/>
      <c r="GR428" s="47"/>
      <c r="GS428" s="47"/>
      <c r="GT428" s="47"/>
      <c r="GU428" s="47"/>
      <c r="GV428" s="47"/>
      <c r="GW428" s="47"/>
      <c r="GX428" s="47"/>
      <c r="GY428" s="47"/>
      <c r="GZ428" s="47"/>
      <c r="HA428" s="47"/>
      <c r="HB428" s="47"/>
      <c r="HC428" s="47"/>
      <c r="HD428" s="47"/>
      <c r="HE428" s="47"/>
      <c r="HF428" s="47"/>
      <c r="HG428" s="47"/>
      <c r="HH428" s="47"/>
      <c r="HI428" s="47"/>
      <c r="HJ428" s="47"/>
      <c r="HK428" s="47"/>
      <c r="HL428" s="47"/>
      <c r="HM428" s="47"/>
      <c r="HN428" s="47"/>
      <c r="HO428" s="47"/>
      <c r="HP428" s="47"/>
      <c r="HQ428" s="47"/>
      <c r="HR428" s="47"/>
      <c r="HS428" s="47"/>
      <c r="HT428" s="47"/>
      <c r="HU428" s="47"/>
      <c r="HV428" s="47"/>
      <c r="HW428" s="47"/>
      <c r="HX428" s="47"/>
      <c r="HY428" s="47"/>
      <c r="HZ428" s="47"/>
      <c r="IA428" s="47"/>
      <c r="IB428" s="47"/>
      <c r="IC428" s="47"/>
      <c r="ID428" s="47"/>
      <c r="IE428" s="47"/>
      <c r="IF428" s="47"/>
      <c r="IG428" s="47"/>
      <c r="IH428" s="47"/>
      <c r="II428" s="47"/>
      <c r="IJ428" s="47"/>
      <c r="IK428" s="47"/>
      <c r="IL428" s="47"/>
      <c r="IM428" s="47"/>
      <c r="IN428" s="47"/>
      <c r="IO428" s="47"/>
      <c r="IP428" s="47"/>
      <c r="IQ428" s="47"/>
      <c r="IR428" s="47"/>
      <c r="IS428" s="47"/>
      <c r="IT428" s="47"/>
      <c r="IU428" s="47"/>
      <c r="IV428" s="47"/>
      <c r="IW428" s="47"/>
      <c r="IX428" s="47"/>
      <c r="IY428" s="47"/>
      <c r="IZ428" s="47"/>
      <c r="JA428" s="47"/>
      <c r="JB428" s="47"/>
      <c r="JC428" s="47"/>
      <c r="JD428" s="47"/>
      <c r="JE428" s="47"/>
      <c r="JF428" s="47"/>
      <c r="JG428" s="47"/>
      <c r="JH428" s="47"/>
      <c r="JI428" s="47"/>
      <c r="JJ428" s="47"/>
      <c r="JK428" s="47"/>
      <c r="JL428" s="47"/>
      <c r="JM428" s="47"/>
      <c r="JN428" s="47"/>
      <c r="JO428" s="47"/>
      <c r="JP428" s="47"/>
      <c r="JQ428" s="47"/>
      <c r="JR428" s="47"/>
      <c r="JS428" s="47"/>
      <c r="JT428" s="47"/>
      <c r="JU428" s="47"/>
      <c r="JV428" s="47"/>
      <c r="JW428" s="47"/>
      <c r="JX428" s="47"/>
      <c r="JY428" s="47"/>
      <c r="JZ428" s="47"/>
      <c r="KA428" s="47"/>
      <c r="KB428" s="47"/>
      <c r="KC428" s="47"/>
      <c r="KD428" s="47"/>
      <c r="KE428" s="47"/>
      <c r="KF428" s="47"/>
      <c r="KG428" s="47"/>
      <c r="KH428" s="47"/>
      <c r="KI428" s="47"/>
      <c r="KJ428" s="47"/>
      <c r="KK428" s="47"/>
      <c r="KL428" s="47"/>
      <c r="KM428" s="47"/>
      <c r="KN428" s="47"/>
      <c r="KO428" s="47"/>
      <c r="KP428" s="47"/>
      <c r="KQ428" s="47"/>
      <c r="KR428" s="47"/>
      <c r="KS428" s="47"/>
      <c r="KT428" s="47"/>
      <c r="KU428" s="47"/>
      <c r="KV428" s="47"/>
      <c r="KW428" s="47"/>
      <c r="KX428" s="47"/>
      <c r="KY428" s="47"/>
      <c r="KZ428" s="47"/>
      <c r="LA428" s="47"/>
      <c r="LB428" s="47"/>
      <c r="LC428" s="47"/>
      <c r="LD428" s="47"/>
      <c r="LE428" s="47"/>
      <c r="LF428" s="47"/>
      <c r="LG428" s="47"/>
      <c r="LH428" s="47"/>
      <c r="LI428" s="47"/>
      <c r="LJ428" s="47"/>
      <c r="LK428" s="47"/>
      <c r="LL428" s="47"/>
      <c r="LM428" s="47"/>
      <c r="LN428" s="47"/>
      <c r="LO428" s="47"/>
      <c r="LP428" s="47"/>
      <c r="LQ428" s="47"/>
      <c r="LR428" s="47"/>
      <c r="LS428" s="47"/>
      <c r="LT428" s="47"/>
      <c r="LU428" s="47"/>
      <c r="LV428" s="47"/>
      <c r="LW428" s="47"/>
      <c r="LX428" s="47"/>
      <c r="LY428" s="47"/>
      <c r="LZ428" s="47"/>
      <c r="MA428" s="47"/>
      <c r="MB428" s="47"/>
      <c r="MC428" s="47"/>
      <c r="MD428" s="47"/>
      <c r="ME428" s="47"/>
      <c r="MF428" s="47"/>
      <c r="MG428" s="47"/>
      <c r="MH428" s="47"/>
      <c r="MI428" s="47"/>
      <c r="MJ428" s="47"/>
      <c r="MK428" s="47"/>
      <c r="ML428" s="47"/>
      <c r="MM428" s="47"/>
      <c r="MN428" s="47"/>
      <c r="MO428" s="47"/>
      <c r="MP428" s="47"/>
      <c r="MQ428" s="47"/>
      <c r="MR428" s="47"/>
      <c r="MS428" s="47"/>
      <c r="MT428" s="47"/>
      <c r="MU428" s="47"/>
      <c r="MV428" s="47"/>
      <c r="MW428" s="47"/>
      <c r="MX428" s="47"/>
      <c r="MY428" s="47"/>
      <c r="MZ428" s="47"/>
      <c r="NA428" s="47"/>
      <c r="NB428" s="47"/>
      <c r="NC428" s="47"/>
      <c r="ND428" s="47"/>
      <c r="NE428" s="47"/>
      <c r="NF428" s="47"/>
      <c r="NG428" s="47"/>
    </row>
    <row r="429" spans="1:371" x14ac:dyDescent="0.3">
      <c r="A429" s="3" t="s">
        <v>444</v>
      </c>
      <c r="B429" s="3" t="s">
        <v>788</v>
      </c>
      <c r="C429" s="3" t="s">
        <v>1650</v>
      </c>
      <c r="D429" s="6">
        <v>528242</v>
      </c>
      <c r="E429" s="4">
        <v>553</v>
      </c>
      <c r="F429" s="4">
        <v>166</v>
      </c>
      <c r="G429" s="54">
        <v>0.30018083182640143</v>
      </c>
      <c r="H429" s="6">
        <v>0</v>
      </c>
      <c r="I429" s="6">
        <v>0</v>
      </c>
      <c r="J429" s="6"/>
      <c r="K429" s="6"/>
      <c r="L429" s="6"/>
      <c r="M429" s="61">
        <v>166</v>
      </c>
      <c r="N429" s="4" t="s">
        <v>1712</v>
      </c>
      <c r="O429" s="4">
        <v>0</v>
      </c>
      <c r="P429" s="4">
        <v>0</v>
      </c>
      <c r="Q429" s="4">
        <v>90</v>
      </c>
      <c r="R429" s="4">
        <v>90</v>
      </c>
      <c r="S429" s="4">
        <v>5</v>
      </c>
      <c r="T429" s="4">
        <v>5</v>
      </c>
      <c r="U429" s="4">
        <v>0</v>
      </c>
      <c r="V429" s="4">
        <v>0</v>
      </c>
      <c r="W429" s="4">
        <v>0</v>
      </c>
      <c r="X429" s="4">
        <v>95</v>
      </c>
      <c r="Y429" s="4">
        <v>0</v>
      </c>
      <c r="Z429" s="4">
        <v>5</v>
      </c>
      <c r="AA429" s="4">
        <v>90</v>
      </c>
      <c r="AB429" s="4">
        <v>90</v>
      </c>
      <c r="AC429" s="4">
        <v>100</v>
      </c>
      <c r="AD429" s="4">
        <v>90</v>
      </c>
      <c r="AE429" s="4">
        <v>90</v>
      </c>
      <c r="AF429" s="4">
        <v>40</v>
      </c>
      <c r="AG429" s="4">
        <v>40</v>
      </c>
      <c r="AH429" s="4">
        <v>20</v>
      </c>
      <c r="AI429" s="4">
        <v>100</v>
      </c>
      <c r="AJ429" s="4">
        <v>2</v>
      </c>
      <c r="AK429" s="4" t="s">
        <v>96</v>
      </c>
      <c r="AL429" s="4" t="s">
        <v>96</v>
      </c>
      <c r="AM429" s="4">
        <v>4</v>
      </c>
      <c r="AN429" s="4" t="s">
        <v>97</v>
      </c>
      <c r="AO429" s="4" t="s">
        <v>97</v>
      </c>
      <c r="AP429" s="4" t="s">
        <v>97</v>
      </c>
      <c r="AQ429" s="4" t="s">
        <v>97</v>
      </c>
      <c r="AR429" s="4" t="s">
        <v>97</v>
      </c>
      <c r="AS429" s="4" t="s">
        <v>97</v>
      </c>
      <c r="AT429" s="4" t="s">
        <v>97</v>
      </c>
      <c r="AU429" s="4" t="s">
        <v>97</v>
      </c>
      <c r="AV429" s="4" t="s">
        <v>97</v>
      </c>
      <c r="AW429" s="4" t="s">
        <v>97</v>
      </c>
      <c r="AX429" s="4" t="s">
        <v>97</v>
      </c>
      <c r="AY429" s="4" t="s">
        <v>97</v>
      </c>
      <c r="AZ429" s="4" t="s">
        <v>97</v>
      </c>
      <c r="BA429" s="4" t="s">
        <v>97</v>
      </c>
      <c r="BB429" s="4" t="s">
        <v>97</v>
      </c>
      <c r="BC429" s="4" t="s">
        <v>97</v>
      </c>
      <c r="BD429" s="4" t="s">
        <v>96</v>
      </c>
      <c r="BE429" s="4">
        <v>4</v>
      </c>
      <c r="BF429" s="4">
        <v>15</v>
      </c>
      <c r="BG429" s="4">
        <v>15</v>
      </c>
      <c r="BH429" s="4">
        <v>0</v>
      </c>
      <c r="BI429" s="4">
        <v>2</v>
      </c>
      <c r="BJ429" s="4">
        <v>0</v>
      </c>
      <c r="BK429" s="4">
        <v>7</v>
      </c>
      <c r="BL429" s="4" t="s">
        <v>97</v>
      </c>
      <c r="BM429" s="4" t="s">
        <v>97</v>
      </c>
      <c r="BN429" s="4" t="s">
        <v>98</v>
      </c>
      <c r="BO429" s="6" t="s">
        <v>97</v>
      </c>
      <c r="BP429" s="6" t="s">
        <v>98</v>
      </c>
      <c r="BQ429" s="6" t="s">
        <v>98</v>
      </c>
      <c r="BR429" s="6" t="s">
        <v>96</v>
      </c>
      <c r="BS429" s="6">
        <v>2</v>
      </c>
      <c r="BT429" s="6" t="s">
        <v>96</v>
      </c>
      <c r="BU429" s="29" t="s">
        <v>429</v>
      </c>
      <c r="BV429" s="29" t="s">
        <v>429</v>
      </c>
      <c r="BW429" s="29" t="s">
        <v>429</v>
      </c>
      <c r="BX429" s="29" t="s">
        <v>429</v>
      </c>
      <c r="BY429" s="29" t="s">
        <v>429</v>
      </c>
      <c r="BZ429" s="65" t="s">
        <v>429</v>
      </c>
      <c r="CA429" s="65" t="s">
        <v>429</v>
      </c>
      <c r="CB429" s="65" t="s">
        <v>429</v>
      </c>
      <c r="CC429" s="65" t="s">
        <v>429</v>
      </c>
      <c r="CD429" s="66">
        <v>48</v>
      </c>
      <c r="CE429" s="66">
        <v>30</v>
      </c>
      <c r="CF429" s="66">
        <v>12</v>
      </c>
      <c r="CG429" s="66">
        <v>0</v>
      </c>
      <c r="CH429" s="66">
        <v>0</v>
      </c>
      <c r="CI429" s="66">
        <v>54</v>
      </c>
      <c r="CJ429" s="66">
        <v>0</v>
      </c>
      <c r="CK429" s="66">
        <v>18</v>
      </c>
      <c r="CL429" s="66">
        <v>117</v>
      </c>
      <c r="CM429" s="66">
        <v>59</v>
      </c>
      <c r="CN429" s="66">
        <v>2</v>
      </c>
      <c r="CO429" s="66">
        <v>14</v>
      </c>
      <c r="CP429" s="66">
        <v>24</v>
      </c>
      <c r="CQ429" s="66">
        <v>21</v>
      </c>
      <c r="CR429" s="67">
        <v>0.20072992700729927</v>
      </c>
      <c r="CS429" s="67">
        <v>0.20072992700729927</v>
      </c>
      <c r="CT429" s="67">
        <v>0.27554744525547448</v>
      </c>
      <c r="CU429" s="67">
        <v>0.16970802919708028</v>
      </c>
      <c r="CV429" s="67">
        <v>0.15328467153284672</v>
      </c>
      <c r="CW429" s="68">
        <v>16</v>
      </c>
      <c r="CX429" s="68">
        <v>5</v>
      </c>
      <c r="CY429" s="68">
        <v>4</v>
      </c>
      <c r="CZ429" s="68">
        <v>8</v>
      </c>
    </row>
    <row r="430" spans="1:371" x14ac:dyDescent="0.3">
      <c r="A430" s="3" t="s">
        <v>444</v>
      </c>
      <c r="B430" s="3" t="s">
        <v>788</v>
      </c>
      <c r="C430" s="3" t="s">
        <v>795</v>
      </c>
      <c r="D430" s="6">
        <v>528293</v>
      </c>
      <c r="E430" s="4">
        <v>3660</v>
      </c>
      <c r="F430" s="4">
        <v>693</v>
      </c>
      <c r="G430" s="54">
        <v>0.18934426229508197</v>
      </c>
      <c r="H430" s="4">
        <v>3</v>
      </c>
      <c r="I430" s="4">
        <v>313</v>
      </c>
      <c r="J430" s="6"/>
      <c r="K430" s="6"/>
      <c r="L430" s="6">
        <v>313</v>
      </c>
      <c r="M430" s="61">
        <v>380</v>
      </c>
      <c r="N430" s="4" t="s">
        <v>1718</v>
      </c>
      <c r="O430" s="4">
        <v>0</v>
      </c>
      <c r="P430" s="4">
        <v>0</v>
      </c>
      <c r="Q430" s="4">
        <v>100</v>
      </c>
      <c r="R430" s="4">
        <v>96</v>
      </c>
      <c r="S430" s="4">
        <v>1</v>
      </c>
      <c r="T430" s="4">
        <v>3</v>
      </c>
      <c r="U430" s="4">
        <v>0</v>
      </c>
      <c r="V430" s="4">
        <v>100</v>
      </c>
      <c r="W430" s="4">
        <v>98</v>
      </c>
      <c r="X430" s="4">
        <v>1</v>
      </c>
      <c r="Y430" s="4">
        <v>0</v>
      </c>
      <c r="Z430" s="4">
        <v>1</v>
      </c>
      <c r="AA430" s="4">
        <v>100</v>
      </c>
      <c r="AB430" s="4">
        <v>100</v>
      </c>
      <c r="AC430" s="4">
        <v>100</v>
      </c>
      <c r="AD430" s="4">
        <v>100</v>
      </c>
      <c r="AE430" s="4">
        <v>95</v>
      </c>
      <c r="AF430" s="4">
        <v>0</v>
      </c>
      <c r="AG430" s="4">
        <v>99</v>
      </c>
      <c r="AH430" s="4">
        <v>1</v>
      </c>
      <c r="AI430" s="4">
        <v>100</v>
      </c>
      <c r="AJ430" s="4">
        <v>8</v>
      </c>
      <c r="AK430" s="4" t="s">
        <v>96</v>
      </c>
      <c r="AL430" s="4" t="s">
        <v>96</v>
      </c>
      <c r="AM430" s="4">
        <v>2</v>
      </c>
      <c r="AN430" s="4" t="s">
        <v>97</v>
      </c>
      <c r="AO430" s="4" t="s">
        <v>97</v>
      </c>
      <c r="AP430" s="4" t="s">
        <v>97</v>
      </c>
      <c r="AQ430" s="4" t="s">
        <v>97</v>
      </c>
      <c r="AR430" s="4" t="s">
        <v>97</v>
      </c>
      <c r="AS430" s="4" t="s">
        <v>97</v>
      </c>
      <c r="AT430" s="4" t="s">
        <v>97</v>
      </c>
      <c r="AU430" s="4" t="s">
        <v>96</v>
      </c>
      <c r="AV430" s="4" t="s">
        <v>97</v>
      </c>
      <c r="AW430" s="4" t="s">
        <v>97</v>
      </c>
      <c r="AX430" s="4" t="s">
        <v>97</v>
      </c>
      <c r="AY430" s="4" t="s">
        <v>97</v>
      </c>
      <c r="AZ430" s="4" t="s">
        <v>97</v>
      </c>
      <c r="BA430" s="4" t="s">
        <v>97</v>
      </c>
      <c r="BB430" s="4" t="s">
        <v>97</v>
      </c>
      <c r="BC430" s="4" t="s">
        <v>97</v>
      </c>
      <c r="BD430" s="4" t="s">
        <v>96</v>
      </c>
      <c r="BE430" s="4">
        <v>0</v>
      </c>
      <c r="BF430" s="4">
        <v>0</v>
      </c>
      <c r="BG430" s="4">
        <v>0</v>
      </c>
      <c r="BH430" s="4">
        <v>0</v>
      </c>
      <c r="BI430" s="4">
        <v>0</v>
      </c>
      <c r="BJ430" s="4">
        <v>0</v>
      </c>
      <c r="BK430" s="4">
        <v>9</v>
      </c>
      <c r="BL430" s="4" t="s">
        <v>97</v>
      </c>
      <c r="BM430" s="4" t="s">
        <v>97</v>
      </c>
      <c r="BN430" s="4" t="s">
        <v>98</v>
      </c>
      <c r="BO430" s="6" t="s">
        <v>97</v>
      </c>
      <c r="BP430" s="6" t="s">
        <v>98</v>
      </c>
      <c r="BQ430" s="6" t="s">
        <v>98</v>
      </c>
      <c r="BR430" s="6" t="s">
        <v>96</v>
      </c>
      <c r="BS430" s="6">
        <v>113</v>
      </c>
      <c r="BT430" s="6" t="s">
        <v>96</v>
      </c>
      <c r="BU430" s="29" t="s">
        <v>430</v>
      </c>
      <c r="BV430" s="29" t="s">
        <v>1801</v>
      </c>
      <c r="BW430" s="29" t="s">
        <v>1801</v>
      </c>
      <c r="BX430" s="29" t="s">
        <v>429</v>
      </c>
      <c r="BY430" s="29" t="s">
        <v>430</v>
      </c>
      <c r="BZ430" s="65" t="s">
        <v>429</v>
      </c>
      <c r="CA430" s="65" t="s">
        <v>429</v>
      </c>
      <c r="CB430" s="65" t="s">
        <v>429</v>
      </c>
      <c r="CC430" s="65" t="s">
        <v>429</v>
      </c>
      <c r="CD430" s="66">
        <v>315</v>
      </c>
      <c r="CE430" s="66">
        <v>197</v>
      </c>
      <c r="CF430" s="66">
        <v>79</v>
      </c>
      <c r="CG430" s="66">
        <v>34</v>
      </c>
      <c r="CH430" s="66">
        <v>0</v>
      </c>
      <c r="CI430" s="66">
        <v>440</v>
      </c>
      <c r="CJ430" s="66">
        <v>6</v>
      </c>
      <c r="CK430" s="66">
        <v>208</v>
      </c>
      <c r="CL430" s="66">
        <v>595</v>
      </c>
      <c r="CM430" s="66">
        <v>357</v>
      </c>
      <c r="CN430" s="66">
        <v>30</v>
      </c>
      <c r="CO430" s="66">
        <v>75</v>
      </c>
      <c r="CP430" s="66">
        <v>191</v>
      </c>
      <c r="CQ430" s="66">
        <v>175</v>
      </c>
      <c r="CR430" s="67">
        <v>0.15530197606457</v>
      </c>
      <c r="CS430" s="67">
        <v>0.19120512106874479</v>
      </c>
      <c r="CT430" s="67">
        <v>0.32507653771221823</v>
      </c>
      <c r="CU430" s="67">
        <v>0.19565822432507654</v>
      </c>
      <c r="CV430" s="67">
        <v>0.13275814082939047</v>
      </c>
      <c r="CW430" s="68">
        <v>62</v>
      </c>
      <c r="CX430" s="68">
        <v>98</v>
      </c>
      <c r="CY430" s="68">
        <v>38</v>
      </c>
      <c r="CZ430" s="68">
        <v>42</v>
      </c>
    </row>
    <row r="431" spans="1:371" x14ac:dyDescent="0.3">
      <c r="A431" s="3" t="s">
        <v>444</v>
      </c>
      <c r="B431" s="3" t="s">
        <v>788</v>
      </c>
      <c r="C431" s="3" t="s">
        <v>799</v>
      </c>
      <c r="D431" s="6">
        <v>528358</v>
      </c>
      <c r="E431" s="4">
        <v>476</v>
      </c>
      <c r="F431" s="4">
        <v>220</v>
      </c>
      <c r="G431" s="54">
        <v>0.46218487394957986</v>
      </c>
      <c r="H431" s="4">
        <v>3</v>
      </c>
      <c r="I431" s="4">
        <v>190</v>
      </c>
      <c r="J431" s="6">
        <v>152</v>
      </c>
      <c r="K431" s="6">
        <v>38</v>
      </c>
      <c r="L431" s="6"/>
      <c r="M431" s="61">
        <v>30</v>
      </c>
      <c r="N431" s="4" t="s">
        <v>1712</v>
      </c>
      <c r="O431" s="4">
        <v>0</v>
      </c>
      <c r="P431" s="4">
        <v>0</v>
      </c>
      <c r="Q431" s="4">
        <v>80</v>
      </c>
      <c r="R431" s="4">
        <v>80</v>
      </c>
      <c r="S431" s="4">
        <v>20</v>
      </c>
      <c r="T431" s="4">
        <v>0</v>
      </c>
      <c r="U431" s="4">
        <v>0</v>
      </c>
      <c r="V431" s="4">
        <v>0</v>
      </c>
      <c r="W431" s="4">
        <v>0</v>
      </c>
      <c r="X431" s="4">
        <v>80</v>
      </c>
      <c r="Y431" s="4">
        <v>4</v>
      </c>
      <c r="Z431" s="4">
        <v>16</v>
      </c>
      <c r="AA431" s="4">
        <v>100</v>
      </c>
      <c r="AB431" s="4">
        <v>100</v>
      </c>
      <c r="AC431" s="4">
        <v>100</v>
      </c>
      <c r="AD431" s="4">
        <v>100</v>
      </c>
      <c r="AE431" s="4">
        <v>85</v>
      </c>
      <c r="AF431" s="4">
        <v>0</v>
      </c>
      <c r="AG431" s="4">
        <v>65</v>
      </c>
      <c r="AH431" s="4">
        <v>35</v>
      </c>
      <c r="AI431" s="4">
        <v>100</v>
      </c>
      <c r="AJ431" s="4">
        <v>8</v>
      </c>
      <c r="AK431" s="4" t="s">
        <v>96</v>
      </c>
      <c r="AL431" s="4" t="s">
        <v>97</v>
      </c>
      <c r="AM431" s="4" t="s">
        <v>98</v>
      </c>
      <c r="AN431" s="4" t="s">
        <v>97</v>
      </c>
      <c r="AO431" s="4" t="s">
        <v>97</v>
      </c>
      <c r="AP431" s="4" t="s">
        <v>97</v>
      </c>
      <c r="AQ431" s="4" t="s">
        <v>97</v>
      </c>
      <c r="AR431" s="4" t="s">
        <v>96</v>
      </c>
      <c r="AS431" s="4" t="s">
        <v>97</v>
      </c>
      <c r="AT431" s="4" t="s">
        <v>97</v>
      </c>
      <c r="AU431" s="4" t="s">
        <v>97</v>
      </c>
      <c r="AV431" s="4" t="s">
        <v>97</v>
      </c>
      <c r="AW431" s="4" t="s">
        <v>97</v>
      </c>
      <c r="AX431" s="4" t="s">
        <v>97</v>
      </c>
      <c r="AY431" s="4" t="s">
        <v>97</v>
      </c>
      <c r="AZ431" s="4" t="s">
        <v>97</v>
      </c>
      <c r="BA431" s="4" t="s">
        <v>97</v>
      </c>
      <c r="BB431" s="4" t="s">
        <v>97</v>
      </c>
      <c r="BC431" s="4" t="s">
        <v>97</v>
      </c>
      <c r="BD431" s="4" t="s">
        <v>1439</v>
      </c>
      <c r="BE431" s="4">
        <v>5</v>
      </c>
      <c r="BF431" s="4">
        <v>11</v>
      </c>
      <c r="BG431" s="4">
        <v>11</v>
      </c>
      <c r="BH431" s="4">
        <v>0</v>
      </c>
      <c r="BI431" s="4">
        <v>6</v>
      </c>
      <c r="BJ431" s="4">
        <v>0</v>
      </c>
      <c r="BK431" s="4">
        <v>5</v>
      </c>
      <c r="BL431" s="4" t="s">
        <v>97</v>
      </c>
      <c r="BM431" s="4" t="s">
        <v>97</v>
      </c>
      <c r="BN431" s="4" t="s">
        <v>98</v>
      </c>
      <c r="BO431" s="6" t="s">
        <v>97</v>
      </c>
      <c r="BP431" s="6" t="s">
        <v>98</v>
      </c>
      <c r="BQ431" s="6" t="s">
        <v>98</v>
      </c>
      <c r="BR431" s="6" t="s">
        <v>96</v>
      </c>
      <c r="BS431" s="6">
        <v>24</v>
      </c>
      <c r="BT431" s="6" t="s">
        <v>96</v>
      </c>
      <c r="BU431" s="29" t="s">
        <v>429</v>
      </c>
      <c r="BV431" s="29" t="s">
        <v>1801</v>
      </c>
      <c r="BW431" s="29" t="s">
        <v>429</v>
      </c>
      <c r="BX431" s="29" t="s">
        <v>429</v>
      </c>
      <c r="BY431" s="29" t="s">
        <v>429</v>
      </c>
      <c r="BZ431" s="65" t="s">
        <v>429</v>
      </c>
      <c r="CA431" s="65" t="s">
        <v>429</v>
      </c>
      <c r="CB431" s="65" t="s">
        <v>429</v>
      </c>
      <c r="CC431" s="65" t="s">
        <v>429</v>
      </c>
      <c r="CD431" s="66">
        <v>36</v>
      </c>
      <c r="CE431" s="66">
        <v>23</v>
      </c>
      <c r="CF431" s="66">
        <v>8</v>
      </c>
      <c r="CG431" s="66">
        <v>7</v>
      </c>
      <c r="CH431" s="66">
        <v>0</v>
      </c>
      <c r="CI431" s="66">
        <v>68</v>
      </c>
      <c r="CJ431" s="66">
        <v>14</v>
      </c>
      <c r="CK431" s="66">
        <v>17</v>
      </c>
      <c r="CL431" s="66">
        <v>124</v>
      </c>
      <c r="CM431" s="66">
        <v>52</v>
      </c>
      <c r="CN431" s="66">
        <v>7</v>
      </c>
      <c r="CO431" s="66">
        <v>20</v>
      </c>
      <c r="CP431" s="66">
        <v>0</v>
      </c>
      <c r="CQ431" s="66">
        <v>0</v>
      </c>
      <c r="CR431" s="67">
        <v>0.26195426195426197</v>
      </c>
      <c r="CS431" s="67">
        <v>0.20166320166320167</v>
      </c>
      <c r="CT431" s="67">
        <v>0.26195426195426197</v>
      </c>
      <c r="CU431" s="67">
        <v>0.13513513513513514</v>
      </c>
      <c r="CV431" s="67">
        <v>0.1392931392931393</v>
      </c>
      <c r="CW431" s="68">
        <v>6</v>
      </c>
      <c r="CX431" s="68">
        <v>7</v>
      </c>
      <c r="CY431" s="68">
        <v>9</v>
      </c>
      <c r="CZ431" s="68">
        <v>4</v>
      </c>
    </row>
    <row r="432" spans="1:371" x14ac:dyDescent="0.3">
      <c r="A432" s="3" t="s">
        <v>444</v>
      </c>
      <c r="B432" s="3" t="s">
        <v>788</v>
      </c>
      <c r="C432" s="3" t="s">
        <v>1651</v>
      </c>
      <c r="D432" s="6">
        <v>528366</v>
      </c>
      <c r="E432" s="4">
        <v>1606</v>
      </c>
      <c r="F432" s="4">
        <v>723</v>
      </c>
      <c r="G432" s="54">
        <v>0.45018679950186802</v>
      </c>
      <c r="H432" s="6">
        <v>0</v>
      </c>
      <c r="I432" s="6">
        <v>0</v>
      </c>
      <c r="J432" s="6"/>
      <c r="K432" s="6"/>
      <c r="L432" s="6"/>
      <c r="M432" s="61">
        <v>723</v>
      </c>
      <c r="N432" s="4" t="s">
        <v>1712</v>
      </c>
      <c r="O432" s="4">
        <v>0</v>
      </c>
      <c r="P432" s="4">
        <v>0</v>
      </c>
      <c r="Q432" s="4">
        <v>80</v>
      </c>
      <c r="R432" s="4">
        <v>80</v>
      </c>
      <c r="S432" s="4">
        <v>20</v>
      </c>
      <c r="T432" s="4">
        <v>0</v>
      </c>
      <c r="U432" s="4">
        <v>0</v>
      </c>
      <c r="V432" s="4">
        <v>0</v>
      </c>
      <c r="W432" s="4">
        <v>0</v>
      </c>
      <c r="X432" s="4">
        <v>95</v>
      </c>
      <c r="Y432" s="4">
        <v>0</v>
      </c>
      <c r="Z432" s="4">
        <v>5</v>
      </c>
      <c r="AA432" s="4">
        <v>100</v>
      </c>
      <c r="AB432" s="4">
        <v>100</v>
      </c>
      <c r="AC432" s="4">
        <v>100</v>
      </c>
      <c r="AD432" s="4">
        <v>100</v>
      </c>
      <c r="AE432" s="4">
        <v>80</v>
      </c>
      <c r="AF432" s="4">
        <v>0</v>
      </c>
      <c r="AG432" s="4">
        <v>80</v>
      </c>
      <c r="AH432" s="4">
        <v>20</v>
      </c>
      <c r="AI432" s="4">
        <v>100</v>
      </c>
      <c r="AJ432" s="4">
        <v>2</v>
      </c>
      <c r="AK432" s="4" t="s">
        <v>96</v>
      </c>
      <c r="AL432" s="4" t="s">
        <v>97</v>
      </c>
      <c r="AM432" s="4" t="s">
        <v>98</v>
      </c>
      <c r="AN432" s="4" t="s">
        <v>96</v>
      </c>
      <c r="AO432" s="4" t="s">
        <v>97</v>
      </c>
      <c r="AP432" s="4" t="s">
        <v>97</v>
      </c>
      <c r="AQ432" s="4" t="s">
        <v>96</v>
      </c>
      <c r="AR432" s="4" t="s">
        <v>96</v>
      </c>
      <c r="AS432" s="4" t="s">
        <v>97</v>
      </c>
      <c r="AT432" s="4" t="s">
        <v>97</v>
      </c>
      <c r="AU432" s="4" t="s">
        <v>97</v>
      </c>
      <c r="AV432" s="4" t="s">
        <v>97</v>
      </c>
      <c r="AW432" s="4" t="s">
        <v>97</v>
      </c>
      <c r="AX432" s="4" t="s">
        <v>97</v>
      </c>
      <c r="AY432" s="4" t="s">
        <v>97</v>
      </c>
      <c r="AZ432" s="4" t="s">
        <v>97</v>
      </c>
      <c r="BA432" s="4" t="s">
        <v>97</v>
      </c>
      <c r="BB432" s="4" t="s">
        <v>97</v>
      </c>
      <c r="BC432" s="4" t="s">
        <v>97</v>
      </c>
      <c r="BD432" s="4" t="s">
        <v>96</v>
      </c>
      <c r="BE432" s="4">
        <v>4</v>
      </c>
      <c r="BF432" s="4">
        <v>4</v>
      </c>
      <c r="BG432" s="4">
        <v>18</v>
      </c>
      <c r="BH432" s="4">
        <v>0</v>
      </c>
      <c r="BI432" s="4">
        <v>18</v>
      </c>
      <c r="BJ432" s="4">
        <v>0</v>
      </c>
      <c r="BK432" s="4">
        <v>7</v>
      </c>
      <c r="BL432" s="4" t="s">
        <v>97</v>
      </c>
      <c r="BM432" s="4" t="s">
        <v>97</v>
      </c>
      <c r="BN432" s="4" t="s">
        <v>98</v>
      </c>
      <c r="BO432" s="6" t="s">
        <v>97</v>
      </c>
      <c r="BP432" s="6" t="s">
        <v>98</v>
      </c>
      <c r="BQ432" s="6" t="s">
        <v>98</v>
      </c>
      <c r="BR432" s="6" t="s">
        <v>96</v>
      </c>
      <c r="BS432" s="6">
        <v>36</v>
      </c>
      <c r="BT432" s="6" t="s">
        <v>96</v>
      </c>
      <c r="BU432" s="29" t="s">
        <v>429</v>
      </c>
      <c r="BV432" s="29" t="s">
        <v>1801</v>
      </c>
      <c r="BW432" s="29" t="s">
        <v>429</v>
      </c>
      <c r="BX432" s="29" t="s">
        <v>429</v>
      </c>
      <c r="BY432" s="29" t="s">
        <v>429</v>
      </c>
      <c r="BZ432" s="65" t="s">
        <v>1800</v>
      </c>
      <c r="CA432" s="65" t="s">
        <v>1800</v>
      </c>
      <c r="CB432" s="65" t="s">
        <v>429</v>
      </c>
      <c r="CC432" s="65" t="s">
        <v>429</v>
      </c>
      <c r="CD432" s="66">
        <v>141</v>
      </c>
      <c r="CE432" s="66">
        <v>89</v>
      </c>
      <c r="CF432" s="66">
        <v>37</v>
      </c>
      <c r="CG432" s="66">
        <v>0</v>
      </c>
      <c r="CH432" s="66">
        <v>0</v>
      </c>
      <c r="CI432" s="66">
        <v>100</v>
      </c>
      <c r="CJ432" s="66">
        <v>0</v>
      </c>
      <c r="CK432" s="66">
        <v>50</v>
      </c>
      <c r="CL432" s="66">
        <v>275</v>
      </c>
      <c r="CM432" s="66">
        <v>162</v>
      </c>
      <c r="CN432" s="66">
        <v>8</v>
      </c>
      <c r="CO432" s="66">
        <v>37</v>
      </c>
      <c r="CP432" s="66">
        <v>8</v>
      </c>
      <c r="CQ432" s="66">
        <v>9</v>
      </c>
      <c r="CR432" s="67">
        <v>0.15852885225110971</v>
      </c>
      <c r="CS432" s="67">
        <v>0.20798985415345592</v>
      </c>
      <c r="CT432" s="67">
        <v>0.29042485732403295</v>
      </c>
      <c r="CU432" s="67">
        <v>0.19277108433734941</v>
      </c>
      <c r="CV432" s="67">
        <v>0.15028535193405199</v>
      </c>
      <c r="CW432" s="68">
        <v>20</v>
      </c>
      <c r="CX432" s="68">
        <v>14</v>
      </c>
      <c r="CY432" s="68">
        <v>6</v>
      </c>
      <c r="CZ432" s="68">
        <v>19</v>
      </c>
    </row>
    <row r="433" spans="1:371" x14ac:dyDescent="0.3">
      <c r="A433" s="3" t="s">
        <v>444</v>
      </c>
      <c r="B433" s="3" t="s">
        <v>788</v>
      </c>
      <c r="C433" s="3" t="s">
        <v>803</v>
      </c>
      <c r="D433" s="6">
        <v>528374</v>
      </c>
      <c r="E433" s="4">
        <v>1096</v>
      </c>
      <c r="F433" s="4">
        <v>701</v>
      </c>
      <c r="G433" s="54">
        <v>0.63959854014598538</v>
      </c>
      <c r="H433" s="6">
        <v>1</v>
      </c>
      <c r="I433" s="4">
        <v>46</v>
      </c>
      <c r="J433" s="6"/>
      <c r="K433" s="6">
        <v>46</v>
      </c>
      <c r="L433" s="6"/>
      <c r="M433" s="61">
        <v>655</v>
      </c>
      <c r="N433" s="4" t="s">
        <v>1712</v>
      </c>
      <c r="O433" s="4">
        <v>0</v>
      </c>
      <c r="P433" s="4">
        <v>0</v>
      </c>
      <c r="Q433" s="4">
        <v>100</v>
      </c>
      <c r="R433" s="4">
        <v>100</v>
      </c>
      <c r="S433" s="4">
        <v>0</v>
      </c>
      <c r="T433" s="4">
        <v>0</v>
      </c>
      <c r="U433" s="4">
        <v>0</v>
      </c>
      <c r="V433" s="4">
        <v>0</v>
      </c>
      <c r="W433" s="4">
        <v>0</v>
      </c>
      <c r="X433" s="4">
        <v>60</v>
      </c>
      <c r="Y433" s="4">
        <v>0</v>
      </c>
      <c r="Z433" s="4">
        <v>40</v>
      </c>
      <c r="AA433" s="4">
        <v>100</v>
      </c>
      <c r="AB433" s="4">
        <v>100</v>
      </c>
      <c r="AC433" s="4">
        <v>100</v>
      </c>
      <c r="AD433" s="4">
        <v>1</v>
      </c>
      <c r="AE433" s="4">
        <v>1</v>
      </c>
      <c r="AF433" s="4">
        <v>0</v>
      </c>
      <c r="AG433" s="4">
        <v>1</v>
      </c>
      <c r="AH433" s="4">
        <v>99</v>
      </c>
      <c r="AI433" s="4">
        <v>60</v>
      </c>
      <c r="AJ433" s="4">
        <v>2</v>
      </c>
      <c r="AK433" s="4" t="s">
        <v>96</v>
      </c>
      <c r="AL433" s="4" t="s">
        <v>96</v>
      </c>
      <c r="AM433" s="4">
        <v>6</v>
      </c>
      <c r="AN433" s="4" t="s">
        <v>96</v>
      </c>
      <c r="AO433" s="4" t="s">
        <v>96</v>
      </c>
      <c r="AP433" s="4" t="s">
        <v>96</v>
      </c>
      <c r="AQ433" s="4" t="s">
        <v>96</v>
      </c>
      <c r="AR433" s="4" t="s">
        <v>96</v>
      </c>
      <c r="AS433" s="4" t="s">
        <v>97</v>
      </c>
      <c r="AT433" s="4" t="s">
        <v>97</v>
      </c>
      <c r="AU433" s="4" t="s">
        <v>97</v>
      </c>
      <c r="AV433" s="4" t="s">
        <v>97</v>
      </c>
      <c r="AW433" s="4" t="s">
        <v>97</v>
      </c>
      <c r="AX433" s="4" t="s">
        <v>97</v>
      </c>
      <c r="AY433" s="4" t="s">
        <v>97</v>
      </c>
      <c r="AZ433" s="4" t="s">
        <v>97</v>
      </c>
      <c r="BA433" s="4" t="s">
        <v>97</v>
      </c>
      <c r="BB433" s="4" t="s">
        <v>97</v>
      </c>
      <c r="BC433" s="4" t="s">
        <v>97</v>
      </c>
      <c r="BD433" s="4" t="s">
        <v>96</v>
      </c>
      <c r="BE433" s="4">
        <v>6</v>
      </c>
      <c r="BF433" s="4">
        <v>6</v>
      </c>
      <c r="BG433" s="4">
        <v>12</v>
      </c>
      <c r="BH433" s="4">
        <v>0</v>
      </c>
      <c r="BI433" s="4">
        <v>3</v>
      </c>
      <c r="BJ433" s="4">
        <v>0</v>
      </c>
      <c r="BK433" s="4">
        <v>7</v>
      </c>
      <c r="BL433" s="4" t="s">
        <v>97</v>
      </c>
      <c r="BM433" s="4" t="s">
        <v>97</v>
      </c>
      <c r="BN433" s="4" t="s">
        <v>98</v>
      </c>
      <c r="BO433" s="6" t="s">
        <v>97</v>
      </c>
      <c r="BP433" s="6" t="s">
        <v>98</v>
      </c>
      <c r="BQ433" s="6" t="s">
        <v>98</v>
      </c>
      <c r="BR433" s="6" t="s">
        <v>96</v>
      </c>
      <c r="BS433" s="6">
        <v>59</v>
      </c>
      <c r="BT433" s="6" t="s">
        <v>96</v>
      </c>
      <c r="BU433" s="29" t="s">
        <v>429</v>
      </c>
      <c r="BV433" s="29" t="s">
        <v>429</v>
      </c>
      <c r="BW433" s="29" t="s">
        <v>429</v>
      </c>
      <c r="BX433" s="29" t="s">
        <v>1802</v>
      </c>
      <c r="BY433" s="29" t="s">
        <v>429</v>
      </c>
      <c r="BZ433" s="65" t="s">
        <v>429</v>
      </c>
      <c r="CA433" s="65" t="s">
        <v>429</v>
      </c>
      <c r="CB433" s="65" t="s">
        <v>429</v>
      </c>
      <c r="CC433" s="65" t="s">
        <v>429</v>
      </c>
      <c r="CD433" s="66">
        <v>78</v>
      </c>
      <c r="CE433" s="66">
        <v>45</v>
      </c>
      <c r="CF433" s="66">
        <v>13</v>
      </c>
      <c r="CG433" s="66">
        <v>10</v>
      </c>
      <c r="CH433" s="66">
        <v>1</v>
      </c>
      <c r="CI433" s="66">
        <v>179</v>
      </c>
      <c r="CJ433" s="66">
        <v>0</v>
      </c>
      <c r="CK433" s="66">
        <v>49</v>
      </c>
      <c r="CL433" s="66">
        <v>379</v>
      </c>
      <c r="CM433" s="66">
        <v>126</v>
      </c>
      <c r="CN433" s="66">
        <v>19</v>
      </c>
      <c r="CO433" s="66">
        <v>57</v>
      </c>
      <c r="CP433" s="66">
        <v>165</v>
      </c>
      <c r="CQ433" s="66">
        <v>159</v>
      </c>
      <c r="CR433" s="67">
        <v>0.37228260869565216</v>
      </c>
      <c r="CS433" s="67">
        <v>0.21376811594202899</v>
      </c>
      <c r="CT433" s="67">
        <v>0.20742753623188406</v>
      </c>
      <c r="CU433" s="67">
        <v>0.10960144927536232</v>
      </c>
      <c r="CV433" s="67">
        <v>9.6920289855072464E-2</v>
      </c>
      <c r="CW433" s="68">
        <v>21</v>
      </c>
      <c r="CX433" s="68">
        <v>13</v>
      </c>
      <c r="CY433" s="68">
        <v>25</v>
      </c>
      <c r="CZ433" s="68">
        <v>3</v>
      </c>
    </row>
    <row r="434" spans="1:371" x14ac:dyDescent="0.3">
      <c r="A434" s="3" t="s">
        <v>444</v>
      </c>
      <c r="B434" s="3" t="s">
        <v>788</v>
      </c>
      <c r="C434" s="3" t="s">
        <v>804</v>
      </c>
      <c r="D434" s="6">
        <v>528447</v>
      </c>
      <c r="E434" s="4">
        <v>7554</v>
      </c>
      <c r="F434" s="4">
        <v>2409</v>
      </c>
      <c r="G434" s="54">
        <v>0.31890389197776015</v>
      </c>
      <c r="H434" s="4">
        <v>3</v>
      </c>
      <c r="I434" s="4">
        <v>2409</v>
      </c>
      <c r="J434" s="6"/>
      <c r="K434" s="6">
        <v>1648</v>
      </c>
      <c r="L434" s="6">
        <v>761</v>
      </c>
      <c r="M434" s="61"/>
      <c r="N434" s="4" t="s">
        <v>1718</v>
      </c>
      <c r="O434" s="4">
        <v>0</v>
      </c>
      <c r="P434" s="4">
        <v>0</v>
      </c>
      <c r="Q434" s="4">
        <v>100</v>
      </c>
      <c r="R434" s="4">
        <v>100</v>
      </c>
      <c r="S434" s="4">
        <v>0</v>
      </c>
      <c r="T434" s="4">
        <v>0</v>
      </c>
      <c r="U434" s="4">
        <v>0</v>
      </c>
      <c r="V434" s="4">
        <v>100</v>
      </c>
      <c r="W434" s="4">
        <v>85</v>
      </c>
      <c r="X434" s="4">
        <v>15</v>
      </c>
      <c r="Y434" s="4">
        <v>0</v>
      </c>
      <c r="Z434" s="4">
        <v>0</v>
      </c>
      <c r="AA434" s="4">
        <v>100</v>
      </c>
      <c r="AB434" s="4">
        <v>100</v>
      </c>
      <c r="AC434" s="4">
        <v>100</v>
      </c>
      <c r="AD434" s="4">
        <v>100</v>
      </c>
      <c r="AE434" s="4">
        <v>80</v>
      </c>
      <c r="AF434" s="4">
        <v>20</v>
      </c>
      <c r="AG434" s="4">
        <v>65</v>
      </c>
      <c r="AH434" s="4">
        <v>15</v>
      </c>
      <c r="AI434" s="4">
        <v>100</v>
      </c>
      <c r="AJ434" s="4">
        <v>4</v>
      </c>
      <c r="AK434" s="4" t="s">
        <v>96</v>
      </c>
      <c r="AL434" s="4" t="s">
        <v>97</v>
      </c>
      <c r="AM434" s="4" t="s">
        <v>98</v>
      </c>
      <c r="AN434" s="4" t="s">
        <v>97</v>
      </c>
      <c r="AO434" s="4" t="s">
        <v>97</v>
      </c>
      <c r="AP434" s="4" t="s">
        <v>97</v>
      </c>
      <c r="AQ434" s="4" t="s">
        <v>97</v>
      </c>
      <c r="AR434" s="4" t="s">
        <v>97</v>
      </c>
      <c r="AS434" s="4" t="s">
        <v>97</v>
      </c>
      <c r="AT434" s="4" t="s">
        <v>97</v>
      </c>
      <c r="AU434" s="4" t="s">
        <v>96</v>
      </c>
      <c r="AV434" s="4" t="s">
        <v>97</v>
      </c>
      <c r="AW434" s="4" t="s">
        <v>97</v>
      </c>
      <c r="AX434" s="4" t="s">
        <v>97</v>
      </c>
      <c r="AY434" s="4" t="s">
        <v>97</v>
      </c>
      <c r="AZ434" s="4" t="s">
        <v>97</v>
      </c>
      <c r="BA434" s="4" t="s">
        <v>96</v>
      </c>
      <c r="BB434" s="4" t="s">
        <v>96</v>
      </c>
      <c r="BC434" s="4" t="s">
        <v>96</v>
      </c>
      <c r="BD434" s="4" t="s">
        <v>96</v>
      </c>
      <c r="BE434" s="4">
        <v>0</v>
      </c>
      <c r="BF434" s="4">
        <v>0</v>
      </c>
      <c r="BG434" s="4">
        <v>0</v>
      </c>
      <c r="BH434" s="4">
        <v>0</v>
      </c>
      <c r="BI434" s="4">
        <v>1</v>
      </c>
      <c r="BJ434" s="4">
        <v>0</v>
      </c>
      <c r="BK434" s="4">
        <v>11</v>
      </c>
      <c r="BL434" s="4" t="s">
        <v>96</v>
      </c>
      <c r="BM434" s="4" t="s">
        <v>97</v>
      </c>
      <c r="BN434" s="4" t="s">
        <v>98</v>
      </c>
      <c r="BO434" s="6" t="s">
        <v>97</v>
      </c>
      <c r="BP434" s="6" t="s">
        <v>98</v>
      </c>
      <c r="BQ434" s="6" t="s">
        <v>98</v>
      </c>
      <c r="BR434" s="6" t="s">
        <v>96</v>
      </c>
      <c r="BS434" s="6">
        <v>290</v>
      </c>
      <c r="BT434" s="6" t="s">
        <v>96</v>
      </c>
      <c r="BU434" s="29" t="s">
        <v>430</v>
      </c>
      <c r="BV434" s="29" t="s">
        <v>1798</v>
      </c>
      <c r="BW434" s="29" t="s">
        <v>1798</v>
      </c>
      <c r="BX434" s="29" t="s">
        <v>1798</v>
      </c>
      <c r="BY434" s="29" t="s">
        <v>430</v>
      </c>
      <c r="BZ434" s="65" t="s">
        <v>1800</v>
      </c>
      <c r="CA434" s="65" t="s">
        <v>1800</v>
      </c>
      <c r="CB434" s="65" t="s">
        <v>429</v>
      </c>
      <c r="CC434" s="65" t="s">
        <v>1800</v>
      </c>
      <c r="CD434" s="66">
        <v>764</v>
      </c>
      <c r="CE434" s="66">
        <v>466</v>
      </c>
      <c r="CF434" s="66">
        <v>177</v>
      </c>
      <c r="CG434" s="66">
        <v>117</v>
      </c>
      <c r="CH434" s="66">
        <v>0</v>
      </c>
      <c r="CI434" s="66">
        <v>1058</v>
      </c>
      <c r="CJ434" s="66">
        <v>186</v>
      </c>
      <c r="CK434" s="66">
        <v>504</v>
      </c>
      <c r="CL434" s="66">
        <v>1281</v>
      </c>
      <c r="CM434" s="66">
        <v>758</v>
      </c>
      <c r="CN434" s="66">
        <v>64</v>
      </c>
      <c r="CO434" s="66">
        <v>203</v>
      </c>
      <c r="CP434" s="66">
        <v>543</v>
      </c>
      <c r="CQ434" s="66">
        <v>516</v>
      </c>
      <c r="CR434" s="67">
        <v>0.16018306636155608</v>
      </c>
      <c r="CS434" s="67">
        <v>0.1815856777493606</v>
      </c>
      <c r="CT434" s="67">
        <v>0.30986673845739671</v>
      </c>
      <c r="CU434" s="67">
        <v>0.2094494548391439</v>
      </c>
      <c r="CV434" s="67">
        <v>0.13891506259254274</v>
      </c>
      <c r="CW434" s="68">
        <v>73</v>
      </c>
      <c r="CX434" s="68">
        <v>136</v>
      </c>
      <c r="CY434" s="68">
        <v>67</v>
      </c>
      <c r="CZ434" s="68">
        <v>80</v>
      </c>
    </row>
    <row r="435" spans="1:371" x14ac:dyDescent="0.3">
      <c r="A435" s="3" t="s">
        <v>444</v>
      </c>
      <c r="B435" s="3" t="s">
        <v>788</v>
      </c>
      <c r="C435" s="3" t="s">
        <v>808</v>
      </c>
      <c r="D435" s="6">
        <v>528455</v>
      </c>
      <c r="E435" s="4">
        <v>347</v>
      </c>
      <c r="F435" s="4">
        <v>139</v>
      </c>
      <c r="G435" s="54">
        <v>0.40057636887608067</v>
      </c>
      <c r="H435" s="4">
        <v>1</v>
      </c>
      <c r="I435" s="4">
        <v>139</v>
      </c>
      <c r="J435" s="6"/>
      <c r="K435" s="6">
        <v>139</v>
      </c>
      <c r="L435" s="6"/>
      <c r="M435" s="61"/>
      <c r="N435" s="4" t="s">
        <v>1712</v>
      </c>
      <c r="O435" s="4">
        <v>0</v>
      </c>
      <c r="P435" s="4">
        <v>0</v>
      </c>
      <c r="Q435" s="4">
        <v>100</v>
      </c>
      <c r="R435" s="4">
        <v>65</v>
      </c>
      <c r="S435" s="4">
        <v>0</v>
      </c>
      <c r="T435" s="4">
        <v>35</v>
      </c>
      <c r="U435" s="4">
        <v>0</v>
      </c>
      <c r="V435" s="4">
        <v>70</v>
      </c>
      <c r="W435" s="4">
        <v>70</v>
      </c>
      <c r="X435" s="4">
        <v>30</v>
      </c>
      <c r="Y435" s="4">
        <v>0</v>
      </c>
      <c r="Z435" s="4">
        <v>0</v>
      </c>
      <c r="AA435" s="4">
        <v>100</v>
      </c>
      <c r="AB435" s="4">
        <v>100</v>
      </c>
      <c r="AC435" s="4">
        <v>100</v>
      </c>
      <c r="AD435" s="4">
        <v>100</v>
      </c>
      <c r="AE435" s="4">
        <v>60</v>
      </c>
      <c r="AF435" s="4">
        <v>0</v>
      </c>
      <c r="AG435" s="4">
        <v>60</v>
      </c>
      <c r="AH435" s="4">
        <v>40</v>
      </c>
      <c r="AI435" s="4">
        <v>70</v>
      </c>
      <c r="AJ435" s="4">
        <v>2</v>
      </c>
      <c r="AK435" s="4" t="s">
        <v>96</v>
      </c>
      <c r="AL435" s="4" t="s">
        <v>96</v>
      </c>
      <c r="AM435" s="4">
        <v>3</v>
      </c>
      <c r="AN435" s="4" t="s">
        <v>96</v>
      </c>
      <c r="AO435" s="4" t="s">
        <v>96</v>
      </c>
      <c r="AP435" s="4" t="s">
        <v>97</v>
      </c>
      <c r="AQ435" s="4" t="s">
        <v>97</v>
      </c>
      <c r="AR435" s="4" t="s">
        <v>97</v>
      </c>
      <c r="AS435" s="4" t="s">
        <v>97</v>
      </c>
      <c r="AT435" s="4" t="s">
        <v>97</v>
      </c>
      <c r="AU435" s="4" t="s">
        <v>97</v>
      </c>
      <c r="AV435" s="4" t="s">
        <v>97</v>
      </c>
      <c r="AW435" s="4" t="s">
        <v>97</v>
      </c>
      <c r="AX435" s="4" t="s">
        <v>97</v>
      </c>
      <c r="AY435" s="4" t="s">
        <v>97</v>
      </c>
      <c r="AZ435" s="4" t="s">
        <v>97</v>
      </c>
      <c r="BA435" s="4" t="s">
        <v>97</v>
      </c>
      <c r="BB435" s="4" t="s">
        <v>97</v>
      </c>
      <c r="BC435" s="4" t="s">
        <v>97</v>
      </c>
      <c r="BD435" s="4" t="s">
        <v>96</v>
      </c>
      <c r="BE435" s="4">
        <v>7</v>
      </c>
      <c r="BF435" s="4">
        <v>7</v>
      </c>
      <c r="BG435" s="4">
        <v>7</v>
      </c>
      <c r="BH435" s="4">
        <v>7</v>
      </c>
      <c r="BI435" s="4">
        <v>20</v>
      </c>
      <c r="BJ435" s="4">
        <v>2</v>
      </c>
      <c r="BK435" s="4">
        <v>5</v>
      </c>
      <c r="BL435" s="4" t="s">
        <v>97</v>
      </c>
      <c r="BM435" s="4" t="s">
        <v>97</v>
      </c>
      <c r="BN435" s="4" t="s">
        <v>98</v>
      </c>
      <c r="BO435" s="6" t="s">
        <v>97</v>
      </c>
      <c r="BP435" s="6" t="s">
        <v>98</v>
      </c>
      <c r="BQ435" s="6" t="s">
        <v>98</v>
      </c>
      <c r="BR435" s="6" t="s">
        <v>96</v>
      </c>
      <c r="BS435" s="6">
        <v>15</v>
      </c>
      <c r="BT435" s="6" t="s">
        <v>96</v>
      </c>
      <c r="BU435" s="29" t="s">
        <v>429</v>
      </c>
      <c r="BV435" s="29" t="s">
        <v>429</v>
      </c>
      <c r="BW435" s="29" t="s">
        <v>429</v>
      </c>
      <c r="BX435" s="29" t="s">
        <v>429</v>
      </c>
      <c r="BY435" s="29" t="s">
        <v>429</v>
      </c>
      <c r="BZ435" s="65" t="s">
        <v>1800</v>
      </c>
      <c r="CA435" s="65" t="s">
        <v>429</v>
      </c>
      <c r="CB435" s="65" t="s">
        <v>429</v>
      </c>
      <c r="CC435" s="65" t="s">
        <v>429</v>
      </c>
      <c r="CD435" s="66">
        <v>27</v>
      </c>
      <c r="CE435" s="66">
        <v>10</v>
      </c>
      <c r="CF435" s="66">
        <v>4</v>
      </c>
      <c r="CG435" s="66">
        <v>0</v>
      </c>
      <c r="CH435" s="66">
        <v>0</v>
      </c>
      <c r="CI435" s="66">
        <v>31</v>
      </c>
      <c r="CJ435" s="66">
        <v>0</v>
      </c>
      <c r="CK435" s="66">
        <v>12</v>
      </c>
      <c r="CL435" s="66">
        <v>74</v>
      </c>
      <c r="CM435" s="66">
        <v>27</v>
      </c>
      <c r="CN435" s="66">
        <v>3</v>
      </c>
      <c r="CO435" s="66">
        <v>10</v>
      </c>
      <c r="CP435" s="66">
        <v>8</v>
      </c>
      <c r="CQ435" s="66">
        <v>0</v>
      </c>
      <c r="CR435" s="67">
        <v>0.22857142857142856</v>
      </c>
      <c r="CS435" s="67">
        <v>0.2</v>
      </c>
      <c r="CT435" s="67">
        <v>0.27142857142857141</v>
      </c>
      <c r="CU435" s="67">
        <v>0.16285714285714287</v>
      </c>
      <c r="CV435" s="67">
        <v>0.13714285714285715</v>
      </c>
      <c r="CW435" s="68">
        <v>1</v>
      </c>
      <c r="CX435" s="68">
        <v>13</v>
      </c>
      <c r="CY435" s="68">
        <v>4</v>
      </c>
      <c r="CZ435" s="68">
        <v>3</v>
      </c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  <c r="ED435" s="47"/>
      <c r="EE435" s="47"/>
      <c r="EF435" s="47"/>
      <c r="EG435" s="47"/>
      <c r="EH435" s="47"/>
      <c r="EI435" s="47"/>
      <c r="EJ435" s="47"/>
      <c r="EK435" s="47"/>
      <c r="EL435" s="47"/>
      <c r="EM435" s="47"/>
      <c r="EN435" s="47"/>
      <c r="EO435" s="47"/>
      <c r="EP435" s="47"/>
      <c r="EQ435" s="47"/>
      <c r="ER435" s="47"/>
      <c r="ES435" s="47"/>
      <c r="ET435" s="47"/>
      <c r="EU435" s="47"/>
      <c r="EV435" s="47"/>
      <c r="EW435" s="47"/>
      <c r="EX435" s="47"/>
      <c r="EY435" s="47"/>
      <c r="EZ435" s="47"/>
      <c r="FA435" s="47"/>
      <c r="FB435" s="47"/>
      <c r="FC435" s="47"/>
      <c r="FD435" s="47"/>
      <c r="FE435" s="47"/>
      <c r="FF435" s="47"/>
      <c r="FG435" s="47"/>
      <c r="FH435" s="47"/>
      <c r="FI435" s="47"/>
      <c r="FJ435" s="47"/>
      <c r="FK435" s="47"/>
      <c r="FL435" s="47"/>
      <c r="FM435" s="47"/>
      <c r="FN435" s="47"/>
      <c r="FO435" s="47"/>
      <c r="FP435" s="47"/>
      <c r="FQ435" s="47"/>
      <c r="FR435" s="47"/>
      <c r="FS435" s="47"/>
      <c r="FT435" s="47"/>
      <c r="FU435" s="47"/>
      <c r="FV435" s="47"/>
      <c r="FW435" s="47"/>
      <c r="FX435" s="47"/>
      <c r="FY435" s="47"/>
      <c r="FZ435" s="47"/>
      <c r="GA435" s="47"/>
      <c r="GB435" s="47"/>
      <c r="GC435" s="47"/>
      <c r="GD435" s="47"/>
      <c r="GE435" s="47"/>
      <c r="GF435" s="47"/>
      <c r="GG435" s="47"/>
      <c r="GH435" s="47"/>
      <c r="GI435" s="47"/>
      <c r="GJ435" s="47"/>
      <c r="GK435" s="47"/>
      <c r="GL435" s="47"/>
      <c r="GM435" s="47"/>
      <c r="GN435" s="47"/>
      <c r="GO435" s="47"/>
      <c r="GP435" s="47"/>
      <c r="GQ435" s="47"/>
      <c r="GR435" s="47"/>
      <c r="GS435" s="47"/>
      <c r="GT435" s="47"/>
      <c r="GU435" s="47"/>
      <c r="GV435" s="47"/>
      <c r="GW435" s="47"/>
      <c r="GX435" s="47"/>
      <c r="GY435" s="47"/>
      <c r="GZ435" s="47"/>
      <c r="HA435" s="47"/>
      <c r="HB435" s="47"/>
      <c r="HC435" s="47"/>
      <c r="HD435" s="47"/>
      <c r="HE435" s="47"/>
      <c r="HF435" s="47"/>
      <c r="HG435" s="47"/>
      <c r="HH435" s="47"/>
      <c r="HI435" s="47"/>
      <c r="HJ435" s="47"/>
      <c r="HK435" s="47"/>
      <c r="HL435" s="47"/>
      <c r="HM435" s="47"/>
      <c r="HN435" s="47"/>
      <c r="HO435" s="47"/>
      <c r="HP435" s="47"/>
      <c r="HQ435" s="47"/>
      <c r="HR435" s="47"/>
      <c r="HS435" s="47"/>
      <c r="HT435" s="47"/>
      <c r="HU435" s="47"/>
      <c r="HV435" s="47"/>
      <c r="HW435" s="47"/>
      <c r="HX435" s="47"/>
      <c r="HY435" s="47"/>
      <c r="HZ435" s="47"/>
      <c r="IA435" s="47"/>
      <c r="IB435" s="47"/>
      <c r="IC435" s="47"/>
      <c r="ID435" s="47"/>
      <c r="IE435" s="47"/>
      <c r="IF435" s="47"/>
      <c r="IG435" s="47"/>
      <c r="IH435" s="47"/>
      <c r="II435" s="47"/>
      <c r="IJ435" s="47"/>
      <c r="IK435" s="47"/>
      <c r="IL435" s="47"/>
      <c r="IM435" s="47"/>
      <c r="IN435" s="47"/>
      <c r="IO435" s="47"/>
      <c r="IP435" s="47"/>
      <c r="IQ435" s="47"/>
      <c r="IR435" s="47"/>
      <c r="IS435" s="47"/>
      <c r="IT435" s="47"/>
      <c r="IU435" s="47"/>
      <c r="IV435" s="47"/>
      <c r="IW435" s="47"/>
      <c r="IX435" s="47"/>
      <c r="IY435" s="47"/>
      <c r="IZ435" s="47"/>
      <c r="JA435" s="47"/>
      <c r="JB435" s="47"/>
      <c r="JC435" s="47"/>
      <c r="JD435" s="47"/>
      <c r="JE435" s="47"/>
      <c r="JF435" s="47"/>
      <c r="JG435" s="47"/>
      <c r="JH435" s="47"/>
      <c r="JI435" s="47"/>
      <c r="JJ435" s="47"/>
      <c r="JK435" s="47"/>
      <c r="JL435" s="47"/>
      <c r="JM435" s="47"/>
      <c r="JN435" s="47"/>
      <c r="JO435" s="47"/>
      <c r="JP435" s="47"/>
      <c r="JQ435" s="47"/>
      <c r="JR435" s="47"/>
      <c r="JS435" s="47"/>
      <c r="JT435" s="47"/>
      <c r="JU435" s="47"/>
      <c r="JV435" s="47"/>
      <c r="JW435" s="47"/>
      <c r="JX435" s="47"/>
      <c r="JY435" s="47"/>
      <c r="JZ435" s="47"/>
      <c r="KA435" s="47"/>
      <c r="KB435" s="47"/>
      <c r="KC435" s="47"/>
      <c r="KD435" s="47"/>
      <c r="KE435" s="47"/>
      <c r="KF435" s="47"/>
      <c r="KG435" s="47"/>
      <c r="KH435" s="47"/>
      <c r="KI435" s="47"/>
      <c r="KJ435" s="47"/>
      <c r="KK435" s="47"/>
      <c r="KL435" s="47"/>
      <c r="KM435" s="47"/>
      <c r="KN435" s="47"/>
      <c r="KO435" s="47"/>
      <c r="KP435" s="47"/>
      <c r="KQ435" s="47"/>
      <c r="KR435" s="47"/>
      <c r="KS435" s="47"/>
      <c r="KT435" s="47"/>
      <c r="KU435" s="47"/>
      <c r="KV435" s="47"/>
      <c r="KW435" s="47"/>
      <c r="KX435" s="47"/>
      <c r="KY435" s="47"/>
      <c r="KZ435" s="47"/>
      <c r="LA435" s="47"/>
      <c r="LB435" s="47"/>
      <c r="LC435" s="47"/>
      <c r="LD435" s="47"/>
      <c r="LE435" s="47"/>
      <c r="LF435" s="47"/>
      <c r="LG435" s="47"/>
      <c r="LH435" s="47"/>
      <c r="LI435" s="47"/>
      <c r="LJ435" s="47"/>
      <c r="LK435" s="47"/>
      <c r="LL435" s="47"/>
      <c r="LM435" s="47"/>
      <c r="LN435" s="47"/>
      <c r="LO435" s="47"/>
      <c r="LP435" s="47"/>
      <c r="LQ435" s="47"/>
      <c r="LR435" s="47"/>
      <c r="LS435" s="47"/>
      <c r="LT435" s="47"/>
      <c r="LU435" s="47"/>
      <c r="LV435" s="47"/>
      <c r="LW435" s="47"/>
      <c r="LX435" s="47"/>
      <c r="LY435" s="47"/>
      <c r="LZ435" s="47"/>
      <c r="MA435" s="47"/>
      <c r="MB435" s="47"/>
      <c r="MC435" s="47"/>
      <c r="MD435" s="47"/>
      <c r="ME435" s="47"/>
      <c r="MF435" s="47"/>
      <c r="MG435" s="47"/>
      <c r="MH435" s="47"/>
      <c r="MI435" s="47"/>
      <c r="MJ435" s="47"/>
      <c r="MK435" s="47"/>
      <c r="ML435" s="47"/>
      <c r="MM435" s="47"/>
      <c r="MN435" s="47"/>
      <c r="MO435" s="47"/>
      <c r="MP435" s="47"/>
      <c r="MQ435" s="47"/>
      <c r="MR435" s="47"/>
      <c r="MS435" s="47"/>
      <c r="MT435" s="47"/>
      <c r="MU435" s="47"/>
      <c r="MV435" s="47"/>
      <c r="MW435" s="47"/>
      <c r="MX435" s="47"/>
      <c r="MY435" s="47"/>
      <c r="MZ435" s="47"/>
      <c r="NA435" s="47"/>
      <c r="NB435" s="47"/>
      <c r="NC435" s="47"/>
      <c r="ND435" s="47"/>
      <c r="NE435" s="47"/>
      <c r="NF435" s="47"/>
      <c r="NG435" s="47"/>
    </row>
    <row r="436" spans="1:371" x14ac:dyDescent="0.3">
      <c r="A436" s="3" t="s">
        <v>444</v>
      </c>
      <c r="B436" s="3" t="s">
        <v>788</v>
      </c>
      <c r="C436" s="3" t="s">
        <v>809</v>
      </c>
      <c r="D436" s="6">
        <v>528471</v>
      </c>
      <c r="E436" s="4">
        <v>1800</v>
      </c>
      <c r="F436" s="4">
        <v>308</v>
      </c>
      <c r="G436" s="54">
        <v>0.1711111111111111</v>
      </c>
      <c r="H436" s="4">
        <v>2</v>
      </c>
      <c r="I436" s="4">
        <v>278</v>
      </c>
      <c r="J436" s="6"/>
      <c r="K436" s="6">
        <v>278</v>
      </c>
      <c r="L436" s="6"/>
      <c r="M436" s="61">
        <v>30</v>
      </c>
      <c r="N436" s="4" t="s">
        <v>1712</v>
      </c>
      <c r="O436" s="4">
        <v>0</v>
      </c>
      <c r="P436" s="4">
        <v>0</v>
      </c>
      <c r="Q436" s="4">
        <v>80</v>
      </c>
      <c r="R436" s="4">
        <v>40</v>
      </c>
      <c r="S436" s="4">
        <v>60</v>
      </c>
      <c r="T436" s="4">
        <v>0</v>
      </c>
      <c r="U436" s="4">
        <v>0</v>
      </c>
      <c r="V436" s="4">
        <v>0</v>
      </c>
      <c r="W436" s="4">
        <v>0</v>
      </c>
      <c r="X436" s="4">
        <v>100</v>
      </c>
      <c r="Y436" s="4">
        <v>0</v>
      </c>
      <c r="Z436" s="4">
        <v>0</v>
      </c>
      <c r="AA436" s="4">
        <v>100</v>
      </c>
      <c r="AB436" s="4">
        <v>100</v>
      </c>
      <c r="AC436" s="4">
        <v>100</v>
      </c>
      <c r="AD436" s="4">
        <v>100</v>
      </c>
      <c r="AE436" s="4">
        <v>100</v>
      </c>
      <c r="AF436" s="4">
        <v>0</v>
      </c>
      <c r="AG436" s="4">
        <v>55</v>
      </c>
      <c r="AH436" s="4">
        <v>45</v>
      </c>
      <c r="AI436" s="4">
        <v>100</v>
      </c>
      <c r="AJ436" s="4">
        <v>2</v>
      </c>
      <c r="AK436" s="4" t="s">
        <v>96</v>
      </c>
      <c r="AL436" s="4" t="s">
        <v>96</v>
      </c>
      <c r="AM436" s="4">
        <v>10</v>
      </c>
      <c r="AN436" s="4" t="s">
        <v>96</v>
      </c>
      <c r="AO436" s="4" t="s">
        <v>97</v>
      </c>
      <c r="AP436" s="4" t="s">
        <v>97</v>
      </c>
      <c r="AQ436" s="4" t="s">
        <v>96</v>
      </c>
      <c r="AR436" s="4" t="s">
        <v>96</v>
      </c>
      <c r="AS436" s="4" t="s">
        <v>97</v>
      </c>
      <c r="AT436" s="4" t="s">
        <v>97</v>
      </c>
      <c r="AU436" s="4" t="s">
        <v>97</v>
      </c>
      <c r="AV436" s="4" t="s">
        <v>97</v>
      </c>
      <c r="AW436" s="4" t="s">
        <v>97</v>
      </c>
      <c r="AX436" s="4" t="s">
        <v>97</v>
      </c>
      <c r="AY436" s="4" t="s">
        <v>97</v>
      </c>
      <c r="AZ436" s="4" t="s">
        <v>97</v>
      </c>
      <c r="BA436" s="4" t="s">
        <v>97</v>
      </c>
      <c r="BB436" s="4" t="s">
        <v>97</v>
      </c>
      <c r="BC436" s="4" t="s">
        <v>97</v>
      </c>
      <c r="BD436" s="4" t="s">
        <v>96</v>
      </c>
      <c r="BE436" s="4">
        <v>0</v>
      </c>
      <c r="BF436" s="4">
        <v>0</v>
      </c>
      <c r="BG436" s="4">
        <v>16</v>
      </c>
      <c r="BH436" s="4">
        <v>0</v>
      </c>
      <c r="BI436" s="4">
        <v>0</v>
      </c>
      <c r="BJ436" s="4">
        <v>0</v>
      </c>
      <c r="BK436" s="4">
        <v>9</v>
      </c>
      <c r="BL436" s="4" t="s">
        <v>97</v>
      </c>
      <c r="BM436" s="4" t="s">
        <v>97</v>
      </c>
      <c r="BN436" s="4" t="s">
        <v>98</v>
      </c>
      <c r="BO436" s="6" t="s">
        <v>97</v>
      </c>
      <c r="BP436" s="6" t="s">
        <v>98</v>
      </c>
      <c r="BQ436" s="6" t="s">
        <v>98</v>
      </c>
      <c r="BR436" s="6" t="s">
        <v>96</v>
      </c>
      <c r="BS436" s="6">
        <v>16</v>
      </c>
      <c r="BT436" s="6" t="s">
        <v>96</v>
      </c>
      <c r="BU436" s="29" t="s">
        <v>429</v>
      </c>
      <c r="BV436" s="29" t="s">
        <v>1798</v>
      </c>
      <c r="BW436" s="29" t="s">
        <v>429</v>
      </c>
      <c r="BX436" s="29" t="s">
        <v>1798</v>
      </c>
      <c r="BY436" s="29" t="s">
        <v>430</v>
      </c>
      <c r="BZ436" s="65" t="s">
        <v>429</v>
      </c>
      <c r="CA436" s="65" t="s">
        <v>429</v>
      </c>
      <c r="CB436" s="65" t="s">
        <v>429</v>
      </c>
      <c r="CC436" s="65" t="s">
        <v>429</v>
      </c>
      <c r="CD436" s="69">
        <v>95.75</v>
      </c>
      <c r="CE436" s="69">
        <v>56.75</v>
      </c>
      <c r="CF436" s="66">
        <v>16</v>
      </c>
      <c r="CG436" s="69">
        <v>9</v>
      </c>
      <c r="CH436" s="69">
        <v>2</v>
      </c>
      <c r="CI436" s="69">
        <v>130</v>
      </c>
      <c r="CJ436" s="69">
        <v>0</v>
      </c>
      <c r="CK436" s="66">
        <v>44</v>
      </c>
      <c r="CL436" s="66">
        <v>416</v>
      </c>
      <c r="CM436" s="66">
        <v>218</v>
      </c>
      <c r="CN436" s="66">
        <v>21</v>
      </c>
      <c r="CO436" s="66">
        <v>51</v>
      </c>
      <c r="CP436" s="66">
        <v>97</v>
      </c>
      <c r="CQ436" s="66">
        <v>99</v>
      </c>
      <c r="CR436" s="67">
        <v>0.19660620245757754</v>
      </c>
      <c r="CS436" s="67">
        <v>0.21650087770626097</v>
      </c>
      <c r="CT436" s="67">
        <v>0.27559976594499708</v>
      </c>
      <c r="CU436" s="67">
        <v>0.16968987712112346</v>
      </c>
      <c r="CV436" s="67">
        <v>0.14160327677004095</v>
      </c>
      <c r="CW436" s="68">
        <v>39</v>
      </c>
      <c r="CX436" s="68">
        <v>30</v>
      </c>
      <c r="CY436" s="68">
        <v>21</v>
      </c>
      <c r="CZ436" s="68">
        <v>13</v>
      </c>
    </row>
    <row r="437" spans="1:371" x14ac:dyDescent="0.3">
      <c r="A437" s="3" t="s">
        <v>444</v>
      </c>
      <c r="B437" s="3" t="s">
        <v>788</v>
      </c>
      <c r="C437" s="3" t="s">
        <v>812</v>
      </c>
      <c r="D437" s="6">
        <v>528501</v>
      </c>
      <c r="E437" s="4">
        <v>1217</v>
      </c>
      <c r="F437" s="4">
        <v>621</v>
      </c>
      <c r="G437" s="54">
        <v>0.51027115858668859</v>
      </c>
      <c r="H437" s="6">
        <v>1</v>
      </c>
      <c r="I437" s="4">
        <v>46</v>
      </c>
      <c r="J437" s="6">
        <v>46</v>
      </c>
      <c r="K437" s="6"/>
      <c r="L437" s="6"/>
      <c r="M437" s="61">
        <v>575</v>
      </c>
      <c r="N437" s="4" t="s">
        <v>1712</v>
      </c>
      <c r="O437" s="4">
        <v>0</v>
      </c>
      <c r="P437" s="4">
        <v>0</v>
      </c>
      <c r="Q437" s="4">
        <v>80</v>
      </c>
      <c r="R437" s="4">
        <v>80</v>
      </c>
      <c r="S437" s="4">
        <v>20</v>
      </c>
      <c r="T437" s="4">
        <v>0</v>
      </c>
      <c r="U437" s="4">
        <v>0</v>
      </c>
      <c r="V437" s="4">
        <v>0</v>
      </c>
      <c r="W437" s="4">
        <v>0</v>
      </c>
      <c r="X437" s="4">
        <v>80</v>
      </c>
      <c r="Y437" s="4">
        <v>0</v>
      </c>
      <c r="Z437" s="4">
        <v>20</v>
      </c>
      <c r="AA437" s="4">
        <v>100</v>
      </c>
      <c r="AB437" s="4">
        <v>100</v>
      </c>
      <c r="AC437" s="4">
        <v>100</v>
      </c>
      <c r="AD437" s="4">
        <v>100</v>
      </c>
      <c r="AE437" s="4">
        <v>80</v>
      </c>
      <c r="AF437" s="4">
        <v>0</v>
      </c>
      <c r="AG437" s="4">
        <v>70</v>
      </c>
      <c r="AH437" s="4">
        <v>30</v>
      </c>
      <c r="AI437" s="4">
        <v>80</v>
      </c>
      <c r="AJ437" s="4">
        <v>2</v>
      </c>
      <c r="AK437" s="4" t="s">
        <v>96</v>
      </c>
      <c r="AL437" s="4" t="s">
        <v>97</v>
      </c>
      <c r="AM437" s="4" t="s">
        <v>98</v>
      </c>
      <c r="AN437" s="4" t="s">
        <v>96</v>
      </c>
      <c r="AO437" s="4" t="s">
        <v>96</v>
      </c>
      <c r="AP437" s="4" t="s">
        <v>97</v>
      </c>
      <c r="AQ437" s="4" t="s">
        <v>97</v>
      </c>
      <c r="AR437" s="4" t="s">
        <v>97</v>
      </c>
      <c r="AS437" s="4" t="s">
        <v>97</v>
      </c>
      <c r="AT437" s="4" t="s">
        <v>97</v>
      </c>
      <c r="AU437" s="4" t="s">
        <v>97</v>
      </c>
      <c r="AV437" s="4" t="s">
        <v>97</v>
      </c>
      <c r="AW437" s="4" t="s">
        <v>97</v>
      </c>
      <c r="AX437" s="4" t="s">
        <v>97</v>
      </c>
      <c r="AY437" s="4" t="s">
        <v>97</v>
      </c>
      <c r="AZ437" s="4" t="s">
        <v>97</v>
      </c>
      <c r="BA437" s="4" t="s">
        <v>97</v>
      </c>
      <c r="BB437" s="4" t="s">
        <v>97</v>
      </c>
      <c r="BC437" s="4" t="s">
        <v>96</v>
      </c>
      <c r="BD437" s="4" t="s">
        <v>96</v>
      </c>
      <c r="BE437" s="4">
        <v>3</v>
      </c>
      <c r="BF437" s="4">
        <v>20</v>
      </c>
      <c r="BG437" s="4">
        <v>20</v>
      </c>
      <c r="BH437" s="4">
        <v>0</v>
      </c>
      <c r="BI437" s="4">
        <v>0</v>
      </c>
      <c r="BJ437" s="4">
        <v>0</v>
      </c>
      <c r="BK437" s="4">
        <v>7</v>
      </c>
      <c r="BL437" s="4" t="s">
        <v>97</v>
      </c>
      <c r="BM437" s="4" t="s">
        <v>97</v>
      </c>
      <c r="BN437" s="4" t="s">
        <v>98</v>
      </c>
      <c r="BO437" s="6" t="s">
        <v>97</v>
      </c>
      <c r="BP437" s="6" t="s">
        <v>98</v>
      </c>
      <c r="BQ437" s="6" t="s">
        <v>98</v>
      </c>
      <c r="BR437" s="6" t="s">
        <v>96</v>
      </c>
      <c r="BS437" s="6">
        <v>45</v>
      </c>
      <c r="BT437" s="6" t="s">
        <v>96</v>
      </c>
      <c r="BU437" s="29" t="s">
        <v>429</v>
      </c>
      <c r="BV437" s="29" t="s">
        <v>429</v>
      </c>
      <c r="BW437" s="29" t="s">
        <v>429</v>
      </c>
      <c r="BX437" s="29" t="s">
        <v>429</v>
      </c>
      <c r="BY437" s="29" t="s">
        <v>430</v>
      </c>
      <c r="BZ437" s="65" t="s">
        <v>429</v>
      </c>
      <c r="CA437" s="65" t="s">
        <v>429</v>
      </c>
      <c r="CB437" s="65" t="s">
        <v>429</v>
      </c>
      <c r="CC437" s="65" t="s">
        <v>429</v>
      </c>
      <c r="CD437" s="66">
        <v>115</v>
      </c>
      <c r="CE437" s="66">
        <v>71</v>
      </c>
      <c r="CF437" s="66">
        <v>25</v>
      </c>
      <c r="CG437" s="66">
        <v>0</v>
      </c>
      <c r="CH437" s="66">
        <v>0</v>
      </c>
      <c r="CI437" s="66">
        <v>171</v>
      </c>
      <c r="CJ437" s="66">
        <v>0</v>
      </c>
      <c r="CK437" s="66">
        <v>56</v>
      </c>
      <c r="CL437" s="66">
        <v>386</v>
      </c>
      <c r="CM437" s="66">
        <v>174</v>
      </c>
      <c r="CN437" s="66">
        <v>13</v>
      </c>
      <c r="CO437" s="66">
        <v>66</v>
      </c>
      <c r="CP437" s="66">
        <v>103</v>
      </c>
      <c r="CQ437" s="66">
        <v>97</v>
      </c>
      <c r="CR437" s="67">
        <v>0.297569153394803</v>
      </c>
      <c r="CS437" s="67">
        <v>0.22129086336965634</v>
      </c>
      <c r="CT437" s="67">
        <v>0.25901089689857504</v>
      </c>
      <c r="CU437" s="67">
        <v>0.13411567476948869</v>
      </c>
      <c r="CV437" s="67">
        <v>8.8013411567476954E-2</v>
      </c>
      <c r="CW437" s="68">
        <v>5</v>
      </c>
      <c r="CX437" s="68">
        <v>6</v>
      </c>
      <c r="CY437" s="68">
        <v>15</v>
      </c>
      <c r="CZ437" s="68">
        <v>6</v>
      </c>
    </row>
    <row r="438" spans="1:371" x14ac:dyDescent="0.3">
      <c r="A438" s="3" t="s">
        <v>444</v>
      </c>
      <c r="B438" s="3" t="s">
        <v>788</v>
      </c>
      <c r="C438" s="3" t="s">
        <v>814</v>
      </c>
      <c r="D438" s="6">
        <v>528510</v>
      </c>
      <c r="E438" s="4">
        <v>1845</v>
      </c>
      <c r="F438" s="4">
        <v>648</v>
      </c>
      <c r="G438" s="54">
        <v>0.35121951219512193</v>
      </c>
      <c r="H438" s="4">
        <v>1</v>
      </c>
      <c r="I438" s="4">
        <v>358</v>
      </c>
      <c r="J438" s="6"/>
      <c r="K438" s="6">
        <v>358</v>
      </c>
      <c r="L438" s="6"/>
      <c r="M438" s="61">
        <v>290</v>
      </c>
      <c r="N438" s="4" t="s">
        <v>1718</v>
      </c>
      <c r="O438" s="4">
        <v>12</v>
      </c>
      <c r="P438" s="4">
        <v>29</v>
      </c>
      <c r="Q438" s="4">
        <v>100</v>
      </c>
      <c r="R438" s="4">
        <v>100</v>
      </c>
      <c r="S438" s="4">
        <v>0</v>
      </c>
      <c r="T438" s="4">
        <v>0</v>
      </c>
      <c r="U438" s="4">
        <v>0</v>
      </c>
      <c r="V438" s="4">
        <v>0</v>
      </c>
      <c r="W438" s="4">
        <v>0</v>
      </c>
      <c r="X438" s="4">
        <v>80</v>
      </c>
      <c r="Y438" s="4">
        <v>1</v>
      </c>
      <c r="Z438" s="4">
        <v>19</v>
      </c>
      <c r="AA438" s="4">
        <v>100</v>
      </c>
      <c r="AB438" s="4">
        <v>100</v>
      </c>
      <c r="AC438" s="4">
        <v>100</v>
      </c>
      <c r="AD438" s="4">
        <v>100</v>
      </c>
      <c r="AE438" s="4">
        <v>70</v>
      </c>
      <c r="AF438" s="4">
        <v>0</v>
      </c>
      <c r="AG438" s="4">
        <v>50</v>
      </c>
      <c r="AH438" s="4">
        <v>50</v>
      </c>
      <c r="AI438" s="4">
        <v>100</v>
      </c>
      <c r="AJ438" s="4">
        <v>2</v>
      </c>
      <c r="AK438" s="4" t="s">
        <v>96</v>
      </c>
      <c r="AL438" s="4" t="s">
        <v>97</v>
      </c>
      <c r="AM438" s="4" t="s">
        <v>98</v>
      </c>
      <c r="AN438" s="4" t="s">
        <v>96</v>
      </c>
      <c r="AO438" s="4" t="s">
        <v>97</v>
      </c>
      <c r="AP438" s="4" t="s">
        <v>97</v>
      </c>
      <c r="AQ438" s="4" t="s">
        <v>97</v>
      </c>
      <c r="AR438" s="4" t="s">
        <v>97</v>
      </c>
      <c r="AS438" s="4" t="s">
        <v>97</v>
      </c>
      <c r="AT438" s="4" t="s">
        <v>97</v>
      </c>
      <c r="AU438" s="4" t="s">
        <v>97</v>
      </c>
      <c r="AV438" s="4" t="s">
        <v>97</v>
      </c>
      <c r="AW438" s="4" t="s">
        <v>97</v>
      </c>
      <c r="AX438" s="4" t="s">
        <v>97</v>
      </c>
      <c r="AY438" s="4" t="s">
        <v>97</v>
      </c>
      <c r="AZ438" s="4" t="s">
        <v>97</v>
      </c>
      <c r="BA438" s="4" t="s">
        <v>97</v>
      </c>
      <c r="BB438" s="4" t="s">
        <v>97</v>
      </c>
      <c r="BC438" s="4" t="s">
        <v>97</v>
      </c>
      <c r="BD438" s="4" t="s">
        <v>96</v>
      </c>
      <c r="BE438" s="4">
        <v>0</v>
      </c>
      <c r="BF438" s="4">
        <v>7</v>
      </c>
      <c r="BG438" s="4">
        <v>7</v>
      </c>
      <c r="BH438" s="4">
        <v>0</v>
      </c>
      <c r="BI438" s="4">
        <v>12</v>
      </c>
      <c r="BJ438" s="4">
        <v>0</v>
      </c>
      <c r="BK438" s="4">
        <v>7</v>
      </c>
      <c r="BL438" s="4" t="s">
        <v>97</v>
      </c>
      <c r="BM438" s="4" t="s">
        <v>97</v>
      </c>
      <c r="BN438" s="4" t="s">
        <v>98</v>
      </c>
      <c r="BO438" s="6" t="s">
        <v>97</v>
      </c>
      <c r="BP438" s="6" t="s">
        <v>98</v>
      </c>
      <c r="BQ438" s="6" t="s">
        <v>98</v>
      </c>
      <c r="BR438" s="6" t="s">
        <v>96</v>
      </c>
      <c r="BS438" s="6">
        <v>85</v>
      </c>
      <c r="BT438" s="6" t="s">
        <v>96</v>
      </c>
      <c r="BU438" s="29" t="s">
        <v>429</v>
      </c>
      <c r="BV438" s="29" t="s">
        <v>1801</v>
      </c>
      <c r="BW438" s="29" t="s">
        <v>429</v>
      </c>
      <c r="BX438" s="29" t="s">
        <v>1802</v>
      </c>
      <c r="BY438" s="29" t="s">
        <v>430</v>
      </c>
      <c r="BZ438" s="65" t="s">
        <v>429</v>
      </c>
      <c r="CA438" s="65" t="s">
        <v>1800</v>
      </c>
      <c r="CB438" s="65" t="s">
        <v>429</v>
      </c>
      <c r="CC438" s="65" t="s">
        <v>429</v>
      </c>
      <c r="CD438" s="66">
        <v>231</v>
      </c>
      <c r="CE438" s="66">
        <v>154</v>
      </c>
      <c r="CF438" s="66">
        <v>39</v>
      </c>
      <c r="CG438" s="66">
        <v>75</v>
      </c>
      <c r="CH438" s="66">
        <v>5</v>
      </c>
      <c r="CI438" s="66">
        <v>328</v>
      </c>
      <c r="CJ438" s="66">
        <v>3</v>
      </c>
      <c r="CK438" s="66">
        <v>144</v>
      </c>
      <c r="CL438" s="66">
        <v>375</v>
      </c>
      <c r="CM438" s="66">
        <v>216</v>
      </c>
      <c r="CN438" s="66">
        <v>23</v>
      </c>
      <c r="CO438" s="66">
        <v>65</v>
      </c>
      <c r="CP438" s="66">
        <v>119</v>
      </c>
      <c r="CQ438" s="66">
        <v>118</v>
      </c>
      <c r="CR438" s="67">
        <v>0.19954776710005653</v>
      </c>
      <c r="CS438" s="67">
        <v>0.19446014697569247</v>
      </c>
      <c r="CT438" s="67">
        <v>0.29960429621254947</v>
      </c>
      <c r="CU438" s="67">
        <v>0.1814584511023177</v>
      </c>
      <c r="CV438" s="67">
        <v>0.12492933860938384</v>
      </c>
      <c r="CW438" s="68">
        <v>21</v>
      </c>
      <c r="CX438" s="68">
        <v>30</v>
      </c>
      <c r="CY438" s="68">
        <v>26</v>
      </c>
      <c r="CZ438" s="68">
        <v>18</v>
      </c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  <c r="HG438" s="47"/>
      <c r="HH438" s="47"/>
      <c r="HI438" s="47"/>
      <c r="HJ438" s="47"/>
      <c r="HK438" s="47"/>
      <c r="HL438" s="47"/>
      <c r="HM438" s="47"/>
      <c r="HN438" s="47"/>
      <c r="HO438" s="47"/>
      <c r="HP438" s="47"/>
      <c r="HQ438" s="47"/>
      <c r="HR438" s="47"/>
      <c r="HS438" s="47"/>
      <c r="HT438" s="47"/>
      <c r="HU438" s="47"/>
      <c r="HV438" s="47"/>
      <c r="HW438" s="47"/>
      <c r="HX438" s="47"/>
      <c r="HY438" s="47"/>
      <c r="HZ438" s="47"/>
      <c r="IA438" s="47"/>
      <c r="IB438" s="47"/>
      <c r="IC438" s="47"/>
      <c r="ID438" s="47"/>
      <c r="IE438" s="47"/>
      <c r="IF438" s="47"/>
      <c r="IG438" s="47"/>
      <c r="IH438" s="47"/>
      <c r="II438" s="47"/>
      <c r="IJ438" s="47"/>
      <c r="IK438" s="47"/>
      <c r="IL438" s="47"/>
      <c r="IM438" s="47"/>
      <c r="IN438" s="47"/>
      <c r="IO438" s="47"/>
      <c r="IP438" s="47"/>
      <c r="IQ438" s="47"/>
      <c r="IR438" s="47"/>
      <c r="IS438" s="47"/>
      <c r="IT438" s="47"/>
      <c r="IU438" s="47"/>
      <c r="IV438" s="47"/>
      <c r="IW438" s="47"/>
      <c r="IX438" s="47"/>
      <c r="IY438" s="47"/>
      <c r="IZ438" s="47"/>
      <c r="JA438" s="47"/>
      <c r="JB438" s="47"/>
      <c r="JC438" s="47"/>
      <c r="JD438" s="47"/>
      <c r="JE438" s="47"/>
      <c r="JF438" s="47"/>
      <c r="JG438" s="47"/>
      <c r="JH438" s="47"/>
      <c r="JI438" s="47"/>
      <c r="JJ438" s="47"/>
      <c r="JK438" s="47"/>
      <c r="JL438" s="47"/>
      <c r="JM438" s="47"/>
      <c r="JN438" s="47"/>
      <c r="JO438" s="47"/>
      <c r="JP438" s="47"/>
      <c r="JQ438" s="47"/>
      <c r="JR438" s="47"/>
      <c r="JS438" s="47"/>
      <c r="JT438" s="47"/>
      <c r="JU438" s="47"/>
      <c r="JV438" s="47"/>
      <c r="JW438" s="47"/>
      <c r="JX438" s="47"/>
      <c r="JY438" s="47"/>
      <c r="JZ438" s="47"/>
      <c r="KA438" s="47"/>
      <c r="KB438" s="47"/>
      <c r="KC438" s="47"/>
      <c r="KD438" s="47"/>
      <c r="KE438" s="47"/>
      <c r="KF438" s="47"/>
      <c r="KG438" s="47"/>
      <c r="KH438" s="47"/>
      <c r="KI438" s="47"/>
      <c r="KJ438" s="47"/>
      <c r="KK438" s="47"/>
      <c r="KL438" s="47"/>
      <c r="KM438" s="47"/>
      <c r="KN438" s="47"/>
      <c r="KO438" s="47"/>
      <c r="KP438" s="47"/>
      <c r="KQ438" s="47"/>
      <c r="KR438" s="47"/>
      <c r="KS438" s="47"/>
      <c r="KT438" s="47"/>
      <c r="KU438" s="47"/>
      <c r="KV438" s="47"/>
      <c r="KW438" s="47"/>
      <c r="KX438" s="47"/>
      <c r="KY438" s="47"/>
      <c r="KZ438" s="47"/>
      <c r="LA438" s="47"/>
      <c r="LB438" s="47"/>
      <c r="LC438" s="47"/>
      <c r="LD438" s="47"/>
      <c r="LE438" s="47"/>
      <c r="LF438" s="47"/>
      <c r="LG438" s="47"/>
      <c r="LH438" s="47"/>
      <c r="LI438" s="47"/>
      <c r="LJ438" s="47"/>
      <c r="LK438" s="47"/>
      <c r="LL438" s="47"/>
      <c r="LM438" s="47"/>
      <c r="LN438" s="47"/>
      <c r="LO438" s="47"/>
      <c r="LP438" s="47"/>
      <c r="LQ438" s="47"/>
      <c r="LR438" s="47"/>
      <c r="LS438" s="47"/>
      <c r="LT438" s="47"/>
      <c r="LU438" s="47"/>
      <c r="LV438" s="47"/>
      <c r="LW438" s="47"/>
      <c r="LX438" s="47"/>
      <c r="LY438" s="47"/>
      <c r="LZ438" s="47"/>
      <c r="MA438" s="47"/>
      <c r="MB438" s="47"/>
      <c r="MC438" s="47"/>
      <c r="MD438" s="47"/>
      <c r="ME438" s="47"/>
      <c r="MF438" s="47"/>
      <c r="MG438" s="47"/>
      <c r="MH438" s="47"/>
      <c r="MI438" s="47"/>
      <c r="MJ438" s="47"/>
      <c r="MK438" s="47"/>
      <c r="ML438" s="47"/>
      <c r="MM438" s="47"/>
      <c r="MN438" s="47"/>
      <c r="MO438" s="47"/>
      <c r="MP438" s="47"/>
      <c r="MQ438" s="47"/>
      <c r="MR438" s="47"/>
      <c r="MS438" s="47"/>
      <c r="MT438" s="47"/>
      <c r="MU438" s="47"/>
      <c r="MV438" s="47"/>
      <c r="MW438" s="47"/>
      <c r="MX438" s="47"/>
      <c r="MY438" s="47"/>
      <c r="MZ438" s="47"/>
      <c r="NA438" s="47"/>
      <c r="NB438" s="47"/>
      <c r="NC438" s="47"/>
      <c r="ND438" s="47"/>
      <c r="NE438" s="47"/>
      <c r="NF438" s="47"/>
      <c r="NG438" s="47"/>
    </row>
    <row r="439" spans="1:371" x14ac:dyDescent="0.3">
      <c r="A439" s="3" t="s">
        <v>444</v>
      </c>
      <c r="B439" s="3" t="s">
        <v>788</v>
      </c>
      <c r="C439" s="3" t="s">
        <v>815</v>
      </c>
      <c r="D439" s="6">
        <v>513792</v>
      </c>
      <c r="E439" s="4">
        <v>384</v>
      </c>
      <c r="F439" s="4">
        <v>55</v>
      </c>
      <c r="G439" s="54">
        <v>0.14322916666666666</v>
      </c>
      <c r="H439" s="4">
        <v>1</v>
      </c>
      <c r="I439" s="4">
        <v>55</v>
      </c>
      <c r="J439" s="6">
        <v>55</v>
      </c>
      <c r="K439" s="6"/>
      <c r="L439" s="6"/>
      <c r="M439" s="61"/>
      <c r="N439" s="4" t="s">
        <v>1709</v>
      </c>
      <c r="O439" s="4">
        <v>0</v>
      </c>
      <c r="P439" s="4">
        <v>0</v>
      </c>
      <c r="Q439" s="4">
        <v>100</v>
      </c>
      <c r="R439" s="4">
        <v>100</v>
      </c>
      <c r="S439" s="4">
        <v>0</v>
      </c>
      <c r="T439" s="4">
        <v>0</v>
      </c>
      <c r="U439" s="4">
        <v>0</v>
      </c>
      <c r="V439" s="4">
        <v>100</v>
      </c>
      <c r="W439" s="4">
        <v>86</v>
      </c>
      <c r="X439" s="4">
        <v>14</v>
      </c>
      <c r="Y439" s="4">
        <v>0</v>
      </c>
      <c r="Z439" s="4">
        <v>0</v>
      </c>
      <c r="AA439" s="4">
        <v>100</v>
      </c>
      <c r="AB439" s="4">
        <v>100</v>
      </c>
      <c r="AC439" s="4">
        <v>100</v>
      </c>
      <c r="AD439" s="4">
        <v>100</v>
      </c>
      <c r="AE439" s="4">
        <v>100</v>
      </c>
      <c r="AF439" s="4">
        <v>0</v>
      </c>
      <c r="AG439" s="4">
        <v>90</v>
      </c>
      <c r="AH439" s="4">
        <v>10</v>
      </c>
      <c r="AI439" s="4">
        <v>100</v>
      </c>
      <c r="AJ439" s="4">
        <v>2</v>
      </c>
      <c r="AK439" s="4" t="s">
        <v>96</v>
      </c>
      <c r="AL439" s="4" t="s">
        <v>97</v>
      </c>
      <c r="AM439" s="4" t="s">
        <v>367</v>
      </c>
      <c r="AN439" s="4" t="s">
        <v>97</v>
      </c>
      <c r="AO439" s="4" t="s">
        <v>97</v>
      </c>
      <c r="AP439" s="4" t="s">
        <v>97</v>
      </c>
      <c r="AQ439" s="4" t="s">
        <v>97</v>
      </c>
      <c r="AR439" s="4" t="s">
        <v>97</v>
      </c>
      <c r="AS439" s="4" t="s">
        <v>97</v>
      </c>
      <c r="AT439" s="4" t="s">
        <v>97</v>
      </c>
      <c r="AU439" s="4" t="s">
        <v>97</v>
      </c>
      <c r="AV439" s="4" t="s">
        <v>97</v>
      </c>
      <c r="AW439" s="4" t="s">
        <v>97</v>
      </c>
      <c r="AX439" s="4" t="s">
        <v>97</v>
      </c>
      <c r="AY439" s="4" t="s">
        <v>97</v>
      </c>
      <c r="AZ439" s="4" t="s">
        <v>97</v>
      </c>
      <c r="BA439" s="4" t="s">
        <v>97</v>
      </c>
      <c r="BB439" s="4" t="s">
        <v>97</v>
      </c>
      <c r="BC439" s="4" t="s">
        <v>97</v>
      </c>
      <c r="BD439" s="4" t="s">
        <v>96</v>
      </c>
      <c r="BE439" s="4">
        <v>14</v>
      </c>
      <c r="BF439" s="4">
        <v>14</v>
      </c>
      <c r="BG439" s="4">
        <v>27</v>
      </c>
      <c r="BH439" s="4">
        <v>0</v>
      </c>
      <c r="BI439" s="4">
        <v>5</v>
      </c>
      <c r="BJ439" s="4">
        <v>0</v>
      </c>
      <c r="BK439" s="4">
        <v>5</v>
      </c>
      <c r="BL439" s="4" t="s">
        <v>97</v>
      </c>
      <c r="BM439" s="4" t="s">
        <v>97</v>
      </c>
      <c r="BN439" s="4" t="s">
        <v>98</v>
      </c>
      <c r="BO439" s="6" t="s">
        <v>97</v>
      </c>
      <c r="BP439" s="6" t="s">
        <v>98</v>
      </c>
      <c r="BQ439" s="6" t="s">
        <v>98</v>
      </c>
      <c r="BR439" s="6" t="s">
        <v>96</v>
      </c>
      <c r="BS439" s="6">
        <v>7</v>
      </c>
      <c r="BT439" s="6" t="s">
        <v>96</v>
      </c>
      <c r="BU439" s="29" t="s">
        <v>429</v>
      </c>
      <c r="BV439" s="29" t="s">
        <v>429</v>
      </c>
      <c r="BW439" s="29" t="s">
        <v>429</v>
      </c>
      <c r="BX439" s="29" t="s">
        <v>429</v>
      </c>
      <c r="BY439" s="29" t="s">
        <v>429</v>
      </c>
      <c r="BZ439" s="65" t="s">
        <v>429</v>
      </c>
      <c r="CA439" s="65" t="s">
        <v>429</v>
      </c>
      <c r="CB439" s="65" t="s">
        <v>429</v>
      </c>
      <c r="CC439" s="65" t="s">
        <v>429</v>
      </c>
      <c r="CD439" s="66">
        <v>19</v>
      </c>
      <c r="CE439" s="66">
        <v>11</v>
      </c>
      <c r="CF439" s="66">
        <v>1</v>
      </c>
      <c r="CG439" s="66">
        <v>0</v>
      </c>
      <c r="CH439" s="66">
        <v>0</v>
      </c>
      <c r="CI439" s="66">
        <v>27</v>
      </c>
      <c r="CJ439" s="66">
        <v>0</v>
      </c>
      <c r="CK439" s="66">
        <v>14</v>
      </c>
      <c r="CL439" s="66">
        <v>50</v>
      </c>
      <c r="CM439" s="66">
        <v>35</v>
      </c>
      <c r="CN439" s="66">
        <v>3</v>
      </c>
      <c r="CO439" s="66">
        <v>4</v>
      </c>
      <c r="CP439" s="66">
        <v>1</v>
      </c>
      <c r="CQ439" s="66">
        <v>0</v>
      </c>
      <c r="CR439" s="67">
        <v>0.12664907651715041</v>
      </c>
      <c r="CS439" s="67">
        <v>0.16886543535620052</v>
      </c>
      <c r="CT439" s="67">
        <v>0.29551451187335093</v>
      </c>
      <c r="CU439" s="67">
        <v>0.23218997361477572</v>
      </c>
      <c r="CV439" s="67">
        <v>0.17678100263852242</v>
      </c>
      <c r="CW439" s="68">
        <v>2</v>
      </c>
      <c r="CX439" s="68">
        <v>12</v>
      </c>
      <c r="CY439" s="68">
        <v>3</v>
      </c>
      <c r="CZ439" s="68">
        <v>10</v>
      </c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  <c r="ED439" s="47"/>
      <c r="EE439" s="47"/>
      <c r="EF439" s="47"/>
      <c r="EG439" s="47"/>
      <c r="EH439" s="47"/>
      <c r="EI439" s="47"/>
      <c r="EJ439" s="47"/>
      <c r="EK439" s="47"/>
      <c r="EL439" s="47"/>
      <c r="EM439" s="47"/>
      <c r="EN439" s="47"/>
      <c r="EO439" s="47"/>
      <c r="EP439" s="47"/>
      <c r="EQ439" s="47"/>
      <c r="ER439" s="47"/>
      <c r="ES439" s="47"/>
      <c r="ET439" s="47"/>
      <c r="EU439" s="47"/>
      <c r="EV439" s="47"/>
      <c r="EW439" s="47"/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  <c r="FI439" s="47"/>
      <c r="FJ439" s="47"/>
      <c r="FK439" s="47"/>
      <c r="FL439" s="47"/>
      <c r="FM439" s="47"/>
      <c r="FN439" s="47"/>
      <c r="FO439" s="47"/>
      <c r="FP439" s="47"/>
      <c r="FQ439" s="47"/>
      <c r="FR439" s="47"/>
      <c r="FS439" s="47"/>
      <c r="FT439" s="47"/>
      <c r="FU439" s="47"/>
      <c r="FV439" s="47"/>
      <c r="FW439" s="47"/>
      <c r="FX439" s="47"/>
      <c r="FY439" s="47"/>
      <c r="FZ439" s="47"/>
      <c r="GA439" s="47"/>
      <c r="GB439" s="47"/>
      <c r="GC439" s="47"/>
      <c r="GD439" s="47"/>
      <c r="GE439" s="47"/>
      <c r="GF439" s="47"/>
      <c r="GG439" s="47"/>
      <c r="GH439" s="47"/>
      <c r="GI439" s="47"/>
      <c r="GJ439" s="47"/>
      <c r="GK439" s="47"/>
      <c r="GL439" s="47"/>
      <c r="GM439" s="47"/>
      <c r="GN439" s="47"/>
      <c r="GO439" s="47"/>
      <c r="GP439" s="47"/>
      <c r="GQ439" s="47"/>
      <c r="GR439" s="47"/>
      <c r="GS439" s="47"/>
      <c r="GT439" s="47"/>
      <c r="GU439" s="47"/>
      <c r="GV439" s="47"/>
      <c r="GW439" s="47"/>
      <c r="GX439" s="47"/>
      <c r="GY439" s="47"/>
      <c r="GZ439" s="47"/>
      <c r="HA439" s="47"/>
      <c r="HB439" s="47"/>
      <c r="HC439" s="47"/>
      <c r="HD439" s="47"/>
      <c r="HE439" s="47"/>
      <c r="HF439" s="47"/>
      <c r="HG439" s="47"/>
      <c r="HH439" s="47"/>
      <c r="HI439" s="47"/>
      <c r="HJ439" s="47"/>
      <c r="HK439" s="47"/>
      <c r="HL439" s="47"/>
      <c r="HM439" s="47"/>
      <c r="HN439" s="47"/>
      <c r="HO439" s="47"/>
      <c r="HP439" s="47"/>
      <c r="HQ439" s="47"/>
      <c r="HR439" s="47"/>
      <c r="HS439" s="47"/>
      <c r="HT439" s="47"/>
      <c r="HU439" s="47"/>
      <c r="HV439" s="47"/>
      <c r="HW439" s="47"/>
      <c r="HX439" s="47"/>
      <c r="HY439" s="47"/>
      <c r="HZ439" s="47"/>
      <c r="IA439" s="47"/>
      <c r="IB439" s="47"/>
      <c r="IC439" s="47"/>
      <c r="ID439" s="47"/>
      <c r="IE439" s="47"/>
      <c r="IF439" s="47"/>
      <c r="IG439" s="47"/>
      <c r="IH439" s="47"/>
      <c r="II439" s="47"/>
      <c r="IJ439" s="47"/>
      <c r="IK439" s="47"/>
      <c r="IL439" s="47"/>
      <c r="IM439" s="47"/>
      <c r="IN439" s="47"/>
      <c r="IO439" s="47"/>
      <c r="IP439" s="47"/>
      <c r="IQ439" s="47"/>
      <c r="IR439" s="47"/>
      <c r="IS439" s="47"/>
      <c r="IT439" s="47"/>
      <c r="IU439" s="47"/>
      <c r="IV439" s="47"/>
      <c r="IW439" s="47"/>
      <c r="IX439" s="47"/>
      <c r="IY439" s="47"/>
      <c r="IZ439" s="47"/>
      <c r="JA439" s="47"/>
      <c r="JB439" s="47"/>
      <c r="JC439" s="47"/>
      <c r="JD439" s="47"/>
      <c r="JE439" s="47"/>
      <c r="JF439" s="47"/>
      <c r="JG439" s="47"/>
      <c r="JH439" s="47"/>
      <c r="JI439" s="47"/>
      <c r="JJ439" s="47"/>
      <c r="JK439" s="47"/>
      <c r="JL439" s="47"/>
      <c r="JM439" s="47"/>
      <c r="JN439" s="47"/>
      <c r="JO439" s="47"/>
      <c r="JP439" s="47"/>
      <c r="JQ439" s="47"/>
      <c r="JR439" s="47"/>
      <c r="JS439" s="47"/>
      <c r="JT439" s="47"/>
      <c r="JU439" s="47"/>
      <c r="JV439" s="47"/>
      <c r="JW439" s="47"/>
      <c r="JX439" s="47"/>
      <c r="JY439" s="47"/>
      <c r="JZ439" s="47"/>
      <c r="KA439" s="47"/>
      <c r="KB439" s="47"/>
      <c r="KC439" s="47"/>
      <c r="KD439" s="47"/>
      <c r="KE439" s="47"/>
      <c r="KF439" s="47"/>
      <c r="KG439" s="47"/>
      <c r="KH439" s="47"/>
      <c r="KI439" s="47"/>
      <c r="KJ439" s="47"/>
      <c r="KK439" s="47"/>
      <c r="KL439" s="47"/>
      <c r="KM439" s="47"/>
      <c r="KN439" s="47"/>
      <c r="KO439" s="47"/>
      <c r="KP439" s="47"/>
      <c r="KQ439" s="47"/>
      <c r="KR439" s="47"/>
      <c r="KS439" s="47"/>
      <c r="KT439" s="47"/>
      <c r="KU439" s="47"/>
      <c r="KV439" s="47"/>
      <c r="KW439" s="47"/>
      <c r="KX439" s="47"/>
      <c r="KY439" s="47"/>
      <c r="KZ439" s="47"/>
      <c r="LA439" s="47"/>
      <c r="LB439" s="47"/>
      <c r="LC439" s="47"/>
      <c r="LD439" s="47"/>
      <c r="LE439" s="47"/>
      <c r="LF439" s="47"/>
      <c r="LG439" s="47"/>
      <c r="LH439" s="47"/>
      <c r="LI439" s="47"/>
      <c r="LJ439" s="47"/>
      <c r="LK439" s="47"/>
      <c r="LL439" s="47"/>
      <c r="LM439" s="47"/>
      <c r="LN439" s="47"/>
      <c r="LO439" s="47"/>
      <c r="LP439" s="47"/>
      <c r="LQ439" s="47"/>
      <c r="LR439" s="47"/>
      <c r="LS439" s="47"/>
      <c r="LT439" s="47"/>
      <c r="LU439" s="47"/>
      <c r="LV439" s="47"/>
      <c r="LW439" s="47"/>
      <c r="LX439" s="47"/>
      <c r="LY439" s="47"/>
      <c r="LZ439" s="47"/>
      <c r="MA439" s="47"/>
      <c r="MB439" s="47"/>
      <c r="MC439" s="47"/>
      <c r="MD439" s="47"/>
      <c r="ME439" s="47"/>
      <c r="MF439" s="47"/>
      <c r="MG439" s="47"/>
      <c r="MH439" s="47"/>
      <c r="MI439" s="47"/>
      <c r="MJ439" s="47"/>
      <c r="MK439" s="47"/>
      <c r="ML439" s="47"/>
      <c r="MM439" s="47"/>
      <c r="MN439" s="47"/>
      <c r="MO439" s="47"/>
      <c r="MP439" s="47"/>
      <c r="MQ439" s="47"/>
      <c r="MR439" s="47"/>
      <c r="MS439" s="47"/>
      <c r="MT439" s="47"/>
      <c r="MU439" s="47"/>
      <c r="MV439" s="47"/>
      <c r="MW439" s="47"/>
      <c r="MX439" s="47"/>
      <c r="MY439" s="47"/>
      <c r="MZ439" s="47"/>
      <c r="NA439" s="47"/>
      <c r="NB439" s="47"/>
      <c r="NC439" s="47"/>
      <c r="ND439" s="47"/>
      <c r="NE439" s="47"/>
      <c r="NF439" s="47"/>
      <c r="NG439" s="47"/>
    </row>
    <row r="440" spans="1:371" x14ac:dyDescent="0.3">
      <c r="A440" s="3" t="s">
        <v>444</v>
      </c>
      <c r="B440" s="3" t="s">
        <v>788</v>
      </c>
      <c r="C440" s="3" t="s">
        <v>817</v>
      </c>
      <c r="D440" s="6">
        <v>528544</v>
      </c>
      <c r="E440" s="4">
        <v>1148</v>
      </c>
      <c r="F440" s="4">
        <v>170</v>
      </c>
      <c r="G440" s="54">
        <v>0.1480836236933798</v>
      </c>
      <c r="H440" s="4">
        <v>1</v>
      </c>
      <c r="I440" s="4">
        <v>50</v>
      </c>
      <c r="J440" s="6"/>
      <c r="K440" s="6">
        <v>50</v>
      </c>
      <c r="L440" s="6"/>
      <c r="M440" s="61">
        <v>120</v>
      </c>
      <c r="N440" s="4" t="s">
        <v>1718</v>
      </c>
      <c r="O440" s="4">
        <v>15</v>
      </c>
      <c r="P440" s="4">
        <v>38</v>
      </c>
      <c r="Q440" s="4">
        <v>100</v>
      </c>
      <c r="R440" s="4">
        <v>99</v>
      </c>
      <c r="S440" s="4">
        <v>1</v>
      </c>
      <c r="T440" s="4">
        <v>0</v>
      </c>
      <c r="U440" s="4">
        <v>0</v>
      </c>
      <c r="V440" s="4">
        <v>0</v>
      </c>
      <c r="W440" s="4">
        <v>0</v>
      </c>
      <c r="X440" s="4">
        <v>95</v>
      </c>
      <c r="Y440" s="4">
        <v>0</v>
      </c>
      <c r="Z440" s="4">
        <v>5</v>
      </c>
      <c r="AA440" s="4">
        <v>100</v>
      </c>
      <c r="AB440" s="4">
        <v>95</v>
      </c>
      <c r="AC440" s="4">
        <v>99</v>
      </c>
      <c r="AD440" s="4">
        <v>100</v>
      </c>
      <c r="AE440" s="4">
        <v>80</v>
      </c>
      <c r="AF440" s="4">
        <v>0</v>
      </c>
      <c r="AG440" s="4">
        <v>80</v>
      </c>
      <c r="AH440" s="4">
        <v>20</v>
      </c>
      <c r="AI440" s="4">
        <v>100</v>
      </c>
      <c r="AJ440" s="4">
        <v>2</v>
      </c>
      <c r="AK440" s="4" t="s">
        <v>96</v>
      </c>
      <c r="AL440" s="4" t="s">
        <v>96</v>
      </c>
      <c r="AM440" s="4">
        <v>4</v>
      </c>
      <c r="AN440" s="4" t="s">
        <v>96</v>
      </c>
      <c r="AO440" s="4" t="s">
        <v>97</v>
      </c>
      <c r="AP440" s="4" t="s">
        <v>97</v>
      </c>
      <c r="AQ440" s="4" t="s">
        <v>97</v>
      </c>
      <c r="AR440" s="4" t="s">
        <v>97</v>
      </c>
      <c r="AS440" s="4" t="s">
        <v>97</v>
      </c>
      <c r="AT440" s="4" t="s">
        <v>97</v>
      </c>
      <c r="AU440" s="4" t="s">
        <v>97</v>
      </c>
      <c r="AV440" s="4" t="s">
        <v>97</v>
      </c>
      <c r="AW440" s="4" t="s">
        <v>97</v>
      </c>
      <c r="AX440" s="4" t="s">
        <v>97</v>
      </c>
      <c r="AY440" s="4" t="s">
        <v>97</v>
      </c>
      <c r="AZ440" s="4" t="s">
        <v>97</v>
      </c>
      <c r="BA440" s="4" t="s">
        <v>97</v>
      </c>
      <c r="BB440" s="4" t="s">
        <v>97</v>
      </c>
      <c r="BC440" s="4" t="s">
        <v>97</v>
      </c>
      <c r="BD440" s="4" t="s">
        <v>96</v>
      </c>
      <c r="BE440" s="4">
        <v>3</v>
      </c>
      <c r="BF440" s="4">
        <v>3</v>
      </c>
      <c r="BG440" s="4">
        <v>3</v>
      </c>
      <c r="BH440" s="4">
        <v>0</v>
      </c>
      <c r="BI440" s="4">
        <v>3</v>
      </c>
      <c r="BJ440" s="4">
        <v>0</v>
      </c>
      <c r="BK440" s="4">
        <v>9</v>
      </c>
      <c r="BL440" s="4" t="s">
        <v>97</v>
      </c>
      <c r="BM440" s="4" t="s">
        <v>96</v>
      </c>
      <c r="BN440" s="4" t="s">
        <v>1723</v>
      </c>
      <c r="BO440" s="6" t="s">
        <v>97</v>
      </c>
      <c r="BP440" s="6" t="s">
        <v>98</v>
      </c>
      <c r="BQ440" s="6" t="s">
        <v>98</v>
      </c>
      <c r="BR440" s="6" t="s">
        <v>96</v>
      </c>
      <c r="BS440" s="6">
        <v>80</v>
      </c>
      <c r="BT440" s="6" t="s">
        <v>96</v>
      </c>
      <c r="BU440" s="29" t="s">
        <v>429</v>
      </c>
      <c r="BV440" s="29" t="s">
        <v>429</v>
      </c>
      <c r="BW440" s="29" t="s">
        <v>429</v>
      </c>
      <c r="BX440" s="29" t="s">
        <v>429</v>
      </c>
      <c r="BY440" s="29" t="s">
        <v>429</v>
      </c>
      <c r="BZ440" s="65" t="s">
        <v>429</v>
      </c>
      <c r="CA440" s="65" t="s">
        <v>429</v>
      </c>
      <c r="CB440" s="65" t="s">
        <v>429</v>
      </c>
      <c r="CC440" s="65" t="s">
        <v>429</v>
      </c>
      <c r="CD440" s="66">
        <v>174</v>
      </c>
      <c r="CE440" s="66">
        <v>132</v>
      </c>
      <c r="CF440" s="66">
        <v>36</v>
      </c>
      <c r="CG440" s="66">
        <v>0</v>
      </c>
      <c r="CH440" s="66">
        <v>0</v>
      </c>
      <c r="CI440" s="66">
        <v>212</v>
      </c>
      <c r="CJ440" s="66">
        <v>0</v>
      </c>
      <c r="CK440" s="66">
        <v>116</v>
      </c>
      <c r="CL440" s="66">
        <v>209</v>
      </c>
      <c r="CM440" s="66">
        <v>123</v>
      </c>
      <c r="CN440" s="66">
        <v>12</v>
      </c>
      <c r="CO440" s="66">
        <v>35</v>
      </c>
      <c r="CP440" s="66">
        <v>13</v>
      </c>
      <c r="CQ440" s="66">
        <v>4</v>
      </c>
      <c r="CR440" s="67">
        <v>0.16494845360824742</v>
      </c>
      <c r="CS440" s="67">
        <v>0.21274601686972822</v>
      </c>
      <c r="CT440" s="67">
        <v>0.30271790065604498</v>
      </c>
      <c r="CU440" s="67">
        <v>0.19493908153701969</v>
      </c>
      <c r="CV440" s="67">
        <v>0.12464854732895971</v>
      </c>
      <c r="CW440" s="68">
        <v>21</v>
      </c>
      <c r="CX440" s="68">
        <v>23</v>
      </c>
      <c r="CY440" s="68">
        <v>9</v>
      </c>
      <c r="CZ440" s="68">
        <v>13</v>
      </c>
    </row>
    <row r="441" spans="1:371" x14ac:dyDescent="0.3">
      <c r="A441" s="3" t="s">
        <v>444</v>
      </c>
      <c r="B441" s="3" t="s">
        <v>788</v>
      </c>
      <c r="C441" s="3" t="s">
        <v>818</v>
      </c>
      <c r="D441" s="6">
        <v>528587</v>
      </c>
      <c r="E441" s="4">
        <v>1920</v>
      </c>
      <c r="F441" s="4">
        <v>340</v>
      </c>
      <c r="G441" s="54">
        <v>0.17708333333333334</v>
      </c>
      <c r="H441" s="4">
        <v>1</v>
      </c>
      <c r="I441" s="4">
        <v>340</v>
      </c>
      <c r="J441" s="6"/>
      <c r="K441" s="6">
        <v>340</v>
      </c>
      <c r="L441" s="6"/>
      <c r="M441" s="61"/>
      <c r="N441" s="4" t="s">
        <v>1712</v>
      </c>
      <c r="O441" s="4">
        <v>0</v>
      </c>
      <c r="P441" s="4">
        <v>0</v>
      </c>
      <c r="Q441" s="4">
        <v>75</v>
      </c>
      <c r="R441" s="4">
        <v>75</v>
      </c>
      <c r="S441" s="4">
        <v>25</v>
      </c>
      <c r="T441" s="4">
        <v>0</v>
      </c>
      <c r="U441" s="4">
        <v>0</v>
      </c>
      <c r="V441" s="4">
        <v>100</v>
      </c>
      <c r="W441" s="4">
        <v>100</v>
      </c>
      <c r="X441" s="4">
        <v>0</v>
      </c>
      <c r="Y441" s="4">
        <v>0</v>
      </c>
      <c r="Z441" s="4">
        <v>0</v>
      </c>
      <c r="AA441" s="4">
        <v>100</v>
      </c>
      <c r="AB441" s="4">
        <v>100</v>
      </c>
      <c r="AC441" s="4">
        <v>100</v>
      </c>
      <c r="AD441" s="4">
        <v>100</v>
      </c>
      <c r="AE441" s="4">
        <v>100</v>
      </c>
      <c r="AF441" s="4">
        <v>0</v>
      </c>
      <c r="AG441" s="4">
        <v>75</v>
      </c>
      <c r="AH441" s="4">
        <v>25</v>
      </c>
      <c r="AI441" s="4">
        <v>100</v>
      </c>
      <c r="AJ441" s="4">
        <v>2</v>
      </c>
      <c r="AK441" s="4" t="s">
        <v>96</v>
      </c>
      <c r="AL441" s="4" t="s">
        <v>96</v>
      </c>
      <c r="AM441" s="4">
        <v>2</v>
      </c>
      <c r="AN441" s="4" t="s">
        <v>97</v>
      </c>
      <c r="AO441" s="4" t="s">
        <v>97</v>
      </c>
      <c r="AP441" s="4" t="s">
        <v>97</v>
      </c>
      <c r="AQ441" s="4" t="s">
        <v>96</v>
      </c>
      <c r="AR441" s="4" t="s">
        <v>96</v>
      </c>
      <c r="AS441" s="4" t="s">
        <v>97</v>
      </c>
      <c r="AT441" s="4" t="s">
        <v>97</v>
      </c>
      <c r="AU441" s="4" t="s">
        <v>97</v>
      </c>
      <c r="AV441" s="4" t="s">
        <v>97</v>
      </c>
      <c r="AW441" s="4" t="s">
        <v>97</v>
      </c>
      <c r="AX441" s="4" t="s">
        <v>97</v>
      </c>
      <c r="AY441" s="4" t="s">
        <v>97</v>
      </c>
      <c r="AZ441" s="4" t="s">
        <v>97</v>
      </c>
      <c r="BA441" s="4" t="s">
        <v>97</v>
      </c>
      <c r="BB441" s="4" t="s">
        <v>97</v>
      </c>
      <c r="BC441" s="4" t="s">
        <v>97</v>
      </c>
      <c r="BD441" s="4" t="s">
        <v>96</v>
      </c>
      <c r="BE441" s="4">
        <v>0</v>
      </c>
      <c r="BF441" s="4">
        <v>0</v>
      </c>
      <c r="BG441" s="4">
        <v>17</v>
      </c>
      <c r="BH441" s="4">
        <v>0</v>
      </c>
      <c r="BI441" s="4">
        <v>0</v>
      </c>
      <c r="BJ441" s="4">
        <v>0</v>
      </c>
      <c r="BK441" s="4">
        <v>9</v>
      </c>
      <c r="BL441" s="4" t="s">
        <v>96</v>
      </c>
      <c r="BM441" s="4" t="s">
        <v>97</v>
      </c>
      <c r="BN441" s="4" t="s">
        <v>98</v>
      </c>
      <c r="BO441" s="6" t="s">
        <v>96</v>
      </c>
      <c r="BP441" s="6">
        <v>6</v>
      </c>
      <c r="BQ441" s="6" t="s">
        <v>96</v>
      </c>
      <c r="BR441" s="6" t="s">
        <v>96</v>
      </c>
      <c r="BS441" s="6">
        <v>13</v>
      </c>
      <c r="BT441" s="6" t="s">
        <v>96</v>
      </c>
      <c r="BU441" s="29" t="s">
        <v>429</v>
      </c>
      <c r="BV441" s="29" t="s">
        <v>1801</v>
      </c>
      <c r="BW441" s="29" t="s">
        <v>429</v>
      </c>
      <c r="BX441" s="29" t="s">
        <v>1802</v>
      </c>
      <c r="BY441" s="29" t="s">
        <v>429</v>
      </c>
      <c r="BZ441" s="65" t="s">
        <v>429</v>
      </c>
      <c r="CA441" s="65" t="s">
        <v>429</v>
      </c>
      <c r="CB441" s="65" t="s">
        <v>429</v>
      </c>
      <c r="CC441" s="65" t="s">
        <v>429</v>
      </c>
      <c r="CD441" s="66">
        <v>84</v>
      </c>
      <c r="CE441" s="66">
        <v>46</v>
      </c>
      <c r="CF441" s="66">
        <v>16</v>
      </c>
      <c r="CG441" s="66">
        <v>4</v>
      </c>
      <c r="CH441" s="66">
        <v>0</v>
      </c>
      <c r="CI441" s="66">
        <v>98</v>
      </c>
      <c r="CJ441" s="66">
        <v>0</v>
      </c>
      <c r="CK441" s="66">
        <v>35</v>
      </c>
      <c r="CL441" s="66">
        <v>388</v>
      </c>
      <c r="CM441" s="66">
        <v>222</v>
      </c>
      <c r="CN441" s="66">
        <v>12</v>
      </c>
      <c r="CO441" s="66">
        <v>51</v>
      </c>
      <c r="CP441" s="66">
        <v>89</v>
      </c>
      <c r="CQ441" s="66">
        <v>89</v>
      </c>
      <c r="CR441" s="67">
        <v>0.19541427826993227</v>
      </c>
      <c r="CS441" s="67">
        <v>0.19958311620635749</v>
      </c>
      <c r="CT441" s="67">
        <v>0.30015633142261594</v>
      </c>
      <c r="CU441" s="67">
        <v>0.15268368942157373</v>
      </c>
      <c r="CV441" s="67">
        <v>0.1521625846795206</v>
      </c>
      <c r="CW441" s="68">
        <v>34</v>
      </c>
      <c r="CX441" s="68">
        <v>26</v>
      </c>
      <c r="CY441" s="68">
        <v>16</v>
      </c>
      <c r="CZ441" s="68">
        <v>17</v>
      </c>
    </row>
    <row r="442" spans="1:371" x14ac:dyDescent="0.3">
      <c r="A442" s="3" t="s">
        <v>444</v>
      </c>
      <c r="B442" s="3" t="s">
        <v>788</v>
      </c>
      <c r="C442" s="3" t="s">
        <v>819</v>
      </c>
      <c r="D442" s="6">
        <v>528609</v>
      </c>
      <c r="E442" s="4">
        <v>1455</v>
      </c>
      <c r="F442" s="4">
        <v>799</v>
      </c>
      <c r="G442" s="54">
        <v>0.54914089347079043</v>
      </c>
      <c r="H442" s="4">
        <v>3</v>
      </c>
      <c r="I442" s="4">
        <v>579</v>
      </c>
      <c r="J442" s="6"/>
      <c r="K442" s="6">
        <v>579</v>
      </c>
      <c r="L442" s="6"/>
      <c r="M442" s="61">
        <v>219.99999999999997</v>
      </c>
      <c r="N442" s="4" t="s">
        <v>1712</v>
      </c>
      <c r="O442" s="4">
        <v>0</v>
      </c>
      <c r="P442" s="4">
        <v>0</v>
      </c>
      <c r="Q442" s="4">
        <v>100</v>
      </c>
      <c r="R442" s="4">
        <v>60</v>
      </c>
      <c r="S442" s="4">
        <v>40</v>
      </c>
      <c r="T442" s="4">
        <v>0</v>
      </c>
      <c r="U442" s="4">
        <v>0</v>
      </c>
      <c r="V442" s="4">
        <v>0</v>
      </c>
      <c r="W442" s="4">
        <v>0</v>
      </c>
      <c r="X442" s="4">
        <v>72</v>
      </c>
      <c r="Y442" s="4">
        <v>3</v>
      </c>
      <c r="Z442" s="4">
        <v>25</v>
      </c>
      <c r="AA442" s="4">
        <v>100</v>
      </c>
      <c r="AB442" s="4">
        <v>100</v>
      </c>
      <c r="AC442" s="4">
        <v>100</v>
      </c>
      <c r="AD442" s="4">
        <v>100</v>
      </c>
      <c r="AE442" s="4">
        <v>80</v>
      </c>
      <c r="AF442" s="4">
        <v>0</v>
      </c>
      <c r="AG442" s="4">
        <v>60</v>
      </c>
      <c r="AH442" s="4">
        <v>40</v>
      </c>
      <c r="AI442" s="4">
        <v>100</v>
      </c>
      <c r="AJ442" s="4">
        <v>1</v>
      </c>
      <c r="AK442" s="4" t="s">
        <v>96</v>
      </c>
      <c r="AL442" s="4" t="s">
        <v>96</v>
      </c>
      <c r="AM442" s="4">
        <v>10</v>
      </c>
      <c r="AN442" s="4" t="s">
        <v>96</v>
      </c>
      <c r="AO442" s="4" t="s">
        <v>97</v>
      </c>
      <c r="AP442" s="4" t="s">
        <v>97</v>
      </c>
      <c r="AQ442" s="4" t="s">
        <v>96</v>
      </c>
      <c r="AR442" s="4" t="s">
        <v>96</v>
      </c>
      <c r="AS442" s="4" t="s">
        <v>97</v>
      </c>
      <c r="AT442" s="4" t="s">
        <v>97</v>
      </c>
      <c r="AU442" s="4" t="s">
        <v>97</v>
      </c>
      <c r="AV442" s="4" t="s">
        <v>97</v>
      </c>
      <c r="AW442" s="4" t="s">
        <v>97</v>
      </c>
      <c r="AX442" s="4" t="s">
        <v>97</v>
      </c>
      <c r="AY442" s="4" t="s">
        <v>97</v>
      </c>
      <c r="AZ442" s="4" t="s">
        <v>97</v>
      </c>
      <c r="BA442" s="4" t="s">
        <v>97</v>
      </c>
      <c r="BB442" s="4" t="s">
        <v>97</v>
      </c>
      <c r="BC442" s="4" t="s">
        <v>96</v>
      </c>
      <c r="BD442" s="4" t="s">
        <v>96</v>
      </c>
      <c r="BE442" s="4">
        <v>0</v>
      </c>
      <c r="BF442" s="4">
        <v>22</v>
      </c>
      <c r="BG442" s="4">
        <v>22</v>
      </c>
      <c r="BH442" s="4">
        <v>0</v>
      </c>
      <c r="BI442" s="4">
        <v>4</v>
      </c>
      <c r="BJ442" s="4">
        <v>0</v>
      </c>
      <c r="BK442" s="4">
        <v>9</v>
      </c>
      <c r="BL442" s="4" t="s">
        <v>96</v>
      </c>
      <c r="BM442" s="4" t="s">
        <v>96</v>
      </c>
      <c r="BN442" s="4" t="s">
        <v>1714</v>
      </c>
      <c r="BO442" s="6" t="s">
        <v>97</v>
      </c>
      <c r="BP442" s="6" t="s">
        <v>98</v>
      </c>
      <c r="BQ442" s="6" t="s">
        <v>98</v>
      </c>
      <c r="BR442" s="6" t="s">
        <v>96</v>
      </c>
      <c r="BS442" s="6">
        <v>25</v>
      </c>
      <c r="BT442" s="6" t="s">
        <v>96</v>
      </c>
      <c r="BU442" s="29" t="s">
        <v>429</v>
      </c>
      <c r="BV442" s="29" t="s">
        <v>429</v>
      </c>
      <c r="BW442" s="29" t="s">
        <v>429</v>
      </c>
      <c r="BX442" s="29" t="s">
        <v>429</v>
      </c>
      <c r="BY442" s="29" t="s">
        <v>430</v>
      </c>
      <c r="BZ442" s="65" t="s">
        <v>429</v>
      </c>
      <c r="CA442" s="65" t="s">
        <v>429</v>
      </c>
      <c r="CB442" s="65" t="s">
        <v>429</v>
      </c>
      <c r="CC442" s="65" t="s">
        <v>429</v>
      </c>
      <c r="CD442" s="66">
        <v>85</v>
      </c>
      <c r="CE442" s="66">
        <v>46</v>
      </c>
      <c r="CF442" s="66">
        <v>18</v>
      </c>
      <c r="CG442" s="66">
        <v>0</v>
      </c>
      <c r="CH442" s="66">
        <v>1</v>
      </c>
      <c r="CI442" s="66">
        <v>84</v>
      </c>
      <c r="CJ442" s="66">
        <v>4</v>
      </c>
      <c r="CK442" s="66">
        <v>31</v>
      </c>
      <c r="CL442" s="66">
        <v>363</v>
      </c>
      <c r="CM442" s="66">
        <v>170</v>
      </c>
      <c r="CN442" s="66">
        <v>13</v>
      </c>
      <c r="CO442" s="66">
        <v>62</v>
      </c>
      <c r="CP442" s="66">
        <v>76</v>
      </c>
      <c r="CQ442" s="66">
        <v>74</v>
      </c>
      <c r="CR442" s="67">
        <v>0.24572210814510609</v>
      </c>
      <c r="CS442" s="67">
        <v>0.20123203285420946</v>
      </c>
      <c r="CT442" s="67">
        <v>0.28884325804243671</v>
      </c>
      <c r="CU442" s="67">
        <v>0.15537303216974674</v>
      </c>
      <c r="CV442" s="67">
        <v>0.10882956878850103</v>
      </c>
      <c r="CW442" s="68">
        <v>2</v>
      </c>
      <c r="CX442" s="68">
        <v>30</v>
      </c>
      <c r="CY442" s="68">
        <v>13</v>
      </c>
      <c r="CZ442" s="68">
        <v>15</v>
      </c>
    </row>
    <row r="443" spans="1:371" x14ac:dyDescent="0.3">
      <c r="A443" s="3" t="s">
        <v>444</v>
      </c>
      <c r="B443" s="3" t="s">
        <v>788</v>
      </c>
      <c r="C443" s="3" t="s">
        <v>823</v>
      </c>
      <c r="D443" s="6">
        <v>528617</v>
      </c>
      <c r="E443" s="4">
        <v>1037</v>
      </c>
      <c r="F443" s="4">
        <v>315</v>
      </c>
      <c r="G443" s="54">
        <v>0.3037608486017358</v>
      </c>
      <c r="H443" s="4">
        <v>3</v>
      </c>
      <c r="I443" s="4">
        <v>285</v>
      </c>
      <c r="J443" s="6"/>
      <c r="K443" s="6">
        <v>285</v>
      </c>
      <c r="L443" s="6"/>
      <c r="M443" s="61">
        <v>30</v>
      </c>
      <c r="N443" s="4" t="s">
        <v>1712</v>
      </c>
      <c r="O443" s="4">
        <v>0</v>
      </c>
      <c r="P443" s="4">
        <v>0</v>
      </c>
      <c r="Q443" s="4">
        <v>90</v>
      </c>
      <c r="R443" s="4">
        <v>70</v>
      </c>
      <c r="S443" s="4">
        <v>30</v>
      </c>
      <c r="T443" s="4">
        <v>0</v>
      </c>
      <c r="U443" s="4">
        <v>0</v>
      </c>
      <c r="V443" s="4">
        <v>0</v>
      </c>
      <c r="W443" s="4">
        <v>0</v>
      </c>
      <c r="X443" s="4">
        <v>100</v>
      </c>
      <c r="Y443" s="4">
        <v>0</v>
      </c>
      <c r="Z443" s="4">
        <v>0</v>
      </c>
      <c r="AA443" s="4">
        <v>100</v>
      </c>
      <c r="AB443" s="4">
        <v>100</v>
      </c>
      <c r="AC443" s="4">
        <v>100</v>
      </c>
      <c r="AD443" s="4">
        <v>100</v>
      </c>
      <c r="AE443" s="4">
        <v>90</v>
      </c>
      <c r="AF443" s="4">
        <v>0</v>
      </c>
      <c r="AG443" s="4">
        <v>90</v>
      </c>
      <c r="AH443" s="4">
        <v>10</v>
      </c>
      <c r="AI443" s="4">
        <v>100</v>
      </c>
      <c r="AJ443" s="4">
        <v>1</v>
      </c>
      <c r="AK443" s="4" t="s">
        <v>96</v>
      </c>
      <c r="AL443" s="4" t="s">
        <v>96</v>
      </c>
      <c r="AM443" s="4">
        <v>6</v>
      </c>
      <c r="AN443" s="4" t="s">
        <v>97</v>
      </c>
      <c r="AO443" s="4" t="s">
        <v>97</v>
      </c>
      <c r="AP443" s="4" t="s">
        <v>97</v>
      </c>
      <c r="AQ443" s="4" t="s">
        <v>97</v>
      </c>
      <c r="AR443" s="4" t="s">
        <v>97</v>
      </c>
      <c r="AS443" s="4" t="s">
        <v>97</v>
      </c>
      <c r="AT443" s="4" t="s">
        <v>97</v>
      </c>
      <c r="AU443" s="4" t="s">
        <v>97</v>
      </c>
      <c r="AV443" s="4" t="s">
        <v>97</v>
      </c>
      <c r="AW443" s="4" t="s">
        <v>97</v>
      </c>
      <c r="AX443" s="4" t="s">
        <v>97</v>
      </c>
      <c r="AY443" s="4" t="s">
        <v>97</v>
      </c>
      <c r="AZ443" s="4" t="s">
        <v>97</v>
      </c>
      <c r="BA443" s="4" t="s">
        <v>97</v>
      </c>
      <c r="BB443" s="4" t="s">
        <v>97</v>
      </c>
      <c r="BC443" s="4" t="s">
        <v>97</v>
      </c>
      <c r="BD443" s="4" t="s">
        <v>96</v>
      </c>
      <c r="BE443" s="4">
        <v>0</v>
      </c>
      <c r="BF443" s="4">
        <v>0</v>
      </c>
      <c r="BG443" s="4">
        <v>15</v>
      </c>
      <c r="BH443" s="4">
        <v>0</v>
      </c>
      <c r="BI443" s="4">
        <v>15</v>
      </c>
      <c r="BJ443" s="4">
        <v>0</v>
      </c>
      <c r="BK443" s="4">
        <v>9</v>
      </c>
      <c r="BL443" s="4" t="s">
        <v>97</v>
      </c>
      <c r="BM443" s="4" t="s">
        <v>97</v>
      </c>
      <c r="BN443" s="4" t="s">
        <v>98</v>
      </c>
      <c r="BO443" s="6" t="s">
        <v>97</v>
      </c>
      <c r="BP443" s="6" t="s">
        <v>98</v>
      </c>
      <c r="BQ443" s="6" t="s">
        <v>98</v>
      </c>
      <c r="BR443" s="6" t="s">
        <v>96</v>
      </c>
      <c r="BS443" s="6">
        <v>42</v>
      </c>
      <c r="BT443" s="6" t="s">
        <v>96</v>
      </c>
      <c r="BU443" s="29" t="s">
        <v>430</v>
      </c>
      <c r="BV443" s="29" t="s">
        <v>1801</v>
      </c>
      <c r="BW443" s="29" t="s">
        <v>429</v>
      </c>
      <c r="BX443" s="29" t="s">
        <v>429</v>
      </c>
      <c r="BY443" s="29" t="s">
        <v>429</v>
      </c>
      <c r="BZ443" s="65" t="s">
        <v>429</v>
      </c>
      <c r="CA443" s="65" t="s">
        <v>429</v>
      </c>
      <c r="CB443" s="65" t="s">
        <v>429</v>
      </c>
      <c r="CC443" s="65" t="s">
        <v>429</v>
      </c>
      <c r="CD443" s="66">
        <v>65</v>
      </c>
      <c r="CE443" s="66">
        <v>35</v>
      </c>
      <c r="CF443" s="66">
        <v>13</v>
      </c>
      <c r="CG443" s="66">
        <v>0</v>
      </c>
      <c r="CH443" s="66">
        <v>4</v>
      </c>
      <c r="CI443" s="66">
        <v>70</v>
      </c>
      <c r="CJ443" s="66">
        <v>0</v>
      </c>
      <c r="CK443" s="66">
        <v>36</v>
      </c>
      <c r="CL443" s="66">
        <v>182</v>
      </c>
      <c r="CM443" s="66">
        <v>109</v>
      </c>
      <c r="CN443" s="66">
        <v>2</v>
      </c>
      <c r="CO443" s="66">
        <v>17</v>
      </c>
      <c r="CP443" s="66">
        <v>58</v>
      </c>
      <c r="CQ443" s="66">
        <v>55</v>
      </c>
      <c r="CR443" s="67">
        <v>0.16502946954813361</v>
      </c>
      <c r="CS443" s="67">
        <v>0.2131630648330059</v>
      </c>
      <c r="CT443" s="67">
        <v>0.30844793713163066</v>
      </c>
      <c r="CU443" s="67">
        <v>0.16208251473477406</v>
      </c>
      <c r="CV443" s="67">
        <v>0.15127701375245581</v>
      </c>
      <c r="CW443" s="68">
        <v>23</v>
      </c>
      <c r="CX443" s="68">
        <v>12</v>
      </c>
      <c r="CY443" s="68">
        <v>7</v>
      </c>
      <c r="CZ443" s="68">
        <v>10</v>
      </c>
    </row>
    <row r="444" spans="1:371" x14ac:dyDescent="0.3">
      <c r="A444" s="3" t="s">
        <v>444</v>
      </c>
      <c r="B444" s="3" t="s">
        <v>788</v>
      </c>
      <c r="C444" s="3" t="s">
        <v>826</v>
      </c>
      <c r="D444" s="6">
        <v>528676</v>
      </c>
      <c r="E444" s="4">
        <v>1940</v>
      </c>
      <c r="F444" s="4">
        <v>375</v>
      </c>
      <c r="G444" s="54">
        <v>0.19329896907216496</v>
      </c>
      <c r="H444" s="4">
        <v>2</v>
      </c>
      <c r="I444" s="4">
        <v>375</v>
      </c>
      <c r="J444" s="6">
        <v>295</v>
      </c>
      <c r="K444" s="6">
        <v>80</v>
      </c>
      <c r="L444" s="6"/>
      <c r="M444" s="61"/>
      <c r="N444" s="4" t="s">
        <v>1709</v>
      </c>
      <c r="O444" s="4">
        <v>0</v>
      </c>
      <c r="P444" s="4">
        <v>0</v>
      </c>
      <c r="Q444" s="4">
        <v>100</v>
      </c>
      <c r="R444" s="4">
        <v>95</v>
      </c>
      <c r="S444" s="4">
        <v>5</v>
      </c>
      <c r="T444" s="4">
        <v>0</v>
      </c>
      <c r="U444" s="4">
        <v>0</v>
      </c>
      <c r="V444" s="4">
        <v>0</v>
      </c>
      <c r="W444" s="4">
        <v>0</v>
      </c>
      <c r="X444" s="4">
        <v>100</v>
      </c>
      <c r="Y444" s="4">
        <v>0</v>
      </c>
      <c r="Z444" s="4">
        <v>0</v>
      </c>
      <c r="AA444" s="4">
        <v>100</v>
      </c>
      <c r="AB444" s="4">
        <v>100</v>
      </c>
      <c r="AC444" s="4">
        <v>100</v>
      </c>
      <c r="AD444" s="4">
        <v>100</v>
      </c>
      <c r="AE444" s="4">
        <v>99</v>
      </c>
      <c r="AF444" s="4">
        <v>0</v>
      </c>
      <c r="AG444" s="4">
        <v>99</v>
      </c>
      <c r="AH444" s="4">
        <v>1</v>
      </c>
      <c r="AI444" s="4">
        <v>100</v>
      </c>
      <c r="AJ444" s="4">
        <v>2</v>
      </c>
      <c r="AK444" s="4" t="s">
        <v>96</v>
      </c>
      <c r="AL444" s="4" t="s">
        <v>97</v>
      </c>
      <c r="AM444" s="4" t="s">
        <v>98</v>
      </c>
      <c r="AN444" s="4" t="s">
        <v>96</v>
      </c>
      <c r="AO444" s="4" t="s">
        <v>97</v>
      </c>
      <c r="AP444" s="4" t="s">
        <v>97</v>
      </c>
      <c r="AQ444" s="4" t="s">
        <v>96</v>
      </c>
      <c r="AR444" s="4" t="s">
        <v>96</v>
      </c>
      <c r="AS444" s="4" t="s">
        <v>97</v>
      </c>
      <c r="AT444" s="4" t="s">
        <v>97</v>
      </c>
      <c r="AU444" s="4" t="s">
        <v>97</v>
      </c>
      <c r="AV444" s="4" t="s">
        <v>97</v>
      </c>
      <c r="AW444" s="4" t="s">
        <v>97</v>
      </c>
      <c r="AX444" s="4" t="s">
        <v>97</v>
      </c>
      <c r="AY444" s="4" t="s">
        <v>97</v>
      </c>
      <c r="AZ444" s="4" t="s">
        <v>97</v>
      </c>
      <c r="BA444" s="4" t="s">
        <v>97</v>
      </c>
      <c r="BB444" s="4" t="s">
        <v>97</v>
      </c>
      <c r="BC444" s="4" t="s">
        <v>97</v>
      </c>
      <c r="BD444" s="4" t="s">
        <v>97</v>
      </c>
      <c r="BE444" s="4">
        <v>0</v>
      </c>
      <c r="BF444" s="4">
        <v>11</v>
      </c>
      <c r="BG444" s="4">
        <v>11</v>
      </c>
      <c r="BH444" s="4">
        <v>0</v>
      </c>
      <c r="BI444" s="4">
        <v>20</v>
      </c>
      <c r="BJ444" s="4">
        <v>0</v>
      </c>
      <c r="BK444" s="4">
        <v>9</v>
      </c>
      <c r="BL444" s="4" t="s">
        <v>97</v>
      </c>
      <c r="BM444" s="4" t="s">
        <v>97</v>
      </c>
      <c r="BN444" s="4" t="s">
        <v>98</v>
      </c>
      <c r="BO444" s="6" t="s">
        <v>97</v>
      </c>
      <c r="BP444" s="6" t="s">
        <v>98</v>
      </c>
      <c r="BQ444" s="6" t="s">
        <v>98</v>
      </c>
      <c r="BR444" s="6" t="s">
        <v>96</v>
      </c>
      <c r="BS444" s="6">
        <v>35</v>
      </c>
      <c r="BT444" s="6" t="s">
        <v>96</v>
      </c>
      <c r="BU444" s="29" t="s">
        <v>430</v>
      </c>
      <c r="BV444" s="29" t="s">
        <v>1798</v>
      </c>
      <c r="BW444" s="29" t="s">
        <v>1798</v>
      </c>
      <c r="BX444" s="29" t="s">
        <v>429</v>
      </c>
      <c r="BY444" s="29" t="s">
        <v>430</v>
      </c>
      <c r="BZ444" s="65" t="s">
        <v>1800</v>
      </c>
      <c r="CA444" s="65" t="s">
        <v>1800</v>
      </c>
      <c r="CB444" s="65" t="s">
        <v>429</v>
      </c>
      <c r="CC444" s="65" t="s">
        <v>1800</v>
      </c>
      <c r="CD444" s="66">
        <v>112</v>
      </c>
      <c r="CE444" s="66">
        <v>60</v>
      </c>
      <c r="CF444" s="66">
        <v>29</v>
      </c>
      <c r="CG444" s="66">
        <v>0</v>
      </c>
      <c r="CH444" s="66">
        <v>5</v>
      </c>
      <c r="CI444" s="66">
        <v>147</v>
      </c>
      <c r="CJ444" s="66">
        <v>0</v>
      </c>
      <c r="CK444" s="66">
        <v>57</v>
      </c>
      <c r="CL444" s="66">
        <v>406</v>
      </c>
      <c r="CM444" s="66">
        <v>215</v>
      </c>
      <c r="CN444" s="66">
        <v>18</v>
      </c>
      <c r="CO444" s="66">
        <v>57</v>
      </c>
      <c r="CP444" s="66">
        <v>54</v>
      </c>
      <c r="CQ444" s="66">
        <v>57</v>
      </c>
      <c r="CR444" s="67">
        <v>0.19537275064267351</v>
      </c>
      <c r="CS444" s="67">
        <v>0.20565552699228792</v>
      </c>
      <c r="CT444" s="67">
        <v>0.27866323907455015</v>
      </c>
      <c r="CU444" s="67">
        <v>0.16915167095115682</v>
      </c>
      <c r="CV444" s="67">
        <v>0.15115681233933162</v>
      </c>
      <c r="CW444" s="68">
        <v>29</v>
      </c>
      <c r="CX444" s="68">
        <v>14</v>
      </c>
      <c r="CY444" s="68">
        <v>31</v>
      </c>
      <c r="CZ444" s="68">
        <v>15</v>
      </c>
    </row>
    <row r="445" spans="1:371" x14ac:dyDescent="0.3">
      <c r="A445" s="3" t="s">
        <v>444</v>
      </c>
      <c r="B445" s="3" t="s">
        <v>788</v>
      </c>
      <c r="C445" s="3" t="s">
        <v>1652</v>
      </c>
      <c r="D445" s="6">
        <v>528668</v>
      </c>
      <c r="E445" s="4">
        <v>540</v>
      </c>
      <c r="F445" s="4">
        <v>162</v>
      </c>
      <c r="G445" s="54">
        <v>0.3</v>
      </c>
      <c r="H445" s="6">
        <v>0</v>
      </c>
      <c r="I445" s="6">
        <v>0</v>
      </c>
      <c r="J445" s="6"/>
      <c r="K445" s="6"/>
      <c r="L445" s="6"/>
      <c r="M445" s="61">
        <v>162</v>
      </c>
      <c r="N445" s="4" t="s">
        <v>1718</v>
      </c>
      <c r="O445" s="4">
        <v>0</v>
      </c>
      <c r="P445" s="4">
        <v>0</v>
      </c>
      <c r="Q445" s="4">
        <v>85</v>
      </c>
      <c r="R445" s="4">
        <v>85</v>
      </c>
      <c r="S445" s="4">
        <v>15</v>
      </c>
      <c r="T445" s="4">
        <v>0</v>
      </c>
      <c r="U445" s="4">
        <v>0</v>
      </c>
      <c r="V445" s="4">
        <v>0</v>
      </c>
      <c r="W445" s="4">
        <v>0</v>
      </c>
      <c r="X445" s="4">
        <v>70</v>
      </c>
      <c r="Y445" s="4">
        <v>0</v>
      </c>
      <c r="Z445" s="4">
        <v>30</v>
      </c>
      <c r="AA445" s="4">
        <v>100</v>
      </c>
      <c r="AB445" s="4">
        <v>80</v>
      </c>
      <c r="AC445" s="4">
        <v>100</v>
      </c>
      <c r="AD445" s="4">
        <v>95</v>
      </c>
      <c r="AE445" s="4">
        <v>70</v>
      </c>
      <c r="AF445" s="4">
        <v>0</v>
      </c>
      <c r="AG445" s="4">
        <v>45</v>
      </c>
      <c r="AH445" s="4">
        <v>55</v>
      </c>
      <c r="AI445" s="4">
        <v>90</v>
      </c>
      <c r="AJ445" s="4">
        <v>6</v>
      </c>
      <c r="AK445" s="4" t="s">
        <v>96</v>
      </c>
      <c r="AL445" s="4" t="s">
        <v>96</v>
      </c>
      <c r="AM445" s="4">
        <v>4</v>
      </c>
      <c r="AN445" s="4" t="s">
        <v>97</v>
      </c>
      <c r="AO445" s="4" t="s">
        <v>97</v>
      </c>
      <c r="AP445" s="4" t="s">
        <v>97</v>
      </c>
      <c r="AQ445" s="4" t="s">
        <v>97</v>
      </c>
      <c r="AR445" s="4" t="s">
        <v>97</v>
      </c>
      <c r="AS445" s="4" t="s">
        <v>97</v>
      </c>
      <c r="AT445" s="4" t="s">
        <v>97</v>
      </c>
      <c r="AU445" s="4" t="s">
        <v>97</v>
      </c>
      <c r="AV445" s="4" t="s">
        <v>96</v>
      </c>
      <c r="AW445" s="4" t="s">
        <v>97</v>
      </c>
      <c r="AX445" s="4" t="s">
        <v>97</v>
      </c>
      <c r="AY445" s="4" t="s">
        <v>97</v>
      </c>
      <c r="AZ445" s="4" t="s">
        <v>97</v>
      </c>
      <c r="BA445" s="4" t="s">
        <v>97</v>
      </c>
      <c r="BB445" s="4" t="s">
        <v>97</v>
      </c>
      <c r="BC445" s="4" t="s">
        <v>97</v>
      </c>
      <c r="BD445" s="4" t="s">
        <v>96</v>
      </c>
      <c r="BE445" s="4">
        <v>9</v>
      </c>
      <c r="BF445" s="4">
        <v>9</v>
      </c>
      <c r="BG445" s="4">
        <v>9</v>
      </c>
      <c r="BH445" s="4">
        <v>3</v>
      </c>
      <c r="BI445" s="4">
        <v>18</v>
      </c>
      <c r="BJ445" s="4">
        <v>2</v>
      </c>
      <c r="BK445" s="4">
        <v>7</v>
      </c>
      <c r="BL445" s="4" t="s">
        <v>97</v>
      </c>
      <c r="BM445" s="4" t="s">
        <v>1713</v>
      </c>
      <c r="BN445" s="4" t="s">
        <v>98</v>
      </c>
      <c r="BO445" s="6" t="s">
        <v>97</v>
      </c>
      <c r="BP445" s="6" t="s">
        <v>98</v>
      </c>
      <c r="BQ445" s="6" t="s">
        <v>98</v>
      </c>
      <c r="BR445" s="6" t="s">
        <v>96</v>
      </c>
      <c r="BS445" s="6">
        <v>48</v>
      </c>
      <c r="BT445" s="6" t="s">
        <v>96</v>
      </c>
      <c r="BU445" s="29" t="s">
        <v>429</v>
      </c>
      <c r="BV445" s="29" t="s">
        <v>429</v>
      </c>
      <c r="BW445" s="29" t="s">
        <v>429</v>
      </c>
      <c r="BX445" s="29" t="s">
        <v>429</v>
      </c>
      <c r="BY445" s="29" t="s">
        <v>429</v>
      </c>
      <c r="BZ445" s="65" t="s">
        <v>429</v>
      </c>
      <c r="CA445" s="65" t="s">
        <v>429</v>
      </c>
      <c r="CB445" s="65" t="s">
        <v>429</v>
      </c>
      <c r="CC445" s="65" t="s">
        <v>429</v>
      </c>
      <c r="CD445" s="66">
        <v>51</v>
      </c>
      <c r="CE445" s="66">
        <v>32</v>
      </c>
      <c r="CF445" s="66">
        <v>11</v>
      </c>
      <c r="CG445" s="66">
        <v>21</v>
      </c>
      <c r="CH445" s="66">
        <v>0</v>
      </c>
      <c r="CI445" s="66">
        <v>89</v>
      </c>
      <c r="CJ445" s="66">
        <v>0</v>
      </c>
      <c r="CK445" s="66">
        <v>40</v>
      </c>
      <c r="CL445" s="66">
        <v>89</v>
      </c>
      <c r="CM445" s="66">
        <v>47</v>
      </c>
      <c r="CN445" s="66">
        <v>6</v>
      </c>
      <c r="CO445" s="66">
        <v>13</v>
      </c>
      <c r="CP445" s="66">
        <v>12</v>
      </c>
      <c r="CQ445" s="66">
        <v>2</v>
      </c>
      <c r="CR445" s="67">
        <v>0.21497120921305182</v>
      </c>
      <c r="CS445" s="67">
        <v>0.18234165067178504</v>
      </c>
      <c r="CT445" s="67">
        <v>0.30326295585412666</v>
      </c>
      <c r="CU445" s="67">
        <v>0.1765834932821497</v>
      </c>
      <c r="CV445" s="67">
        <v>0.12284069097888675</v>
      </c>
      <c r="CW445" s="68">
        <v>19</v>
      </c>
      <c r="CX445" s="68">
        <v>14</v>
      </c>
      <c r="CY445" s="68">
        <v>1</v>
      </c>
      <c r="CZ445" s="68">
        <v>5</v>
      </c>
    </row>
    <row r="446" spans="1:371" x14ac:dyDescent="0.3">
      <c r="A446" s="3" t="s">
        <v>444</v>
      </c>
      <c r="B446" s="3" t="s">
        <v>788</v>
      </c>
      <c r="C446" s="3" t="s">
        <v>827</v>
      </c>
      <c r="D446" s="6">
        <v>528722</v>
      </c>
      <c r="E446" s="4">
        <v>8404</v>
      </c>
      <c r="F446" s="4">
        <v>2273</v>
      </c>
      <c r="G446" s="54">
        <v>0.27046644455021418</v>
      </c>
      <c r="H446" s="4">
        <v>5</v>
      </c>
      <c r="I446" s="4">
        <v>1903</v>
      </c>
      <c r="J446" s="6">
        <v>1618</v>
      </c>
      <c r="K446" s="6"/>
      <c r="L446" s="6">
        <v>285</v>
      </c>
      <c r="M446" s="61">
        <v>370</v>
      </c>
      <c r="N446" s="4" t="s">
        <v>1709</v>
      </c>
      <c r="O446" s="4">
        <v>0</v>
      </c>
      <c r="P446" s="4">
        <v>0</v>
      </c>
      <c r="Q446" s="4">
        <v>90</v>
      </c>
      <c r="R446" s="4">
        <v>75</v>
      </c>
      <c r="S446" s="4">
        <v>25</v>
      </c>
      <c r="T446" s="4">
        <v>0</v>
      </c>
      <c r="U446" s="4">
        <v>0</v>
      </c>
      <c r="V446" s="4">
        <v>90</v>
      </c>
      <c r="W446" s="4">
        <v>88</v>
      </c>
      <c r="X446" s="4">
        <v>1</v>
      </c>
      <c r="Y446" s="4">
        <v>1</v>
      </c>
      <c r="Z446" s="4">
        <v>10</v>
      </c>
      <c r="AA446" s="4">
        <v>100</v>
      </c>
      <c r="AB446" s="4">
        <v>95</v>
      </c>
      <c r="AC446" s="4">
        <v>95</v>
      </c>
      <c r="AD446" s="4">
        <v>100</v>
      </c>
      <c r="AE446" s="4">
        <v>80</v>
      </c>
      <c r="AF446" s="4">
        <v>40</v>
      </c>
      <c r="AG446" s="4">
        <v>40</v>
      </c>
      <c r="AH446" s="4">
        <v>20</v>
      </c>
      <c r="AI446" s="4">
        <v>100</v>
      </c>
      <c r="AJ446" s="4">
        <v>2</v>
      </c>
      <c r="AK446" s="4" t="s">
        <v>96</v>
      </c>
      <c r="AL446" s="4" t="s">
        <v>96</v>
      </c>
      <c r="AM446" s="4">
        <v>2</v>
      </c>
      <c r="AN446" s="4" t="s">
        <v>97</v>
      </c>
      <c r="AO446" s="4" t="s">
        <v>97</v>
      </c>
      <c r="AP446" s="4" t="s">
        <v>97</v>
      </c>
      <c r="AQ446" s="4" t="s">
        <v>96</v>
      </c>
      <c r="AR446" s="4" t="s">
        <v>96</v>
      </c>
      <c r="AS446" s="4" t="s">
        <v>97</v>
      </c>
      <c r="AT446" s="4" t="s">
        <v>97</v>
      </c>
      <c r="AU446" s="4" t="s">
        <v>96</v>
      </c>
      <c r="AV446" s="4" t="s">
        <v>97</v>
      </c>
      <c r="AW446" s="4" t="s">
        <v>97</v>
      </c>
      <c r="AX446" s="4" t="s">
        <v>97</v>
      </c>
      <c r="AY446" s="4" t="s">
        <v>97</v>
      </c>
      <c r="AZ446" s="4" t="s">
        <v>97</v>
      </c>
      <c r="BA446" s="4" t="s">
        <v>97</v>
      </c>
      <c r="BB446" s="4" t="s">
        <v>97</v>
      </c>
      <c r="BC446" s="4" t="s">
        <v>96</v>
      </c>
      <c r="BD446" s="4" t="s">
        <v>97</v>
      </c>
      <c r="BE446" s="4">
        <v>0</v>
      </c>
      <c r="BF446" s="4">
        <v>0</v>
      </c>
      <c r="BG446" s="4">
        <v>0</v>
      </c>
      <c r="BH446" s="4">
        <v>0</v>
      </c>
      <c r="BI446" s="4">
        <v>0</v>
      </c>
      <c r="BJ446" s="4">
        <v>0</v>
      </c>
      <c r="BK446" s="4">
        <v>12</v>
      </c>
      <c r="BL446" s="4" t="s">
        <v>97</v>
      </c>
      <c r="BM446" s="4" t="s">
        <v>96</v>
      </c>
      <c r="BN446" s="4" t="s">
        <v>1738</v>
      </c>
      <c r="BO446" s="6" t="s">
        <v>97</v>
      </c>
      <c r="BP446" s="6" t="s">
        <v>98</v>
      </c>
      <c r="BQ446" s="6" t="s">
        <v>98</v>
      </c>
      <c r="BR446" s="6" t="s">
        <v>96</v>
      </c>
      <c r="BS446" s="6">
        <v>60</v>
      </c>
      <c r="BT446" s="6" t="s">
        <v>96</v>
      </c>
      <c r="BU446" s="29" t="s">
        <v>430</v>
      </c>
      <c r="BV446" s="29" t="s">
        <v>1798</v>
      </c>
      <c r="BW446" s="29" t="s">
        <v>1798</v>
      </c>
      <c r="BX446" s="29" t="s">
        <v>1798</v>
      </c>
      <c r="BY446" s="29" t="s">
        <v>430</v>
      </c>
      <c r="BZ446" s="65" t="s">
        <v>1800</v>
      </c>
      <c r="CA446" s="65" t="s">
        <v>1803</v>
      </c>
      <c r="CB446" s="65" t="s">
        <v>429</v>
      </c>
      <c r="CC446" s="65" t="s">
        <v>429</v>
      </c>
      <c r="CD446" s="66">
        <v>465</v>
      </c>
      <c r="CE446" s="66">
        <v>250</v>
      </c>
      <c r="CF446" s="66">
        <v>88</v>
      </c>
      <c r="CG446" s="66">
        <v>30</v>
      </c>
      <c r="CH446" s="66">
        <v>6</v>
      </c>
      <c r="CI446" s="66">
        <v>799</v>
      </c>
      <c r="CJ446" s="66">
        <v>75</v>
      </c>
      <c r="CK446" s="66">
        <v>275</v>
      </c>
      <c r="CL446" s="66">
        <v>2105</v>
      </c>
      <c r="CM446" s="66">
        <v>1059</v>
      </c>
      <c r="CN446" s="66">
        <v>87</v>
      </c>
      <c r="CO446" s="66">
        <v>300</v>
      </c>
      <c r="CP446" s="66">
        <v>415</v>
      </c>
      <c r="CQ446" s="66">
        <v>411</v>
      </c>
      <c r="CR446" s="67">
        <v>0.2170826925351946</v>
      </c>
      <c r="CS446" s="67">
        <v>0.20383295871288301</v>
      </c>
      <c r="CT446" s="67">
        <v>0.28770850585590912</v>
      </c>
      <c r="CU446" s="67">
        <v>0.16763279309121021</v>
      </c>
      <c r="CV446" s="67">
        <v>0.12374304980480302</v>
      </c>
      <c r="CW446" s="68">
        <v>92</v>
      </c>
      <c r="CX446" s="68">
        <v>115</v>
      </c>
      <c r="CY446" s="68">
        <v>119</v>
      </c>
      <c r="CZ446" s="68">
        <v>84</v>
      </c>
    </row>
    <row r="447" spans="1:371" x14ac:dyDescent="0.3">
      <c r="A447" s="3" t="s">
        <v>444</v>
      </c>
      <c r="B447" s="3" t="s">
        <v>788</v>
      </c>
      <c r="C447" s="3" t="s">
        <v>832</v>
      </c>
      <c r="D447" s="6">
        <v>543730</v>
      </c>
      <c r="E447" s="4">
        <v>568</v>
      </c>
      <c r="F447" s="4">
        <v>102</v>
      </c>
      <c r="G447" s="54">
        <v>0.1795774647887324</v>
      </c>
      <c r="H447" s="4">
        <v>2</v>
      </c>
      <c r="I447" s="4">
        <v>102</v>
      </c>
      <c r="J447" s="6"/>
      <c r="K447" s="6"/>
      <c r="L447" s="6">
        <v>102</v>
      </c>
      <c r="M447" s="61"/>
      <c r="N447" s="4" t="s">
        <v>1712</v>
      </c>
      <c r="O447" s="4">
        <v>0</v>
      </c>
      <c r="P447" s="4">
        <v>0</v>
      </c>
      <c r="Q447" s="4">
        <v>100</v>
      </c>
      <c r="R447" s="4">
        <v>91</v>
      </c>
      <c r="S447" s="4">
        <v>8</v>
      </c>
      <c r="T447" s="4">
        <v>1</v>
      </c>
      <c r="U447" s="4">
        <v>0</v>
      </c>
      <c r="V447" s="4">
        <v>0</v>
      </c>
      <c r="W447" s="4">
        <v>0</v>
      </c>
      <c r="X447" s="4">
        <v>80</v>
      </c>
      <c r="Y447" s="4">
        <v>0</v>
      </c>
      <c r="Z447" s="4">
        <v>20</v>
      </c>
      <c r="AA447" s="4">
        <v>100</v>
      </c>
      <c r="AB447" s="4">
        <v>100</v>
      </c>
      <c r="AC447" s="4">
        <v>100</v>
      </c>
      <c r="AD447" s="4">
        <v>100</v>
      </c>
      <c r="AE447" s="4">
        <v>90</v>
      </c>
      <c r="AF447" s="4">
        <v>0</v>
      </c>
      <c r="AG447" s="4">
        <v>90</v>
      </c>
      <c r="AH447" s="4">
        <v>10</v>
      </c>
      <c r="AI447" s="4">
        <v>100</v>
      </c>
      <c r="AJ447" s="4">
        <v>1</v>
      </c>
      <c r="AK447" s="4" t="s">
        <v>96</v>
      </c>
      <c r="AL447" s="4" t="s">
        <v>97</v>
      </c>
      <c r="AM447" s="4" t="s">
        <v>98</v>
      </c>
      <c r="AN447" s="4" t="s">
        <v>97</v>
      </c>
      <c r="AO447" s="4" t="s">
        <v>97</v>
      </c>
      <c r="AP447" s="4" t="s">
        <v>97</v>
      </c>
      <c r="AQ447" s="4" t="s">
        <v>97</v>
      </c>
      <c r="AR447" s="4" t="s">
        <v>96</v>
      </c>
      <c r="AS447" s="4" t="s">
        <v>97</v>
      </c>
      <c r="AT447" s="4" t="s">
        <v>97</v>
      </c>
      <c r="AU447" s="4" t="s">
        <v>97</v>
      </c>
      <c r="AV447" s="4" t="s">
        <v>97</v>
      </c>
      <c r="AW447" s="4" t="s">
        <v>97</v>
      </c>
      <c r="AX447" s="4" t="s">
        <v>97</v>
      </c>
      <c r="AY447" s="4" t="s">
        <v>97</v>
      </c>
      <c r="AZ447" s="4" t="s">
        <v>97</v>
      </c>
      <c r="BA447" s="4" t="s">
        <v>97</v>
      </c>
      <c r="BB447" s="4" t="s">
        <v>97</v>
      </c>
      <c r="BC447" s="4" t="s">
        <v>96</v>
      </c>
      <c r="BD447" s="4" t="s">
        <v>96</v>
      </c>
      <c r="BE447" s="4">
        <v>9</v>
      </c>
      <c r="BF447" s="4">
        <v>9</v>
      </c>
      <c r="BG447" s="4">
        <v>23</v>
      </c>
      <c r="BH447" s="4">
        <v>0</v>
      </c>
      <c r="BI447" s="4">
        <v>23</v>
      </c>
      <c r="BJ447" s="4">
        <v>0</v>
      </c>
      <c r="BK447" s="4">
        <v>7</v>
      </c>
      <c r="BL447" s="4" t="s">
        <v>97</v>
      </c>
      <c r="BM447" s="4" t="s">
        <v>97</v>
      </c>
      <c r="BN447" s="4" t="s">
        <v>98</v>
      </c>
      <c r="BO447" s="6" t="s">
        <v>97</v>
      </c>
      <c r="BP447" s="6" t="s">
        <v>98</v>
      </c>
      <c r="BQ447" s="6" t="s">
        <v>98</v>
      </c>
      <c r="BR447" s="6" t="s">
        <v>96</v>
      </c>
      <c r="BS447" s="6">
        <v>2</v>
      </c>
      <c r="BT447" s="6" t="s">
        <v>96</v>
      </c>
      <c r="BU447" s="29" t="s">
        <v>430</v>
      </c>
      <c r="BV447" s="29" t="s">
        <v>1801</v>
      </c>
      <c r="BW447" s="29" t="s">
        <v>429</v>
      </c>
      <c r="BX447" s="29" t="s">
        <v>429</v>
      </c>
      <c r="BY447" s="29" t="s">
        <v>429</v>
      </c>
      <c r="BZ447" s="65" t="s">
        <v>429</v>
      </c>
      <c r="CA447" s="65" t="s">
        <v>429</v>
      </c>
      <c r="CB447" s="65" t="s">
        <v>429</v>
      </c>
      <c r="CC447" s="65" t="s">
        <v>1800</v>
      </c>
      <c r="CD447" s="66">
        <v>27</v>
      </c>
      <c r="CE447" s="66">
        <v>8</v>
      </c>
      <c r="CF447" s="66">
        <v>8</v>
      </c>
      <c r="CG447" s="66">
        <v>0</v>
      </c>
      <c r="CH447" s="66">
        <v>0</v>
      </c>
      <c r="CI447" s="66">
        <v>11</v>
      </c>
      <c r="CJ447" s="66">
        <v>0</v>
      </c>
      <c r="CK447" s="66">
        <v>6</v>
      </c>
      <c r="CL447" s="66">
        <v>90</v>
      </c>
      <c r="CM447" s="66">
        <v>55</v>
      </c>
      <c r="CN447" s="66">
        <v>3</v>
      </c>
      <c r="CO447" s="66">
        <v>12</v>
      </c>
      <c r="CP447" s="66">
        <v>42</v>
      </c>
      <c r="CQ447" s="66">
        <v>33</v>
      </c>
      <c r="CR447" s="67">
        <v>0.14136125654450263</v>
      </c>
      <c r="CS447" s="67">
        <v>0.20418848167539266</v>
      </c>
      <c r="CT447" s="67">
        <v>0.28621291448516578</v>
      </c>
      <c r="CU447" s="67">
        <v>0.193717277486911</v>
      </c>
      <c r="CV447" s="67">
        <v>0.17452006980802792</v>
      </c>
      <c r="CW447" s="68">
        <v>3</v>
      </c>
      <c r="CX447" s="68">
        <v>6</v>
      </c>
      <c r="CY447" s="68">
        <v>3</v>
      </c>
      <c r="CZ447" s="68">
        <v>3</v>
      </c>
    </row>
    <row r="448" spans="1:371" x14ac:dyDescent="0.3">
      <c r="A448" s="3" t="s">
        <v>444</v>
      </c>
      <c r="B448" s="3" t="s">
        <v>788</v>
      </c>
      <c r="C448" s="3" t="s">
        <v>835</v>
      </c>
      <c r="D448" s="6">
        <v>543756</v>
      </c>
      <c r="E448" s="4">
        <v>1106</v>
      </c>
      <c r="F448" s="4">
        <v>207</v>
      </c>
      <c r="G448" s="54">
        <v>0.18716094032549729</v>
      </c>
      <c r="H448" s="4">
        <v>1</v>
      </c>
      <c r="I448" s="4">
        <v>207</v>
      </c>
      <c r="J448" s="6">
        <v>207</v>
      </c>
      <c r="K448" s="6"/>
      <c r="L448" s="6"/>
      <c r="M448" s="61"/>
      <c r="N448" s="4" t="s">
        <v>1718</v>
      </c>
      <c r="O448" s="4">
        <v>3</v>
      </c>
      <c r="P448" s="4">
        <v>15</v>
      </c>
      <c r="Q448" s="4">
        <v>100</v>
      </c>
      <c r="R448" s="4">
        <v>100</v>
      </c>
      <c r="S448" s="4">
        <v>0</v>
      </c>
      <c r="T448" s="4">
        <v>0</v>
      </c>
      <c r="U448" s="4">
        <v>0</v>
      </c>
      <c r="V448" s="4">
        <v>100</v>
      </c>
      <c r="W448" s="4">
        <v>100</v>
      </c>
      <c r="X448" s="4">
        <v>0</v>
      </c>
      <c r="Y448" s="4">
        <v>0</v>
      </c>
      <c r="Z448" s="4">
        <v>0</v>
      </c>
      <c r="AA448" s="4">
        <v>100</v>
      </c>
      <c r="AB448" s="4">
        <v>100</v>
      </c>
      <c r="AC448" s="4">
        <v>100</v>
      </c>
      <c r="AD448" s="4">
        <v>100</v>
      </c>
      <c r="AE448" s="4">
        <v>80</v>
      </c>
      <c r="AF448" s="4">
        <v>0</v>
      </c>
      <c r="AG448" s="4">
        <v>80</v>
      </c>
      <c r="AH448" s="4">
        <v>20</v>
      </c>
      <c r="AI448" s="4">
        <v>100</v>
      </c>
      <c r="AJ448" s="4">
        <v>2</v>
      </c>
      <c r="AK448" s="4" t="s">
        <v>97</v>
      </c>
      <c r="AL448" s="4" t="s">
        <v>96</v>
      </c>
      <c r="AM448" s="4">
        <v>12</v>
      </c>
      <c r="AN448" s="4" t="s">
        <v>97</v>
      </c>
      <c r="AO448" s="4" t="s">
        <v>97</v>
      </c>
      <c r="AP448" s="4" t="s">
        <v>97</v>
      </c>
      <c r="AQ448" s="4" t="s">
        <v>97</v>
      </c>
      <c r="AR448" s="4" t="s">
        <v>97</v>
      </c>
      <c r="AS448" s="4" t="s">
        <v>97</v>
      </c>
      <c r="AT448" s="4" t="s">
        <v>97</v>
      </c>
      <c r="AU448" s="4" t="s">
        <v>97</v>
      </c>
      <c r="AV448" s="4" t="s">
        <v>97</v>
      </c>
      <c r="AW448" s="4" t="s">
        <v>97</v>
      </c>
      <c r="AX448" s="4" t="s">
        <v>97</v>
      </c>
      <c r="AY448" s="4" t="s">
        <v>97</v>
      </c>
      <c r="AZ448" s="4" t="s">
        <v>97</v>
      </c>
      <c r="BA448" s="4" t="s">
        <v>96</v>
      </c>
      <c r="BB448" s="4" t="s">
        <v>97</v>
      </c>
      <c r="BC448" s="4" t="s">
        <v>97</v>
      </c>
      <c r="BD448" s="4" t="s">
        <v>96</v>
      </c>
      <c r="BE448" s="4">
        <v>15</v>
      </c>
      <c r="BF448" s="4">
        <v>28</v>
      </c>
      <c r="BG448" s="4">
        <v>28</v>
      </c>
      <c r="BH448" s="4">
        <v>0</v>
      </c>
      <c r="BI448" s="4">
        <v>0</v>
      </c>
      <c r="BJ448" s="4">
        <v>0</v>
      </c>
      <c r="BK448" s="4">
        <v>9</v>
      </c>
      <c r="BL448" s="4" t="s">
        <v>97</v>
      </c>
      <c r="BM448" s="4" t="s">
        <v>97</v>
      </c>
      <c r="BN448" s="4" t="s">
        <v>98</v>
      </c>
      <c r="BO448" s="6" t="s">
        <v>97</v>
      </c>
      <c r="BP448" s="6" t="s">
        <v>98</v>
      </c>
      <c r="BQ448" s="6" t="s">
        <v>98</v>
      </c>
      <c r="BR448" s="6" t="s">
        <v>97</v>
      </c>
      <c r="BS448" s="6" t="s">
        <v>98</v>
      </c>
      <c r="BT448" s="6" t="s">
        <v>98</v>
      </c>
      <c r="BU448" s="29" t="s">
        <v>430</v>
      </c>
      <c r="BV448" s="29" t="s">
        <v>1801</v>
      </c>
      <c r="BW448" s="29" t="s">
        <v>429</v>
      </c>
      <c r="BX448" s="29" t="s">
        <v>429</v>
      </c>
      <c r="BY448" s="29" t="s">
        <v>429</v>
      </c>
      <c r="BZ448" s="65" t="s">
        <v>1800</v>
      </c>
      <c r="CA448" s="65" t="s">
        <v>429</v>
      </c>
      <c r="CB448" s="65" t="s">
        <v>429</v>
      </c>
      <c r="CC448" s="65" t="s">
        <v>1800</v>
      </c>
      <c r="CD448" s="66">
        <v>76</v>
      </c>
      <c r="CE448" s="66">
        <v>52</v>
      </c>
      <c r="CF448" s="66">
        <v>17</v>
      </c>
      <c r="CG448" s="66">
        <v>0</v>
      </c>
      <c r="CH448" s="66">
        <v>0</v>
      </c>
      <c r="CI448" s="66">
        <v>116</v>
      </c>
      <c r="CJ448" s="66">
        <v>0</v>
      </c>
      <c r="CK448" s="66">
        <v>40</v>
      </c>
      <c r="CL448" s="66">
        <v>249</v>
      </c>
      <c r="CM448" s="66">
        <v>138</v>
      </c>
      <c r="CN448" s="66">
        <v>6</v>
      </c>
      <c r="CO448" s="66">
        <v>29</v>
      </c>
      <c r="CP448" s="66">
        <v>34</v>
      </c>
      <c r="CQ448" s="66">
        <v>32</v>
      </c>
      <c r="CR448" s="67">
        <v>0.19801084990958409</v>
      </c>
      <c r="CS448" s="67">
        <v>0.19891500904159132</v>
      </c>
      <c r="CT448" s="67">
        <v>0.31826401446654612</v>
      </c>
      <c r="CU448" s="67">
        <v>0.15370705244122965</v>
      </c>
      <c r="CV448" s="67">
        <v>0.13110307414104883</v>
      </c>
      <c r="CW448" s="68">
        <v>18</v>
      </c>
      <c r="CX448" s="68">
        <v>13</v>
      </c>
      <c r="CY448" s="68">
        <v>13</v>
      </c>
      <c r="CZ448" s="68">
        <v>8</v>
      </c>
    </row>
    <row r="449" spans="1:375" x14ac:dyDescent="0.3">
      <c r="A449" s="3" t="s">
        <v>444</v>
      </c>
      <c r="B449" s="3" t="s">
        <v>788</v>
      </c>
      <c r="C449" s="3" t="s">
        <v>788</v>
      </c>
      <c r="D449" s="6">
        <v>528099</v>
      </c>
      <c r="E449" s="4">
        <v>23523</v>
      </c>
      <c r="F449" s="4">
        <v>6685</v>
      </c>
      <c r="G449" s="54">
        <v>0.28418994175912937</v>
      </c>
      <c r="H449" s="4">
        <v>1</v>
      </c>
      <c r="I449" s="4">
        <v>6685</v>
      </c>
      <c r="J449" s="6"/>
      <c r="K449" s="6">
        <v>6685</v>
      </c>
      <c r="L449" s="6"/>
      <c r="M449" s="61"/>
      <c r="N449" s="4" t="s">
        <v>1709</v>
      </c>
      <c r="O449" s="4">
        <v>0</v>
      </c>
      <c r="P449" s="4">
        <v>0</v>
      </c>
      <c r="Q449" s="4">
        <v>100</v>
      </c>
      <c r="R449" s="4">
        <v>100</v>
      </c>
      <c r="S449" s="4">
        <v>0</v>
      </c>
      <c r="T449" s="4">
        <v>0</v>
      </c>
      <c r="U449" s="4">
        <v>0</v>
      </c>
      <c r="V449" s="4">
        <v>100</v>
      </c>
      <c r="W449" s="4">
        <v>100</v>
      </c>
      <c r="X449" s="4">
        <v>0</v>
      </c>
      <c r="Y449" s="4">
        <v>0</v>
      </c>
      <c r="Z449" s="4">
        <v>0</v>
      </c>
      <c r="AA449" s="4">
        <v>100</v>
      </c>
      <c r="AB449" s="4">
        <v>100</v>
      </c>
      <c r="AC449" s="4">
        <v>100</v>
      </c>
      <c r="AD449" s="4">
        <v>100</v>
      </c>
      <c r="AE449" s="4">
        <v>100</v>
      </c>
      <c r="AF449" s="4">
        <v>30</v>
      </c>
      <c r="AG449" s="4">
        <v>40</v>
      </c>
      <c r="AH449" s="4">
        <v>30</v>
      </c>
      <c r="AI449" s="4">
        <v>100</v>
      </c>
      <c r="AJ449" s="4">
        <v>4</v>
      </c>
      <c r="AK449" s="4" t="s">
        <v>96</v>
      </c>
      <c r="AL449" s="4" t="s">
        <v>97</v>
      </c>
      <c r="AM449" s="4" t="s">
        <v>98</v>
      </c>
      <c r="AN449" s="4" t="s">
        <v>97</v>
      </c>
      <c r="AO449" s="4" t="s">
        <v>97</v>
      </c>
      <c r="AP449" s="4" t="s">
        <v>97</v>
      </c>
      <c r="AQ449" s="4" t="s">
        <v>97</v>
      </c>
      <c r="AR449" s="4" t="s">
        <v>97</v>
      </c>
      <c r="AS449" s="4" t="s">
        <v>97</v>
      </c>
      <c r="AT449" s="4" t="s">
        <v>97</v>
      </c>
      <c r="AU449" s="4" t="s">
        <v>97</v>
      </c>
      <c r="AV449" s="4" t="s">
        <v>97</v>
      </c>
      <c r="AW449" s="4" t="s">
        <v>97</v>
      </c>
      <c r="AX449" s="4" t="s">
        <v>97</v>
      </c>
      <c r="AY449" s="4" t="s">
        <v>97</v>
      </c>
      <c r="AZ449" s="4" t="s">
        <v>97</v>
      </c>
      <c r="BA449" s="4" t="s">
        <v>96</v>
      </c>
      <c r="BB449" s="4" t="s">
        <v>97</v>
      </c>
      <c r="BC449" s="4" t="s">
        <v>97</v>
      </c>
      <c r="BD449" s="4" t="s">
        <v>96</v>
      </c>
      <c r="BE449" s="4">
        <v>0</v>
      </c>
      <c r="BF449" s="4">
        <v>0</v>
      </c>
      <c r="BG449" s="4">
        <v>0</v>
      </c>
      <c r="BH449" s="4">
        <v>0</v>
      </c>
      <c r="BI449" s="4">
        <v>0</v>
      </c>
      <c r="BJ449" s="4">
        <v>0</v>
      </c>
      <c r="BK449" s="4">
        <v>24</v>
      </c>
      <c r="BL449" s="4" t="s">
        <v>96</v>
      </c>
      <c r="BM449" s="4" t="s">
        <v>96</v>
      </c>
      <c r="BN449" s="4" t="s">
        <v>1739</v>
      </c>
      <c r="BO449" s="6" t="s">
        <v>97</v>
      </c>
      <c r="BP449" s="6" t="s">
        <v>98</v>
      </c>
      <c r="BQ449" s="6" t="s">
        <v>98</v>
      </c>
      <c r="BR449" s="6" t="s">
        <v>96</v>
      </c>
      <c r="BS449" s="6">
        <v>400</v>
      </c>
      <c r="BT449" s="6" t="s">
        <v>96</v>
      </c>
      <c r="BU449" s="29" t="s">
        <v>429</v>
      </c>
      <c r="BV449" s="29" t="s">
        <v>1798</v>
      </c>
      <c r="BW449" s="29" t="s">
        <v>429</v>
      </c>
      <c r="BX449" s="29" t="s">
        <v>1798</v>
      </c>
      <c r="BY449" s="29" t="s">
        <v>430</v>
      </c>
      <c r="BZ449" s="65" t="s">
        <v>429</v>
      </c>
      <c r="CA449" s="65" t="s">
        <v>429</v>
      </c>
      <c r="CB449" s="65" t="s">
        <v>429</v>
      </c>
      <c r="CC449" s="65" t="s">
        <v>429</v>
      </c>
      <c r="CD449" s="66">
        <v>1259</v>
      </c>
      <c r="CE449" s="66">
        <v>692</v>
      </c>
      <c r="CF449" s="66">
        <v>309</v>
      </c>
      <c r="CG449" s="66">
        <v>176</v>
      </c>
      <c r="CH449" s="66">
        <v>21</v>
      </c>
      <c r="CI449" s="66">
        <v>1737</v>
      </c>
      <c r="CJ449" s="66">
        <v>427</v>
      </c>
      <c r="CK449" s="66">
        <v>614</v>
      </c>
      <c r="CL449" s="66">
        <v>5243</v>
      </c>
      <c r="CM449" s="66">
        <v>2744</v>
      </c>
      <c r="CN449" s="66">
        <v>265</v>
      </c>
      <c r="CO449" s="66">
        <v>720</v>
      </c>
      <c r="CP449" s="66">
        <v>780</v>
      </c>
      <c r="CQ449" s="66">
        <v>785</v>
      </c>
      <c r="CR449" s="67">
        <v>0.21303410985079482</v>
      </c>
      <c r="CS449" s="67">
        <v>0.20608204252551124</v>
      </c>
      <c r="CT449" s="67">
        <v>0.29137699719477983</v>
      </c>
      <c r="CU449" s="67">
        <v>0.17461479042159614</v>
      </c>
      <c r="CV449" s="67">
        <v>0.11489206000731797</v>
      </c>
      <c r="CW449" s="68">
        <v>246</v>
      </c>
      <c r="CX449" s="68">
        <v>354</v>
      </c>
      <c r="CY449" s="68">
        <v>312</v>
      </c>
      <c r="CZ449" s="68">
        <v>194</v>
      </c>
    </row>
    <row r="450" spans="1:375" x14ac:dyDescent="0.3">
      <c r="A450" s="3" t="s">
        <v>444</v>
      </c>
      <c r="B450" s="3" t="s">
        <v>788</v>
      </c>
      <c r="C450" s="3" t="s">
        <v>837</v>
      </c>
      <c r="D450" s="6">
        <v>543861</v>
      </c>
      <c r="E450" s="4">
        <v>770</v>
      </c>
      <c r="F450" s="4">
        <v>151</v>
      </c>
      <c r="G450" s="54">
        <v>0.19610389610389611</v>
      </c>
      <c r="H450" s="4">
        <v>1</v>
      </c>
      <c r="I450" s="4">
        <v>101</v>
      </c>
      <c r="J450" s="6"/>
      <c r="K450" s="6">
        <v>101</v>
      </c>
      <c r="L450" s="6"/>
      <c r="M450" s="61">
        <v>49.999999999999993</v>
      </c>
      <c r="N450" s="4" t="s">
        <v>1712</v>
      </c>
      <c r="O450" s="4">
        <v>0</v>
      </c>
      <c r="P450" s="4">
        <v>0</v>
      </c>
      <c r="Q450" s="4">
        <v>0</v>
      </c>
      <c r="R450" s="4">
        <v>0</v>
      </c>
      <c r="S450" s="4">
        <v>100</v>
      </c>
      <c r="T450" s="4">
        <v>0</v>
      </c>
      <c r="U450" s="4">
        <v>0</v>
      </c>
      <c r="V450" s="4">
        <v>0</v>
      </c>
      <c r="W450" s="4">
        <v>0</v>
      </c>
      <c r="X450" s="4">
        <v>100</v>
      </c>
      <c r="Y450" s="4">
        <v>0</v>
      </c>
      <c r="Z450" s="4">
        <v>0</v>
      </c>
      <c r="AA450" s="4">
        <v>100</v>
      </c>
      <c r="AB450" s="4">
        <v>100</v>
      </c>
      <c r="AC450" s="4">
        <v>100</v>
      </c>
      <c r="AD450" s="4">
        <v>80</v>
      </c>
      <c r="AE450" s="4">
        <v>80</v>
      </c>
      <c r="AF450" s="4">
        <v>0</v>
      </c>
      <c r="AG450" s="4">
        <v>100</v>
      </c>
      <c r="AH450" s="4">
        <v>0</v>
      </c>
      <c r="AI450" s="4">
        <v>100</v>
      </c>
      <c r="AJ450" s="4">
        <v>2</v>
      </c>
      <c r="AK450" s="4" t="s">
        <v>96</v>
      </c>
      <c r="AL450" s="4" t="s">
        <v>97</v>
      </c>
      <c r="AM450" s="4" t="s">
        <v>98</v>
      </c>
      <c r="AN450" s="4" t="s">
        <v>96</v>
      </c>
      <c r="AO450" s="4" t="s">
        <v>97</v>
      </c>
      <c r="AP450" s="4" t="s">
        <v>97</v>
      </c>
      <c r="AQ450" s="4" t="s">
        <v>97</v>
      </c>
      <c r="AR450" s="4" t="s">
        <v>97</v>
      </c>
      <c r="AS450" s="4" t="s">
        <v>97</v>
      </c>
      <c r="AT450" s="4" t="s">
        <v>97</v>
      </c>
      <c r="AU450" s="4" t="s">
        <v>97</v>
      </c>
      <c r="AV450" s="4" t="s">
        <v>97</v>
      </c>
      <c r="AW450" s="4" t="s">
        <v>97</v>
      </c>
      <c r="AX450" s="4" t="s">
        <v>97</v>
      </c>
      <c r="AY450" s="4" t="s">
        <v>97</v>
      </c>
      <c r="AZ450" s="4" t="s">
        <v>97</v>
      </c>
      <c r="BA450" s="4" t="s">
        <v>97</v>
      </c>
      <c r="BB450" s="4" t="s">
        <v>97</v>
      </c>
      <c r="BC450" s="4" t="s">
        <v>97</v>
      </c>
      <c r="BD450" s="4" t="s">
        <v>96</v>
      </c>
      <c r="BE450" s="4">
        <v>5</v>
      </c>
      <c r="BF450" s="4">
        <v>8</v>
      </c>
      <c r="BG450" s="4">
        <v>8</v>
      </c>
      <c r="BH450" s="4">
        <v>7</v>
      </c>
      <c r="BI450" s="4">
        <v>8</v>
      </c>
      <c r="BJ450" s="4">
        <v>4</v>
      </c>
      <c r="BK450" s="4">
        <v>6</v>
      </c>
      <c r="BL450" s="4" t="s">
        <v>97</v>
      </c>
      <c r="BM450" s="4" t="s">
        <v>97</v>
      </c>
      <c r="BN450" s="4" t="s">
        <v>98</v>
      </c>
      <c r="BO450" s="6" t="s">
        <v>97</v>
      </c>
      <c r="BP450" s="6" t="s">
        <v>98</v>
      </c>
      <c r="BQ450" s="6" t="s">
        <v>98</v>
      </c>
      <c r="BR450" s="6" t="s">
        <v>96</v>
      </c>
      <c r="BS450" s="6">
        <v>10</v>
      </c>
      <c r="BT450" s="6" t="s">
        <v>96</v>
      </c>
      <c r="BU450" s="29" t="s">
        <v>429</v>
      </c>
      <c r="BV450" s="29" t="s">
        <v>429</v>
      </c>
      <c r="BW450" s="29" t="s">
        <v>429</v>
      </c>
      <c r="BX450" s="29" t="s">
        <v>429</v>
      </c>
      <c r="BY450" s="29" t="s">
        <v>429</v>
      </c>
      <c r="BZ450" s="65" t="s">
        <v>429</v>
      </c>
      <c r="CA450" s="65" t="s">
        <v>429</v>
      </c>
      <c r="CB450" s="65" t="s">
        <v>429</v>
      </c>
      <c r="CC450" s="65" t="s">
        <v>429</v>
      </c>
      <c r="CD450" s="66">
        <v>45</v>
      </c>
      <c r="CE450" s="66">
        <v>23</v>
      </c>
      <c r="CF450" s="66">
        <v>9</v>
      </c>
      <c r="CG450" s="66">
        <v>0</v>
      </c>
      <c r="CH450" s="66">
        <v>4</v>
      </c>
      <c r="CI450" s="66">
        <v>37</v>
      </c>
      <c r="CJ450" s="66">
        <v>0</v>
      </c>
      <c r="CK450" s="66">
        <v>16</v>
      </c>
      <c r="CL450" s="66">
        <v>172</v>
      </c>
      <c r="CM450" s="66">
        <v>91</v>
      </c>
      <c r="CN450" s="66">
        <v>7</v>
      </c>
      <c r="CO450" s="66">
        <v>26</v>
      </c>
      <c r="CP450" s="66">
        <v>5</v>
      </c>
      <c r="CQ450" s="66">
        <v>2</v>
      </c>
      <c r="CR450" s="67">
        <v>0.18791064388961892</v>
      </c>
      <c r="CS450" s="67">
        <v>0.19053876478318002</v>
      </c>
      <c r="CT450" s="67">
        <v>0.29960578186596581</v>
      </c>
      <c r="CU450" s="67">
        <v>0.15243101182654403</v>
      </c>
      <c r="CV450" s="67">
        <v>0.16951379763469118</v>
      </c>
      <c r="CW450" s="68">
        <v>9</v>
      </c>
      <c r="CX450" s="68">
        <v>14</v>
      </c>
      <c r="CY450" s="68">
        <v>8</v>
      </c>
      <c r="CZ450" s="68">
        <v>6</v>
      </c>
    </row>
    <row r="451" spans="1:375" x14ac:dyDescent="0.3">
      <c r="A451" s="3" t="s">
        <v>444</v>
      </c>
      <c r="B451" s="3" t="s">
        <v>788</v>
      </c>
      <c r="C451" s="3" t="s">
        <v>838</v>
      </c>
      <c r="D451" s="6">
        <v>543900</v>
      </c>
      <c r="E451" s="4">
        <v>1065</v>
      </c>
      <c r="F451" s="4">
        <v>298</v>
      </c>
      <c r="G451" s="54">
        <v>0.27981220657276995</v>
      </c>
      <c r="H451" s="4">
        <v>1</v>
      </c>
      <c r="I451" s="4">
        <v>298</v>
      </c>
      <c r="J451" s="6"/>
      <c r="K451" s="6"/>
      <c r="L451" s="6">
        <v>298</v>
      </c>
      <c r="M451" s="61"/>
      <c r="N451" s="4" t="s">
        <v>1718</v>
      </c>
      <c r="O451" s="4">
        <v>0</v>
      </c>
      <c r="P451" s="4">
        <v>0</v>
      </c>
      <c r="Q451" s="4">
        <v>100</v>
      </c>
      <c r="R451" s="4">
        <v>95</v>
      </c>
      <c r="S451" s="4">
        <v>5</v>
      </c>
      <c r="T451" s="4">
        <v>0</v>
      </c>
      <c r="U451" s="4">
        <v>0</v>
      </c>
      <c r="V451" s="4">
        <v>0</v>
      </c>
      <c r="W451" s="4">
        <v>0</v>
      </c>
      <c r="X451" s="4">
        <v>99</v>
      </c>
      <c r="Y451" s="4">
        <v>0</v>
      </c>
      <c r="Z451" s="4">
        <v>1</v>
      </c>
      <c r="AA451" s="4">
        <v>100</v>
      </c>
      <c r="AB451" s="4">
        <v>100</v>
      </c>
      <c r="AC451" s="4">
        <v>100</v>
      </c>
      <c r="AD451" s="4">
        <v>100</v>
      </c>
      <c r="AE451" s="4">
        <v>90</v>
      </c>
      <c r="AF451" s="4">
        <v>0</v>
      </c>
      <c r="AG451" s="4">
        <v>70</v>
      </c>
      <c r="AH451" s="4">
        <v>30</v>
      </c>
      <c r="AI451" s="4">
        <v>100</v>
      </c>
      <c r="AJ451" s="4">
        <v>2</v>
      </c>
      <c r="AK451" s="4" t="s">
        <v>96</v>
      </c>
      <c r="AL451" s="4" t="s">
        <v>97</v>
      </c>
      <c r="AM451" s="4" t="s">
        <v>98</v>
      </c>
      <c r="AN451" s="4" t="s">
        <v>96</v>
      </c>
      <c r="AO451" s="4" t="s">
        <v>96</v>
      </c>
      <c r="AP451" s="4" t="s">
        <v>97</v>
      </c>
      <c r="AQ451" s="4" t="s">
        <v>97</v>
      </c>
      <c r="AR451" s="4" t="s">
        <v>96</v>
      </c>
      <c r="AS451" s="4" t="s">
        <v>97</v>
      </c>
      <c r="AT451" s="4" t="s">
        <v>97</v>
      </c>
      <c r="AU451" s="4" t="s">
        <v>96</v>
      </c>
      <c r="AV451" s="4" t="s">
        <v>97</v>
      </c>
      <c r="AW451" s="4" t="s">
        <v>97</v>
      </c>
      <c r="AX451" s="4" t="s">
        <v>97</v>
      </c>
      <c r="AY451" s="4" t="s">
        <v>97</v>
      </c>
      <c r="AZ451" s="4" t="s">
        <v>97</v>
      </c>
      <c r="BA451" s="4" t="s">
        <v>97</v>
      </c>
      <c r="BB451" s="4" t="s">
        <v>97</v>
      </c>
      <c r="BC451" s="4" t="s">
        <v>96</v>
      </c>
      <c r="BD451" s="4" t="s">
        <v>96</v>
      </c>
      <c r="BE451" s="4">
        <v>8</v>
      </c>
      <c r="BF451" s="4">
        <v>8</v>
      </c>
      <c r="BG451" s="4">
        <v>8</v>
      </c>
      <c r="BH451" s="4">
        <v>0</v>
      </c>
      <c r="BI451" s="4">
        <v>0</v>
      </c>
      <c r="BJ451" s="4">
        <v>0</v>
      </c>
      <c r="BK451" s="4">
        <v>9</v>
      </c>
      <c r="BL451" s="4" t="s">
        <v>97</v>
      </c>
      <c r="BM451" s="4" t="s">
        <v>97</v>
      </c>
      <c r="BN451" s="4" t="s">
        <v>98</v>
      </c>
      <c r="BO451" s="6" t="s">
        <v>97</v>
      </c>
      <c r="BP451" s="6" t="s">
        <v>98</v>
      </c>
      <c r="BQ451" s="6" t="s">
        <v>98</v>
      </c>
      <c r="BR451" s="6" t="s">
        <v>96</v>
      </c>
      <c r="BS451" s="6">
        <v>38</v>
      </c>
      <c r="BT451" s="6" t="s">
        <v>96</v>
      </c>
      <c r="BU451" s="29" t="s">
        <v>430</v>
      </c>
      <c r="BV451" s="29" t="s">
        <v>1801</v>
      </c>
      <c r="BW451" s="29" t="s">
        <v>429</v>
      </c>
      <c r="BX451" s="29" t="s">
        <v>429</v>
      </c>
      <c r="BY451" s="29" t="s">
        <v>429</v>
      </c>
      <c r="BZ451" s="65" t="s">
        <v>429</v>
      </c>
      <c r="CA451" s="65" t="s">
        <v>429</v>
      </c>
      <c r="CB451" s="65" t="s">
        <v>429</v>
      </c>
      <c r="CC451" s="65" t="s">
        <v>429</v>
      </c>
      <c r="CD451" s="66">
        <v>90</v>
      </c>
      <c r="CE451" s="66">
        <v>48</v>
      </c>
      <c r="CF451" s="66">
        <v>12</v>
      </c>
      <c r="CG451" s="66">
        <v>0</v>
      </c>
      <c r="CH451" s="66">
        <v>9</v>
      </c>
      <c r="CI451" s="66">
        <v>121</v>
      </c>
      <c r="CJ451" s="66">
        <v>0</v>
      </c>
      <c r="CK451" s="66">
        <v>58</v>
      </c>
      <c r="CL451" s="66">
        <v>175</v>
      </c>
      <c r="CM451" s="66">
        <v>107</v>
      </c>
      <c r="CN451" s="66">
        <v>10</v>
      </c>
      <c r="CO451" s="66">
        <v>29</v>
      </c>
      <c r="CP451" s="66">
        <v>52</v>
      </c>
      <c r="CQ451" s="66">
        <v>51</v>
      </c>
      <c r="CR451" s="67">
        <v>0.15188679245283018</v>
      </c>
      <c r="CS451" s="67">
        <v>0.21037735849056605</v>
      </c>
      <c r="CT451" s="67">
        <v>0.31037735849056602</v>
      </c>
      <c r="CU451" s="67">
        <v>0.18584905660377357</v>
      </c>
      <c r="CV451" s="67">
        <v>0.14150943396226415</v>
      </c>
      <c r="CW451" s="68">
        <v>29</v>
      </c>
      <c r="CX451" s="68">
        <v>27</v>
      </c>
      <c r="CY451" s="68">
        <v>10</v>
      </c>
      <c r="CZ451" s="68">
        <v>14</v>
      </c>
    </row>
    <row r="452" spans="1:375" x14ac:dyDescent="0.3">
      <c r="A452" s="3" t="s">
        <v>444</v>
      </c>
      <c r="B452" s="3" t="s">
        <v>788</v>
      </c>
      <c r="C452" s="3" t="s">
        <v>1653</v>
      </c>
      <c r="D452" s="6">
        <v>543951</v>
      </c>
      <c r="E452" s="4">
        <v>2137</v>
      </c>
      <c r="F452" s="4">
        <v>748</v>
      </c>
      <c r="G452" s="54">
        <v>0.35002339728591486</v>
      </c>
      <c r="H452" s="6">
        <v>0</v>
      </c>
      <c r="I452" s="6">
        <v>0</v>
      </c>
      <c r="J452" s="6"/>
      <c r="K452" s="6"/>
      <c r="L452" s="6"/>
      <c r="M452" s="61">
        <v>748.00000000000011</v>
      </c>
      <c r="N452" s="4" t="s">
        <v>1712</v>
      </c>
      <c r="O452" s="4">
        <v>18</v>
      </c>
      <c r="P452" s="4">
        <v>55</v>
      </c>
      <c r="Q452" s="4">
        <v>80</v>
      </c>
      <c r="R452" s="4">
        <v>80</v>
      </c>
      <c r="S452" s="4">
        <v>20</v>
      </c>
      <c r="T452" s="4">
        <v>0</v>
      </c>
      <c r="U452" s="4">
        <v>0</v>
      </c>
      <c r="V452" s="4">
        <v>0</v>
      </c>
      <c r="W452" s="4">
        <v>0</v>
      </c>
      <c r="X452" s="4">
        <v>90</v>
      </c>
      <c r="Y452" s="4">
        <v>0</v>
      </c>
      <c r="Z452" s="4">
        <v>10</v>
      </c>
      <c r="AA452" s="4">
        <v>100</v>
      </c>
      <c r="AB452" s="4">
        <v>100</v>
      </c>
      <c r="AC452" s="4">
        <v>100</v>
      </c>
      <c r="AD452" s="4">
        <v>100</v>
      </c>
      <c r="AE452" s="4">
        <v>90</v>
      </c>
      <c r="AF452" s="4">
        <v>0</v>
      </c>
      <c r="AG452" s="4">
        <v>0</v>
      </c>
      <c r="AH452" s="4">
        <v>100</v>
      </c>
      <c r="AI452" s="4">
        <v>90</v>
      </c>
      <c r="AJ452" s="4">
        <v>2</v>
      </c>
      <c r="AK452" s="4" t="s">
        <v>96</v>
      </c>
      <c r="AL452" s="4" t="s">
        <v>96</v>
      </c>
      <c r="AM452" s="4">
        <v>12</v>
      </c>
      <c r="AN452" s="4" t="s">
        <v>96</v>
      </c>
      <c r="AO452" s="4" t="s">
        <v>96</v>
      </c>
      <c r="AP452" s="4" t="s">
        <v>97</v>
      </c>
      <c r="AQ452" s="4" t="s">
        <v>97</v>
      </c>
      <c r="AR452" s="4" t="s">
        <v>96</v>
      </c>
      <c r="AS452" s="4" t="s">
        <v>97</v>
      </c>
      <c r="AT452" s="4" t="s">
        <v>97</v>
      </c>
      <c r="AU452" s="4" t="s">
        <v>97</v>
      </c>
      <c r="AV452" s="4" t="s">
        <v>97</v>
      </c>
      <c r="AW452" s="4" t="s">
        <v>97</v>
      </c>
      <c r="AX452" s="4" t="s">
        <v>97</v>
      </c>
      <c r="AY452" s="4" t="s">
        <v>97</v>
      </c>
      <c r="AZ452" s="4" t="s">
        <v>97</v>
      </c>
      <c r="BA452" s="4" t="s">
        <v>97</v>
      </c>
      <c r="BB452" s="4" t="s">
        <v>97</v>
      </c>
      <c r="BC452" s="4" t="s">
        <v>96</v>
      </c>
      <c r="BD452" s="4" t="s">
        <v>97</v>
      </c>
      <c r="BE452" s="4">
        <v>6</v>
      </c>
      <c r="BF452" s="4">
        <v>6</v>
      </c>
      <c r="BG452" s="4">
        <v>6</v>
      </c>
      <c r="BH452" s="4">
        <v>0</v>
      </c>
      <c r="BI452" s="4">
        <v>0</v>
      </c>
      <c r="BJ452" s="4">
        <v>0</v>
      </c>
      <c r="BK452" s="4">
        <v>9</v>
      </c>
      <c r="BL452" s="4" t="s">
        <v>97</v>
      </c>
      <c r="BM452" s="4" t="s">
        <v>97</v>
      </c>
      <c r="BN452" s="4" t="s">
        <v>98</v>
      </c>
      <c r="BO452" s="6" t="s">
        <v>97</v>
      </c>
      <c r="BP452" s="6" t="s">
        <v>98</v>
      </c>
      <c r="BQ452" s="6" t="s">
        <v>98</v>
      </c>
      <c r="BR452" s="6" t="s">
        <v>96</v>
      </c>
      <c r="BS452" s="6">
        <v>57</v>
      </c>
      <c r="BT452" s="6" t="s">
        <v>96</v>
      </c>
      <c r="BU452" s="29" t="s">
        <v>430</v>
      </c>
      <c r="BV452" s="29" t="s">
        <v>429</v>
      </c>
      <c r="BW452" s="29" t="s">
        <v>429</v>
      </c>
      <c r="BX452" s="29" t="s">
        <v>429</v>
      </c>
      <c r="BY452" s="29" t="s">
        <v>429</v>
      </c>
      <c r="BZ452" s="65" t="s">
        <v>429</v>
      </c>
      <c r="CA452" s="65" t="s">
        <v>1800</v>
      </c>
      <c r="CB452" s="65" t="s">
        <v>429</v>
      </c>
      <c r="CC452" s="65" t="s">
        <v>429</v>
      </c>
      <c r="CD452" s="66">
        <v>171</v>
      </c>
      <c r="CE452" s="66">
        <v>92</v>
      </c>
      <c r="CF452" s="66">
        <v>33</v>
      </c>
      <c r="CG452" s="66">
        <v>26</v>
      </c>
      <c r="CH452" s="66">
        <v>1</v>
      </c>
      <c r="CI452" s="66">
        <v>157</v>
      </c>
      <c r="CJ452" s="66">
        <v>0</v>
      </c>
      <c r="CK452" s="66">
        <v>73</v>
      </c>
      <c r="CL452" s="66">
        <v>391</v>
      </c>
      <c r="CM452" s="66">
        <v>232</v>
      </c>
      <c r="CN452" s="66">
        <v>22</v>
      </c>
      <c r="CO452" s="66">
        <v>62</v>
      </c>
      <c r="CP452" s="66">
        <v>102</v>
      </c>
      <c r="CQ452" s="66">
        <v>96</v>
      </c>
      <c r="CR452" s="67">
        <v>0.20631290027447394</v>
      </c>
      <c r="CS452" s="67">
        <v>0.20128087831655991</v>
      </c>
      <c r="CT452" s="67">
        <v>0.28636779505946935</v>
      </c>
      <c r="CU452" s="67">
        <v>0.17017383348581885</v>
      </c>
      <c r="CV452" s="67">
        <v>0.13586459286367794</v>
      </c>
      <c r="CW452" s="68">
        <v>26</v>
      </c>
      <c r="CX452" s="68">
        <v>37</v>
      </c>
      <c r="CY452" s="68">
        <v>24</v>
      </c>
      <c r="CZ452" s="68">
        <v>27</v>
      </c>
    </row>
    <row r="453" spans="1:375" x14ac:dyDescent="0.3">
      <c r="A453" s="3" t="s">
        <v>444</v>
      </c>
      <c r="B453" s="3" t="s">
        <v>788</v>
      </c>
      <c r="C453" s="3" t="s">
        <v>1654</v>
      </c>
      <c r="D453" s="6">
        <v>543969</v>
      </c>
      <c r="E453" s="4">
        <v>498</v>
      </c>
      <c r="F453" s="4">
        <v>249</v>
      </c>
      <c r="G453" s="54">
        <v>0.5</v>
      </c>
      <c r="H453" s="6">
        <v>0</v>
      </c>
      <c r="I453" s="6">
        <v>0</v>
      </c>
      <c r="J453" s="6"/>
      <c r="K453" s="6"/>
      <c r="L453" s="6"/>
      <c r="M453" s="61">
        <v>249</v>
      </c>
      <c r="N453" s="4" t="s">
        <v>1718</v>
      </c>
      <c r="O453" s="4">
        <v>0</v>
      </c>
      <c r="P453" s="4">
        <v>0</v>
      </c>
      <c r="Q453" s="4">
        <v>100</v>
      </c>
      <c r="R453" s="4">
        <v>100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100</v>
      </c>
      <c r="Y453" s="4">
        <v>0</v>
      </c>
      <c r="Z453" s="4">
        <v>0</v>
      </c>
      <c r="AA453" s="4">
        <v>100</v>
      </c>
      <c r="AB453" s="4">
        <v>100</v>
      </c>
      <c r="AC453" s="4">
        <v>100</v>
      </c>
      <c r="AD453" s="4">
        <v>100</v>
      </c>
      <c r="AE453" s="4">
        <v>100</v>
      </c>
      <c r="AF453" s="4">
        <v>0</v>
      </c>
      <c r="AG453" s="4">
        <v>60</v>
      </c>
      <c r="AH453" s="4">
        <v>40</v>
      </c>
      <c r="AI453" s="4">
        <v>100</v>
      </c>
      <c r="AJ453" s="4">
        <v>10</v>
      </c>
      <c r="AK453" s="4" t="s">
        <v>96</v>
      </c>
      <c r="AL453" s="4" t="s">
        <v>97</v>
      </c>
      <c r="AM453" s="4" t="s">
        <v>98</v>
      </c>
      <c r="AN453" s="4" t="s">
        <v>97</v>
      </c>
      <c r="AO453" s="4" t="s">
        <v>97</v>
      </c>
      <c r="AP453" s="4" t="s">
        <v>97</v>
      </c>
      <c r="AQ453" s="4" t="s">
        <v>97</v>
      </c>
      <c r="AR453" s="4" t="s">
        <v>97</v>
      </c>
      <c r="AS453" s="4" t="s">
        <v>97</v>
      </c>
      <c r="AT453" s="4" t="s">
        <v>97</v>
      </c>
      <c r="AU453" s="4" t="s">
        <v>97</v>
      </c>
      <c r="AV453" s="4" t="s">
        <v>97</v>
      </c>
      <c r="AW453" s="4" t="s">
        <v>97</v>
      </c>
      <c r="AX453" s="4" t="s">
        <v>97</v>
      </c>
      <c r="AY453" s="4" t="s">
        <v>97</v>
      </c>
      <c r="AZ453" s="4" t="s">
        <v>97</v>
      </c>
      <c r="BA453" s="4" t="s">
        <v>97</v>
      </c>
      <c r="BB453" s="4" t="s">
        <v>97</v>
      </c>
      <c r="BC453" s="4" t="s">
        <v>97</v>
      </c>
      <c r="BD453" s="4" t="s">
        <v>96</v>
      </c>
      <c r="BE453" s="4">
        <v>10</v>
      </c>
      <c r="BF453" s="4">
        <v>10</v>
      </c>
      <c r="BG453" s="4">
        <v>10</v>
      </c>
      <c r="BH453" s="4">
        <v>0</v>
      </c>
      <c r="BI453" s="4">
        <v>14</v>
      </c>
      <c r="BJ453" s="4">
        <v>0</v>
      </c>
      <c r="BK453" s="4">
        <v>5</v>
      </c>
      <c r="BL453" s="4" t="s">
        <v>96</v>
      </c>
      <c r="BM453" s="4" t="s">
        <v>97</v>
      </c>
      <c r="BN453" s="4" t="s">
        <v>98</v>
      </c>
      <c r="BO453" s="6" t="s">
        <v>97</v>
      </c>
      <c r="BP453" s="6" t="s">
        <v>98</v>
      </c>
      <c r="BQ453" s="6" t="s">
        <v>98</v>
      </c>
      <c r="BR453" s="6" t="s">
        <v>96</v>
      </c>
      <c r="BS453" s="6">
        <v>32</v>
      </c>
      <c r="BT453" s="6" t="s">
        <v>96</v>
      </c>
      <c r="BU453" s="29" t="s">
        <v>430</v>
      </c>
      <c r="BV453" s="29" t="s">
        <v>429</v>
      </c>
      <c r="BW453" s="29" t="s">
        <v>429</v>
      </c>
      <c r="BX453" s="29" t="s">
        <v>429</v>
      </c>
      <c r="BY453" s="29" t="s">
        <v>429</v>
      </c>
      <c r="BZ453" s="65" t="s">
        <v>429</v>
      </c>
      <c r="CA453" s="65" t="s">
        <v>1800</v>
      </c>
      <c r="CB453" s="65" t="s">
        <v>429</v>
      </c>
      <c r="CC453" s="65" t="s">
        <v>429</v>
      </c>
      <c r="CD453" s="66">
        <v>72</v>
      </c>
      <c r="CE453" s="66">
        <v>48</v>
      </c>
      <c r="CF453" s="66">
        <v>13</v>
      </c>
      <c r="CG453" s="66">
        <v>0</v>
      </c>
      <c r="CH453" s="66">
        <v>0</v>
      </c>
      <c r="CI453" s="66">
        <v>115</v>
      </c>
      <c r="CJ453" s="66">
        <v>11</v>
      </c>
      <c r="CK453" s="66">
        <v>48</v>
      </c>
      <c r="CL453" s="66">
        <v>100</v>
      </c>
      <c r="CM453" s="66">
        <v>54</v>
      </c>
      <c r="CN453" s="66">
        <v>4</v>
      </c>
      <c r="CO453" s="66">
        <v>17</v>
      </c>
      <c r="CP453" s="66">
        <v>16</v>
      </c>
      <c r="CQ453" s="66">
        <v>4</v>
      </c>
      <c r="CR453" s="67">
        <v>0.21951219512195122</v>
      </c>
      <c r="CS453" s="67">
        <v>0.23983739837398374</v>
      </c>
      <c r="CT453" s="67">
        <v>0.27845528455284552</v>
      </c>
      <c r="CU453" s="67">
        <v>0.1565040650406504</v>
      </c>
      <c r="CV453" s="67">
        <v>0.10569105691056911</v>
      </c>
      <c r="CW453" s="68">
        <v>10</v>
      </c>
      <c r="CX453" s="68">
        <v>5</v>
      </c>
      <c r="CY453" s="68">
        <v>4</v>
      </c>
      <c r="CZ453" s="68">
        <v>8</v>
      </c>
    </row>
    <row r="454" spans="1:375" x14ac:dyDescent="0.3">
      <c r="A454" s="3" t="s">
        <v>444</v>
      </c>
      <c r="B454" s="3" t="s">
        <v>788</v>
      </c>
      <c r="C454" s="3" t="s">
        <v>840</v>
      </c>
      <c r="D454" s="6">
        <v>543985</v>
      </c>
      <c r="E454" s="4">
        <v>361</v>
      </c>
      <c r="F454" s="4">
        <v>185</v>
      </c>
      <c r="G454" s="54">
        <v>0.51246537396121883</v>
      </c>
      <c r="H454" s="4">
        <v>1</v>
      </c>
      <c r="I454" s="4">
        <v>105</v>
      </c>
      <c r="J454" s="6">
        <v>105</v>
      </c>
      <c r="K454" s="6"/>
      <c r="L454" s="6"/>
      <c r="M454" s="61">
        <v>80</v>
      </c>
      <c r="N454" s="4" t="s">
        <v>1709</v>
      </c>
      <c r="O454" s="4">
        <v>0</v>
      </c>
      <c r="P454" s="4">
        <v>0</v>
      </c>
      <c r="Q454" s="4">
        <v>0</v>
      </c>
      <c r="R454" s="4">
        <v>0</v>
      </c>
      <c r="S454" s="4">
        <v>100</v>
      </c>
      <c r="T454" s="4">
        <v>0</v>
      </c>
      <c r="U454" s="4">
        <v>0</v>
      </c>
      <c r="V454" s="4">
        <v>0</v>
      </c>
      <c r="W454" s="4">
        <v>0</v>
      </c>
      <c r="X454" s="4">
        <v>100</v>
      </c>
      <c r="Y454" s="4">
        <v>0</v>
      </c>
      <c r="Z454" s="4">
        <v>0</v>
      </c>
      <c r="AA454" s="4">
        <v>100</v>
      </c>
      <c r="AB454" s="4">
        <v>100</v>
      </c>
      <c r="AC454" s="4">
        <v>100</v>
      </c>
      <c r="AD454" s="4">
        <v>0</v>
      </c>
      <c r="AE454" s="4">
        <v>0</v>
      </c>
      <c r="AF454" s="4">
        <v>0</v>
      </c>
      <c r="AG454" s="4">
        <v>50</v>
      </c>
      <c r="AH454" s="4">
        <v>50</v>
      </c>
      <c r="AI454" s="4">
        <v>100</v>
      </c>
      <c r="AJ454" s="4">
        <v>2</v>
      </c>
      <c r="AK454" s="4" t="s">
        <v>96</v>
      </c>
      <c r="AL454" s="4" t="s">
        <v>97</v>
      </c>
      <c r="AM454" s="4" t="s">
        <v>98</v>
      </c>
      <c r="AN454" s="4" t="s">
        <v>97</v>
      </c>
      <c r="AO454" s="4" t="s">
        <v>97</v>
      </c>
      <c r="AP454" s="4" t="s">
        <v>97</v>
      </c>
      <c r="AQ454" s="4" t="s">
        <v>97</v>
      </c>
      <c r="AR454" s="4" t="s">
        <v>97</v>
      </c>
      <c r="AS454" s="4" t="s">
        <v>97</v>
      </c>
      <c r="AT454" s="4" t="s">
        <v>97</v>
      </c>
      <c r="AU454" s="4" t="s">
        <v>97</v>
      </c>
      <c r="AV454" s="4" t="s">
        <v>97</v>
      </c>
      <c r="AW454" s="4" t="s">
        <v>97</v>
      </c>
      <c r="AX454" s="4" t="s">
        <v>97</v>
      </c>
      <c r="AY454" s="4" t="s">
        <v>97</v>
      </c>
      <c r="AZ454" s="4" t="s">
        <v>97</v>
      </c>
      <c r="BA454" s="4" t="s">
        <v>97</v>
      </c>
      <c r="BB454" s="4" t="s">
        <v>97</v>
      </c>
      <c r="BC454" s="4" t="s">
        <v>97</v>
      </c>
      <c r="BD454" s="4" t="s">
        <v>1710</v>
      </c>
      <c r="BE454" s="4">
        <v>5</v>
      </c>
      <c r="BF454" s="4">
        <v>5</v>
      </c>
      <c r="BG454" s="4">
        <v>5</v>
      </c>
      <c r="BH454" s="4">
        <v>0</v>
      </c>
      <c r="BI454" s="4">
        <v>15</v>
      </c>
      <c r="BJ454" s="4">
        <v>2</v>
      </c>
      <c r="BK454" s="4">
        <v>5</v>
      </c>
      <c r="BL454" s="4" t="s">
        <v>97</v>
      </c>
      <c r="BM454" s="4" t="s">
        <v>97</v>
      </c>
      <c r="BN454" s="4" t="s">
        <v>98</v>
      </c>
      <c r="BO454" s="6" t="s">
        <v>97</v>
      </c>
      <c r="BP454" s="6" t="s">
        <v>98</v>
      </c>
      <c r="BQ454" s="6" t="s">
        <v>98</v>
      </c>
      <c r="BR454" s="6" t="s">
        <v>96</v>
      </c>
      <c r="BS454" s="6">
        <v>10</v>
      </c>
      <c r="BT454" s="6" t="s">
        <v>96</v>
      </c>
      <c r="BU454" s="29" t="s">
        <v>429</v>
      </c>
      <c r="BV454" s="29" t="s">
        <v>429</v>
      </c>
      <c r="BW454" s="29" t="s">
        <v>429</v>
      </c>
      <c r="BX454" s="29" t="s">
        <v>429</v>
      </c>
      <c r="BY454" s="29" t="s">
        <v>429</v>
      </c>
      <c r="BZ454" s="65" t="s">
        <v>429</v>
      </c>
      <c r="CA454" s="65" t="s">
        <v>429</v>
      </c>
      <c r="CB454" s="65" t="s">
        <v>429</v>
      </c>
      <c r="CC454" s="65" t="s">
        <v>1800</v>
      </c>
      <c r="CD454" s="66">
        <v>30</v>
      </c>
      <c r="CE454" s="66">
        <v>20</v>
      </c>
      <c r="CF454" s="66">
        <v>4</v>
      </c>
      <c r="CG454" s="66">
        <v>0</v>
      </c>
      <c r="CH454" s="66">
        <v>3</v>
      </c>
      <c r="CI454" s="66">
        <v>48</v>
      </c>
      <c r="CJ454" s="66">
        <v>0</v>
      </c>
      <c r="CK454" s="66">
        <v>16</v>
      </c>
      <c r="CL454" s="66">
        <v>86</v>
      </c>
      <c r="CM454" s="66">
        <v>37</v>
      </c>
      <c r="CN454" s="66">
        <v>7</v>
      </c>
      <c r="CO454" s="66">
        <v>15</v>
      </c>
      <c r="CP454" s="66">
        <v>0</v>
      </c>
      <c r="CQ454" s="66">
        <v>0</v>
      </c>
      <c r="CR454" s="67">
        <v>0.24725274725274726</v>
      </c>
      <c r="CS454" s="67">
        <v>0.21703296703296704</v>
      </c>
      <c r="CT454" s="67">
        <v>0.22802197802197802</v>
      </c>
      <c r="CU454" s="67">
        <v>0.18406593406593408</v>
      </c>
      <c r="CV454" s="67">
        <v>0.12362637362637363</v>
      </c>
      <c r="CW454" s="68">
        <v>3</v>
      </c>
      <c r="CX454" s="68">
        <v>1</v>
      </c>
      <c r="CY454" s="68">
        <v>7</v>
      </c>
      <c r="CZ454" s="68">
        <v>4</v>
      </c>
    </row>
    <row r="455" spans="1:375" x14ac:dyDescent="0.3">
      <c r="A455" s="3" t="s">
        <v>444</v>
      </c>
      <c r="B455" s="3" t="s">
        <v>788</v>
      </c>
      <c r="C455" s="3" t="s">
        <v>842</v>
      </c>
      <c r="D455" s="6">
        <v>544001</v>
      </c>
      <c r="E455" s="4">
        <v>938</v>
      </c>
      <c r="F455" s="4">
        <v>204</v>
      </c>
      <c r="G455" s="54">
        <v>0.21748400852878466</v>
      </c>
      <c r="H455" s="4">
        <v>3</v>
      </c>
      <c r="I455" s="4">
        <v>124</v>
      </c>
      <c r="J455" s="6"/>
      <c r="K455" s="6"/>
      <c r="L455" s="6">
        <v>124</v>
      </c>
      <c r="M455" s="61">
        <v>80</v>
      </c>
      <c r="N455" s="4" t="s">
        <v>1712</v>
      </c>
      <c r="O455" s="4">
        <v>1</v>
      </c>
      <c r="P455" s="4">
        <v>4</v>
      </c>
      <c r="Q455" s="4">
        <v>100</v>
      </c>
      <c r="R455" s="4">
        <v>80</v>
      </c>
      <c r="S455" s="4">
        <v>20</v>
      </c>
      <c r="T455" s="4">
        <v>0</v>
      </c>
      <c r="U455" s="4">
        <v>0</v>
      </c>
      <c r="V455" s="4">
        <v>0</v>
      </c>
      <c r="W455" s="4">
        <v>0</v>
      </c>
      <c r="X455" s="4">
        <v>100</v>
      </c>
      <c r="Y455" s="4">
        <v>0</v>
      </c>
      <c r="Z455" s="4">
        <v>0</v>
      </c>
      <c r="AA455" s="4">
        <v>100</v>
      </c>
      <c r="AB455" s="4">
        <v>100</v>
      </c>
      <c r="AC455" s="4">
        <v>0</v>
      </c>
      <c r="AD455" s="4">
        <v>100</v>
      </c>
      <c r="AE455" s="4">
        <v>90</v>
      </c>
      <c r="AF455" s="4">
        <v>0</v>
      </c>
      <c r="AG455" s="4">
        <v>95</v>
      </c>
      <c r="AH455" s="4">
        <v>5</v>
      </c>
      <c r="AI455" s="4">
        <v>100</v>
      </c>
      <c r="AJ455" s="4">
        <v>2</v>
      </c>
      <c r="AK455" s="4" t="s">
        <v>96</v>
      </c>
      <c r="AL455" s="4" t="s">
        <v>97</v>
      </c>
      <c r="AM455" s="4" t="s">
        <v>98</v>
      </c>
      <c r="AN455" s="4" t="s">
        <v>96</v>
      </c>
      <c r="AO455" s="4" t="s">
        <v>97</v>
      </c>
      <c r="AP455" s="4" t="s">
        <v>97</v>
      </c>
      <c r="AQ455" s="4" t="s">
        <v>97</v>
      </c>
      <c r="AR455" s="4" t="s">
        <v>96</v>
      </c>
      <c r="AS455" s="4" t="s">
        <v>97</v>
      </c>
      <c r="AT455" s="4" t="s">
        <v>97</v>
      </c>
      <c r="AU455" s="4" t="s">
        <v>97</v>
      </c>
      <c r="AV455" s="4" t="s">
        <v>97</v>
      </c>
      <c r="AW455" s="4" t="s">
        <v>97</v>
      </c>
      <c r="AX455" s="4" t="s">
        <v>97</v>
      </c>
      <c r="AY455" s="4" t="s">
        <v>97</v>
      </c>
      <c r="AZ455" s="4" t="s">
        <v>97</v>
      </c>
      <c r="BA455" s="4" t="s">
        <v>97</v>
      </c>
      <c r="BB455" s="4" t="s">
        <v>97</v>
      </c>
      <c r="BC455" s="4" t="s">
        <v>97</v>
      </c>
      <c r="BD455" s="4" t="s">
        <v>96</v>
      </c>
      <c r="BE455" s="4">
        <v>6</v>
      </c>
      <c r="BF455" s="4">
        <v>13</v>
      </c>
      <c r="BG455" s="4">
        <v>13</v>
      </c>
      <c r="BH455" s="4">
        <v>0</v>
      </c>
      <c r="BI455" s="4">
        <v>0</v>
      </c>
      <c r="BJ455" s="4">
        <v>0</v>
      </c>
      <c r="BK455" s="4">
        <v>7</v>
      </c>
      <c r="BL455" s="4" t="s">
        <v>97</v>
      </c>
      <c r="BM455" s="4" t="s">
        <v>97</v>
      </c>
      <c r="BN455" s="4" t="s">
        <v>98</v>
      </c>
      <c r="BO455" s="6" t="s">
        <v>97</v>
      </c>
      <c r="BP455" s="6" t="s">
        <v>98</v>
      </c>
      <c r="BQ455" s="6" t="s">
        <v>98</v>
      </c>
      <c r="BR455" s="6" t="s">
        <v>96</v>
      </c>
      <c r="BS455" s="6">
        <v>33</v>
      </c>
      <c r="BT455" s="6" t="s">
        <v>96</v>
      </c>
      <c r="BU455" s="29" t="s">
        <v>429</v>
      </c>
      <c r="BV455" s="29" t="s">
        <v>429</v>
      </c>
      <c r="BW455" s="29" t="s">
        <v>429</v>
      </c>
      <c r="BX455" s="29" t="s">
        <v>429</v>
      </c>
      <c r="BY455" s="29" t="s">
        <v>429</v>
      </c>
      <c r="BZ455" s="65" t="s">
        <v>429</v>
      </c>
      <c r="CA455" s="65" t="s">
        <v>429</v>
      </c>
      <c r="CB455" s="65" t="s">
        <v>429</v>
      </c>
      <c r="CC455" s="65" t="s">
        <v>429</v>
      </c>
      <c r="CD455" s="66">
        <v>75</v>
      </c>
      <c r="CE455" s="66">
        <v>51</v>
      </c>
      <c r="CF455" s="66">
        <v>12</v>
      </c>
      <c r="CG455" s="66">
        <v>7</v>
      </c>
      <c r="CH455" s="66">
        <v>1</v>
      </c>
      <c r="CI455" s="66">
        <v>107</v>
      </c>
      <c r="CJ455" s="66">
        <v>0</v>
      </c>
      <c r="CK455" s="66">
        <v>37</v>
      </c>
      <c r="CL455" s="66">
        <v>219</v>
      </c>
      <c r="CM455" s="66">
        <v>108</v>
      </c>
      <c r="CN455" s="66">
        <v>10</v>
      </c>
      <c r="CO455" s="66">
        <v>28</v>
      </c>
      <c r="CP455" s="66">
        <v>46</v>
      </c>
      <c r="CQ455" s="66">
        <v>39</v>
      </c>
      <c r="CR455" s="67">
        <v>0.18295454545454545</v>
      </c>
      <c r="CS455" s="67">
        <v>0.17727272727272728</v>
      </c>
      <c r="CT455" s="67">
        <v>0.28977272727272729</v>
      </c>
      <c r="CU455" s="67">
        <v>0.18522727272727274</v>
      </c>
      <c r="CV455" s="67">
        <v>0.16477272727272727</v>
      </c>
      <c r="CW455" s="68">
        <v>24</v>
      </c>
      <c r="CX455" s="68">
        <v>22</v>
      </c>
      <c r="CY455" s="68">
        <v>11</v>
      </c>
      <c r="CZ455" s="68">
        <v>6</v>
      </c>
      <c r="NH455" s="47"/>
      <c r="NI455" s="47"/>
      <c r="NJ455" s="47"/>
      <c r="NK455" s="47"/>
    </row>
    <row r="456" spans="1:375" x14ac:dyDescent="0.3">
      <c r="A456" s="3" t="s">
        <v>444</v>
      </c>
      <c r="B456" s="3" t="s">
        <v>788</v>
      </c>
      <c r="C456" s="3" t="s">
        <v>846</v>
      </c>
      <c r="D456" s="6">
        <v>544019</v>
      </c>
      <c r="E456" s="4">
        <v>1711</v>
      </c>
      <c r="F456" s="4">
        <v>509</v>
      </c>
      <c r="G456" s="54">
        <v>0.29748684979544127</v>
      </c>
      <c r="H456" s="4">
        <v>3</v>
      </c>
      <c r="I456" s="4">
        <v>379</v>
      </c>
      <c r="J456" s="6">
        <v>231</v>
      </c>
      <c r="K456" s="6">
        <v>148</v>
      </c>
      <c r="L456" s="6"/>
      <c r="M456" s="61">
        <v>130</v>
      </c>
      <c r="N456" s="4" t="s">
        <v>1712</v>
      </c>
      <c r="O456" s="4">
        <v>24</v>
      </c>
      <c r="P456" s="4">
        <v>68</v>
      </c>
      <c r="Q456" s="4">
        <v>30</v>
      </c>
      <c r="R456" s="4">
        <v>25</v>
      </c>
      <c r="S456" s="4">
        <v>75</v>
      </c>
      <c r="T456" s="4">
        <v>0</v>
      </c>
      <c r="U456" s="4">
        <v>0</v>
      </c>
      <c r="V456" s="4">
        <v>80</v>
      </c>
      <c r="W456" s="4">
        <v>70</v>
      </c>
      <c r="X456" s="4">
        <v>30</v>
      </c>
      <c r="Y456" s="4">
        <v>0</v>
      </c>
      <c r="Z456" s="4">
        <v>0</v>
      </c>
      <c r="AA456" s="4">
        <v>100</v>
      </c>
      <c r="AB456" s="4">
        <v>100</v>
      </c>
      <c r="AC456" s="4">
        <v>100</v>
      </c>
      <c r="AD456" s="4">
        <v>100</v>
      </c>
      <c r="AE456" s="4">
        <v>80</v>
      </c>
      <c r="AF456" s="4">
        <v>0</v>
      </c>
      <c r="AG456" s="4">
        <v>80</v>
      </c>
      <c r="AH456" s="4">
        <v>20</v>
      </c>
      <c r="AI456" s="4">
        <v>100</v>
      </c>
      <c r="AJ456" s="4">
        <v>2</v>
      </c>
      <c r="AK456" s="4" t="s">
        <v>96</v>
      </c>
      <c r="AL456" s="4" t="s">
        <v>96</v>
      </c>
      <c r="AM456" s="4">
        <v>6</v>
      </c>
      <c r="AN456" s="4" t="s">
        <v>97</v>
      </c>
      <c r="AO456" s="4" t="s">
        <v>97</v>
      </c>
      <c r="AP456" s="4" t="s">
        <v>97</v>
      </c>
      <c r="AQ456" s="4" t="s">
        <v>97</v>
      </c>
      <c r="AR456" s="4" t="s">
        <v>96</v>
      </c>
      <c r="AS456" s="4" t="s">
        <v>97</v>
      </c>
      <c r="AT456" s="4" t="s">
        <v>97</v>
      </c>
      <c r="AU456" s="4" t="s">
        <v>96</v>
      </c>
      <c r="AV456" s="4" t="s">
        <v>97</v>
      </c>
      <c r="AW456" s="4" t="s">
        <v>97</v>
      </c>
      <c r="AX456" s="4" t="s">
        <v>97</v>
      </c>
      <c r="AY456" s="4" t="s">
        <v>97</v>
      </c>
      <c r="AZ456" s="4" t="s">
        <v>97</v>
      </c>
      <c r="BA456" s="4" t="s">
        <v>97</v>
      </c>
      <c r="BB456" s="4" t="s">
        <v>97</v>
      </c>
      <c r="BC456" s="4" t="s">
        <v>96</v>
      </c>
      <c r="BD456" s="4" t="s">
        <v>96</v>
      </c>
      <c r="BE456" s="4">
        <v>0</v>
      </c>
      <c r="BF456" s="4">
        <v>10</v>
      </c>
      <c r="BG456" s="4">
        <v>10</v>
      </c>
      <c r="BH456" s="4">
        <v>0</v>
      </c>
      <c r="BI456" s="4">
        <v>6</v>
      </c>
      <c r="BJ456" s="4">
        <v>0</v>
      </c>
      <c r="BK456" s="4">
        <v>9</v>
      </c>
      <c r="BL456" s="4" t="s">
        <v>97</v>
      </c>
      <c r="BM456" s="4" t="s">
        <v>97</v>
      </c>
      <c r="BN456" s="4" t="s">
        <v>98</v>
      </c>
      <c r="BO456" s="6" t="s">
        <v>97</v>
      </c>
      <c r="BP456" s="6" t="s">
        <v>98</v>
      </c>
      <c r="BQ456" s="6" t="s">
        <v>98</v>
      </c>
      <c r="BR456" s="6" t="s">
        <v>96</v>
      </c>
      <c r="BS456" s="6">
        <v>40</v>
      </c>
      <c r="BT456" s="6" t="s">
        <v>96</v>
      </c>
      <c r="BU456" s="29" t="s">
        <v>430</v>
      </c>
      <c r="BV456" s="29" t="s">
        <v>1798</v>
      </c>
      <c r="BW456" s="29" t="s">
        <v>1798</v>
      </c>
      <c r="BX456" s="29" t="s">
        <v>1798</v>
      </c>
      <c r="BY456" s="29" t="s">
        <v>430</v>
      </c>
      <c r="BZ456" s="65" t="s">
        <v>1800</v>
      </c>
      <c r="CA456" s="65" t="s">
        <v>1800</v>
      </c>
      <c r="CB456" s="65" t="s">
        <v>429</v>
      </c>
      <c r="CC456" s="65" t="s">
        <v>429</v>
      </c>
      <c r="CD456" s="66">
        <v>110</v>
      </c>
      <c r="CE456" s="66">
        <v>65</v>
      </c>
      <c r="CF456" s="66">
        <v>20</v>
      </c>
      <c r="CG456" s="66">
        <v>25</v>
      </c>
      <c r="CH456" s="66">
        <v>5</v>
      </c>
      <c r="CI456" s="66">
        <v>176</v>
      </c>
      <c r="CJ456" s="66">
        <v>0</v>
      </c>
      <c r="CK456" s="66">
        <v>55</v>
      </c>
      <c r="CL456" s="66">
        <v>417</v>
      </c>
      <c r="CM456" s="66">
        <v>208</v>
      </c>
      <c r="CN456" s="66">
        <v>32</v>
      </c>
      <c r="CO456" s="66">
        <v>63</v>
      </c>
      <c r="CP456" s="66">
        <v>149</v>
      </c>
      <c r="CQ456" s="66">
        <v>144</v>
      </c>
      <c r="CR456" s="67">
        <v>0.26081938834391227</v>
      </c>
      <c r="CS456" s="67">
        <v>0.20080784766301213</v>
      </c>
      <c r="CT456" s="67">
        <v>0.26139642238892097</v>
      </c>
      <c r="CU456" s="67">
        <v>0.16849394114252741</v>
      </c>
      <c r="CV456" s="67">
        <v>0.10848240046162723</v>
      </c>
      <c r="CW456" s="68">
        <v>26</v>
      </c>
      <c r="CX456" s="68">
        <v>16</v>
      </c>
      <c r="CY456" s="68">
        <v>38</v>
      </c>
      <c r="CZ456" s="68">
        <v>11</v>
      </c>
      <c r="NH456" s="47"/>
      <c r="NI456" s="47"/>
      <c r="NJ456" s="47"/>
      <c r="NK456" s="47"/>
    </row>
    <row r="457" spans="1:375" x14ac:dyDescent="0.3">
      <c r="A457" s="3" t="s">
        <v>444</v>
      </c>
      <c r="B457" s="3" t="s">
        <v>788</v>
      </c>
      <c r="C457" s="3" t="s">
        <v>1655</v>
      </c>
      <c r="D457" s="6">
        <v>544043</v>
      </c>
      <c r="E457" s="4">
        <v>502</v>
      </c>
      <c r="F457" s="4">
        <v>186</v>
      </c>
      <c r="G457" s="54">
        <v>0.37051792828685259</v>
      </c>
      <c r="H457" s="6">
        <v>0</v>
      </c>
      <c r="I457" s="6">
        <v>0</v>
      </c>
      <c r="J457" s="6"/>
      <c r="K457" s="6"/>
      <c r="L457" s="6"/>
      <c r="M457" s="61">
        <v>186</v>
      </c>
      <c r="N457" s="4" t="s">
        <v>1712</v>
      </c>
      <c r="O457" s="4">
        <v>0</v>
      </c>
      <c r="P457" s="4">
        <v>0</v>
      </c>
      <c r="Q457" s="4">
        <v>100</v>
      </c>
      <c r="R457" s="4">
        <v>54</v>
      </c>
      <c r="S457" s="4">
        <v>46</v>
      </c>
      <c r="T457" s="4">
        <v>0</v>
      </c>
      <c r="U457" s="4">
        <v>0</v>
      </c>
      <c r="V457" s="4">
        <v>0</v>
      </c>
      <c r="W457" s="4">
        <v>0</v>
      </c>
      <c r="X457" s="4">
        <v>90</v>
      </c>
      <c r="Y457" s="4">
        <v>5</v>
      </c>
      <c r="Z457" s="4">
        <v>5</v>
      </c>
      <c r="AA457" s="4">
        <v>100</v>
      </c>
      <c r="AB457" s="4">
        <v>97</v>
      </c>
      <c r="AC457" s="4">
        <v>100</v>
      </c>
      <c r="AD457" s="4">
        <v>100</v>
      </c>
      <c r="AE457" s="4">
        <v>94</v>
      </c>
      <c r="AF457" s="4">
        <v>0</v>
      </c>
      <c r="AG457" s="4">
        <v>90</v>
      </c>
      <c r="AH457" s="4">
        <v>10</v>
      </c>
      <c r="AI457" s="4">
        <v>100</v>
      </c>
      <c r="AJ457" s="4">
        <v>2</v>
      </c>
      <c r="AK457" s="4" t="s">
        <v>96</v>
      </c>
      <c r="AL457" s="4" t="s">
        <v>96</v>
      </c>
      <c r="AM457" s="4">
        <v>10</v>
      </c>
      <c r="AN457" s="4" t="s">
        <v>97</v>
      </c>
      <c r="AO457" s="4" t="s">
        <v>97</v>
      </c>
      <c r="AP457" s="4" t="s">
        <v>97</v>
      </c>
      <c r="AQ457" s="4" t="s">
        <v>97</v>
      </c>
      <c r="AR457" s="4" t="s">
        <v>96</v>
      </c>
      <c r="AS457" s="4" t="s">
        <v>97</v>
      </c>
      <c r="AT457" s="4" t="s">
        <v>97</v>
      </c>
      <c r="AU457" s="4" t="s">
        <v>97</v>
      </c>
      <c r="AV457" s="4" t="s">
        <v>97</v>
      </c>
      <c r="AW457" s="4" t="s">
        <v>97</v>
      </c>
      <c r="AX457" s="4" t="s">
        <v>97</v>
      </c>
      <c r="AY457" s="4" t="s">
        <v>97</v>
      </c>
      <c r="AZ457" s="4" t="s">
        <v>97</v>
      </c>
      <c r="BA457" s="4" t="s">
        <v>97</v>
      </c>
      <c r="BB457" s="4" t="s">
        <v>97</v>
      </c>
      <c r="BC457" s="4" t="s">
        <v>97</v>
      </c>
      <c r="BD457" s="4" t="s">
        <v>1439</v>
      </c>
      <c r="BE457" s="4">
        <v>3</v>
      </c>
      <c r="BF457" s="4">
        <v>10</v>
      </c>
      <c r="BG457" s="4">
        <v>10</v>
      </c>
      <c r="BH457" s="4">
        <v>0</v>
      </c>
      <c r="BI457" s="4">
        <v>10</v>
      </c>
      <c r="BJ457" s="4">
        <v>0</v>
      </c>
      <c r="BK457" s="4">
        <v>5</v>
      </c>
      <c r="BL457" s="4" t="s">
        <v>97</v>
      </c>
      <c r="BM457" s="4" t="s">
        <v>97</v>
      </c>
      <c r="BN457" s="4" t="s">
        <v>98</v>
      </c>
      <c r="BO457" s="6" t="s">
        <v>97</v>
      </c>
      <c r="BP457" s="6" t="s">
        <v>98</v>
      </c>
      <c r="BQ457" s="6" t="s">
        <v>98</v>
      </c>
      <c r="BR457" s="6" t="s">
        <v>96</v>
      </c>
      <c r="BS457" s="6">
        <v>10</v>
      </c>
      <c r="BT457" s="6" t="s">
        <v>96</v>
      </c>
      <c r="BU457" s="29" t="s">
        <v>429</v>
      </c>
      <c r="BV457" s="29" t="s">
        <v>429</v>
      </c>
      <c r="BW457" s="29" t="s">
        <v>429</v>
      </c>
      <c r="BX457" s="29" t="s">
        <v>429</v>
      </c>
      <c r="BY457" s="29" t="s">
        <v>429</v>
      </c>
      <c r="BZ457" s="65" t="s">
        <v>429</v>
      </c>
      <c r="CA457" s="65" t="s">
        <v>429</v>
      </c>
      <c r="CB457" s="65" t="s">
        <v>429</v>
      </c>
      <c r="CC457" s="65" t="s">
        <v>429</v>
      </c>
      <c r="CD457" s="66">
        <v>33</v>
      </c>
      <c r="CE457" s="66">
        <v>19</v>
      </c>
      <c r="CF457" s="66">
        <v>10</v>
      </c>
      <c r="CG457" s="66">
        <v>0</v>
      </c>
      <c r="CH457" s="66">
        <v>2</v>
      </c>
      <c r="CI457" s="66">
        <v>35</v>
      </c>
      <c r="CJ457" s="66">
        <v>0</v>
      </c>
      <c r="CK457" s="66">
        <v>15</v>
      </c>
      <c r="CL457" s="66">
        <v>70</v>
      </c>
      <c r="CM457" s="66">
        <v>45</v>
      </c>
      <c r="CN457" s="66">
        <v>8</v>
      </c>
      <c r="CO457" s="66">
        <v>11</v>
      </c>
      <c r="CP457" s="66">
        <v>0</v>
      </c>
      <c r="CQ457" s="66">
        <v>0</v>
      </c>
      <c r="CR457" s="67">
        <v>0.16996047430830039</v>
      </c>
      <c r="CS457" s="67">
        <v>0.22529644268774704</v>
      </c>
      <c r="CT457" s="67">
        <v>0.29446640316205536</v>
      </c>
      <c r="CU457" s="67">
        <v>0.16403162055335968</v>
      </c>
      <c r="CV457" s="67">
        <v>0.14624505928853754</v>
      </c>
      <c r="CW457" s="68">
        <v>11</v>
      </c>
      <c r="CX457" s="68">
        <v>5</v>
      </c>
      <c r="CY457" s="68">
        <v>9</v>
      </c>
      <c r="CZ457" s="68">
        <v>2</v>
      </c>
    </row>
    <row r="458" spans="1:375" x14ac:dyDescent="0.3">
      <c r="A458" s="3" t="s">
        <v>849</v>
      </c>
      <c r="B458" s="3" t="s">
        <v>850</v>
      </c>
      <c r="C458" s="3" t="s">
        <v>851</v>
      </c>
      <c r="D458" s="6">
        <v>501034</v>
      </c>
      <c r="E458" s="4">
        <v>1282</v>
      </c>
      <c r="F458" s="4">
        <v>125</v>
      </c>
      <c r="G458" s="54">
        <v>9.750390015600624E-2</v>
      </c>
      <c r="H458" s="4">
        <v>2</v>
      </c>
      <c r="I458" s="4">
        <v>95</v>
      </c>
      <c r="J458" s="6">
        <v>95</v>
      </c>
      <c r="K458" s="6"/>
      <c r="L458" s="6"/>
      <c r="M458" s="61">
        <v>30</v>
      </c>
      <c r="N458" s="4" t="s">
        <v>1718</v>
      </c>
      <c r="O458" s="4">
        <v>36</v>
      </c>
      <c r="P458" s="4">
        <v>108</v>
      </c>
      <c r="Q458" s="4">
        <v>100</v>
      </c>
      <c r="R458" s="4">
        <v>99</v>
      </c>
      <c r="S458" s="4">
        <v>1</v>
      </c>
      <c r="T458" s="4">
        <v>0</v>
      </c>
      <c r="U458" s="4">
        <v>0</v>
      </c>
      <c r="V458" s="4">
        <v>10</v>
      </c>
      <c r="W458" s="4">
        <v>0</v>
      </c>
      <c r="X458" s="4">
        <v>100</v>
      </c>
      <c r="Y458" s="4">
        <v>0</v>
      </c>
      <c r="Z458" s="4">
        <v>0</v>
      </c>
      <c r="AA458" s="4">
        <v>100</v>
      </c>
      <c r="AB458" s="4">
        <v>100</v>
      </c>
      <c r="AC458" s="4">
        <v>100</v>
      </c>
      <c r="AD458" s="4">
        <v>100</v>
      </c>
      <c r="AE458" s="4">
        <v>100</v>
      </c>
      <c r="AF458" s="4">
        <v>0</v>
      </c>
      <c r="AG458" s="4">
        <v>98</v>
      </c>
      <c r="AH458" s="4">
        <v>2</v>
      </c>
      <c r="AI458" s="4">
        <v>100</v>
      </c>
      <c r="AJ458" s="4">
        <v>2</v>
      </c>
      <c r="AK458" s="4" t="s">
        <v>96</v>
      </c>
      <c r="AL458" s="4" t="s">
        <v>96</v>
      </c>
      <c r="AM458" s="4">
        <v>12</v>
      </c>
      <c r="AN458" s="4" t="s">
        <v>97</v>
      </c>
      <c r="AO458" s="4" t="s">
        <v>97</v>
      </c>
      <c r="AP458" s="4" t="s">
        <v>97</v>
      </c>
      <c r="AQ458" s="4" t="s">
        <v>97</v>
      </c>
      <c r="AR458" s="4" t="s">
        <v>97</v>
      </c>
      <c r="AS458" s="4" t="s">
        <v>97</v>
      </c>
      <c r="AT458" s="4" t="s">
        <v>97</v>
      </c>
      <c r="AU458" s="4" t="s">
        <v>97</v>
      </c>
      <c r="AV458" s="4" t="s">
        <v>97</v>
      </c>
      <c r="AW458" s="4" t="s">
        <v>97</v>
      </c>
      <c r="AX458" s="4" t="s">
        <v>97</v>
      </c>
      <c r="AY458" s="4" t="s">
        <v>97</v>
      </c>
      <c r="AZ458" s="4" t="s">
        <v>97</v>
      </c>
      <c r="BA458" s="4" t="s">
        <v>97</v>
      </c>
      <c r="BB458" s="4" t="s">
        <v>97</v>
      </c>
      <c r="BC458" s="4" t="s">
        <v>97</v>
      </c>
      <c r="BD458" s="4" t="s">
        <v>96</v>
      </c>
      <c r="BE458" s="4">
        <v>6</v>
      </c>
      <c r="BF458" s="4">
        <v>6</v>
      </c>
      <c r="BG458" s="4">
        <v>6</v>
      </c>
      <c r="BH458" s="4">
        <v>0</v>
      </c>
      <c r="BI458" s="4">
        <v>0</v>
      </c>
      <c r="BJ458" s="4">
        <v>0</v>
      </c>
      <c r="BK458" s="4">
        <v>9</v>
      </c>
      <c r="BL458" s="4" t="s">
        <v>97</v>
      </c>
      <c r="BM458" s="4" t="s">
        <v>97</v>
      </c>
      <c r="BN458" s="4" t="s">
        <v>98</v>
      </c>
      <c r="BO458" s="6" t="s">
        <v>97</v>
      </c>
      <c r="BP458" s="6" t="s">
        <v>98</v>
      </c>
      <c r="BQ458" s="6" t="s">
        <v>98</v>
      </c>
      <c r="BR458" s="6" t="s">
        <v>96</v>
      </c>
      <c r="BS458" s="6">
        <v>10</v>
      </c>
      <c r="BT458" s="6" t="s">
        <v>96</v>
      </c>
      <c r="BU458" s="29" t="s">
        <v>429</v>
      </c>
      <c r="BV458" s="29" t="s">
        <v>429</v>
      </c>
      <c r="BW458" s="29" t="s">
        <v>429</v>
      </c>
      <c r="BX458" s="29" t="s">
        <v>429</v>
      </c>
      <c r="BY458" s="29" t="s">
        <v>429</v>
      </c>
      <c r="BZ458" s="65" t="s">
        <v>429</v>
      </c>
      <c r="CA458" s="65" t="s">
        <v>429</v>
      </c>
      <c r="CB458" s="65" t="s">
        <v>429</v>
      </c>
      <c r="CC458" s="65" t="s">
        <v>429</v>
      </c>
      <c r="CD458" s="66">
        <v>54</v>
      </c>
      <c r="CE458" s="66">
        <v>33</v>
      </c>
      <c r="CF458" s="66">
        <v>6</v>
      </c>
      <c r="CG458" s="66">
        <v>0</v>
      </c>
      <c r="CH458" s="66">
        <v>0</v>
      </c>
      <c r="CI458" s="66">
        <v>72</v>
      </c>
      <c r="CJ458" s="66">
        <v>0</v>
      </c>
      <c r="CK458" s="66">
        <v>47</v>
      </c>
      <c r="CL458" s="66">
        <v>248</v>
      </c>
      <c r="CM458" s="66">
        <v>154</v>
      </c>
      <c r="CN458" s="66">
        <v>13</v>
      </c>
      <c r="CO458" s="66">
        <v>35</v>
      </c>
      <c r="CP458" s="66">
        <v>4</v>
      </c>
      <c r="CQ458" s="66">
        <v>5</v>
      </c>
      <c r="CR458" s="67">
        <v>0.16262135922330098</v>
      </c>
      <c r="CS458" s="67">
        <v>0.16747572815533981</v>
      </c>
      <c r="CT458" s="67">
        <v>0.29449838187702265</v>
      </c>
      <c r="CU458" s="67">
        <v>0.19660194174757281</v>
      </c>
      <c r="CV458" s="67">
        <v>0.17880258899676377</v>
      </c>
      <c r="CW458" s="68">
        <v>29</v>
      </c>
      <c r="CX458" s="68">
        <v>27</v>
      </c>
      <c r="CY458" s="68">
        <v>15</v>
      </c>
      <c r="CZ458" s="68">
        <v>15</v>
      </c>
    </row>
    <row r="459" spans="1:375" x14ac:dyDescent="0.3">
      <c r="A459" s="3" t="s">
        <v>849</v>
      </c>
      <c r="B459" s="3" t="s">
        <v>850</v>
      </c>
      <c r="C459" s="3" t="s">
        <v>854</v>
      </c>
      <c r="D459" s="6">
        <v>501123</v>
      </c>
      <c r="E459" s="4">
        <v>1698</v>
      </c>
      <c r="F459" s="4">
        <v>400</v>
      </c>
      <c r="G459" s="54">
        <v>0.23557126030624265</v>
      </c>
      <c r="H459" s="4">
        <v>1</v>
      </c>
      <c r="I459" s="4">
        <v>400</v>
      </c>
      <c r="J459" s="6"/>
      <c r="K459" s="6"/>
      <c r="L459" s="6">
        <v>400</v>
      </c>
      <c r="M459" s="61"/>
      <c r="N459" s="4" t="s">
        <v>1718</v>
      </c>
      <c r="O459" s="4">
        <v>14</v>
      </c>
      <c r="P459" s="4">
        <v>56</v>
      </c>
      <c r="Q459" s="4">
        <v>100</v>
      </c>
      <c r="R459" s="4">
        <v>80</v>
      </c>
      <c r="S459" s="4">
        <v>20</v>
      </c>
      <c r="T459" s="4">
        <v>0</v>
      </c>
      <c r="U459" s="4">
        <v>0</v>
      </c>
      <c r="V459" s="4">
        <v>0</v>
      </c>
      <c r="W459" s="4">
        <v>0</v>
      </c>
      <c r="X459" s="4">
        <v>100</v>
      </c>
      <c r="Y459" s="4">
        <v>0</v>
      </c>
      <c r="Z459" s="4">
        <v>0</v>
      </c>
      <c r="AA459" s="4">
        <v>100</v>
      </c>
      <c r="AB459" s="4">
        <v>95</v>
      </c>
      <c r="AC459" s="4">
        <v>100</v>
      </c>
      <c r="AD459" s="4">
        <v>100</v>
      </c>
      <c r="AE459" s="4">
        <v>80</v>
      </c>
      <c r="AF459" s="4">
        <v>0</v>
      </c>
      <c r="AG459" s="4">
        <v>70</v>
      </c>
      <c r="AH459" s="4">
        <v>30</v>
      </c>
      <c r="AI459" s="4">
        <v>100</v>
      </c>
      <c r="AJ459" s="4">
        <v>10</v>
      </c>
      <c r="AK459" s="4" t="s">
        <v>96</v>
      </c>
      <c r="AL459" s="4" t="s">
        <v>96</v>
      </c>
      <c r="AM459" s="4">
        <v>10</v>
      </c>
      <c r="AN459" s="4" t="s">
        <v>97</v>
      </c>
      <c r="AO459" s="4" t="s">
        <v>97</v>
      </c>
      <c r="AP459" s="4" t="s">
        <v>97</v>
      </c>
      <c r="AQ459" s="4" t="s">
        <v>97</v>
      </c>
      <c r="AR459" s="4" t="s">
        <v>97</v>
      </c>
      <c r="AS459" s="4" t="s">
        <v>97</v>
      </c>
      <c r="AT459" s="4" t="s">
        <v>97</v>
      </c>
      <c r="AU459" s="4" t="s">
        <v>96</v>
      </c>
      <c r="AV459" s="4" t="s">
        <v>97</v>
      </c>
      <c r="AW459" s="4" t="s">
        <v>97</v>
      </c>
      <c r="AX459" s="4" t="s">
        <v>97</v>
      </c>
      <c r="AY459" s="4" t="s">
        <v>97</v>
      </c>
      <c r="AZ459" s="4" t="s">
        <v>97</v>
      </c>
      <c r="BA459" s="4" t="s">
        <v>97</v>
      </c>
      <c r="BB459" s="4" t="s">
        <v>97</v>
      </c>
      <c r="BC459" s="4" t="s">
        <v>96</v>
      </c>
      <c r="BD459" s="4" t="s">
        <v>96</v>
      </c>
      <c r="BE459" s="4">
        <v>0</v>
      </c>
      <c r="BF459" s="4">
        <v>5</v>
      </c>
      <c r="BG459" s="4">
        <v>9</v>
      </c>
      <c r="BH459" s="4">
        <v>0</v>
      </c>
      <c r="BI459" s="4">
        <v>9</v>
      </c>
      <c r="BJ459" s="4">
        <v>0</v>
      </c>
      <c r="BK459" s="4">
        <v>9</v>
      </c>
      <c r="BL459" s="4" t="s">
        <v>97</v>
      </c>
      <c r="BM459" s="4" t="s">
        <v>97</v>
      </c>
      <c r="BN459" s="4" t="s">
        <v>98</v>
      </c>
      <c r="BO459" s="6" t="s">
        <v>97</v>
      </c>
      <c r="BP459" s="6" t="s">
        <v>98</v>
      </c>
      <c r="BQ459" s="6" t="s">
        <v>98</v>
      </c>
      <c r="BR459" s="6" t="s">
        <v>96</v>
      </c>
      <c r="BS459" s="6">
        <v>30</v>
      </c>
      <c r="BT459" s="6" t="s">
        <v>96</v>
      </c>
      <c r="BU459" s="29" t="s">
        <v>429</v>
      </c>
      <c r="BV459" s="29" t="s">
        <v>1801</v>
      </c>
      <c r="BW459" s="29" t="s">
        <v>1801</v>
      </c>
      <c r="BX459" s="29" t="s">
        <v>429</v>
      </c>
      <c r="BY459" s="29" t="s">
        <v>429</v>
      </c>
      <c r="BZ459" s="65" t="s">
        <v>429</v>
      </c>
      <c r="CA459" s="65" t="s">
        <v>429</v>
      </c>
      <c r="CB459" s="65" t="s">
        <v>429</v>
      </c>
      <c r="CC459" s="65" t="s">
        <v>429</v>
      </c>
      <c r="CD459" s="66">
        <v>111</v>
      </c>
      <c r="CE459" s="66">
        <v>54</v>
      </c>
      <c r="CF459" s="66">
        <v>21</v>
      </c>
      <c r="CG459" s="66">
        <v>11</v>
      </c>
      <c r="CH459" s="66">
        <v>0</v>
      </c>
      <c r="CI459" s="66">
        <v>144</v>
      </c>
      <c r="CJ459" s="66">
        <v>76</v>
      </c>
      <c r="CK459" s="66">
        <v>52</v>
      </c>
      <c r="CL459" s="66">
        <v>338</v>
      </c>
      <c r="CM459" s="66">
        <v>190</v>
      </c>
      <c r="CN459" s="66">
        <v>14</v>
      </c>
      <c r="CO459" s="66">
        <v>34</v>
      </c>
      <c r="CP459" s="66">
        <v>67</v>
      </c>
      <c r="CQ459" s="66">
        <v>55</v>
      </c>
      <c r="CR459" s="67">
        <v>0.16434378629500582</v>
      </c>
      <c r="CS459" s="67">
        <v>0.18931475029036005</v>
      </c>
      <c r="CT459" s="67">
        <v>0.28687572590011612</v>
      </c>
      <c r="CU459" s="67">
        <v>0.19686411149825783</v>
      </c>
      <c r="CV459" s="67">
        <v>0.16260162601626016</v>
      </c>
      <c r="CW459" s="68">
        <v>21</v>
      </c>
      <c r="CX459" s="68">
        <v>24</v>
      </c>
      <c r="CY459" s="68">
        <v>17</v>
      </c>
      <c r="CZ459" s="68">
        <v>19</v>
      </c>
    </row>
    <row r="460" spans="1:375" x14ac:dyDescent="0.3">
      <c r="A460" s="3" t="s">
        <v>849</v>
      </c>
      <c r="B460" s="3" t="s">
        <v>850</v>
      </c>
      <c r="C460" s="3" t="s">
        <v>855</v>
      </c>
      <c r="D460" s="6">
        <v>501140</v>
      </c>
      <c r="E460" s="4">
        <v>7680</v>
      </c>
      <c r="F460" s="4">
        <v>1539</v>
      </c>
      <c r="G460" s="54">
        <v>0.20039062499999999</v>
      </c>
      <c r="H460" s="4">
        <v>5</v>
      </c>
      <c r="I460" s="4">
        <v>769</v>
      </c>
      <c r="J460" s="6">
        <v>115</v>
      </c>
      <c r="K460" s="6"/>
      <c r="L460" s="6">
        <v>654</v>
      </c>
      <c r="M460" s="61">
        <v>770</v>
      </c>
      <c r="N460" s="4" t="s">
        <v>1709</v>
      </c>
      <c r="O460" s="4">
        <v>54</v>
      </c>
      <c r="P460" s="4">
        <v>150</v>
      </c>
      <c r="Q460" s="4">
        <v>100</v>
      </c>
      <c r="R460" s="4">
        <v>85</v>
      </c>
      <c r="S460" s="4">
        <v>10</v>
      </c>
      <c r="T460" s="4">
        <v>5</v>
      </c>
      <c r="U460" s="4">
        <v>0</v>
      </c>
      <c r="V460" s="4">
        <v>100</v>
      </c>
      <c r="W460" s="4">
        <v>70</v>
      </c>
      <c r="X460" s="4">
        <v>25</v>
      </c>
      <c r="Y460" s="4">
        <v>5</v>
      </c>
      <c r="Z460" s="4">
        <v>0</v>
      </c>
      <c r="AA460" s="4">
        <v>100</v>
      </c>
      <c r="AB460" s="4">
        <v>100</v>
      </c>
      <c r="AC460" s="4">
        <v>100</v>
      </c>
      <c r="AD460" s="4">
        <v>100</v>
      </c>
      <c r="AE460" s="4">
        <v>100</v>
      </c>
      <c r="AF460" s="4">
        <v>25</v>
      </c>
      <c r="AG460" s="4">
        <v>65</v>
      </c>
      <c r="AH460" s="4">
        <v>10</v>
      </c>
      <c r="AI460" s="4">
        <v>100</v>
      </c>
      <c r="AJ460" s="4">
        <v>2</v>
      </c>
      <c r="AK460" s="4" t="s">
        <v>96</v>
      </c>
      <c r="AL460" s="4" t="s">
        <v>96</v>
      </c>
      <c r="AM460" s="4">
        <v>4</v>
      </c>
      <c r="AN460" s="4" t="s">
        <v>96</v>
      </c>
      <c r="AO460" s="4" t="s">
        <v>97</v>
      </c>
      <c r="AP460" s="4" t="s">
        <v>97</v>
      </c>
      <c r="AQ460" s="4" t="s">
        <v>97</v>
      </c>
      <c r="AR460" s="4" t="s">
        <v>97</v>
      </c>
      <c r="AS460" s="4" t="s">
        <v>97</v>
      </c>
      <c r="AT460" s="4" t="s">
        <v>97</v>
      </c>
      <c r="AU460" s="4" t="s">
        <v>97</v>
      </c>
      <c r="AV460" s="4" t="s">
        <v>97</v>
      </c>
      <c r="AW460" s="4" t="s">
        <v>97</v>
      </c>
      <c r="AX460" s="4" t="s">
        <v>97</v>
      </c>
      <c r="AY460" s="4" t="s">
        <v>97</v>
      </c>
      <c r="AZ460" s="4" t="s">
        <v>97</v>
      </c>
      <c r="BA460" s="4" t="s">
        <v>97</v>
      </c>
      <c r="BB460" s="4" t="s">
        <v>97</v>
      </c>
      <c r="BC460" s="4" t="s">
        <v>96</v>
      </c>
      <c r="BD460" s="4" t="s">
        <v>1710</v>
      </c>
      <c r="BE460" s="4">
        <v>0</v>
      </c>
      <c r="BF460" s="4">
        <v>0</v>
      </c>
      <c r="BG460" s="4">
        <v>0</v>
      </c>
      <c r="BH460" s="4">
        <v>0</v>
      </c>
      <c r="BI460" s="4">
        <v>0</v>
      </c>
      <c r="BJ460" s="4">
        <v>0</v>
      </c>
      <c r="BK460" s="4">
        <v>11</v>
      </c>
      <c r="BL460" s="4" t="s">
        <v>97</v>
      </c>
      <c r="BM460" s="4" t="s">
        <v>97</v>
      </c>
      <c r="BN460" s="4" t="s">
        <v>98</v>
      </c>
      <c r="BO460" s="6" t="s">
        <v>97</v>
      </c>
      <c r="BP460" s="6" t="s">
        <v>98</v>
      </c>
      <c r="BQ460" s="6" t="s">
        <v>98</v>
      </c>
      <c r="BR460" s="6" t="s">
        <v>96</v>
      </c>
      <c r="BS460" s="6">
        <v>20</v>
      </c>
      <c r="BT460" s="6" t="s">
        <v>96</v>
      </c>
      <c r="BU460" s="29" t="s">
        <v>430</v>
      </c>
      <c r="BV460" s="29" t="s">
        <v>1801</v>
      </c>
      <c r="BW460" s="29" t="s">
        <v>429</v>
      </c>
      <c r="BX460" s="29" t="s">
        <v>429</v>
      </c>
      <c r="BY460" s="29" t="s">
        <v>429</v>
      </c>
      <c r="BZ460" s="65" t="s">
        <v>429</v>
      </c>
      <c r="CA460" s="65" t="s">
        <v>429</v>
      </c>
      <c r="CB460" s="65" t="s">
        <v>429</v>
      </c>
      <c r="CC460" s="65" t="s">
        <v>429</v>
      </c>
      <c r="CD460" s="66">
        <v>254</v>
      </c>
      <c r="CE460" s="66">
        <v>117</v>
      </c>
      <c r="CF460" s="66">
        <v>45</v>
      </c>
      <c r="CG460" s="66">
        <v>12</v>
      </c>
      <c r="CH460" s="66">
        <v>0</v>
      </c>
      <c r="CI460" s="66">
        <v>124</v>
      </c>
      <c r="CJ460" s="66">
        <v>2</v>
      </c>
      <c r="CK460" s="66">
        <v>79</v>
      </c>
      <c r="CL460" s="66">
        <v>1472</v>
      </c>
      <c r="CM460" s="66">
        <v>908</v>
      </c>
      <c r="CN460" s="66">
        <v>40</v>
      </c>
      <c r="CO460" s="66">
        <v>180</v>
      </c>
      <c r="CP460" s="66">
        <v>65</v>
      </c>
      <c r="CQ460" s="66">
        <v>62</v>
      </c>
      <c r="CR460" s="67">
        <v>0.15538008565310493</v>
      </c>
      <c r="CS460" s="67">
        <v>0.16849571734475374</v>
      </c>
      <c r="CT460" s="67">
        <v>0.29938436830835119</v>
      </c>
      <c r="CU460" s="67">
        <v>0.20248929336188437</v>
      </c>
      <c r="CV460" s="67">
        <v>0.17425053533190579</v>
      </c>
      <c r="CW460" s="68">
        <v>116</v>
      </c>
      <c r="CX460" s="68">
        <v>82</v>
      </c>
      <c r="CY460" s="68">
        <v>48</v>
      </c>
      <c r="CZ460" s="68">
        <v>79</v>
      </c>
    </row>
    <row r="461" spans="1:375" x14ac:dyDescent="0.3">
      <c r="A461" s="3" t="s">
        <v>849</v>
      </c>
      <c r="B461" s="3" t="s">
        <v>850</v>
      </c>
      <c r="C461" s="3" t="s">
        <v>861</v>
      </c>
      <c r="D461" s="6">
        <v>501204</v>
      </c>
      <c r="E461" s="4">
        <v>10415</v>
      </c>
      <c r="F461" s="4">
        <v>416</v>
      </c>
      <c r="G461" s="54">
        <v>3.9942390782525206E-2</v>
      </c>
      <c r="H461" s="4">
        <v>1</v>
      </c>
      <c r="I461" s="4">
        <v>416</v>
      </c>
      <c r="J461" s="6"/>
      <c r="K461" s="6">
        <v>416</v>
      </c>
      <c r="L461" s="6"/>
      <c r="M461" s="61"/>
      <c r="N461" s="4" t="s">
        <v>1709</v>
      </c>
      <c r="O461" s="4">
        <v>121</v>
      </c>
      <c r="P461" s="4">
        <v>320</v>
      </c>
      <c r="Q461" s="4">
        <v>100</v>
      </c>
      <c r="R461" s="4">
        <v>100</v>
      </c>
      <c r="S461" s="4">
        <v>0</v>
      </c>
      <c r="T461" s="4">
        <v>0</v>
      </c>
      <c r="U461" s="4">
        <v>0</v>
      </c>
      <c r="V461" s="4">
        <v>30</v>
      </c>
      <c r="W461" s="4">
        <v>25</v>
      </c>
      <c r="X461" s="4">
        <v>75</v>
      </c>
      <c r="Y461" s="4">
        <v>0</v>
      </c>
      <c r="Z461" s="4">
        <v>0</v>
      </c>
      <c r="AA461" s="4">
        <v>100</v>
      </c>
      <c r="AB461" s="4">
        <v>100</v>
      </c>
      <c r="AC461" s="4">
        <v>100</v>
      </c>
      <c r="AD461" s="4">
        <v>100</v>
      </c>
      <c r="AE461" s="4">
        <v>100</v>
      </c>
      <c r="AF461" s="4">
        <v>20</v>
      </c>
      <c r="AG461" s="4">
        <v>75</v>
      </c>
      <c r="AH461" s="4">
        <v>5</v>
      </c>
      <c r="AI461" s="4">
        <v>100</v>
      </c>
      <c r="AJ461" s="4">
        <v>4</v>
      </c>
      <c r="AK461" s="4" t="s">
        <v>96</v>
      </c>
      <c r="AL461" s="4" t="s">
        <v>96</v>
      </c>
      <c r="AM461" s="4">
        <v>2</v>
      </c>
      <c r="AN461" s="4" t="s">
        <v>97</v>
      </c>
      <c r="AO461" s="4" t="s">
        <v>97</v>
      </c>
      <c r="AP461" s="4" t="s">
        <v>97</v>
      </c>
      <c r="AQ461" s="4" t="s">
        <v>97</v>
      </c>
      <c r="AR461" s="4" t="s">
        <v>97</v>
      </c>
      <c r="AS461" s="4" t="s">
        <v>97</v>
      </c>
      <c r="AT461" s="4" t="s">
        <v>97</v>
      </c>
      <c r="AU461" s="4" t="s">
        <v>97</v>
      </c>
      <c r="AV461" s="4" t="s">
        <v>97</v>
      </c>
      <c r="AW461" s="4" t="s">
        <v>97</v>
      </c>
      <c r="AX461" s="4" t="s">
        <v>97</v>
      </c>
      <c r="AY461" s="4" t="s">
        <v>97</v>
      </c>
      <c r="AZ461" s="4" t="s">
        <v>97</v>
      </c>
      <c r="BA461" s="4" t="s">
        <v>97</v>
      </c>
      <c r="BB461" s="4" t="s">
        <v>97</v>
      </c>
      <c r="BC461" s="4" t="s">
        <v>96</v>
      </c>
      <c r="BD461" s="4" t="s">
        <v>96</v>
      </c>
      <c r="BE461" s="4">
        <v>0</v>
      </c>
      <c r="BF461" s="4">
        <v>0</v>
      </c>
      <c r="BG461" s="4">
        <v>0</v>
      </c>
      <c r="BH461" s="4">
        <v>0</v>
      </c>
      <c r="BI461" s="4">
        <v>25</v>
      </c>
      <c r="BJ461" s="4">
        <v>0</v>
      </c>
      <c r="BK461" s="4">
        <v>17</v>
      </c>
      <c r="BL461" s="4" t="s">
        <v>97</v>
      </c>
      <c r="BM461" s="4" t="s">
        <v>97</v>
      </c>
      <c r="BN461" s="4" t="s">
        <v>98</v>
      </c>
      <c r="BO461" s="6" t="s">
        <v>97</v>
      </c>
      <c r="BP461" s="6" t="s">
        <v>98</v>
      </c>
      <c r="BQ461" s="6" t="s">
        <v>98</v>
      </c>
      <c r="BR461" s="6" t="s">
        <v>96</v>
      </c>
      <c r="BS461" s="6">
        <v>40</v>
      </c>
      <c r="BT461" s="6" t="s">
        <v>96</v>
      </c>
      <c r="BU461" s="29" t="s">
        <v>429</v>
      </c>
      <c r="BV461" s="29" t="s">
        <v>429</v>
      </c>
      <c r="BW461" s="29" t="s">
        <v>429</v>
      </c>
      <c r="BX461" s="29" t="s">
        <v>429</v>
      </c>
      <c r="BY461" s="29" t="s">
        <v>429</v>
      </c>
      <c r="BZ461" s="65" t="s">
        <v>429</v>
      </c>
      <c r="CA461" s="65" t="s">
        <v>429</v>
      </c>
      <c r="CB461" s="65" t="s">
        <v>429</v>
      </c>
      <c r="CC461" s="65" t="s">
        <v>429</v>
      </c>
      <c r="CD461" s="66">
        <v>380</v>
      </c>
      <c r="CE461" s="66">
        <v>155</v>
      </c>
      <c r="CF461" s="66">
        <v>57</v>
      </c>
      <c r="CG461" s="66">
        <v>24</v>
      </c>
      <c r="CH461" s="66">
        <v>28</v>
      </c>
      <c r="CI461" s="66">
        <v>274</v>
      </c>
      <c r="CJ461" s="66">
        <v>1</v>
      </c>
      <c r="CK461" s="66">
        <v>161</v>
      </c>
      <c r="CL461" s="66">
        <v>1761</v>
      </c>
      <c r="CM461" s="66">
        <v>1187</v>
      </c>
      <c r="CN461" s="66">
        <v>75</v>
      </c>
      <c r="CO461" s="66">
        <v>219</v>
      </c>
      <c r="CP461" s="66">
        <v>181</v>
      </c>
      <c r="CQ461" s="66">
        <v>167</v>
      </c>
      <c r="CR461" s="67">
        <v>0.1426133131044946</v>
      </c>
      <c r="CS461" s="67">
        <v>0.16849990517731842</v>
      </c>
      <c r="CT461" s="67">
        <v>0.31556988431632849</v>
      </c>
      <c r="CU461" s="67">
        <v>0.20017068082685377</v>
      </c>
      <c r="CV461" s="67">
        <v>0.17314621657500473</v>
      </c>
      <c r="CW461" s="68">
        <v>142</v>
      </c>
      <c r="CX461" s="68">
        <v>86</v>
      </c>
      <c r="CY461" s="68">
        <v>78</v>
      </c>
      <c r="CZ461" s="68">
        <v>134</v>
      </c>
    </row>
    <row r="462" spans="1:375" x14ac:dyDescent="0.3">
      <c r="A462" s="3" t="s">
        <v>849</v>
      </c>
      <c r="B462" s="3" t="s">
        <v>850</v>
      </c>
      <c r="C462" s="3" t="s">
        <v>850</v>
      </c>
      <c r="D462" s="6">
        <v>501026</v>
      </c>
      <c r="E462" s="4">
        <v>32970</v>
      </c>
      <c r="F462" s="4">
        <v>1315</v>
      </c>
      <c r="G462" s="54">
        <v>3.9884743706399758E-2</v>
      </c>
      <c r="H462" s="4">
        <v>4</v>
      </c>
      <c r="I462" s="4">
        <v>625</v>
      </c>
      <c r="J462" s="6">
        <v>173</v>
      </c>
      <c r="K462" s="6">
        <v>352</v>
      </c>
      <c r="L462" s="6">
        <v>100</v>
      </c>
      <c r="M462" s="61">
        <v>690</v>
      </c>
      <c r="N462" s="4" t="s">
        <v>1718</v>
      </c>
      <c r="O462" s="4">
        <v>351</v>
      </c>
      <c r="P462" s="4">
        <v>961</v>
      </c>
      <c r="Q462" s="4">
        <v>100</v>
      </c>
      <c r="R462" s="4">
        <v>100</v>
      </c>
      <c r="S462" s="4">
        <v>0</v>
      </c>
      <c r="T462" s="4">
        <v>0</v>
      </c>
      <c r="U462" s="4">
        <v>0</v>
      </c>
      <c r="V462" s="4">
        <v>100</v>
      </c>
      <c r="W462" s="4">
        <v>100</v>
      </c>
      <c r="X462" s="4">
        <v>0</v>
      </c>
      <c r="Y462" s="4">
        <v>0</v>
      </c>
      <c r="Z462" s="4">
        <v>0</v>
      </c>
      <c r="AA462" s="4">
        <v>100</v>
      </c>
      <c r="AB462" s="4">
        <v>100</v>
      </c>
      <c r="AC462" s="4">
        <v>100</v>
      </c>
      <c r="AD462" s="4">
        <v>80</v>
      </c>
      <c r="AE462" s="4">
        <v>80</v>
      </c>
      <c r="AF462" s="4">
        <v>80</v>
      </c>
      <c r="AG462" s="4">
        <v>10</v>
      </c>
      <c r="AH462" s="4">
        <v>10</v>
      </c>
      <c r="AI462" s="4">
        <v>100</v>
      </c>
      <c r="AJ462" s="4">
        <v>10</v>
      </c>
      <c r="AK462" s="4" t="s">
        <v>96</v>
      </c>
      <c r="AL462" s="4" t="s">
        <v>96</v>
      </c>
      <c r="AM462" s="4">
        <v>50</v>
      </c>
      <c r="AN462" s="4" t="s">
        <v>96</v>
      </c>
      <c r="AO462" s="4" t="s">
        <v>97</v>
      </c>
      <c r="AP462" s="4" t="s">
        <v>97</v>
      </c>
      <c r="AQ462" s="4" t="s">
        <v>96</v>
      </c>
      <c r="AR462" s="4" t="s">
        <v>97</v>
      </c>
      <c r="AS462" s="4" t="s">
        <v>97</v>
      </c>
      <c r="AT462" s="4" t="s">
        <v>97</v>
      </c>
      <c r="AU462" s="4" t="s">
        <v>96</v>
      </c>
      <c r="AV462" s="4" t="s">
        <v>97</v>
      </c>
      <c r="AW462" s="4" t="s">
        <v>97</v>
      </c>
      <c r="AX462" s="4" t="s">
        <v>96</v>
      </c>
      <c r="AY462" s="4" t="s">
        <v>96</v>
      </c>
      <c r="AZ462" s="4" t="s">
        <v>97</v>
      </c>
      <c r="BA462" s="4" t="s">
        <v>96</v>
      </c>
      <c r="BB462" s="4" t="s">
        <v>97</v>
      </c>
      <c r="BC462" s="4" t="s">
        <v>96</v>
      </c>
      <c r="BD462" s="4" t="s">
        <v>96</v>
      </c>
      <c r="BE462" s="4">
        <v>0</v>
      </c>
      <c r="BF462" s="4">
        <v>0</v>
      </c>
      <c r="BG462" s="4">
        <v>0</v>
      </c>
      <c r="BH462" s="4">
        <v>0</v>
      </c>
      <c r="BI462" s="4">
        <v>0</v>
      </c>
      <c r="BJ462" s="4">
        <v>0</v>
      </c>
      <c r="BK462" s="4">
        <v>25</v>
      </c>
      <c r="BL462" s="4" t="s">
        <v>97</v>
      </c>
      <c r="BM462" s="4" t="s">
        <v>97</v>
      </c>
      <c r="BN462" s="4" t="s">
        <v>98</v>
      </c>
      <c r="BO462" s="6" t="s">
        <v>97</v>
      </c>
      <c r="BP462" s="6" t="s">
        <v>98</v>
      </c>
      <c r="BQ462" s="6" t="s">
        <v>98</v>
      </c>
      <c r="BR462" s="6" t="s">
        <v>96</v>
      </c>
      <c r="BS462" s="6">
        <v>53</v>
      </c>
      <c r="BT462" s="6" t="s">
        <v>96</v>
      </c>
      <c r="BU462" s="29" t="s">
        <v>430</v>
      </c>
      <c r="BV462" s="29" t="s">
        <v>1798</v>
      </c>
      <c r="BW462" s="29" t="s">
        <v>1798</v>
      </c>
      <c r="BX462" s="29" t="s">
        <v>1798</v>
      </c>
      <c r="BY462" s="29" t="s">
        <v>430</v>
      </c>
      <c r="BZ462" s="65" t="s">
        <v>429</v>
      </c>
      <c r="CA462" s="65" t="s">
        <v>429</v>
      </c>
      <c r="CB462" s="65" t="s">
        <v>429</v>
      </c>
      <c r="CC462" s="65" t="s">
        <v>429</v>
      </c>
      <c r="CD462" s="66">
        <v>838</v>
      </c>
      <c r="CE462" s="66">
        <v>332</v>
      </c>
      <c r="CF462" s="66">
        <v>122</v>
      </c>
      <c r="CG462" s="66">
        <v>13</v>
      </c>
      <c r="CH462" s="66">
        <v>10</v>
      </c>
      <c r="CI462" s="66">
        <v>572</v>
      </c>
      <c r="CJ462" s="66">
        <v>1</v>
      </c>
      <c r="CK462" s="66">
        <v>383</v>
      </c>
      <c r="CL462" s="66">
        <v>5168</v>
      </c>
      <c r="CM462" s="66">
        <v>3490</v>
      </c>
      <c r="CN462" s="66">
        <v>233</v>
      </c>
      <c r="CO462" s="66">
        <v>664</v>
      </c>
      <c r="CP462" s="66">
        <v>490</v>
      </c>
      <c r="CQ462" s="66">
        <v>454</v>
      </c>
      <c r="CR462" s="67">
        <v>0.13257877206944321</v>
      </c>
      <c r="CS462" s="67">
        <v>0.14501724290388188</v>
      </c>
      <c r="CT462" s="67">
        <v>0.32393079258407759</v>
      </c>
      <c r="CU462" s="67">
        <v>0.21313408199958736</v>
      </c>
      <c r="CV462" s="67">
        <v>0.18533911044300999</v>
      </c>
      <c r="CW462" s="68">
        <v>344</v>
      </c>
      <c r="CX462" s="68">
        <v>440</v>
      </c>
      <c r="CY462" s="68">
        <v>262</v>
      </c>
      <c r="CZ462" s="68">
        <v>399</v>
      </c>
    </row>
    <row r="463" spans="1:375" x14ac:dyDescent="0.3">
      <c r="A463" s="3" t="s">
        <v>849</v>
      </c>
      <c r="B463" s="3" t="s">
        <v>850</v>
      </c>
      <c r="C463" s="3" t="s">
        <v>867</v>
      </c>
      <c r="D463" s="6">
        <v>501239</v>
      </c>
      <c r="E463" s="4">
        <v>3874</v>
      </c>
      <c r="F463" s="4">
        <v>771</v>
      </c>
      <c r="G463" s="54">
        <v>0.19901910170366546</v>
      </c>
      <c r="H463" s="4">
        <v>3</v>
      </c>
      <c r="I463" s="4">
        <v>401</v>
      </c>
      <c r="J463" s="6"/>
      <c r="K463" s="6"/>
      <c r="L463" s="6">
        <v>401</v>
      </c>
      <c r="M463" s="61">
        <v>370</v>
      </c>
      <c r="N463" s="4" t="s">
        <v>1718</v>
      </c>
      <c r="O463" s="4">
        <v>75</v>
      </c>
      <c r="P463" s="4">
        <v>126</v>
      </c>
      <c r="Q463" s="4">
        <v>100</v>
      </c>
      <c r="R463" s="4">
        <v>80</v>
      </c>
      <c r="S463" s="4">
        <v>20</v>
      </c>
      <c r="T463" s="4">
        <v>0</v>
      </c>
      <c r="U463" s="4">
        <v>0</v>
      </c>
      <c r="V463" s="4">
        <v>90</v>
      </c>
      <c r="W463" s="4">
        <v>90</v>
      </c>
      <c r="X463" s="4">
        <v>10</v>
      </c>
      <c r="Y463" s="4">
        <v>0</v>
      </c>
      <c r="Z463" s="4">
        <v>0</v>
      </c>
      <c r="AA463" s="4">
        <v>100</v>
      </c>
      <c r="AB463" s="4">
        <v>100</v>
      </c>
      <c r="AC463" s="4">
        <v>100</v>
      </c>
      <c r="AD463" s="4">
        <v>100</v>
      </c>
      <c r="AE463" s="4">
        <v>100</v>
      </c>
      <c r="AF463" s="4">
        <v>0</v>
      </c>
      <c r="AG463" s="4">
        <v>60</v>
      </c>
      <c r="AH463" s="4">
        <v>40</v>
      </c>
      <c r="AI463" s="4">
        <v>100</v>
      </c>
      <c r="AJ463" s="4">
        <v>2</v>
      </c>
      <c r="AK463" s="4" t="s">
        <v>96</v>
      </c>
      <c r="AL463" s="4" t="s">
        <v>97</v>
      </c>
      <c r="AM463" s="4" t="s">
        <v>98</v>
      </c>
      <c r="AN463" s="4" t="s">
        <v>96</v>
      </c>
      <c r="AO463" s="4" t="s">
        <v>97</v>
      </c>
      <c r="AP463" s="4" t="s">
        <v>97</v>
      </c>
      <c r="AQ463" s="4" t="s">
        <v>96</v>
      </c>
      <c r="AR463" s="4" t="s">
        <v>96</v>
      </c>
      <c r="AS463" s="4" t="s">
        <v>97</v>
      </c>
      <c r="AT463" s="4" t="s">
        <v>97</v>
      </c>
      <c r="AU463" s="4" t="s">
        <v>97</v>
      </c>
      <c r="AV463" s="4" t="s">
        <v>97</v>
      </c>
      <c r="AW463" s="4" t="s">
        <v>97</v>
      </c>
      <c r="AX463" s="4" t="s">
        <v>97</v>
      </c>
      <c r="AY463" s="4" t="s">
        <v>97</v>
      </c>
      <c r="AZ463" s="4" t="s">
        <v>97</v>
      </c>
      <c r="BA463" s="4" t="s">
        <v>97</v>
      </c>
      <c r="BB463" s="4" t="s">
        <v>97</v>
      </c>
      <c r="BC463" s="4" t="s">
        <v>96</v>
      </c>
      <c r="BD463" s="4" t="s">
        <v>96</v>
      </c>
      <c r="BE463" s="4">
        <v>0</v>
      </c>
      <c r="BF463" s="4">
        <v>0</v>
      </c>
      <c r="BG463" s="4">
        <v>15</v>
      </c>
      <c r="BH463" s="4">
        <v>0</v>
      </c>
      <c r="BI463" s="4">
        <v>10</v>
      </c>
      <c r="BJ463" s="4">
        <v>0</v>
      </c>
      <c r="BK463" s="4">
        <v>11</v>
      </c>
      <c r="BL463" s="4" t="s">
        <v>97</v>
      </c>
      <c r="BM463" s="4" t="s">
        <v>97</v>
      </c>
      <c r="BN463" s="4" t="s">
        <v>98</v>
      </c>
      <c r="BO463" s="6" t="s">
        <v>97</v>
      </c>
      <c r="BP463" s="6" t="s">
        <v>98</v>
      </c>
      <c r="BQ463" s="6" t="s">
        <v>98</v>
      </c>
      <c r="BR463" s="6" t="s">
        <v>96</v>
      </c>
      <c r="BS463" s="6">
        <v>15</v>
      </c>
      <c r="BT463" s="6" t="s">
        <v>96</v>
      </c>
      <c r="BU463" s="29" t="s">
        <v>430</v>
      </c>
      <c r="BV463" s="29" t="s">
        <v>1801</v>
      </c>
      <c r="BW463" s="29" t="s">
        <v>429</v>
      </c>
      <c r="BX463" s="29" t="s">
        <v>429</v>
      </c>
      <c r="BY463" s="29" t="s">
        <v>429</v>
      </c>
      <c r="BZ463" s="65" t="s">
        <v>429</v>
      </c>
      <c r="CA463" s="65" t="s">
        <v>429</v>
      </c>
      <c r="CB463" s="65" t="s">
        <v>429</v>
      </c>
      <c r="CC463" s="65" t="s">
        <v>429</v>
      </c>
      <c r="CD463" s="66">
        <v>140</v>
      </c>
      <c r="CE463" s="66">
        <v>52</v>
      </c>
      <c r="CF463" s="66">
        <v>23</v>
      </c>
      <c r="CG463" s="66">
        <v>0</v>
      </c>
      <c r="CH463" s="66">
        <v>3</v>
      </c>
      <c r="CI463" s="66">
        <v>155</v>
      </c>
      <c r="CJ463" s="66">
        <v>0</v>
      </c>
      <c r="CK463" s="66">
        <v>81</v>
      </c>
      <c r="CL463" s="66">
        <v>705</v>
      </c>
      <c r="CM463" s="66">
        <v>450</v>
      </c>
      <c r="CN463" s="66">
        <v>36</v>
      </c>
      <c r="CO463" s="66">
        <v>105</v>
      </c>
      <c r="CP463" s="66">
        <v>164</v>
      </c>
      <c r="CQ463" s="66">
        <v>139</v>
      </c>
      <c r="CR463" s="67">
        <v>0.15896885069817401</v>
      </c>
      <c r="CS463" s="67">
        <v>0.18984962406015038</v>
      </c>
      <c r="CT463" s="67">
        <v>0.31954887218045114</v>
      </c>
      <c r="CU463" s="67">
        <v>0.19038668098818476</v>
      </c>
      <c r="CV463" s="67">
        <v>0.14124597207303974</v>
      </c>
      <c r="CW463" s="68">
        <v>45</v>
      </c>
      <c r="CX463" s="68">
        <v>49</v>
      </c>
      <c r="CY463" s="68">
        <v>40</v>
      </c>
      <c r="CZ463" s="68">
        <v>43</v>
      </c>
      <c r="NH463" s="47"/>
      <c r="NI463" s="47"/>
      <c r="NJ463" s="47"/>
      <c r="NK463" s="47"/>
    </row>
    <row r="464" spans="1:375" x14ac:dyDescent="0.3">
      <c r="A464" s="2" t="s">
        <v>849</v>
      </c>
      <c r="B464" s="2" t="s">
        <v>850</v>
      </c>
      <c r="C464" s="2" t="s">
        <v>1753</v>
      </c>
      <c r="D464" s="6">
        <v>501280</v>
      </c>
      <c r="E464" s="6">
        <v>5042</v>
      </c>
      <c r="F464" s="4">
        <v>500</v>
      </c>
      <c r="G464" s="54">
        <v>9.9166997223324074E-2</v>
      </c>
      <c r="H464" s="6">
        <v>3</v>
      </c>
      <c r="I464" s="6">
        <v>340</v>
      </c>
      <c r="J464" s="6"/>
      <c r="K464" s="6"/>
      <c r="L464" s="6">
        <v>340</v>
      </c>
      <c r="M464" s="61">
        <v>159.99999999999997</v>
      </c>
      <c r="N464" s="6" t="s">
        <v>1709</v>
      </c>
      <c r="O464" s="6">
        <v>83</v>
      </c>
      <c r="P464" s="6">
        <v>162</v>
      </c>
      <c r="Q464" s="6">
        <v>95</v>
      </c>
      <c r="R464" s="6">
        <v>95</v>
      </c>
      <c r="S464" s="6">
        <v>4</v>
      </c>
      <c r="T464" s="6">
        <v>0</v>
      </c>
      <c r="U464" s="6">
        <v>1</v>
      </c>
      <c r="V464" s="6">
        <v>10</v>
      </c>
      <c r="W464" s="6">
        <v>4</v>
      </c>
      <c r="X464" s="6">
        <v>96</v>
      </c>
      <c r="Y464" s="6">
        <v>0</v>
      </c>
      <c r="Z464" s="6">
        <v>0</v>
      </c>
      <c r="AA464" s="6">
        <v>100</v>
      </c>
      <c r="AB464" s="6">
        <v>99</v>
      </c>
      <c r="AC464" s="6">
        <v>95</v>
      </c>
      <c r="AD464" s="6">
        <v>90</v>
      </c>
      <c r="AE464" s="6">
        <v>87</v>
      </c>
      <c r="AF464" s="6">
        <v>0</v>
      </c>
      <c r="AG464" s="6">
        <v>87</v>
      </c>
      <c r="AH464" s="6">
        <v>13</v>
      </c>
      <c r="AI464" s="6">
        <v>97</v>
      </c>
      <c r="AJ464" s="6">
        <v>2</v>
      </c>
      <c r="AK464" s="6" t="s">
        <v>96</v>
      </c>
      <c r="AL464" s="6" t="s">
        <v>96</v>
      </c>
      <c r="AM464" s="6">
        <v>12</v>
      </c>
      <c r="AN464" s="6" t="s">
        <v>96</v>
      </c>
      <c r="AO464" s="6" t="s">
        <v>97</v>
      </c>
      <c r="AP464" s="6" t="s">
        <v>97</v>
      </c>
      <c r="AQ464" s="6" t="s">
        <v>97</v>
      </c>
      <c r="AR464" s="6" t="s">
        <v>97</v>
      </c>
      <c r="AS464" s="6" t="s">
        <v>97</v>
      </c>
      <c r="AT464" s="6" t="s">
        <v>97</v>
      </c>
      <c r="AU464" s="6" t="s">
        <v>96</v>
      </c>
      <c r="AV464" s="6" t="s">
        <v>97</v>
      </c>
      <c r="AW464" s="6" t="s">
        <v>97</v>
      </c>
      <c r="AX464" s="6" t="s">
        <v>97</v>
      </c>
      <c r="AY464" s="6" t="s">
        <v>97</v>
      </c>
      <c r="AZ464" s="6" t="s">
        <v>97</v>
      </c>
      <c r="BA464" s="6" t="s">
        <v>97</v>
      </c>
      <c r="BB464" s="6" t="s">
        <v>97</v>
      </c>
      <c r="BC464" s="6" t="s">
        <v>96</v>
      </c>
      <c r="BD464" s="6" t="s">
        <v>97</v>
      </c>
      <c r="BE464" s="6">
        <v>0</v>
      </c>
      <c r="BF464" s="6">
        <v>0</v>
      </c>
      <c r="BG464" s="6">
        <v>9</v>
      </c>
      <c r="BH464" s="6">
        <v>0</v>
      </c>
      <c r="BI464" s="6">
        <v>9</v>
      </c>
      <c r="BJ464" s="6">
        <v>0</v>
      </c>
      <c r="BK464" s="6">
        <v>12</v>
      </c>
      <c r="BL464" s="6" t="s">
        <v>97</v>
      </c>
      <c r="BM464" s="6" t="s">
        <v>97</v>
      </c>
      <c r="BN464" s="6" t="s">
        <v>98</v>
      </c>
      <c r="BO464" s="6" t="s">
        <v>96</v>
      </c>
      <c r="BP464" s="6">
        <v>9</v>
      </c>
      <c r="BQ464" s="6" t="s">
        <v>97</v>
      </c>
      <c r="BR464" s="6" t="s">
        <v>96</v>
      </c>
      <c r="BS464" s="6">
        <v>0</v>
      </c>
      <c r="BT464" s="6" t="s">
        <v>97</v>
      </c>
      <c r="BU464" s="29" t="s">
        <v>429</v>
      </c>
      <c r="BV464" s="29" t="s">
        <v>429</v>
      </c>
      <c r="BW464" s="29" t="s">
        <v>1801</v>
      </c>
      <c r="BX464" s="29" t="s">
        <v>429</v>
      </c>
      <c r="BY464" s="29" t="s">
        <v>429</v>
      </c>
      <c r="BZ464" s="65" t="s">
        <v>429</v>
      </c>
      <c r="CA464" s="65" t="s">
        <v>429</v>
      </c>
      <c r="CB464" s="65" t="s">
        <v>429</v>
      </c>
      <c r="CC464" s="65" t="s">
        <v>429</v>
      </c>
      <c r="CD464" s="66">
        <v>209</v>
      </c>
      <c r="CE464" s="66">
        <v>90</v>
      </c>
      <c r="CF464" s="66">
        <v>25</v>
      </c>
      <c r="CG464" s="66">
        <v>4</v>
      </c>
      <c r="CH464" s="66">
        <v>5</v>
      </c>
      <c r="CI464" s="66">
        <v>121</v>
      </c>
      <c r="CJ464" s="66">
        <v>0</v>
      </c>
      <c r="CK464" s="66">
        <v>73</v>
      </c>
      <c r="CL464" s="66">
        <v>954</v>
      </c>
      <c r="CM464" s="66">
        <v>588</v>
      </c>
      <c r="CN464" s="66">
        <v>38</v>
      </c>
      <c r="CO464" s="66">
        <v>133</v>
      </c>
      <c r="CP464" s="66">
        <v>112</v>
      </c>
      <c r="CQ464" s="66">
        <v>30</v>
      </c>
      <c r="CR464" s="67">
        <v>0.16312760468346893</v>
      </c>
      <c r="CS464" s="67">
        <v>0.16848581067672158</v>
      </c>
      <c r="CT464" s="67">
        <v>0.30859297479658665</v>
      </c>
      <c r="CU464" s="67">
        <v>0.1905139908712046</v>
      </c>
      <c r="CV464" s="67">
        <v>0.16927961897201826</v>
      </c>
      <c r="CW464" s="66">
        <v>45</v>
      </c>
      <c r="CX464" s="66">
        <v>87</v>
      </c>
      <c r="CY464" s="66">
        <v>41</v>
      </c>
      <c r="CZ464" s="66">
        <v>54</v>
      </c>
      <c r="NH464" s="47"/>
      <c r="NI464" s="47"/>
      <c r="NJ464" s="47"/>
      <c r="NK464" s="47"/>
    </row>
    <row r="465" spans="1:375" x14ac:dyDescent="0.3">
      <c r="A465" s="2" t="s">
        <v>849</v>
      </c>
      <c r="B465" s="2" t="s">
        <v>850</v>
      </c>
      <c r="C465" s="2" t="s">
        <v>1750</v>
      </c>
      <c r="D465" s="6">
        <v>501115</v>
      </c>
      <c r="E465" s="6">
        <v>2743</v>
      </c>
      <c r="F465" s="4">
        <v>165</v>
      </c>
      <c r="G465" s="54">
        <v>6.015311702515494E-2</v>
      </c>
      <c r="H465" s="6">
        <v>2</v>
      </c>
      <c r="I465" s="6">
        <v>83</v>
      </c>
      <c r="J465" s="6"/>
      <c r="K465" s="6"/>
      <c r="L465" s="6">
        <v>83</v>
      </c>
      <c r="M465" s="61">
        <v>82</v>
      </c>
      <c r="N465" s="6" t="s">
        <v>1718</v>
      </c>
      <c r="O465" s="6">
        <v>4</v>
      </c>
      <c r="P465" s="6">
        <v>36</v>
      </c>
      <c r="Q465" s="6">
        <v>100</v>
      </c>
      <c r="R465" s="6">
        <v>100</v>
      </c>
      <c r="S465" s="6">
        <v>0</v>
      </c>
      <c r="T465" s="6">
        <v>0</v>
      </c>
      <c r="U465" s="6">
        <v>0</v>
      </c>
      <c r="V465" s="6">
        <v>100</v>
      </c>
      <c r="W465" s="6">
        <v>0</v>
      </c>
      <c r="X465" s="6">
        <v>100</v>
      </c>
      <c r="Y465" s="6">
        <v>0</v>
      </c>
      <c r="Z465" s="6">
        <v>0</v>
      </c>
      <c r="AA465" s="6">
        <v>100</v>
      </c>
      <c r="AB465" s="6">
        <v>100</v>
      </c>
      <c r="AC465" s="6">
        <v>100</v>
      </c>
      <c r="AD465" s="6">
        <v>0</v>
      </c>
      <c r="AE465" s="6">
        <v>0</v>
      </c>
      <c r="AF465" s="6">
        <v>0</v>
      </c>
      <c r="AG465" s="6">
        <v>0</v>
      </c>
      <c r="AH465" s="6">
        <v>100</v>
      </c>
      <c r="AI465" s="6">
        <v>100</v>
      </c>
      <c r="AJ465" s="6">
        <v>2</v>
      </c>
      <c r="AK465" s="6" t="s">
        <v>96</v>
      </c>
      <c r="AL465" s="6" t="s">
        <v>97</v>
      </c>
      <c r="AM465" s="6" t="s">
        <v>98</v>
      </c>
      <c r="AN465" s="6" t="s">
        <v>97</v>
      </c>
      <c r="AO465" s="6" t="s">
        <v>97</v>
      </c>
      <c r="AP465" s="6" t="s">
        <v>97</v>
      </c>
      <c r="AQ465" s="6" t="s">
        <v>97</v>
      </c>
      <c r="AR465" s="6" t="s">
        <v>96</v>
      </c>
      <c r="AS465" s="6" t="s">
        <v>97</v>
      </c>
      <c r="AT465" s="6" t="s">
        <v>97</v>
      </c>
      <c r="AU465" s="6" t="s">
        <v>97</v>
      </c>
      <c r="AV465" s="6" t="s">
        <v>97</v>
      </c>
      <c r="AW465" s="6" t="s">
        <v>97</v>
      </c>
      <c r="AX465" s="6" t="s">
        <v>97</v>
      </c>
      <c r="AY465" s="6" t="s">
        <v>97</v>
      </c>
      <c r="AZ465" s="6" t="s">
        <v>97</v>
      </c>
      <c r="BA465" s="6" t="s">
        <v>97</v>
      </c>
      <c r="BB465" s="6" t="s">
        <v>97</v>
      </c>
      <c r="BC465" s="6" t="s">
        <v>96</v>
      </c>
      <c r="BD465" s="6" t="s">
        <v>96</v>
      </c>
      <c r="BE465" s="6">
        <v>0</v>
      </c>
      <c r="BF465" s="6">
        <v>0</v>
      </c>
      <c r="BG465" s="6">
        <v>7</v>
      </c>
      <c r="BH465" s="6">
        <v>0</v>
      </c>
      <c r="BI465" s="6">
        <v>7</v>
      </c>
      <c r="BJ465" s="6">
        <v>0</v>
      </c>
      <c r="BK465" s="6">
        <v>9</v>
      </c>
      <c r="BL465" s="6" t="s">
        <v>97</v>
      </c>
      <c r="BM465" s="6" t="s">
        <v>97</v>
      </c>
      <c r="BN465" s="6" t="s">
        <v>98</v>
      </c>
      <c r="BO465" s="6" t="s">
        <v>97</v>
      </c>
      <c r="BP465" s="6" t="s">
        <v>98</v>
      </c>
      <c r="BQ465" s="6" t="s">
        <v>98</v>
      </c>
      <c r="BR465" s="6" t="s">
        <v>96</v>
      </c>
      <c r="BS465" s="6">
        <v>22</v>
      </c>
      <c r="BT465" s="6" t="s">
        <v>97</v>
      </c>
      <c r="BU465" s="29" t="s">
        <v>430</v>
      </c>
      <c r="BV465" s="29" t="s">
        <v>1801</v>
      </c>
      <c r="BW465" s="29" t="s">
        <v>429</v>
      </c>
      <c r="BX465" s="29" t="s">
        <v>429</v>
      </c>
      <c r="BY465" s="29" t="s">
        <v>429</v>
      </c>
      <c r="BZ465" s="65" t="s">
        <v>429</v>
      </c>
      <c r="CA465" s="65" t="s">
        <v>429</v>
      </c>
      <c r="CB465" s="65" t="s">
        <v>429</v>
      </c>
      <c r="CC465" s="65" t="s">
        <v>429</v>
      </c>
      <c r="CD465" s="66">
        <v>146</v>
      </c>
      <c r="CE465" s="66">
        <v>58</v>
      </c>
      <c r="CF465" s="66">
        <v>20</v>
      </c>
      <c r="CG465" s="66">
        <v>0</v>
      </c>
      <c r="CH465" s="66">
        <v>25</v>
      </c>
      <c r="CI465" s="66">
        <v>101</v>
      </c>
      <c r="CJ465" s="66">
        <v>0</v>
      </c>
      <c r="CK465" s="66">
        <v>58</v>
      </c>
      <c r="CL465" s="66">
        <v>488</v>
      </c>
      <c r="CM465" s="66">
        <v>301</v>
      </c>
      <c r="CN465" s="66">
        <v>22</v>
      </c>
      <c r="CO465" s="66">
        <v>53</v>
      </c>
      <c r="CP465" s="66">
        <v>103</v>
      </c>
      <c r="CQ465" s="66">
        <v>94</v>
      </c>
      <c r="CR465" s="67">
        <v>0.14393125671321161</v>
      </c>
      <c r="CS465" s="67">
        <v>0.19155030433225922</v>
      </c>
      <c r="CT465" s="67">
        <v>0.31829573934837091</v>
      </c>
      <c r="CU465" s="67">
        <v>0.19226638023630505</v>
      </c>
      <c r="CV465" s="67">
        <v>0.15395631936985321</v>
      </c>
      <c r="CW465" s="66">
        <v>58</v>
      </c>
      <c r="CX465" s="66">
        <v>45</v>
      </c>
      <c r="CY465" s="66">
        <v>22</v>
      </c>
      <c r="CZ465" s="66">
        <v>30</v>
      </c>
    </row>
    <row r="466" spans="1:375" x14ac:dyDescent="0.3">
      <c r="A466" s="3" t="s">
        <v>849</v>
      </c>
      <c r="B466" s="3" t="s">
        <v>850</v>
      </c>
      <c r="C466" s="3" t="s">
        <v>871</v>
      </c>
      <c r="D466" s="6">
        <v>501409</v>
      </c>
      <c r="E466" s="4">
        <v>550</v>
      </c>
      <c r="F466" s="4">
        <v>50</v>
      </c>
      <c r="G466" s="54">
        <v>9.0909090909090912E-2</v>
      </c>
      <c r="H466" s="4">
        <v>1</v>
      </c>
      <c r="I466" s="4">
        <v>50</v>
      </c>
      <c r="J466" s="6"/>
      <c r="K466" s="6"/>
      <c r="L466" s="6">
        <v>50</v>
      </c>
      <c r="M466" s="61"/>
      <c r="N466" s="4" t="s">
        <v>1718</v>
      </c>
      <c r="O466" s="4">
        <v>0</v>
      </c>
      <c r="P466" s="4">
        <v>0</v>
      </c>
      <c r="Q466" s="4">
        <v>80</v>
      </c>
      <c r="R466" s="4">
        <v>80</v>
      </c>
      <c r="S466" s="4">
        <v>20</v>
      </c>
      <c r="T466" s="4">
        <v>0</v>
      </c>
      <c r="U466" s="4">
        <v>0</v>
      </c>
      <c r="V466" s="4">
        <v>70</v>
      </c>
      <c r="W466" s="4">
        <v>70</v>
      </c>
      <c r="X466" s="4">
        <v>30</v>
      </c>
      <c r="Y466" s="4">
        <v>0</v>
      </c>
      <c r="Z466" s="4">
        <v>0</v>
      </c>
      <c r="AA466" s="4">
        <v>100</v>
      </c>
      <c r="AB466" s="4">
        <v>100</v>
      </c>
      <c r="AC466" s="4">
        <v>100</v>
      </c>
      <c r="AD466" s="4">
        <v>70</v>
      </c>
      <c r="AE466" s="4">
        <v>70</v>
      </c>
      <c r="AF466" s="4">
        <v>0</v>
      </c>
      <c r="AG466" s="4">
        <v>70</v>
      </c>
      <c r="AH466" s="4">
        <v>30</v>
      </c>
      <c r="AI466" s="4">
        <v>100</v>
      </c>
      <c r="AJ466" s="4">
        <v>2</v>
      </c>
      <c r="AK466" s="4" t="s">
        <v>96</v>
      </c>
      <c r="AL466" s="4" t="s">
        <v>96</v>
      </c>
      <c r="AM466" s="4">
        <v>10</v>
      </c>
      <c r="AN466" s="4" t="s">
        <v>96</v>
      </c>
      <c r="AO466" s="4" t="s">
        <v>97</v>
      </c>
      <c r="AP466" s="4" t="s">
        <v>97</v>
      </c>
      <c r="AQ466" s="4" t="s">
        <v>97</v>
      </c>
      <c r="AR466" s="4" t="s">
        <v>97</v>
      </c>
      <c r="AS466" s="4" t="s">
        <v>97</v>
      </c>
      <c r="AT466" s="4" t="s">
        <v>97</v>
      </c>
      <c r="AU466" s="4" t="s">
        <v>97</v>
      </c>
      <c r="AV466" s="4" t="s">
        <v>97</v>
      </c>
      <c r="AW466" s="4" t="s">
        <v>97</v>
      </c>
      <c r="AX466" s="4" t="s">
        <v>97</v>
      </c>
      <c r="AY466" s="4" t="s">
        <v>97</v>
      </c>
      <c r="AZ466" s="4" t="s">
        <v>97</v>
      </c>
      <c r="BA466" s="4" t="s">
        <v>97</v>
      </c>
      <c r="BB466" s="4" t="s">
        <v>97</v>
      </c>
      <c r="BC466" s="4" t="s">
        <v>96</v>
      </c>
      <c r="BD466" s="4" t="s">
        <v>96</v>
      </c>
      <c r="BE466" s="4">
        <v>0</v>
      </c>
      <c r="BF466" s="4">
        <v>20</v>
      </c>
      <c r="BG466" s="4">
        <v>20</v>
      </c>
      <c r="BH466" s="4">
        <v>0</v>
      </c>
      <c r="BI466" s="4">
        <v>20</v>
      </c>
      <c r="BJ466" s="4">
        <v>0</v>
      </c>
      <c r="BK466" s="4">
        <v>7</v>
      </c>
      <c r="BL466" s="4" t="s">
        <v>97</v>
      </c>
      <c r="BM466" s="4" t="s">
        <v>97</v>
      </c>
      <c r="BN466" s="4" t="s">
        <v>98</v>
      </c>
      <c r="BO466" s="6" t="s">
        <v>97</v>
      </c>
      <c r="BP466" s="6" t="s">
        <v>98</v>
      </c>
      <c r="BQ466" s="6" t="s">
        <v>98</v>
      </c>
      <c r="BR466" s="6" t="s">
        <v>96</v>
      </c>
      <c r="BS466" s="6">
        <v>5</v>
      </c>
      <c r="BT466" s="6" t="s">
        <v>96</v>
      </c>
      <c r="BU466" s="29" t="s">
        <v>429</v>
      </c>
      <c r="BV466" s="29" t="s">
        <v>429</v>
      </c>
      <c r="BW466" s="29" t="s">
        <v>429</v>
      </c>
      <c r="BX466" s="29" t="s">
        <v>429</v>
      </c>
      <c r="BY466" s="29" t="s">
        <v>429</v>
      </c>
      <c r="BZ466" s="65" t="s">
        <v>429</v>
      </c>
      <c r="CA466" s="65" t="s">
        <v>429</v>
      </c>
      <c r="CB466" s="65" t="s">
        <v>429</v>
      </c>
      <c r="CC466" s="65" t="s">
        <v>429</v>
      </c>
      <c r="CD466" s="66">
        <v>23</v>
      </c>
      <c r="CE466" s="66">
        <v>12</v>
      </c>
      <c r="CF466" s="66">
        <v>5</v>
      </c>
      <c r="CG466" s="66">
        <v>0</v>
      </c>
      <c r="CH466" s="66">
        <v>1</v>
      </c>
      <c r="CI466" s="66">
        <v>42</v>
      </c>
      <c r="CJ466" s="66">
        <v>0</v>
      </c>
      <c r="CK466" s="66">
        <v>28</v>
      </c>
      <c r="CL466" s="66">
        <v>154</v>
      </c>
      <c r="CM466" s="66">
        <v>92</v>
      </c>
      <c r="CN466" s="66">
        <v>5</v>
      </c>
      <c r="CO466" s="66">
        <v>20</v>
      </c>
      <c r="CP466" s="66">
        <v>9</v>
      </c>
      <c r="CQ466" s="66">
        <v>0</v>
      </c>
      <c r="CR466" s="67">
        <v>0.14419475655430711</v>
      </c>
      <c r="CS466" s="67">
        <v>0.17790262172284643</v>
      </c>
      <c r="CT466" s="67">
        <v>0.30711610486891383</v>
      </c>
      <c r="CU466" s="67">
        <v>0.1853932584269663</v>
      </c>
      <c r="CV466" s="67">
        <v>0.1853932584269663</v>
      </c>
      <c r="CW466" s="68">
        <v>18</v>
      </c>
      <c r="CX466" s="68">
        <v>5</v>
      </c>
      <c r="CY466" s="68">
        <v>3</v>
      </c>
      <c r="CZ466" s="68">
        <v>7</v>
      </c>
    </row>
    <row r="467" spans="1:375" x14ac:dyDescent="0.3">
      <c r="A467" s="3" t="s">
        <v>849</v>
      </c>
      <c r="B467" s="3" t="s">
        <v>873</v>
      </c>
      <c r="C467" s="3" t="s">
        <v>874</v>
      </c>
      <c r="D467" s="6">
        <v>502057</v>
      </c>
      <c r="E467" s="4">
        <v>1168</v>
      </c>
      <c r="F467" s="4">
        <v>113</v>
      </c>
      <c r="G467" s="54">
        <v>9.6746575342465752E-2</v>
      </c>
      <c r="H467" s="4">
        <v>2</v>
      </c>
      <c r="I467" s="4">
        <v>73</v>
      </c>
      <c r="J467" s="6"/>
      <c r="K467" s="6"/>
      <c r="L467" s="6">
        <v>73</v>
      </c>
      <c r="M467" s="61">
        <v>40</v>
      </c>
      <c r="N467" s="4" t="s">
        <v>1712</v>
      </c>
      <c r="O467" s="4">
        <v>48</v>
      </c>
      <c r="P467" s="4">
        <v>112</v>
      </c>
      <c r="Q467" s="4">
        <v>100</v>
      </c>
      <c r="R467" s="4">
        <v>100</v>
      </c>
      <c r="S467" s="4">
        <v>0</v>
      </c>
      <c r="T467" s="4">
        <v>0</v>
      </c>
      <c r="U467" s="4">
        <v>0</v>
      </c>
      <c r="V467" s="4">
        <v>100</v>
      </c>
      <c r="W467" s="4">
        <v>90</v>
      </c>
      <c r="X467" s="4">
        <v>0</v>
      </c>
      <c r="Y467" s="4">
        <v>0</v>
      </c>
      <c r="Z467" s="4">
        <v>10</v>
      </c>
      <c r="AA467" s="4">
        <v>100</v>
      </c>
      <c r="AB467" s="4">
        <v>100</v>
      </c>
      <c r="AC467" s="4">
        <v>100</v>
      </c>
      <c r="AD467" s="4">
        <v>100</v>
      </c>
      <c r="AE467" s="4">
        <v>100</v>
      </c>
      <c r="AF467" s="4">
        <v>0</v>
      </c>
      <c r="AG467" s="4">
        <v>80</v>
      </c>
      <c r="AH467" s="4">
        <v>20</v>
      </c>
      <c r="AI467" s="4">
        <v>100</v>
      </c>
      <c r="AJ467" s="4">
        <v>2</v>
      </c>
      <c r="AK467" s="4" t="s">
        <v>96</v>
      </c>
      <c r="AL467" s="4" t="s">
        <v>96</v>
      </c>
      <c r="AM467" s="4">
        <v>2</v>
      </c>
      <c r="AN467" s="4" t="s">
        <v>97</v>
      </c>
      <c r="AO467" s="4" t="s">
        <v>97</v>
      </c>
      <c r="AP467" s="4" t="s">
        <v>97</v>
      </c>
      <c r="AQ467" s="4" t="s">
        <v>97</v>
      </c>
      <c r="AR467" s="4" t="s">
        <v>97</v>
      </c>
      <c r="AS467" s="4" t="s">
        <v>97</v>
      </c>
      <c r="AT467" s="4" t="s">
        <v>97</v>
      </c>
      <c r="AU467" s="4" t="s">
        <v>96</v>
      </c>
      <c r="AV467" s="4" t="s">
        <v>97</v>
      </c>
      <c r="AW467" s="4" t="s">
        <v>97</v>
      </c>
      <c r="AX467" s="4" t="s">
        <v>97</v>
      </c>
      <c r="AY467" s="4" t="s">
        <v>97</v>
      </c>
      <c r="AZ467" s="4" t="s">
        <v>97</v>
      </c>
      <c r="BA467" s="4" t="s">
        <v>97</v>
      </c>
      <c r="BB467" s="4" t="s">
        <v>97</v>
      </c>
      <c r="BC467" s="4" t="s">
        <v>97</v>
      </c>
      <c r="BD467" s="4" t="s">
        <v>96</v>
      </c>
      <c r="BE467" s="4">
        <v>0</v>
      </c>
      <c r="BF467" s="4">
        <v>0</v>
      </c>
      <c r="BG467" s="4">
        <v>15</v>
      </c>
      <c r="BH467" s="4">
        <v>0</v>
      </c>
      <c r="BI467" s="4">
        <v>15</v>
      </c>
      <c r="BJ467" s="4">
        <v>0</v>
      </c>
      <c r="BK467" s="4">
        <v>9</v>
      </c>
      <c r="BL467" s="4" t="s">
        <v>96</v>
      </c>
      <c r="BM467" s="4" t="s">
        <v>97</v>
      </c>
      <c r="BN467" s="4" t="s">
        <v>98</v>
      </c>
      <c r="BO467" s="6" t="s">
        <v>97</v>
      </c>
      <c r="BP467" s="6" t="s">
        <v>98</v>
      </c>
      <c r="BQ467" s="6" t="s">
        <v>98</v>
      </c>
      <c r="BR467" s="6" t="s">
        <v>96</v>
      </c>
      <c r="BS467" s="6">
        <v>3</v>
      </c>
      <c r="BT467" s="6" t="s">
        <v>96</v>
      </c>
      <c r="BU467" s="29" t="s">
        <v>429</v>
      </c>
      <c r="BV467" s="29" t="s">
        <v>429</v>
      </c>
      <c r="BW467" s="29" t="s">
        <v>1801</v>
      </c>
      <c r="BX467" s="29" t="s">
        <v>429</v>
      </c>
      <c r="BY467" s="29" t="s">
        <v>429</v>
      </c>
      <c r="BZ467" s="65" t="s">
        <v>429</v>
      </c>
      <c r="CA467" s="65" t="s">
        <v>1799</v>
      </c>
      <c r="CB467" s="65" t="s">
        <v>429</v>
      </c>
      <c r="CC467" s="65" t="s">
        <v>429</v>
      </c>
      <c r="CD467" s="66">
        <v>45</v>
      </c>
      <c r="CE467" s="66">
        <v>17</v>
      </c>
      <c r="CF467" s="66">
        <v>10</v>
      </c>
      <c r="CG467" s="66">
        <v>0</v>
      </c>
      <c r="CH467" s="66">
        <v>3</v>
      </c>
      <c r="CI467" s="66">
        <v>44</v>
      </c>
      <c r="CJ467" s="66">
        <v>0</v>
      </c>
      <c r="CK467" s="66">
        <v>19</v>
      </c>
      <c r="CL467" s="66">
        <v>234</v>
      </c>
      <c r="CM467" s="66">
        <v>145</v>
      </c>
      <c r="CN467" s="66">
        <v>7</v>
      </c>
      <c r="CO467" s="66">
        <v>39</v>
      </c>
      <c r="CP467" s="66">
        <v>26</v>
      </c>
      <c r="CQ467" s="66">
        <v>21</v>
      </c>
      <c r="CR467" s="67">
        <v>0.15064935064935064</v>
      </c>
      <c r="CS467" s="67">
        <v>0.19307359307359306</v>
      </c>
      <c r="CT467" s="67">
        <v>0.2805194805194805</v>
      </c>
      <c r="CU467" s="67">
        <v>0.18528138528138527</v>
      </c>
      <c r="CV467" s="67">
        <v>0.19047619047619047</v>
      </c>
      <c r="CW467" s="68">
        <v>30</v>
      </c>
      <c r="CX467" s="68">
        <v>24</v>
      </c>
      <c r="CY467" s="68">
        <v>9</v>
      </c>
      <c r="CZ467" s="68">
        <v>8</v>
      </c>
    </row>
    <row r="468" spans="1:375" x14ac:dyDescent="0.3">
      <c r="A468" s="3" t="s">
        <v>849</v>
      </c>
      <c r="B468" s="3" t="s">
        <v>873</v>
      </c>
      <c r="C468" s="3" t="s">
        <v>877</v>
      </c>
      <c r="D468" s="6">
        <v>502120</v>
      </c>
      <c r="E468" s="4">
        <v>750</v>
      </c>
      <c r="F468" s="4">
        <v>111</v>
      </c>
      <c r="G468" s="54">
        <v>0.14799999999999999</v>
      </c>
      <c r="H468" s="4">
        <v>1</v>
      </c>
      <c r="I468" s="4">
        <v>111</v>
      </c>
      <c r="J468" s="6"/>
      <c r="K468" s="6">
        <v>111</v>
      </c>
      <c r="L468" s="6"/>
      <c r="M468" s="61"/>
      <c r="N468" s="4" t="s">
        <v>1709</v>
      </c>
      <c r="O468" s="4">
        <v>0</v>
      </c>
      <c r="P468" s="4">
        <v>0</v>
      </c>
      <c r="Q468" s="4">
        <v>100</v>
      </c>
      <c r="R468" s="4">
        <v>80</v>
      </c>
      <c r="S468" s="4">
        <v>20</v>
      </c>
      <c r="T468" s="4">
        <v>0</v>
      </c>
      <c r="U468" s="4">
        <v>0</v>
      </c>
      <c r="V468" s="4">
        <v>0</v>
      </c>
      <c r="W468" s="4">
        <v>0</v>
      </c>
      <c r="X468" s="4">
        <v>90</v>
      </c>
      <c r="Y468" s="4">
        <v>10</v>
      </c>
      <c r="Z468" s="4">
        <v>0</v>
      </c>
      <c r="AA468" s="4">
        <v>100</v>
      </c>
      <c r="AB468" s="4">
        <v>100</v>
      </c>
      <c r="AC468" s="4">
        <v>100</v>
      </c>
      <c r="AD468" s="4">
        <v>0</v>
      </c>
      <c r="AE468" s="4">
        <v>0</v>
      </c>
      <c r="AF468" s="4">
        <v>0</v>
      </c>
      <c r="AG468" s="4">
        <v>0</v>
      </c>
      <c r="AH468" s="4">
        <v>100</v>
      </c>
      <c r="AI468" s="4">
        <v>100</v>
      </c>
      <c r="AJ468" s="4">
        <v>2</v>
      </c>
      <c r="AK468" s="4" t="s">
        <v>96</v>
      </c>
      <c r="AL468" s="4" t="s">
        <v>96</v>
      </c>
      <c r="AM468" s="4">
        <v>1</v>
      </c>
      <c r="AN468" s="4" t="s">
        <v>97</v>
      </c>
      <c r="AO468" s="4" t="s">
        <v>97</v>
      </c>
      <c r="AP468" s="4" t="s">
        <v>97</v>
      </c>
      <c r="AQ468" s="4" t="s">
        <v>97</v>
      </c>
      <c r="AR468" s="4" t="s">
        <v>97</v>
      </c>
      <c r="AS468" s="4" t="s">
        <v>97</v>
      </c>
      <c r="AT468" s="4" t="s">
        <v>97</v>
      </c>
      <c r="AU468" s="4" t="s">
        <v>97</v>
      </c>
      <c r="AV468" s="4" t="s">
        <v>97</v>
      </c>
      <c r="AW468" s="4" t="s">
        <v>97</v>
      </c>
      <c r="AX468" s="4" t="s">
        <v>97</v>
      </c>
      <c r="AY468" s="4" t="s">
        <v>97</v>
      </c>
      <c r="AZ468" s="4" t="s">
        <v>97</v>
      </c>
      <c r="BA468" s="4" t="s">
        <v>97</v>
      </c>
      <c r="BB468" s="4" t="s">
        <v>97</v>
      </c>
      <c r="BC468" s="4" t="s">
        <v>97</v>
      </c>
      <c r="BD468" s="4" t="s">
        <v>96</v>
      </c>
      <c r="BE468" s="4">
        <v>15</v>
      </c>
      <c r="BF468" s="4">
        <v>15</v>
      </c>
      <c r="BG468" s="4">
        <v>15</v>
      </c>
      <c r="BH468" s="4">
        <v>0</v>
      </c>
      <c r="BI468" s="4">
        <v>18</v>
      </c>
      <c r="BJ468" s="4">
        <v>0</v>
      </c>
      <c r="BK468" s="4">
        <v>7</v>
      </c>
      <c r="BL468" s="4" t="s">
        <v>97</v>
      </c>
      <c r="BM468" s="4" t="s">
        <v>97</v>
      </c>
      <c r="BN468" s="4" t="s">
        <v>98</v>
      </c>
      <c r="BO468" s="6" t="s">
        <v>97</v>
      </c>
      <c r="BP468" s="6" t="s">
        <v>98</v>
      </c>
      <c r="BQ468" s="6" t="s">
        <v>98</v>
      </c>
      <c r="BR468" s="6" t="s">
        <v>96</v>
      </c>
      <c r="BS468" s="6">
        <v>3</v>
      </c>
      <c r="BT468" s="6" t="s">
        <v>97</v>
      </c>
      <c r="BU468" s="29" t="s">
        <v>429</v>
      </c>
      <c r="BV468" s="29" t="s">
        <v>429</v>
      </c>
      <c r="BW468" s="29" t="s">
        <v>429</v>
      </c>
      <c r="BX468" s="29" t="s">
        <v>429</v>
      </c>
      <c r="BY468" s="29" t="s">
        <v>429</v>
      </c>
      <c r="BZ468" s="65" t="s">
        <v>429</v>
      </c>
      <c r="CA468" s="65" t="s">
        <v>429</v>
      </c>
      <c r="CB468" s="65" t="s">
        <v>429</v>
      </c>
      <c r="CC468" s="65" t="s">
        <v>1800</v>
      </c>
      <c r="CD468" s="66">
        <v>16</v>
      </c>
      <c r="CE468" s="66">
        <v>5</v>
      </c>
      <c r="CF468" s="66">
        <v>3</v>
      </c>
      <c r="CG468" s="66">
        <v>0</v>
      </c>
      <c r="CH468" s="66">
        <v>2</v>
      </c>
      <c r="CI468" s="66">
        <v>14</v>
      </c>
      <c r="CJ468" s="66">
        <v>0</v>
      </c>
      <c r="CK468" s="66">
        <v>12</v>
      </c>
      <c r="CL468" s="66">
        <v>135</v>
      </c>
      <c r="CM468" s="66">
        <v>75</v>
      </c>
      <c r="CN468" s="66">
        <v>10</v>
      </c>
      <c r="CO468" s="66">
        <v>25</v>
      </c>
      <c r="CP468" s="66">
        <v>6</v>
      </c>
      <c r="CQ468" s="66">
        <v>6</v>
      </c>
      <c r="CR468" s="67">
        <v>0.15163934426229508</v>
      </c>
      <c r="CS468" s="67">
        <v>0.16120218579234974</v>
      </c>
      <c r="CT468" s="67">
        <v>0.27322404371584702</v>
      </c>
      <c r="CU468" s="67">
        <v>0.20081967213114754</v>
      </c>
      <c r="CV468" s="67">
        <v>0.21311475409836064</v>
      </c>
      <c r="CW468" s="68">
        <v>13</v>
      </c>
      <c r="CX468" s="68">
        <v>14</v>
      </c>
      <c r="CY468" s="68">
        <v>7</v>
      </c>
      <c r="CZ468" s="68">
        <v>12</v>
      </c>
    </row>
    <row r="469" spans="1:375" x14ac:dyDescent="0.3">
      <c r="A469" s="3" t="s">
        <v>849</v>
      </c>
      <c r="B469" s="3" t="s">
        <v>873</v>
      </c>
      <c r="C469" s="3" t="s">
        <v>879</v>
      </c>
      <c r="D469" s="6">
        <v>555843</v>
      </c>
      <c r="E469" s="4">
        <v>1080</v>
      </c>
      <c r="F469" s="4">
        <v>170</v>
      </c>
      <c r="G469" s="54">
        <v>0.15740740740740741</v>
      </c>
      <c r="H469" s="4">
        <v>2</v>
      </c>
      <c r="I469" s="4">
        <v>110</v>
      </c>
      <c r="J469" s="6"/>
      <c r="K469" s="6">
        <v>35</v>
      </c>
      <c r="L469" s="6">
        <v>75</v>
      </c>
      <c r="M469" s="61">
        <v>60</v>
      </c>
      <c r="N469" s="4" t="s">
        <v>1709</v>
      </c>
      <c r="O469" s="4">
        <v>0</v>
      </c>
      <c r="P469" s="4">
        <v>0</v>
      </c>
      <c r="Q469" s="4">
        <v>100</v>
      </c>
      <c r="R469" s="4">
        <v>65</v>
      </c>
      <c r="S469" s="4">
        <v>35</v>
      </c>
      <c r="T469" s="4">
        <v>0</v>
      </c>
      <c r="U469" s="4">
        <v>0</v>
      </c>
      <c r="V469" s="4">
        <v>100</v>
      </c>
      <c r="W469" s="4">
        <v>25</v>
      </c>
      <c r="X469" s="4">
        <v>70</v>
      </c>
      <c r="Y469" s="4">
        <v>0</v>
      </c>
      <c r="Z469" s="4">
        <v>5</v>
      </c>
      <c r="AA469" s="4">
        <v>100</v>
      </c>
      <c r="AB469" s="4">
        <v>100</v>
      </c>
      <c r="AC469" s="4">
        <v>100</v>
      </c>
      <c r="AD469" s="4">
        <v>100</v>
      </c>
      <c r="AE469" s="4">
        <v>60</v>
      </c>
      <c r="AF469" s="4">
        <v>0</v>
      </c>
      <c r="AG469" s="4">
        <v>60</v>
      </c>
      <c r="AH469" s="4">
        <v>40</v>
      </c>
      <c r="AI469" s="4">
        <v>100</v>
      </c>
      <c r="AJ469" s="4">
        <v>4</v>
      </c>
      <c r="AK469" s="4" t="s">
        <v>96</v>
      </c>
      <c r="AL469" s="4" t="s">
        <v>96</v>
      </c>
      <c r="AM469" s="4">
        <v>5</v>
      </c>
      <c r="AN469" s="4" t="s">
        <v>97</v>
      </c>
      <c r="AO469" s="4" t="s">
        <v>97</v>
      </c>
      <c r="AP469" s="4" t="s">
        <v>97</v>
      </c>
      <c r="AQ469" s="4" t="s">
        <v>97</v>
      </c>
      <c r="AR469" s="4" t="s">
        <v>96</v>
      </c>
      <c r="AS469" s="4" t="s">
        <v>97</v>
      </c>
      <c r="AT469" s="4" t="s">
        <v>97</v>
      </c>
      <c r="AU469" s="4" t="s">
        <v>96</v>
      </c>
      <c r="AV469" s="4" t="s">
        <v>97</v>
      </c>
      <c r="AW469" s="4" t="s">
        <v>97</v>
      </c>
      <c r="AX469" s="4" t="s">
        <v>97</v>
      </c>
      <c r="AY469" s="4" t="s">
        <v>97</v>
      </c>
      <c r="AZ469" s="4" t="s">
        <v>97</v>
      </c>
      <c r="BA469" s="4" t="s">
        <v>97</v>
      </c>
      <c r="BB469" s="4" t="s">
        <v>97</v>
      </c>
      <c r="BC469" s="4" t="s">
        <v>97</v>
      </c>
      <c r="BD469" s="4" t="s">
        <v>96</v>
      </c>
      <c r="BE469" s="4">
        <v>4</v>
      </c>
      <c r="BF469" s="4">
        <v>4</v>
      </c>
      <c r="BG469" s="4">
        <v>4</v>
      </c>
      <c r="BH469" s="4">
        <v>0</v>
      </c>
      <c r="BI469" s="4">
        <v>0</v>
      </c>
      <c r="BJ469" s="4">
        <v>0</v>
      </c>
      <c r="BK469" s="4">
        <v>7</v>
      </c>
      <c r="BL469" s="4" t="s">
        <v>97</v>
      </c>
      <c r="BM469" s="4" t="s">
        <v>1713</v>
      </c>
      <c r="BN469" s="4" t="s">
        <v>98</v>
      </c>
      <c r="BO469" s="6" t="s">
        <v>97</v>
      </c>
      <c r="BP469" s="6" t="s">
        <v>98</v>
      </c>
      <c r="BQ469" s="6" t="s">
        <v>98</v>
      </c>
      <c r="BR469" s="6" t="s">
        <v>96</v>
      </c>
      <c r="BS469" s="6">
        <v>10</v>
      </c>
      <c r="BT469" s="6" t="s">
        <v>96</v>
      </c>
      <c r="BU469" s="29" t="s">
        <v>429</v>
      </c>
      <c r="BV469" s="29" t="s">
        <v>1801</v>
      </c>
      <c r="BW469" s="29" t="s">
        <v>429</v>
      </c>
      <c r="BX469" s="29" t="s">
        <v>429</v>
      </c>
      <c r="BY469" s="29" t="s">
        <v>429</v>
      </c>
      <c r="BZ469" s="65" t="s">
        <v>429</v>
      </c>
      <c r="CA469" s="65" t="s">
        <v>429</v>
      </c>
      <c r="CB469" s="65" t="s">
        <v>429</v>
      </c>
      <c r="CC469" s="65" t="s">
        <v>1800</v>
      </c>
      <c r="CD469" s="66">
        <v>64</v>
      </c>
      <c r="CE469" s="66">
        <v>39</v>
      </c>
      <c r="CF469" s="66">
        <v>9</v>
      </c>
      <c r="CG469" s="66">
        <v>0</v>
      </c>
      <c r="CH469" s="66">
        <v>0</v>
      </c>
      <c r="CI469" s="66">
        <v>97</v>
      </c>
      <c r="CJ469" s="66">
        <v>3</v>
      </c>
      <c r="CK469" s="66">
        <v>60</v>
      </c>
      <c r="CL469" s="66">
        <v>153</v>
      </c>
      <c r="CM469" s="66">
        <v>106</v>
      </c>
      <c r="CN469" s="66">
        <v>13</v>
      </c>
      <c r="CO469" s="66">
        <v>15</v>
      </c>
      <c r="CP469" s="66">
        <v>17</v>
      </c>
      <c r="CQ469" s="66">
        <v>15</v>
      </c>
      <c r="CR469" s="67">
        <v>0.14521112255406798</v>
      </c>
      <c r="CS469" s="67">
        <v>0.15756951596292482</v>
      </c>
      <c r="CT469" s="67">
        <v>0.28115345005149328</v>
      </c>
      <c r="CU469" s="67">
        <v>0.2070030895983522</v>
      </c>
      <c r="CV469" s="67">
        <v>0.20906282183316169</v>
      </c>
      <c r="CW469" s="68">
        <v>27</v>
      </c>
      <c r="CX469" s="68">
        <v>14</v>
      </c>
      <c r="CY469" s="68">
        <v>14</v>
      </c>
      <c r="CZ469" s="68">
        <v>12</v>
      </c>
    </row>
    <row r="470" spans="1:375" x14ac:dyDescent="0.3">
      <c r="A470" s="3" t="s">
        <v>849</v>
      </c>
      <c r="B470" s="3" t="s">
        <v>873</v>
      </c>
      <c r="C470" s="3" t="s">
        <v>882</v>
      </c>
      <c r="D470" s="6">
        <v>502189</v>
      </c>
      <c r="E470" s="4">
        <v>537</v>
      </c>
      <c r="F470" s="4">
        <v>228</v>
      </c>
      <c r="G470" s="54">
        <v>0.42458100558659218</v>
      </c>
      <c r="H470" s="4">
        <v>1</v>
      </c>
      <c r="I470" s="4">
        <v>138</v>
      </c>
      <c r="J470" s="6"/>
      <c r="K470" s="6">
        <v>138</v>
      </c>
      <c r="L470" s="6"/>
      <c r="M470" s="61">
        <v>90</v>
      </c>
      <c r="N470" s="4" t="s">
        <v>1709</v>
      </c>
      <c r="O470" s="4">
        <v>0</v>
      </c>
      <c r="P470" s="4">
        <v>0</v>
      </c>
      <c r="Q470" s="4">
        <v>0</v>
      </c>
      <c r="R470" s="4">
        <v>0</v>
      </c>
      <c r="S470" s="4">
        <v>100</v>
      </c>
      <c r="T470" s="4">
        <v>0</v>
      </c>
      <c r="U470" s="4">
        <v>0</v>
      </c>
      <c r="V470" s="4">
        <v>100</v>
      </c>
      <c r="W470" s="4">
        <v>90</v>
      </c>
      <c r="X470" s="4">
        <v>5</v>
      </c>
      <c r="Y470" s="4">
        <v>0</v>
      </c>
      <c r="Z470" s="4">
        <v>5</v>
      </c>
      <c r="AA470" s="4">
        <v>100</v>
      </c>
      <c r="AB470" s="4">
        <v>100</v>
      </c>
      <c r="AC470" s="4">
        <v>100</v>
      </c>
      <c r="AD470" s="4">
        <v>0</v>
      </c>
      <c r="AE470" s="4">
        <v>0</v>
      </c>
      <c r="AF470" s="4">
        <v>0</v>
      </c>
      <c r="AG470" s="4">
        <v>0</v>
      </c>
      <c r="AH470" s="4">
        <v>100</v>
      </c>
      <c r="AI470" s="4">
        <v>100</v>
      </c>
      <c r="AJ470" s="4">
        <v>2</v>
      </c>
      <c r="AK470" s="4" t="s">
        <v>96</v>
      </c>
      <c r="AL470" s="4" t="s">
        <v>96</v>
      </c>
      <c r="AM470" s="4">
        <v>4</v>
      </c>
      <c r="AN470" s="4" t="s">
        <v>97</v>
      </c>
      <c r="AO470" s="4" t="s">
        <v>97</v>
      </c>
      <c r="AP470" s="4" t="s">
        <v>97</v>
      </c>
      <c r="AQ470" s="4" t="s">
        <v>97</v>
      </c>
      <c r="AR470" s="4" t="s">
        <v>97</v>
      </c>
      <c r="AS470" s="4" t="s">
        <v>97</v>
      </c>
      <c r="AT470" s="4" t="s">
        <v>97</v>
      </c>
      <c r="AU470" s="4" t="s">
        <v>97</v>
      </c>
      <c r="AV470" s="4" t="s">
        <v>97</v>
      </c>
      <c r="AW470" s="4" t="s">
        <v>97</v>
      </c>
      <c r="AX470" s="4" t="s">
        <v>97</v>
      </c>
      <c r="AY470" s="4" t="s">
        <v>97</v>
      </c>
      <c r="AZ470" s="4" t="s">
        <v>97</v>
      </c>
      <c r="BA470" s="4" t="s">
        <v>97</v>
      </c>
      <c r="BB470" s="4" t="s">
        <v>97</v>
      </c>
      <c r="BC470" s="4" t="s">
        <v>97</v>
      </c>
      <c r="BD470" s="4" t="s">
        <v>97</v>
      </c>
      <c r="BE470" s="4">
        <v>6</v>
      </c>
      <c r="BF470" s="4">
        <v>15</v>
      </c>
      <c r="BG470" s="4">
        <v>30</v>
      </c>
      <c r="BH470" s="4">
        <v>0</v>
      </c>
      <c r="BI470" s="4">
        <v>10</v>
      </c>
      <c r="BJ470" s="4">
        <v>0</v>
      </c>
      <c r="BK470" s="4">
        <v>7</v>
      </c>
      <c r="BL470" s="4" t="s">
        <v>96</v>
      </c>
      <c r="BM470" s="4" t="s">
        <v>97</v>
      </c>
      <c r="BN470" s="4" t="s">
        <v>98</v>
      </c>
      <c r="BO470" s="6" t="s">
        <v>97</v>
      </c>
      <c r="BP470" s="6" t="s">
        <v>98</v>
      </c>
      <c r="BQ470" s="6" t="s">
        <v>98</v>
      </c>
      <c r="BR470" s="6" t="s">
        <v>96</v>
      </c>
      <c r="BS470" s="6">
        <v>18</v>
      </c>
      <c r="BT470" s="6" t="s">
        <v>96</v>
      </c>
      <c r="BU470" s="29" t="s">
        <v>429</v>
      </c>
      <c r="BV470" s="29" t="s">
        <v>429</v>
      </c>
      <c r="BW470" s="29" t="s">
        <v>429</v>
      </c>
      <c r="BX470" s="29" t="s">
        <v>429</v>
      </c>
      <c r="BY470" s="29" t="s">
        <v>429</v>
      </c>
      <c r="BZ470" s="65" t="s">
        <v>429</v>
      </c>
      <c r="CA470" s="65" t="s">
        <v>429</v>
      </c>
      <c r="CB470" s="65" t="s">
        <v>429</v>
      </c>
      <c r="CC470" s="65" t="s">
        <v>429</v>
      </c>
      <c r="CD470" s="66">
        <v>32</v>
      </c>
      <c r="CE470" s="66">
        <v>14</v>
      </c>
      <c r="CF470" s="66">
        <v>7</v>
      </c>
      <c r="CG470" s="66">
        <v>0</v>
      </c>
      <c r="CH470" s="66">
        <v>8</v>
      </c>
      <c r="CI470" s="66">
        <v>52</v>
      </c>
      <c r="CJ470" s="66">
        <v>0</v>
      </c>
      <c r="CK470" s="66">
        <v>34</v>
      </c>
      <c r="CL470" s="66">
        <v>103</v>
      </c>
      <c r="CM470" s="66">
        <v>66</v>
      </c>
      <c r="CN470" s="66">
        <v>6</v>
      </c>
      <c r="CO470" s="66">
        <v>15</v>
      </c>
      <c r="CP470" s="66">
        <v>0</v>
      </c>
      <c r="CQ470" s="66">
        <v>0</v>
      </c>
      <c r="CR470" s="67">
        <v>0.21052631578947367</v>
      </c>
      <c r="CS470" s="67">
        <v>0.19237749546279492</v>
      </c>
      <c r="CT470" s="67">
        <v>0.29945553539019965</v>
      </c>
      <c r="CU470" s="67">
        <v>0.15426497277676951</v>
      </c>
      <c r="CV470" s="67">
        <v>0.14337568058076225</v>
      </c>
      <c r="CW470" s="68">
        <v>7</v>
      </c>
      <c r="CX470" s="68">
        <v>8</v>
      </c>
      <c r="CY470" s="68">
        <v>7</v>
      </c>
      <c r="CZ470" s="68">
        <v>7</v>
      </c>
    </row>
    <row r="471" spans="1:375" x14ac:dyDescent="0.3">
      <c r="A471" s="3" t="s">
        <v>849</v>
      </c>
      <c r="B471" s="3" t="s">
        <v>873</v>
      </c>
      <c r="C471" s="3" t="s">
        <v>883</v>
      </c>
      <c r="D471" s="6">
        <v>502197</v>
      </c>
      <c r="E471" s="4">
        <v>930</v>
      </c>
      <c r="F471" s="4">
        <v>91</v>
      </c>
      <c r="G471" s="54">
        <v>9.7849462365591403E-2</v>
      </c>
      <c r="H471" s="4">
        <v>1</v>
      </c>
      <c r="I471" s="4">
        <v>61</v>
      </c>
      <c r="J471" s="6"/>
      <c r="K471" s="6"/>
      <c r="L471" s="6">
        <v>61</v>
      </c>
      <c r="M471" s="61">
        <v>30</v>
      </c>
      <c r="N471" s="4" t="s">
        <v>1709</v>
      </c>
      <c r="O471" s="4">
        <v>0</v>
      </c>
      <c r="P471" s="4">
        <v>0</v>
      </c>
      <c r="Q471" s="4">
        <v>100</v>
      </c>
      <c r="R471" s="4">
        <v>95</v>
      </c>
      <c r="S471" s="4">
        <v>5</v>
      </c>
      <c r="T471" s="4">
        <v>0</v>
      </c>
      <c r="U471" s="4">
        <v>0</v>
      </c>
      <c r="V471" s="4">
        <v>0</v>
      </c>
      <c r="W471" s="4">
        <v>0</v>
      </c>
      <c r="X471" s="4">
        <v>88</v>
      </c>
      <c r="Y471" s="4">
        <v>2</v>
      </c>
      <c r="Z471" s="4">
        <v>10</v>
      </c>
      <c r="AA471" s="4">
        <v>100</v>
      </c>
      <c r="AB471" s="4">
        <v>100</v>
      </c>
      <c r="AC471" s="4">
        <v>100</v>
      </c>
      <c r="AD471" s="4">
        <v>100</v>
      </c>
      <c r="AE471" s="4">
        <v>95</v>
      </c>
      <c r="AF471" s="4">
        <v>0</v>
      </c>
      <c r="AG471" s="4">
        <v>97</v>
      </c>
      <c r="AH471" s="4">
        <v>3</v>
      </c>
      <c r="AI471" s="4">
        <v>100</v>
      </c>
      <c r="AJ471" s="4">
        <v>2</v>
      </c>
      <c r="AK471" s="4" t="s">
        <v>96</v>
      </c>
      <c r="AL471" s="4" t="s">
        <v>97</v>
      </c>
      <c r="AM471" s="4" t="s">
        <v>98</v>
      </c>
      <c r="AN471" s="4" t="s">
        <v>97</v>
      </c>
      <c r="AO471" s="4" t="s">
        <v>97</v>
      </c>
      <c r="AP471" s="4" t="s">
        <v>97</v>
      </c>
      <c r="AQ471" s="4" t="s">
        <v>97</v>
      </c>
      <c r="AR471" s="4" t="s">
        <v>97</v>
      </c>
      <c r="AS471" s="4" t="s">
        <v>97</v>
      </c>
      <c r="AT471" s="4" t="s">
        <v>97</v>
      </c>
      <c r="AU471" s="4" t="s">
        <v>97</v>
      </c>
      <c r="AV471" s="4" t="s">
        <v>97</v>
      </c>
      <c r="AW471" s="4" t="s">
        <v>97</v>
      </c>
      <c r="AX471" s="4" t="s">
        <v>97</v>
      </c>
      <c r="AY471" s="4" t="s">
        <v>97</v>
      </c>
      <c r="AZ471" s="4" t="s">
        <v>97</v>
      </c>
      <c r="BA471" s="4" t="s">
        <v>97</v>
      </c>
      <c r="BB471" s="4" t="s">
        <v>97</v>
      </c>
      <c r="BC471" s="4" t="s">
        <v>97</v>
      </c>
      <c r="BD471" s="4" t="s">
        <v>97</v>
      </c>
      <c r="BE471" s="4">
        <v>0</v>
      </c>
      <c r="BF471" s="4">
        <v>10</v>
      </c>
      <c r="BG471" s="4">
        <v>20</v>
      </c>
      <c r="BH471" s="4">
        <v>0</v>
      </c>
      <c r="BI471" s="4">
        <v>3</v>
      </c>
      <c r="BJ471" s="4">
        <v>0</v>
      </c>
      <c r="BK471" s="4">
        <v>7</v>
      </c>
      <c r="BL471" s="4" t="s">
        <v>97</v>
      </c>
      <c r="BM471" s="4" t="s">
        <v>97</v>
      </c>
      <c r="BN471" s="4" t="s">
        <v>98</v>
      </c>
      <c r="BO471" s="6" t="s">
        <v>97</v>
      </c>
      <c r="BP471" s="6" t="s">
        <v>98</v>
      </c>
      <c r="BQ471" s="6" t="s">
        <v>98</v>
      </c>
      <c r="BR471" s="6" t="s">
        <v>96</v>
      </c>
      <c r="BS471" s="6">
        <v>5</v>
      </c>
      <c r="BT471" s="6" t="s">
        <v>97</v>
      </c>
      <c r="BU471" s="29" t="s">
        <v>429</v>
      </c>
      <c r="BV471" s="29" t="s">
        <v>429</v>
      </c>
      <c r="BW471" s="29" t="s">
        <v>429</v>
      </c>
      <c r="BX471" s="29" t="s">
        <v>429</v>
      </c>
      <c r="BY471" s="29" t="s">
        <v>429</v>
      </c>
      <c r="BZ471" s="65" t="s">
        <v>429</v>
      </c>
      <c r="CA471" s="65" t="s">
        <v>429</v>
      </c>
      <c r="CB471" s="65" t="s">
        <v>429</v>
      </c>
      <c r="CC471" s="65" t="s">
        <v>429</v>
      </c>
      <c r="CD471" s="66">
        <v>19</v>
      </c>
      <c r="CE471" s="66">
        <v>9</v>
      </c>
      <c r="CF471" s="66">
        <v>5</v>
      </c>
      <c r="CG471" s="66">
        <v>0</v>
      </c>
      <c r="CH471" s="66">
        <v>0</v>
      </c>
      <c r="CI471" s="66">
        <v>22</v>
      </c>
      <c r="CJ471" s="66">
        <v>0</v>
      </c>
      <c r="CK471" s="66">
        <v>15</v>
      </c>
      <c r="CL471" s="66">
        <v>156</v>
      </c>
      <c r="CM471" s="66">
        <v>100</v>
      </c>
      <c r="CN471" s="66">
        <v>9</v>
      </c>
      <c r="CO471" s="66">
        <v>26</v>
      </c>
      <c r="CP471" s="66">
        <v>22</v>
      </c>
      <c r="CQ471" s="66">
        <v>21</v>
      </c>
      <c r="CR471" s="67">
        <v>0.13355048859934854</v>
      </c>
      <c r="CS471" s="67">
        <v>0.19109663409337677</v>
      </c>
      <c r="CT471" s="67">
        <v>0.2953311617806732</v>
      </c>
      <c r="CU471" s="67">
        <v>0.20195439739413681</v>
      </c>
      <c r="CV471" s="67">
        <v>0.17806731813246471</v>
      </c>
      <c r="CW471" s="68">
        <v>8</v>
      </c>
      <c r="CX471" s="68">
        <v>17</v>
      </c>
      <c r="CY471" s="68">
        <v>8</v>
      </c>
      <c r="CZ471" s="68">
        <v>7</v>
      </c>
      <c r="DI471" s="47"/>
      <c r="DJ471" s="47"/>
      <c r="DK471" s="47"/>
      <c r="DL471" s="47"/>
      <c r="DM471" s="47"/>
      <c r="DN471" s="47"/>
      <c r="DO471" s="47"/>
      <c r="DP471" s="47"/>
      <c r="DQ471" s="47"/>
      <c r="DR471" s="47"/>
      <c r="DS471" s="47"/>
      <c r="DT471" s="47"/>
      <c r="DU471" s="47"/>
      <c r="DV471" s="47"/>
      <c r="DW471" s="47"/>
      <c r="DX471" s="47"/>
      <c r="DY471" s="47"/>
      <c r="DZ471" s="47"/>
      <c r="EA471" s="47"/>
      <c r="EB471" s="47"/>
      <c r="EC471" s="47"/>
      <c r="ED471" s="47"/>
      <c r="EE471" s="47"/>
      <c r="EF471" s="47"/>
      <c r="EG471" s="47"/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  <c r="FI471" s="47"/>
      <c r="FJ471" s="47"/>
      <c r="FK471" s="47"/>
      <c r="FL471" s="47"/>
      <c r="FM471" s="47"/>
      <c r="FN471" s="47"/>
      <c r="FO471" s="47"/>
      <c r="FP471" s="47"/>
      <c r="FQ471" s="47"/>
      <c r="FR471" s="47"/>
      <c r="FS471" s="47"/>
      <c r="FT471" s="47"/>
      <c r="FU471" s="47"/>
      <c r="FV471" s="47"/>
      <c r="FW471" s="47"/>
      <c r="FX471" s="47"/>
      <c r="FY471" s="47"/>
      <c r="FZ471" s="47"/>
      <c r="GA471" s="47"/>
      <c r="GB471" s="47"/>
      <c r="GC471" s="47"/>
      <c r="GD471" s="47"/>
      <c r="GE471" s="47"/>
      <c r="GF471" s="47"/>
      <c r="GG471" s="47"/>
      <c r="GH471" s="47"/>
      <c r="GI471" s="47"/>
      <c r="GJ471" s="47"/>
      <c r="GK471" s="47"/>
      <c r="GL471" s="47"/>
      <c r="GM471" s="47"/>
      <c r="GN471" s="47"/>
      <c r="GO471" s="47"/>
      <c r="GP471" s="47"/>
      <c r="GQ471" s="47"/>
      <c r="GR471" s="47"/>
      <c r="GS471" s="47"/>
      <c r="GT471" s="47"/>
      <c r="GU471" s="47"/>
      <c r="GV471" s="47"/>
      <c r="GW471" s="47"/>
      <c r="GX471" s="47"/>
      <c r="GY471" s="47"/>
      <c r="GZ471" s="47"/>
      <c r="HA471" s="47"/>
      <c r="HB471" s="47"/>
      <c r="HC471" s="47"/>
      <c r="HD471" s="47"/>
      <c r="HE471" s="47"/>
      <c r="HF471" s="47"/>
      <c r="HG471" s="47"/>
      <c r="HH471" s="47"/>
      <c r="HI471" s="47"/>
      <c r="HJ471" s="47"/>
      <c r="HK471" s="47"/>
      <c r="HL471" s="47"/>
      <c r="HM471" s="47"/>
      <c r="HN471" s="47"/>
      <c r="HO471" s="47"/>
      <c r="HP471" s="47"/>
      <c r="HQ471" s="47"/>
      <c r="HR471" s="47"/>
      <c r="HS471" s="47"/>
      <c r="HT471" s="47"/>
      <c r="HU471" s="47"/>
      <c r="HV471" s="47"/>
      <c r="HW471" s="47"/>
      <c r="HX471" s="47"/>
      <c r="HY471" s="47"/>
      <c r="HZ471" s="47"/>
      <c r="IA471" s="47"/>
      <c r="IB471" s="47"/>
      <c r="IC471" s="47"/>
      <c r="ID471" s="47"/>
      <c r="IE471" s="47"/>
      <c r="IF471" s="47"/>
      <c r="IG471" s="47"/>
      <c r="IH471" s="47"/>
      <c r="II471" s="47"/>
      <c r="IJ471" s="47"/>
      <c r="IK471" s="47"/>
      <c r="IL471" s="47"/>
      <c r="IM471" s="47"/>
      <c r="IN471" s="47"/>
      <c r="IO471" s="47"/>
      <c r="IP471" s="47"/>
      <c r="IQ471" s="47"/>
      <c r="IR471" s="47"/>
      <c r="IS471" s="47"/>
      <c r="IT471" s="47"/>
      <c r="IU471" s="47"/>
      <c r="IV471" s="47"/>
      <c r="IW471" s="47"/>
      <c r="IX471" s="47"/>
      <c r="IY471" s="47"/>
      <c r="IZ471" s="47"/>
      <c r="JA471" s="47"/>
      <c r="JB471" s="47"/>
      <c r="JC471" s="47"/>
      <c r="JD471" s="47"/>
      <c r="JE471" s="47"/>
      <c r="JF471" s="47"/>
      <c r="JG471" s="47"/>
      <c r="JH471" s="47"/>
      <c r="JI471" s="47"/>
      <c r="JJ471" s="47"/>
      <c r="JK471" s="47"/>
      <c r="JL471" s="47"/>
      <c r="JM471" s="47"/>
      <c r="JN471" s="47"/>
      <c r="JO471" s="47"/>
      <c r="JP471" s="47"/>
      <c r="JQ471" s="47"/>
      <c r="JR471" s="47"/>
      <c r="JS471" s="47"/>
      <c r="JT471" s="47"/>
      <c r="JU471" s="47"/>
      <c r="JV471" s="47"/>
      <c r="JW471" s="47"/>
      <c r="JX471" s="47"/>
      <c r="JY471" s="47"/>
      <c r="JZ471" s="47"/>
      <c r="KA471" s="47"/>
      <c r="KB471" s="47"/>
      <c r="KC471" s="47"/>
      <c r="KD471" s="47"/>
      <c r="KE471" s="47"/>
      <c r="KF471" s="47"/>
      <c r="KG471" s="47"/>
      <c r="KH471" s="47"/>
      <c r="KI471" s="47"/>
      <c r="KJ471" s="47"/>
      <c r="KK471" s="47"/>
      <c r="KL471" s="47"/>
      <c r="KM471" s="47"/>
      <c r="KN471" s="47"/>
      <c r="KO471" s="47"/>
      <c r="KP471" s="47"/>
      <c r="KQ471" s="47"/>
      <c r="KR471" s="47"/>
      <c r="KS471" s="47"/>
      <c r="KT471" s="47"/>
      <c r="KU471" s="47"/>
      <c r="KV471" s="47"/>
      <c r="KW471" s="47"/>
      <c r="KX471" s="47"/>
      <c r="KY471" s="47"/>
      <c r="KZ471" s="47"/>
      <c r="LA471" s="47"/>
      <c r="LB471" s="47"/>
      <c r="LC471" s="47"/>
      <c r="LD471" s="47"/>
      <c r="LE471" s="47"/>
      <c r="LF471" s="47"/>
      <c r="LG471" s="47"/>
      <c r="LH471" s="47"/>
      <c r="LI471" s="47"/>
      <c r="LJ471" s="47"/>
      <c r="LK471" s="47"/>
      <c r="LL471" s="47"/>
      <c r="LM471" s="47"/>
      <c r="LN471" s="47"/>
      <c r="LO471" s="47"/>
      <c r="LP471" s="47"/>
      <c r="LQ471" s="47"/>
      <c r="LR471" s="47"/>
      <c r="LS471" s="47"/>
      <c r="LT471" s="47"/>
      <c r="LU471" s="47"/>
      <c r="LV471" s="47"/>
      <c r="LW471" s="47"/>
      <c r="LX471" s="47"/>
      <c r="LY471" s="47"/>
      <c r="LZ471" s="47"/>
      <c r="MA471" s="47"/>
      <c r="MB471" s="47"/>
      <c r="MC471" s="47"/>
      <c r="MD471" s="47"/>
      <c r="ME471" s="47"/>
      <c r="MF471" s="47"/>
      <c r="MG471" s="47"/>
      <c r="MH471" s="47"/>
      <c r="MI471" s="47"/>
      <c r="MJ471" s="47"/>
      <c r="MK471" s="47"/>
      <c r="ML471" s="47"/>
      <c r="MM471" s="47"/>
      <c r="MN471" s="47"/>
      <c r="MO471" s="47"/>
      <c r="MP471" s="47"/>
      <c r="MQ471" s="47"/>
      <c r="MR471" s="47"/>
      <c r="MS471" s="47"/>
      <c r="MT471" s="47"/>
      <c r="MU471" s="47"/>
      <c r="MV471" s="47"/>
      <c r="MW471" s="47"/>
      <c r="MX471" s="47"/>
      <c r="MY471" s="47"/>
      <c r="MZ471" s="47"/>
      <c r="NA471" s="47"/>
      <c r="NB471" s="47"/>
      <c r="NC471" s="47"/>
      <c r="ND471" s="47"/>
      <c r="NE471" s="47"/>
      <c r="NF471" s="47"/>
      <c r="NG471" s="47"/>
    </row>
    <row r="472" spans="1:375" x14ac:dyDescent="0.3">
      <c r="A472" s="3" t="s">
        <v>849</v>
      </c>
      <c r="B472" s="3" t="s">
        <v>873</v>
      </c>
      <c r="C472" s="3" t="s">
        <v>885</v>
      </c>
      <c r="D472" s="6">
        <v>502341</v>
      </c>
      <c r="E472" s="4">
        <v>715</v>
      </c>
      <c r="F472" s="4">
        <v>75</v>
      </c>
      <c r="G472" s="54">
        <v>0.1048951048951049</v>
      </c>
      <c r="H472" s="4">
        <v>1</v>
      </c>
      <c r="I472" s="4">
        <v>75</v>
      </c>
      <c r="J472" s="6"/>
      <c r="K472" s="6"/>
      <c r="L472" s="6">
        <v>75</v>
      </c>
      <c r="M472" s="61"/>
      <c r="N472" s="4" t="s">
        <v>1709</v>
      </c>
      <c r="O472" s="4">
        <v>2</v>
      </c>
      <c r="P472" s="4">
        <v>46</v>
      </c>
      <c r="Q472" s="4">
        <v>100</v>
      </c>
      <c r="R472" s="4">
        <v>95</v>
      </c>
      <c r="S472" s="4">
        <v>5</v>
      </c>
      <c r="T472" s="4">
        <v>0</v>
      </c>
      <c r="U472" s="4">
        <v>0</v>
      </c>
      <c r="V472" s="4">
        <v>50</v>
      </c>
      <c r="W472" s="4">
        <v>35</v>
      </c>
      <c r="X472" s="4">
        <v>55</v>
      </c>
      <c r="Y472" s="4">
        <v>5</v>
      </c>
      <c r="Z472" s="4">
        <v>5</v>
      </c>
      <c r="AA472" s="4">
        <v>100</v>
      </c>
      <c r="AB472" s="4">
        <v>100</v>
      </c>
      <c r="AC472" s="4">
        <v>100</v>
      </c>
      <c r="AD472" s="4">
        <v>100</v>
      </c>
      <c r="AE472" s="4">
        <v>90</v>
      </c>
      <c r="AF472" s="4">
        <v>0</v>
      </c>
      <c r="AG472" s="4">
        <v>95</v>
      </c>
      <c r="AH472" s="4">
        <v>5</v>
      </c>
      <c r="AI472" s="4">
        <v>100</v>
      </c>
      <c r="AJ472" s="4">
        <v>2</v>
      </c>
      <c r="AK472" s="4" t="s">
        <v>96</v>
      </c>
      <c r="AL472" s="4" t="s">
        <v>97</v>
      </c>
      <c r="AM472" s="4" t="s">
        <v>98</v>
      </c>
      <c r="AN472" s="4" t="s">
        <v>97</v>
      </c>
      <c r="AO472" s="4" t="s">
        <v>97</v>
      </c>
      <c r="AP472" s="4" t="s">
        <v>97</v>
      </c>
      <c r="AQ472" s="4" t="s">
        <v>97</v>
      </c>
      <c r="AR472" s="4" t="s">
        <v>97</v>
      </c>
      <c r="AS472" s="4" t="s">
        <v>97</v>
      </c>
      <c r="AT472" s="4" t="s">
        <v>97</v>
      </c>
      <c r="AU472" s="4" t="s">
        <v>97</v>
      </c>
      <c r="AV472" s="4" t="s">
        <v>97</v>
      </c>
      <c r="AW472" s="4" t="s">
        <v>97</v>
      </c>
      <c r="AX472" s="4" t="s">
        <v>97</v>
      </c>
      <c r="AY472" s="4" t="s">
        <v>97</v>
      </c>
      <c r="AZ472" s="4" t="s">
        <v>97</v>
      </c>
      <c r="BA472" s="4" t="s">
        <v>97</v>
      </c>
      <c r="BB472" s="4" t="s">
        <v>97</v>
      </c>
      <c r="BC472" s="4" t="s">
        <v>96</v>
      </c>
      <c r="BD472" s="4" t="s">
        <v>96</v>
      </c>
      <c r="BE472" s="4">
        <v>7</v>
      </c>
      <c r="BF472" s="4">
        <v>10</v>
      </c>
      <c r="BG472" s="4">
        <v>10</v>
      </c>
      <c r="BH472" s="4">
        <v>0</v>
      </c>
      <c r="BI472" s="4">
        <v>6</v>
      </c>
      <c r="BJ472" s="4">
        <v>0</v>
      </c>
      <c r="BK472" s="4">
        <v>7</v>
      </c>
      <c r="BL472" s="4" t="s">
        <v>97</v>
      </c>
      <c r="BM472" s="4" t="s">
        <v>97</v>
      </c>
      <c r="BN472" s="4" t="s">
        <v>98</v>
      </c>
      <c r="BO472" s="6" t="s">
        <v>97</v>
      </c>
      <c r="BP472" s="6" t="s">
        <v>98</v>
      </c>
      <c r="BQ472" s="6" t="s">
        <v>98</v>
      </c>
      <c r="BR472" s="6" t="s">
        <v>96</v>
      </c>
      <c r="BS472" s="6">
        <v>7</v>
      </c>
      <c r="BT472" s="6" t="s">
        <v>96</v>
      </c>
      <c r="BU472" s="29" t="s">
        <v>429</v>
      </c>
      <c r="BV472" s="29" t="s">
        <v>429</v>
      </c>
      <c r="BW472" s="29" t="s">
        <v>429</v>
      </c>
      <c r="BX472" s="29" t="s">
        <v>429</v>
      </c>
      <c r="BY472" s="29" t="s">
        <v>429</v>
      </c>
      <c r="BZ472" s="65" t="s">
        <v>429</v>
      </c>
      <c r="CA472" s="65" t="s">
        <v>429</v>
      </c>
      <c r="CB472" s="65" t="s">
        <v>429</v>
      </c>
      <c r="CC472" s="65" t="s">
        <v>429</v>
      </c>
      <c r="CD472" s="66">
        <v>23</v>
      </c>
      <c r="CE472" s="66">
        <v>9</v>
      </c>
      <c r="CF472" s="66">
        <v>9</v>
      </c>
      <c r="CG472" s="66">
        <v>0</v>
      </c>
      <c r="CH472" s="66">
        <v>0</v>
      </c>
      <c r="CI472" s="66">
        <v>30</v>
      </c>
      <c r="CJ472" s="66">
        <v>0</v>
      </c>
      <c r="CK472" s="66">
        <v>16</v>
      </c>
      <c r="CL472" s="66">
        <v>152</v>
      </c>
      <c r="CM472" s="66">
        <v>79</v>
      </c>
      <c r="CN472" s="66">
        <v>5</v>
      </c>
      <c r="CO472" s="66">
        <v>16</v>
      </c>
      <c r="CP472" s="66">
        <v>16</v>
      </c>
      <c r="CQ472" s="66">
        <v>15</v>
      </c>
      <c r="CR472" s="67">
        <v>0.16978417266187051</v>
      </c>
      <c r="CS472" s="67">
        <v>0.18705035971223022</v>
      </c>
      <c r="CT472" s="67">
        <v>0.26762589928057556</v>
      </c>
      <c r="CU472" s="67">
        <v>0.18705035971223022</v>
      </c>
      <c r="CV472" s="67">
        <v>0.18848920863309351</v>
      </c>
      <c r="CW472" s="68">
        <v>9</v>
      </c>
      <c r="CX472" s="68">
        <v>19</v>
      </c>
      <c r="CY472" s="68">
        <v>6</v>
      </c>
      <c r="CZ472" s="68">
        <v>9</v>
      </c>
      <c r="DI472" s="47"/>
      <c r="DJ472" s="47"/>
      <c r="DK472" s="47"/>
      <c r="DL472" s="47"/>
      <c r="DM472" s="47"/>
      <c r="DN472" s="47"/>
      <c r="DO472" s="47"/>
      <c r="DP472" s="47"/>
      <c r="DQ472" s="47"/>
      <c r="DR472" s="47"/>
      <c r="DS472" s="4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  <c r="FI472" s="47"/>
      <c r="FJ472" s="47"/>
      <c r="FK472" s="47"/>
      <c r="FL472" s="47"/>
      <c r="FM472" s="47"/>
      <c r="FN472" s="47"/>
      <c r="FO472" s="47"/>
      <c r="FP472" s="47"/>
      <c r="FQ472" s="47"/>
      <c r="FR472" s="47"/>
      <c r="FS472" s="47"/>
      <c r="FT472" s="47"/>
      <c r="FU472" s="47"/>
      <c r="FV472" s="47"/>
      <c r="FW472" s="47"/>
      <c r="FX472" s="47"/>
      <c r="FY472" s="47"/>
      <c r="FZ472" s="47"/>
      <c r="GA472" s="47"/>
      <c r="GB472" s="47"/>
      <c r="GC472" s="47"/>
      <c r="GD472" s="47"/>
      <c r="GE472" s="47"/>
      <c r="GF472" s="47"/>
      <c r="GG472" s="47"/>
      <c r="GH472" s="47"/>
      <c r="GI472" s="47"/>
      <c r="GJ472" s="47"/>
      <c r="GK472" s="47"/>
      <c r="GL472" s="47"/>
      <c r="GM472" s="47"/>
      <c r="GN472" s="47"/>
      <c r="GO472" s="47"/>
      <c r="GP472" s="47"/>
      <c r="GQ472" s="47"/>
      <c r="GR472" s="47"/>
      <c r="GS472" s="47"/>
      <c r="GT472" s="47"/>
      <c r="GU472" s="47"/>
      <c r="GV472" s="47"/>
      <c r="GW472" s="47"/>
      <c r="GX472" s="47"/>
      <c r="GY472" s="47"/>
      <c r="GZ472" s="47"/>
      <c r="HA472" s="47"/>
      <c r="HB472" s="47"/>
      <c r="HC472" s="47"/>
      <c r="HD472" s="47"/>
      <c r="HE472" s="47"/>
      <c r="HF472" s="47"/>
      <c r="HG472" s="47"/>
      <c r="HH472" s="47"/>
      <c r="HI472" s="47"/>
      <c r="HJ472" s="47"/>
      <c r="HK472" s="47"/>
      <c r="HL472" s="47"/>
      <c r="HM472" s="47"/>
      <c r="HN472" s="47"/>
      <c r="HO472" s="47"/>
      <c r="HP472" s="47"/>
      <c r="HQ472" s="47"/>
      <c r="HR472" s="47"/>
      <c r="HS472" s="47"/>
      <c r="HT472" s="47"/>
      <c r="HU472" s="47"/>
      <c r="HV472" s="47"/>
      <c r="HW472" s="47"/>
      <c r="HX472" s="47"/>
      <c r="HY472" s="47"/>
      <c r="HZ472" s="47"/>
      <c r="IA472" s="47"/>
      <c r="IB472" s="47"/>
      <c r="IC472" s="47"/>
      <c r="ID472" s="47"/>
      <c r="IE472" s="47"/>
      <c r="IF472" s="47"/>
      <c r="IG472" s="47"/>
      <c r="IH472" s="47"/>
      <c r="II472" s="47"/>
      <c r="IJ472" s="47"/>
      <c r="IK472" s="47"/>
      <c r="IL472" s="47"/>
      <c r="IM472" s="47"/>
      <c r="IN472" s="47"/>
      <c r="IO472" s="47"/>
      <c r="IP472" s="47"/>
      <c r="IQ472" s="47"/>
      <c r="IR472" s="47"/>
      <c r="IS472" s="47"/>
      <c r="IT472" s="47"/>
      <c r="IU472" s="47"/>
      <c r="IV472" s="47"/>
      <c r="IW472" s="47"/>
      <c r="IX472" s="47"/>
      <c r="IY472" s="47"/>
      <c r="IZ472" s="47"/>
      <c r="JA472" s="47"/>
      <c r="JB472" s="47"/>
      <c r="JC472" s="47"/>
      <c r="JD472" s="47"/>
      <c r="JE472" s="47"/>
      <c r="JF472" s="47"/>
      <c r="JG472" s="47"/>
      <c r="JH472" s="47"/>
      <c r="JI472" s="47"/>
      <c r="JJ472" s="47"/>
      <c r="JK472" s="47"/>
      <c r="JL472" s="47"/>
      <c r="JM472" s="47"/>
      <c r="JN472" s="47"/>
      <c r="JO472" s="47"/>
      <c r="JP472" s="47"/>
      <c r="JQ472" s="47"/>
      <c r="JR472" s="47"/>
      <c r="JS472" s="47"/>
      <c r="JT472" s="47"/>
      <c r="JU472" s="47"/>
      <c r="JV472" s="47"/>
      <c r="JW472" s="47"/>
      <c r="JX472" s="47"/>
      <c r="JY472" s="47"/>
      <c r="JZ472" s="47"/>
      <c r="KA472" s="47"/>
      <c r="KB472" s="47"/>
      <c r="KC472" s="47"/>
      <c r="KD472" s="47"/>
      <c r="KE472" s="47"/>
      <c r="KF472" s="47"/>
      <c r="KG472" s="47"/>
      <c r="KH472" s="47"/>
      <c r="KI472" s="47"/>
      <c r="KJ472" s="47"/>
      <c r="KK472" s="47"/>
      <c r="KL472" s="47"/>
      <c r="KM472" s="47"/>
      <c r="KN472" s="47"/>
      <c r="KO472" s="47"/>
      <c r="KP472" s="47"/>
      <c r="KQ472" s="47"/>
      <c r="KR472" s="47"/>
      <c r="KS472" s="47"/>
      <c r="KT472" s="47"/>
      <c r="KU472" s="47"/>
      <c r="KV472" s="47"/>
      <c r="KW472" s="47"/>
      <c r="KX472" s="47"/>
      <c r="KY472" s="47"/>
      <c r="KZ472" s="47"/>
      <c r="LA472" s="47"/>
      <c r="LB472" s="47"/>
      <c r="LC472" s="47"/>
      <c r="LD472" s="47"/>
      <c r="LE472" s="47"/>
      <c r="LF472" s="47"/>
      <c r="LG472" s="47"/>
      <c r="LH472" s="47"/>
      <c r="LI472" s="47"/>
      <c r="LJ472" s="47"/>
      <c r="LK472" s="47"/>
      <c r="LL472" s="47"/>
      <c r="LM472" s="47"/>
      <c r="LN472" s="47"/>
      <c r="LO472" s="47"/>
      <c r="LP472" s="47"/>
      <c r="LQ472" s="47"/>
      <c r="LR472" s="47"/>
      <c r="LS472" s="47"/>
      <c r="LT472" s="47"/>
      <c r="LU472" s="47"/>
      <c r="LV472" s="47"/>
      <c r="LW472" s="47"/>
      <c r="LX472" s="47"/>
      <c r="LY472" s="47"/>
      <c r="LZ472" s="47"/>
      <c r="MA472" s="47"/>
      <c r="MB472" s="47"/>
      <c r="MC472" s="47"/>
      <c r="MD472" s="47"/>
      <c r="ME472" s="47"/>
      <c r="MF472" s="47"/>
      <c r="MG472" s="47"/>
      <c r="MH472" s="47"/>
      <c r="MI472" s="47"/>
      <c r="MJ472" s="47"/>
      <c r="MK472" s="47"/>
      <c r="ML472" s="47"/>
      <c r="MM472" s="47"/>
      <c r="MN472" s="47"/>
      <c r="MO472" s="47"/>
      <c r="MP472" s="47"/>
      <c r="MQ472" s="47"/>
      <c r="MR472" s="47"/>
      <c r="MS472" s="47"/>
      <c r="MT472" s="47"/>
      <c r="MU472" s="47"/>
      <c r="MV472" s="47"/>
      <c r="MW472" s="47"/>
      <c r="MX472" s="47"/>
      <c r="MY472" s="47"/>
      <c r="MZ472" s="47"/>
      <c r="NA472" s="47"/>
      <c r="NB472" s="47"/>
      <c r="NC472" s="47"/>
      <c r="ND472" s="47"/>
      <c r="NE472" s="47"/>
      <c r="NF472" s="47"/>
      <c r="NG472" s="47"/>
    </row>
    <row r="473" spans="1:375" x14ac:dyDescent="0.3">
      <c r="A473" s="3" t="s">
        <v>849</v>
      </c>
      <c r="B473" s="3" t="s">
        <v>873</v>
      </c>
      <c r="C473" s="3" t="s">
        <v>887</v>
      </c>
      <c r="D473" s="6">
        <v>502421</v>
      </c>
      <c r="E473" s="4">
        <v>2070</v>
      </c>
      <c r="F473" s="4">
        <v>233</v>
      </c>
      <c r="G473" s="54">
        <v>0.11256038647342995</v>
      </c>
      <c r="H473" s="4">
        <v>1</v>
      </c>
      <c r="I473" s="4">
        <v>233</v>
      </c>
      <c r="J473" s="6">
        <v>233</v>
      </c>
      <c r="K473" s="6"/>
      <c r="L473" s="6"/>
      <c r="M473" s="61"/>
      <c r="N473" s="4" t="s">
        <v>1709</v>
      </c>
      <c r="O473" s="6">
        <v>10</v>
      </c>
      <c r="P473" s="6">
        <v>15</v>
      </c>
      <c r="Q473" s="6">
        <v>100</v>
      </c>
      <c r="R473" s="6">
        <v>100</v>
      </c>
      <c r="S473" s="6">
        <v>0</v>
      </c>
      <c r="T473" s="6">
        <v>0</v>
      </c>
      <c r="U473" s="6">
        <v>0</v>
      </c>
      <c r="V473" s="4">
        <v>30</v>
      </c>
      <c r="W473" s="4">
        <v>30</v>
      </c>
      <c r="X473" s="4">
        <v>70</v>
      </c>
      <c r="Y473" s="4">
        <v>0</v>
      </c>
      <c r="Z473" s="4">
        <v>0</v>
      </c>
      <c r="AA473" s="4">
        <v>100</v>
      </c>
      <c r="AB473" s="4">
        <v>100</v>
      </c>
      <c r="AC473" s="4">
        <v>100</v>
      </c>
      <c r="AD473" s="4">
        <v>100</v>
      </c>
      <c r="AE473" s="4">
        <v>90</v>
      </c>
      <c r="AF473" s="4">
        <v>0</v>
      </c>
      <c r="AG473" s="4">
        <v>65</v>
      </c>
      <c r="AH473" s="4">
        <v>35</v>
      </c>
      <c r="AI473" s="4">
        <v>94</v>
      </c>
      <c r="AJ473" s="4">
        <v>2</v>
      </c>
      <c r="AK473" s="4" t="s">
        <v>96</v>
      </c>
      <c r="AL473" s="4" t="s">
        <v>96</v>
      </c>
      <c r="AM473" s="4">
        <v>90</v>
      </c>
      <c r="AN473" s="4" t="s">
        <v>97</v>
      </c>
      <c r="AO473" s="4" t="s">
        <v>97</v>
      </c>
      <c r="AP473" s="4" t="s">
        <v>97</v>
      </c>
      <c r="AQ473" s="4" t="s">
        <v>96</v>
      </c>
      <c r="AR473" s="4" t="s">
        <v>96</v>
      </c>
      <c r="AS473" s="4" t="s">
        <v>97</v>
      </c>
      <c r="AT473" s="4" t="s">
        <v>97</v>
      </c>
      <c r="AU473" s="4" t="s">
        <v>96</v>
      </c>
      <c r="AV473" s="4" t="s">
        <v>96</v>
      </c>
      <c r="AW473" s="4" t="s">
        <v>97</v>
      </c>
      <c r="AX473" s="4" t="s">
        <v>97</v>
      </c>
      <c r="AY473" s="4" t="s">
        <v>97</v>
      </c>
      <c r="AZ473" s="4" t="s">
        <v>97</v>
      </c>
      <c r="BA473" s="4" t="s">
        <v>97</v>
      </c>
      <c r="BB473" s="4" t="s">
        <v>97</v>
      </c>
      <c r="BC473" s="4" t="s">
        <v>96</v>
      </c>
      <c r="BD473" s="4" t="s">
        <v>97</v>
      </c>
      <c r="BE473" s="4">
        <v>0</v>
      </c>
      <c r="BF473" s="4">
        <v>3</v>
      </c>
      <c r="BG473" s="4">
        <v>3</v>
      </c>
      <c r="BH473" s="4">
        <v>0</v>
      </c>
      <c r="BI473" s="4">
        <v>0</v>
      </c>
      <c r="BJ473" s="4">
        <v>0</v>
      </c>
      <c r="BK473" s="4">
        <v>9</v>
      </c>
      <c r="BL473" s="4" t="s">
        <v>97</v>
      </c>
      <c r="BM473" s="4" t="s">
        <v>97</v>
      </c>
      <c r="BN473" s="4" t="s">
        <v>98</v>
      </c>
      <c r="BO473" s="6" t="s">
        <v>97</v>
      </c>
      <c r="BP473" s="6" t="s">
        <v>98</v>
      </c>
      <c r="BQ473" s="6" t="s">
        <v>98</v>
      </c>
      <c r="BR473" s="6" t="s">
        <v>96</v>
      </c>
      <c r="BS473" s="6">
        <v>4</v>
      </c>
      <c r="BT473" s="6" t="s">
        <v>96</v>
      </c>
      <c r="BU473" s="29" t="s">
        <v>429</v>
      </c>
      <c r="BV473" s="29" t="s">
        <v>1798</v>
      </c>
      <c r="BW473" s="29" t="s">
        <v>429</v>
      </c>
      <c r="BX473" s="29" t="s">
        <v>1798</v>
      </c>
      <c r="BY473" s="29" t="s">
        <v>430</v>
      </c>
      <c r="BZ473" s="65" t="s">
        <v>429</v>
      </c>
      <c r="CA473" s="65" t="s">
        <v>429</v>
      </c>
      <c r="CB473" s="65" t="s">
        <v>429</v>
      </c>
      <c r="CC473" s="65" t="s">
        <v>429</v>
      </c>
      <c r="CD473" s="66">
        <v>50</v>
      </c>
      <c r="CE473" s="66">
        <v>18</v>
      </c>
      <c r="CF473" s="66">
        <v>18</v>
      </c>
      <c r="CG473" s="66">
        <v>0</v>
      </c>
      <c r="CH473" s="66">
        <v>12</v>
      </c>
      <c r="CI473" s="66">
        <v>37</v>
      </c>
      <c r="CJ473" s="66">
        <v>10</v>
      </c>
      <c r="CK473" s="66">
        <v>17</v>
      </c>
      <c r="CL473" s="66">
        <v>479</v>
      </c>
      <c r="CM473" s="66">
        <v>263</v>
      </c>
      <c r="CN473" s="66">
        <v>16</v>
      </c>
      <c r="CO473" s="66">
        <v>58</v>
      </c>
      <c r="CP473" s="66">
        <v>46</v>
      </c>
      <c r="CQ473" s="66">
        <v>43</v>
      </c>
      <c r="CR473" s="67">
        <v>0.18892666342884895</v>
      </c>
      <c r="CS473" s="67">
        <v>0.18892666342884895</v>
      </c>
      <c r="CT473" s="67">
        <v>0.28751821272462358</v>
      </c>
      <c r="CU473" s="67">
        <v>0.17047110247693054</v>
      </c>
      <c r="CV473" s="67">
        <v>0.16415735794074793</v>
      </c>
      <c r="CW473" s="68">
        <v>39</v>
      </c>
      <c r="CX473" s="68">
        <v>47</v>
      </c>
      <c r="CY473" s="68">
        <v>15</v>
      </c>
      <c r="CZ473" s="68">
        <v>23</v>
      </c>
    </row>
    <row r="474" spans="1:375" s="2" customFormat="1" x14ac:dyDescent="0.3">
      <c r="A474" s="2" t="s">
        <v>849</v>
      </c>
      <c r="B474" s="2" t="s">
        <v>873</v>
      </c>
      <c r="C474" s="2" t="s">
        <v>873</v>
      </c>
      <c r="D474" s="6">
        <v>502031</v>
      </c>
      <c r="E474" s="6">
        <v>32574</v>
      </c>
      <c r="F474" s="4">
        <v>519</v>
      </c>
      <c r="G474" s="54">
        <v>1.5932952661631975E-2</v>
      </c>
      <c r="H474" s="6">
        <v>3</v>
      </c>
      <c r="I474" s="6">
        <v>519</v>
      </c>
      <c r="J474" s="6">
        <v>368</v>
      </c>
      <c r="K474" s="6"/>
      <c r="L474" s="6">
        <v>151</v>
      </c>
      <c r="M474" s="61"/>
      <c r="N474" s="6" t="s">
        <v>1712</v>
      </c>
      <c r="O474" s="6">
        <v>223</v>
      </c>
      <c r="P474" s="6">
        <v>357</v>
      </c>
      <c r="Q474" s="6">
        <v>100</v>
      </c>
      <c r="R474" s="6">
        <v>100</v>
      </c>
      <c r="S474" s="6">
        <v>0</v>
      </c>
      <c r="T474" s="6">
        <v>0</v>
      </c>
      <c r="U474" s="6">
        <v>0</v>
      </c>
      <c r="V474" s="6">
        <v>100</v>
      </c>
      <c r="W474" s="6">
        <v>85</v>
      </c>
      <c r="X474" s="6">
        <v>15</v>
      </c>
      <c r="Y474" s="6">
        <v>0</v>
      </c>
      <c r="Z474" s="6">
        <v>0</v>
      </c>
      <c r="AA474" s="6">
        <v>100</v>
      </c>
      <c r="AB474" s="6">
        <v>100</v>
      </c>
      <c r="AC474" s="6">
        <v>100</v>
      </c>
      <c r="AD474" s="6">
        <v>100</v>
      </c>
      <c r="AE474" s="6">
        <v>90</v>
      </c>
      <c r="AF474" s="6">
        <v>4</v>
      </c>
      <c r="AG474" s="6">
        <v>93</v>
      </c>
      <c r="AH474" s="6">
        <v>3</v>
      </c>
      <c r="AI474" s="6">
        <v>100</v>
      </c>
      <c r="AJ474" s="6">
        <v>4</v>
      </c>
      <c r="AK474" s="6" t="s">
        <v>96</v>
      </c>
      <c r="AL474" s="6" t="s">
        <v>96</v>
      </c>
      <c r="AM474" s="6">
        <v>2</v>
      </c>
      <c r="AN474" s="6" t="s">
        <v>97</v>
      </c>
      <c r="AO474" s="6" t="s">
        <v>97</v>
      </c>
      <c r="AP474" s="6" t="s">
        <v>97</v>
      </c>
      <c r="AQ474" s="6" t="s">
        <v>97</v>
      </c>
      <c r="AR474" s="6" t="s">
        <v>97</v>
      </c>
      <c r="AS474" s="6" t="s">
        <v>96</v>
      </c>
      <c r="AT474" s="6" t="s">
        <v>97</v>
      </c>
      <c r="AU474" s="6" t="s">
        <v>96</v>
      </c>
      <c r="AV474" s="6" t="s">
        <v>96</v>
      </c>
      <c r="AW474" s="6" t="s">
        <v>97</v>
      </c>
      <c r="AX474" s="6" t="s">
        <v>96</v>
      </c>
      <c r="AY474" s="6" t="s">
        <v>96</v>
      </c>
      <c r="AZ474" s="6" t="s">
        <v>97</v>
      </c>
      <c r="BA474" s="6" t="s">
        <v>96</v>
      </c>
      <c r="BB474" s="6" t="s">
        <v>97</v>
      </c>
      <c r="BC474" s="6" t="s">
        <v>96</v>
      </c>
      <c r="BD474" s="6" t="s">
        <v>96</v>
      </c>
      <c r="BE474" s="6">
        <v>0</v>
      </c>
      <c r="BF474" s="6">
        <v>0</v>
      </c>
      <c r="BG474" s="6">
        <v>0</v>
      </c>
      <c r="BH474" s="6">
        <v>0</v>
      </c>
      <c r="BI474" s="6">
        <v>0</v>
      </c>
      <c r="BJ474" s="6">
        <v>0</v>
      </c>
      <c r="BK474" s="6">
        <v>24</v>
      </c>
      <c r="BL474" s="6" t="s">
        <v>97</v>
      </c>
      <c r="BM474" s="6" t="s">
        <v>97</v>
      </c>
      <c r="BN474" s="6" t="s">
        <v>98</v>
      </c>
      <c r="BO474" s="6" t="s">
        <v>97</v>
      </c>
      <c r="BP474" s="6" t="s">
        <v>98</v>
      </c>
      <c r="BQ474" s="6" t="s">
        <v>98</v>
      </c>
      <c r="BR474" s="6" t="s">
        <v>96</v>
      </c>
      <c r="BS474" s="6">
        <v>16</v>
      </c>
      <c r="BT474" s="6" t="s">
        <v>96</v>
      </c>
      <c r="BU474" s="29" t="s">
        <v>429</v>
      </c>
      <c r="BV474" s="29" t="s">
        <v>1798</v>
      </c>
      <c r="BW474" s="29" t="s">
        <v>1798</v>
      </c>
      <c r="BX474" s="29" t="s">
        <v>1798</v>
      </c>
      <c r="BY474" s="29" t="s">
        <v>430</v>
      </c>
      <c r="BZ474" s="65" t="s">
        <v>1800</v>
      </c>
      <c r="CA474" s="65" t="s">
        <v>429</v>
      </c>
      <c r="CB474" s="65" t="s">
        <v>429</v>
      </c>
      <c r="CC474" s="65" t="s">
        <v>1800</v>
      </c>
      <c r="CD474" s="66">
        <v>773</v>
      </c>
      <c r="CE474" s="66">
        <v>250</v>
      </c>
      <c r="CF474" s="66">
        <v>156</v>
      </c>
      <c r="CG474" s="66">
        <v>0</v>
      </c>
      <c r="CH474" s="66">
        <v>7</v>
      </c>
      <c r="CI474" s="66">
        <v>616</v>
      </c>
      <c r="CJ474" s="66">
        <v>9</v>
      </c>
      <c r="CK474" s="66">
        <v>375</v>
      </c>
      <c r="CL474" s="66">
        <v>6049</v>
      </c>
      <c r="CM474" s="66">
        <v>4030</v>
      </c>
      <c r="CN474" s="66">
        <v>314</v>
      </c>
      <c r="CO474" s="66">
        <v>689</v>
      </c>
      <c r="CP474" s="66">
        <v>208</v>
      </c>
      <c r="CQ474" s="66">
        <v>192</v>
      </c>
      <c r="CR474" s="67">
        <v>0.1365999637264978</v>
      </c>
      <c r="CS474" s="67">
        <v>0.17341756846623541</v>
      </c>
      <c r="CT474" s="67">
        <v>0.31301009612478087</v>
      </c>
      <c r="CU474" s="67">
        <v>0.20845172601414666</v>
      </c>
      <c r="CV474" s="67">
        <v>0.16852064566833927</v>
      </c>
      <c r="CW474" s="68">
        <v>414</v>
      </c>
      <c r="CX474" s="68">
        <v>649</v>
      </c>
      <c r="CY474" s="68">
        <v>308</v>
      </c>
      <c r="CZ474" s="68">
        <v>323</v>
      </c>
      <c r="DA474" s="37"/>
      <c r="DB474" s="37"/>
      <c r="DC474" s="37"/>
      <c r="DD474" s="37"/>
      <c r="DE474" s="37"/>
      <c r="DF474" s="37"/>
      <c r="DG474" s="37"/>
      <c r="DH474" s="37"/>
    </row>
    <row r="475" spans="1:375" s="47" customFormat="1" x14ac:dyDescent="0.3">
      <c r="A475" s="2" t="s">
        <v>849</v>
      </c>
      <c r="B475" s="2" t="s">
        <v>873</v>
      </c>
      <c r="C475" s="2" t="s">
        <v>1757</v>
      </c>
      <c r="D475" s="6">
        <v>502481</v>
      </c>
      <c r="E475" s="6">
        <v>1056</v>
      </c>
      <c r="F475" s="4">
        <v>163</v>
      </c>
      <c r="G475" s="54">
        <v>0.15435606060606061</v>
      </c>
      <c r="H475" s="6">
        <v>2</v>
      </c>
      <c r="I475" s="6">
        <v>163</v>
      </c>
      <c r="J475" s="6"/>
      <c r="K475" s="6"/>
      <c r="L475" s="6">
        <v>163</v>
      </c>
      <c r="M475" s="61"/>
      <c r="N475" s="6" t="s">
        <v>1709</v>
      </c>
      <c r="O475" s="6">
        <v>12</v>
      </c>
      <c r="P475" s="6">
        <v>36</v>
      </c>
      <c r="Q475" s="6">
        <v>100</v>
      </c>
      <c r="R475" s="6">
        <v>65</v>
      </c>
      <c r="S475" s="6">
        <v>15</v>
      </c>
      <c r="T475" s="6">
        <v>20</v>
      </c>
      <c r="U475" s="6">
        <v>0</v>
      </c>
      <c r="V475" s="6">
        <v>0</v>
      </c>
      <c r="W475" s="6">
        <v>0</v>
      </c>
      <c r="X475" s="6">
        <v>70</v>
      </c>
      <c r="Y475" s="6">
        <v>0</v>
      </c>
      <c r="Z475" s="6">
        <v>30</v>
      </c>
      <c r="AA475" s="6">
        <v>100</v>
      </c>
      <c r="AB475" s="6">
        <v>95</v>
      </c>
      <c r="AC475" s="6">
        <v>100</v>
      </c>
      <c r="AD475" s="6">
        <v>100</v>
      </c>
      <c r="AE475" s="6">
        <v>65</v>
      </c>
      <c r="AF475" s="6">
        <v>0</v>
      </c>
      <c r="AG475" s="6">
        <v>65</v>
      </c>
      <c r="AH475" s="6">
        <v>35</v>
      </c>
      <c r="AI475" s="6">
        <v>100</v>
      </c>
      <c r="AJ475" s="6">
        <v>2</v>
      </c>
      <c r="AK475" s="6" t="s">
        <v>96</v>
      </c>
      <c r="AL475" s="6" t="s">
        <v>97</v>
      </c>
      <c r="AM475" s="6" t="s">
        <v>98</v>
      </c>
      <c r="AN475" s="6" t="s">
        <v>97</v>
      </c>
      <c r="AO475" s="6" t="s">
        <v>97</v>
      </c>
      <c r="AP475" s="6" t="s">
        <v>97</v>
      </c>
      <c r="AQ475" s="6" t="s">
        <v>97</v>
      </c>
      <c r="AR475" s="6" t="s">
        <v>97</v>
      </c>
      <c r="AS475" s="6" t="s">
        <v>97</v>
      </c>
      <c r="AT475" s="6" t="s">
        <v>97</v>
      </c>
      <c r="AU475" s="6" t="s">
        <v>97</v>
      </c>
      <c r="AV475" s="6" t="s">
        <v>97</v>
      </c>
      <c r="AW475" s="6" t="s">
        <v>97</v>
      </c>
      <c r="AX475" s="6" t="s">
        <v>97</v>
      </c>
      <c r="AY475" s="6" t="s">
        <v>97</v>
      </c>
      <c r="AZ475" s="6" t="s">
        <v>97</v>
      </c>
      <c r="BA475" s="6" t="s">
        <v>97</v>
      </c>
      <c r="BB475" s="6" t="s">
        <v>97</v>
      </c>
      <c r="BC475" s="6" t="s">
        <v>97</v>
      </c>
      <c r="BD475" s="6" t="s">
        <v>97</v>
      </c>
      <c r="BE475" s="6">
        <v>0</v>
      </c>
      <c r="BF475" s="6">
        <v>14</v>
      </c>
      <c r="BG475" s="6">
        <v>14</v>
      </c>
      <c r="BH475" s="6">
        <v>0</v>
      </c>
      <c r="BI475" s="6">
        <v>0</v>
      </c>
      <c r="BJ475" s="6">
        <v>0</v>
      </c>
      <c r="BK475" s="6">
        <v>9</v>
      </c>
      <c r="BL475" s="6" t="s">
        <v>97</v>
      </c>
      <c r="BM475" s="6" t="s">
        <v>97</v>
      </c>
      <c r="BN475" s="6" t="s">
        <v>98</v>
      </c>
      <c r="BO475" s="6" t="s">
        <v>97</v>
      </c>
      <c r="BP475" s="6" t="s">
        <v>98</v>
      </c>
      <c r="BQ475" s="6" t="s">
        <v>98</v>
      </c>
      <c r="BR475" s="6" t="s">
        <v>96</v>
      </c>
      <c r="BS475" s="6">
        <v>30</v>
      </c>
      <c r="BT475" s="6" t="s">
        <v>96</v>
      </c>
      <c r="BU475" s="29" t="s">
        <v>429</v>
      </c>
      <c r="BV475" s="29" t="s">
        <v>1801</v>
      </c>
      <c r="BW475" s="29" t="s">
        <v>429</v>
      </c>
      <c r="BX475" s="29" t="s">
        <v>429</v>
      </c>
      <c r="BY475" s="29" t="s">
        <v>429</v>
      </c>
      <c r="BZ475" s="65" t="s">
        <v>429</v>
      </c>
      <c r="CA475" s="65" t="s">
        <v>1800</v>
      </c>
      <c r="CB475" s="65" t="s">
        <v>429</v>
      </c>
      <c r="CC475" s="65" t="s">
        <v>429</v>
      </c>
      <c r="CD475" s="66">
        <v>29</v>
      </c>
      <c r="CE475" s="66">
        <v>10</v>
      </c>
      <c r="CF475" s="66">
        <v>7</v>
      </c>
      <c r="CG475" s="66">
        <v>0</v>
      </c>
      <c r="CH475" s="66">
        <v>1</v>
      </c>
      <c r="CI475" s="66">
        <v>131</v>
      </c>
      <c r="CJ475" s="66">
        <v>6</v>
      </c>
      <c r="CK475" s="66">
        <v>39</v>
      </c>
      <c r="CL475" s="66">
        <v>244</v>
      </c>
      <c r="CM475" s="66">
        <v>137</v>
      </c>
      <c r="CN475" s="66">
        <v>8</v>
      </c>
      <c r="CO475" s="66">
        <v>37</v>
      </c>
      <c r="CP475" s="66">
        <v>55</v>
      </c>
      <c r="CQ475" s="66">
        <v>42</v>
      </c>
      <c r="CR475" s="67">
        <v>0.19169329073482427</v>
      </c>
      <c r="CS475" s="67">
        <v>0.19808306709265175</v>
      </c>
      <c r="CT475" s="67">
        <v>0.27902023429179978</v>
      </c>
      <c r="CU475" s="67">
        <v>0.1810436634717785</v>
      </c>
      <c r="CV475" s="67">
        <v>0.15015974440894569</v>
      </c>
      <c r="CW475" s="66">
        <v>14</v>
      </c>
      <c r="CX475" s="66">
        <v>35</v>
      </c>
      <c r="CY475" s="66">
        <v>15</v>
      </c>
      <c r="CZ475" s="66">
        <v>10</v>
      </c>
      <c r="DA475" s="37"/>
      <c r="DB475" s="37"/>
      <c r="DC475" s="37"/>
      <c r="DD475" s="37"/>
      <c r="DE475" s="37"/>
      <c r="DF475" s="37"/>
      <c r="DG475" s="37"/>
      <c r="DH475" s="37"/>
      <c r="DI475" s="37"/>
      <c r="DJ475" s="37"/>
      <c r="DK475" s="37"/>
      <c r="DL475" s="37"/>
      <c r="DM475" s="37"/>
      <c r="DN475" s="37"/>
      <c r="DO475" s="37"/>
      <c r="DP475" s="37"/>
      <c r="DQ475" s="37"/>
      <c r="DR475" s="37"/>
      <c r="DS475" s="37"/>
      <c r="DT475" s="37"/>
      <c r="DU475" s="37"/>
      <c r="DV475" s="37"/>
      <c r="DW475" s="37"/>
      <c r="DX475" s="37"/>
      <c r="DY475" s="37"/>
      <c r="DZ475" s="37"/>
      <c r="EA475" s="37"/>
      <c r="EB475" s="37"/>
      <c r="EC475" s="37"/>
      <c r="ED475" s="37"/>
      <c r="EE475" s="37"/>
      <c r="EF475" s="37"/>
      <c r="EG475" s="37"/>
      <c r="EH475" s="37"/>
      <c r="EI475" s="37"/>
      <c r="EJ475" s="37"/>
      <c r="EK475" s="37"/>
      <c r="EL475" s="37"/>
      <c r="EM475" s="37"/>
      <c r="EN475" s="37"/>
      <c r="EO475" s="37"/>
      <c r="EP475" s="37"/>
      <c r="EQ475" s="37"/>
      <c r="ER475" s="37"/>
      <c r="ES475" s="37"/>
      <c r="ET475" s="37"/>
      <c r="EU475" s="37"/>
      <c r="EV475" s="37"/>
      <c r="EW475" s="37"/>
      <c r="EX475" s="37"/>
      <c r="EY475" s="37"/>
      <c r="EZ475" s="37"/>
      <c r="FA475" s="37"/>
      <c r="FB475" s="37"/>
      <c r="FC475" s="37"/>
      <c r="FD475" s="37"/>
      <c r="FE475" s="37"/>
      <c r="FF475" s="37"/>
      <c r="FG475" s="37"/>
      <c r="FH475" s="37"/>
      <c r="FI475" s="37"/>
      <c r="FJ475" s="37"/>
      <c r="FK475" s="37"/>
      <c r="FL475" s="37"/>
      <c r="FM475" s="37"/>
      <c r="FN475" s="37"/>
      <c r="FO475" s="37"/>
      <c r="FP475" s="37"/>
      <c r="FQ475" s="37"/>
      <c r="FR475" s="37"/>
      <c r="FS475" s="37"/>
      <c r="FT475" s="37"/>
      <c r="FU475" s="37"/>
      <c r="FV475" s="37"/>
      <c r="FW475" s="37"/>
      <c r="FX475" s="37"/>
      <c r="FY475" s="37"/>
      <c r="FZ475" s="37"/>
      <c r="GA475" s="37"/>
      <c r="GB475" s="37"/>
      <c r="GC475" s="37"/>
      <c r="GD475" s="37"/>
      <c r="GE475" s="37"/>
      <c r="GF475" s="37"/>
      <c r="GG475" s="37"/>
      <c r="GH475" s="37"/>
      <c r="GI475" s="37"/>
      <c r="GJ475" s="37"/>
      <c r="GK475" s="37"/>
      <c r="GL475" s="37"/>
      <c r="GM475" s="37"/>
      <c r="GN475" s="37"/>
      <c r="GO475" s="37"/>
      <c r="GP475" s="37"/>
      <c r="GQ475" s="37"/>
      <c r="GR475" s="37"/>
      <c r="GS475" s="37"/>
      <c r="GT475" s="37"/>
      <c r="GU475" s="37"/>
      <c r="GV475" s="37"/>
      <c r="GW475" s="37"/>
      <c r="GX475" s="37"/>
      <c r="GY475" s="37"/>
      <c r="GZ475" s="37"/>
      <c r="HA475" s="37"/>
      <c r="HB475" s="37"/>
      <c r="HC475" s="37"/>
      <c r="HD475" s="37"/>
      <c r="HE475" s="37"/>
      <c r="HF475" s="37"/>
      <c r="HG475" s="37"/>
      <c r="HH475" s="37"/>
      <c r="HI475" s="37"/>
      <c r="HJ475" s="37"/>
      <c r="HK475" s="37"/>
      <c r="HL475" s="37"/>
      <c r="HM475" s="37"/>
      <c r="HN475" s="37"/>
      <c r="HO475" s="37"/>
      <c r="HP475" s="37"/>
      <c r="HQ475" s="37"/>
      <c r="HR475" s="37"/>
      <c r="HS475" s="37"/>
      <c r="HT475" s="37"/>
      <c r="HU475" s="37"/>
      <c r="HV475" s="37"/>
      <c r="HW475" s="37"/>
      <c r="HX475" s="37"/>
      <c r="HY475" s="37"/>
      <c r="HZ475" s="37"/>
      <c r="IA475" s="37"/>
      <c r="IB475" s="37"/>
      <c r="IC475" s="37"/>
      <c r="ID475" s="37"/>
      <c r="IE475" s="37"/>
      <c r="IF475" s="37"/>
      <c r="IG475" s="37"/>
      <c r="IH475" s="37"/>
      <c r="II475" s="37"/>
      <c r="IJ475" s="37"/>
      <c r="IK475" s="37"/>
      <c r="IL475" s="37"/>
      <c r="IM475" s="37"/>
      <c r="IN475" s="37"/>
      <c r="IO475" s="37"/>
      <c r="IP475" s="37"/>
      <c r="IQ475" s="37"/>
      <c r="IR475" s="37"/>
      <c r="IS475" s="37"/>
      <c r="IT475" s="37"/>
      <c r="IU475" s="37"/>
      <c r="IV475" s="37"/>
      <c r="IW475" s="37"/>
      <c r="IX475" s="37"/>
      <c r="IY475" s="37"/>
      <c r="IZ475" s="37"/>
      <c r="JA475" s="37"/>
      <c r="JB475" s="37"/>
      <c r="JC475" s="37"/>
      <c r="JD475" s="37"/>
      <c r="JE475" s="37"/>
      <c r="JF475" s="37"/>
      <c r="JG475" s="37"/>
      <c r="JH475" s="37"/>
      <c r="JI475" s="37"/>
      <c r="JJ475" s="37"/>
      <c r="JK475" s="37"/>
      <c r="JL475" s="37"/>
      <c r="JM475" s="37"/>
      <c r="JN475" s="37"/>
      <c r="JO475" s="37"/>
      <c r="JP475" s="37"/>
      <c r="JQ475" s="37"/>
      <c r="JR475" s="37"/>
      <c r="JS475" s="37"/>
      <c r="JT475" s="37"/>
      <c r="JU475" s="37"/>
      <c r="JV475" s="37"/>
      <c r="JW475" s="37"/>
      <c r="JX475" s="37"/>
      <c r="JY475" s="37"/>
      <c r="JZ475" s="37"/>
      <c r="KA475" s="37"/>
      <c r="KB475" s="37"/>
      <c r="KC475" s="37"/>
      <c r="KD475" s="37"/>
      <c r="KE475" s="37"/>
      <c r="KF475" s="37"/>
      <c r="KG475" s="37"/>
      <c r="KH475" s="37"/>
      <c r="KI475" s="37"/>
      <c r="KJ475" s="37"/>
      <c r="KK475" s="37"/>
      <c r="KL475" s="37"/>
      <c r="KM475" s="37"/>
      <c r="KN475" s="37"/>
      <c r="KO475" s="37"/>
      <c r="KP475" s="37"/>
      <c r="KQ475" s="37"/>
      <c r="KR475" s="37"/>
      <c r="KS475" s="37"/>
      <c r="KT475" s="37"/>
      <c r="KU475" s="37"/>
      <c r="KV475" s="37"/>
      <c r="KW475" s="37"/>
      <c r="KX475" s="37"/>
      <c r="KY475" s="37"/>
      <c r="KZ475" s="37"/>
      <c r="LA475" s="37"/>
      <c r="LB475" s="37"/>
      <c r="LC475" s="37"/>
      <c r="LD475" s="37"/>
      <c r="LE475" s="37"/>
      <c r="LF475" s="37"/>
      <c r="LG475" s="37"/>
      <c r="LH475" s="37"/>
      <c r="LI475" s="37"/>
      <c r="LJ475" s="37"/>
      <c r="LK475" s="37"/>
      <c r="LL475" s="37"/>
      <c r="LM475" s="37"/>
      <c r="LN475" s="37"/>
      <c r="LO475" s="37"/>
      <c r="LP475" s="37"/>
      <c r="LQ475" s="37"/>
      <c r="LR475" s="37"/>
      <c r="LS475" s="37"/>
      <c r="LT475" s="37"/>
      <c r="LU475" s="37"/>
      <c r="LV475" s="37"/>
      <c r="LW475" s="37"/>
      <c r="LX475" s="37"/>
      <c r="LY475" s="37"/>
      <c r="LZ475" s="37"/>
      <c r="MA475" s="37"/>
      <c r="MB475" s="37"/>
      <c r="MC475" s="37"/>
      <c r="MD475" s="37"/>
      <c r="ME475" s="37"/>
      <c r="MF475" s="37"/>
      <c r="MG475" s="37"/>
      <c r="MH475" s="37"/>
      <c r="MI475" s="37"/>
      <c r="MJ475" s="37"/>
      <c r="MK475" s="37"/>
      <c r="ML475" s="37"/>
      <c r="MM475" s="37"/>
      <c r="MN475" s="37"/>
      <c r="MO475" s="37"/>
      <c r="MP475" s="37"/>
      <c r="MQ475" s="37"/>
      <c r="MR475" s="37"/>
      <c r="MS475" s="37"/>
      <c r="MT475" s="37"/>
      <c r="MU475" s="37"/>
      <c r="MV475" s="37"/>
      <c r="MW475" s="37"/>
      <c r="MX475" s="37"/>
      <c r="MY475" s="37"/>
      <c r="MZ475" s="37"/>
      <c r="NA475" s="37"/>
      <c r="NB475" s="37"/>
      <c r="NC475" s="37"/>
      <c r="ND475" s="37"/>
      <c r="NE475" s="37"/>
      <c r="NF475" s="37"/>
      <c r="NG475" s="37"/>
      <c r="NI475" s="37"/>
      <c r="NK475" s="37"/>
    </row>
    <row r="476" spans="1:375" x14ac:dyDescent="0.3">
      <c r="A476" s="2" t="s">
        <v>849</v>
      </c>
      <c r="B476" s="2" t="s">
        <v>873</v>
      </c>
      <c r="C476" s="2" t="s">
        <v>892</v>
      </c>
      <c r="D476" s="6">
        <v>502499</v>
      </c>
      <c r="E476" s="6">
        <v>677</v>
      </c>
      <c r="F476" s="4">
        <v>165</v>
      </c>
      <c r="G476" s="54">
        <v>0.24372230428360414</v>
      </c>
      <c r="H476" s="6">
        <v>1</v>
      </c>
      <c r="I476" s="6">
        <v>45</v>
      </c>
      <c r="J476" s="6">
        <v>45</v>
      </c>
      <c r="K476" s="6"/>
      <c r="L476" s="6"/>
      <c r="M476" s="61">
        <v>120</v>
      </c>
      <c r="N476" s="6" t="s">
        <v>1709</v>
      </c>
      <c r="O476" s="6">
        <v>0</v>
      </c>
      <c r="P476" s="6">
        <v>0</v>
      </c>
      <c r="Q476" s="6">
        <v>0</v>
      </c>
      <c r="R476" s="6">
        <v>0</v>
      </c>
      <c r="S476" s="6">
        <v>100</v>
      </c>
      <c r="T476" s="6">
        <v>0</v>
      </c>
      <c r="U476" s="6">
        <v>0</v>
      </c>
      <c r="V476" s="6">
        <v>0</v>
      </c>
      <c r="W476" s="6">
        <v>0</v>
      </c>
      <c r="X476" s="6">
        <v>30</v>
      </c>
      <c r="Y476" s="6">
        <v>0</v>
      </c>
      <c r="Z476" s="6">
        <v>70</v>
      </c>
      <c r="AA476" s="6">
        <v>100</v>
      </c>
      <c r="AB476" s="6">
        <v>100</v>
      </c>
      <c r="AC476" s="6">
        <v>100</v>
      </c>
      <c r="AD476" s="6">
        <v>0</v>
      </c>
      <c r="AE476" s="6">
        <v>0</v>
      </c>
      <c r="AF476" s="6">
        <v>0</v>
      </c>
      <c r="AG476" s="6">
        <v>0</v>
      </c>
      <c r="AH476" s="6">
        <v>100</v>
      </c>
      <c r="AI476" s="6">
        <v>100</v>
      </c>
      <c r="AJ476" s="6">
        <v>4</v>
      </c>
      <c r="AK476" s="6" t="s">
        <v>96</v>
      </c>
      <c r="AL476" s="6" t="s">
        <v>96</v>
      </c>
      <c r="AM476" s="6">
        <v>12</v>
      </c>
      <c r="AN476" s="6" t="s">
        <v>96</v>
      </c>
      <c r="AO476" s="6" t="s">
        <v>97</v>
      </c>
      <c r="AP476" s="6" t="s">
        <v>97</v>
      </c>
      <c r="AQ476" s="6" t="s">
        <v>96</v>
      </c>
      <c r="AR476" s="6" t="s">
        <v>96</v>
      </c>
      <c r="AS476" s="6" t="s">
        <v>97</v>
      </c>
      <c r="AT476" s="6" t="s">
        <v>97</v>
      </c>
      <c r="AU476" s="6" t="s">
        <v>97</v>
      </c>
      <c r="AV476" s="6" t="s">
        <v>97</v>
      </c>
      <c r="AW476" s="6" t="s">
        <v>97</v>
      </c>
      <c r="AX476" s="6" t="s">
        <v>97</v>
      </c>
      <c r="AY476" s="6" t="s">
        <v>97</v>
      </c>
      <c r="AZ476" s="6" t="s">
        <v>97</v>
      </c>
      <c r="BA476" s="6" t="s">
        <v>97</v>
      </c>
      <c r="BB476" s="6" t="s">
        <v>97</v>
      </c>
      <c r="BC476" s="6" t="s">
        <v>97</v>
      </c>
      <c r="BD476" s="6" t="s">
        <v>96</v>
      </c>
      <c r="BE476" s="6">
        <v>4</v>
      </c>
      <c r="BF476" s="6">
        <v>25</v>
      </c>
      <c r="BG476" s="6">
        <v>25</v>
      </c>
      <c r="BH476" s="6">
        <v>0</v>
      </c>
      <c r="BI476" s="6">
        <v>3</v>
      </c>
      <c r="BJ476" s="6">
        <v>0</v>
      </c>
      <c r="BK476" s="6">
        <v>7</v>
      </c>
      <c r="BL476" s="6" t="s">
        <v>97</v>
      </c>
      <c r="BM476" s="6" t="s">
        <v>96</v>
      </c>
      <c r="BN476" s="6" t="s">
        <v>1714</v>
      </c>
      <c r="BO476" s="6" t="s">
        <v>97</v>
      </c>
      <c r="BP476" s="6" t="s">
        <v>98</v>
      </c>
      <c r="BQ476" s="6" t="s">
        <v>98</v>
      </c>
      <c r="BR476" s="6" t="s">
        <v>96</v>
      </c>
      <c r="BS476" s="6">
        <v>5</v>
      </c>
      <c r="BT476" s="6" t="s">
        <v>96</v>
      </c>
      <c r="BU476" s="29" t="s">
        <v>430</v>
      </c>
      <c r="BV476" s="29" t="s">
        <v>429</v>
      </c>
      <c r="BW476" s="29" t="s">
        <v>429</v>
      </c>
      <c r="BX476" s="29" t="s">
        <v>1802</v>
      </c>
      <c r="BY476" s="29" t="s">
        <v>429</v>
      </c>
      <c r="BZ476" s="65" t="s">
        <v>429</v>
      </c>
      <c r="CA476" s="65" t="s">
        <v>429</v>
      </c>
      <c r="CB476" s="65" t="s">
        <v>429</v>
      </c>
      <c r="CC476" s="65" t="s">
        <v>1800</v>
      </c>
      <c r="CD476" s="66">
        <v>23</v>
      </c>
      <c r="CE476" s="66">
        <v>15</v>
      </c>
      <c r="CF476" s="66">
        <v>0</v>
      </c>
      <c r="CG476" s="66">
        <v>0</v>
      </c>
      <c r="CH476" s="66">
        <v>4</v>
      </c>
      <c r="CI476" s="66">
        <v>95</v>
      </c>
      <c r="CJ476" s="66">
        <v>5</v>
      </c>
      <c r="CK476" s="66">
        <v>47</v>
      </c>
      <c r="CL476" s="66">
        <v>145</v>
      </c>
      <c r="CM476" s="66">
        <v>74</v>
      </c>
      <c r="CN476" s="66">
        <v>9</v>
      </c>
      <c r="CO476" s="66">
        <v>18</v>
      </c>
      <c r="CP476" s="66">
        <v>5</v>
      </c>
      <c r="CQ476" s="66">
        <v>1</v>
      </c>
      <c r="CR476" s="67">
        <v>0.21524663677130046</v>
      </c>
      <c r="CS476" s="67">
        <v>0.16741405082212257</v>
      </c>
      <c r="CT476" s="67">
        <v>0.29596412556053814</v>
      </c>
      <c r="CU476" s="67">
        <v>0.18086696562032886</v>
      </c>
      <c r="CV476" s="67">
        <v>0.14050822122571002</v>
      </c>
      <c r="CW476" s="68">
        <v>9</v>
      </c>
      <c r="CX476" s="68">
        <v>10</v>
      </c>
      <c r="CY476" s="68">
        <v>10</v>
      </c>
      <c r="CZ476" s="68">
        <v>10</v>
      </c>
    </row>
    <row r="477" spans="1:375" x14ac:dyDescent="0.3">
      <c r="A477" s="2" t="s">
        <v>849</v>
      </c>
      <c r="B477" s="2" t="s">
        <v>873</v>
      </c>
      <c r="C477" s="2" t="s">
        <v>893</v>
      </c>
      <c r="D477" s="6">
        <v>502626</v>
      </c>
      <c r="E477" s="6">
        <v>519</v>
      </c>
      <c r="F477" s="4">
        <v>85</v>
      </c>
      <c r="G477" s="54">
        <v>0.16377649325626203</v>
      </c>
      <c r="H477" s="6">
        <v>1</v>
      </c>
      <c r="I477" s="6">
        <v>45</v>
      </c>
      <c r="J477" s="6"/>
      <c r="K477" s="6">
        <v>45</v>
      </c>
      <c r="L477" s="6"/>
      <c r="M477" s="61">
        <v>40</v>
      </c>
      <c r="N477" s="6" t="s">
        <v>1718</v>
      </c>
      <c r="O477" s="6">
        <v>6</v>
      </c>
      <c r="P477" s="6">
        <v>19</v>
      </c>
      <c r="Q477" s="6">
        <v>100</v>
      </c>
      <c r="R477" s="6">
        <v>100</v>
      </c>
      <c r="S477" s="6">
        <v>0</v>
      </c>
      <c r="T477" s="6">
        <v>0</v>
      </c>
      <c r="U477" s="6">
        <v>0</v>
      </c>
      <c r="V477" s="6">
        <v>0</v>
      </c>
      <c r="W477" s="6">
        <v>0</v>
      </c>
      <c r="X477" s="6">
        <v>100</v>
      </c>
      <c r="Y477" s="6">
        <v>0</v>
      </c>
      <c r="Z477" s="6">
        <v>0</v>
      </c>
      <c r="AA477" s="6">
        <v>100</v>
      </c>
      <c r="AB477" s="6">
        <v>100</v>
      </c>
      <c r="AC477" s="6">
        <v>100</v>
      </c>
      <c r="AD477" s="6">
        <v>0</v>
      </c>
      <c r="AE477" s="6">
        <v>0</v>
      </c>
      <c r="AF477" s="6">
        <v>0</v>
      </c>
      <c r="AG477" s="6">
        <v>2</v>
      </c>
      <c r="AH477" s="6">
        <v>98</v>
      </c>
      <c r="AI477" s="6">
        <v>100</v>
      </c>
      <c r="AJ477" s="6">
        <v>4</v>
      </c>
      <c r="AK477" s="6" t="s">
        <v>96</v>
      </c>
      <c r="AL477" s="6" t="s">
        <v>96</v>
      </c>
      <c r="AM477" s="6">
        <v>4</v>
      </c>
      <c r="AN477" s="6" t="s">
        <v>97</v>
      </c>
      <c r="AO477" s="6" t="s">
        <v>97</v>
      </c>
      <c r="AP477" s="6" t="s">
        <v>97</v>
      </c>
      <c r="AQ477" s="6" t="s">
        <v>96</v>
      </c>
      <c r="AR477" s="6" t="s">
        <v>96</v>
      </c>
      <c r="AS477" s="6" t="s">
        <v>97</v>
      </c>
      <c r="AT477" s="6" t="s">
        <v>97</v>
      </c>
      <c r="AU477" s="6" t="s">
        <v>97</v>
      </c>
      <c r="AV477" s="6" t="s">
        <v>97</v>
      </c>
      <c r="AW477" s="6" t="s">
        <v>97</v>
      </c>
      <c r="AX477" s="6" t="s">
        <v>97</v>
      </c>
      <c r="AY477" s="6" t="s">
        <v>97</v>
      </c>
      <c r="AZ477" s="6" t="s">
        <v>97</v>
      </c>
      <c r="BA477" s="6" t="s">
        <v>97</v>
      </c>
      <c r="BB477" s="6" t="s">
        <v>97</v>
      </c>
      <c r="BC477" s="6" t="s">
        <v>96</v>
      </c>
      <c r="BD477" s="6" t="s">
        <v>96</v>
      </c>
      <c r="BE477" s="6">
        <v>10</v>
      </c>
      <c r="BF477" s="6">
        <v>10</v>
      </c>
      <c r="BG477" s="6">
        <v>25</v>
      </c>
      <c r="BH477" s="6">
        <v>0</v>
      </c>
      <c r="BI477" s="6">
        <v>0</v>
      </c>
      <c r="BJ477" s="6">
        <v>0</v>
      </c>
      <c r="BK477" s="6">
        <v>5</v>
      </c>
      <c r="BL477" s="6" t="s">
        <v>97</v>
      </c>
      <c r="BM477" s="6" t="s">
        <v>97</v>
      </c>
      <c r="BN477" s="6" t="s">
        <v>98</v>
      </c>
      <c r="BO477" s="6" t="s">
        <v>97</v>
      </c>
      <c r="BP477" s="6" t="s">
        <v>98</v>
      </c>
      <c r="BQ477" s="6" t="s">
        <v>98</v>
      </c>
      <c r="BR477" s="6" t="s">
        <v>96</v>
      </c>
      <c r="BS477" s="6">
        <v>6</v>
      </c>
      <c r="BT477" s="6" t="s">
        <v>96</v>
      </c>
      <c r="BU477" s="29" t="s">
        <v>429</v>
      </c>
      <c r="BV477" s="29" t="s">
        <v>429</v>
      </c>
      <c r="BW477" s="29" t="s">
        <v>429</v>
      </c>
      <c r="BX477" s="29" t="s">
        <v>429</v>
      </c>
      <c r="BY477" s="29" t="s">
        <v>429</v>
      </c>
      <c r="BZ477" s="65" t="s">
        <v>429</v>
      </c>
      <c r="CA477" s="65" t="s">
        <v>429</v>
      </c>
      <c r="CB477" s="65" t="s">
        <v>429</v>
      </c>
      <c r="CC477" s="65" t="s">
        <v>1800</v>
      </c>
      <c r="CD477" s="66">
        <v>17</v>
      </c>
      <c r="CE477" s="66">
        <v>8</v>
      </c>
      <c r="CF477" s="66">
        <v>3</v>
      </c>
      <c r="CG477" s="66">
        <v>0</v>
      </c>
      <c r="CH477" s="66">
        <v>1</v>
      </c>
      <c r="CI477" s="66">
        <v>31</v>
      </c>
      <c r="CJ477" s="66">
        <v>0</v>
      </c>
      <c r="CK477" s="66">
        <v>19</v>
      </c>
      <c r="CL477" s="66">
        <v>72</v>
      </c>
      <c r="CM477" s="66">
        <v>41</v>
      </c>
      <c r="CN477" s="66">
        <v>2</v>
      </c>
      <c r="CO477" s="66">
        <v>6</v>
      </c>
      <c r="CP477" s="66">
        <v>1</v>
      </c>
      <c r="CQ477" s="66">
        <v>0</v>
      </c>
      <c r="CR477" s="67">
        <v>0.12576064908722109</v>
      </c>
      <c r="CS477" s="67">
        <v>0.18458417849898581</v>
      </c>
      <c r="CT477" s="67">
        <v>0.31845841784989859</v>
      </c>
      <c r="CU477" s="67">
        <v>0.22718052738336714</v>
      </c>
      <c r="CV477" s="67">
        <v>0.1440162271805274</v>
      </c>
      <c r="CW477" s="68">
        <v>13</v>
      </c>
      <c r="CX477" s="68">
        <v>4</v>
      </c>
      <c r="CY477" s="68">
        <v>2</v>
      </c>
      <c r="CZ477" s="68">
        <v>5</v>
      </c>
    </row>
    <row r="478" spans="1:375" x14ac:dyDescent="0.3">
      <c r="A478" s="2" t="s">
        <v>849</v>
      </c>
      <c r="B478" s="2" t="s">
        <v>873</v>
      </c>
      <c r="C478" s="2" t="s">
        <v>1656</v>
      </c>
      <c r="D478" s="6">
        <v>502651</v>
      </c>
      <c r="E478" s="6">
        <v>780</v>
      </c>
      <c r="F478" s="4">
        <v>304</v>
      </c>
      <c r="G478" s="54">
        <v>0.38974358974358975</v>
      </c>
      <c r="H478" s="6">
        <v>0</v>
      </c>
      <c r="I478" s="6">
        <v>0</v>
      </c>
      <c r="J478" s="6"/>
      <c r="K478" s="6"/>
      <c r="L478" s="6"/>
      <c r="M478" s="61">
        <v>304</v>
      </c>
      <c r="N478" s="6" t="s">
        <v>1709</v>
      </c>
      <c r="O478" s="6">
        <v>0</v>
      </c>
      <c r="P478" s="6">
        <v>0</v>
      </c>
      <c r="Q478" s="6">
        <v>100</v>
      </c>
      <c r="R478" s="6">
        <v>70</v>
      </c>
      <c r="S478" s="6">
        <v>30</v>
      </c>
      <c r="T478" s="6">
        <v>0</v>
      </c>
      <c r="U478" s="6">
        <v>0</v>
      </c>
      <c r="V478" s="6">
        <v>0</v>
      </c>
      <c r="W478" s="6">
        <v>0</v>
      </c>
      <c r="X478" s="6">
        <v>79</v>
      </c>
      <c r="Y478" s="6">
        <v>1</v>
      </c>
      <c r="Z478" s="6">
        <v>20</v>
      </c>
      <c r="AA478" s="6">
        <v>100</v>
      </c>
      <c r="AB478" s="6">
        <v>100</v>
      </c>
      <c r="AC478" s="6">
        <v>100</v>
      </c>
      <c r="AD478" s="6">
        <v>0</v>
      </c>
      <c r="AE478" s="6">
        <v>0</v>
      </c>
      <c r="AF478" s="6">
        <v>0</v>
      </c>
      <c r="AG478" s="6">
        <v>20</v>
      </c>
      <c r="AH478" s="6">
        <v>80</v>
      </c>
      <c r="AI478" s="6">
        <v>100</v>
      </c>
      <c r="AJ478" s="6">
        <v>2</v>
      </c>
      <c r="AK478" s="6" t="s">
        <v>96</v>
      </c>
      <c r="AL478" s="6" t="s">
        <v>96</v>
      </c>
      <c r="AM478" s="6">
        <v>3</v>
      </c>
      <c r="AN478" s="6" t="s">
        <v>96</v>
      </c>
      <c r="AO478" s="6" t="s">
        <v>97</v>
      </c>
      <c r="AP478" s="6" t="s">
        <v>97</v>
      </c>
      <c r="AQ478" s="6" t="s">
        <v>97</v>
      </c>
      <c r="AR478" s="6" t="s">
        <v>96</v>
      </c>
      <c r="AS478" s="6" t="s">
        <v>97</v>
      </c>
      <c r="AT478" s="6" t="s">
        <v>97</v>
      </c>
      <c r="AU478" s="6" t="s">
        <v>97</v>
      </c>
      <c r="AV478" s="6" t="s">
        <v>97</v>
      </c>
      <c r="AW478" s="6" t="s">
        <v>97</v>
      </c>
      <c r="AX478" s="6" t="s">
        <v>97</v>
      </c>
      <c r="AY478" s="6" t="s">
        <v>97</v>
      </c>
      <c r="AZ478" s="6" t="s">
        <v>97</v>
      </c>
      <c r="BA478" s="6" t="s">
        <v>97</v>
      </c>
      <c r="BB478" s="6" t="s">
        <v>97</v>
      </c>
      <c r="BC478" s="6" t="s">
        <v>97</v>
      </c>
      <c r="BD478" s="6" t="s">
        <v>96</v>
      </c>
      <c r="BE478" s="6">
        <v>7</v>
      </c>
      <c r="BF478" s="6">
        <v>7</v>
      </c>
      <c r="BG478" s="6">
        <v>7</v>
      </c>
      <c r="BH478" s="6">
        <v>0</v>
      </c>
      <c r="BI478" s="6">
        <v>7</v>
      </c>
      <c r="BJ478" s="6">
        <v>0</v>
      </c>
      <c r="BK478" s="6">
        <v>5</v>
      </c>
      <c r="BL478" s="6" t="s">
        <v>97</v>
      </c>
      <c r="BM478" s="6" t="s">
        <v>97</v>
      </c>
      <c r="BN478" s="6" t="s">
        <v>98</v>
      </c>
      <c r="BO478" s="6" t="s">
        <v>97</v>
      </c>
      <c r="BP478" s="6" t="s">
        <v>98</v>
      </c>
      <c r="BQ478" s="6" t="s">
        <v>98</v>
      </c>
      <c r="BR478" s="6" t="s">
        <v>96</v>
      </c>
      <c r="BS478" s="6">
        <v>13</v>
      </c>
      <c r="BT478" s="6" t="s">
        <v>96</v>
      </c>
      <c r="BU478" s="29" t="s">
        <v>429</v>
      </c>
      <c r="BV478" s="29" t="s">
        <v>429</v>
      </c>
      <c r="BW478" s="29" t="s">
        <v>429</v>
      </c>
      <c r="BX478" s="29" t="s">
        <v>429</v>
      </c>
      <c r="BY478" s="29" t="s">
        <v>429</v>
      </c>
      <c r="BZ478" s="65" t="s">
        <v>429</v>
      </c>
      <c r="CA478" s="65" t="s">
        <v>429</v>
      </c>
      <c r="CB478" s="65" t="s">
        <v>429</v>
      </c>
      <c r="CC478" s="65" t="s">
        <v>429</v>
      </c>
      <c r="CD478" s="66">
        <v>27</v>
      </c>
      <c r="CE478" s="66">
        <v>6</v>
      </c>
      <c r="CF478" s="66">
        <v>4</v>
      </c>
      <c r="CG478" s="66">
        <v>2</v>
      </c>
      <c r="CH478" s="66">
        <v>3</v>
      </c>
      <c r="CI478" s="66">
        <v>44</v>
      </c>
      <c r="CJ478" s="66">
        <v>1</v>
      </c>
      <c r="CK478" s="66">
        <v>25</v>
      </c>
      <c r="CL478" s="66">
        <v>142</v>
      </c>
      <c r="CM478" s="66">
        <v>82</v>
      </c>
      <c r="CN478" s="66">
        <v>9</v>
      </c>
      <c r="CO478" s="66">
        <v>18</v>
      </c>
      <c r="CP478" s="66">
        <v>7</v>
      </c>
      <c r="CQ478" s="66">
        <v>6</v>
      </c>
      <c r="CR478" s="67">
        <v>0.19483870967741934</v>
      </c>
      <c r="CS478" s="67">
        <v>0.18064516129032257</v>
      </c>
      <c r="CT478" s="67">
        <v>0.29161290322580646</v>
      </c>
      <c r="CU478" s="67">
        <v>0.17677419354838711</v>
      </c>
      <c r="CV478" s="67">
        <v>0.15612903225806452</v>
      </c>
      <c r="CW478" s="68">
        <v>12</v>
      </c>
      <c r="CX478" s="68">
        <v>19</v>
      </c>
      <c r="CY478" s="68">
        <v>7</v>
      </c>
      <c r="CZ478" s="68">
        <v>7</v>
      </c>
    </row>
    <row r="479" spans="1:375" x14ac:dyDescent="0.3">
      <c r="A479" s="2" t="s">
        <v>849</v>
      </c>
      <c r="B479" s="2" t="s">
        <v>873</v>
      </c>
      <c r="C479" s="2" t="s">
        <v>894</v>
      </c>
      <c r="D479" s="6">
        <v>502693</v>
      </c>
      <c r="E479" s="6">
        <v>1883</v>
      </c>
      <c r="F479" s="4">
        <v>284</v>
      </c>
      <c r="G479" s="54">
        <v>0.15082315454062667</v>
      </c>
      <c r="H479" s="6">
        <v>1</v>
      </c>
      <c r="I479" s="6">
        <v>114</v>
      </c>
      <c r="J479" s="6"/>
      <c r="K479" s="6">
        <v>114</v>
      </c>
      <c r="L479" s="6"/>
      <c r="M479" s="61">
        <v>170</v>
      </c>
      <c r="N479" s="6" t="s">
        <v>1712</v>
      </c>
      <c r="O479" s="6">
        <v>18</v>
      </c>
      <c r="P479" s="6">
        <v>48</v>
      </c>
      <c r="Q479" s="6">
        <v>100</v>
      </c>
      <c r="R479" s="6">
        <v>100</v>
      </c>
      <c r="S479" s="6">
        <v>0</v>
      </c>
      <c r="T479" s="6">
        <v>0</v>
      </c>
      <c r="U479" s="6">
        <v>0</v>
      </c>
      <c r="V479" s="6">
        <v>0</v>
      </c>
      <c r="W479" s="6">
        <v>0</v>
      </c>
      <c r="X479" s="6">
        <v>0</v>
      </c>
      <c r="Y479" s="6">
        <v>0</v>
      </c>
      <c r="Z479" s="6">
        <v>100</v>
      </c>
      <c r="AA479" s="6">
        <v>100</v>
      </c>
      <c r="AB479" s="6">
        <v>100</v>
      </c>
      <c r="AC479" s="6">
        <v>100</v>
      </c>
      <c r="AD479" s="6">
        <v>100</v>
      </c>
      <c r="AE479" s="6">
        <v>50</v>
      </c>
      <c r="AF479" s="6">
        <v>0</v>
      </c>
      <c r="AG479" s="6">
        <v>50</v>
      </c>
      <c r="AH479" s="6">
        <v>50</v>
      </c>
      <c r="AI479" s="6">
        <v>100</v>
      </c>
      <c r="AJ479" s="6">
        <v>4</v>
      </c>
      <c r="AK479" s="6" t="s">
        <v>96</v>
      </c>
      <c r="AL479" s="6" t="s">
        <v>96</v>
      </c>
      <c r="AM479" s="6">
        <v>1</v>
      </c>
      <c r="AN479" s="6" t="s">
        <v>96</v>
      </c>
      <c r="AO479" s="6" t="s">
        <v>97</v>
      </c>
      <c r="AP479" s="6" t="s">
        <v>97</v>
      </c>
      <c r="AQ479" s="6" t="s">
        <v>97</v>
      </c>
      <c r="AR479" s="6" t="s">
        <v>97</v>
      </c>
      <c r="AS479" s="6" t="s">
        <v>97</v>
      </c>
      <c r="AT479" s="6" t="s">
        <v>97</v>
      </c>
      <c r="AU479" s="6" t="s">
        <v>96</v>
      </c>
      <c r="AV479" s="6" t="s">
        <v>97</v>
      </c>
      <c r="AW479" s="6" t="s">
        <v>97</v>
      </c>
      <c r="AX479" s="6" t="s">
        <v>97</v>
      </c>
      <c r="AY479" s="6" t="s">
        <v>97</v>
      </c>
      <c r="AZ479" s="6" t="s">
        <v>97</v>
      </c>
      <c r="BA479" s="6" t="s">
        <v>97</v>
      </c>
      <c r="BB479" s="6" t="s">
        <v>97</v>
      </c>
      <c r="BC479" s="6" t="s">
        <v>96</v>
      </c>
      <c r="BD479" s="6" t="s">
        <v>96</v>
      </c>
      <c r="BE479" s="6">
        <v>0</v>
      </c>
      <c r="BF479" s="6">
        <v>20</v>
      </c>
      <c r="BG479" s="6">
        <v>20</v>
      </c>
      <c r="BH479" s="6">
        <v>0</v>
      </c>
      <c r="BI479" s="6">
        <v>20</v>
      </c>
      <c r="BJ479" s="6">
        <v>0</v>
      </c>
      <c r="BK479" s="6">
        <v>9</v>
      </c>
      <c r="BL479" s="6" t="s">
        <v>97</v>
      </c>
      <c r="BM479" s="6" t="s">
        <v>97</v>
      </c>
      <c r="BN479" s="6" t="s">
        <v>98</v>
      </c>
      <c r="BO479" s="6" t="s">
        <v>97</v>
      </c>
      <c r="BP479" s="6" t="s">
        <v>98</v>
      </c>
      <c r="BQ479" s="6" t="s">
        <v>98</v>
      </c>
      <c r="BR479" s="6" t="s">
        <v>96</v>
      </c>
      <c r="BS479" s="6">
        <v>15</v>
      </c>
      <c r="BT479" s="6" t="s">
        <v>96</v>
      </c>
      <c r="BU479" s="29" t="s">
        <v>429</v>
      </c>
      <c r="BV479" s="29" t="s">
        <v>1801</v>
      </c>
      <c r="BW479" s="29" t="s">
        <v>1801</v>
      </c>
      <c r="BX479" s="29" t="s">
        <v>429</v>
      </c>
      <c r="BY479" s="29" t="s">
        <v>429</v>
      </c>
      <c r="BZ479" s="65" t="s">
        <v>429</v>
      </c>
      <c r="CA479" s="65" t="s">
        <v>429</v>
      </c>
      <c r="CB479" s="65" t="s">
        <v>429</v>
      </c>
      <c r="CC479" s="65" t="s">
        <v>429</v>
      </c>
      <c r="CD479" s="66">
        <v>60</v>
      </c>
      <c r="CE479" s="66">
        <v>21</v>
      </c>
      <c r="CF479" s="66">
        <v>10</v>
      </c>
      <c r="CG479" s="66">
        <v>0</v>
      </c>
      <c r="CH479" s="66">
        <v>3</v>
      </c>
      <c r="CI479" s="66">
        <v>73</v>
      </c>
      <c r="CJ479" s="66">
        <v>1</v>
      </c>
      <c r="CK479" s="66">
        <v>40</v>
      </c>
      <c r="CL479" s="66">
        <v>299</v>
      </c>
      <c r="CM479" s="66">
        <v>196</v>
      </c>
      <c r="CN479" s="66">
        <v>12</v>
      </c>
      <c r="CO479" s="66">
        <v>33</v>
      </c>
      <c r="CP479" s="66">
        <v>18</v>
      </c>
      <c r="CQ479" s="66">
        <v>17</v>
      </c>
      <c r="CR479" s="67">
        <v>0.12324324324324325</v>
      </c>
      <c r="CS479" s="67">
        <v>0.16972972972972972</v>
      </c>
      <c r="CT479" s="67">
        <v>0.30378378378378379</v>
      </c>
      <c r="CU479" s="67">
        <v>0.23135135135135135</v>
      </c>
      <c r="CV479" s="67">
        <v>0.17189189189189188</v>
      </c>
      <c r="CW479" s="68">
        <v>34</v>
      </c>
      <c r="CX479" s="68">
        <v>31</v>
      </c>
      <c r="CY479" s="68">
        <v>9</v>
      </c>
      <c r="CZ479" s="68">
        <v>21</v>
      </c>
      <c r="DI479" s="47"/>
      <c r="DJ479" s="47"/>
      <c r="DK479" s="47"/>
      <c r="DL479" s="47"/>
      <c r="DM479" s="47"/>
      <c r="DN479" s="47"/>
      <c r="DO479" s="47"/>
      <c r="DP479" s="47"/>
      <c r="DQ479" s="47"/>
      <c r="DR479" s="47"/>
      <c r="DS479" s="47"/>
      <c r="DT479" s="47"/>
      <c r="DU479" s="47"/>
      <c r="DV479" s="47"/>
      <c r="DW479" s="47"/>
      <c r="DX479" s="47"/>
      <c r="DY479" s="47"/>
      <c r="DZ479" s="47"/>
      <c r="EA479" s="47"/>
      <c r="EB479" s="47"/>
      <c r="EC479" s="47"/>
      <c r="ED479" s="47"/>
      <c r="EE479" s="47"/>
      <c r="EF479" s="47"/>
      <c r="EG479" s="47"/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  <c r="FI479" s="47"/>
      <c r="FJ479" s="47"/>
      <c r="FK479" s="47"/>
      <c r="FL479" s="47"/>
      <c r="FM479" s="47"/>
      <c r="FN479" s="47"/>
      <c r="FO479" s="47"/>
      <c r="FP479" s="47"/>
      <c r="FQ479" s="47"/>
      <c r="FR479" s="47"/>
      <c r="FS479" s="47"/>
      <c r="FT479" s="47"/>
      <c r="FU479" s="47"/>
      <c r="FV479" s="47"/>
      <c r="FW479" s="47"/>
      <c r="FX479" s="47"/>
      <c r="FY479" s="47"/>
      <c r="FZ479" s="47"/>
      <c r="GA479" s="47"/>
      <c r="GB479" s="47"/>
      <c r="GC479" s="47"/>
      <c r="GD479" s="47"/>
      <c r="GE479" s="47"/>
      <c r="GF479" s="47"/>
      <c r="GG479" s="47"/>
      <c r="GH479" s="47"/>
      <c r="GI479" s="47"/>
      <c r="GJ479" s="47"/>
      <c r="GK479" s="47"/>
      <c r="GL479" s="47"/>
      <c r="GM479" s="47"/>
      <c r="GN479" s="47"/>
      <c r="GO479" s="47"/>
      <c r="GP479" s="47"/>
      <c r="GQ479" s="47"/>
      <c r="GR479" s="47"/>
      <c r="GS479" s="47"/>
      <c r="GT479" s="47"/>
      <c r="GU479" s="47"/>
      <c r="GV479" s="47"/>
      <c r="GW479" s="47"/>
      <c r="GX479" s="47"/>
      <c r="GY479" s="47"/>
      <c r="GZ479" s="47"/>
      <c r="HA479" s="47"/>
      <c r="HB479" s="47"/>
      <c r="HC479" s="47"/>
      <c r="HD479" s="47"/>
      <c r="HE479" s="47"/>
      <c r="HF479" s="47"/>
      <c r="HG479" s="47"/>
      <c r="HH479" s="47"/>
      <c r="HI479" s="47"/>
      <c r="HJ479" s="47"/>
      <c r="HK479" s="47"/>
      <c r="HL479" s="47"/>
      <c r="HM479" s="47"/>
      <c r="HN479" s="47"/>
      <c r="HO479" s="47"/>
      <c r="HP479" s="47"/>
      <c r="HQ479" s="47"/>
      <c r="HR479" s="47"/>
      <c r="HS479" s="47"/>
      <c r="HT479" s="47"/>
      <c r="HU479" s="47"/>
      <c r="HV479" s="47"/>
      <c r="HW479" s="47"/>
      <c r="HX479" s="47"/>
      <c r="HY479" s="47"/>
      <c r="HZ479" s="47"/>
      <c r="IA479" s="47"/>
      <c r="IB479" s="47"/>
      <c r="IC479" s="47"/>
      <c r="ID479" s="47"/>
      <c r="IE479" s="47"/>
      <c r="IF479" s="47"/>
      <c r="IG479" s="47"/>
      <c r="IH479" s="47"/>
      <c r="II479" s="47"/>
      <c r="IJ479" s="47"/>
      <c r="IK479" s="47"/>
      <c r="IL479" s="47"/>
      <c r="IM479" s="47"/>
      <c r="IN479" s="47"/>
      <c r="IO479" s="47"/>
      <c r="IP479" s="47"/>
      <c r="IQ479" s="47"/>
      <c r="IR479" s="47"/>
      <c r="IS479" s="47"/>
      <c r="IT479" s="47"/>
      <c r="IU479" s="47"/>
      <c r="IV479" s="47"/>
      <c r="IW479" s="47"/>
      <c r="IX479" s="47"/>
      <c r="IY479" s="47"/>
      <c r="IZ479" s="47"/>
      <c r="JA479" s="47"/>
      <c r="JB479" s="47"/>
      <c r="JC479" s="47"/>
      <c r="JD479" s="47"/>
      <c r="JE479" s="47"/>
      <c r="JF479" s="47"/>
      <c r="JG479" s="47"/>
      <c r="JH479" s="47"/>
      <c r="JI479" s="47"/>
      <c r="JJ479" s="47"/>
      <c r="JK479" s="47"/>
      <c r="JL479" s="47"/>
      <c r="JM479" s="47"/>
      <c r="JN479" s="47"/>
      <c r="JO479" s="47"/>
      <c r="JP479" s="47"/>
      <c r="JQ479" s="47"/>
      <c r="JR479" s="47"/>
      <c r="JS479" s="47"/>
      <c r="JT479" s="47"/>
      <c r="JU479" s="47"/>
      <c r="JV479" s="47"/>
      <c r="JW479" s="47"/>
      <c r="JX479" s="47"/>
      <c r="JY479" s="47"/>
      <c r="JZ479" s="47"/>
      <c r="KA479" s="47"/>
      <c r="KB479" s="47"/>
      <c r="KC479" s="47"/>
      <c r="KD479" s="47"/>
      <c r="KE479" s="47"/>
      <c r="KF479" s="47"/>
      <c r="KG479" s="47"/>
      <c r="KH479" s="47"/>
      <c r="KI479" s="47"/>
      <c r="KJ479" s="47"/>
      <c r="KK479" s="47"/>
      <c r="KL479" s="47"/>
      <c r="KM479" s="47"/>
      <c r="KN479" s="47"/>
      <c r="KO479" s="47"/>
      <c r="KP479" s="47"/>
      <c r="KQ479" s="47"/>
      <c r="KR479" s="47"/>
      <c r="KS479" s="47"/>
      <c r="KT479" s="47"/>
      <c r="KU479" s="47"/>
      <c r="KV479" s="47"/>
      <c r="KW479" s="47"/>
      <c r="KX479" s="47"/>
      <c r="KY479" s="47"/>
      <c r="KZ479" s="47"/>
      <c r="LA479" s="47"/>
      <c r="LB479" s="47"/>
      <c r="LC479" s="47"/>
      <c r="LD479" s="47"/>
      <c r="LE479" s="47"/>
      <c r="LF479" s="47"/>
      <c r="LG479" s="47"/>
      <c r="LH479" s="47"/>
      <c r="LI479" s="47"/>
      <c r="LJ479" s="47"/>
      <c r="LK479" s="47"/>
      <c r="LL479" s="47"/>
      <c r="LM479" s="47"/>
      <c r="LN479" s="47"/>
      <c r="LO479" s="47"/>
      <c r="LP479" s="47"/>
      <c r="LQ479" s="47"/>
      <c r="LR479" s="47"/>
      <c r="LS479" s="47"/>
      <c r="LT479" s="47"/>
      <c r="LU479" s="47"/>
      <c r="LV479" s="47"/>
      <c r="LW479" s="47"/>
      <c r="LX479" s="47"/>
      <c r="LY479" s="47"/>
      <c r="LZ479" s="47"/>
      <c r="MA479" s="47"/>
      <c r="MB479" s="47"/>
      <c r="MC479" s="47"/>
      <c r="MD479" s="47"/>
      <c r="ME479" s="47"/>
      <c r="MF479" s="47"/>
      <c r="MG479" s="47"/>
      <c r="MH479" s="47"/>
      <c r="MI479" s="47"/>
      <c r="MJ479" s="47"/>
      <c r="MK479" s="47"/>
      <c r="ML479" s="47"/>
      <c r="MM479" s="47"/>
      <c r="MN479" s="47"/>
      <c r="MO479" s="47"/>
      <c r="MP479" s="47"/>
      <c r="MQ479" s="47"/>
      <c r="MR479" s="47"/>
      <c r="MS479" s="47"/>
      <c r="MT479" s="47"/>
      <c r="MU479" s="47"/>
      <c r="MV479" s="47"/>
      <c r="MW479" s="47"/>
      <c r="MX479" s="47"/>
      <c r="MY479" s="47"/>
      <c r="MZ479" s="47"/>
      <c r="NA479" s="47"/>
      <c r="NB479" s="47"/>
      <c r="NC479" s="47"/>
      <c r="ND479" s="47"/>
      <c r="NE479" s="47"/>
      <c r="NF479" s="47"/>
      <c r="NG479" s="47"/>
    </row>
    <row r="480" spans="1:375" x14ac:dyDescent="0.3">
      <c r="A480" s="2" t="s">
        <v>849</v>
      </c>
      <c r="B480" s="2" t="s">
        <v>873</v>
      </c>
      <c r="C480" s="2" t="s">
        <v>896</v>
      </c>
      <c r="D480" s="6">
        <v>502723</v>
      </c>
      <c r="E480" s="6">
        <v>480</v>
      </c>
      <c r="F480" s="4">
        <v>85</v>
      </c>
      <c r="G480" s="54">
        <v>0.17708333333333334</v>
      </c>
      <c r="H480" s="6">
        <v>2</v>
      </c>
      <c r="I480" s="6">
        <v>85</v>
      </c>
      <c r="J480" s="6">
        <v>50</v>
      </c>
      <c r="K480" s="6"/>
      <c r="L480" s="6">
        <v>35</v>
      </c>
      <c r="M480" s="61"/>
      <c r="N480" s="6" t="s">
        <v>1712</v>
      </c>
      <c r="O480" s="6">
        <v>0</v>
      </c>
      <c r="P480" s="6">
        <v>0</v>
      </c>
      <c r="Q480" s="6">
        <v>0</v>
      </c>
      <c r="R480" s="6">
        <v>0</v>
      </c>
      <c r="S480" s="6">
        <v>100</v>
      </c>
      <c r="T480" s="6">
        <v>0</v>
      </c>
      <c r="U480" s="6">
        <v>0</v>
      </c>
      <c r="V480" s="6">
        <v>0</v>
      </c>
      <c r="W480" s="6">
        <v>0</v>
      </c>
      <c r="X480" s="6">
        <v>85</v>
      </c>
      <c r="Y480" s="6">
        <v>2</v>
      </c>
      <c r="Z480" s="6">
        <v>13</v>
      </c>
      <c r="AA480" s="6">
        <v>100</v>
      </c>
      <c r="AB480" s="6">
        <v>95</v>
      </c>
      <c r="AC480" s="6">
        <v>100</v>
      </c>
      <c r="AD480" s="6">
        <v>0</v>
      </c>
      <c r="AE480" s="6">
        <v>0</v>
      </c>
      <c r="AF480" s="6">
        <v>0</v>
      </c>
      <c r="AG480" s="6">
        <v>20</v>
      </c>
      <c r="AH480" s="6">
        <v>80</v>
      </c>
      <c r="AI480" s="6">
        <v>95</v>
      </c>
      <c r="AJ480" s="6">
        <v>2</v>
      </c>
      <c r="AK480" s="6" t="s">
        <v>96</v>
      </c>
      <c r="AL480" s="6" t="s">
        <v>96</v>
      </c>
      <c r="AM480" s="6">
        <v>1</v>
      </c>
      <c r="AN480" s="6" t="s">
        <v>97</v>
      </c>
      <c r="AO480" s="6" t="s">
        <v>97</v>
      </c>
      <c r="AP480" s="6" t="s">
        <v>97</v>
      </c>
      <c r="AQ480" s="6" t="s">
        <v>97</v>
      </c>
      <c r="AR480" s="6" t="s">
        <v>96</v>
      </c>
      <c r="AS480" s="6" t="s">
        <v>97</v>
      </c>
      <c r="AT480" s="6" t="s">
        <v>97</v>
      </c>
      <c r="AU480" s="6" t="s">
        <v>97</v>
      </c>
      <c r="AV480" s="6" t="s">
        <v>97</v>
      </c>
      <c r="AW480" s="6" t="s">
        <v>97</v>
      </c>
      <c r="AX480" s="6" t="s">
        <v>97</v>
      </c>
      <c r="AY480" s="6" t="s">
        <v>97</v>
      </c>
      <c r="AZ480" s="6" t="s">
        <v>97</v>
      </c>
      <c r="BA480" s="6" t="s">
        <v>97</v>
      </c>
      <c r="BB480" s="6" t="s">
        <v>96</v>
      </c>
      <c r="BC480" s="6" t="s">
        <v>96</v>
      </c>
      <c r="BD480" s="6" t="s">
        <v>1710</v>
      </c>
      <c r="BE480" s="6">
        <v>4</v>
      </c>
      <c r="BF480" s="6">
        <v>13</v>
      </c>
      <c r="BG480" s="6">
        <v>13</v>
      </c>
      <c r="BH480" s="6">
        <v>0</v>
      </c>
      <c r="BI480" s="6">
        <v>5</v>
      </c>
      <c r="BJ480" s="6">
        <v>0</v>
      </c>
      <c r="BK480" s="6">
        <v>5</v>
      </c>
      <c r="BL480" s="6" t="s">
        <v>97</v>
      </c>
      <c r="BM480" s="6" t="s">
        <v>97</v>
      </c>
      <c r="BN480" s="6" t="s">
        <v>367</v>
      </c>
      <c r="BO480" s="6" t="s">
        <v>97</v>
      </c>
      <c r="BP480" s="6" t="s">
        <v>98</v>
      </c>
      <c r="BQ480" s="6" t="s">
        <v>98</v>
      </c>
      <c r="BR480" s="6" t="s">
        <v>96</v>
      </c>
      <c r="BS480" s="6">
        <v>4</v>
      </c>
      <c r="BT480" s="6" t="s">
        <v>96</v>
      </c>
      <c r="BU480" s="29" t="s">
        <v>429</v>
      </c>
      <c r="BV480" s="29" t="s">
        <v>429</v>
      </c>
      <c r="BW480" s="29" t="s">
        <v>429</v>
      </c>
      <c r="BX480" s="29" t="s">
        <v>429</v>
      </c>
      <c r="BY480" s="29" t="s">
        <v>429</v>
      </c>
      <c r="BZ480" s="65" t="s">
        <v>429</v>
      </c>
      <c r="CA480" s="65" t="s">
        <v>429</v>
      </c>
      <c r="CB480" s="65" t="s">
        <v>429</v>
      </c>
      <c r="CC480" s="65" t="s">
        <v>429</v>
      </c>
      <c r="CD480" s="66">
        <v>12</v>
      </c>
      <c r="CE480" s="66">
        <v>4</v>
      </c>
      <c r="CF480" s="66">
        <v>0</v>
      </c>
      <c r="CG480" s="66">
        <v>0</v>
      </c>
      <c r="CH480" s="66">
        <v>2</v>
      </c>
      <c r="CI480" s="66">
        <v>21</v>
      </c>
      <c r="CJ480" s="66">
        <v>0</v>
      </c>
      <c r="CK480" s="66">
        <v>12</v>
      </c>
      <c r="CL480" s="66">
        <v>98</v>
      </c>
      <c r="CM480" s="66">
        <v>56</v>
      </c>
      <c r="CN480" s="66">
        <v>3</v>
      </c>
      <c r="CO480" s="66">
        <v>14</v>
      </c>
      <c r="CP480" s="66">
        <v>0</v>
      </c>
      <c r="CQ480" s="66">
        <v>0</v>
      </c>
      <c r="CR480" s="67">
        <v>0.20502092050209206</v>
      </c>
      <c r="CS480" s="67">
        <v>0.17782426778242677</v>
      </c>
      <c r="CT480" s="67">
        <v>0.30125523012552302</v>
      </c>
      <c r="CU480" s="67">
        <v>0.14644351464435146</v>
      </c>
      <c r="CV480" s="67">
        <v>0.16945606694560669</v>
      </c>
      <c r="CW480" s="68">
        <v>18</v>
      </c>
      <c r="CX480" s="68">
        <v>12</v>
      </c>
      <c r="CY480" s="68">
        <v>3</v>
      </c>
      <c r="CZ480" s="68">
        <v>6</v>
      </c>
    </row>
    <row r="481" spans="1:375" x14ac:dyDescent="0.3">
      <c r="A481" s="2" t="s">
        <v>849</v>
      </c>
      <c r="B481" s="2" t="s">
        <v>873</v>
      </c>
      <c r="C481" s="2" t="s">
        <v>899</v>
      </c>
      <c r="D481" s="6">
        <v>502740</v>
      </c>
      <c r="E481" s="6">
        <v>325</v>
      </c>
      <c r="F481" s="4">
        <v>50</v>
      </c>
      <c r="G481" s="54">
        <v>0.15384615384615385</v>
      </c>
      <c r="H481" s="6">
        <v>1</v>
      </c>
      <c r="I481" s="6">
        <v>50</v>
      </c>
      <c r="J481" s="6"/>
      <c r="K481" s="6">
        <v>50</v>
      </c>
      <c r="L481" s="6"/>
      <c r="M481" s="61"/>
      <c r="N481" s="6" t="s">
        <v>1712</v>
      </c>
      <c r="O481" s="6">
        <v>0</v>
      </c>
      <c r="P481" s="6">
        <v>0</v>
      </c>
      <c r="Q481" s="6">
        <v>0</v>
      </c>
      <c r="R481" s="6">
        <v>0</v>
      </c>
      <c r="S481" s="6">
        <v>70</v>
      </c>
      <c r="T481" s="6">
        <v>30</v>
      </c>
      <c r="U481" s="6">
        <v>0</v>
      </c>
      <c r="V481" s="6">
        <v>60</v>
      </c>
      <c r="W481" s="6">
        <v>60</v>
      </c>
      <c r="X481" s="6">
        <v>10</v>
      </c>
      <c r="Y481" s="6">
        <v>0</v>
      </c>
      <c r="Z481" s="6">
        <v>30</v>
      </c>
      <c r="AA481" s="6">
        <v>100</v>
      </c>
      <c r="AB481" s="6">
        <v>100</v>
      </c>
      <c r="AC481" s="6">
        <v>100</v>
      </c>
      <c r="AD481" s="6">
        <v>100</v>
      </c>
      <c r="AE481" s="6">
        <v>60</v>
      </c>
      <c r="AF481" s="6">
        <v>0</v>
      </c>
      <c r="AG481" s="6">
        <v>60</v>
      </c>
      <c r="AH481" s="6">
        <v>40</v>
      </c>
      <c r="AI481" s="6">
        <v>100</v>
      </c>
      <c r="AJ481" s="6">
        <v>2</v>
      </c>
      <c r="AK481" s="6" t="s">
        <v>96</v>
      </c>
      <c r="AL481" s="6" t="s">
        <v>96</v>
      </c>
      <c r="AM481" s="6">
        <v>2</v>
      </c>
      <c r="AN481" s="6" t="s">
        <v>97</v>
      </c>
      <c r="AO481" s="6" t="s">
        <v>97</v>
      </c>
      <c r="AP481" s="6" t="s">
        <v>97</v>
      </c>
      <c r="AQ481" s="6" t="s">
        <v>97</v>
      </c>
      <c r="AR481" s="6" t="s">
        <v>96</v>
      </c>
      <c r="AS481" s="6" t="s">
        <v>97</v>
      </c>
      <c r="AT481" s="6" t="s">
        <v>97</v>
      </c>
      <c r="AU481" s="6" t="s">
        <v>97</v>
      </c>
      <c r="AV481" s="6" t="s">
        <v>97</v>
      </c>
      <c r="AW481" s="6" t="s">
        <v>97</v>
      </c>
      <c r="AX481" s="6" t="s">
        <v>97</v>
      </c>
      <c r="AY481" s="6" t="s">
        <v>97</v>
      </c>
      <c r="AZ481" s="6" t="s">
        <v>97</v>
      </c>
      <c r="BA481" s="6" t="s">
        <v>97</v>
      </c>
      <c r="BB481" s="6" t="s">
        <v>97</v>
      </c>
      <c r="BC481" s="6" t="s">
        <v>97</v>
      </c>
      <c r="BD481" s="6" t="s">
        <v>1439</v>
      </c>
      <c r="BE481" s="6">
        <v>3</v>
      </c>
      <c r="BF481" s="6">
        <v>3</v>
      </c>
      <c r="BG481" s="6">
        <v>15</v>
      </c>
      <c r="BH481" s="6">
        <v>1</v>
      </c>
      <c r="BI481" s="6">
        <v>3</v>
      </c>
      <c r="BJ481" s="6">
        <v>3</v>
      </c>
      <c r="BK481" s="6">
        <v>5</v>
      </c>
      <c r="BL481" s="6" t="s">
        <v>97</v>
      </c>
      <c r="BM481" s="6" t="s">
        <v>97</v>
      </c>
      <c r="BN481" s="6" t="s">
        <v>98</v>
      </c>
      <c r="BO481" s="6" t="s">
        <v>97</v>
      </c>
      <c r="BP481" s="6" t="s">
        <v>98</v>
      </c>
      <c r="BQ481" s="6" t="s">
        <v>98</v>
      </c>
      <c r="BR481" s="6" t="s">
        <v>96</v>
      </c>
      <c r="BS481" s="6">
        <v>8</v>
      </c>
      <c r="BT481" s="6" t="s">
        <v>1439</v>
      </c>
      <c r="BU481" s="29" t="s">
        <v>429</v>
      </c>
      <c r="BV481" s="29" t="s">
        <v>429</v>
      </c>
      <c r="BW481" s="29" t="s">
        <v>429</v>
      </c>
      <c r="BX481" s="29" t="s">
        <v>429</v>
      </c>
      <c r="BY481" s="29" t="s">
        <v>429</v>
      </c>
      <c r="BZ481" s="65" t="s">
        <v>429</v>
      </c>
      <c r="CA481" s="65" t="s">
        <v>429</v>
      </c>
      <c r="CB481" s="65" t="s">
        <v>429</v>
      </c>
      <c r="CC481" s="65" t="s">
        <v>429</v>
      </c>
      <c r="CD481" s="66">
        <v>9</v>
      </c>
      <c r="CE481" s="66">
        <v>4</v>
      </c>
      <c r="CF481" s="66">
        <v>1</v>
      </c>
      <c r="CG481" s="66">
        <v>0</v>
      </c>
      <c r="CH481" s="66">
        <v>4</v>
      </c>
      <c r="CI481" s="66">
        <v>38</v>
      </c>
      <c r="CJ481" s="66">
        <v>0</v>
      </c>
      <c r="CK481" s="66">
        <v>15</v>
      </c>
      <c r="CL481" s="66">
        <v>84</v>
      </c>
      <c r="CM481" s="66">
        <v>43</v>
      </c>
      <c r="CN481" s="66">
        <v>2</v>
      </c>
      <c r="CO481" s="66">
        <v>12</v>
      </c>
      <c r="CP481" s="66">
        <v>0</v>
      </c>
      <c r="CQ481" s="66">
        <v>3</v>
      </c>
      <c r="CR481" s="67">
        <v>0.21383647798742139</v>
      </c>
      <c r="CS481" s="67">
        <v>0.22012578616352202</v>
      </c>
      <c r="CT481" s="67">
        <v>0.27044025157232704</v>
      </c>
      <c r="CU481" s="67">
        <v>0.14779874213836477</v>
      </c>
      <c r="CV481" s="67">
        <v>0.14779874213836477</v>
      </c>
      <c r="CW481" s="68">
        <v>8</v>
      </c>
      <c r="CX481" s="68">
        <v>5</v>
      </c>
      <c r="CY481" s="68">
        <v>5</v>
      </c>
      <c r="CZ481" s="68">
        <v>3</v>
      </c>
    </row>
    <row r="482" spans="1:375" x14ac:dyDescent="0.3">
      <c r="A482" s="2" t="s">
        <v>849</v>
      </c>
      <c r="B482" s="2" t="s">
        <v>873</v>
      </c>
      <c r="C482" s="2" t="s">
        <v>900</v>
      </c>
      <c r="D482" s="6">
        <v>502782</v>
      </c>
      <c r="E482" s="6">
        <v>7309</v>
      </c>
      <c r="F482" s="4">
        <v>289</v>
      </c>
      <c r="G482" s="54">
        <v>3.9540292789711315E-2</v>
      </c>
      <c r="H482" s="6">
        <v>1</v>
      </c>
      <c r="I482" s="6">
        <v>259</v>
      </c>
      <c r="J482" s="6"/>
      <c r="K482" s="6"/>
      <c r="L482" s="6">
        <v>259</v>
      </c>
      <c r="M482" s="61">
        <v>29.999999999999996</v>
      </c>
      <c r="N482" s="6" t="s">
        <v>1712</v>
      </c>
      <c r="O482" s="6">
        <v>167</v>
      </c>
      <c r="P482" s="6">
        <v>338</v>
      </c>
      <c r="Q482" s="6">
        <v>100</v>
      </c>
      <c r="R482" s="6">
        <v>90</v>
      </c>
      <c r="S482" s="6">
        <v>8</v>
      </c>
      <c r="T482" s="6">
        <v>2</v>
      </c>
      <c r="U482" s="6">
        <v>0</v>
      </c>
      <c r="V482" s="6">
        <v>90</v>
      </c>
      <c r="W482" s="6">
        <v>90</v>
      </c>
      <c r="X482" s="6">
        <v>10</v>
      </c>
      <c r="Y482" s="6">
        <v>0</v>
      </c>
      <c r="Z482" s="6">
        <v>0</v>
      </c>
      <c r="AA482" s="6">
        <v>100</v>
      </c>
      <c r="AB482" s="6">
        <v>98</v>
      </c>
      <c r="AC482" s="6">
        <v>100</v>
      </c>
      <c r="AD482" s="6">
        <v>100</v>
      </c>
      <c r="AE482" s="6">
        <v>70</v>
      </c>
      <c r="AF482" s="6">
        <v>30</v>
      </c>
      <c r="AG482" s="6">
        <v>40</v>
      </c>
      <c r="AH482" s="6">
        <v>30</v>
      </c>
      <c r="AI482" s="6">
        <v>100</v>
      </c>
      <c r="AJ482" s="6">
        <v>4</v>
      </c>
      <c r="AK482" s="6" t="s">
        <v>96</v>
      </c>
      <c r="AL482" s="6" t="s">
        <v>96</v>
      </c>
      <c r="AM482" s="6">
        <v>12</v>
      </c>
      <c r="AN482" s="6" t="s">
        <v>97</v>
      </c>
      <c r="AO482" s="6" t="s">
        <v>97</v>
      </c>
      <c r="AP482" s="6" t="s">
        <v>97</v>
      </c>
      <c r="AQ482" s="6" t="s">
        <v>97</v>
      </c>
      <c r="AR482" s="6" t="s">
        <v>96</v>
      </c>
      <c r="AS482" s="6" t="s">
        <v>97</v>
      </c>
      <c r="AT482" s="6" t="s">
        <v>97</v>
      </c>
      <c r="AU482" s="6" t="s">
        <v>97</v>
      </c>
      <c r="AV482" s="6" t="s">
        <v>97</v>
      </c>
      <c r="AW482" s="6" t="s">
        <v>97</v>
      </c>
      <c r="AX482" s="6" t="s">
        <v>97</v>
      </c>
      <c r="AY482" s="6" t="s">
        <v>97</v>
      </c>
      <c r="AZ482" s="6" t="s">
        <v>97</v>
      </c>
      <c r="BA482" s="6" t="s">
        <v>97</v>
      </c>
      <c r="BB482" s="6" t="s">
        <v>97</v>
      </c>
      <c r="BC482" s="6" t="s">
        <v>96</v>
      </c>
      <c r="BD482" s="6" t="s">
        <v>1710</v>
      </c>
      <c r="BE482" s="6">
        <v>0</v>
      </c>
      <c r="BF482" s="6">
        <v>0</v>
      </c>
      <c r="BG482" s="6">
        <v>0</v>
      </c>
      <c r="BH482" s="6">
        <v>0</v>
      </c>
      <c r="BI482" s="6">
        <v>0</v>
      </c>
      <c r="BJ482" s="6">
        <v>0</v>
      </c>
      <c r="BK482" s="6">
        <v>12</v>
      </c>
      <c r="BL482" s="6" t="s">
        <v>97</v>
      </c>
      <c r="BM482" s="6" t="s">
        <v>1713</v>
      </c>
      <c r="BN482" s="6" t="s">
        <v>98</v>
      </c>
      <c r="BO482" s="6" t="s">
        <v>97</v>
      </c>
      <c r="BP482" s="6" t="s">
        <v>98</v>
      </c>
      <c r="BQ482" s="6" t="s">
        <v>98</v>
      </c>
      <c r="BR482" s="6" t="s">
        <v>97</v>
      </c>
      <c r="BS482" s="6" t="s">
        <v>98</v>
      </c>
      <c r="BT482" s="6" t="s">
        <v>98</v>
      </c>
      <c r="BU482" s="29" t="s">
        <v>429</v>
      </c>
      <c r="BV482" s="29" t="s">
        <v>1801</v>
      </c>
      <c r="BW482" s="29" t="s">
        <v>429</v>
      </c>
      <c r="BX482" s="29" t="s">
        <v>429</v>
      </c>
      <c r="BY482" s="29" t="s">
        <v>429</v>
      </c>
      <c r="BZ482" s="65" t="s">
        <v>429</v>
      </c>
      <c r="CA482" s="65" t="s">
        <v>429</v>
      </c>
      <c r="CB482" s="65" t="s">
        <v>429</v>
      </c>
      <c r="CC482" s="65" t="s">
        <v>429</v>
      </c>
      <c r="CD482" s="66">
        <v>168</v>
      </c>
      <c r="CE482" s="66">
        <v>63</v>
      </c>
      <c r="CF482" s="66">
        <v>22</v>
      </c>
      <c r="CG482" s="66">
        <v>0</v>
      </c>
      <c r="CH482" s="66">
        <v>2</v>
      </c>
      <c r="CI482" s="66">
        <v>297</v>
      </c>
      <c r="CJ482" s="66">
        <v>0</v>
      </c>
      <c r="CK482" s="66">
        <v>173</v>
      </c>
      <c r="CL482" s="66">
        <v>1298</v>
      </c>
      <c r="CM482" s="66">
        <v>825</v>
      </c>
      <c r="CN482" s="66">
        <v>47</v>
      </c>
      <c r="CO482" s="66">
        <v>136</v>
      </c>
      <c r="CP482" s="66">
        <v>90</v>
      </c>
      <c r="CQ482" s="66">
        <v>78</v>
      </c>
      <c r="CR482" s="67">
        <v>0.14064658745509809</v>
      </c>
      <c r="CS482" s="67">
        <v>0.15971262779773418</v>
      </c>
      <c r="CT482" s="67">
        <v>0.32564244266371928</v>
      </c>
      <c r="CU482" s="67">
        <v>0.19521967394307821</v>
      </c>
      <c r="CV482" s="67">
        <v>0.17877866814037027</v>
      </c>
      <c r="CW482" s="68">
        <v>83</v>
      </c>
      <c r="CX482" s="68">
        <v>124</v>
      </c>
      <c r="CY482" s="68">
        <v>49</v>
      </c>
      <c r="CZ482" s="68">
        <v>91</v>
      </c>
    </row>
    <row r="483" spans="1:375" x14ac:dyDescent="0.3">
      <c r="A483" s="2" t="s">
        <v>849</v>
      </c>
      <c r="B483" s="2" t="s">
        <v>873</v>
      </c>
      <c r="C483" s="2" t="s">
        <v>1657</v>
      </c>
      <c r="D483" s="6">
        <v>502791</v>
      </c>
      <c r="E483" s="6">
        <v>363</v>
      </c>
      <c r="F483" s="4">
        <v>203</v>
      </c>
      <c r="G483" s="54">
        <v>0.55922865013774103</v>
      </c>
      <c r="H483" s="6">
        <v>0</v>
      </c>
      <c r="I483" s="6">
        <v>0</v>
      </c>
      <c r="J483" s="6"/>
      <c r="K483" s="6"/>
      <c r="L483" s="6"/>
      <c r="M483" s="61">
        <v>203</v>
      </c>
      <c r="N483" s="6" t="s">
        <v>1718</v>
      </c>
      <c r="O483" s="6">
        <v>0</v>
      </c>
      <c r="P483" s="6">
        <v>0</v>
      </c>
      <c r="Q483" s="6">
        <v>0</v>
      </c>
      <c r="R483" s="6">
        <v>0</v>
      </c>
      <c r="S483" s="6">
        <v>100</v>
      </c>
      <c r="T483" s="6">
        <v>0</v>
      </c>
      <c r="U483" s="6">
        <v>0</v>
      </c>
      <c r="V483" s="6">
        <v>0</v>
      </c>
      <c r="W483" s="6">
        <v>0</v>
      </c>
      <c r="X483" s="6">
        <v>20</v>
      </c>
      <c r="Y483" s="6">
        <v>0</v>
      </c>
      <c r="Z483" s="6">
        <v>80</v>
      </c>
      <c r="AA483" s="6">
        <v>100</v>
      </c>
      <c r="AB483" s="6">
        <v>100</v>
      </c>
      <c r="AC483" s="6">
        <v>100</v>
      </c>
      <c r="AD483" s="6">
        <v>0</v>
      </c>
      <c r="AE483" s="6">
        <v>0</v>
      </c>
      <c r="AF483" s="6">
        <v>0</v>
      </c>
      <c r="AG483" s="6">
        <v>3</v>
      </c>
      <c r="AH483" s="6">
        <v>97</v>
      </c>
      <c r="AI483" s="6">
        <v>100</v>
      </c>
      <c r="AJ483" s="6">
        <v>2</v>
      </c>
      <c r="AK483" s="6" t="s">
        <v>96</v>
      </c>
      <c r="AL483" s="6" t="s">
        <v>96</v>
      </c>
      <c r="AM483" s="6">
        <v>12</v>
      </c>
      <c r="AN483" s="6" t="s">
        <v>97</v>
      </c>
      <c r="AO483" s="6" t="s">
        <v>97</v>
      </c>
      <c r="AP483" s="6" t="s">
        <v>97</v>
      </c>
      <c r="AQ483" s="6" t="s">
        <v>96</v>
      </c>
      <c r="AR483" s="6" t="s">
        <v>96</v>
      </c>
      <c r="AS483" s="6" t="s">
        <v>97</v>
      </c>
      <c r="AT483" s="6" t="s">
        <v>97</v>
      </c>
      <c r="AU483" s="6" t="s">
        <v>97</v>
      </c>
      <c r="AV483" s="6" t="s">
        <v>97</v>
      </c>
      <c r="AW483" s="6" t="s">
        <v>97</v>
      </c>
      <c r="AX483" s="6" t="s">
        <v>97</v>
      </c>
      <c r="AY483" s="6" t="s">
        <v>97</v>
      </c>
      <c r="AZ483" s="6" t="s">
        <v>97</v>
      </c>
      <c r="BA483" s="6" t="s">
        <v>97</v>
      </c>
      <c r="BB483" s="6" t="s">
        <v>97</v>
      </c>
      <c r="BC483" s="6" t="s">
        <v>97</v>
      </c>
      <c r="BD483" s="6" t="s">
        <v>96</v>
      </c>
      <c r="BE483" s="6">
        <v>13</v>
      </c>
      <c r="BF483" s="6">
        <v>13</v>
      </c>
      <c r="BG483" s="6">
        <v>13</v>
      </c>
      <c r="BH483" s="6">
        <v>0</v>
      </c>
      <c r="BI483" s="6">
        <v>15</v>
      </c>
      <c r="BJ483" s="6">
        <v>0</v>
      </c>
      <c r="BK483" s="6">
        <v>5</v>
      </c>
      <c r="BL483" s="6" t="s">
        <v>96</v>
      </c>
      <c r="BM483" s="6" t="s">
        <v>97</v>
      </c>
      <c r="BN483" s="6" t="s">
        <v>98</v>
      </c>
      <c r="BO483" s="6" t="s">
        <v>97</v>
      </c>
      <c r="BP483" s="6" t="s">
        <v>98</v>
      </c>
      <c r="BQ483" s="6" t="s">
        <v>98</v>
      </c>
      <c r="BR483" s="6" t="s">
        <v>96</v>
      </c>
      <c r="BS483" s="6">
        <v>2</v>
      </c>
      <c r="BT483" s="6" t="s">
        <v>96</v>
      </c>
      <c r="BU483" s="29" t="s">
        <v>429</v>
      </c>
      <c r="BV483" s="29" t="s">
        <v>1801</v>
      </c>
      <c r="BW483" s="29" t="s">
        <v>429</v>
      </c>
      <c r="BX483" s="29" t="s">
        <v>429</v>
      </c>
      <c r="BY483" s="29" t="s">
        <v>429</v>
      </c>
      <c r="BZ483" s="65" t="s">
        <v>429</v>
      </c>
      <c r="CA483" s="65" t="s">
        <v>429</v>
      </c>
      <c r="CB483" s="65" t="s">
        <v>429</v>
      </c>
      <c r="CC483" s="65" t="s">
        <v>1800</v>
      </c>
      <c r="CD483" s="66">
        <v>18</v>
      </c>
      <c r="CE483" s="66">
        <v>10</v>
      </c>
      <c r="CF483" s="66">
        <v>3</v>
      </c>
      <c r="CG483" s="66">
        <v>0</v>
      </c>
      <c r="CH483" s="66">
        <v>0</v>
      </c>
      <c r="CI483" s="66">
        <v>58</v>
      </c>
      <c r="CJ483" s="66">
        <v>4</v>
      </c>
      <c r="CK483" s="66">
        <v>33</v>
      </c>
      <c r="CL483" s="66">
        <v>78</v>
      </c>
      <c r="CM483" s="66">
        <v>39</v>
      </c>
      <c r="CN483" s="66">
        <v>0</v>
      </c>
      <c r="CO483" s="66">
        <v>12</v>
      </c>
      <c r="CP483" s="66">
        <v>21</v>
      </c>
      <c r="CQ483" s="66">
        <v>12</v>
      </c>
      <c r="CR483" s="67">
        <v>0.22625698324022347</v>
      </c>
      <c r="CS483" s="67">
        <v>0.23743016759776536</v>
      </c>
      <c r="CT483" s="67">
        <v>0.28491620111731841</v>
      </c>
      <c r="CU483" s="67">
        <v>0.13128491620111732</v>
      </c>
      <c r="CV483" s="67">
        <v>0.12011173184357542</v>
      </c>
      <c r="CW483" s="68">
        <v>5</v>
      </c>
      <c r="CX483" s="68">
        <v>11</v>
      </c>
      <c r="CY483" s="68">
        <v>3</v>
      </c>
      <c r="CZ483" s="68">
        <v>9</v>
      </c>
    </row>
    <row r="484" spans="1:375" x14ac:dyDescent="0.3">
      <c r="A484" s="2" t="s">
        <v>849</v>
      </c>
      <c r="B484" s="2" t="s">
        <v>873</v>
      </c>
      <c r="C484" s="2" t="s">
        <v>1658</v>
      </c>
      <c r="D484" s="6">
        <v>502804</v>
      </c>
      <c r="E484" s="6">
        <v>1578</v>
      </c>
      <c r="F484" s="4">
        <v>947</v>
      </c>
      <c r="G484" s="54">
        <v>0.60012674271229405</v>
      </c>
      <c r="H484" s="6" t="s">
        <v>1717</v>
      </c>
      <c r="I484" s="6">
        <v>947</v>
      </c>
      <c r="J484" s="6"/>
      <c r="K484" s="6"/>
      <c r="L484" s="6">
        <v>947</v>
      </c>
      <c r="M484" s="61"/>
      <c r="N484" s="6" t="s">
        <v>1718</v>
      </c>
      <c r="O484" s="6">
        <v>3</v>
      </c>
      <c r="P484" s="6">
        <v>13</v>
      </c>
      <c r="Q484" s="6">
        <v>100</v>
      </c>
      <c r="R484" s="6">
        <v>100</v>
      </c>
      <c r="S484" s="6">
        <v>0</v>
      </c>
      <c r="T484" s="6">
        <v>0</v>
      </c>
      <c r="U484" s="6">
        <v>0</v>
      </c>
      <c r="V484" s="6">
        <v>0</v>
      </c>
      <c r="W484" s="6">
        <v>0</v>
      </c>
      <c r="X484" s="6">
        <v>80</v>
      </c>
      <c r="Y484" s="6">
        <v>5</v>
      </c>
      <c r="Z484" s="6">
        <v>15</v>
      </c>
      <c r="AA484" s="6">
        <v>100</v>
      </c>
      <c r="AB484" s="6">
        <v>99</v>
      </c>
      <c r="AC484" s="6">
        <v>100</v>
      </c>
      <c r="AD484" s="6">
        <v>100</v>
      </c>
      <c r="AE484" s="6">
        <v>60</v>
      </c>
      <c r="AF484" s="6">
        <v>25</v>
      </c>
      <c r="AG484" s="6">
        <v>50</v>
      </c>
      <c r="AH484" s="6">
        <v>25</v>
      </c>
      <c r="AI484" s="6">
        <v>100</v>
      </c>
      <c r="AJ484" s="6">
        <v>2</v>
      </c>
      <c r="AK484" s="6" t="s">
        <v>96</v>
      </c>
      <c r="AL484" s="6" t="s">
        <v>96</v>
      </c>
      <c r="AM484" s="6">
        <v>2</v>
      </c>
      <c r="AN484" s="6" t="s">
        <v>96</v>
      </c>
      <c r="AO484" s="6" t="s">
        <v>97</v>
      </c>
      <c r="AP484" s="6" t="s">
        <v>96</v>
      </c>
      <c r="AQ484" s="6" t="s">
        <v>97</v>
      </c>
      <c r="AR484" s="6" t="s">
        <v>96</v>
      </c>
      <c r="AS484" s="6" t="s">
        <v>97</v>
      </c>
      <c r="AT484" s="6" t="s">
        <v>97</v>
      </c>
      <c r="AU484" s="6" t="s">
        <v>96</v>
      </c>
      <c r="AV484" s="6" t="s">
        <v>97</v>
      </c>
      <c r="AW484" s="6" t="s">
        <v>97</v>
      </c>
      <c r="AX484" s="6" t="s">
        <v>97</v>
      </c>
      <c r="AY484" s="6" t="s">
        <v>97</v>
      </c>
      <c r="AZ484" s="6" t="s">
        <v>97</v>
      </c>
      <c r="BA484" s="6" t="s">
        <v>97</v>
      </c>
      <c r="BB484" s="6" t="s">
        <v>97</v>
      </c>
      <c r="BC484" s="6" t="s">
        <v>96</v>
      </c>
      <c r="BD484" s="6" t="s">
        <v>96</v>
      </c>
      <c r="BE484" s="6">
        <v>7</v>
      </c>
      <c r="BF484" s="6">
        <v>7</v>
      </c>
      <c r="BG484" s="6">
        <v>7</v>
      </c>
      <c r="BH484" s="6">
        <v>0</v>
      </c>
      <c r="BI484" s="6">
        <v>7</v>
      </c>
      <c r="BJ484" s="6">
        <v>0</v>
      </c>
      <c r="BK484" s="6">
        <v>7</v>
      </c>
      <c r="BL484" s="6" t="s">
        <v>96</v>
      </c>
      <c r="BM484" s="6" t="s">
        <v>97</v>
      </c>
      <c r="BN484" s="6" t="s">
        <v>98</v>
      </c>
      <c r="BO484" s="6" t="s">
        <v>97</v>
      </c>
      <c r="BP484" s="6" t="s">
        <v>98</v>
      </c>
      <c r="BQ484" s="6" t="s">
        <v>98</v>
      </c>
      <c r="BR484" s="6" t="s">
        <v>96</v>
      </c>
      <c r="BS484" s="6">
        <v>30</v>
      </c>
      <c r="BT484" s="6" t="s">
        <v>96</v>
      </c>
      <c r="BU484" s="29" t="s">
        <v>429</v>
      </c>
      <c r="BV484" s="29" t="s">
        <v>1801</v>
      </c>
      <c r="BW484" s="29" t="s">
        <v>429</v>
      </c>
      <c r="BX484" s="29" t="s">
        <v>429</v>
      </c>
      <c r="BY484" s="29" t="s">
        <v>429</v>
      </c>
      <c r="BZ484" s="65" t="s">
        <v>429</v>
      </c>
      <c r="CA484" s="65" t="s">
        <v>429</v>
      </c>
      <c r="CB484" s="65" t="s">
        <v>429</v>
      </c>
      <c r="CC484" s="65" t="s">
        <v>429</v>
      </c>
      <c r="CD484" s="66">
        <v>129</v>
      </c>
      <c r="CE484" s="66">
        <v>68</v>
      </c>
      <c r="CF484" s="66">
        <v>21</v>
      </c>
      <c r="CG484" s="66">
        <v>17</v>
      </c>
      <c r="CH484" s="66">
        <v>19</v>
      </c>
      <c r="CI484" s="66">
        <v>233</v>
      </c>
      <c r="CJ484" s="66">
        <v>16</v>
      </c>
      <c r="CK484" s="66">
        <v>105</v>
      </c>
      <c r="CL484" s="66">
        <v>321</v>
      </c>
      <c r="CM484" s="66">
        <v>196</v>
      </c>
      <c r="CN484" s="66">
        <v>12</v>
      </c>
      <c r="CO484" s="66">
        <v>45</v>
      </c>
      <c r="CP484" s="66">
        <v>66</v>
      </c>
      <c r="CQ484" s="66">
        <v>52</v>
      </c>
      <c r="CR484" s="67">
        <v>0.17125000000000001</v>
      </c>
      <c r="CS484" s="67">
        <v>0.1825</v>
      </c>
      <c r="CT484" s="67">
        <v>0.30375000000000002</v>
      </c>
      <c r="CU484" s="67">
        <v>0.19875000000000001</v>
      </c>
      <c r="CV484" s="67">
        <v>0.14374999999999999</v>
      </c>
      <c r="CW484" s="68">
        <v>20</v>
      </c>
      <c r="CX484" s="68">
        <v>34</v>
      </c>
      <c r="CY484" s="68">
        <v>14</v>
      </c>
      <c r="CZ484" s="68">
        <v>16</v>
      </c>
    </row>
    <row r="485" spans="1:375" x14ac:dyDescent="0.3">
      <c r="A485" s="2" t="s">
        <v>849</v>
      </c>
      <c r="B485" s="2" t="s">
        <v>873</v>
      </c>
      <c r="C485" s="2" t="s">
        <v>1760</v>
      </c>
      <c r="D485" s="6">
        <v>502821</v>
      </c>
      <c r="E485" s="6">
        <v>2906</v>
      </c>
      <c r="F485" s="4">
        <v>407</v>
      </c>
      <c r="G485" s="54">
        <v>0.14005505849965588</v>
      </c>
      <c r="H485" s="6">
        <v>1</v>
      </c>
      <c r="I485" s="6">
        <v>52</v>
      </c>
      <c r="J485" s="6"/>
      <c r="K485" s="6"/>
      <c r="L485" s="6">
        <v>52</v>
      </c>
      <c r="M485" s="61">
        <v>355</v>
      </c>
      <c r="N485" s="6" t="s">
        <v>1709</v>
      </c>
      <c r="O485" s="6">
        <v>0</v>
      </c>
      <c r="P485" s="6">
        <v>0</v>
      </c>
      <c r="Q485" s="6">
        <v>70</v>
      </c>
      <c r="R485" s="6">
        <v>50</v>
      </c>
      <c r="S485" s="6">
        <v>50</v>
      </c>
      <c r="T485" s="6">
        <v>0</v>
      </c>
      <c r="U485" s="6">
        <v>0</v>
      </c>
      <c r="V485" s="6">
        <v>0</v>
      </c>
      <c r="W485" s="6">
        <v>0</v>
      </c>
      <c r="X485" s="6">
        <v>70</v>
      </c>
      <c r="Y485" s="6">
        <v>0</v>
      </c>
      <c r="Z485" s="6">
        <v>30</v>
      </c>
      <c r="AA485" s="6">
        <v>90</v>
      </c>
      <c r="AB485" s="6">
        <v>90</v>
      </c>
      <c r="AC485" s="6">
        <v>90</v>
      </c>
      <c r="AD485" s="6">
        <v>80</v>
      </c>
      <c r="AE485" s="6">
        <v>80</v>
      </c>
      <c r="AF485" s="6">
        <v>0</v>
      </c>
      <c r="AG485" s="6">
        <v>70</v>
      </c>
      <c r="AH485" s="6">
        <v>30</v>
      </c>
      <c r="AI485" s="6">
        <v>95</v>
      </c>
      <c r="AJ485" s="6">
        <v>4</v>
      </c>
      <c r="AK485" s="6" t="s">
        <v>96</v>
      </c>
      <c r="AL485" s="6" t="s">
        <v>97</v>
      </c>
      <c r="AM485" s="6" t="s">
        <v>98</v>
      </c>
      <c r="AN485" s="6" t="s">
        <v>96</v>
      </c>
      <c r="AO485" s="6" t="s">
        <v>97</v>
      </c>
      <c r="AP485" s="6" t="s">
        <v>97</v>
      </c>
      <c r="AQ485" s="6" t="s">
        <v>97</v>
      </c>
      <c r="AR485" s="6" t="s">
        <v>97</v>
      </c>
      <c r="AS485" s="6" t="s">
        <v>97</v>
      </c>
      <c r="AT485" s="6" t="s">
        <v>97</v>
      </c>
      <c r="AU485" s="6" t="s">
        <v>96</v>
      </c>
      <c r="AV485" s="6" t="s">
        <v>97</v>
      </c>
      <c r="AW485" s="6" t="s">
        <v>97</v>
      </c>
      <c r="AX485" s="6" t="s">
        <v>97</v>
      </c>
      <c r="AY485" s="6" t="s">
        <v>97</v>
      </c>
      <c r="AZ485" s="6" t="s">
        <v>97</v>
      </c>
      <c r="BA485" s="6" t="s">
        <v>96</v>
      </c>
      <c r="BB485" s="6" t="s">
        <v>96</v>
      </c>
      <c r="BC485" s="6" t="s">
        <v>96</v>
      </c>
      <c r="BD485" s="6" t="s">
        <v>1710</v>
      </c>
      <c r="BE485" s="6">
        <v>0</v>
      </c>
      <c r="BF485" s="6">
        <v>0</v>
      </c>
      <c r="BG485" s="6">
        <v>0</v>
      </c>
      <c r="BH485" s="6">
        <v>0</v>
      </c>
      <c r="BI485" s="6">
        <v>0</v>
      </c>
      <c r="BJ485" s="6">
        <v>0</v>
      </c>
      <c r="BK485" s="6">
        <v>9</v>
      </c>
      <c r="BL485" s="6" t="s">
        <v>97</v>
      </c>
      <c r="BM485" s="6" t="s">
        <v>96</v>
      </c>
      <c r="BN485" s="6" t="s">
        <v>1714</v>
      </c>
      <c r="BO485" s="6" t="s">
        <v>97</v>
      </c>
      <c r="BP485" s="6" t="s">
        <v>98</v>
      </c>
      <c r="BQ485" s="6" t="s">
        <v>98</v>
      </c>
      <c r="BR485" s="6" t="s">
        <v>96</v>
      </c>
      <c r="BS485" s="6">
        <v>54</v>
      </c>
      <c r="BT485" s="6" t="s">
        <v>96</v>
      </c>
      <c r="BU485" s="29" t="s">
        <v>429</v>
      </c>
      <c r="BV485" s="29" t="s">
        <v>1801</v>
      </c>
      <c r="BW485" s="29" t="s">
        <v>1801</v>
      </c>
      <c r="BX485" s="29" t="s">
        <v>429</v>
      </c>
      <c r="BY485" s="29" t="s">
        <v>429</v>
      </c>
      <c r="BZ485" s="65" t="s">
        <v>429</v>
      </c>
      <c r="CA485" s="65" t="s">
        <v>429</v>
      </c>
      <c r="CB485" s="65" t="s">
        <v>429</v>
      </c>
      <c r="CC485" s="65" t="s">
        <v>429</v>
      </c>
      <c r="CD485" s="66">
        <v>118</v>
      </c>
      <c r="CE485" s="66">
        <v>68</v>
      </c>
      <c r="CF485" s="66">
        <v>16</v>
      </c>
      <c r="CG485" s="66">
        <v>0</v>
      </c>
      <c r="CH485" s="66">
        <v>1</v>
      </c>
      <c r="CI485" s="66">
        <v>139</v>
      </c>
      <c r="CJ485" s="66">
        <v>0</v>
      </c>
      <c r="CK485" s="66">
        <v>83</v>
      </c>
      <c r="CL485" s="66">
        <v>571</v>
      </c>
      <c r="CM485" s="66">
        <v>341</v>
      </c>
      <c r="CN485" s="66">
        <v>21</v>
      </c>
      <c r="CO485" s="66">
        <v>77</v>
      </c>
      <c r="CP485" s="66">
        <v>39</v>
      </c>
      <c r="CQ485" s="66">
        <v>39</v>
      </c>
      <c r="CR485" s="67">
        <v>0.16790912318068868</v>
      </c>
      <c r="CS485" s="67">
        <v>0.19666311679091231</v>
      </c>
      <c r="CT485" s="67">
        <v>0.2825701100461484</v>
      </c>
      <c r="CU485" s="67">
        <v>0.19985800496982606</v>
      </c>
      <c r="CV485" s="67">
        <v>0.15299964501242458</v>
      </c>
      <c r="CW485" s="66">
        <v>35</v>
      </c>
      <c r="CX485" s="66">
        <v>67</v>
      </c>
      <c r="CY485" s="66">
        <v>29</v>
      </c>
      <c r="CZ485" s="66">
        <v>40</v>
      </c>
    </row>
    <row r="486" spans="1:375" x14ac:dyDescent="0.3">
      <c r="A486" s="2" t="s">
        <v>849</v>
      </c>
      <c r="B486" s="2" t="s">
        <v>873</v>
      </c>
      <c r="C486" s="2" t="s">
        <v>1659</v>
      </c>
      <c r="D486" s="6">
        <v>502880</v>
      </c>
      <c r="E486" s="6">
        <v>211</v>
      </c>
      <c r="F486" s="4">
        <v>63</v>
      </c>
      <c r="G486" s="54">
        <v>0.29857819905213268</v>
      </c>
      <c r="H486" s="6">
        <v>0</v>
      </c>
      <c r="I486" s="6">
        <v>0</v>
      </c>
      <c r="J486" s="6"/>
      <c r="K486" s="6"/>
      <c r="L486" s="6"/>
      <c r="M486" s="61">
        <v>62.999999999999993</v>
      </c>
      <c r="N486" s="6" t="s">
        <v>1718</v>
      </c>
      <c r="O486" s="6">
        <v>12</v>
      </c>
      <c r="P486" s="6">
        <v>36</v>
      </c>
      <c r="Q486" s="6">
        <v>100</v>
      </c>
      <c r="R486" s="6">
        <v>80</v>
      </c>
      <c r="S486" s="6">
        <v>20</v>
      </c>
      <c r="T486" s="6">
        <v>0</v>
      </c>
      <c r="U486" s="6">
        <v>0</v>
      </c>
      <c r="V486" s="6">
        <v>0</v>
      </c>
      <c r="W486" s="6">
        <v>0</v>
      </c>
      <c r="X486" s="6">
        <v>100</v>
      </c>
      <c r="Y486" s="6">
        <v>0</v>
      </c>
      <c r="Z486" s="6">
        <v>0</v>
      </c>
      <c r="AA486" s="6">
        <v>100</v>
      </c>
      <c r="AB486" s="6">
        <v>100</v>
      </c>
      <c r="AC486" s="6">
        <v>100</v>
      </c>
      <c r="AD486" s="6">
        <v>100</v>
      </c>
      <c r="AE486" s="6">
        <v>20</v>
      </c>
      <c r="AF486" s="6">
        <v>0</v>
      </c>
      <c r="AG486" s="6">
        <v>40</v>
      </c>
      <c r="AH486" s="6">
        <v>60</v>
      </c>
      <c r="AI486" s="6">
        <v>90</v>
      </c>
      <c r="AJ486" s="6">
        <v>2</v>
      </c>
      <c r="AK486" s="6" t="s">
        <v>96</v>
      </c>
      <c r="AL486" s="6" t="s">
        <v>96</v>
      </c>
      <c r="AM486" s="6">
        <v>1</v>
      </c>
      <c r="AN486" s="6" t="s">
        <v>97</v>
      </c>
      <c r="AO486" s="6" t="s">
        <v>97</v>
      </c>
      <c r="AP486" s="6" t="s">
        <v>97</v>
      </c>
      <c r="AQ486" s="6" t="s">
        <v>96</v>
      </c>
      <c r="AR486" s="6" t="s">
        <v>96</v>
      </c>
      <c r="AS486" s="6" t="s">
        <v>97</v>
      </c>
      <c r="AT486" s="6" t="s">
        <v>97</v>
      </c>
      <c r="AU486" s="6" t="s">
        <v>97</v>
      </c>
      <c r="AV486" s="6" t="s">
        <v>97</v>
      </c>
      <c r="AW486" s="6" t="s">
        <v>97</v>
      </c>
      <c r="AX486" s="6" t="s">
        <v>97</v>
      </c>
      <c r="AY486" s="6" t="s">
        <v>97</v>
      </c>
      <c r="AZ486" s="6" t="s">
        <v>97</v>
      </c>
      <c r="BA486" s="6" t="s">
        <v>97</v>
      </c>
      <c r="BB486" s="6" t="s">
        <v>97</v>
      </c>
      <c r="BC486" s="6" t="s">
        <v>97</v>
      </c>
      <c r="BD486" s="6" t="s">
        <v>1710</v>
      </c>
      <c r="BE486" s="6">
        <v>10</v>
      </c>
      <c r="BF486" s="6">
        <v>10</v>
      </c>
      <c r="BG486" s="6">
        <v>10</v>
      </c>
      <c r="BH486" s="6">
        <v>0</v>
      </c>
      <c r="BI486" s="6">
        <v>4</v>
      </c>
      <c r="BJ486" s="6">
        <v>0</v>
      </c>
      <c r="BK486" s="6">
        <v>5</v>
      </c>
      <c r="BL486" s="6" t="s">
        <v>97</v>
      </c>
      <c r="BM486" s="6" t="s">
        <v>1713</v>
      </c>
      <c r="BN486" s="6" t="s">
        <v>98</v>
      </c>
      <c r="BO486" s="6" t="s">
        <v>97</v>
      </c>
      <c r="BP486" s="6" t="s">
        <v>98</v>
      </c>
      <c r="BQ486" s="6" t="s">
        <v>98</v>
      </c>
      <c r="BR486" s="6" t="s">
        <v>96</v>
      </c>
      <c r="BS486" s="6">
        <v>5</v>
      </c>
      <c r="BT486" s="6" t="s">
        <v>96</v>
      </c>
      <c r="BU486" s="29" t="s">
        <v>429</v>
      </c>
      <c r="BV486" s="29" t="s">
        <v>429</v>
      </c>
      <c r="BW486" s="29" t="s">
        <v>429</v>
      </c>
      <c r="BX486" s="29" t="s">
        <v>429</v>
      </c>
      <c r="BY486" s="29" t="s">
        <v>429</v>
      </c>
      <c r="BZ486" s="65" t="s">
        <v>429</v>
      </c>
      <c r="CA486" s="65" t="s">
        <v>429</v>
      </c>
      <c r="CB486" s="65" t="s">
        <v>429</v>
      </c>
      <c r="CC486" s="65" t="s">
        <v>429</v>
      </c>
      <c r="CD486" s="66">
        <v>14</v>
      </c>
      <c r="CE486" s="66">
        <v>7</v>
      </c>
      <c r="CF486" s="66">
        <v>1</v>
      </c>
      <c r="CG486" s="66">
        <v>0</v>
      </c>
      <c r="CH486" s="66">
        <v>0</v>
      </c>
      <c r="CI486" s="66">
        <v>28</v>
      </c>
      <c r="CJ486" s="66">
        <v>0</v>
      </c>
      <c r="CK486" s="66">
        <v>19</v>
      </c>
      <c r="CL486" s="66">
        <v>25</v>
      </c>
      <c r="CM486" s="66">
        <v>14</v>
      </c>
      <c r="CN486" s="66">
        <v>2</v>
      </c>
      <c r="CO486" s="66">
        <v>6</v>
      </c>
      <c r="CP486" s="66">
        <v>0</v>
      </c>
      <c r="CQ486" s="66">
        <v>0</v>
      </c>
      <c r="CR486" s="67">
        <v>0.12437810945273632</v>
      </c>
      <c r="CS486" s="67">
        <v>0.15422885572139303</v>
      </c>
      <c r="CT486" s="67">
        <v>0.30348258706467662</v>
      </c>
      <c r="CU486" s="67">
        <v>0.19900497512437812</v>
      </c>
      <c r="CV486" s="67">
        <v>0.21890547263681592</v>
      </c>
      <c r="CW486" s="68">
        <v>8</v>
      </c>
      <c r="CX486" s="68">
        <v>9</v>
      </c>
      <c r="CY486" s="68">
        <v>2</v>
      </c>
      <c r="CZ486" s="68">
        <v>5</v>
      </c>
    </row>
    <row r="487" spans="1:375" x14ac:dyDescent="0.3">
      <c r="A487" s="2" t="s">
        <v>849</v>
      </c>
      <c r="B487" s="2" t="s">
        <v>873</v>
      </c>
      <c r="C487" s="2" t="s">
        <v>902</v>
      </c>
      <c r="D487" s="6">
        <v>502944</v>
      </c>
      <c r="E487" s="6">
        <v>703</v>
      </c>
      <c r="F487" s="4">
        <v>127</v>
      </c>
      <c r="G487" s="54">
        <v>0.18065433854907539</v>
      </c>
      <c r="H487" s="6">
        <v>1</v>
      </c>
      <c r="I487" s="6">
        <v>107</v>
      </c>
      <c r="J487" s="6"/>
      <c r="K487" s="6"/>
      <c r="L487" s="6">
        <v>107</v>
      </c>
      <c r="M487" s="61">
        <v>20</v>
      </c>
      <c r="N487" s="6" t="s">
        <v>1712</v>
      </c>
      <c r="O487" s="6">
        <v>0</v>
      </c>
      <c r="P487" s="6">
        <v>0</v>
      </c>
      <c r="Q487" s="6">
        <v>90</v>
      </c>
      <c r="R487" s="6">
        <v>70</v>
      </c>
      <c r="S487" s="6">
        <v>20</v>
      </c>
      <c r="T487" s="6">
        <v>5</v>
      </c>
      <c r="U487" s="6">
        <v>5</v>
      </c>
      <c r="V487" s="6">
        <v>0</v>
      </c>
      <c r="W487" s="6">
        <v>0</v>
      </c>
      <c r="X487" s="6">
        <v>78</v>
      </c>
      <c r="Y487" s="6">
        <v>0</v>
      </c>
      <c r="Z487" s="6">
        <v>22</v>
      </c>
      <c r="AA487" s="6">
        <v>100</v>
      </c>
      <c r="AB487" s="6">
        <v>97</v>
      </c>
      <c r="AC487" s="6">
        <v>100</v>
      </c>
      <c r="AD487" s="6">
        <v>0</v>
      </c>
      <c r="AE487" s="6">
        <v>0</v>
      </c>
      <c r="AF487" s="6">
        <v>0</v>
      </c>
      <c r="AG487" s="6">
        <v>12</v>
      </c>
      <c r="AH487" s="6">
        <v>88</v>
      </c>
      <c r="AI487" s="6">
        <v>85</v>
      </c>
      <c r="AJ487" s="6">
        <v>4</v>
      </c>
      <c r="AK487" s="6" t="s">
        <v>96</v>
      </c>
      <c r="AL487" s="6" t="s">
        <v>96</v>
      </c>
      <c r="AM487" s="6">
        <v>3</v>
      </c>
      <c r="AN487" s="6" t="s">
        <v>96</v>
      </c>
      <c r="AO487" s="6" t="s">
        <v>96</v>
      </c>
      <c r="AP487" s="6" t="s">
        <v>97</v>
      </c>
      <c r="AQ487" s="6" t="s">
        <v>96</v>
      </c>
      <c r="AR487" s="6" t="s">
        <v>96</v>
      </c>
      <c r="AS487" s="6" t="s">
        <v>97</v>
      </c>
      <c r="AT487" s="6" t="s">
        <v>97</v>
      </c>
      <c r="AU487" s="6" t="s">
        <v>97</v>
      </c>
      <c r="AV487" s="6" t="s">
        <v>97</v>
      </c>
      <c r="AW487" s="6" t="s">
        <v>97</v>
      </c>
      <c r="AX487" s="6" t="s">
        <v>97</v>
      </c>
      <c r="AY487" s="6" t="s">
        <v>97</v>
      </c>
      <c r="AZ487" s="6" t="s">
        <v>97</v>
      </c>
      <c r="BA487" s="6" t="s">
        <v>97</v>
      </c>
      <c r="BB487" s="6" t="s">
        <v>97</v>
      </c>
      <c r="BC487" s="6" t="s">
        <v>97</v>
      </c>
      <c r="BD487" s="6" t="s">
        <v>96</v>
      </c>
      <c r="BE487" s="6">
        <v>11</v>
      </c>
      <c r="BF487" s="6">
        <v>11</v>
      </c>
      <c r="BG487" s="6">
        <v>11</v>
      </c>
      <c r="BH487" s="6">
        <v>0</v>
      </c>
      <c r="BI487" s="6">
        <v>0</v>
      </c>
      <c r="BJ487" s="6">
        <v>0</v>
      </c>
      <c r="BK487" s="6">
        <v>5</v>
      </c>
      <c r="BL487" s="6" t="s">
        <v>97</v>
      </c>
      <c r="BM487" s="6" t="s">
        <v>97</v>
      </c>
      <c r="BN487" s="6" t="s">
        <v>98</v>
      </c>
      <c r="BO487" s="6" t="s">
        <v>97</v>
      </c>
      <c r="BP487" s="6" t="s">
        <v>98</v>
      </c>
      <c r="BQ487" s="6" t="s">
        <v>98</v>
      </c>
      <c r="BR487" s="6" t="s">
        <v>96</v>
      </c>
      <c r="BS487" s="6">
        <v>2</v>
      </c>
      <c r="BT487" s="6" t="s">
        <v>97</v>
      </c>
      <c r="BU487" s="29" t="s">
        <v>429</v>
      </c>
      <c r="BV487" s="29" t="s">
        <v>1801</v>
      </c>
      <c r="BW487" s="29" t="s">
        <v>429</v>
      </c>
      <c r="BX487" s="29" t="s">
        <v>429</v>
      </c>
      <c r="BY487" s="29" t="s">
        <v>429</v>
      </c>
      <c r="BZ487" s="65" t="s">
        <v>429</v>
      </c>
      <c r="CA487" s="65" t="s">
        <v>429</v>
      </c>
      <c r="CB487" s="65" t="s">
        <v>429</v>
      </c>
      <c r="CC487" s="65" t="s">
        <v>429</v>
      </c>
      <c r="CD487" s="66">
        <v>12</v>
      </c>
      <c r="CE487" s="66">
        <v>3</v>
      </c>
      <c r="CF487" s="66">
        <v>4</v>
      </c>
      <c r="CG487" s="66">
        <v>0</v>
      </c>
      <c r="CH487" s="66">
        <v>1</v>
      </c>
      <c r="CI487" s="66">
        <v>57</v>
      </c>
      <c r="CJ487" s="66">
        <v>6</v>
      </c>
      <c r="CK487" s="66">
        <v>24</v>
      </c>
      <c r="CL487" s="66">
        <v>145</v>
      </c>
      <c r="CM487" s="66">
        <v>80</v>
      </c>
      <c r="CN487" s="66">
        <v>9</v>
      </c>
      <c r="CO487" s="66">
        <v>17</v>
      </c>
      <c r="CP487" s="66">
        <v>14</v>
      </c>
      <c r="CQ487" s="66">
        <v>16</v>
      </c>
      <c r="CR487" s="67">
        <v>0.18074074074074073</v>
      </c>
      <c r="CS487" s="67">
        <v>0.20444444444444446</v>
      </c>
      <c r="CT487" s="67">
        <v>0.27555555555555555</v>
      </c>
      <c r="CU487" s="67">
        <v>0.17777777777777778</v>
      </c>
      <c r="CV487" s="67">
        <v>0.16148148148148148</v>
      </c>
      <c r="CW487" s="68">
        <v>3</v>
      </c>
      <c r="CX487" s="68">
        <v>3</v>
      </c>
      <c r="CY487" s="68">
        <v>10</v>
      </c>
      <c r="CZ487" s="68">
        <v>8</v>
      </c>
      <c r="DI487" s="47"/>
      <c r="DJ487" s="47"/>
      <c r="DK487" s="47"/>
      <c r="DL487" s="47"/>
      <c r="DM487" s="47"/>
      <c r="DN487" s="47"/>
      <c r="DO487" s="47"/>
      <c r="DP487" s="47"/>
      <c r="DQ487" s="47"/>
      <c r="DR487" s="47"/>
      <c r="DS487" s="47"/>
      <c r="DT487" s="47"/>
      <c r="DU487" s="47"/>
      <c r="DV487" s="47"/>
      <c r="DW487" s="47"/>
      <c r="DX487" s="47"/>
      <c r="DY487" s="47"/>
      <c r="DZ487" s="47"/>
      <c r="EA487" s="47"/>
      <c r="EB487" s="47"/>
      <c r="EC487" s="47"/>
      <c r="ED487" s="47"/>
      <c r="EE487" s="47"/>
      <c r="EF487" s="47"/>
      <c r="EG487" s="47"/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/>
      <c r="FK487" s="47"/>
      <c r="FL487" s="47"/>
      <c r="FM487" s="47"/>
      <c r="FN487" s="47"/>
      <c r="FO487" s="47"/>
      <c r="FP487" s="47"/>
      <c r="FQ487" s="47"/>
      <c r="FR487" s="47"/>
      <c r="FS487" s="47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47"/>
      <c r="HE487" s="47"/>
      <c r="HF487" s="47"/>
      <c r="HG487" s="47"/>
      <c r="HH487" s="47"/>
      <c r="HI487" s="47"/>
      <c r="HJ487" s="47"/>
      <c r="HK487" s="47"/>
      <c r="HL487" s="47"/>
      <c r="HM487" s="47"/>
      <c r="HN487" s="47"/>
      <c r="HO487" s="47"/>
      <c r="HP487" s="47"/>
      <c r="HQ487" s="47"/>
      <c r="HR487" s="47"/>
      <c r="HS487" s="47"/>
      <c r="HT487" s="47"/>
      <c r="HU487" s="47"/>
      <c r="HV487" s="47"/>
      <c r="HW487" s="47"/>
      <c r="HX487" s="47"/>
      <c r="HY487" s="47"/>
      <c r="HZ487" s="47"/>
      <c r="IA487" s="47"/>
      <c r="IB487" s="47"/>
      <c r="IC487" s="47"/>
      <c r="ID487" s="47"/>
      <c r="IE487" s="47"/>
      <c r="IF487" s="47"/>
      <c r="IG487" s="47"/>
      <c r="IH487" s="47"/>
      <c r="II487" s="47"/>
      <c r="IJ487" s="47"/>
      <c r="IK487" s="47"/>
      <c r="IL487" s="47"/>
      <c r="IM487" s="47"/>
      <c r="IN487" s="47"/>
      <c r="IO487" s="47"/>
      <c r="IP487" s="47"/>
      <c r="IQ487" s="47"/>
      <c r="IR487" s="47"/>
      <c r="IS487" s="47"/>
      <c r="IT487" s="47"/>
      <c r="IU487" s="47"/>
      <c r="IV487" s="47"/>
      <c r="IW487" s="47"/>
      <c r="IX487" s="47"/>
      <c r="IY487" s="47"/>
      <c r="IZ487" s="47"/>
      <c r="JA487" s="47"/>
      <c r="JB487" s="47"/>
      <c r="JC487" s="47"/>
      <c r="JD487" s="47"/>
      <c r="JE487" s="47"/>
      <c r="JF487" s="47"/>
      <c r="JG487" s="47"/>
      <c r="JH487" s="47"/>
      <c r="JI487" s="47"/>
      <c r="JJ487" s="47"/>
      <c r="JK487" s="47"/>
      <c r="JL487" s="47"/>
      <c r="JM487" s="47"/>
      <c r="JN487" s="47"/>
      <c r="JO487" s="47"/>
      <c r="JP487" s="47"/>
      <c r="JQ487" s="47"/>
      <c r="JR487" s="47"/>
      <c r="JS487" s="47"/>
      <c r="JT487" s="47"/>
      <c r="JU487" s="47"/>
      <c r="JV487" s="47"/>
      <c r="JW487" s="47"/>
      <c r="JX487" s="47"/>
      <c r="JY487" s="47"/>
      <c r="JZ487" s="47"/>
      <c r="KA487" s="47"/>
      <c r="KB487" s="47"/>
      <c r="KC487" s="47"/>
      <c r="KD487" s="47"/>
      <c r="KE487" s="47"/>
      <c r="KF487" s="47"/>
      <c r="KG487" s="47"/>
      <c r="KH487" s="47"/>
      <c r="KI487" s="47"/>
      <c r="KJ487" s="47"/>
      <c r="KK487" s="47"/>
      <c r="KL487" s="47"/>
      <c r="KM487" s="47"/>
      <c r="KN487" s="47"/>
      <c r="KO487" s="47"/>
      <c r="KP487" s="47"/>
      <c r="KQ487" s="47"/>
      <c r="KR487" s="47"/>
      <c r="KS487" s="47"/>
      <c r="KT487" s="47"/>
      <c r="KU487" s="47"/>
      <c r="KV487" s="47"/>
      <c r="KW487" s="47"/>
      <c r="KX487" s="47"/>
      <c r="KY487" s="47"/>
      <c r="KZ487" s="47"/>
      <c r="LA487" s="47"/>
      <c r="LB487" s="47"/>
      <c r="LC487" s="47"/>
      <c r="LD487" s="47"/>
      <c r="LE487" s="47"/>
      <c r="LF487" s="47"/>
      <c r="LG487" s="47"/>
      <c r="LH487" s="47"/>
      <c r="LI487" s="47"/>
      <c r="LJ487" s="47"/>
      <c r="LK487" s="47"/>
      <c r="LL487" s="47"/>
      <c r="LM487" s="47"/>
      <c r="LN487" s="47"/>
      <c r="LO487" s="47"/>
      <c r="LP487" s="47"/>
      <c r="LQ487" s="47"/>
      <c r="LR487" s="47"/>
      <c r="LS487" s="47"/>
      <c r="LT487" s="47"/>
      <c r="LU487" s="47"/>
      <c r="LV487" s="47"/>
      <c r="LW487" s="47"/>
      <c r="LX487" s="47"/>
      <c r="LY487" s="47"/>
      <c r="LZ487" s="47"/>
      <c r="MA487" s="47"/>
      <c r="MB487" s="47"/>
      <c r="MC487" s="47"/>
      <c r="MD487" s="47"/>
      <c r="ME487" s="47"/>
      <c r="MF487" s="47"/>
      <c r="MG487" s="47"/>
      <c r="MH487" s="47"/>
      <c r="MI487" s="47"/>
      <c r="MJ487" s="47"/>
      <c r="MK487" s="47"/>
      <c r="ML487" s="47"/>
      <c r="MM487" s="47"/>
      <c r="MN487" s="47"/>
      <c r="MO487" s="47"/>
      <c r="MP487" s="47"/>
      <c r="MQ487" s="47"/>
      <c r="MR487" s="47"/>
      <c r="MS487" s="47"/>
      <c r="MT487" s="47"/>
      <c r="MU487" s="47"/>
      <c r="MV487" s="47"/>
      <c r="MW487" s="47"/>
      <c r="MX487" s="47"/>
      <c r="MY487" s="47"/>
      <c r="MZ487" s="47"/>
      <c r="NA487" s="47"/>
      <c r="NB487" s="47"/>
      <c r="NC487" s="47"/>
      <c r="ND487" s="47"/>
      <c r="NE487" s="47"/>
      <c r="NF487" s="47"/>
      <c r="NG487" s="47"/>
    </row>
    <row r="488" spans="1:375" s="2" customFormat="1" x14ac:dyDescent="0.3">
      <c r="A488" s="2" t="s">
        <v>849</v>
      </c>
      <c r="B488" s="2" t="s">
        <v>873</v>
      </c>
      <c r="C488" s="2" t="s">
        <v>903</v>
      </c>
      <c r="D488" s="6">
        <v>502987</v>
      </c>
      <c r="E488" s="6">
        <v>6785</v>
      </c>
      <c r="F488" s="4">
        <v>744</v>
      </c>
      <c r="G488" s="54">
        <v>0.10965364775239499</v>
      </c>
      <c r="H488" s="6">
        <v>4</v>
      </c>
      <c r="I488" s="6">
        <v>414</v>
      </c>
      <c r="J488" s="6">
        <v>82</v>
      </c>
      <c r="K488" s="6">
        <v>167</v>
      </c>
      <c r="L488" s="6">
        <v>165</v>
      </c>
      <c r="M488" s="61">
        <v>330</v>
      </c>
      <c r="N488" s="6" t="s">
        <v>1718</v>
      </c>
      <c r="O488" s="6">
        <v>142</v>
      </c>
      <c r="P488" s="6">
        <v>304</v>
      </c>
      <c r="Q488" s="6">
        <v>80</v>
      </c>
      <c r="R488" s="6">
        <v>80</v>
      </c>
      <c r="S488" s="6">
        <v>0</v>
      </c>
      <c r="T488" s="6">
        <v>20</v>
      </c>
      <c r="U488" s="6">
        <v>0</v>
      </c>
      <c r="V488" s="6">
        <v>40</v>
      </c>
      <c r="W488" s="6">
        <v>40</v>
      </c>
      <c r="X488" s="6">
        <v>50</v>
      </c>
      <c r="Y488" s="6">
        <v>0</v>
      </c>
      <c r="Z488" s="6">
        <v>10</v>
      </c>
      <c r="AA488" s="6">
        <v>100</v>
      </c>
      <c r="AB488" s="6">
        <v>100</v>
      </c>
      <c r="AC488" s="6">
        <v>100</v>
      </c>
      <c r="AD488" s="6">
        <v>90</v>
      </c>
      <c r="AE488" s="6">
        <v>90</v>
      </c>
      <c r="AF488" s="6">
        <v>50</v>
      </c>
      <c r="AG488" s="6">
        <v>30</v>
      </c>
      <c r="AH488" s="6">
        <v>20</v>
      </c>
      <c r="AI488" s="6">
        <v>100</v>
      </c>
      <c r="AJ488" s="6">
        <v>4</v>
      </c>
      <c r="AK488" s="6" t="s">
        <v>96</v>
      </c>
      <c r="AL488" s="6" t="s">
        <v>96</v>
      </c>
      <c r="AM488" s="6">
        <v>96</v>
      </c>
      <c r="AN488" s="6" t="s">
        <v>96</v>
      </c>
      <c r="AO488" s="6" t="s">
        <v>96</v>
      </c>
      <c r="AP488" s="6" t="s">
        <v>96</v>
      </c>
      <c r="AQ488" s="6" t="s">
        <v>96</v>
      </c>
      <c r="AR488" s="6" t="s">
        <v>96</v>
      </c>
      <c r="AS488" s="6" t="s">
        <v>97</v>
      </c>
      <c r="AT488" s="6" t="s">
        <v>97</v>
      </c>
      <c r="AU488" s="6" t="s">
        <v>97</v>
      </c>
      <c r="AV488" s="6" t="s">
        <v>97</v>
      </c>
      <c r="AW488" s="6" t="s">
        <v>97</v>
      </c>
      <c r="AX488" s="6" t="s">
        <v>97</v>
      </c>
      <c r="AY488" s="6" t="s">
        <v>97</v>
      </c>
      <c r="AZ488" s="6" t="s">
        <v>97</v>
      </c>
      <c r="BA488" s="6" t="s">
        <v>97</v>
      </c>
      <c r="BB488" s="6" t="s">
        <v>97</v>
      </c>
      <c r="BC488" s="6" t="s">
        <v>96</v>
      </c>
      <c r="BD488" s="6" t="s">
        <v>96</v>
      </c>
      <c r="BE488" s="6">
        <v>0</v>
      </c>
      <c r="BF488" s="6">
        <v>0</v>
      </c>
      <c r="BG488" s="6">
        <v>0</v>
      </c>
      <c r="BH488" s="6">
        <v>0</v>
      </c>
      <c r="BI488" s="6">
        <v>0</v>
      </c>
      <c r="BJ488" s="6">
        <v>0</v>
      </c>
      <c r="BK488" s="6">
        <v>12</v>
      </c>
      <c r="BL488" s="6" t="s">
        <v>97</v>
      </c>
      <c r="BM488" s="6" t="s">
        <v>97</v>
      </c>
      <c r="BN488" s="6" t="s">
        <v>98</v>
      </c>
      <c r="BO488" s="6" t="s">
        <v>97</v>
      </c>
      <c r="BP488" s="6" t="s">
        <v>98</v>
      </c>
      <c r="BQ488" s="6" t="s">
        <v>98</v>
      </c>
      <c r="BR488" s="6" t="s">
        <v>96</v>
      </c>
      <c r="BS488" s="6">
        <v>0</v>
      </c>
      <c r="BT488" s="6" t="s">
        <v>97</v>
      </c>
      <c r="BU488" s="29" t="s">
        <v>429</v>
      </c>
      <c r="BV488" s="29" t="s">
        <v>1801</v>
      </c>
      <c r="BW488" s="29" t="s">
        <v>429</v>
      </c>
      <c r="BX488" s="29" t="s">
        <v>429</v>
      </c>
      <c r="BY488" s="29" t="s">
        <v>429</v>
      </c>
      <c r="BZ488" s="65" t="s">
        <v>429</v>
      </c>
      <c r="CA488" s="65" t="s">
        <v>1799</v>
      </c>
      <c r="CB488" s="65" t="s">
        <v>429</v>
      </c>
      <c r="CC488" s="65" t="s">
        <v>1800</v>
      </c>
      <c r="CD488" s="66">
        <v>192</v>
      </c>
      <c r="CE488" s="66">
        <v>75</v>
      </c>
      <c r="CF488" s="66">
        <v>35</v>
      </c>
      <c r="CG488" s="66">
        <v>18</v>
      </c>
      <c r="CH488" s="66">
        <v>4</v>
      </c>
      <c r="CI488" s="66">
        <v>154</v>
      </c>
      <c r="CJ488" s="66">
        <v>1</v>
      </c>
      <c r="CK488" s="66">
        <v>113</v>
      </c>
      <c r="CL488" s="66">
        <v>725</v>
      </c>
      <c r="CM488" s="66">
        <v>725</v>
      </c>
      <c r="CN488" s="66">
        <v>52</v>
      </c>
      <c r="CO488" s="66">
        <v>133</v>
      </c>
      <c r="CP488" s="66">
        <v>76</v>
      </c>
      <c r="CQ488" s="66">
        <v>68</v>
      </c>
      <c r="CR488" s="67">
        <v>0.13422917897223863</v>
      </c>
      <c r="CS488" s="67">
        <v>0.15047253396337862</v>
      </c>
      <c r="CT488" s="67">
        <v>0.31925575900767866</v>
      </c>
      <c r="CU488" s="67">
        <v>0.21662728883638513</v>
      </c>
      <c r="CV488" s="67">
        <v>0.17941523922031896</v>
      </c>
      <c r="CW488" s="68">
        <v>86</v>
      </c>
      <c r="CX488" s="68">
        <v>137</v>
      </c>
      <c r="CY488" s="68">
        <v>54</v>
      </c>
      <c r="CZ488" s="68">
        <v>90</v>
      </c>
      <c r="DA488" s="37"/>
      <c r="DB488" s="37"/>
      <c r="DC488" s="37"/>
      <c r="DD488" s="37"/>
      <c r="DE488" s="37"/>
      <c r="DF488" s="37"/>
      <c r="DG488" s="37"/>
      <c r="DH488" s="37"/>
    </row>
    <row r="489" spans="1:375" x14ac:dyDescent="0.3">
      <c r="A489" s="2" t="s">
        <v>849</v>
      </c>
      <c r="B489" s="2" t="s">
        <v>908</v>
      </c>
      <c r="C489" s="2" t="s">
        <v>909</v>
      </c>
      <c r="D489" s="6">
        <v>500020</v>
      </c>
      <c r="E489" s="6">
        <v>1706</v>
      </c>
      <c r="F489" s="4">
        <v>132</v>
      </c>
      <c r="G489" s="54">
        <v>7.737397420867527E-2</v>
      </c>
      <c r="H489" s="6">
        <v>1</v>
      </c>
      <c r="I489" s="6">
        <v>102</v>
      </c>
      <c r="J489" s="6"/>
      <c r="K489" s="6"/>
      <c r="L489" s="6">
        <v>102</v>
      </c>
      <c r="M489" s="61">
        <v>30</v>
      </c>
      <c r="N489" s="6" t="s">
        <v>1712</v>
      </c>
      <c r="O489" s="4">
        <v>45</v>
      </c>
      <c r="P489" s="4">
        <v>92</v>
      </c>
      <c r="Q489" s="4">
        <v>100</v>
      </c>
      <c r="R489" s="4">
        <v>100</v>
      </c>
      <c r="S489" s="4">
        <v>0</v>
      </c>
      <c r="T489" s="4">
        <v>0</v>
      </c>
      <c r="U489" s="4">
        <v>0</v>
      </c>
      <c r="V489" s="4">
        <v>100</v>
      </c>
      <c r="W489" s="4">
        <v>0</v>
      </c>
      <c r="X489" s="4">
        <v>95</v>
      </c>
      <c r="Y489" s="4">
        <v>5</v>
      </c>
      <c r="Z489" s="4">
        <v>0</v>
      </c>
      <c r="AA489" s="4">
        <v>100</v>
      </c>
      <c r="AB489" s="4">
        <v>100</v>
      </c>
      <c r="AC489" s="4">
        <v>100</v>
      </c>
      <c r="AD489" s="4">
        <v>100</v>
      </c>
      <c r="AE489" s="4">
        <v>75</v>
      </c>
      <c r="AF489" s="4">
        <v>30</v>
      </c>
      <c r="AG489" s="4">
        <v>50</v>
      </c>
      <c r="AH489" s="4">
        <v>20</v>
      </c>
      <c r="AI489" s="4">
        <v>100</v>
      </c>
      <c r="AJ489" s="4">
        <v>2</v>
      </c>
      <c r="AK489" s="4" t="s">
        <v>96</v>
      </c>
      <c r="AL489" s="4" t="s">
        <v>96</v>
      </c>
      <c r="AM489" s="4">
        <v>6</v>
      </c>
      <c r="AN489" s="4" t="s">
        <v>97</v>
      </c>
      <c r="AO489" s="4" t="s">
        <v>97</v>
      </c>
      <c r="AP489" s="4" t="s">
        <v>97</v>
      </c>
      <c r="AQ489" s="4" t="s">
        <v>97</v>
      </c>
      <c r="AR489" s="4" t="s">
        <v>97</v>
      </c>
      <c r="AS489" s="4" t="s">
        <v>97</v>
      </c>
      <c r="AT489" s="4" t="s">
        <v>97</v>
      </c>
      <c r="AU489" s="4" t="s">
        <v>97</v>
      </c>
      <c r="AV489" s="4" t="s">
        <v>97</v>
      </c>
      <c r="AW489" s="4" t="s">
        <v>97</v>
      </c>
      <c r="AX489" s="4" t="s">
        <v>97</v>
      </c>
      <c r="AY489" s="4" t="s">
        <v>97</v>
      </c>
      <c r="AZ489" s="4" t="s">
        <v>97</v>
      </c>
      <c r="BA489" s="4" t="s">
        <v>97</v>
      </c>
      <c r="BB489" s="4" t="s">
        <v>97</v>
      </c>
      <c r="BC489" s="4" t="s">
        <v>97</v>
      </c>
      <c r="BD489" s="4" t="s">
        <v>96</v>
      </c>
      <c r="BE489" s="4">
        <v>0</v>
      </c>
      <c r="BF489" s="4">
        <v>5</v>
      </c>
      <c r="BG489" s="4">
        <v>15</v>
      </c>
      <c r="BH489" s="4">
        <v>0</v>
      </c>
      <c r="BI489" s="4">
        <v>0</v>
      </c>
      <c r="BJ489" s="4">
        <v>0</v>
      </c>
      <c r="BK489" s="4">
        <v>7</v>
      </c>
      <c r="BL489" s="4" t="s">
        <v>97</v>
      </c>
      <c r="BM489" s="4" t="s">
        <v>97</v>
      </c>
      <c r="BN489" s="4" t="s">
        <v>98</v>
      </c>
      <c r="BO489" s="6" t="s">
        <v>97</v>
      </c>
      <c r="BP489" s="6" t="s">
        <v>98</v>
      </c>
      <c r="BQ489" s="6" t="s">
        <v>98</v>
      </c>
      <c r="BR489" s="6" t="s">
        <v>97</v>
      </c>
      <c r="BS489" s="6" t="s">
        <v>98</v>
      </c>
      <c r="BT489" s="6" t="s">
        <v>98</v>
      </c>
      <c r="BU489" s="29" t="s">
        <v>429</v>
      </c>
      <c r="BV489" s="29" t="s">
        <v>429</v>
      </c>
      <c r="BW489" s="29" t="s">
        <v>429</v>
      </c>
      <c r="BX489" s="29" t="s">
        <v>429</v>
      </c>
      <c r="BY489" s="29" t="s">
        <v>429</v>
      </c>
      <c r="BZ489" s="65" t="s">
        <v>429</v>
      </c>
      <c r="CA489" s="65" t="s">
        <v>429</v>
      </c>
      <c r="CB489" s="65" t="s">
        <v>429</v>
      </c>
      <c r="CC489" s="65" t="s">
        <v>429</v>
      </c>
      <c r="CD489" s="66">
        <v>31</v>
      </c>
      <c r="CE489" s="66">
        <v>7</v>
      </c>
      <c r="CF489" s="66">
        <v>5</v>
      </c>
      <c r="CG489" s="66">
        <v>0</v>
      </c>
      <c r="CH489" s="66">
        <v>0</v>
      </c>
      <c r="CI489" s="66">
        <v>18</v>
      </c>
      <c r="CJ489" s="66">
        <v>0</v>
      </c>
      <c r="CK489" s="66">
        <v>14</v>
      </c>
      <c r="CL489" s="66">
        <v>316</v>
      </c>
      <c r="CM489" s="66">
        <v>203</v>
      </c>
      <c r="CN489" s="66">
        <v>16</v>
      </c>
      <c r="CO489" s="66">
        <v>37</v>
      </c>
      <c r="CP489" s="66">
        <v>10</v>
      </c>
      <c r="CQ489" s="66">
        <v>10</v>
      </c>
      <c r="CR489" s="67">
        <v>0.14567164179104478</v>
      </c>
      <c r="CS489" s="67">
        <v>0.21373134328358209</v>
      </c>
      <c r="CT489" s="67">
        <v>0.30208955223880596</v>
      </c>
      <c r="CU489" s="67">
        <v>0.1862686567164179</v>
      </c>
      <c r="CV489" s="67">
        <v>0.15223880597014924</v>
      </c>
      <c r="CW489" s="68">
        <v>38</v>
      </c>
      <c r="CX489" s="68">
        <v>24</v>
      </c>
      <c r="CY489" s="68">
        <v>19</v>
      </c>
      <c r="CZ489" s="68">
        <v>21</v>
      </c>
    </row>
    <row r="490" spans="1:375" x14ac:dyDescent="0.3">
      <c r="A490" s="3" t="s">
        <v>849</v>
      </c>
      <c r="B490" s="3" t="s">
        <v>908</v>
      </c>
      <c r="C490" s="3" t="s">
        <v>911</v>
      </c>
      <c r="D490" s="6">
        <v>545589</v>
      </c>
      <c r="E490" s="4">
        <v>4274</v>
      </c>
      <c r="F490" s="4">
        <v>215</v>
      </c>
      <c r="G490" s="54">
        <v>5.0304164716892842E-2</v>
      </c>
      <c r="H490" s="4">
        <v>1</v>
      </c>
      <c r="I490" s="4">
        <v>215</v>
      </c>
      <c r="J490" s="6"/>
      <c r="K490" s="6"/>
      <c r="L490" s="6">
        <v>215</v>
      </c>
      <c r="M490" s="61"/>
      <c r="N490" s="4" t="s">
        <v>1709</v>
      </c>
      <c r="O490" s="4">
        <v>46</v>
      </c>
      <c r="P490" s="4">
        <v>145</v>
      </c>
      <c r="Q490" s="4">
        <v>98</v>
      </c>
      <c r="R490" s="4">
        <v>95</v>
      </c>
      <c r="S490" s="4">
        <v>5</v>
      </c>
      <c r="T490" s="4">
        <v>0</v>
      </c>
      <c r="U490" s="4">
        <v>0</v>
      </c>
      <c r="V490" s="4">
        <v>95</v>
      </c>
      <c r="W490" s="4">
        <v>95</v>
      </c>
      <c r="X490" s="4">
        <v>4</v>
      </c>
      <c r="Y490" s="4">
        <v>0</v>
      </c>
      <c r="Z490" s="4">
        <v>1</v>
      </c>
      <c r="AA490" s="4">
        <v>100</v>
      </c>
      <c r="AB490" s="4">
        <v>100</v>
      </c>
      <c r="AC490" s="4">
        <v>100</v>
      </c>
      <c r="AD490" s="4">
        <v>99</v>
      </c>
      <c r="AE490" s="4">
        <v>80</v>
      </c>
      <c r="AF490" s="4">
        <v>0</v>
      </c>
      <c r="AG490" s="4">
        <v>90</v>
      </c>
      <c r="AH490" s="4">
        <v>10</v>
      </c>
      <c r="AI490" s="4">
        <v>95</v>
      </c>
      <c r="AJ490" s="4">
        <v>2</v>
      </c>
      <c r="AK490" s="4" t="s">
        <v>96</v>
      </c>
      <c r="AL490" s="4" t="s">
        <v>96</v>
      </c>
      <c r="AM490" s="4">
        <v>1</v>
      </c>
      <c r="AN490" s="4" t="s">
        <v>96</v>
      </c>
      <c r="AO490" s="4" t="s">
        <v>97</v>
      </c>
      <c r="AP490" s="4" t="s">
        <v>97</v>
      </c>
      <c r="AQ490" s="4" t="s">
        <v>96</v>
      </c>
      <c r="AR490" s="4" t="s">
        <v>96</v>
      </c>
      <c r="AS490" s="4" t="s">
        <v>97</v>
      </c>
      <c r="AT490" s="4" t="s">
        <v>97</v>
      </c>
      <c r="AU490" s="4" t="s">
        <v>97</v>
      </c>
      <c r="AV490" s="4" t="s">
        <v>97</v>
      </c>
      <c r="AW490" s="4" t="s">
        <v>97</v>
      </c>
      <c r="AX490" s="4" t="s">
        <v>97</v>
      </c>
      <c r="AY490" s="4" t="s">
        <v>97</v>
      </c>
      <c r="AZ490" s="4" t="s">
        <v>97</v>
      </c>
      <c r="BA490" s="4" t="s">
        <v>97</v>
      </c>
      <c r="BB490" s="4" t="s">
        <v>97</v>
      </c>
      <c r="BC490" s="4" t="s">
        <v>97</v>
      </c>
      <c r="BD490" s="4" t="s">
        <v>96</v>
      </c>
      <c r="BE490" s="4">
        <v>0</v>
      </c>
      <c r="BF490" s="4">
        <v>0</v>
      </c>
      <c r="BG490" s="4">
        <v>0</v>
      </c>
      <c r="BH490" s="4">
        <v>0</v>
      </c>
      <c r="BI490" s="4">
        <v>10</v>
      </c>
      <c r="BJ490" s="4">
        <v>0</v>
      </c>
      <c r="BK490" s="4">
        <v>11</v>
      </c>
      <c r="BL490" s="4" t="s">
        <v>97</v>
      </c>
      <c r="BM490" s="4" t="s">
        <v>97</v>
      </c>
      <c r="BN490" s="4" t="s">
        <v>98</v>
      </c>
      <c r="BO490" s="6" t="s">
        <v>97</v>
      </c>
      <c r="BP490" s="6" t="s">
        <v>98</v>
      </c>
      <c r="BQ490" s="6" t="s">
        <v>98</v>
      </c>
      <c r="BR490" s="6" t="s">
        <v>96</v>
      </c>
      <c r="BS490" s="6">
        <v>15</v>
      </c>
      <c r="BT490" s="6" t="s">
        <v>96</v>
      </c>
      <c r="BU490" s="29" t="s">
        <v>429</v>
      </c>
      <c r="BV490" s="29" t="s">
        <v>1798</v>
      </c>
      <c r="BW490" s="29" t="s">
        <v>429</v>
      </c>
      <c r="BX490" s="29" t="s">
        <v>429</v>
      </c>
      <c r="BY490" s="29" t="s">
        <v>429</v>
      </c>
      <c r="BZ490" s="65" t="s">
        <v>429</v>
      </c>
      <c r="CA490" s="65" t="s">
        <v>429</v>
      </c>
      <c r="CB490" s="65" t="s">
        <v>429</v>
      </c>
      <c r="CC490" s="65" t="s">
        <v>429</v>
      </c>
      <c r="CD490" s="66">
        <v>64</v>
      </c>
      <c r="CE490" s="66">
        <v>11</v>
      </c>
      <c r="CF490" s="66">
        <v>9</v>
      </c>
      <c r="CG490" s="66">
        <v>0</v>
      </c>
      <c r="CH490" s="66">
        <v>1</v>
      </c>
      <c r="CI490" s="66">
        <v>53</v>
      </c>
      <c r="CJ490" s="66">
        <v>5</v>
      </c>
      <c r="CK490" s="66">
        <v>27</v>
      </c>
      <c r="CL490" s="66">
        <v>960</v>
      </c>
      <c r="CM490" s="66">
        <v>577</v>
      </c>
      <c r="CN490" s="66">
        <v>44</v>
      </c>
      <c r="CO490" s="66">
        <v>114</v>
      </c>
      <c r="CP490" s="66">
        <v>10</v>
      </c>
      <c r="CQ490" s="66">
        <v>10</v>
      </c>
      <c r="CR490" s="67">
        <v>0.18742724097788127</v>
      </c>
      <c r="CS490" s="67">
        <v>0.19115250291036087</v>
      </c>
      <c r="CT490" s="67">
        <v>0.32153667054714785</v>
      </c>
      <c r="CU490" s="67">
        <v>0.15739231664726427</v>
      </c>
      <c r="CV490" s="67">
        <v>0.14249126891734576</v>
      </c>
      <c r="CW490" s="68">
        <v>129</v>
      </c>
      <c r="CX490" s="68">
        <v>53</v>
      </c>
      <c r="CY490" s="68">
        <v>42</v>
      </c>
      <c r="CZ490" s="68">
        <v>49</v>
      </c>
    </row>
    <row r="491" spans="1:375" x14ac:dyDescent="0.3">
      <c r="A491" s="3" t="s">
        <v>849</v>
      </c>
      <c r="B491" s="3" t="s">
        <v>908</v>
      </c>
      <c r="C491" s="3" t="s">
        <v>913</v>
      </c>
      <c r="D491" s="6">
        <v>500101</v>
      </c>
      <c r="E491" s="4">
        <v>1180</v>
      </c>
      <c r="F491" s="4">
        <v>206</v>
      </c>
      <c r="G491" s="54">
        <v>0.17457627118644067</v>
      </c>
      <c r="H491" s="4">
        <v>2</v>
      </c>
      <c r="I491" s="4">
        <v>186</v>
      </c>
      <c r="J491" s="6"/>
      <c r="K491" s="6">
        <v>145</v>
      </c>
      <c r="L491" s="6">
        <v>41</v>
      </c>
      <c r="M491" s="61">
        <v>20</v>
      </c>
      <c r="N491" s="4" t="s">
        <v>1712</v>
      </c>
      <c r="O491" s="4">
        <v>18</v>
      </c>
      <c r="P491" s="4">
        <v>49</v>
      </c>
      <c r="Q491" s="4">
        <v>95</v>
      </c>
      <c r="R491" s="4">
        <v>80</v>
      </c>
      <c r="S491" s="4">
        <v>20</v>
      </c>
      <c r="T491" s="4">
        <v>0</v>
      </c>
      <c r="U491" s="4">
        <v>0</v>
      </c>
      <c r="V491" s="4">
        <v>0</v>
      </c>
      <c r="W491" s="4">
        <v>0</v>
      </c>
      <c r="X491" s="4">
        <v>100</v>
      </c>
      <c r="Y491" s="4">
        <v>0</v>
      </c>
      <c r="Z491" s="4">
        <v>0</v>
      </c>
      <c r="AA491" s="4">
        <v>100</v>
      </c>
      <c r="AB491" s="4">
        <v>100</v>
      </c>
      <c r="AC491" s="4">
        <v>100</v>
      </c>
      <c r="AD491" s="4">
        <v>100</v>
      </c>
      <c r="AE491" s="4">
        <v>90</v>
      </c>
      <c r="AF491" s="4">
        <v>0</v>
      </c>
      <c r="AG491" s="4">
        <v>70</v>
      </c>
      <c r="AH491" s="4">
        <v>30</v>
      </c>
      <c r="AI491" s="4">
        <v>100</v>
      </c>
      <c r="AJ491" s="4">
        <v>2</v>
      </c>
      <c r="AK491" s="4" t="s">
        <v>96</v>
      </c>
      <c r="AL491" s="4" t="s">
        <v>96</v>
      </c>
      <c r="AM491" s="4">
        <v>2</v>
      </c>
      <c r="AN491" s="4" t="s">
        <v>97</v>
      </c>
      <c r="AO491" s="4" t="s">
        <v>97</v>
      </c>
      <c r="AP491" s="4" t="s">
        <v>97</v>
      </c>
      <c r="AQ491" s="4" t="s">
        <v>97</v>
      </c>
      <c r="AR491" s="4" t="s">
        <v>96</v>
      </c>
      <c r="AS491" s="4" t="s">
        <v>97</v>
      </c>
      <c r="AT491" s="4" t="s">
        <v>97</v>
      </c>
      <c r="AU491" s="4" t="s">
        <v>97</v>
      </c>
      <c r="AV491" s="4" t="s">
        <v>96</v>
      </c>
      <c r="AW491" s="4" t="s">
        <v>97</v>
      </c>
      <c r="AX491" s="4" t="s">
        <v>97</v>
      </c>
      <c r="AY491" s="4" t="s">
        <v>97</v>
      </c>
      <c r="AZ491" s="4" t="s">
        <v>97</v>
      </c>
      <c r="BA491" s="4" t="s">
        <v>97</v>
      </c>
      <c r="BB491" s="4" t="s">
        <v>97</v>
      </c>
      <c r="BC491" s="4" t="s">
        <v>97</v>
      </c>
      <c r="BD491" s="4" t="s">
        <v>96</v>
      </c>
      <c r="BE491" s="4">
        <v>0</v>
      </c>
      <c r="BF491" s="4">
        <v>0</v>
      </c>
      <c r="BG491" s="4">
        <v>0</v>
      </c>
      <c r="BH491" s="4">
        <v>0</v>
      </c>
      <c r="BI491" s="4">
        <v>0</v>
      </c>
      <c r="BJ491" s="4">
        <v>0</v>
      </c>
      <c r="BK491" s="4">
        <v>9</v>
      </c>
      <c r="BL491" s="4" t="s">
        <v>97</v>
      </c>
      <c r="BM491" s="4" t="s">
        <v>97</v>
      </c>
      <c r="BN491" s="4" t="s">
        <v>367</v>
      </c>
      <c r="BO491" s="6" t="s">
        <v>97</v>
      </c>
      <c r="BP491" s="6" t="s">
        <v>98</v>
      </c>
      <c r="BQ491" s="6" t="s">
        <v>98</v>
      </c>
      <c r="BR491" s="6" t="s">
        <v>96</v>
      </c>
      <c r="BS491" s="6">
        <v>12</v>
      </c>
      <c r="BT491" s="6" t="s">
        <v>96</v>
      </c>
      <c r="BU491" s="29" t="s">
        <v>429</v>
      </c>
      <c r="BV491" s="29" t="s">
        <v>429</v>
      </c>
      <c r="BW491" s="29" t="s">
        <v>429</v>
      </c>
      <c r="BX491" s="29" t="s">
        <v>429</v>
      </c>
      <c r="BY491" s="29" t="s">
        <v>429</v>
      </c>
      <c r="BZ491" s="65" t="s">
        <v>429</v>
      </c>
      <c r="CA491" s="65" t="s">
        <v>1799</v>
      </c>
      <c r="CB491" s="65" t="s">
        <v>429</v>
      </c>
      <c r="CC491" s="65" t="s">
        <v>429</v>
      </c>
      <c r="CD491" s="66">
        <v>24</v>
      </c>
      <c r="CE491" s="66">
        <v>6</v>
      </c>
      <c r="CF491" s="66">
        <v>10</v>
      </c>
      <c r="CG491" s="66">
        <v>0</v>
      </c>
      <c r="CH491" s="66">
        <v>2</v>
      </c>
      <c r="CI491" s="66">
        <v>33</v>
      </c>
      <c r="CJ491" s="66">
        <v>3</v>
      </c>
      <c r="CK491" s="66">
        <v>17</v>
      </c>
      <c r="CL491" s="66">
        <v>258</v>
      </c>
      <c r="CM491" s="66">
        <v>150</v>
      </c>
      <c r="CN491" s="66">
        <v>13</v>
      </c>
      <c r="CO491" s="66">
        <v>28</v>
      </c>
      <c r="CP491" s="66">
        <v>20</v>
      </c>
      <c r="CQ491" s="66">
        <v>15</v>
      </c>
      <c r="CR491" s="67">
        <v>0.17066895368782162</v>
      </c>
      <c r="CS491" s="67">
        <v>0.17753001715265868</v>
      </c>
      <c r="CT491" s="67">
        <v>0.307032590051458</v>
      </c>
      <c r="CU491" s="67">
        <v>0.18867924528301888</v>
      </c>
      <c r="CV491" s="67">
        <v>0.15608919382504288</v>
      </c>
      <c r="CW491" s="68">
        <v>32</v>
      </c>
      <c r="CX491" s="68">
        <v>29</v>
      </c>
      <c r="CY491" s="68">
        <v>13</v>
      </c>
      <c r="CZ491" s="68">
        <v>15</v>
      </c>
    </row>
    <row r="492" spans="1:375" x14ac:dyDescent="0.3">
      <c r="A492" s="3" t="s">
        <v>849</v>
      </c>
      <c r="B492" s="3" t="s">
        <v>908</v>
      </c>
      <c r="C492" s="3" t="s">
        <v>914</v>
      </c>
      <c r="D492" s="6">
        <v>500372</v>
      </c>
      <c r="E492" s="4">
        <v>2096</v>
      </c>
      <c r="F492" s="4">
        <v>110</v>
      </c>
      <c r="G492" s="54">
        <v>5.2480916030534348E-2</v>
      </c>
      <c r="H492" s="4">
        <v>2</v>
      </c>
      <c r="I492" s="4">
        <v>70</v>
      </c>
      <c r="J492" s="6"/>
      <c r="K492" s="6"/>
      <c r="L492" s="6">
        <v>70</v>
      </c>
      <c r="M492" s="61">
        <v>40</v>
      </c>
      <c r="N492" s="4" t="s">
        <v>1709</v>
      </c>
      <c r="O492" s="4">
        <v>14</v>
      </c>
      <c r="P492" s="4">
        <v>25</v>
      </c>
      <c r="Q492" s="4">
        <v>100</v>
      </c>
      <c r="R492" s="4">
        <v>100</v>
      </c>
      <c r="S492" s="4">
        <v>0</v>
      </c>
      <c r="T492" s="4">
        <v>0</v>
      </c>
      <c r="U492" s="4">
        <v>0</v>
      </c>
      <c r="V492" s="4">
        <v>0</v>
      </c>
      <c r="W492" s="4">
        <v>0</v>
      </c>
      <c r="X492" s="4">
        <v>100</v>
      </c>
      <c r="Y492" s="4">
        <v>0</v>
      </c>
      <c r="Z492" s="4">
        <v>0</v>
      </c>
      <c r="AA492" s="4">
        <v>100</v>
      </c>
      <c r="AB492" s="4">
        <v>100</v>
      </c>
      <c r="AC492" s="4">
        <v>100</v>
      </c>
      <c r="AD492" s="4">
        <v>100</v>
      </c>
      <c r="AE492" s="4">
        <v>100</v>
      </c>
      <c r="AF492" s="4">
        <v>0</v>
      </c>
      <c r="AG492" s="4">
        <v>100</v>
      </c>
      <c r="AH492" s="4">
        <v>0</v>
      </c>
      <c r="AI492" s="4">
        <v>100</v>
      </c>
      <c r="AJ492" s="4">
        <v>2</v>
      </c>
      <c r="AK492" s="4" t="s">
        <v>96</v>
      </c>
      <c r="AL492" s="4" t="s">
        <v>96</v>
      </c>
      <c r="AM492" s="4">
        <v>15</v>
      </c>
      <c r="AN492" s="4" t="s">
        <v>96</v>
      </c>
      <c r="AO492" s="4" t="s">
        <v>97</v>
      </c>
      <c r="AP492" s="4" t="s">
        <v>97</v>
      </c>
      <c r="AQ492" s="4" t="s">
        <v>97</v>
      </c>
      <c r="AR492" s="4" t="s">
        <v>96</v>
      </c>
      <c r="AS492" s="4" t="s">
        <v>97</v>
      </c>
      <c r="AT492" s="4" t="s">
        <v>97</v>
      </c>
      <c r="AU492" s="4" t="s">
        <v>97</v>
      </c>
      <c r="AV492" s="4" t="s">
        <v>97</v>
      </c>
      <c r="AW492" s="4" t="s">
        <v>97</v>
      </c>
      <c r="AX492" s="4" t="s">
        <v>97</v>
      </c>
      <c r="AY492" s="4" t="s">
        <v>97</v>
      </c>
      <c r="AZ492" s="4" t="s">
        <v>97</v>
      </c>
      <c r="BA492" s="4" t="s">
        <v>97</v>
      </c>
      <c r="BB492" s="4" t="s">
        <v>97</v>
      </c>
      <c r="BC492" s="4" t="s">
        <v>97</v>
      </c>
      <c r="BD492" s="4" t="s">
        <v>96</v>
      </c>
      <c r="BE492" s="4">
        <v>0</v>
      </c>
      <c r="BF492" s="4">
        <v>0</v>
      </c>
      <c r="BG492" s="4">
        <v>0</v>
      </c>
      <c r="BH492" s="4">
        <v>0</v>
      </c>
      <c r="BI492" s="4">
        <v>0</v>
      </c>
      <c r="BJ492" s="4">
        <v>0</v>
      </c>
      <c r="BK492" s="4">
        <v>9</v>
      </c>
      <c r="BL492" s="4" t="s">
        <v>97</v>
      </c>
      <c r="BM492" s="4" t="s">
        <v>97</v>
      </c>
      <c r="BN492" s="4" t="s">
        <v>98</v>
      </c>
      <c r="BO492" s="6" t="s">
        <v>97</v>
      </c>
      <c r="BP492" s="6" t="s">
        <v>98</v>
      </c>
      <c r="BQ492" s="6" t="s">
        <v>98</v>
      </c>
      <c r="BR492" s="6" t="s">
        <v>96</v>
      </c>
      <c r="BS492" s="6">
        <v>16</v>
      </c>
      <c r="BT492" s="6" t="s">
        <v>96</v>
      </c>
      <c r="BU492" s="29" t="s">
        <v>429</v>
      </c>
      <c r="BV492" s="29" t="s">
        <v>429</v>
      </c>
      <c r="BW492" s="29" t="s">
        <v>429</v>
      </c>
      <c r="BX492" s="29" t="s">
        <v>429</v>
      </c>
      <c r="BY492" s="29" t="s">
        <v>429</v>
      </c>
      <c r="BZ492" s="65" t="s">
        <v>429</v>
      </c>
      <c r="CA492" s="65" t="s">
        <v>1799</v>
      </c>
      <c r="CB492" s="65" t="s">
        <v>429</v>
      </c>
      <c r="CC492" s="65" t="s">
        <v>429</v>
      </c>
      <c r="CD492" s="66">
        <v>44</v>
      </c>
      <c r="CE492" s="66">
        <v>14</v>
      </c>
      <c r="CF492" s="66">
        <v>8</v>
      </c>
      <c r="CG492" s="66">
        <v>0</v>
      </c>
      <c r="CH492" s="66">
        <v>10</v>
      </c>
      <c r="CI492" s="66">
        <v>25</v>
      </c>
      <c r="CJ492" s="66">
        <v>0</v>
      </c>
      <c r="CK492" s="66">
        <v>19</v>
      </c>
      <c r="CL492" s="66">
        <v>419</v>
      </c>
      <c r="CM492" s="66">
        <v>263</v>
      </c>
      <c r="CN492" s="66">
        <v>19</v>
      </c>
      <c r="CO492" s="66">
        <v>57</v>
      </c>
      <c r="CP492" s="66">
        <v>15</v>
      </c>
      <c r="CQ492" s="66">
        <v>13</v>
      </c>
      <c r="CR492" s="67">
        <v>0.15878220140515223</v>
      </c>
      <c r="CS492" s="67">
        <v>0.17798594847775176</v>
      </c>
      <c r="CT492" s="67">
        <v>0.32459016393442625</v>
      </c>
      <c r="CU492" s="67">
        <v>0.1901639344262295</v>
      </c>
      <c r="CV492" s="67">
        <v>0.14847775175644029</v>
      </c>
      <c r="CW492" s="68">
        <v>73</v>
      </c>
      <c r="CX492" s="68">
        <v>35</v>
      </c>
      <c r="CY492" s="68">
        <v>23</v>
      </c>
      <c r="CZ492" s="68">
        <v>29</v>
      </c>
    </row>
    <row r="493" spans="1:375" x14ac:dyDescent="0.3">
      <c r="A493" s="3" t="s">
        <v>849</v>
      </c>
      <c r="B493" s="3" t="s">
        <v>908</v>
      </c>
      <c r="C493" s="3" t="s">
        <v>917</v>
      </c>
      <c r="D493" s="6">
        <v>580899</v>
      </c>
      <c r="E493" s="4">
        <v>3065</v>
      </c>
      <c r="F493" s="4">
        <v>434</v>
      </c>
      <c r="G493" s="54">
        <v>0.14159869494290375</v>
      </c>
      <c r="H493" s="4">
        <v>3</v>
      </c>
      <c r="I493" s="4">
        <v>434</v>
      </c>
      <c r="J493" s="6"/>
      <c r="K493" s="6"/>
      <c r="L493" s="6">
        <v>434</v>
      </c>
      <c r="M493" s="61"/>
      <c r="N493" s="4" t="s">
        <v>1709</v>
      </c>
      <c r="O493" s="4">
        <v>0</v>
      </c>
      <c r="P493" s="4">
        <v>0</v>
      </c>
      <c r="Q493" s="4">
        <v>100</v>
      </c>
      <c r="R493" s="4">
        <v>95</v>
      </c>
      <c r="S493" s="4">
        <v>5</v>
      </c>
      <c r="T493" s="4">
        <v>0</v>
      </c>
      <c r="U493" s="4">
        <v>0</v>
      </c>
      <c r="V493" s="4">
        <v>70</v>
      </c>
      <c r="W493" s="4">
        <v>60</v>
      </c>
      <c r="X493" s="4">
        <v>38</v>
      </c>
      <c r="Y493" s="4">
        <v>1</v>
      </c>
      <c r="Z493" s="4">
        <v>1</v>
      </c>
      <c r="AA493" s="4">
        <v>100</v>
      </c>
      <c r="AB493" s="4">
        <v>100</v>
      </c>
      <c r="AC493" s="4">
        <v>100</v>
      </c>
      <c r="AD493" s="4">
        <v>100</v>
      </c>
      <c r="AE493" s="4">
        <v>95</v>
      </c>
      <c r="AF493" s="4">
        <v>0</v>
      </c>
      <c r="AG493" s="4">
        <v>80</v>
      </c>
      <c r="AH493" s="4">
        <v>20</v>
      </c>
      <c r="AI493" s="4">
        <v>100</v>
      </c>
      <c r="AJ493" s="4">
        <v>2</v>
      </c>
      <c r="AK493" s="4" t="s">
        <v>96</v>
      </c>
      <c r="AL493" s="4" t="s">
        <v>96</v>
      </c>
      <c r="AM493" s="4">
        <v>2</v>
      </c>
      <c r="AN493" s="4" t="s">
        <v>96</v>
      </c>
      <c r="AO493" s="4" t="s">
        <v>97</v>
      </c>
      <c r="AP493" s="4" t="s">
        <v>97</v>
      </c>
      <c r="AQ493" s="4" t="s">
        <v>96</v>
      </c>
      <c r="AR493" s="4" t="s">
        <v>96</v>
      </c>
      <c r="AS493" s="4" t="s">
        <v>97</v>
      </c>
      <c r="AT493" s="4" t="s">
        <v>97</v>
      </c>
      <c r="AU493" s="4" t="s">
        <v>97</v>
      </c>
      <c r="AV493" s="4" t="s">
        <v>97</v>
      </c>
      <c r="AW493" s="4" t="s">
        <v>97</v>
      </c>
      <c r="AX493" s="4" t="s">
        <v>97</v>
      </c>
      <c r="AY493" s="4" t="s">
        <v>97</v>
      </c>
      <c r="AZ493" s="4" t="s">
        <v>97</v>
      </c>
      <c r="BA493" s="4" t="s">
        <v>97</v>
      </c>
      <c r="BB493" s="4" t="s">
        <v>97</v>
      </c>
      <c r="BC493" s="4" t="s">
        <v>97</v>
      </c>
      <c r="BD493" s="4" t="s">
        <v>97</v>
      </c>
      <c r="BE493" s="4">
        <v>0</v>
      </c>
      <c r="BF493" s="4">
        <v>0</v>
      </c>
      <c r="BG493" s="4">
        <v>10</v>
      </c>
      <c r="BH493" s="4">
        <v>0</v>
      </c>
      <c r="BI493" s="4">
        <v>0</v>
      </c>
      <c r="BJ493" s="4">
        <v>0</v>
      </c>
      <c r="BK493" s="4">
        <v>9</v>
      </c>
      <c r="BL493" s="4" t="s">
        <v>97</v>
      </c>
      <c r="BM493" s="4" t="s">
        <v>1439</v>
      </c>
      <c r="BN493" s="4" t="s">
        <v>98</v>
      </c>
      <c r="BO493" s="6" t="s">
        <v>97</v>
      </c>
      <c r="BP493" s="6" t="s">
        <v>98</v>
      </c>
      <c r="BQ493" s="6" t="s">
        <v>98</v>
      </c>
      <c r="BR493" s="6" t="s">
        <v>96</v>
      </c>
      <c r="BS493" s="6">
        <v>29</v>
      </c>
      <c r="BT493" s="6" t="s">
        <v>96</v>
      </c>
      <c r="BU493" s="29" t="s">
        <v>429</v>
      </c>
      <c r="BV493" s="29" t="s">
        <v>429</v>
      </c>
      <c r="BW493" s="29" t="s">
        <v>429</v>
      </c>
      <c r="BX493" s="29" t="s">
        <v>429</v>
      </c>
      <c r="BY493" s="29" t="s">
        <v>429</v>
      </c>
      <c r="BZ493" s="65" t="s">
        <v>429</v>
      </c>
      <c r="CA493" s="65" t="s">
        <v>1799</v>
      </c>
      <c r="CB493" s="65" t="s">
        <v>429</v>
      </c>
      <c r="CC493" s="65" t="s">
        <v>429</v>
      </c>
      <c r="CD493" s="66">
        <v>48</v>
      </c>
      <c r="CE493" s="66">
        <v>11</v>
      </c>
      <c r="CF493" s="66">
        <v>7</v>
      </c>
      <c r="CG493" s="66">
        <v>0</v>
      </c>
      <c r="CH493" s="66">
        <v>0</v>
      </c>
      <c r="CI493" s="66">
        <v>87</v>
      </c>
      <c r="CJ493" s="66">
        <v>2</v>
      </c>
      <c r="CK493" s="66">
        <v>44</v>
      </c>
      <c r="CL493" s="66">
        <v>629</v>
      </c>
      <c r="CM493" s="66">
        <v>380</v>
      </c>
      <c r="CN493" s="66">
        <v>32</v>
      </c>
      <c r="CO493" s="66">
        <v>80</v>
      </c>
      <c r="CP493" s="66">
        <v>40</v>
      </c>
      <c r="CQ493" s="66">
        <v>36</v>
      </c>
      <c r="CR493" s="67">
        <v>0.18033333333333335</v>
      </c>
      <c r="CS493" s="67">
        <v>0.17599999999999999</v>
      </c>
      <c r="CT493" s="67">
        <v>0.318</v>
      </c>
      <c r="CU493" s="67">
        <v>0.16733333333333333</v>
      </c>
      <c r="CV493" s="67">
        <v>0.15833333333333333</v>
      </c>
      <c r="CW493" s="68">
        <v>89</v>
      </c>
      <c r="CX493" s="68">
        <v>62</v>
      </c>
      <c r="CY493" s="68">
        <v>32</v>
      </c>
      <c r="CZ493" s="68">
        <v>37</v>
      </c>
      <c r="NH493" s="47"/>
      <c r="NI493" s="47"/>
      <c r="NJ493" s="47"/>
      <c r="NK493" s="47"/>
    </row>
    <row r="494" spans="1:375" x14ac:dyDescent="0.3">
      <c r="A494" s="3" t="s">
        <v>849</v>
      </c>
      <c r="B494" s="3" t="s">
        <v>908</v>
      </c>
      <c r="C494" s="3" t="s">
        <v>920</v>
      </c>
      <c r="D494" s="6">
        <v>500577</v>
      </c>
      <c r="E494" s="4">
        <v>2921</v>
      </c>
      <c r="F494" s="4">
        <v>524</v>
      </c>
      <c r="G494" s="54">
        <v>0.17939061965080452</v>
      </c>
      <c r="H494" s="4">
        <v>2</v>
      </c>
      <c r="I494" s="4">
        <v>144</v>
      </c>
      <c r="J494" s="6"/>
      <c r="K494" s="6"/>
      <c r="L494" s="6">
        <v>144</v>
      </c>
      <c r="M494" s="61">
        <v>380.00000000000006</v>
      </c>
      <c r="N494" s="4" t="s">
        <v>1712</v>
      </c>
      <c r="O494" s="4">
        <v>29</v>
      </c>
      <c r="P494" s="4">
        <v>71</v>
      </c>
      <c r="Q494" s="4">
        <v>100</v>
      </c>
      <c r="R494" s="4">
        <v>90</v>
      </c>
      <c r="S494" s="4">
        <v>0</v>
      </c>
      <c r="T494" s="4">
        <v>10</v>
      </c>
      <c r="U494" s="4">
        <v>0</v>
      </c>
      <c r="V494" s="4">
        <v>100</v>
      </c>
      <c r="W494" s="4">
        <v>90</v>
      </c>
      <c r="X494" s="4">
        <v>0</v>
      </c>
      <c r="Y494" s="4">
        <v>5</v>
      </c>
      <c r="Z494" s="4">
        <v>5</v>
      </c>
      <c r="AA494" s="4">
        <v>100</v>
      </c>
      <c r="AB494" s="4">
        <v>98</v>
      </c>
      <c r="AC494" s="4">
        <v>100</v>
      </c>
      <c r="AD494" s="4">
        <v>100</v>
      </c>
      <c r="AE494" s="4">
        <v>80</v>
      </c>
      <c r="AF494" s="4">
        <v>0</v>
      </c>
      <c r="AG494" s="4">
        <v>80</v>
      </c>
      <c r="AH494" s="4">
        <v>20</v>
      </c>
      <c r="AI494" s="4">
        <v>90</v>
      </c>
      <c r="AJ494" s="4">
        <v>2</v>
      </c>
      <c r="AK494" s="4" t="s">
        <v>96</v>
      </c>
      <c r="AL494" s="4" t="s">
        <v>97</v>
      </c>
      <c r="AM494" s="4" t="s">
        <v>98</v>
      </c>
      <c r="AN494" s="4" t="s">
        <v>97</v>
      </c>
      <c r="AO494" s="4" t="s">
        <v>97</v>
      </c>
      <c r="AP494" s="4" t="s">
        <v>97</v>
      </c>
      <c r="AQ494" s="4" t="s">
        <v>96</v>
      </c>
      <c r="AR494" s="4" t="s">
        <v>96</v>
      </c>
      <c r="AS494" s="4" t="s">
        <v>97</v>
      </c>
      <c r="AT494" s="4" t="s">
        <v>97</v>
      </c>
      <c r="AU494" s="4" t="s">
        <v>97</v>
      </c>
      <c r="AV494" s="4" t="s">
        <v>97</v>
      </c>
      <c r="AW494" s="4" t="s">
        <v>97</v>
      </c>
      <c r="AX494" s="4" t="s">
        <v>97</v>
      </c>
      <c r="AY494" s="4" t="s">
        <v>97</v>
      </c>
      <c r="AZ494" s="4" t="s">
        <v>97</v>
      </c>
      <c r="BA494" s="4" t="s">
        <v>97</v>
      </c>
      <c r="BB494" s="4" t="s">
        <v>97</v>
      </c>
      <c r="BC494" s="4" t="s">
        <v>96</v>
      </c>
      <c r="BD494" s="4" t="s">
        <v>97</v>
      </c>
      <c r="BE494" s="4">
        <v>0</v>
      </c>
      <c r="BF494" s="4">
        <v>0</v>
      </c>
      <c r="BG494" s="4">
        <v>15</v>
      </c>
      <c r="BH494" s="4">
        <v>0</v>
      </c>
      <c r="BI494" s="4">
        <v>5</v>
      </c>
      <c r="BJ494" s="4">
        <v>0</v>
      </c>
      <c r="BK494" s="4">
        <v>9</v>
      </c>
      <c r="BL494" s="4" t="s">
        <v>97</v>
      </c>
      <c r="BM494" s="4" t="s">
        <v>97</v>
      </c>
      <c r="BN494" s="4" t="s">
        <v>98</v>
      </c>
      <c r="BO494" s="6" t="s">
        <v>97</v>
      </c>
      <c r="BP494" s="6" t="s">
        <v>98</v>
      </c>
      <c r="BQ494" s="6" t="s">
        <v>98</v>
      </c>
      <c r="BR494" s="6" t="s">
        <v>96</v>
      </c>
      <c r="BS494" s="6">
        <v>15</v>
      </c>
      <c r="BT494" s="6" t="s">
        <v>96</v>
      </c>
      <c r="BU494" s="29" t="s">
        <v>429</v>
      </c>
      <c r="BV494" s="29" t="s">
        <v>1801</v>
      </c>
      <c r="BW494" s="29" t="s">
        <v>429</v>
      </c>
      <c r="BX494" s="29" t="s">
        <v>429</v>
      </c>
      <c r="BY494" s="29" t="s">
        <v>429</v>
      </c>
      <c r="BZ494" s="65" t="s">
        <v>429</v>
      </c>
      <c r="CA494" s="65" t="s">
        <v>429</v>
      </c>
      <c r="CB494" s="65" t="s">
        <v>429</v>
      </c>
      <c r="CC494" s="65" t="s">
        <v>429</v>
      </c>
      <c r="CD494" s="66">
        <v>57</v>
      </c>
      <c r="CE494" s="66">
        <v>10</v>
      </c>
      <c r="CF494" s="66">
        <v>7</v>
      </c>
      <c r="CG494" s="66">
        <v>0</v>
      </c>
      <c r="CH494" s="66">
        <v>0</v>
      </c>
      <c r="CI494" s="66">
        <v>91</v>
      </c>
      <c r="CJ494" s="66">
        <v>19</v>
      </c>
      <c r="CK494" s="66">
        <v>38</v>
      </c>
      <c r="CL494" s="66">
        <v>613</v>
      </c>
      <c r="CM494" s="66">
        <v>370</v>
      </c>
      <c r="CN494" s="66">
        <v>32</v>
      </c>
      <c r="CO494" s="66">
        <v>78</v>
      </c>
      <c r="CP494" s="66">
        <v>43</v>
      </c>
      <c r="CQ494" s="66">
        <v>40</v>
      </c>
      <c r="CR494" s="67">
        <v>0.16959669079627715</v>
      </c>
      <c r="CS494" s="67">
        <v>0.16580489486384006</v>
      </c>
      <c r="CT494" s="67">
        <v>0.31334022750775592</v>
      </c>
      <c r="CU494" s="67">
        <v>0.17200965184419165</v>
      </c>
      <c r="CV494" s="67">
        <v>0.17924853498793519</v>
      </c>
      <c r="CW494" s="68">
        <v>54</v>
      </c>
      <c r="CX494" s="68">
        <v>51</v>
      </c>
      <c r="CY494" s="68">
        <v>37</v>
      </c>
      <c r="CZ494" s="68">
        <v>27</v>
      </c>
    </row>
    <row r="495" spans="1:375" x14ac:dyDescent="0.3">
      <c r="A495" s="3" t="s">
        <v>849</v>
      </c>
      <c r="B495" s="3" t="s">
        <v>908</v>
      </c>
      <c r="C495" s="3" t="s">
        <v>908</v>
      </c>
      <c r="D495" s="6">
        <v>500011</v>
      </c>
      <c r="E495" s="4">
        <v>79131</v>
      </c>
      <c r="F495" s="4">
        <v>2220</v>
      </c>
      <c r="G495" s="54">
        <v>2.8054744663911741E-2</v>
      </c>
      <c r="H495" s="4">
        <v>5</v>
      </c>
      <c r="I495" s="4">
        <v>1900</v>
      </c>
      <c r="J495" s="6">
        <v>450</v>
      </c>
      <c r="K495" s="6"/>
      <c r="L495" s="6">
        <v>1450</v>
      </c>
      <c r="M495" s="61">
        <v>320</v>
      </c>
      <c r="N495" s="4" t="s">
        <v>1709</v>
      </c>
      <c r="O495" s="4">
        <v>491</v>
      </c>
      <c r="P495" s="4">
        <v>1300</v>
      </c>
      <c r="Q495" s="4">
        <v>100</v>
      </c>
      <c r="R495" s="4">
        <v>90</v>
      </c>
      <c r="S495" s="4">
        <v>10</v>
      </c>
      <c r="T495" s="4">
        <v>0</v>
      </c>
      <c r="U495" s="4">
        <v>0</v>
      </c>
      <c r="V495" s="4">
        <v>100</v>
      </c>
      <c r="W495" s="4">
        <v>70</v>
      </c>
      <c r="X495" s="4">
        <v>20</v>
      </c>
      <c r="Y495" s="4">
        <v>5</v>
      </c>
      <c r="Z495" s="4">
        <v>5</v>
      </c>
      <c r="AA495" s="4">
        <v>100</v>
      </c>
      <c r="AB495" s="4">
        <v>95</v>
      </c>
      <c r="AC495" s="4">
        <v>100</v>
      </c>
      <c r="AD495" s="4">
        <v>100</v>
      </c>
      <c r="AE495" s="4">
        <v>70</v>
      </c>
      <c r="AF495" s="4">
        <v>75</v>
      </c>
      <c r="AG495" s="4">
        <v>15</v>
      </c>
      <c r="AH495" s="4">
        <v>10</v>
      </c>
      <c r="AI495" s="4">
        <v>100</v>
      </c>
      <c r="AJ495" s="4">
        <v>4</v>
      </c>
      <c r="AK495" s="4" t="s">
        <v>96</v>
      </c>
      <c r="AL495" s="4" t="s">
        <v>96</v>
      </c>
      <c r="AM495" s="4">
        <v>2</v>
      </c>
      <c r="AN495" s="4" t="s">
        <v>97</v>
      </c>
      <c r="AO495" s="4" t="s">
        <v>97</v>
      </c>
      <c r="AP495" s="4" t="s">
        <v>97</v>
      </c>
      <c r="AQ495" s="4" t="s">
        <v>97</v>
      </c>
      <c r="AR495" s="4" t="s">
        <v>97</v>
      </c>
      <c r="AS495" s="4" t="s">
        <v>97</v>
      </c>
      <c r="AT495" s="4" t="s">
        <v>97</v>
      </c>
      <c r="AU495" s="4" t="s">
        <v>96</v>
      </c>
      <c r="AV495" s="4" t="s">
        <v>97</v>
      </c>
      <c r="AW495" s="4" t="s">
        <v>97</v>
      </c>
      <c r="AX495" s="4" t="s">
        <v>96</v>
      </c>
      <c r="AY495" s="4" t="s">
        <v>96</v>
      </c>
      <c r="AZ495" s="4" t="s">
        <v>97</v>
      </c>
      <c r="BA495" s="4" t="s">
        <v>97</v>
      </c>
      <c r="BB495" s="4" t="s">
        <v>97</v>
      </c>
      <c r="BC495" s="4" t="s">
        <v>96</v>
      </c>
      <c r="BD495" s="4" t="s">
        <v>96</v>
      </c>
      <c r="BE495" s="4">
        <v>0</v>
      </c>
      <c r="BF495" s="4">
        <v>0</v>
      </c>
      <c r="BG495" s="4">
        <v>0</v>
      </c>
      <c r="BH495" s="4">
        <v>0</v>
      </c>
      <c r="BI495" s="4">
        <v>0</v>
      </c>
      <c r="BJ495" s="4">
        <v>0</v>
      </c>
      <c r="BK495" s="4">
        <v>31</v>
      </c>
      <c r="BL495" s="4" t="s">
        <v>97</v>
      </c>
      <c r="BM495" s="4" t="s">
        <v>96</v>
      </c>
      <c r="BN495" s="4" t="s">
        <v>1714</v>
      </c>
      <c r="BO495" s="6" t="s">
        <v>97</v>
      </c>
      <c r="BP495" s="6" t="s">
        <v>98</v>
      </c>
      <c r="BQ495" s="6" t="s">
        <v>98</v>
      </c>
      <c r="BR495" s="6" t="s">
        <v>96</v>
      </c>
      <c r="BS495" s="6">
        <v>50</v>
      </c>
      <c r="BT495" s="6" t="s">
        <v>96</v>
      </c>
      <c r="BU495" s="29" t="s">
        <v>430</v>
      </c>
      <c r="BV495" s="29" t="s">
        <v>1798</v>
      </c>
      <c r="BW495" s="29" t="s">
        <v>1798</v>
      </c>
      <c r="BX495" s="29" t="s">
        <v>1802</v>
      </c>
      <c r="BY495" s="29" t="s">
        <v>429</v>
      </c>
      <c r="BZ495" s="65" t="s">
        <v>1800</v>
      </c>
      <c r="CA495" s="65" t="s">
        <v>1799</v>
      </c>
      <c r="CB495" s="65" t="s">
        <v>429</v>
      </c>
      <c r="CC495" s="65" t="s">
        <v>429</v>
      </c>
      <c r="CD495" s="66">
        <v>1262</v>
      </c>
      <c r="CE495" s="66">
        <v>242</v>
      </c>
      <c r="CF495" s="66">
        <v>227</v>
      </c>
      <c r="CG495" s="66">
        <v>0</v>
      </c>
      <c r="CH495" s="66">
        <v>0</v>
      </c>
      <c r="CI495" s="66">
        <v>701</v>
      </c>
      <c r="CJ495" s="66">
        <v>62</v>
      </c>
      <c r="CK495" s="66">
        <v>452</v>
      </c>
      <c r="CL495" s="66">
        <v>14820</v>
      </c>
      <c r="CM495" s="66">
        <v>9711</v>
      </c>
      <c r="CN495" s="66">
        <v>769</v>
      </c>
      <c r="CO495" s="66">
        <v>1936</v>
      </c>
      <c r="CP495" s="66">
        <v>357</v>
      </c>
      <c r="CQ495" s="66">
        <v>410</v>
      </c>
      <c r="CR495" s="67">
        <v>0.14802687365468659</v>
      </c>
      <c r="CS495" s="67">
        <v>0.1602504728980497</v>
      </c>
      <c r="CT495" s="67">
        <v>0.31165612158371925</v>
      </c>
      <c r="CU495" s="67">
        <v>0.19497749657556585</v>
      </c>
      <c r="CV495" s="67">
        <v>0.1850890352879786</v>
      </c>
      <c r="CW495" s="68">
        <v>1258</v>
      </c>
      <c r="CX495" s="68">
        <v>1664</v>
      </c>
      <c r="CY495" s="68">
        <v>816</v>
      </c>
      <c r="CZ495" s="68">
        <v>803</v>
      </c>
    </row>
    <row r="496" spans="1:375" x14ac:dyDescent="0.3">
      <c r="A496" s="3" t="s">
        <v>849</v>
      </c>
      <c r="B496" s="3" t="s">
        <v>908</v>
      </c>
      <c r="C496" s="3" t="s">
        <v>928</v>
      </c>
      <c r="D496" s="6">
        <v>555991</v>
      </c>
      <c r="E496" s="4">
        <v>1355</v>
      </c>
      <c r="F496" s="4">
        <v>173</v>
      </c>
      <c r="G496" s="54">
        <v>0.12767527675276752</v>
      </c>
      <c r="H496" s="4">
        <v>1</v>
      </c>
      <c r="I496" s="4">
        <v>113</v>
      </c>
      <c r="J496" s="6"/>
      <c r="K496" s="6"/>
      <c r="L496" s="6">
        <v>113</v>
      </c>
      <c r="M496" s="61">
        <v>59.999999999999993</v>
      </c>
      <c r="N496" s="4" t="s">
        <v>1709</v>
      </c>
      <c r="O496" s="4">
        <v>0</v>
      </c>
      <c r="P496" s="4">
        <v>0</v>
      </c>
      <c r="Q496" s="4">
        <v>100</v>
      </c>
      <c r="R496" s="4">
        <v>90</v>
      </c>
      <c r="S496" s="4">
        <v>5</v>
      </c>
      <c r="T496" s="4">
        <v>5</v>
      </c>
      <c r="U496" s="4">
        <v>0</v>
      </c>
      <c r="V496" s="4">
        <v>100</v>
      </c>
      <c r="W496" s="4">
        <v>85</v>
      </c>
      <c r="X496" s="4">
        <v>5</v>
      </c>
      <c r="Y496" s="4">
        <v>0</v>
      </c>
      <c r="Z496" s="4">
        <v>10</v>
      </c>
      <c r="AA496" s="4">
        <v>100</v>
      </c>
      <c r="AB496" s="4">
        <v>100</v>
      </c>
      <c r="AC496" s="4">
        <v>100</v>
      </c>
      <c r="AD496" s="4">
        <v>100</v>
      </c>
      <c r="AE496" s="4">
        <v>90</v>
      </c>
      <c r="AF496" s="4">
        <v>0</v>
      </c>
      <c r="AG496" s="4">
        <v>90</v>
      </c>
      <c r="AH496" s="4">
        <v>10</v>
      </c>
      <c r="AI496" s="4">
        <v>95</v>
      </c>
      <c r="AJ496" s="4">
        <v>2</v>
      </c>
      <c r="AK496" s="4" t="s">
        <v>96</v>
      </c>
      <c r="AL496" s="4" t="s">
        <v>96</v>
      </c>
      <c r="AM496" s="4">
        <v>2</v>
      </c>
      <c r="AN496" s="4" t="s">
        <v>97</v>
      </c>
      <c r="AO496" s="4" t="s">
        <v>97</v>
      </c>
      <c r="AP496" s="4" t="s">
        <v>97</v>
      </c>
      <c r="AQ496" s="4" t="s">
        <v>96</v>
      </c>
      <c r="AR496" s="4" t="s">
        <v>96</v>
      </c>
      <c r="AS496" s="4" t="s">
        <v>97</v>
      </c>
      <c r="AT496" s="4" t="s">
        <v>97</v>
      </c>
      <c r="AU496" s="4" t="s">
        <v>97</v>
      </c>
      <c r="AV496" s="4" t="s">
        <v>97</v>
      </c>
      <c r="AW496" s="4" t="s">
        <v>97</v>
      </c>
      <c r="AX496" s="4" t="s">
        <v>97</v>
      </c>
      <c r="AY496" s="4" t="s">
        <v>97</v>
      </c>
      <c r="AZ496" s="4" t="s">
        <v>97</v>
      </c>
      <c r="BA496" s="4" t="s">
        <v>97</v>
      </c>
      <c r="BB496" s="4" t="s">
        <v>97</v>
      </c>
      <c r="BC496" s="4" t="s">
        <v>97</v>
      </c>
      <c r="BD496" s="4" t="s">
        <v>96</v>
      </c>
      <c r="BE496" s="4">
        <v>4</v>
      </c>
      <c r="BF496" s="4">
        <v>4</v>
      </c>
      <c r="BG496" s="4">
        <v>4</v>
      </c>
      <c r="BH496" s="4">
        <v>0</v>
      </c>
      <c r="BI496" s="4">
        <v>14</v>
      </c>
      <c r="BJ496" s="4">
        <v>0</v>
      </c>
      <c r="BK496" s="4">
        <v>9</v>
      </c>
      <c r="BL496" s="4" t="s">
        <v>97</v>
      </c>
      <c r="BM496" s="4" t="s">
        <v>97</v>
      </c>
      <c r="BN496" s="4" t="s">
        <v>98</v>
      </c>
      <c r="BO496" s="6" t="s">
        <v>97</v>
      </c>
      <c r="BP496" s="6" t="s">
        <v>98</v>
      </c>
      <c r="BQ496" s="6" t="s">
        <v>98</v>
      </c>
      <c r="BR496" s="6" t="s">
        <v>96</v>
      </c>
      <c r="BS496" s="6">
        <v>15</v>
      </c>
      <c r="BT496" s="6" t="s">
        <v>96</v>
      </c>
      <c r="BU496" s="29" t="s">
        <v>429</v>
      </c>
      <c r="BV496" s="29" t="s">
        <v>429</v>
      </c>
      <c r="BW496" s="29" t="s">
        <v>429</v>
      </c>
      <c r="BX496" s="29" t="s">
        <v>429</v>
      </c>
      <c r="BY496" s="29" t="s">
        <v>429</v>
      </c>
      <c r="BZ496" s="65" t="s">
        <v>429</v>
      </c>
      <c r="CA496" s="65" t="s">
        <v>429</v>
      </c>
      <c r="CB496" s="65" t="s">
        <v>429</v>
      </c>
      <c r="CC496" s="65" t="s">
        <v>429</v>
      </c>
      <c r="CD496" s="66">
        <v>22</v>
      </c>
      <c r="CE496" s="66">
        <v>3</v>
      </c>
      <c r="CF496" s="66">
        <v>6</v>
      </c>
      <c r="CG496" s="66">
        <v>0</v>
      </c>
      <c r="CH496" s="66">
        <v>0</v>
      </c>
      <c r="CI496" s="66">
        <v>40</v>
      </c>
      <c r="CJ496" s="66">
        <v>0</v>
      </c>
      <c r="CK496" s="66">
        <v>21</v>
      </c>
      <c r="CL496" s="66">
        <v>262</v>
      </c>
      <c r="CM496" s="66">
        <v>165</v>
      </c>
      <c r="CN496" s="66">
        <v>15</v>
      </c>
      <c r="CO496" s="66">
        <v>44</v>
      </c>
      <c r="CP496" s="66">
        <v>10</v>
      </c>
      <c r="CQ496" s="66">
        <v>8</v>
      </c>
      <c r="CR496" s="67">
        <v>0.16679132385938669</v>
      </c>
      <c r="CS496" s="67">
        <v>0.18025430067314885</v>
      </c>
      <c r="CT496" s="67">
        <v>0.29693343305908754</v>
      </c>
      <c r="CU496" s="67">
        <v>0.19596110695587135</v>
      </c>
      <c r="CV496" s="67">
        <v>0.1600598354525056</v>
      </c>
      <c r="CW496" s="68">
        <v>27</v>
      </c>
      <c r="CX496" s="68">
        <v>29</v>
      </c>
      <c r="CY496" s="68">
        <v>17</v>
      </c>
      <c r="CZ496" s="68">
        <v>18</v>
      </c>
    </row>
    <row r="497" spans="1:371" x14ac:dyDescent="0.3">
      <c r="A497" s="3" t="s">
        <v>849</v>
      </c>
      <c r="B497" s="3" t="s">
        <v>908</v>
      </c>
      <c r="C497" s="3" t="s">
        <v>930</v>
      </c>
      <c r="D497" s="6">
        <v>555967</v>
      </c>
      <c r="E497" s="4">
        <v>422</v>
      </c>
      <c r="F497" s="4">
        <v>131</v>
      </c>
      <c r="G497" s="54">
        <v>0.31042654028436018</v>
      </c>
      <c r="H497" s="4">
        <v>1</v>
      </c>
      <c r="I497" s="4">
        <v>61</v>
      </c>
      <c r="J497" s="6"/>
      <c r="K497" s="6"/>
      <c r="L497" s="6">
        <v>61</v>
      </c>
      <c r="M497" s="61">
        <v>70</v>
      </c>
      <c r="N497" s="4" t="s">
        <v>1712</v>
      </c>
      <c r="O497" s="4">
        <v>12</v>
      </c>
      <c r="P497" s="4">
        <v>26</v>
      </c>
      <c r="Q497" s="4">
        <v>100</v>
      </c>
      <c r="R497" s="4">
        <v>80</v>
      </c>
      <c r="S497" s="4">
        <v>20</v>
      </c>
      <c r="T497" s="4">
        <v>0</v>
      </c>
      <c r="U497" s="4">
        <v>0</v>
      </c>
      <c r="V497" s="4">
        <v>0</v>
      </c>
      <c r="W497" s="4">
        <v>0</v>
      </c>
      <c r="X497" s="4">
        <v>70</v>
      </c>
      <c r="Y497" s="4">
        <v>10</v>
      </c>
      <c r="Z497" s="4">
        <v>20</v>
      </c>
      <c r="AA497" s="4">
        <v>100</v>
      </c>
      <c r="AB497" s="4">
        <v>100</v>
      </c>
      <c r="AC497" s="4">
        <v>100</v>
      </c>
      <c r="AD497" s="4">
        <v>100</v>
      </c>
      <c r="AE497" s="4">
        <v>90</v>
      </c>
      <c r="AF497" s="4">
        <v>0</v>
      </c>
      <c r="AG497" s="4">
        <v>70</v>
      </c>
      <c r="AH497" s="4">
        <v>30</v>
      </c>
      <c r="AI497" s="4">
        <v>100</v>
      </c>
      <c r="AJ497" s="4">
        <v>2</v>
      </c>
      <c r="AK497" s="4" t="s">
        <v>96</v>
      </c>
      <c r="AL497" s="4" t="s">
        <v>97</v>
      </c>
      <c r="AM497" s="4" t="s">
        <v>98</v>
      </c>
      <c r="AN497" s="4" t="s">
        <v>97</v>
      </c>
      <c r="AO497" s="4" t="s">
        <v>97</v>
      </c>
      <c r="AP497" s="4" t="s">
        <v>97</v>
      </c>
      <c r="AQ497" s="4" t="s">
        <v>97</v>
      </c>
      <c r="AR497" s="4" t="s">
        <v>97</v>
      </c>
      <c r="AS497" s="4" t="s">
        <v>97</v>
      </c>
      <c r="AT497" s="4" t="s">
        <v>97</v>
      </c>
      <c r="AU497" s="4" t="s">
        <v>97</v>
      </c>
      <c r="AV497" s="4" t="s">
        <v>97</v>
      </c>
      <c r="AW497" s="4" t="s">
        <v>97</v>
      </c>
      <c r="AX497" s="4" t="s">
        <v>97</v>
      </c>
      <c r="AY497" s="4" t="s">
        <v>97</v>
      </c>
      <c r="AZ497" s="4" t="s">
        <v>97</v>
      </c>
      <c r="BA497" s="4" t="s">
        <v>97</v>
      </c>
      <c r="BB497" s="4" t="s">
        <v>97</v>
      </c>
      <c r="BC497" s="4" t="s">
        <v>97</v>
      </c>
      <c r="BD497" s="4" t="s">
        <v>1439</v>
      </c>
      <c r="BE497" s="4">
        <v>5</v>
      </c>
      <c r="BF497" s="4">
        <v>5</v>
      </c>
      <c r="BG497" s="4">
        <v>5</v>
      </c>
      <c r="BH497" s="4">
        <v>0</v>
      </c>
      <c r="BI497" s="4">
        <v>6</v>
      </c>
      <c r="BJ497" s="4">
        <v>2</v>
      </c>
      <c r="BK497" s="4">
        <v>5</v>
      </c>
      <c r="BL497" s="4" t="s">
        <v>97</v>
      </c>
      <c r="BM497" s="4" t="s">
        <v>97</v>
      </c>
      <c r="BN497" s="4" t="s">
        <v>98</v>
      </c>
      <c r="BO497" s="6" t="s">
        <v>97</v>
      </c>
      <c r="BP497" s="6" t="s">
        <v>98</v>
      </c>
      <c r="BQ497" s="6" t="s">
        <v>98</v>
      </c>
      <c r="BR497" s="6" t="s">
        <v>96</v>
      </c>
      <c r="BS497" s="6">
        <v>1</v>
      </c>
      <c r="BT497" s="6" t="s">
        <v>97</v>
      </c>
      <c r="BU497" s="29" t="s">
        <v>429</v>
      </c>
      <c r="BV497" s="29" t="s">
        <v>429</v>
      </c>
      <c r="BW497" s="29" t="s">
        <v>429</v>
      </c>
      <c r="BX497" s="29" t="s">
        <v>429</v>
      </c>
      <c r="BY497" s="29" t="s">
        <v>429</v>
      </c>
      <c r="BZ497" s="65" t="s">
        <v>429</v>
      </c>
      <c r="CA497" s="65" t="s">
        <v>429</v>
      </c>
      <c r="CB497" s="65" t="s">
        <v>429</v>
      </c>
      <c r="CC497" s="65" t="s">
        <v>429</v>
      </c>
      <c r="CD497" s="66">
        <v>10</v>
      </c>
      <c r="CE497" s="66">
        <v>1</v>
      </c>
      <c r="CF497" s="66">
        <v>3</v>
      </c>
      <c r="CG497" s="66">
        <v>0</v>
      </c>
      <c r="CH497" s="66">
        <v>4</v>
      </c>
      <c r="CI497" s="66">
        <v>22</v>
      </c>
      <c r="CJ497" s="66">
        <v>16</v>
      </c>
      <c r="CK497" s="66">
        <v>10</v>
      </c>
      <c r="CL497" s="66">
        <v>111</v>
      </c>
      <c r="CM497" s="66">
        <v>59</v>
      </c>
      <c r="CN497" s="66">
        <v>9</v>
      </c>
      <c r="CO497" s="66">
        <v>19</v>
      </c>
      <c r="CP497" s="66">
        <v>0</v>
      </c>
      <c r="CQ497" s="66">
        <v>0</v>
      </c>
      <c r="CR497" s="67">
        <v>0.26004728132387706</v>
      </c>
      <c r="CS497" s="67">
        <v>0.21276595744680851</v>
      </c>
      <c r="CT497" s="67">
        <v>0.26713947990543735</v>
      </c>
      <c r="CU497" s="67">
        <v>0.13238770685579196</v>
      </c>
      <c r="CV497" s="67">
        <v>0.1276595744680851</v>
      </c>
      <c r="CW497" s="68">
        <v>9</v>
      </c>
      <c r="CX497" s="68">
        <v>12</v>
      </c>
      <c r="CY497" s="68">
        <v>10</v>
      </c>
      <c r="CZ497" s="68">
        <v>4</v>
      </c>
    </row>
    <row r="498" spans="1:371" x14ac:dyDescent="0.3">
      <c r="A498" s="3" t="s">
        <v>849</v>
      </c>
      <c r="B498" s="3" t="s">
        <v>908</v>
      </c>
      <c r="C498" s="3" t="s">
        <v>932</v>
      </c>
      <c r="D498" s="6">
        <v>500917</v>
      </c>
      <c r="E498" s="4">
        <v>2030</v>
      </c>
      <c r="F498" s="4">
        <v>408</v>
      </c>
      <c r="G498" s="54">
        <v>0.20098522167487684</v>
      </c>
      <c r="H498" s="4">
        <v>1</v>
      </c>
      <c r="I498" s="4">
        <v>118</v>
      </c>
      <c r="J498" s="6"/>
      <c r="K498" s="6">
        <v>118</v>
      </c>
      <c r="L498" s="6"/>
      <c r="M498" s="61">
        <v>290</v>
      </c>
      <c r="N498" s="4" t="s">
        <v>1709</v>
      </c>
      <c r="O498" s="4">
        <v>0</v>
      </c>
      <c r="P498" s="4">
        <v>0</v>
      </c>
      <c r="Q498" s="4">
        <v>100</v>
      </c>
      <c r="R498" s="4">
        <v>93</v>
      </c>
      <c r="S498" s="4">
        <v>7</v>
      </c>
      <c r="T498" s="4">
        <v>0</v>
      </c>
      <c r="U498" s="4">
        <v>0</v>
      </c>
      <c r="V498" s="4">
        <v>0</v>
      </c>
      <c r="W498" s="4">
        <v>0</v>
      </c>
      <c r="X498" s="4">
        <v>30</v>
      </c>
      <c r="Y498" s="4">
        <v>0</v>
      </c>
      <c r="Z498" s="4">
        <v>70</v>
      </c>
      <c r="AA498" s="4">
        <v>100</v>
      </c>
      <c r="AB498" s="4">
        <v>97</v>
      </c>
      <c r="AC498" s="4">
        <v>100</v>
      </c>
      <c r="AD498" s="4">
        <v>100</v>
      </c>
      <c r="AE498" s="4">
        <v>20</v>
      </c>
      <c r="AF498" s="4">
        <v>0</v>
      </c>
      <c r="AG498" s="4">
        <v>50</v>
      </c>
      <c r="AH498" s="4">
        <v>50</v>
      </c>
      <c r="AI498" s="4">
        <v>100</v>
      </c>
      <c r="AJ498" s="4">
        <v>2</v>
      </c>
      <c r="AK498" s="4" t="s">
        <v>96</v>
      </c>
      <c r="AL498" s="4" t="s">
        <v>96</v>
      </c>
      <c r="AM498" s="4">
        <v>4</v>
      </c>
      <c r="AN498" s="4" t="s">
        <v>97</v>
      </c>
      <c r="AO498" s="4" t="s">
        <v>97</v>
      </c>
      <c r="AP498" s="4" t="s">
        <v>97</v>
      </c>
      <c r="AQ498" s="4" t="s">
        <v>97</v>
      </c>
      <c r="AR498" s="4" t="s">
        <v>96</v>
      </c>
      <c r="AS498" s="4" t="s">
        <v>97</v>
      </c>
      <c r="AT498" s="4" t="s">
        <v>97</v>
      </c>
      <c r="AU498" s="4" t="s">
        <v>97</v>
      </c>
      <c r="AV498" s="4" t="s">
        <v>97</v>
      </c>
      <c r="AW498" s="4" t="s">
        <v>97</v>
      </c>
      <c r="AX498" s="4" t="s">
        <v>97</v>
      </c>
      <c r="AY498" s="4" t="s">
        <v>97</v>
      </c>
      <c r="AZ498" s="4" t="s">
        <v>97</v>
      </c>
      <c r="BA498" s="4" t="s">
        <v>97</v>
      </c>
      <c r="BB498" s="4" t="s">
        <v>97</v>
      </c>
      <c r="BC498" s="4" t="s">
        <v>96</v>
      </c>
      <c r="BD498" s="4" t="s">
        <v>97</v>
      </c>
      <c r="BE498" s="4">
        <v>0</v>
      </c>
      <c r="BF498" s="4">
        <v>3</v>
      </c>
      <c r="BG498" s="4">
        <v>20</v>
      </c>
      <c r="BH498" s="4">
        <v>0</v>
      </c>
      <c r="BI498" s="4">
        <v>6</v>
      </c>
      <c r="BJ498" s="4">
        <v>0</v>
      </c>
      <c r="BK498" s="4">
        <v>9</v>
      </c>
      <c r="BL498" s="4" t="s">
        <v>97</v>
      </c>
      <c r="BM498" s="4" t="s">
        <v>97</v>
      </c>
      <c r="BN498" s="4" t="s">
        <v>98</v>
      </c>
      <c r="BO498" s="6" t="s">
        <v>97</v>
      </c>
      <c r="BP498" s="6" t="s">
        <v>98</v>
      </c>
      <c r="BQ498" s="6" t="s">
        <v>98</v>
      </c>
      <c r="BR498" s="6" t="s">
        <v>96</v>
      </c>
      <c r="BS498" s="6">
        <v>3</v>
      </c>
      <c r="BT498" s="6" t="s">
        <v>96</v>
      </c>
      <c r="BU498" s="29" t="s">
        <v>430</v>
      </c>
      <c r="BV498" s="29" t="s">
        <v>429</v>
      </c>
      <c r="BW498" s="29" t="s">
        <v>429</v>
      </c>
      <c r="BX498" s="29" t="s">
        <v>429</v>
      </c>
      <c r="BY498" s="29" t="s">
        <v>429</v>
      </c>
      <c r="BZ498" s="65" t="s">
        <v>429</v>
      </c>
      <c r="CA498" s="65" t="s">
        <v>429</v>
      </c>
      <c r="CB498" s="65" t="s">
        <v>429</v>
      </c>
      <c r="CC498" s="65" t="s">
        <v>429</v>
      </c>
      <c r="CD498" s="66">
        <v>32</v>
      </c>
      <c r="CE498" s="66">
        <v>5</v>
      </c>
      <c r="CF498" s="66">
        <v>5</v>
      </c>
      <c r="CG498" s="66">
        <v>0</v>
      </c>
      <c r="CH498" s="66">
        <v>3</v>
      </c>
      <c r="CI498" s="66">
        <v>50</v>
      </c>
      <c r="CJ498" s="66">
        <v>29</v>
      </c>
      <c r="CK498" s="66">
        <v>32</v>
      </c>
      <c r="CL498" s="66">
        <v>476</v>
      </c>
      <c r="CM498" s="66">
        <v>262</v>
      </c>
      <c r="CN498" s="66">
        <v>22</v>
      </c>
      <c r="CO498" s="66">
        <v>71</v>
      </c>
      <c r="CP498" s="66">
        <v>27</v>
      </c>
      <c r="CQ498" s="66">
        <v>24</v>
      </c>
      <c r="CR498" s="67">
        <v>0.200199700449326</v>
      </c>
      <c r="CS498" s="67">
        <v>0.21967049425861207</v>
      </c>
      <c r="CT498" s="67">
        <v>0.28706939590614078</v>
      </c>
      <c r="CU498" s="67">
        <v>0.16175736395406889</v>
      </c>
      <c r="CV498" s="67">
        <v>0.13130304543185223</v>
      </c>
      <c r="CW498" s="68">
        <v>47</v>
      </c>
      <c r="CX498" s="68">
        <v>29</v>
      </c>
      <c r="CY498" s="68">
        <v>32</v>
      </c>
      <c r="CZ498" s="68">
        <v>19</v>
      </c>
    </row>
    <row r="499" spans="1:371" x14ac:dyDescent="0.3">
      <c r="A499" s="3" t="s">
        <v>849</v>
      </c>
      <c r="B499" s="3" t="s">
        <v>908</v>
      </c>
      <c r="C499" s="3" t="s">
        <v>934</v>
      </c>
      <c r="D499" s="52">
        <v>500950</v>
      </c>
      <c r="E499" s="4">
        <v>2242</v>
      </c>
      <c r="F499" s="4">
        <v>155</v>
      </c>
      <c r="G499" s="54">
        <v>6.913470115967886E-2</v>
      </c>
      <c r="H499" s="4">
        <v>1</v>
      </c>
      <c r="I499" s="4">
        <v>95</v>
      </c>
      <c r="J499" s="6"/>
      <c r="K499" s="6"/>
      <c r="L499" s="6">
        <v>95</v>
      </c>
      <c r="M499" s="61">
        <v>60</v>
      </c>
      <c r="N499" s="4" t="s">
        <v>1712</v>
      </c>
      <c r="O499" s="4">
        <v>6</v>
      </c>
      <c r="P499" s="4">
        <v>6</v>
      </c>
      <c r="Q499" s="4">
        <v>80</v>
      </c>
      <c r="R499" s="4">
        <v>80</v>
      </c>
      <c r="S499" s="4">
        <v>20</v>
      </c>
      <c r="T499" s="4">
        <v>0</v>
      </c>
      <c r="U499" s="4">
        <v>0</v>
      </c>
      <c r="V499" s="4">
        <v>0</v>
      </c>
      <c r="W499" s="4">
        <v>0</v>
      </c>
      <c r="X499" s="4">
        <v>99</v>
      </c>
      <c r="Y499" s="4">
        <v>1</v>
      </c>
      <c r="Z499" s="4">
        <v>0</v>
      </c>
      <c r="AA499" s="4">
        <v>100</v>
      </c>
      <c r="AB499" s="4">
        <v>100</v>
      </c>
      <c r="AC499" s="4">
        <v>100</v>
      </c>
      <c r="AD499" s="4">
        <v>100</v>
      </c>
      <c r="AE499" s="4">
        <v>90</v>
      </c>
      <c r="AF499" s="4">
        <v>0</v>
      </c>
      <c r="AG499" s="4">
        <v>90</v>
      </c>
      <c r="AH499" s="4">
        <v>10</v>
      </c>
      <c r="AI499" s="4">
        <v>100</v>
      </c>
      <c r="AJ499" s="4">
        <v>2</v>
      </c>
      <c r="AK499" s="4" t="s">
        <v>96</v>
      </c>
      <c r="AL499" s="4" t="s">
        <v>97</v>
      </c>
      <c r="AM499" s="4" t="s">
        <v>98</v>
      </c>
      <c r="AN499" s="4" t="s">
        <v>96</v>
      </c>
      <c r="AO499" s="4" t="s">
        <v>97</v>
      </c>
      <c r="AP499" s="4" t="s">
        <v>97</v>
      </c>
      <c r="AQ499" s="4" t="s">
        <v>97</v>
      </c>
      <c r="AR499" s="4" t="s">
        <v>97</v>
      </c>
      <c r="AS499" s="4" t="s">
        <v>97</v>
      </c>
      <c r="AT499" s="4" t="s">
        <v>97</v>
      </c>
      <c r="AU499" s="4" t="s">
        <v>97</v>
      </c>
      <c r="AV499" s="4" t="s">
        <v>96</v>
      </c>
      <c r="AW499" s="4" t="s">
        <v>97</v>
      </c>
      <c r="AX499" s="4" t="s">
        <v>97</v>
      </c>
      <c r="AY499" s="4" t="s">
        <v>97</v>
      </c>
      <c r="AZ499" s="4" t="s">
        <v>97</v>
      </c>
      <c r="BA499" s="4" t="s">
        <v>97</v>
      </c>
      <c r="BB499" s="4" t="s">
        <v>97</v>
      </c>
      <c r="BC499" s="4" t="s">
        <v>96</v>
      </c>
      <c r="BD499" s="4" t="s">
        <v>96</v>
      </c>
      <c r="BE499" s="4">
        <v>0</v>
      </c>
      <c r="BF499" s="4">
        <v>2</v>
      </c>
      <c r="BG499" s="4">
        <v>0</v>
      </c>
      <c r="BH499" s="4">
        <v>0</v>
      </c>
      <c r="BI499" s="4">
        <v>0</v>
      </c>
      <c r="BJ499" s="4">
        <v>0</v>
      </c>
      <c r="BK499" s="4">
        <v>9</v>
      </c>
      <c r="BL499" s="4" t="s">
        <v>96</v>
      </c>
      <c r="BM499" s="4" t="s">
        <v>97</v>
      </c>
      <c r="BN499" s="4" t="s">
        <v>98</v>
      </c>
      <c r="BO499" s="6" t="s">
        <v>97</v>
      </c>
      <c r="BP499" s="6" t="s">
        <v>98</v>
      </c>
      <c r="BQ499" s="6" t="s">
        <v>98</v>
      </c>
      <c r="BR499" s="6" t="s">
        <v>96</v>
      </c>
      <c r="BS499" s="6">
        <v>5</v>
      </c>
      <c r="BT499" s="6" t="s">
        <v>97</v>
      </c>
      <c r="BU499" s="70" t="s">
        <v>429</v>
      </c>
      <c r="BV499" s="70" t="s">
        <v>429</v>
      </c>
      <c r="BW499" s="70" t="s">
        <v>429</v>
      </c>
      <c r="BX499" s="70" t="s">
        <v>429</v>
      </c>
      <c r="BY499" s="70" t="s">
        <v>429</v>
      </c>
      <c r="BZ499" s="71" t="s">
        <v>429</v>
      </c>
      <c r="CA499" s="71" t="s">
        <v>429</v>
      </c>
      <c r="CB499" s="71" t="s">
        <v>429</v>
      </c>
      <c r="CC499" s="71" t="s">
        <v>429</v>
      </c>
      <c r="CD499" s="66">
        <v>33</v>
      </c>
      <c r="CE499" s="66">
        <v>11</v>
      </c>
      <c r="CF499" s="66">
        <v>7</v>
      </c>
      <c r="CG499" s="66">
        <v>0</v>
      </c>
      <c r="CH499" s="66">
        <v>0</v>
      </c>
      <c r="CI499" s="66">
        <v>20</v>
      </c>
      <c r="CJ499" s="66">
        <v>0</v>
      </c>
      <c r="CK499" s="66">
        <v>15</v>
      </c>
      <c r="CL499" s="66">
        <v>462</v>
      </c>
      <c r="CM499" s="66">
        <v>285</v>
      </c>
      <c r="CN499" s="66">
        <v>24</v>
      </c>
      <c r="CO499" s="66">
        <v>57</v>
      </c>
      <c r="CP499" s="66">
        <v>9</v>
      </c>
      <c r="CQ499" s="66">
        <v>9</v>
      </c>
      <c r="CR499" s="67">
        <v>0.16230598669623059</v>
      </c>
      <c r="CS499" s="67">
        <v>0.17516629711751663</v>
      </c>
      <c r="CT499" s="67">
        <v>0.31707317073170732</v>
      </c>
      <c r="CU499" s="67">
        <v>0.18004434589800444</v>
      </c>
      <c r="CV499" s="67">
        <v>0.16541019955654102</v>
      </c>
      <c r="CW499" s="68">
        <v>57</v>
      </c>
      <c r="CX499" s="68">
        <v>40</v>
      </c>
      <c r="CY499" s="68">
        <v>22</v>
      </c>
      <c r="CZ499" s="68">
        <v>26</v>
      </c>
    </row>
    <row r="500" spans="1:371" x14ac:dyDescent="0.3">
      <c r="A500" s="3" t="s">
        <v>849</v>
      </c>
      <c r="B500" s="3" t="s">
        <v>908</v>
      </c>
      <c r="C500" s="3" t="s">
        <v>935</v>
      </c>
      <c r="D500" s="6">
        <v>500992</v>
      </c>
      <c r="E500" s="4">
        <v>1350</v>
      </c>
      <c r="F500" s="4">
        <v>70</v>
      </c>
      <c r="G500" s="54">
        <v>5.185185185185185E-2</v>
      </c>
      <c r="H500" s="4">
        <v>1</v>
      </c>
      <c r="I500" s="4">
        <v>60</v>
      </c>
      <c r="J500" s="6"/>
      <c r="K500" s="6"/>
      <c r="L500" s="6">
        <v>60</v>
      </c>
      <c r="M500" s="61">
        <v>10</v>
      </c>
      <c r="N500" s="4" t="s">
        <v>1712</v>
      </c>
      <c r="O500" s="4">
        <v>16</v>
      </c>
      <c r="P500" s="4">
        <v>29</v>
      </c>
      <c r="Q500" s="4">
        <v>100</v>
      </c>
      <c r="R500" s="4">
        <v>100</v>
      </c>
      <c r="S500" s="4">
        <v>0</v>
      </c>
      <c r="T500" s="4">
        <v>0</v>
      </c>
      <c r="U500" s="4">
        <v>0</v>
      </c>
      <c r="V500" s="4">
        <v>90</v>
      </c>
      <c r="W500" s="4">
        <v>90</v>
      </c>
      <c r="X500" s="4">
        <v>10</v>
      </c>
      <c r="Y500" s="4">
        <v>0</v>
      </c>
      <c r="Z500" s="4">
        <v>0</v>
      </c>
      <c r="AA500" s="4">
        <v>100</v>
      </c>
      <c r="AB500" s="4">
        <v>100</v>
      </c>
      <c r="AC500" s="4">
        <v>100</v>
      </c>
      <c r="AD500" s="4">
        <v>100</v>
      </c>
      <c r="AE500" s="4">
        <v>100</v>
      </c>
      <c r="AF500" s="4">
        <v>0</v>
      </c>
      <c r="AG500" s="4">
        <v>100</v>
      </c>
      <c r="AH500" s="4">
        <v>0</v>
      </c>
      <c r="AI500" s="4">
        <v>100</v>
      </c>
      <c r="AJ500" s="4">
        <v>2</v>
      </c>
      <c r="AK500" s="4" t="s">
        <v>96</v>
      </c>
      <c r="AL500" s="4" t="s">
        <v>96</v>
      </c>
      <c r="AM500" s="4">
        <v>4</v>
      </c>
      <c r="AN500" s="4" t="s">
        <v>97</v>
      </c>
      <c r="AO500" s="4" t="s">
        <v>97</v>
      </c>
      <c r="AP500" s="4" t="s">
        <v>97</v>
      </c>
      <c r="AQ500" s="4" t="s">
        <v>97</v>
      </c>
      <c r="AR500" s="4" t="s">
        <v>97</v>
      </c>
      <c r="AS500" s="4" t="s">
        <v>97</v>
      </c>
      <c r="AT500" s="4" t="s">
        <v>97</v>
      </c>
      <c r="AU500" s="4" t="s">
        <v>97</v>
      </c>
      <c r="AV500" s="4" t="s">
        <v>97</v>
      </c>
      <c r="AW500" s="4" t="s">
        <v>97</v>
      </c>
      <c r="AX500" s="4" t="s">
        <v>97</v>
      </c>
      <c r="AY500" s="4" t="s">
        <v>97</v>
      </c>
      <c r="AZ500" s="4" t="s">
        <v>97</v>
      </c>
      <c r="BA500" s="4" t="s">
        <v>97</v>
      </c>
      <c r="BB500" s="4" t="s">
        <v>97</v>
      </c>
      <c r="BC500" s="4" t="s">
        <v>97</v>
      </c>
      <c r="BD500" s="4" t="s">
        <v>96</v>
      </c>
      <c r="BE500" s="4">
        <v>7</v>
      </c>
      <c r="BF500" s="4">
        <v>7</v>
      </c>
      <c r="BG500" s="4">
        <v>7</v>
      </c>
      <c r="BH500" s="4">
        <v>0</v>
      </c>
      <c r="BI500" s="4">
        <v>12</v>
      </c>
      <c r="BJ500" s="4">
        <v>0</v>
      </c>
      <c r="BK500" s="4">
        <v>9</v>
      </c>
      <c r="BL500" s="4" t="s">
        <v>97</v>
      </c>
      <c r="BM500" s="4" t="s">
        <v>97</v>
      </c>
      <c r="BN500" s="4" t="s">
        <v>98</v>
      </c>
      <c r="BO500" s="6" t="s">
        <v>97</v>
      </c>
      <c r="BP500" s="6" t="s">
        <v>98</v>
      </c>
      <c r="BQ500" s="6" t="s">
        <v>98</v>
      </c>
      <c r="BR500" s="6" t="s">
        <v>96</v>
      </c>
      <c r="BS500" s="6">
        <v>2</v>
      </c>
      <c r="BT500" s="6" t="s">
        <v>97</v>
      </c>
      <c r="BU500" s="29" t="s">
        <v>429</v>
      </c>
      <c r="BV500" s="29" t="s">
        <v>429</v>
      </c>
      <c r="BW500" s="29" t="s">
        <v>429</v>
      </c>
      <c r="BX500" s="29" t="s">
        <v>429</v>
      </c>
      <c r="BY500" s="29" t="s">
        <v>429</v>
      </c>
      <c r="BZ500" s="65" t="s">
        <v>429</v>
      </c>
      <c r="CA500" s="65" t="s">
        <v>429</v>
      </c>
      <c r="CB500" s="65" t="s">
        <v>429</v>
      </c>
      <c r="CC500" s="65" t="s">
        <v>429</v>
      </c>
      <c r="CD500" s="66">
        <v>25</v>
      </c>
      <c r="CE500" s="66">
        <v>7</v>
      </c>
      <c r="CF500" s="66">
        <v>1</v>
      </c>
      <c r="CG500" s="66">
        <v>0</v>
      </c>
      <c r="CH500" s="66">
        <v>0</v>
      </c>
      <c r="CI500" s="66">
        <v>4</v>
      </c>
      <c r="CJ500" s="66">
        <v>0</v>
      </c>
      <c r="CK500" s="66">
        <v>4</v>
      </c>
      <c r="CL500" s="66">
        <v>273</v>
      </c>
      <c r="CM500" s="66">
        <v>169</v>
      </c>
      <c r="CN500" s="66">
        <v>5</v>
      </c>
      <c r="CO500" s="66">
        <v>20</v>
      </c>
      <c r="CP500" s="66">
        <v>3</v>
      </c>
      <c r="CQ500" s="66">
        <v>3</v>
      </c>
      <c r="CR500" s="67">
        <v>0.14296351451973194</v>
      </c>
      <c r="CS500" s="67">
        <v>0.18615040953090098</v>
      </c>
      <c r="CT500" s="67">
        <v>0.32836932241250932</v>
      </c>
      <c r="CU500" s="67">
        <v>0.2092330603127327</v>
      </c>
      <c r="CV500" s="67">
        <v>0.13328369322412509</v>
      </c>
      <c r="CW500" s="68">
        <v>15</v>
      </c>
      <c r="CX500" s="68">
        <v>20</v>
      </c>
      <c r="CY500" s="68">
        <v>5</v>
      </c>
      <c r="CZ500" s="68">
        <v>18</v>
      </c>
    </row>
    <row r="501" spans="1:371" x14ac:dyDescent="0.3">
      <c r="A501" s="3" t="s">
        <v>849</v>
      </c>
      <c r="B501" s="3" t="s">
        <v>937</v>
      </c>
      <c r="C501" s="3" t="s">
        <v>938</v>
      </c>
      <c r="D501" s="6">
        <v>503088</v>
      </c>
      <c r="E501" s="4">
        <v>1465</v>
      </c>
      <c r="F501" s="4">
        <v>150</v>
      </c>
      <c r="G501" s="54">
        <v>0.10238907849829351</v>
      </c>
      <c r="H501" s="4">
        <v>1</v>
      </c>
      <c r="I501" s="4">
        <v>100</v>
      </c>
      <c r="J501" s="6"/>
      <c r="K501" s="6">
        <v>100</v>
      </c>
      <c r="L501" s="6"/>
      <c r="M501" s="61">
        <v>50</v>
      </c>
      <c r="N501" s="4" t="s">
        <v>1718</v>
      </c>
      <c r="O501" s="4">
        <v>14</v>
      </c>
      <c r="P501" s="4">
        <v>32</v>
      </c>
      <c r="Q501" s="4">
        <v>100</v>
      </c>
      <c r="R501" s="4">
        <v>80</v>
      </c>
      <c r="S501" s="4">
        <v>20</v>
      </c>
      <c r="T501" s="4">
        <v>0</v>
      </c>
      <c r="U501" s="4">
        <v>0</v>
      </c>
      <c r="V501" s="4">
        <v>0</v>
      </c>
      <c r="W501" s="4">
        <v>0</v>
      </c>
      <c r="X501" s="4">
        <v>100</v>
      </c>
      <c r="Y501" s="4">
        <v>0</v>
      </c>
      <c r="Z501" s="4">
        <v>0</v>
      </c>
      <c r="AA501" s="4">
        <v>100</v>
      </c>
      <c r="AB501" s="4">
        <v>100</v>
      </c>
      <c r="AC501" s="4">
        <v>100</v>
      </c>
      <c r="AD501" s="4">
        <v>100</v>
      </c>
      <c r="AE501" s="4">
        <v>100</v>
      </c>
      <c r="AF501" s="4">
        <v>0</v>
      </c>
      <c r="AG501" s="4">
        <v>50</v>
      </c>
      <c r="AH501" s="4">
        <v>50</v>
      </c>
      <c r="AI501" s="4">
        <v>100</v>
      </c>
      <c r="AJ501" s="4">
        <v>4</v>
      </c>
      <c r="AK501" s="4" t="s">
        <v>97</v>
      </c>
      <c r="AL501" s="4" t="s">
        <v>97</v>
      </c>
      <c r="AM501" s="4" t="s">
        <v>98</v>
      </c>
      <c r="AN501" s="4" t="s">
        <v>97</v>
      </c>
      <c r="AO501" s="4" t="s">
        <v>97</v>
      </c>
      <c r="AP501" s="4" t="s">
        <v>97</v>
      </c>
      <c r="AQ501" s="4" t="s">
        <v>97</v>
      </c>
      <c r="AR501" s="4" t="s">
        <v>97</v>
      </c>
      <c r="AS501" s="4" t="s">
        <v>97</v>
      </c>
      <c r="AT501" s="4" t="s">
        <v>97</v>
      </c>
      <c r="AU501" s="4" t="s">
        <v>97</v>
      </c>
      <c r="AV501" s="4" t="s">
        <v>97</v>
      </c>
      <c r="AW501" s="4" t="s">
        <v>97</v>
      </c>
      <c r="AX501" s="4" t="s">
        <v>97</v>
      </c>
      <c r="AY501" s="4" t="s">
        <v>97</v>
      </c>
      <c r="AZ501" s="4" t="s">
        <v>97</v>
      </c>
      <c r="BA501" s="4" t="s">
        <v>97</v>
      </c>
      <c r="BB501" s="4" t="s">
        <v>97</v>
      </c>
      <c r="BC501" s="4" t="s">
        <v>97</v>
      </c>
      <c r="BD501" s="4" t="s">
        <v>1710</v>
      </c>
      <c r="BE501" s="4">
        <v>6</v>
      </c>
      <c r="BF501" s="4">
        <v>16</v>
      </c>
      <c r="BG501" s="4">
        <v>16</v>
      </c>
      <c r="BH501" s="4">
        <v>0</v>
      </c>
      <c r="BI501" s="4">
        <v>0</v>
      </c>
      <c r="BJ501" s="4">
        <v>0</v>
      </c>
      <c r="BK501" s="4">
        <v>7</v>
      </c>
      <c r="BL501" s="4" t="s">
        <v>97</v>
      </c>
      <c r="BM501" s="4" t="s">
        <v>97</v>
      </c>
      <c r="BN501" s="4" t="s">
        <v>98</v>
      </c>
      <c r="BO501" s="6" t="s">
        <v>97</v>
      </c>
      <c r="BP501" s="6" t="s">
        <v>98</v>
      </c>
      <c r="BQ501" s="6" t="s">
        <v>98</v>
      </c>
      <c r="BR501" s="6" t="s">
        <v>97</v>
      </c>
      <c r="BS501" s="6" t="s">
        <v>98</v>
      </c>
      <c r="BT501" s="6" t="s">
        <v>98</v>
      </c>
      <c r="BU501" s="29" t="s">
        <v>429</v>
      </c>
      <c r="BV501" s="29" t="s">
        <v>429</v>
      </c>
      <c r="BW501" s="29" t="s">
        <v>429</v>
      </c>
      <c r="BX501" s="29" t="s">
        <v>429</v>
      </c>
      <c r="BY501" s="29" t="s">
        <v>429</v>
      </c>
      <c r="BZ501" s="65" t="s">
        <v>429</v>
      </c>
      <c r="CA501" s="65" t="s">
        <v>429</v>
      </c>
      <c r="CB501" s="65" t="s">
        <v>429</v>
      </c>
      <c r="CC501" s="65" t="s">
        <v>429</v>
      </c>
      <c r="CD501" s="66">
        <v>34</v>
      </c>
      <c r="CE501" s="66">
        <v>7</v>
      </c>
      <c r="CF501" s="66">
        <v>5</v>
      </c>
      <c r="CG501" s="66">
        <v>0</v>
      </c>
      <c r="CH501" s="66">
        <v>0</v>
      </c>
      <c r="CI501" s="66">
        <v>73</v>
      </c>
      <c r="CJ501" s="66">
        <v>0</v>
      </c>
      <c r="CK501" s="66">
        <v>36</v>
      </c>
      <c r="CL501" s="66">
        <v>206</v>
      </c>
      <c r="CM501" s="66">
        <v>125</v>
      </c>
      <c r="CN501" s="66">
        <v>5</v>
      </c>
      <c r="CO501" s="66">
        <v>26</v>
      </c>
      <c r="CP501" s="66">
        <v>10</v>
      </c>
      <c r="CQ501" s="66">
        <v>3</v>
      </c>
      <c r="CR501" s="67">
        <v>0.14979195561719832</v>
      </c>
      <c r="CS501" s="67">
        <v>0.19070735090152566</v>
      </c>
      <c r="CT501" s="67">
        <v>0.30374479889042993</v>
      </c>
      <c r="CU501" s="67">
        <v>0.17614424410540916</v>
      </c>
      <c r="CV501" s="67">
        <v>0.1796116504854369</v>
      </c>
      <c r="CW501" s="68">
        <v>29</v>
      </c>
      <c r="CX501" s="68">
        <v>29</v>
      </c>
      <c r="CY501" s="68">
        <v>7</v>
      </c>
      <c r="CZ501" s="68">
        <v>16</v>
      </c>
    </row>
    <row r="502" spans="1:371" x14ac:dyDescent="0.3">
      <c r="A502" s="3" t="s">
        <v>849</v>
      </c>
      <c r="B502" s="3" t="s">
        <v>937</v>
      </c>
      <c r="C502" s="3" t="s">
        <v>939</v>
      </c>
      <c r="D502" s="6">
        <v>503169</v>
      </c>
      <c r="E502" s="4">
        <v>1601</v>
      </c>
      <c r="F502" s="4">
        <v>99</v>
      </c>
      <c r="G502" s="54">
        <v>6.1836352279825112E-2</v>
      </c>
      <c r="H502" s="4">
        <v>1</v>
      </c>
      <c r="I502" s="4">
        <v>69</v>
      </c>
      <c r="J502" s="6">
        <v>69</v>
      </c>
      <c r="K502" s="6"/>
      <c r="L502" s="6"/>
      <c r="M502" s="61">
        <v>30</v>
      </c>
      <c r="N502" s="4" t="s">
        <v>1718</v>
      </c>
      <c r="O502" s="4">
        <v>10</v>
      </c>
      <c r="P502" s="4">
        <v>26</v>
      </c>
      <c r="Q502" s="4">
        <v>100</v>
      </c>
      <c r="R502" s="4">
        <v>95</v>
      </c>
      <c r="S502" s="4">
        <v>0</v>
      </c>
      <c r="T502" s="4">
        <v>5</v>
      </c>
      <c r="U502" s="4">
        <v>0</v>
      </c>
      <c r="V502" s="4">
        <v>0</v>
      </c>
      <c r="W502" s="4">
        <v>0</v>
      </c>
      <c r="X502" s="4">
        <v>95</v>
      </c>
      <c r="Y502" s="4">
        <v>0</v>
      </c>
      <c r="Z502" s="4">
        <v>5</v>
      </c>
      <c r="AA502" s="4">
        <v>100</v>
      </c>
      <c r="AB502" s="4">
        <v>100</v>
      </c>
      <c r="AC502" s="4">
        <v>100</v>
      </c>
      <c r="AD502" s="4">
        <v>100</v>
      </c>
      <c r="AE502" s="4">
        <v>95</v>
      </c>
      <c r="AF502" s="4">
        <v>0</v>
      </c>
      <c r="AG502" s="4">
        <v>70</v>
      </c>
      <c r="AH502" s="4">
        <v>30</v>
      </c>
      <c r="AI502" s="4">
        <v>100</v>
      </c>
      <c r="AJ502" s="4">
        <v>2</v>
      </c>
      <c r="AK502" s="4" t="s">
        <v>96</v>
      </c>
      <c r="AL502" s="4" t="s">
        <v>96</v>
      </c>
      <c r="AM502" s="4">
        <v>4</v>
      </c>
      <c r="AN502" s="4" t="s">
        <v>97</v>
      </c>
      <c r="AO502" s="4" t="s">
        <v>97</v>
      </c>
      <c r="AP502" s="4" t="s">
        <v>97</v>
      </c>
      <c r="AQ502" s="4" t="s">
        <v>97</v>
      </c>
      <c r="AR502" s="4" t="s">
        <v>97</v>
      </c>
      <c r="AS502" s="4" t="s">
        <v>97</v>
      </c>
      <c r="AT502" s="4" t="s">
        <v>97</v>
      </c>
      <c r="AU502" s="4" t="s">
        <v>97</v>
      </c>
      <c r="AV502" s="4" t="s">
        <v>97</v>
      </c>
      <c r="AW502" s="4" t="s">
        <v>97</v>
      </c>
      <c r="AX502" s="4" t="s">
        <v>97</v>
      </c>
      <c r="AY502" s="4" t="s">
        <v>97</v>
      </c>
      <c r="AZ502" s="4" t="s">
        <v>97</v>
      </c>
      <c r="BA502" s="4" t="s">
        <v>97</v>
      </c>
      <c r="BB502" s="4" t="s">
        <v>97</v>
      </c>
      <c r="BC502" s="4" t="s">
        <v>96</v>
      </c>
      <c r="BD502" s="4" t="s">
        <v>96</v>
      </c>
      <c r="BE502" s="4">
        <v>0</v>
      </c>
      <c r="BF502" s="4">
        <v>0</v>
      </c>
      <c r="BG502" s="4">
        <v>24</v>
      </c>
      <c r="BH502" s="4">
        <v>0</v>
      </c>
      <c r="BI502" s="4">
        <v>10</v>
      </c>
      <c r="BJ502" s="4">
        <v>0</v>
      </c>
      <c r="BK502" s="4">
        <v>7</v>
      </c>
      <c r="BL502" s="4" t="s">
        <v>97</v>
      </c>
      <c r="BM502" s="4" t="s">
        <v>96</v>
      </c>
      <c r="BN502" s="4" t="s">
        <v>1740</v>
      </c>
      <c r="BO502" s="6" t="s">
        <v>97</v>
      </c>
      <c r="BP502" s="6" t="s">
        <v>98</v>
      </c>
      <c r="BQ502" s="6" t="s">
        <v>98</v>
      </c>
      <c r="BR502" s="6" t="s">
        <v>96</v>
      </c>
      <c r="BS502" s="6">
        <v>4</v>
      </c>
      <c r="BT502" s="6" t="s">
        <v>96</v>
      </c>
      <c r="BU502" s="29" t="s">
        <v>429</v>
      </c>
      <c r="BV502" s="29" t="s">
        <v>429</v>
      </c>
      <c r="BW502" s="29" t="s">
        <v>429</v>
      </c>
      <c r="BX502" s="29" t="s">
        <v>429</v>
      </c>
      <c r="BY502" s="29" t="s">
        <v>429</v>
      </c>
      <c r="BZ502" s="65" t="s">
        <v>429</v>
      </c>
      <c r="CA502" s="65" t="s">
        <v>429</v>
      </c>
      <c r="CB502" s="65" t="s">
        <v>429</v>
      </c>
      <c r="CC502" s="65" t="s">
        <v>429</v>
      </c>
      <c r="CD502" s="66">
        <v>54</v>
      </c>
      <c r="CE502" s="66">
        <v>19</v>
      </c>
      <c r="CF502" s="66">
        <v>10</v>
      </c>
      <c r="CG502" s="66">
        <v>0</v>
      </c>
      <c r="CH502" s="66">
        <v>0</v>
      </c>
      <c r="CI502" s="66">
        <v>63</v>
      </c>
      <c r="CJ502" s="66">
        <v>0</v>
      </c>
      <c r="CK502" s="66">
        <v>34</v>
      </c>
      <c r="CL502" s="66">
        <v>290</v>
      </c>
      <c r="CM502" s="66">
        <v>168</v>
      </c>
      <c r="CN502" s="66">
        <v>15</v>
      </c>
      <c r="CO502" s="66">
        <v>37</v>
      </c>
      <c r="CP502" s="66">
        <v>43</v>
      </c>
      <c r="CQ502" s="66">
        <v>41</v>
      </c>
      <c r="CR502" s="67">
        <v>0.15159076731129134</v>
      </c>
      <c r="CS502" s="67">
        <v>0.18153462258265751</v>
      </c>
      <c r="CT502" s="67">
        <v>0.29257641921397382</v>
      </c>
      <c r="CU502" s="67">
        <v>0.1883967560823456</v>
      </c>
      <c r="CV502" s="67">
        <v>0.18590143480973176</v>
      </c>
      <c r="CW502" s="68">
        <v>40</v>
      </c>
      <c r="CX502" s="68">
        <v>35</v>
      </c>
      <c r="CY502" s="68">
        <v>16</v>
      </c>
      <c r="CZ502" s="68">
        <v>20</v>
      </c>
    </row>
    <row r="503" spans="1:371" x14ac:dyDescent="0.3">
      <c r="A503" s="3" t="s">
        <v>849</v>
      </c>
      <c r="B503" s="3" t="s">
        <v>937</v>
      </c>
      <c r="C503" s="3" t="s">
        <v>941</v>
      </c>
      <c r="D503" s="6">
        <v>503177</v>
      </c>
      <c r="E503" s="4">
        <v>5028</v>
      </c>
      <c r="F503" s="4">
        <v>1003</v>
      </c>
      <c r="G503" s="54">
        <v>0.19948289578361178</v>
      </c>
      <c r="H503" s="4">
        <v>5</v>
      </c>
      <c r="I503" s="4">
        <v>443</v>
      </c>
      <c r="J503" s="6"/>
      <c r="K503" s="6"/>
      <c r="L503" s="6">
        <v>443</v>
      </c>
      <c r="M503" s="61">
        <v>560</v>
      </c>
      <c r="N503" s="4" t="s">
        <v>1709</v>
      </c>
      <c r="O503" s="4">
        <v>0</v>
      </c>
      <c r="P503" s="4">
        <v>0</v>
      </c>
      <c r="Q503" s="4">
        <v>100</v>
      </c>
      <c r="R503" s="4">
        <v>90</v>
      </c>
      <c r="S503" s="4">
        <v>10</v>
      </c>
      <c r="T503" s="4">
        <v>0</v>
      </c>
      <c r="U503" s="4">
        <v>0</v>
      </c>
      <c r="V503" s="4">
        <v>50</v>
      </c>
      <c r="W503" s="4">
        <v>50</v>
      </c>
      <c r="X503" s="4">
        <v>35</v>
      </c>
      <c r="Y503" s="4">
        <v>10</v>
      </c>
      <c r="Z503" s="4">
        <v>5</v>
      </c>
      <c r="AA503" s="4">
        <v>100</v>
      </c>
      <c r="AB503" s="4">
        <v>100</v>
      </c>
      <c r="AC503" s="4">
        <v>100</v>
      </c>
      <c r="AD503" s="4">
        <v>100</v>
      </c>
      <c r="AE503" s="4">
        <v>100</v>
      </c>
      <c r="AF503" s="4">
        <v>0</v>
      </c>
      <c r="AG503" s="4">
        <v>60</v>
      </c>
      <c r="AH503" s="4">
        <v>40</v>
      </c>
      <c r="AI503" s="4">
        <v>100</v>
      </c>
      <c r="AJ503" s="4">
        <v>2</v>
      </c>
      <c r="AK503" s="4" t="s">
        <v>96</v>
      </c>
      <c r="AL503" s="4" t="s">
        <v>97</v>
      </c>
      <c r="AM503" s="4" t="s">
        <v>98</v>
      </c>
      <c r="AN503" s="4" t="s">
        <v>97</v>
      </c>
      <c r="AO503" s="4" t="s">
        <v>97</v>
      </c>
      <c r="AP503" s="4" t="s">
        <v>97</v>
      </c>
      <c r="AQ503" s="4" t="s">
        <v>97</v>
      </c>
      <c r="AR503" s="4" t="s">
        <v>97</v>
      </c>
      <c r="AS503" s="4" t="s">
        <v>97</v>
      </c>
      <c r="AT503" s="4" t="s">
        <v>97</v>
      </c>
      <c r="AU503" s="4" t="s">
        <v>97</v>
      </c>
      <c r="AV503" s="4" t="s">
        <v>97</v>
      </c>
      <c r="AW503" s="4" t="s">
        <v>97</v>
      </c>
      <c r="AX503" s="4" t="s">
        <v>97</v>
      </c>
      <c r="AY503" s="4" t="s">
        <v>97</v>
      </c>
      <c r="AZ503" s="4" t="s">
        <v>97</v>
      </c>
      <c r="BA503" s="4" t="s">
        <v>97</v>
      </c>
      <c r="BB503" s="4" t="s">
        <v>97</v>
      </c>
      <c r="BC503" s="4" t="s">
        <v>96</v>
      </c>
      <c r="BD503" s="4" t="s">
        <v>1710</v>
      </c>
      <c r="BE503" s="4">
        <v>0</v>
      </c>
      <c r="BF503" s="4">
        <v>0</v>
      </c>
      <c r="BG503" s="4">
        <v>0</v>
      </c>
      <c r="BH503" s="4">
        <v>0</v>
      </c>
      <c r="BI503" s="4">
        <v>0</v>
      </c>
      <c r="BJ503" s="4">
        <v>0</v>
      </c>
      <c r="BK503" s="4">
        <v>11</v>
      </c>
      <c r="BL503" s="4" t="s">
        <v>97</v>
      </c>
      <c r="BM503" s="4" t="s">
        <v>97</v>
      </c>
      <c r="BN503" s="4" t="s">
        <v>98</v>
      </c>
      <c r="BO503" s="6" t="s">
        <v>96</v>
      </c>
      <c r="BP503" s="6">
        <v>10</v>
      </c>
      <c r="BQ503" s="6" t="s">
        <v>96</v>
      </c>
      <c r="BR503" s="6" t="s">
        <v>96</v>
      </c>
      <c r="BS503" s="6">
        <v>20</v>
      </c>
      <c r="BT503" s="6" t="s">
        <v>96</v>
      </c>
      <c r="BU503" s="29" t="s">
        <v>429</v>
      </c>
      <c r="BV503" s="29" t="s">
        <v>1801</v>
      </c>
      <c r="BW503" s="29" t="s">
        <v>429</v>
      </c>
      <c r="BX503" s="29" t="s">
        <v>429</v>
      </c>
      <c r="BY503" s="29" t="s">
        <v>429</v>
      </c>
      <c r="BZ503" s="65" t="s">
        <v>429</v>
      </c>
      <c r="CA503" s="65" t="s">
        <v>1799</v>
      </c>
      <c r="CB503" s="65" t="s">
        <v>429</v>
      </c>
      <c r="CC503" s="65" t="s">
        <v>429</v>
      </c>
      <c r="CD503" s="66">
        <v>133</v>
      </c>
      <c r="CE503" s="66">
        <v>32</v>
      </c>
      <c r="CF503" s="66">
        <v>27</v>
      </c>
      <c r="CG503" s="66">
        <v>0</v>
      </c>
      <c r="CH503" s="66">
        <v>16</v>
      </c>
      <c r="CI503" s="66">
        <v>140</v>
      </c>
      <c r="CJ503" s="66">
        <v>0</v>
      </c>
      <c r="CK503" s="66">
        <v>83</v>
      </c>
      <c r="CL503" s="66">
        <v>936</v>
      </c>
      <c r="CM503" s="66">
        <v>573</v>
      </c>
      <c r="CN503" s="66">
        <v>38</v>
      </c>
      <c r="CO503" s="66">
        <v>109</v>
      </c>
      <c r="CP503" s="66">
        <v>47</v>
      </c>
      <c r="CQ503" s="66">
        <v>50</v>
      </c>
      <c r="CR503" s="67">
        <v>0.155001977066034</v>
      </c>
      <c r="CS503" s="67">
        <v>0.17141162514827996</v>
      </c>
      <c r="CT503" s="67">
        <v>0.31020166073546857</v>
      </c>
      <c r="CU503" s="67">
        <v>0.19395017793594305</v>
      </c>
      <c r="CV503" s="67">
        <v>0.16943455911427441</v>
      </c>
      <c r="CW503" s="68">
        <v>69</v>
      </c>
      <c r="CX503" s="68">
        <v>89</v>
      </c>
      <c r="CY503" s="68">
        <v>51</v>
      </c>
      <c r="CZ503" s="68">
        <v>57</v>
      </c>
      <c r="DI503" s="47"/>
      <c r="DJ503" s="47"/>
      <c r="DK503" s="47"/>
      <c r="DL503" s="47"/>
      <c r="DM503" s="47"/>
      <c r="DN503" s="47"/>
      <c r="DO503" s="47"/>
      <c r="DP503" s="47"/>
      <c r="DQ503" s="47"/>
      <c r="DR503" s="47"/>
      <c r="DS503" s="4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  <c r="HG503" s="47"/>
      <c r="HH503" s="47"/>
      <c r="HI503" s="47"/>
      <c r="HJ503" s="47"/>
      <c r="HK503" s="47"/>
      <c r="HL503" s="47"/>
      <c r="HM503" s="47"/>
      <c r="HN503" s="47"/>
      <c r="HO503" s="47"/>
      <c r="HP503" s="47"/>
      <c r="HQ503" s="47"/>
      <c r="HR503" s="47"/>
      <c r="HS503" s="47"/>
      <c r="HT503" s="47"/>
      <c r="HU503" s="47"/>
      <c r="HV503" s="47"/>
      <c r="HW503" s="47"/>
      <c r="HX503" s="47"/>
      <c r="HY503" s="47"/>
      <c r="HZ503" s="47"/>
      <c r="IA503" s="47"/>
      <c r="IB503" s="47"/>
      <c r="IC503" s="47"/>
      <c r="ID503" s="47"/>
      <c r="IE503" s="47"/>
      <c r="IF503" s="47"/>
      <c r="IG503" s="47"/>
      <c r="IH503" s="47"/>
      <c r="II503" s="47"/>
      <c r="IJ503" s="47"/>
      <c r="IK503" s="47"/>
      <c r="IL503" s="47"/>
      <c r="IM503" s="47"/>
      <c r="IN503" s="47"/>
      <c r="IO503" s="47"/>
      <c r="IP503" s="47"/>
      <c r="IQ503" s="47"/>
      <c r="IR503" s="47"/>
      <c r="IS503" s="47"/>
      <c r="IT503" s="47"/>
      <c r="IU503" s="47"/>
      <c r="IV503" s="47"/>
      <c r="IW503" s="47"/>
      <c r="IX503" s="47"/>
      <c r="IY503" s="47"/>
      <c r="IZ503" s="47"/>
      <c r="JA503" s="47"/>
      <c r="JB503" s="47"/>
      <c r="JC503" s="47"/>
      <c r="JD503" s="47"/>
      <c r="JE503" s="47"/>
      <c r="JF503" s="47"/>
      <c r="JG503" s="47"/>
      <c r="JH503" s="47"/>
      <c r="JI503" s="47"/>
      <c r="JJ503" s="47"/>
      <c r="JK503" s="47"/>
      <c r="JL503" s="47"/>
      <c r="JM503" s="47"/>
      <c r="JN503" s="47"/>
      <c r="JO503" s="47"/>
      <c r="JP503" s="47"/>
      <c r="JQ503" s="47"/>
      <c r="JR503" s="47"/>
      <c r="JS503" s="47"/>
      <c r="JT503" s="47"/>
      <c r="JU503" s="47"/>
      <c r="JV503" s="47"/>
      <c r="JW503" s="47"/>
      <c r="JX503" s="47"/>
      <c r="JY503" s="47"/>
      <c r="JZ503" s="47"/>
      <c r="KA503" s="47"/>
      <c r="KB503" s="47"/>
      <c r="KC503" s="47"/>
      <c r="KD503" s="47"/>
      <c r="KE503" s="47"/>
      <c r="KF503" s="47"/>
      <c r="KG503" s="47"/>
      <c r="KH503" s="47"/>
      <c r="KI503" s="47"/>
      <c r="KJ503" s="47"/>
      <c r="KK503" s="47"/>
      <c r="KL503" s="47"/>
      <c r="KM503" s="47"/>
      <c r="KN503" s="47"/>
      <c r="KO503" s="47"/>
      <c r="KP503" s="47"/>
      <c r="KQ503" s="47"/>
      <c r="KR503" s="47"/>
      <c r="KS503" s="47"/>
      <c r="KT503" s="47"/>
      <c r="KU503" s="47"/>
      <c r="KV503" s="47"/>
      <c r="KW503" s="47"/>
      <c r="KX503" s="47"/>
      <c r="KY503" s="47"/>
      <c r="KZ503" s="47"/>
      <c r="LA503" s="47"/>
      <c r="LB503" s="47"/>
      <c r="LC503" s="47"/>
      <c r="LD503" s="47"/>
      <c r="LE503" s="47"/>
      <c r="LF503" s="47"/>
      <c r="LG503" s="47"/>
      <c r="LH503" s="47"/>
      <c r="LI503" s="47"/>
      <c r="LJ503" s="47"/>
      <c r="LK503" s="47"/>
      <c r="LL503" s="47"/>
      <c r="LM503" s="47"/>
      <c r="LN503" s="47"/>
      <c r="LO503" s="47"/>
      <c r="LP503" s="47"/>
      <c r="LQ503" s="47"/>
      <c r="LR503" s="47"/>
      <c r="LS503" s="47"/>
      <c r="LT503" s="47"/>
      <c r="LU503" s="47"/>
      <c r="LV503" s="47"/>
      <c r="LW503" s="47"/>
      <c r="LX503" s="47"/>
      <c r="LY503" s="47"/>
      <c r="LZ503" s="47"/>
      <c r="MA503" s="47"/>
      <c r="MB503" s="47"/>
      <c r="MC503" s="47"/>
      <c r="MD503" s="47"/>
      <c r="ME503" s="47"/>
      <c r="MF503" s="47"/>
      <c r="MG503" s="47"/>
      <c r="MH503" s="47"/>
      <c r="MI503" s="47"/>
      <c r="MJ503" s="47"/>
      <c r="MK503" s="47"/>
      <c r="ML503" s="47"/>
      <c r="MM503" s="47"/>
      <c r="MN503" s="47"/>
      <c r="MO503" s="47"/>
      <c r="MP503" s="47"/>
      <c r="MQ503" s="47"/>
      <c r="MR503" s="47"/>
      <c r="MS503" s="47"/>
      <c r="MT503" s="47"/>
      <c r="MU503" s="47"/>
      <c r="MV503" s="47"/>
      <c r="MW503" s="47"/>
      <c r="MX503" s="47"/>
      <c r="MY503" s="47"/>
      <c r="MZ503" s="47"/>
      <c r="NA503" s="47"/>
      <c r="NB503" s="47"/>
      <c r="NC503" s="47"/>
      <c r="ND503" s="47"/>
      <c r="NE503" s="47"/>
      <c r="NF503" s="47"/>
      <c r="NG503" s="47"/>
    </row>
    <row r="504" spans="1:371" s="2" customFormat="1" x14ac:dyDescent="0.3">
      <c r="A504" s="2" t="s">
        <v>849</v>
      </c>
      <c r="B504" s="2" t="s">
        <v>937</v>
      </c>
      <c r="C504" s="2" t="s">
        <v>947</v>
      </c>
      <c r="D504" s="6">
        <v>503240</v>
      </c>
      <c r="E504" s="6">
        <v>1571</v>
      </c>
      <c r="F504" s="4">
        <v>240</v>
      </c>
      <c r="G504" s="54">
        <v>0.15276893698281349</v>
      </c>
      <c r="H504" s="6">
        <v>1</v>
      </c>
      <c r="I504" s="6">
        <v>190</v>
      </c>
      <c r="J504" s="6"/>
      <c r="K504" s="6">
        <v>190</v>
      </c>
      <c r="L504" s="6"/>
      <c r="M504" s="61">
        <v>50</v>
      </c>
      <c r="N504" s="6" t="s">
        <v>1718</v>
      </c>
      <c r="O504" s="6">
        <v>0</v>
      </c>
      <c r="P504" s="6">
        <v>0</v>
      </c>
      <c r="Q504" s="6">
        <v>100</v>
      </c>
      <c r="R504" s="6">
        <v>100</v>
      </c>
      <c r="S504" s="6">
        <v>0</v>
      </c>
      <c r="T504" s="6">
        <v>0</v>
      </c>
      <c r="U504" s="6">
        <v>0</v>
      </c>
      <c r="V504" s="6">
        <v>0</v>
      </c>
      <c r="W504" s="6">
        <v>0</v>
      </c>
      <c r="X504" s="6">
        <v>100</v>
      </c>
      <c r="Y504" s="6">
        <v>0</v>
      </c>
      <c r="Z504" s="6">
        <v>0</v>
      </c>
      <c r="AA504" s="6">
        <v>100</v>
      </c>
      <c r="AB504" s="6">
        <v>100</v>
      </c>
      <c r="AC504" s="6">
        <v>100</v>
      </c>
      <c r="AD504" s="6">
        <v>100</v>
      </c>
      <c r="AE504" s="6">
        <v>100</v>
      </c>
      <c r="AF504" s="6">
        <v>0</v>
      </c>
      <c r="AG504" s="6">
        <v>50</v>
      </c>
      <c r="AH504" s="6">
        <v>50</v>
      </c>
      <c r="AI504" s="6">
        <v>100</v>
      </c>
      <c r="AJ504" s="6">
        <v>4</v>
      </c>
      <c r="AK504" s="6" t="s">
        <v>96</v>
      </c>
      <c r="AL504" s="6" t="s">
        <v>97</v>
      </c>
      <c r="AM504" s="6" t="s">
        <v>98</v>
      </c>
      <c r="AN504" s="6" t="s">
        <v>97</v>
      </c>
      <c r="AO504" s="6" t="s">
        <v>97</v>
      </c>
      <c r="AP504" s="6" t="s">
        <v>97</v>
      </c>
      <c r="AQ504" s="6" t="s">
        <v>97</v>
      </c>
      <c r="AR504" s="6" t="s">
        <v>97</v>
      </c>
      <c r="AS504" s="6" t="s">
        <v>97</v>
      </c>
      <c r="AT504" s="6" t="s">
        <v>97</v>
      </c>
      <c r="AU504" s="6" t="s">
        <v>97</v>
      </c>
      <c r="AV504" s="6" t="s">
        <v>97</v>
      </c>
      <c r="AW504" s="6" t="s">
        <v>97</v>
      </c>
      <c r="AX504" s="6" t="s">
        <v>97</v>
      </c>
      <c r="AY504" s="6" t="s">
        <v>97</v>
      </c>
      <c r="AZ504" s="6" t="s">
        <v>97</v>
      </c>
      <c r="BA504" s="6" t="s">
        <v>97</v>
      </c>
      <c r="BB504" s="6" t="s">
        <v>96</v>
      </c>
      <c r="BC504" s="6" t="s">
        <v>97</v>
      </c>
      <c r="BD504" s="6" t="s">
        <v>96</v>
      </c>
      <c r="BE504" s="6">
        <v>0</v>
      </c>
      <c r="BF504" s="6">
        <v>0</v>
      </c>
      <c r="BG504" s="6">
        <v>15</v>
      </c>
      <c r="BH504" s="6">
        <v>0</v>
      </c>
      <c r="BI504" s="6">
        <v>0</v>
      </c>
      <c r="BJ504" s="6">
        <v>0</v>
      </c>
      <c r="BK504" s="6">
        <v>7</v>
      </c>
      <c r="BL504" s="6" t="s">
        <v>97</v>
      </c>
      <c r="BM504" s="6" t="s">
        <v>97</v>
      </c>
      <c r="BN504" s="6" t="s">
        <v>98</v>
      </c>
      <c r="BO504" s="6" t="s">
        <v>97</v>
      </c>
      <c r="BP504" s="6" t="s">
        <v>98</v>
      </c>
      <c r="BQ504" s="6" t="s">
        <v>98</v>
      </c>
      <c r="BR504" s="6" t="s">
        <v>96</v>
      </c>
      <c r="BS504" s="6">
        <v>15</v>
      </c>
      <c r="BT504" s="6" t="s">
        <v>96</v>
      </c>
      <c r="BU504" s="29" t="s">
        <v>430</v>
      </c>
      <c r="BV504" s="29" t="s">
        <v>429</v>
      </c>
      <c r="BW504" s="29" t="s">
        <v>429</v>
      </c>
      <c r="BX504" s="29" t="s">
        <v>429</v>
      </c>
      <c r="BY504" s="29" t="s">
        <v>429</v>
      </c>
      <c r="BZ504" s="65" t="s">
        <v>429</v>
      </c>
      <c r="CA504" s="65" t="s">
        <v>429</v>
      </c>
      <c r="CB504" s="65" t="s">
        <v>429</v>
      </c>
      <c r="CC504" s="65" t="s">
        <v>429</v>
      </c>
      <c r="CD504" s="66">
        <v>54</v>
      </c>
      <c r="CE504" s="66">
        <v>21</v>
      </c>
      <c r="CF504" s="66">
        <v>6</v>
      </c>
      <c r="CG504" s="66">
        <v>0</v>
      </c>
      <c r="CH504" s="66">
        <v>5</v>
      </c>
      <c r="CI504" s="66">
        <v>111</v>
      </c>
      <c r="CJ504" s="66">
        <v>0</v>
      </c>
      <c r="CK504" s="66">
        <v>61</v>
      </c>
      <c r="CL504" s="66">
        <v>130</v>
      </c>
      <c r="CM504" s="66">
        <v>130</v>
      </c>
      <c r="CN504" s="66">
        <v>11</v>
      </c>
      <c r="CO504" s="66">
        <v>23</v>
      </c>
      <c r="CP504" s="66">
        <v>46</v>
      </c>
      <c r="CQ504" s="66">
        <v>44</v>
      </c>
      <c r="CR504" s="67">
        <v>0.13106796116504854</v>
      </c>
      <c r="CS504" s="67">
        <v>0.16851595006934814</v>
      </c>
      <c r="CT504" s="67">
        <v>0.32593619972260751</v>
      </c>
      <c r="CU504" s="67">
        <v>0.19209431345353675</v>
      </c>
      <c r="CV504" s="67">
        <v>0.18238557558945909</v>
      </c>
      <c r="CW504" s="68">
        <v>22</v>
      </c>
      <c r="CX504" s="68">
        <v>20</v>
      </c>
      <c r="CY504" s="68">
        <v>8</v>
      </c>
      <c r="CZ504" s="68">
        <v>16</v>
      </c>
      <c r="DA504" s="37"/>
      <c r="DB504" s="37"/>
      <c r="DC504" s="37"/>
      <c r="DD504" s="37"/>
      <c r="DE504" s="37"/>
      <c r="DF504" s="37"/>
      <c r="DG504" s="37"/>
      <c r="DH504" s="37"/>
    </row>
    <row r="505" spans="1:371" x14ac:dyDescent="0.3">
      <c r="A505" s="3" t="s">
        <v>849</v>
      </c>
      <c r="B505" s="3" t="s">
        <v>937</v>
      </c>
      <c r="C505" s="3" t="s">
        <v>949</v>
      </c>
      <c r="D505" s="6">
        <v>503258</v>
      </c>
      <c r="E505" s="4">
        <v>1055</v>
      </c>
      <c r="F505" s="4">
        <v>72</v>
      </c>
      <c r="G505" s="54">
        <v>6.8246445497630329E-2</v>
      </c>
      <c r="H505" s="4">
        <v>1</v>
      </c>
      <c r="I505" s="4">
        <v>52</v>
      </c>
      <c r="J505" s="6">
        <v>52</v>
      </c>
      <c r="K505" s="6"/>
      <c r="L505" s="6"/>
      <c r="M505" s="61">
        <v>20</v>
      </c>
      <c r="N505" s="4" t="s">
        <v>1718</v>
      </c>
      <c r="O505" s="4">
        <v>19</v>
      </c>
      <c r="P505" s="4">
        <v>40</v>
      </c>
      <c r="Q505" s="4">
        <v>95</v>
      </c>
      <c r="R505" s="4">
        <v>95</v>
      </c>
      <c r="S505" s="4">
        <v>5</v>
      </c>
      <c r="T505" s="4">
        <v>0</v>
      </c>
      <c r="U505" s="4">
        <v>0</v>
      </c>
      <c r="V505" s="4">
        <v>0</v>
      </c>
      <c r="W505" s="4">
        <v>0</v>
      </c>
      <c r="X505" s="4">
        <v>90</v>
      </c>
      <c r="Y505" s="4">
        <v>10</v>
      </c>
      <c r="Z505" s="4">
        <v>0</v>
      </c>
      <c r="AA505" s="4">
        <v>100</v>
      </c>
      <c r="AB505" s="4">
        <v>100</v>
      </c>
      <c r="AC505" s="4">
        <v>100</v>
      </c>
      <c r="AD505" s="4">
        <v>75</v>
      </c>
      <c r="AE505" s="4">
        <v>75</v>
      </c>
      <c r="AF505" s="4">
        <v>0</v>
      </c>
      <c r="AG505" s="4">
        <v>90</v>
      </c>
      <c r="AH505" s="4">
        <v>10</v>
      </c>
      <c r="AI505" s="4">
        <v>100</v>
      </c>
      <c r="AJ505" s="4">
        <v>30</v>
      </c>
      <c r="AK505" s="4" t="s">
        <v>96</v>
      </c>
      <c r="AL505" s="4" t="s">
        <v>97</v>
      </c>
      <c r="AM505" s="4" t="s">
        <v>98</v>
      </c>
      <c r="AN505" s="4" t="s">
        <v>96</v>
      </c>
      <c r="AO505" s="4" t="s">
        <v>97</v>
      </c>
      <c r="AP505" s="4" t="s">
        <v>97</v>
      </c>
      <c r="AQ505" s="4" t="s">
        <v>97</v>
      </c>
      <c r="AR505" s="4" t="s">
        <v>96</v>
      </c>
      <c r="AS505" s="4" t="s">
        <v>97</v>
      </c>
      <c r="AT505" s="4" t="s">
        <v>97</v>
      </c>
      <c r="AU505" s="4" t="s">
        <v>97</v>
      </c>
      <c r="AV505" s="4" t="s">
        <v>97</v>
      </c>
      <c r="AW505" s="4" t="s">
        <v>97</v>
      </c>
      <c r="AX505" s="4" t="s">
        <v>97</v>
      </c>
      <c r="AY505" s="4" t="s">
        <v>97</v>
      </c>
      <c r="AZ505" s="4" t="s">
        <v>97</v>
      </c>
      <c r="BA505" s="4" t="s">
        <v>97</v>
      </c>
      <c r="BB505" s="4" t="s">
        <v>97</v>
      </c>
      <c r="BC505" s="4" t="s">
        <v>97</v>
      </c>
      <c r="BD505" s="4" t="s">
        <v>96</v>
      </c>
      <c r="BE505" s="4">
        <v>10</v>
      </c>
      <c r="BF505" s="4">
        <v>7</v>
      </c>
      <c r="BG505" s="4">
        <v>10</v>
      </c>
      <c r="BH505" s="4">
        <v>0</v>
      </c>
      <c r="BI505" s="4">
        <v>0</v>
      </c>
      <c r="BJ505" s="4">
        <v>0</v>
      </c>
      <c r="BK505" s="4">
        <v>7</v>
      </c>
      <c r="BL505" s="4" t="s">
        <v>97</v>
      </c>
      <c r="BM505" s="4" t="s">
        <v>97</v>
      </c>
      <c r="BN505" s="4" t="s">
        <v>98</v>
      </c>
      <c r="BO505" s="6" t="s">
        <v>97</v>
      </c>
      <c r="BP505" s="6" t="s">
        <v>98</v>
      </c>
      <c r="BQ505" s="6" t="s">
        <v>98</v>
      </c>
      <c r="BR505" s="6" t="s">
        <v>96</v>
      </c>
      <c r="BS505" s="6">
        <v>3</v>
      </c>
      <c r="BT505" s="6" t="s">
        <v>96</v>
      </c>
      <c r="BU505" s="29" t="s">
        <v>429</v>
      </c>
      <c r="BV505" s="29" t="s">
        <v>429</v>
      </c>
      <c r="BW505" s="29" t="s">
        <v>429</v>
      </c>
      <c r="BX505" s="29" t="s">
        <v>429</v>
      </c>
      <c r="BY505" s="29" t="s">
        <v>429</v>
      </c>
      <c r="BZ505" s="65" t="s">
        <v>429</v>
      </c>
      <c r="CA505" s="65" t="s">
        <v>429</v>
      </c>
      <c r="CB505" s="65" t="s">
        <v>429</v>
      </c>
      <c r="CC505" s="65" t="s">
        <v>429</v>
      </c>
      <c r="CD505" s="66">
        <v>27</v>
      </c>
      <c r="CE505" s="66">
        <v>8</v>
      </c>
      <c r="CF505" s="66">
        <v>5</v>
      </c>
      <c r="CG505" s="66">
        <v>0</v>
      </c>
      <c r="CH505" s="66">
        <v>0</v>
      </c>
      <c r="CI505" s="66">
        <v>32</v>
      </c>
      <c r="CJ505" s="66">
        <v>0</v>
      </c>
      <c r="CK505" s="66">
        <v>24</v>
      </c>
      <c r="CL505" s="66">
        <v>146</v>
      </c>
      <c r="CM505" s="66">
        <v>104</v>
      </c>
      <c r="CN505" s="66">
        <v>10</v>
      </c>
      <c r="CO505" s="66">
        <v>29</v>
      </c>
      <c r="CP505" s="66">
        <v>3</v>
      </c>
      <c r="CQ505" s="66">
        <v>1</v>
      </c>
      <c r="CR505" s="67">
        <v>0.14445479962721341</v>
      </c>
      <c r="CS505" s="67">
        <v>0.15750232991612301</v>
      </c>
      <c r="CT505" s="67">
        <v>0.32432432432432434</v>
      </c>
      <c r="CU505" s="67">
        <v>0.20689655172413793</v>
      </c>
      <c r="CV505" s="67">
        <v>0.16682199440820131</v>
      </c>
      <c r="CW505" s="68">
        <v>28</v>
      </c>
      <c r="CX505" s="68">
        <v>10</v>
      </c>
      <c r="CY505" s="68">
        <v>10</v>
      </c>
      <c r="CZ505" s="68">
        <v>13</v>
      </c>
    </row>
    <row r="506" spans="1:371" x14ac:dyDescent="0.3">
      <c r="A506" s="3" t="s">
        <v>849</v>
      </c>
      <c r="B506" s="3" t="s">
        <v>937</v>
      </c>
      <c r="C506" s="3" t="s">
        <v>950</v>
      </c>
      <c r="D506" s="6">
        <v>503282</v>
      </c>
      <c r="E506" s="4">
        <v>4281</v>
      </c>
      <c r="F506" s="4">
        <v>426</v>
      </c>
      <c r="G506" s="54">
        <v>9.9509460406447092E-2</v>
      </c>
      <c r="H506" s="4">
        <v>2</v>
      </c>
      <c r="I506" s="4">
        <v>196</v>
      </c>
      <c r="J506" s="6">
        <v>75</v>
      </c>
      <c r="K506" s="6"/>
      <c r="L506" s="6">
        <v>121</v>
      </c>
      <c r="M506" s="61">
        <v>230.00000000000003</v>
      </c>
      <c r="N506" s="4" t="s">
        <v>1712</v>
      </c>
      <c r="O506" s="4">
        <v>52</v>
      </c>
      <c r="P506" s="4">
        <v>112</v>
      </c>
      <c r="Q506" s="4">
        <v>98</v>
      </c>
      <c r="R506" s="4">
        <v>98</v>
      </c>
      <c r="S506" s="4">
        <v>2</v>
      </c>
      <c r="T506" s="4">
        <v>0</v>
      </c>
      <c r="U506" s="4">
        <v>0</v>
      </c>
      <c r="V506" s="4">
        <v>40</v>
      </c>
      <c r="W506" s="4">
        <v>35</v>
      </c>
      <c r="X506" s="4">
        <v>55</v>
      </c>
      <c r="Y506" s="4">
        <v>10</v>
      </c>
      <c r="Z506" s="4">
        <v>0</v>
      </c>
      <c r="AA506" s="4">
        <v>100</v>
      </c>
      <c r="AB506" s="4">
        <v>100</v>
      </c>
      <c r="AC506" s="4">
        <v>100</v>
      </c>
      <c r="AD506" s="4">
        <v>100</v>
      </c>
      <c r="AE506" s="4">
        <v>95</v>
      </c>
      <c r="AF506" s="4">
        <v>0</v>
      </c>
      <c r="AG506" s="4">
        <v>92</v>
      </c>
      <c r="AH506" s="4">
        <v>8</v>
      </c>
      <c r="AI506" s="4">
        <v>100</v>
      </c>
      <c r="AJ506" s="4">
        <v>4</v>
      </c>
      <c r="AK506" s="4" t="s">
        <v>96</v>
      </c>
      <c r="AL506" s="4" t="s">
        <v>97</v>
      </c>
      <c r="AM506" s="4" t="s">
        <v>98</v>
      </c>
      <c r="AN506" s="4" t="s">
        <v>96</v>
      </c>
      <c r="AO506" s="4" t="s">
        <v>97</v>
      </c>
      <c r="AP506" s="4" t="s">
        <v>97</v>
      </c>
      <c r="AQ506" s="4" t="s">
        <v>97</v>
      </c>
      <c r="AR506" s="4" t="s">
        <v>96</v>
      </c>
      <c r="AS506" s="4" t="s">
        <v>97</v>
      </c>
      <c r="AT506" s="4" t="s">
        <v>97</v>
      </c>
      <c r="AU506" s="4" t="s">
        <v>97</v>
      </c>
      <c r="AV506" s="4" t="s">
        <v>97</v>
      </c>
      <c r="AW506" s="4" t="s">
        <v>97</v>
      </c>
      <c r="AX506" s="4" t="s">
        <v>97</v>
      </c>
      <c r="AY506" s="4" t="s">
        <v>97</v>
      </c>
      <c r="AZ506" s="4" t="s">
        <v>97</v>
      </c>
      <c r="BA506" s="4" t="s">
        <v>97</v>
      </c>
      <c r="BB506" s="4" t="s">
        <v>97</v>
      </c>
      <c r="BC506" s="4" t="s">
        <v>96</v>
      </c>
      <c r="BD506" s="4" t="s">
        <v>96</v>
      </c>
      <c r="BE506" s="4">
        <v>0</v>
      </c>
      <c r="BF506" s="4">
        <v>0</v>
      </c>
      <c r="BG506" s="4">
        <v>12</v>
      </c>
      <c r="BH506" s="4">
        <v>0</v>
      </c>
      <c r="BI506" s="4">
        <v>0</v>
      </c>
      <c r="BJ506" s="4">
        <v>0</v>
      </c>
      <c r="BK506" s="4">
        <v>11</v>
      </c>
      <c r="BL506" s="4" t="s">
        <v>97</v>
      </c>
      <c r="BM506" s="4" t="s">
        <v>97</v>
      </c>
      <c r="BN506" s="4" t="s">
        <v>98</v>
      </c>
      <c r="BO506" s="6" t="s">
        <v>97</v>
      </c>
      <c r="BP506" s="6" t="s">
        <v>98</v>
      </c>
      <c r="BQ506" s="6" t="s">
        <v>98</v>
      </c>
      <c r="BR506" s="6" t="s">
        <v>96</v>
      </c>
      <c r="BS506" s="6">
        <v>25</v>
      </c>
      <c r="BT506" s="6" t="s">
        <v>96</v>
      </c>
      <c r="BU506" s="29" t="s">
        <v>429</v>
      </c>
      <c r="BV506" s="29" t="s">
        <v>1798</v>
      </c>
      <c r="BW506" s="29" t="s">
        <v>429</v>
      </c>
      <c r="BX506" s="29" t="s">
        <v>1798</v>
      </c>
      <c r="BY506" s="29" t="s">
        <v>429</v>
      </c>
      <c r="BZ506" s="65" t="s">
        <v>429</v>
      </c>
      <c r="CA506" s="65" t="s">
        <v>1799</v>
      </c>
      <c r="CB506" s="65" t="s">
        <v>429</v>
      </c>
      <c r="CC506" s="65" t="s">
        <v>429</v>
      </c>
      <c r="CD506" s="66">
        <v>88</v>
      </c>
      <c r="CE506" s="66">
        <v>20</v>
      </c>
      <c r="CF506" s="66">
        <v>21</v>
      </c>
      <c r="CG506" s="66">
        <v>0</v>
      </c>
      <c r="CH506" s="66">
        <v>0</v>
      </c>
      <c r="CI506" s="66">
        <v>80</v>
      </c>
      <c r="CJ506" s="66">
        <v>0</v>
      </c>
      <c r="CK506" s="66">
        <v>47</v>
      </c>
      <c r="CL506" s="66">
        <v>952</v>
      </c>
      <c r="CM506" s="66">
        <v>564</v>
      </c>
      <c r="CN506" s="66">
        <v>49</v>
      </c>
      <c r="CO506" s="66">
        <v>131</v>
      </c>
      <c r="CP506" s="66">
        <v>14</v>
      </c>
      <c r="CQ506" s="66">
        <v>14</v>
      </c>
      <c r="CR506" s="67">
        <v>0.1744294364229157</v>
      </c>
      <c r="CS506" s="67">
        <v>0.18374476013041452</v>
      </c>
      <c r="CT506" s="67">
        <v>0.29552864462040057</v>
      </c>
      <c r="CU506" s="67">
        <v>0.18840242198416396</v>
      </c>
      <c r="CV506" s="67">
        <v>0.15789473684210525</v>
      </c>
      <c r="CW506" s="68">
        <v>40</v>
      </c>
      <c r="CX506" s="68">
        <v>59</v>
      </c>
      <c r="CY506" s="68">
        <v>45</v>
      </c>
      <c r="CZ506" s="68">
        <v>47</v>
      </c>
    </row>
    <row r="507" spans="1:371" x14ac:dyDescent="0.3">
      <c r="A507" s="3" t="s">
        <v>849</v>
      </c>
      <c r="B507" s="3" t="s">
        <v>937</v>
      </c>
      <c r="C507" s="3" t="s">
        <v>937</v>
      </c>
      <c r="D507" s="6">
        <v>503011</v>
      </c>
      <c r="E507" s="4">
        <v>38223</v>
      </c>
      <c r="F507" s="4">
        <v>1529</v>
      </c>
      <c r="G507" s="54">
        <v>4.0002092980666093E-2</v>
      </c>
      <c r="H507" s="4">
        <v>4</v>
      </c>
      <c r="I507" s="4">
        <v>309</v>
      </c>
      <c r="J507" s="6"/>
      <c r="K507" s="6">
        <v>39</v>
      </c>
      <c r="L507" s="6">
        <v>270</v>
      </c>
      <c r="M507" s="61">
        <v>1220</v>
      </c>
      <c r="N507" s="4" t="s">
        <v>1709</v>
      </c>
      <c r="O507" s="4">
        <v>264</v>
      </c>
      <c r="P507" s="4">
        <v>761</v>
      </c>
      <c r="Q507" s="4">
        <v>100</v>
      </c>
      <c r="R507" s="4">
        <v>100</v>
      </c>
      <c r="S507" s="4">
        <v>0</v>
      </c>
      <c r="T507" s="4">
        <v>0</v>
      </c>
      <c r="U507" s="4">
        <v>0</v>
      </c>
      <c r="V507" s="4">
        <v>100</v>
      </c>
      <c r="W507" s="4">
        <v>100</v>
      </c>
      <c r="X507" s="4">
        <v>0</v>
      </c>
      <c r="Y507" s="4">
        <v>0</v>
      </c>
      <c r="Z507" s="4">
        <v>0</v>
      </c>
      <c r="AA507" s="4">
        <v>100</v>
      </c>
      <c r="AB507" s="4">
        <v>100</v>
      </c>
      <c r="AC507" s="4">
        <v>100</v>
      </c>
      <c r="AD507" s="4">
        <v>100</v>
      </c>
      <c r="AE507" s="4">
        <v>100</v>
      </c>
      <c r="AF507" s="4">
        <v>90</v>
      </c>
      <c r="AG507" s="4">
        <v>10</v>
      </c>
      <c r="AH507" s="4">
        <v>0</v>
      </c>
      <c r="AI507" s="4">
        <v>100</v>
      </c>
      <c r="AJ507" s="4">
        <v>4</v>
      </c>
      <c r="AK507" s="4" t="s">
        <v>96</v>
      </c>
      <c r="AL507" s="4" t="s">
        <v>96</v>
      </c>
      <c r="AM507" s="4">
        <v>2</v>
      </c>
      <c r="AN507" s="4" t="s">
        <v>97</v>
      </c>
      <c r="AO507" s="4" t="s">
        <v>96</v>
      </c>
      <c r="AP507" s="4" t="s">
        <v>97</v>
      </c>
      <c r="AQ507" s="4" t="s">
        <v>97</v>
      </c>
      <c r="AR507" s="4" t="s">
        <v>97</v>
      </c>
      <c r="AS507" s="4" t="s">
        <v>97</v>
      </c>
      <c r="AT507" s="4" t="s">
        <v>97</v>
      </c>
      <c r="AU507" s="4" t="s">
        <v>97</v>
      </c>
      <c r="AV507" s="4" t="s">
        <v>96</v>
      </c>
      <c r="AW507" s="4" t="s">
        <v>97</v>
      </c>
      <c r="AX507" s="4" t="s">
        <v>96</v>
      </c>
      <c r="AY507" s="4" t="s">
        <v>97</v>
      </c>
      <c r="AZ507" s="4" t="s">
        <v>97</v>
      </c>
      <c r="BA507" s="4" t="s">
        <v>97</v>
      </c>
      <c r="BB507" s="4" t="s">
        <v>97</v>
      </c>
      <c r="BC507" s="4" t="s">
        <v>96</v>
      </c>
      <c r="BD507" s="4" t="s">
        <v>96</v>
      </c>
      <c r="BE507" s="4">
        <v>0</v>
      </c>
      <c r="BF507" s="4">
        <v>0</v>
      </c>
      <c r="BG507" s="4">
        <v>0</v>
      </c>
      <c r="BH507" s="4">
        <v>0</v>
      </c>
      <c r="BI507" s="4">
        <v>0</v>
      </c>
      <c r="BJ507" s="4">
        <v>0</v>
      </c>
      <c r="BK507" s="4">
        <v>25</v>
      </c>
      <c r="BL507" s="4" t="s">
        <v>97</v>
      </c>
      <c r="BM507" s="4" t="s">
        <v>96</v>
      </c>
      <c r="BN507" s="4" t="s">
        <v>1729</v>
      </c>
      <c r="BO507" s="6" t="s">
        <v>97</v>
      </c>
      <c r="BP507" s="6" t="s">
        <v>98</v>
      </c>
      <c r="BQ507" s="6" t="s">
        <v>98</v>
      </c>
      <c r="BR507" s="6" t="s">
        <v>96</v>
      </c>
      <c r="BS507" s="6">
        <v>20</v>
      </c>
      <c r="BT507" s="6" t="s">
        <v>96</v>
      </c>
      <c r="BU507" s="29" t="s">
        <v>429</v>
      </c>
      <c r="BV507" s="29" t="s">
        <v>1801</v>
      </c>
      <c r="BW507" s="29" t="s">
        <v>429</v>
      </c>
      <c r="BX507" s="29" t="s">
        <v>1802</v>
      </c>
      <c r="BY507" s="29" t="s">
        <v>429</v>
      </c>
      <c r="BZ507" s="65" t="s">
        <v>429</v>
      </c>
      <c r="CA507" s="65" t="s">
        <v>429</v>
      </c>
      <c r="CB507" s="65" t="s">
        <v>429</v>
      </c>
      <c r="CC507" s="65" t="s">
        <v>429</v>
      </c>
      <c r="CD507" s="66">
        <v>808</v>
      </c>
      <c r="CE507" s="66">
        <v>182</v>
      </c>
      <c r="CF507" s="66">
        <v>149</v>
      </c>
      <c r="CG507" s="66">
        <v>0</v>
      </c>
      <c r="CH507" s="66">
        <v>0</v>
      </c>
      <c r="CI507" s="66">
        <v>446</v>
      </c>
      <c r="CJ507" s="66">
        <v>4</v>
      </c>
      <c r="CK507" s="66">
        <v>310</v>
      </c>
      <c r="CL507" s="66">
        <v>6580</v>
      </c>
      <c r="CM507" s="66">
        <v>4553</v>
      </c>
      <c r="CN507" s="66">
        <v>290</v>
      </c>
      <c r="CO507" s="66">
        <v>777</v>
      </c>
      <c r="CP507" s="66">
        <v>70</v>
      </c>
      <c r="CQ507" s="66">
        <v>65</v>
      </c>
      <c r="CR507" s="67">
        <v>0.13757618934536531</v>
      </c>
      <c r="CS507" s="67">
        <v>0.15470065173223568</v>
      </c>
      <c r="CT507" s="67">
        <v>0.31802949945908865</v>
      </c>
      <c r="CU507" s="67">
        <v>0.21161508219214228</v>
      </c>
      <c r="CV507" s="67">
        <v>0.1780785772711681</v>
      </c>
      <c r="CW507" s="68">
        <v>518</v>
      </c>
      <c r="CX507" s="68">
        <v>695</v>
      </c>
      <c r="CY507" s="68">
        <v>299</v>
      </c>
      <c r="CZ507" s="68">
        <v>395</v>
      </c>
    </row>
    <row r="508" spans="1:371" x14ac:dyDescent="0.3">
      <c r="A508" s="3" t="s">
        <v>849</v>
      </c>
      <c r="B508" s="3" t="s">
        <v>937</v>
      </c>
      <c r="C508" s="3" t="s">
        <v>957</v>
      </c>
      <c r="D508" s="6">
        <v>582361</v>
      </c>
      <c r="E508" s="4">
        <v>1146</v>
      </c>
      <c r="F508" s="4">
        <v>85</v>
      </c>
      <c r="G508" s="54">
        <v>7.4171029668411867E-2</v>
      </c>
      <c r="H508" s="4">
        <v>1</v>
      </c>
      <c r="I508" s="4">
        <v>35</v>
      </c>
      <c r="J508" s="6">
        <v>35</v>
      </c>
      <c r="K508" s="6"/>
      <c r="L508" s="6"/>
      <c r="M508" s="61">
        <v>50</v>
      </c>
      <c r="N508" s="4" t="s">
        <v>1718</v>
      </c>
      <c r="O508" s="4">
        <v>19</v>
      </c>
      <c r="P508" s="4">
        <v>57</v>
      </c>
      <c r="Q508" s="4">
        <v>80</v>
      </c>
      <c r="R508" s="4">
        <v>80</v>
      </c>
      <c r="S508" s="4">
        <v>20</v>
      </c>
      <c r="T508" s="4">
        <v>0</v>
      </c>
      <c r="U508" s="4">
        <v>0</v>
      </c>
      <c r="V508" s="4">
        <v>0</v>
      </c>
      <c r="W508" s="4">
        <v>0</v>
      </c>
      <c r="X508" s="4">
        <v>93</v>
      </c>
      <c r="Y508" s="4">
        <v>5</v>
      </c>
      <c r="Z508" s="4">
        <v>2</v>
      </c>
      <c r="AA508" s="4">
        <v>100</v>
      </c>
      <c r="AB508" s="4">
        <v>100</v>
      </c>
      <c r="AC508" s="4">
        <v>95</v>
      </c>
      <c r="AD508" s="4">
        <v>80</v>
      </c>
      <c r="AE508" s="4">
        <v>80</v>
      </c>
      <c r="AF508" s="4">
        <v>0</v>
      </c>
      <c r="AG508" s="4">
        <v>80</v>
      </c>
      <c r="AH508" s="4">
        <v>20</v>
      </c>
      <c r="AI508" s="4">
        <v>100</v>
      </c>
      <c r="AJ508" s="4">
        <v>4</v>
      </c>
      <c r="AK508" s="4" t="s">
        <v>96</v>
      </c>
      <c r="AL508" s="4" t="s">
        <v>97</v>
      </c>
      <c r="AM508" s="4" t="s">
        <v>98</v>
      </c>
      <c r="AN508" s="4" t="s">
        <v>96</v>
      </c>
      <c r="AO508" s="4" t="s">
        <v>97</v>
      </c>
      <c r="AP508" s="4" t="s">
        <v>97</v>
      </c>
      <c r="AQ508" s="4" t="s">
        <v>97</v>
      </c>
      <c r="AR508" s="4" t="s">
        <v>97</v>
      </c>
      <c r="AS508" s="4" t="s">
        <v>97</v>
      </c>
      <c r="AT508" s="4" t="s">
        <v>97</v>
      </c>
      <c r="AU508" s="4" t="s">
        <v>97</v>
      </c>
      <c r="AV508" s="4" t="s">
        <v>97</v>
      </c>
      <c r="AW508" s="4" t="s">
        <v>97</v>
      </c>
      <c r="AX508" s="4" t="s">
        <v>97</v>
      </c>
      <c r="AY508" s="4" t="s">
        <v>97</v>
      </c>
      <c r="AZ508" s="4" t="s">
        <v>97</v>
      </c>
      <c r="BA508" s="4" t="s">
        <v>97</v>
      </c>
      <c r="BB508" s="4" t="s">
        <v>97</v>
      </c>
      <c r="BC508" s="4" t="s">
        <v>96</v>
      </c>
      <c r="BD508" s="4" t="s">
        <v>96</v>
      </c>
      <c r="BE508" s="4">
        <v>8</v>
      </c>
      <c r="BF508" s="4">
        <v>8</v>
      </c>
      <c r="BG508" s="4">
        <v>8</v>
      </c>
      <c r="BH508" s="4">
        <v>0</v>
      </c>
      <c r="BI508" s="4">
        <v>4</v>
      </c>
      <c r="BJ508" s="4">
        <v>0</v>
      </c>
      <c r="BK508" s="4">
        <v>7</v>
      </c>
      <c r="BL508" s="4" t="s">
        <v>97</v>
      </c>
      <c r="BM508" s="4" t="s">
        <v>97</v>
      </c>
      <c r="BN508" s="4" t="s">
        <v>98</v>
      </c>
      <c r="BO508" s="6" t="s">
        <v>97</v>
      </c>
      <c r="BP508" s="6" t="s">
        <v>98</v>
      </c>
      <c r="BQ508" s="6" t="s">
        <v>98</v>
      </c>
      <c r="BR508" s="6" t="s">
        <v>96</v>
      </c>
      <c r="BS508" s="6">
        <v>30</v>
      </c>
      <c r="BT508" s="6" t="s">
        <v>96</v>
      </c>
      <c r="BU508" s="29" t="s">
        <v>429</v>
      </c>
      <c r="BV508" s="29" t="s">
        <v>429</v>
      </c>
      <c r="BW508" s="29" t="s">
        <v>429</v>
      </c>
      <c r="BX508" s="29" t="s">
        <v>429</v>
      </c>
      <c r="BY508" s="29" t="s">
        <v>429</v>
      </c>
      <c r="BZ508" s="65" t="s">
        <v>429</v>
      </c>
      <c r="CA508" s="65" t="s">
        <v>429</v>
      </c>
      <c r="CB508" s="65" t="s">
        <v>429</v>
      </c>
      <c r="CC508" s="65" t="s">
        <v>429</v>
      </c>
      <c r="CD508" s="66">
        <v>16</v>
      </c>
      <c r="CE508" s="66">
        <v>4</v>
      </c>
      <c r="CF508" s="66">
        <v>5</v>
      </c>
      <c r="CG508" s="66">
        <v>0</v>
      </c>
      <c r="CH508" s="66">
        <v>0</v>
      </c>
      <c r="CI508" s="66">
        <v>81</v>
      </c>
      <c r="CJ508" s="66">
        <v>0</v>
      </c>
      <c r="CK508" s="66">
        <v>46</v>
      </c>
      <c r="CL508" s="66">
        <v>166</v>
      </c>
      <c r="CM508" s="66">
        <v>113</v>
      </c>
      <c r="CN508" s="66">
        <v>8</v>
      </c>
      <c r="CO508" s="66">
        <v>19</v>
      </c>
      <c r="CP508" s="66">
        <v>6</v>
      </c>
      <c r="CQ508" s="66">
        <v>5</v>
      </c>
      <c r="CR508" s="67">
        <v>0.14175257731958762</v>
      </c>
      <c r="CS508" s="67">
        <v>0.17525773195876287</v>
      </c>
      <c r="CT508" s="67">
        <v>0.3127147766323024</v>
      </c>
      <c r="CU508" s="67">
        <v>0.19415807560137457</v>
      </c>
      <c r="CV508" s="67">
        <v>0.17611683848797252</v>
      </c>
      <c r="CW508" s="68">
        <v>22</v>
      </c>
      <c r="CX508" s="68">
        <v>12</v>
      </c>
      <c r="CY508" s="68">
        <v>10</v>
      </c>
      <c r="CZ508" s="68">
        <v>20</v>
      </c>
    </row>
    <row r="509" spans="1:371" x14ac:dyDescent="0.3">
      <c r="A509" s="3" t="s">
        <v>849</v>
      </c>
      <c r="B509" s="3" t="s">
        <v>937</v>
      </c>
      <c r="C509" s="3" t="s">
        <v>958</v>
      </c>
      <c r="D509" s="6">
        <v>503452</v>
      </c>
      <c r="E509" s="4">
        <v>4343</v>
      </c>
      <c r="F509" s="4">
        <v>88</v>
      </c>
      <c r="G509" s="54">
        <v>2.0262491365415611E-2</v>
      </c>
      <c r="H509" s="4">
        <v>1</v>
      </c>
      <c r="I509" s="4">
        <v>38</v>
      </c>
      <c r="J509" s="6"/>
      <c r="K509" s="6"/>
      <c r="L509" s="6">
        <v>38</v>
      </c>
      <c r="M509" s="61">
        <v>50</v>
      </c>
      <c r="N509" s="4" t="s">
        <v>1709</v>
      </c>
      <c r="O509" s="4">
        <v>23</v>
      </c>
      <c r="P509" s="4">
        <v>50</v>
      </c>
      <c r="Q509" s="4">
        <v>100</v>
      </c>
      <c r="R509" s="4">
        <v>95</v>
      </c>
      <c r="S509" s="4">
        <v>5</v>
      </c>
      <c r="T509" s="4">
        <v>0</v>
      </c>
      <c r="U509" s="4">
        <v>0</v>
      </c>
      <c r="V509" s="4">
        <v>65</v>
      </c>
      <c r="W509" s="4">
        <v>25</v>
      </c>
      <c r="X509" s="4">
        <v>70</v>
      </c>
      <c r="Y509" s="4">
        <v>0</v>
      </c>
      <c r="Z509" s="4">
        <v>5</v>
      </c>
      <c r="AA509" s="4">
        <v>100</v>
      </c>
      <c r="AB509" s="4">
        <v>100</v>
      </c>
      <c r="AC509" s="4">
        <v>100</v>
      </c>
      <c r="AD509" s="4">
        <v>100</v>
      </c>
      <c r="AE509" s="4">
        <v>98</v>
      </c>
      <c r="AF509" s="4">
        <v>0</v>
      </c>
      <c r="AG509" s="4">
        <v>98</v>
      </c>
      <c r="AH509" s="4">
        <v>2</v>
      </c>
      <c r="AI509" s="4">
        <v>100</v>
      </c>
      <c r="AJ509" s="4">
        <v>2</v>
      </c>
      <c r="AK509" s="4" t="s">
        <v>96</v>
      </c>
      <c r="AL509" s="4" t="s">
        <v>97</v>
      </c>
      <c r="AM509" s="4" t="s">
        <v>98</v>
      </c>
      <c r="AN509" s="4" t="s">
        <v>97</v>
      </c>
      <c r="AO509" s="4" t="s">
        <v>97</v>
      </c>
      <c r="AP509" s="4" t="s">
        <v>97</v>
      </c>
      <c r="AQ509" s="4" t="s">
        <v>97</v>
      </c>
      <c r="AR509" s="4" t="s">
        <v>97</v>
      </c>
      <c r="AS509" s="4" t="s">
        <v>97</v>
      </c>
      <c r="AT509" s="4" t="s">
        <v>97</v>
      </c>
      <c r="AU509" s="4" t="s">
        <v>97</v>
      </c>
      <c r="AV509" s="4" t="s">
        <v>97</v>
      </c>
      <c r="AW509" s="4" t="s">
        <v>97</v>
      </c>
      <c r="AX509" s="4" t="s">
        <v>97</v>
      </c>
      <c r="AY509" s="4" t="s">
        <v>97</v>
      </c>
      <c r="AZ509" s="4" t="s">
        <v>97</v>
      </c>
      <c r="BA509" s="4" t="s">
        <v>97</v>
      </c>
      <c r="BB509" s="4" t="s">
        <v>97</v>
      </c>
      <c r="BC509" s="4" t="s">
        <v>97</v>
      </c>
      <c r="BD509" s="4" t="s">
        <v>96</v>
      </c>
      <c r="BE509" s="4">
        <v>1</v>
      </c>
      <c r="BF509" s="4">
        <v>2</v>
      </c>
      <c r="BG509" s="4">
        <v>15</v>
      </c>
      <c r="BH509" s="4">
        <v>3</v>
      </c>
      <c r="BI509" s="4">
        <v>4</v>
      </c>
      <c r="BJ509" s="4">
        <v>1</v>
      </c>
      <c r="BK509" s="4">
        <v>11</v>
      </c>
      <c r="BL509" s="4" t="s">
        <v>97</v>
      </c>
      <c r="BM509" s="4" t="s">
        <v>97</v>
      </c>
      <c r="BN509" s="4" t="s">
        <v>98</v>
      </c>
      <c r="BO509" s="6" t="s">
        <v>97</v>
      </c>
      <c r="BP509" s="6" t="s">
        <v>98</v>
      </c>
      <c r="BQ509" s="6" t="s">
        <v>98</v>
      </c>
      <c r="BR509" s="6" t="s">
        <v>96</v>
      </c>
      <c r="BS509" s="6">
        <v>21</v>
      </c>
      <c r="BT509" s="6" t="s">
        <v>96</v>
      </c>
      <c r="BU509" s="29" t="s">
        <v>429</v>
      </c>
      <c r="BV509" s="29" t="s">
        <v>429</v>
      </c>
      <c r="BW509" s="29" t="s">
        <v>429</v>
      </c>
      <c r="BX509" s="29" t="s">
        <v>429</v>
      </c>
      <c r="BY509" s="29" t="s">
        <v>429</v>
      </c>
      <c r="BZ509" s="65" t="s">
        <v>429</v>
      </c>
      <c r="CA509" s="65" t="s">
        <v>1799</v>
      </c>
      <c r="CB509" s="65" t="s">
        <v>429</v>
      </c>
      <c r="CC509" s="65" t="s">
        <v>429</v>
      </c>
      <c r="CD509" s="66">
        <v>79</v>
      </c>
      <c r="CE509" s="66">
        <v>17</v>
      </c>
      <c r="CF509" s="66">
        <v>15</v>
      </c>
      <c r="CG509" s="66">
        <v>0</v>
      </c>
      <c r="CH509" s="66">
        <v>11</v>
      </c>
      <c r="CI509" s="66">
        <v>61</v>
      </c>
      <c r="CJ509" s="66">
        <v>4</v>
      </c>
      <c r="CK509" s="66">
        <v>38</v>
      </c>
      <c r="CL509" s="66">
        <v>836</v>
      </c>
      <c r="CM509" s="66">
        <v>517</v>
      </c>
      <c r="CN509" s="66">
        <v>27</v>
      </c>
      <c r="CO509" s="66">
        <v>101</v>
      </c>
      <c r="CP509" s="66">
        <v>14</v>
      </c>
      <c r="CQ509" s="66">
        <v>17</v>
      </c>
      <c r="CR509" s="67">
        <v>0.16551724137931034</v>
      </c>
      <c r="CS509" s="67">
        <v>0.1638525564803805</v>
      </c>
      <c r="CT509" s="67">
        <v>0.31581450653983351</v>
      </c>
      <c r="CU509" s="67">
        <v>0.19571938168846612</v>
      </c>
      <c r="CV509" s="67">
        <v>0.15909631391200951</v>
      </c>
      <c r="CW509" s="68">
        <v>67</v>
      </c>
      <c r="CX509" s="68">
        <v>84</v>
      </c>
      <c r="CY509" s="68">
        <v>29</v>
      </c>
      <c r="CZ509" s="68">
        <v>50</v>
      </c>
    </row>
    <row r="510" spans="1:371" x14ac:dyDescent="0.3">
      <c r="A510" s="3" t="s">
        <v>849</v>
      </c>
      <c r="B510" s="3" t="s">
        <v>937</v>
      </c>
      <c r="C510" s="3" t="s">
        <v>960</v>
      </c>
      <c r="D510" s="6">
        <v>503592</v>
      </c>
      <c r="E510" s="4">
        <v>9862</v>
      </c>
      <c r="F510" s="4">
        <v>300</v>
      </c>
      <c r="G510" s="54">
        <v>3.0419793145406611E-2</v>
      </c>
      <c r="H510" s="4">
        <v>2</v>
      </c>
      <c r="I510" s="4">
        <v>110</v>
      </c>
      <c r="J510" s="6"/>
      <c r="K510" s="6">
        <v>80</v>
      </c>
      <c r="L510" s="6">
        <v>30</v>
      </c>
      <c r="M510" s="61">
        <v>190</v>
      </c>
      <c r="N510" s="4" t="s">
        <v>1709</v>
      </c>
      <c r="O510" s="4">
        <v>46</v>
      </c>
      <c r="P510" s="4">
        <v>150</v>
      </c>
      <c r="Q510" s="4">
        <v>100</v>
      </c>
      <c r="R510" s="4">
        <v>100</v>
      </c>
      <c r="S510" s="4">
        <v>0</v>
      </c>
      <c r="T510" s="4">
        <v>0</v>
      </c>
      <c r="U510" s="4">
        <v>0</v>
      </c>
      <c r="V510" s="4">
        <v>75</v>
      </c>
      <c r="W510" s="4">
        <v>75</v>
      </c>
      <c r="X510" s="4">
        <v>25</v>
      </c>
      <c r="Y510" s="4">
        <v>0</v>
      </c>
      <c r="Z510" s="4">
        <v>0</v>
      </c>
      <c r="AA510" s="4">
        <v>100</v>
      </c>
      <c r="AB510" s="4">
        <v>98</v>
      </c>
      <c r="AC510" s="4">
        <v>100</v>
      </c>
      <c r="AD510" s="4">
        <v>100</v>
      </c>
      <c r="AE510" s="4">
        <v>98</v>
      </c>
      <c r="AF510" s="4">
        <v>0</v>
      </c>
      <c r="AG510" s="4">
        <v>98</v>
      </c>
      <c r="AH510" s="4">
        <v>2</v>
      </c>
      <c r="AI510" s="4">
        <v>100</v>
      </c>
      <c r="AJ510" s="4">
        <v>2</v>
      </c>
      <c r="AK510" s="4" t="s">
        <v>97</v>
      </c>
      <c r="AL510" s="4" t="s">
        <v>97</v>
      </c>
      <c r="AM510" s="4" t="s">
        <v>98</v>
      </c>
      <c r="AN510" s="4" t="s">
        <v>97</v>
      </c>
      <c r="AO510" s="4" t="s">
        <v>97</v>
      </c>
      <c r="AP510" s="4" t="s">
        <v>97</v>
      </c>
      <c r="AQ510" s="4" t="s">
        <v>97</v>
      </c>
      <c r="AR510" s="4" t="s">
        <v>97</v>
      </c>
      <c r="AS510" s="4" t="s">
        <v>97</v>
      </c>
      <c r="AT510" s="4" t="s">
        <v>97</v>
      </c>
      <c r="AU510" s="4" t="s">
        <v>97</v>
      </c>
      <c r="AV510" s="4" t="s">
        <v>97</v>
      </c>
      <c r="AW510" s="4" t="s">
        <v>97</v>
      </c>
      <c r="AX510" s="4" t="s">
        <v>97</v>
      </c>
      <c r="AY510" s="4" t="s">
        <v>96</v>
      </c>
      <c r="AZ510" s="4" t="s">
        <v>97</v>
      </c>
      <c r="BA510" s="4" t="s">
        <v>97</v>
      </c>
      <c r="BB510" s="4" t="s">
        <v>97</v>
      </c>
      <c r="BC510" s="4" t="s">
        <v>96</v>
      </c>
      <c r="BD510" s="4" t="s">
        <v>96</v>
      </c>
      <c r="BE510" s="4">
        <v>0</v>
      </c>
      <c r="BF510" s="4">
        <v>0</v>
      </c>
      <c r="BG510" s="4">
        <v>0</v>
      </c>
      <c r="BH510" s="4">
        <v>0</v>
      </c>
      <c r="BI510" s="4">
        <v>0</v>
      </c>
      <c r="BJ510" s="4">
        <v>0</v>
      </c>
      <c r="BK510" s="4">
        <v>13</v>
      </c>
      <c r="BL510" s="4" t="s">
        <v>97</v>
      </c>
      <c r="BM510" s="4" t="s">
        <v>1439</v>
      </c>
      <c r="BN510" s="4" t="s">
        <v>98</v>
      </c>
      <c r="BO510" s="6" t="s">
        <v>97</v>
      </c>
      <c r="BP510" s="6" t="s">
        <v>98</v>
      </c>
      <c r="BQ510" s="6" t="s">
        <v>98</v>
      </c>
      <c r="BR510" s="6" t="s">
        <v>96</v>
      </c>
      <c r="BS510" s="6">
        <v>10</v>
      </c>
      <c r="BT510" s="6" t="s">
        <v>96</v>
      </c>
      <c r="BU510" s="29" t="s">
        <v>429</v>
      </c>
      <c r="BV510" s="29" t="s">
        <v>429</v>
      </c>
      <c r="BW510" s="29" t="s">
        <v>429</v>
      </c>
      <c r="BX510" s="29" t="s">
        <v>429</v>
      </c>
      <c r="BY510" s="29" t="s">
        <v>429</v>
      </c>
      <c r="BZ510" s="65" t="s">
        <v>429</v>
      </c>
      <c r="CA510" s="65" t="s">
        <v>1799</v>
      </c>
      <c r="CB510" s="65" t="s">
        <v>429</v>
      </c>
      <c r="CC510" s="65" t="s">
        <v>429</v>
      </c>
      <c r="CD510" s="66">
        <v>180</v>
      </c>
      <c r="CE510" s="66">
        <v>39</v>
      </c>
      <c r="CF510" s="66">
        <v>41</v>
      </c>
      <c r="CG510" s="66">
        <v>0</v>
      </c>
      <c r="CH510" s="66">
        <v>0</v>
      </c>
      <c r="CI510" s="66">
        <v>144</v>
      </c>
      <c r="CJ510" s="66">
        <v>0</v>
      </c>
      <c r="CK510" s="66">
        <v>90</v>
      </c>
      <c r="CL510" s="66">
        <v>1788</v>
      </c>
      <c r="CM510" s="66">
        <v>1168</v>
      </c>
      <c r="CN510" s="66">
        <v>56</v>
      </c>
      <c r="CO510" s="66">
        <v>207</v>
      </c>
      <c r="CP510" s="66">
        <v>39</v>
      </c>
      <c r="CQ510" s="66">
        <v>39</v>
      </c>
      <c r="CR510" s="67">
        <v>0.13678184420363934</v>
      </c>
      <c r="CS510" s="67">
        <v>0.18166019218973625</v>
      </c>
      <c r="CT510" s="67">
        <v>0.31067266407687588</v>
      </c>
      <c r="CU510" s="67">
        <v>0.1936209364138213</v>
      </c>
      <c r="CV510" s="67">
        <v>0.17726436311592722</v>
      </c>
      <c r="CW510" s="68">
        <v>130</v>
      </c>
      <c r="CX510" s="68">
        <v>182</v>
      </c>
      <c r="CY510" s="68">
        <v>73</v>
      </c>
      <c r="CZ510" s="68">
        <v>117</v>
      </c>
    </row>
    <row r="511" spans="1:371" x14ac:dyDescent="0.3">
      <c r="A511" s="3" t="s">
        <v>849</v>
      </c>
      <c r="B511" s="3" t="s">
        <v>937</v>
      </c>
      <c r="C511" s="3" t="s">
        <v>963</v>
      </c>
      <c r="D511" s="6">
        <v>503614</v>
      </c>
      <c r="E511" s="4">
        <v>5197</v>
      </c>
      <c r="F511" s="4">
        <v>519</v>
      </c>
      <c r="G511" s="54">
        <v>9.9865306907831436E-2</v>
      </c>
      <c r="H511" s="4">
        <v>2</v>
      </c>
      <c r="I511" s="4">
        <v>269</v>
      </c>
      <c r="J511" s="6">
        <v>120</v>
      </c>
      <c r="K511" s="6"/>
      <c r="L511" s="6">
        <v>149</v>
      </c>
      <c r="M511" s="61">
        <v>250</v>
      </c>
      <c r="N511" s="4" t="s">
        <v>1718</v>
      </c>
      <c r="O511" s="4">
        <v>44</v>
      </c>
      <c r="P511" s="4">
        <v>132</v>
      </c>
      <c r="Q511" s="4">
        <v>100</v>
      </c>
      <c r="R511" s="4">
        <v>98</v>
      </c>
      <c r="S511" s="4">
        <v>2</v>
      </c>
      <c r="T511" s="4">
        <v>0</v>
      </c>
      <c r="U511" s="4">
        <v>0</v>
      </c>
      <c r="V511" s="4">
        <v>0</v>
      </c>
      <c r="W511" s="4">
        <v>0</v>
      </c>
      <c r="X511" s="4">
        <v>100</v>
      </c>
      <c r="Y511" s="4">
        <v>0</v>
      </c>
      <c r="Z511" s="4">
        <v>0</v>
      </c>
      <c r="AA511" s="4">
        <v>100</v>
      </c>
      <c r="AB511" s="4">
        <v>100</v>
      </c>
      <c r="AC511" s="4">
        <v>100</v>
      </c>
      <c r="AD511" s="4">
        <v>100</v>
      </c>
      <c r="AE511" s="4">
        <v>100</v>
      </c>
      <c r="AF511" s="4">
        <v>0</v>
      </c>
      <c r="AG511" s="4">
        <v>70</v>
      </c>
      <c r="AH511" s="4">
        <v>30</v>
      </c>
      <c r="AI511" s="4">
        <v>100</v>
      </c>
      <c r="AJ511" s="4">
        <v>4</v>
      </c>
      <c r="AK511" s="4" t="s">
        <v>96</v>
      </c>
      <c r="AL511" s="4" t="s">
        <v>96</v>
      </c>
      <c r="AM511" s="4">
        <v>4</v>
      </c>
      <c r="AN511" s="4" t="s">
        <v>97</v>
      </c>
      <c r="AO511" s="4" t="s">
        <v>97</v>
      </c>
      <c r="AP511" s="4" t="s">
        <v>97</v>
      </c>
      <c r="AQ511" s="4" t="s">
        <v>97</v>
      </c>
      <c r="AR511" s="4" t="s">
        <v>97</v>
      </c>
      <c r="AS511" s="4" t="s">
        <v>96</v>
      </c>
      <c r="AT511" s="4" t="s">
        <v>97</v>
      </c>
      <c r="AU511" s="4" t="s">
        <v>97</v>
      </c>
      <c r="AV511" s="4" t="s">
        <v>97</v>
      </c>
      <c r="AW511" s="4" t="s">
        <v>97</v>
      </c>
      <c r="AX511" s="4" t="s">
        <v>97</v>
      </c>
      <c r="AY511" s="4" t="s">
        <v>97</v>
      </c>
      <c r="AZ511" s="4" t="s">
        <v>97</v>
      </c>
      <c r="BA511" s="4" t="s">
        <v>97</v>
      </c>
      <c r="BB511" s="4" t="s">
        <v>97</v>
      </c>
      <c r="BC511" s="4" t="s">
        <v>96</v>
      </c>
      <c r="BD511" s="4" t="s">
        <v>96</v>
      </c>
      <c r="BE511" s="4">
        <v>0</v>
      </c>
      <c r="BF511" s="4">
        <v>0</v>
      </c>
      <c r="BG511" s="4">
        <v>0</v>
      </c>
      <c r="BH511" s="4">
        <v>0</v>
      </c>
      <c r="BI511" s="4">
        <v>0</v>
      </c>
      <c r="BJ511" s="4">
        <v>0</v>
      </c>
      <c r="BK511" s="4">
        <v>12</v>
      </c>
      <c r="BL511" s="4" t="s">
        <v>97</v>
      </c>
      <c r="BM511" s="4" t="s">
        <v>97</v>
      </c>
      <c r="BN511" s="4" t="s">
        <v>98</v>
      </c>
      <c r="BO511" s="6" t="s">
        <v>97</v>
      </c>
      <c r="BP511" s="6" t="s">
        <v>98</v>
      </c>
      <c r="BQ511" s="6" t="s">
        <v>98</v>
      </c>
      <c r="BR511" s="6" t="s">
        <v>97</v>
      </c>
      <c r="BS511" s="6" t="s">
        <v>98</v>
      </c>
      <c r="BT511" s="6" t="s">
        <v>98</v>
      </c>
      <c r="BU511" s="29" t="s">
        <v>429</v>
      </c>
      <c r="BV511" s="29" t="s">
        <v>429</v>
      </c>
      <c r="BW511" s="29" t="s">
        <v>429</v>
      </c>
      <c r="BX511" s="29" t="s">
        <v>429</v>
      </c>
      <c r="BY511" s="29" t="s">
        <v>429</v>
      </c>
      <c r="BZ511" s="65" t="s">
        <v>429</v>
      </c>
      <c r="CA511" s="65" t="s">
        <v>1800</v>
      </c>
      <c r="CB511" s="65" t="s">
        <v>429</v>
      </c>
      <c r="CC511" s="65" t="s">
        <v>429</v>
      </c>
      <c r="CD511" s="66">
        <v>67</v>
      </c>
      <c r="CE511" s="66">
        <v>10</v>
      </c>
      <c r="CF511" s="66">
        <v>16</v>
      </c>
      <c r="CG511" s="66">
        <v>0</v>
      </c>
      <c r="CH511" s="66">
        <v>3</v>
      </c>
      <c r="CI511" s="66">
        <v>158</v>
      </c>
      <c r="CJ511" s="66">
        <v>0</v>
      </c>
      <c r="CK511" s="66">
        <v>66</v>
      </c>
      <c r="CL511" s="66">
        <v>919</v>
      </c>
      <c r="CM511" s="66">
        <v>590</v>
      </c>
      <c r="CN511" s="66">
        <v>40</v>
      </c>
      <c r="CO511" s="66">
        <v>116</v>
      </c>
      <c r="CP511" s="66">
        <v>59</v>
      </c>
      <c r="CQ511" s="66">
        <v>55</v>
      </c>
      <c r="CR511" s="67">
        <v>0.14720911949685533</v>
      </c>
      <c r="CS511" s="67">
        <v>0.17786949685534592</v>
      </c>
      <c r="CT511" s="67">
        <v>0.29815251572327045</v>
      </c>
      <c r="CU511" s="67">
        <v>0.20459905660377359</v>
      </c>
      <c r="CV511" s="67">
        <v>0.17216981132075471</v>
      </c>
      <c r="CW511" s="68">
        <v>41</v>
      </c>
      <c r="CX511" s="68">
        <v>76</v>
      </c>
      <c r="CY511" s="68">
        <v>40</v>
      </c>
      <c r="CZ511" s="68">
        <v>73</v>
      </c>
    </row>
    <row r="512" spans="1:371" x14ac:dyDescent="0.3">
      <c r="A512" s="3" t="s">
        <v>849</v>
      </c>
      <c r="B512" s="3" t="s">
        <v>937</v>
      </c>
      <c r="C512" s="3" t="s">
        <v>966</v>
      </c>
      <c r="D512" s="6">
        <v>503631</v>
      </c>
      <c r="E512" s="4">
        <v>1882</v>
      </c>
      <c r="F512" s="4">
        <v>210</v>
      </c>
      <c r="G512" s="54">
        <v>0.11158342189160468</v>
      </c>
      <c r="H512" s="4">
        <v>1</v>
      </c>
      <c r="I512" s="4">
        <v>200</v>
      </c>
      <c r="J512" s="6"/>
      <c r="K512" s="6">
        <v>200</v>
      </c>
      <c r="L512" s="6"/>
      <c r="M512" s="61">
        <v>10</v>
      </c>
      <c r="N512" s="4" t="s">
        <v>1709</v>
      </c>
      <c r="O512" s="4">
        <v>0</v>
      </c>
      <c r="P512" s="4">
        <v>0</v>
      </c>
      <c r="Q512" s="4">
        <v>100</v>
      </c>
      <c r="R512" s="4">
        <v>95</v>
      </c>
      <c r="S512" s="4">
        <v>5</v>
      </c>
      <c r="T512" s="4">
        <v>0</v>
      </c>
      <c r="U512" s="4">
        <v>0</v>
      </c>
      <c r="V512" s="4">
        <v>0</v>
      </c>
      <c r="W512" s="4">
        <v>0</v>
      </c>
      <c r="X512" s="4">
        <v>100</v>
      </c>
      <c r="Y512" s="4">
        <v>0</v>
      </c>
      <c r="Z512" s="4">
        <v>0</v>
      </c>
      <c r="AA512" s="4">
        <v>100</v>
      </c>
      <c r="AB512" s="4">
        <v>98</v>
      </c>
      <c r="AC512" s="4">
        <v>100</v>
      </c>
      <c r="AD512" s="4">
        <v>100</v>
      </c>
      <c r="AE512" s="4">
        <v>98</v>
      </c>
      <c r="AF512" s="4">
        <v>0</v>
      </c>
      <c r="AG512" s="4">
        <v>90</v>
      </c>
      <c r="AH512" s="4">
        <v>10</v>
      </c>
      <c r="AI512" s="4">
        <v>98</v>
      </c>
      <c r="AJ512" s="4">
        <v>2</v>
      </c>
      <c r="AK512" s="4" t="s">
        <v>97</v>
      </c>
      <c r="AL512" s="4" t="s">
        <v>97</v>
      </c>
      <c r="AM512" s="4" t="s">
        <v>98</v>
      </c>
      <c r="AN512" s="4" t="s">
        <v>96</v>
      </c>
      <c r="AO512" s="4" t="s">
        <v>97</v>
      </c>
      <c r="AP512" s="4" t="s">
        <v>97</v>
      </c>
      <c r="AQ512" s="4" t="s">
        <v>97</v>
      </c>
      <c r="AR512" s="4" t="s">
        <v>97</v>
      </c>
      <c r="AS512" s="4" t="s">
        <v>97</v>
      </c>
      <c r="AT512" s="4" t="s">
        <v>97</v>
      </c>
      <c r="AU512" s="4" t="s">
        <v>97</v>
      </c>
      <c r="AV512" s="4" t="s">
        <v>97</v>
      </c>
      <c r="AW512" s="4" t="s">
        <v>97</v>
      </c>
      <c r="AX512" s="4" t="s">
        <v>97</v>
      </c>
      <c r="AY512" s="4" t="s">
        <v>97</v>
      </c>
      <c r="AZ512" s="4" t="s">
        <v>97</v>
      </c>
      <c r="BA512" s="4" t="s">
        <v>97</v>
      </c>
      <c r="BB512" s="4" t="s">
        <v>97</v>
      </c>
      <c r="BC512" s="4" t="s">
        <v>96</v>
      </c>
      <c r="BD512" s="4" t="s">
        <v>96</v>
      </c>
      <c r="BE512" s="4">
        <v>0</v>
      </c>
      <c r="BF512" s="4">
        <v>6</v>
      </c>
      <c r="BG512" s="4">
        <v>23</v>
      </c>
      <c r="BH512" s="4">
        <v>0</v>
      </c>
      <c r="BI512" s="4">
        <v>20</v>
      </c>
      <c r="BJ512" s="4">
        <v>0</v>
      </c>
      <c r="BK512" s="4">
        <v>9</v>
      </c>
      <c r="BL512" s="4" t="s">
        <v>97</v>
      </c>
      <c r="BM512" s="4" t="s">
        <v>97</v>
      </c>
      <c r="BN512" s="4" t="s">
        <v>98</v>
      </c>
      <c r="BO512" s="6" t="s">
        <v>97</v>
      </c>
      <c r="BP512" s="6" t="s">
        <v>98</v>
      </c>
      <c r="BQ512" s="6" t="s">
        <v>98</v>
      </c>
      <c r="BR512" s="6" t="s">
        <v>96</v>
      </c>
      <c r="BS512" s="6">
        <v>20</v>
      </c>
      <c r="BT512" s="6" t="s">
        <v>96</v>
      </c>
      <c r="BU512" s="29" t="s">
        <v>429</v>
      </c>
      <c r="BV512" s="29" t="s">
        <v>429</v>
      </c>
      <c r="BW512" s="29" t="s">
        <v>429</v>
      </c>
      <c r="BX512" s="29" t="s">
        <v>429</v>
      </c>
      <c r="BY512" s="29" t="s">
        <v>429</v>
      </c>
      <c r="BZ512" s="65" t="s">
        <v>429</v>
      </c>
      <c r="CA512" s="65" t="s">
        <v>429</v>
      </c>
      <c r="CB512" s="65" t="s">
        <v>429</v>
      </c>
      <c r="CC512" s="65" t="s">
        <v>429</v>
      </c>
      <c r="CD512" s="66">
        <v>57</v>
      </c>
      <c r="CE512" s="66">
        <v>19</v>
      </c>
      <c r="CF512" s="66">
        <v>12</v>
      </c>
      <c r="CG512" s="66">
        <v>0</v>
      </c>
      <c r="CH512" s="66">
        <v>4</v>
      </c>
      <c r="CI512" s="66">
        <v>88</v>
      </c>
      <c r="CJ512" s="66">
        <v>0</v>
      </c>
      <c r="CK512" s="66">
        <v>56</v>
      </c>
      <c r="CL512" s="66">
        <v>355</v>
      </c>
      <c r="CM512" s="66">
        <v>227</v>
      </c>
      <c r="CN512" s="66">
        <v>18</v>
      </c>
      <c r="CO512" s="66">
        <v>40</v>
      </c>
      <c r="CP512" s="66">
        <v>6</v>
      </c>
      <c r="CQ512" s="66">
        <v>23</v>
      </c>
      <c r="CR512" s="67">
        <v>0.14812834224598931</v>
      </c>
      <c r="CS512" s="67">
        <v>0.20427807486631017</v>
      </c>
      <c r="CT512" s="67">
        <v>0.2818181818181818</v>
      </c>
      <c r="CU512" s="67">
        <v>0.19732620320855615</v>
      </c>
      <c r="CV512" s="67">
        <v>0.16844919786096257</v>
      </c>
      <c r="CW512" s="68">
        <v>35</v>
      </c>
      <c r="CX512" s="68">
        <v>25</v>
      </c>
      <c r="CY512" s="68">
        <v>18</v>
      </c>
      <c r="CZ512" s="68">
        <v>18</v>
      </c>
    </row>
    <row r="513" spans="1:375" x14ac:dyDescent="0.3">
      <c r="A513" s="3" t="s">
        <v>849</v>
      </c>
      <c r="B513" s="3" t="s">
        <v>937</v>
      </c>
      <c r="C513" s="3" t="s">
        <v>967</v>
      </c>
      <c r="D513" s="6">
        <v>503649</v>
      </c>
      <c r="E513" s="4">
        <v>2150</v>
      </c>
      <c r="F513" s="4">
        <v>385</v>
      </c>
      <c r="G513" s="54">
        <v>0.17906976744186046</v>
      </c>
      <c r="H513" s="4">
        <v>2</v>
      </c>
      <c r="I513" s="4">
        <v>205</v>
      </c>
      <c r="J513" s="6"/>
      <c r="K513" s="6">
        <v>98</v>
      </c>
      <c r="L513" s="6">
        <v>107</v>
      </c>
      <c r="M513" s="61">
        <v>180</v>
      </c>
      <c r="N513" s="4" t="s">
        <v>1709</v>
      </c>
      <c r="O513" s="4">
        <v>37</v>
      </c>
      <c r="P513" s="4">
        <v>81</v>
      </c>
      <c r="Q513" s="4">
        <v>100</v>
      </c>
      <c r="R513" s="4">
        <v>98</v>
      </c>
      <c r="S513" s="4">
        <v>2</v>
      </c>
      <c r="T513" s="4">
        <v>0</v>
      </c>
      <c r="U513" s="4">
        <v>0</v>
      </c>
      <c r="V513" s="4">
        <v>60</v>
      </c>
      <c r="W513" s="4">
        <v>40</v>
      </c>
      <c r="X513" s="4">
        <v>53</v>
      </c>
      <c r="Y513" s="4">
        <v>2</v>
      </c>
      <c r="Z513" s="4">
        <v>5</v>
      </c>
      <c r="AA513" s="4">
        <v>100</v>
      </c>
      <c r="AB513" s="4">
        <v>100</v>
      </c>
      <c r="AC513" s="4">
        <v>100</v>
      </c>
      <c r="AD513" s="4">
        <v>100</v>
      </c>
      <c r="AE513" s="4">
        <v>95</v>
      </c>
      <c r="AF513" s="4">
        <v>0</v>
      </c>
      <c r="AG513" s="4">
        <v>95</v>
      </c>
      <c r="AH513" s="4">
        <v>5</v>
      </c>
      <c r="AI513" s="4">
        <v>95</v>
      </c>
      <c r="AJ513" s="4">
        <v>4</v>
      </c>
      <c r="AK513" s="4" t="s">
        <v>96</v>
      </c>
      <c r="AL513" s="4" t="s">
        <v>97</v>
      </c>
      <c r="AM513" s="4" t="s">
        <v>98</v>
      </c>
      <c r="AN513" s="4" t="s">
        <v>97</v>
      </c>
      <c r="AO513" s="4" t="s">
        <v>97</v>
      </c>
      <c r="AP513" s="4" t="s">
        <v>97</v>
      </c>
      <c r="AQ513" s="4" t="s">
        <v>96</v>
      </c>
      <c r="AR513" s="4" t="s">
        <v>96</v>
      </c>
      <c r="AS513" s="4" t="s">
        <v>97</v>
      </c>
      <c r="AT513" s="4" t="s">
        <v>97</v>
      </c>
      <c r="AU513" s="4" t="s">
        <v>97</v>
      </c>
      <c r="AV513" s="4" t="s">
        <v>97</v>
      </c>
      <c r="AW513" s="4" t="s">
        <v>97</v>
      </c>
      <c r="AX513" s="4" t="s">
        <v>97</v>
      </c>
      <c r="AY513" s="4" t="s">
        <v>97</v>
      </c>
      <c r="AZ513" s="4" t="s">
        <v>97</v>
      </c>
      <c r="BA513" s="4" t="s">
        <v>97</v>
      </c>
      <c r="BB513" s="4" t="s">
        <v>97</v>
      </c>
      <c r="BC513" s="4" t="s">
        <v>97</v>
      </c>
      <c r="BD513" s="4" t="s">
        <v>96</v>
      </c>
      <c r="BE513" s="4">
        <v>0</v>
      </c>
      <c r="BF513" s="4">
        <v>0</v>
      </c>
      <c r="BG513" s="4">
        <v>15</v>
      </c>
      <c r="BH513" s="4">
        <v>0</v>
      </c>
      <c r="BI513" s="4">
        <v>15</v>
      </c>
      <c r="BJ513" s="4">
        <v>0</v>
      </c>
      <c r="BK513" s="4">
        <v>9</v>
      </c>
      <c r="BL513" s="4" t="s">
        <v>97</v>
      </c>
      <c r="BM513" s="4" t="s">
        <v>97</v>
      </c>
      <c r="BN513" s="4" t="s">
        <v>98</v>
      </c>
      <c r="BO513" s="6" t="s">
        <v>97</v>
      </c>
      <c r="BP513" s="6" t="s">
        <v>98</v>
      </c>
      <c r="BQ513" s="6" t="s">
        <v>98</v>
      </c>
      <c r="BR513" s="6" t="s">
        <v>96</v>
      </c>
      <c r="BS513" s="6">
        <v>5</v>
      </c>
      <c r="BT513" s="6" t="s">
        <v>96</v>
      </c>
      <c r="BU513" s="29" t="s">
        <v>429</v>
      </c>
      <c r="BV513" s="29" t="s">
        <v>429</v>
      </c>
      <c r="BW513" s="29" t="s">
        <v>429</v>
      </c>
      <c r="BX513" s="29" t="s">
        <v>429</v>
      </c>
      <c r="BY513" s="29" t="s">
        <v>429</v>
      </c>
      <c r="BZ513" s="65" t="s">
        <v>429</v>
      </c>
      <c r="CA513" s="65" t="s">
        <v>429</v>
      </c>
      <c r="CB513" s="65" t="s">
        <v>429</v>
      </c>
      <c r="CC513" s="65" t="s">
        <v>429</v>
      </c>
      <c r="CD513" s="66">
        <v>53</v>
      </c>
      <c r="CE513" s="66">
        <v>18</v>
      </c>
      <c r="CF513" s="66">
        <v>12</v>
      </c>
      <c r="CG513" s="66">
        <v>0</v>
      </c>
      <c r="CH513" s="66">
        <v>0</v>
      </c>
      <c r="CI513" s="66">
        <v>60</v>
      </c>
      <c r="CJ513" s="66">
        <v>0</v>
      </c>
      <c r="CK513" s="66">
        <v>34</v>
      </c>
      <c r="CL513" s="66">
        <v>398</v>
      </c>
      <c r="CM513" s="66">
        <v>256</v>
      </c>
      <c r="CN513" s="66">
        <v>16</v>
      </c>
      <c r="CO513" s="66">
        <v>47</v>
      </c>
      <c r="CP513" s="66">
        <v>8</v>
      </c>
      <c r="CQ513" s="66">
        <v>9</v>
      </c>
      <c r="CR513" s="67">
        <v>0.1519925857275255</v>
      </c>
      <c r="CS513" s="67">
        <v>0.18860055607043558</v>
      </c>
      <c r="CT513" s="67">
        <v>0.29147358665430956</v>
      </c>
      <c r="CU513" s="67">
        <v>0.19555143651529194</v>
      </c>
      <c r="CV513" s="67">
        <v>0.17238183503243745</v>
      </c>
      <c r="CW513" s="68">
        <v>32</v>
      </c>
      <c r="CX513" s="68">
        <v>35</v>
      </c>
      <c r="CY513" s="68">
        <v>18</v>
      </c>
      <c r="CZ513" s="68">
        <v>24</v>
      </c>
      <c r="DI513" s="47"/>
      <c r="DJ513" s="47"/>
      <c r="DK513" s="47"/>
      <c r="DL513" s="47"/>
      <c r="DM513" s="47"/>
      <c r="DN513" s="47"/>
      <c r="DO513" s="47"/>
      <c r="DP513" s="47"/>
      <c r="DQ513" s="47"/>
      <c r="DR513" s="47"/>
      <c r="DS513" s="47"/>
      <c r="DT513" s="47"/>
      <c r="DU513" s="47"/>
      <c r="DV513" s="47"/>
      <c r="DW513" s="47"/>
      <c r="DX513" s="47"/>
      <c r="DY513" s="47"/>
      <c r="DZ513" s="47"/>
      <c r="EA513" s="47"/>
      <c r="EB513" s="47"/>
      <c r="EC513" s="47"/>
      <c r="ED513" s="47"/>
      <c r="EE513" s="47"/>
      <c r="EF513" s="47"/>
      <c r="EG513" s="47"/>
      <c r="EH513" s="47"/>
      <c r="EI513" s="47"/>
      <c r="EJ513" s="47"/>
      <c r="EK513" s="47"/>
      <c r="EL513" s="47"/>
      <c r="EM513" s="47"/>
      <c r="EN513" s="47"/>
      <c r="EO513" s="47"/>
      <c r="EP513" s="47"/>
      <c r="EQ513" s="47"/>
      <c r="ER513" s="47"/>
      <c r="ES513" s="47"/>
      <c r="ET513" s="47"/>
      <c r="EU513" s="47"/>
      <c r="EV513" s="47"/>
      <c r="EW513" s="47"/>
      <c r="EX513" s="47"/>
      <c r="EY513" s="47"/>
      <c r="EZ513" s="47"/>
      <c r="FA513" s="47"/>
      <c r="FB513" s="47"/>
      <c r="FC513" s="47"/>
      <c r="FD513" s="47"/>
      <c r="FE513" s="47"/>
      <c r="FF513" s="47"/>
      <c r="FG513" s="47"/>
      <c r="FH513" s="47"/>
      <c r="FI513" s="47"/>
      <c r="FJ513" s="47"/>
      <c r="FK513" s="47"/>
      <c r="FL513" s="47"/>
      <c r="FM513" s="47"/>
      <c r="FN513" s="47"/>
      <c r="FO513" s="47"/>
      <c r="FP513" s="47"/>
      <c r="FQ513" s="47"/>
      <c r="FR513" s="47"/>
      <c r="FS513" s="47"/>
      <c r="FT513" s="47"/>
      <c r="FU513" s="47"/>
      <c r="FV513" s="47"/>
      <c r="FW513" s="47"/>
      <c r="FX513" s="47"/>
      <c r="FY513" s="47"/>
      <c r="FZ513" s="47"/>
      <c r="GA513" s="47"/>
      <c r="GB513" s="47"/>
      <c r="GC513" s="47"/>
      <c r="GD513" s="47"/>
      <c r="GE513" s="47"/>
      <c r="GF513" s="47"/>
      <c r="GG513" s="47"/>
      <c r="GH513" s="47"/>
      <c r="GI513" s="47"/>
      <c r="GJ513" s="47"/>
      <c r="GK513" s="47"/>
      <c r="GL513" s="47"/>
      <c r="GM513" s="47"/>
      <c r="GN513" s="47"/>
      <c r="GO513" s="47"/>
      <c r="GP513" s="47"/>
      <c r="GQ513" s="47"/>
      <c r="GR513" s="47"/>
      <c r="GS513" s="47"/>
      <c r="GT513" s="47"/>
      <c r="GU513" s="47"/>
      <c r="GV513" s="47"/>
      <c r="GW513" s="47"/>
      <c r="GX513" s="47"/>
      <c r="GY513" s="47"/>
      <c r="GZ513" s="47"/>
      <c r="HA513" s="47"/>
      <c r="HB513" s="47"/>
      <c r="HC513" s="47"/>
      <c r="HD513" s="47"/>
      <c r="HE513" s="47"/>
      <c r="HF513" s="47"/>
      <c r="HG513" s="47"/>
      <c r="HH513" s="47"/>
      <c r="HI513" s="47"/>
      <c r="HJ513" s="47"/>
      <c r="HK513" s="47"/>
      <c r="HL513" s="47"/>
      <c r="HM513" s="47"/>
      <c r="HN513" s="47"/>
      <c r="HO513" s="47"/>
      <c r="HP513" s="47"/>
      <c r="HQ513" s="47"/>
      <c r="HR513" s="47"/>
      <c r="HS513" s="47"/>
      <c r="HT513" s="47"/>
      <c r="HU513" s="47"/>
      <c r="HV513" s="47"/>
      <c r="HW513" s="47"/>
      <c r="HX513" s="47"/>
      <c r="HY513" s="47"/>
      <c r="HZ513" s="47"/>
      <c r="IA513" s="47"/>
      <c r="IB513" s="47"/>
      <c r="IC513" s="47"/>
      <c r="ID513" s="47"/>
      <c r="IE513" s="47"/>
      <c r="IF513" s="47"/>
      <c r="IG513" s="47"/>
      <c r="IH513" s="47"/>
      <c r="II513" s="47"/>
      <c r="IJ513" s="47"/>
      <c r="IK513" s="47"/>
      <c r="IL513" s="47"/>
      <c r="IM513" s="47"/>
      <c r="IN513" s="47"/>
      <c r="IO513" s="47"/>
      <c r="IP513" s="47"/>
      <c r="IQ513" s="47"/>
      <c r="IR513" s="47"/>
      <c r="IS513" s="47"/>
      <c r="IT513" s="47"/>
      <c r="IU513" s="47"/>
      <c r="IV513" s="47"/>
      <c r="IW513" s="47"/>
      <c r="IX513" s="47"/>
      <c r="IY513" s="47"/>
      <c r="IZ513" s="47"/>
      <c r="JA513" s="47"/>
      <c r="JB513" s="47"/>
      <c r="JC513" s="47"/>
      <c r="JD513" s="47"/>
      <c r="JE513" s="47"/>
      <c r="JF513" s="47"/>
      <c r="JG513" s="47"/>
      <c r="JH513" s="47"/>
      <c r="JI513" s="47"/>
      <c r="JJ513" s="47"/>
      <c r="JK513" s="47"/>
      <c r="JL513" s="47"/>
      <c r="JM513" s="47"/>
      <c r="JN513" s="47"/>
      <c r="JO513" s="47"/>
      <c r="JP513" s="47"/>
      <c r="JQ513" s="47"/>
      <c r="JR513" s="47"/>
      <c r="JS513" s="47"/>
      <c r="JT513" s="47"/>
      <c r="JU513" s="47"/>
      <c r="JV513" s="47"/>
      <c r="JW513" s="47"/>
      <c r="JX513" s="47"/>
      <c r="JY513" s="47"/>
      <c r="JZ513" s="47"/>
      <c r="KA513" s="47"/>
      <c r="KB513" s="47"/>
      <c r="KC513" s="47"/>
      <c r="KD513" s="47"/>
      <c r="KE513" s="47"/>
      <c r="KF513" s="47"/>
      <c r="KG513" s="47"/>
      <c r="KH513" s="47"/>
      <c r="KI513" s="47"/>
      <c r="KJ513" s="47"/>
      <c r="KK513" s="47"/>
      <c r="KL513" s="47"/>
      <c r="KM513" s="47"/>
      <c r="KN513" s="47"/>
      <c r="KO513" s="47"/>
      <c r="KP513" s="47"/>
      <c r="KQ513" s="47"/>
      <c r="KR513" s="47"/>
      <c r="KS513" s="47"/>
      <c r="KT513" s="47"/>
      <c r="KU513" s="47"/>
      <c r="KV513" s="47"/>
      <c r="KW513" s="47"/>
      <c r="KX513" s="47"/>
      <c r="KY513" s="47"/>
      <c r="KZ513" s="47"/>
      <c r="LA513" s="47"/>
      <c r="LB513" s="47"/>
      <c r="LC513" s="47"/>
      <c r="LD513" s="47"/>
      <c r="LE513" s="47"/>
      <c r="LF513" s="47"/>
      <c r="LG513" s="47"/>
      <c r="LH513" s="47"/>
      <c r="LI513" s="47"/>
      <c r="LJ513" s="47"/>
      <c r="LK513" s="47"/>
      <c r="LL513" s="47"/>
      <c r="LM513" s="47"/>
      <c r="LN513" s="47"/>
      <c r="LO513" s="47"/>
      <c r="LP513" s="47"/>
      <c r="LQ513" s="47"/>
      <c r="LR513" s="47"/>
      <c r="LS513" s="47"/>
      <c r="LT513" s="47"/>
      <c r="LU513" s="47"/>
      <c r="LV513" s="47"/>
      <c r="LW513" s="47"/>
      <c r="LX513" s="47"/>
      <c r="LY513" s="47"/>
      <c r="LZ513" s="47"/>
      <c r="MA513" s="47"/>
      <c r="MB513" s="47"/>
      <c r="MC513" s="47"/>
      <c r="MD513" s="47"/>
      <c r="ME513" s="47"/>
      <c r="MF513" s="47"/>
      <c r="MG513" s="47"/>
      <c r="MH513" s="47"/>
      <c r="MI513" s="47"/>
      <c r="MJ513" s="47"/>
      <c r="MK513" s="47"/>
      <c r="ML513" s="47"/>
      <c r="MM513" s="47"/>
      <c r="MN513" s="47"/>
      <c r="MO513" s="47"/>
      <c r="MP513" s="47"/>
      <c r="MQ513" s="47"/>
      <c r="MR513" s="47"/>
      <c r="MS513" s="47"/>
      <c r="MT513" s="47"/>
      <c r="MU513" s="47"/>
      <c r="MV513" s="47"/>
      <c r="MW513" s="47"/>
      <c r="MX513" s="47"/>
      <c r="MY513" s="47"/>
      <c r="MZ513" s="47"/>
      <c r="NA513" s="47"/>
      <c r="NB513" s="47"/>
      <c r="NC513" s="47"/>
      <c r="ND513" s="47"/>
      <c r="NE513" s="47"/>
      <c r="NF513" s="47"/>
      <c r="NG513" s="47"/>
    </row>
    <row r="514" spans="1:375" x14ac:dyDescent="0.3">
      <c r="A514" s="3" t="s">
        <v>849</v>
      </c>
      <c r="B514" s="3" t="s">
        <v>969</v>
      </c>
      <c r="C514" s="3" t="s">
        <v>970</v>
      </c>
      <c r="D514" s="6">
        <v>500241</v>
      </c>
      <c r="E514" s="4">
        <v>1306</v>
      </c>
      <c r="F514" s="4">
        <v>260</v>
      </c>
      <c r="G514" s="54">
        <v>0.19908116385911179</v>
      </c>
      <c r="H514" s="4">
        <v>1</v>
      </c>
      <c r="I514" s="4">
        <v>100</v>
      </c>
      <c r="J514" s="6"/>
      <c r="K514" s="6"/>
      <c r="L514" s="6">
        <v>100</v>
      </c>
      <c r="M514" s="61">
        <v>160</v>
      </c>
      <c r="N514" s="4" t="s">
        <v>1709</v>
      </c>
      <c r="O514" s="4">
        <v>6</v>
      </c>
      <c r="P514" s="4">
        <v>11</v>
      </c>
      <c r="Q514" s="4">
        <v>100</v>
      </c>
      <c r="R514" s="4">
        <v>70</v>
      </c>
      <c r="S514" s="4">
        <v>20</v>
      </c>
      <c r="T514" s="4">
        <v>10</v>
      </c>
      <c r="U514" s="4">
        <v>0</v>
      </c>
      <c r="V514" s="4">
        <v>100</v>
      </c>
      <c r="W514" s="4">
        <v>98</v>
      </c>
      <c r="X514" s="4">
        <v>2</v>
      </c>
      <c r="Y514" s="4">
        <v>0</v>
      </c>
      <c r="Z514" s="4">
        <v>0</v>
      </c>
      <c r="AA514" s="4">
        <v>100</v>
      </c>
      <c r="AB514" s="4">
        <v>98</v>
      </c>
      <c r="AC514" s="4">
        <v>100</v>
      </c>
      <c r="AD514" s="4">
        <v>0</v>
      </c>
      <c r="AE514" s="4">
        <v>0</v>
      </c>
      <c r="AF514" s="4">
        <v>0</v>
      </c>
      <c r="AG514" s="4">
        <v>50</v>
      </c>
      <c r="AH514" s="4">
        <v>50</v>
      </c>
      <c r="AI514" s="4">
        <v>98</v>
      </c>
      <c r="AJ514" s="4">
        <v>2</v>
      </c>
      <c r="AK514" s="4" t="s">
        <v>96</v>
      </c>
      <c r="AL514" s="4" t="s">
        <v>96</v>
      </c>
      <c r="AM514" s="4">
        <v>4</v>
      </c>
      <c r="AN514" s="4" t="s">
        <v>97</v>
      </c>
      <c r="AO514" s="4" t="s">
        <v>97</v>
      </c>
      <c r="AP514" s="4" t="s">
        <v>97</v>
      </c>
      <c r="AQ514" s="4" t="s">
        <v>97</v>
      </c>
      <c r="AR514" s="4" t="s">
        <v>97</v>
      </c>
      <c r="AS514" s="4" t="s">
        <v>97</v>
      </c>
      <c r="AT514" s="4" t="s">
        <v>97</v>
      </c>
      <c r="AU514" s="4" t="s">
        <v>97</v>
      </c>
      <c r="AV514" s="4" t="s">
        <v>97</v>
      </c>
      <c r="AW514" s="4" t="s">
        <v>97</v>
      </c>
      <c r="AX514" s="4" t="s">
        <v>97</v>
      </c>
      <c r="AY514" s="4" t="s">
        <v>97</v>
      </c>
      <c r="AZ514" s="4" t="s">
        <v>97</v>
      </c>
      <c r="BA514" s="4" t="s">
        <v>97</v>
      </c>
      <c r="BB514" s="4" t="s">
        <v>97</v>
      </c>
      <c r="BC514" s="4" t="s">
        <v>97</v>
      </c>
      <c r="BD514" s="4" t="s">
        <v>96</v>
      </c>
      <c r="BE514" s="4">
        <v>10</v>
      </c>
      <c r="BF514" s="4">
        <v>10</v>
      </c>
      <c r="BG514" s="4">
        <v>10</v>
      </c>
      <c r="BH514" s="4">
        <v>1</v>
      </c>
      <c r="BI514" s="4">
        <v>15</v>
      </c>
      <c r="BJ514" s="4">
        <v>1</v>
      </c>
      <c r="BK514" s="4">
        <v>9</v>
      </c>
      <c r="BL514" s="4" t="s">
        <v>97</v>
      </c>
      <c r="BM514" s="4" t="s">
        <v>97</v>
      </c>
      <c r="BN514" s="4" t="s">
        <v>98</v>
      </c>
      <c r="BO514" s="6" t="s">
        <v>97</v>
      </c>
      <c r="BP514" s="6" t="s">
        <v>98</v>
      </c>
      <c r="BQ514" s="6" t="s">
        <v>98</v>
      </c>
      <c r="BR514" s="6" t="s">
        <v>97</v>
      </c>
      <c r="BS514" s="6" t="s">
        <v>98</v>
      </c>
      <c r="BT514" s="6" t="s">
        <v>98</v>
      </c>
      <c r="BU514" s="29" t="s">
        <v>429</v>
      </c>
      <c r="BV514" s="29" t="s">
        <v>429</v>
      </c>
      <c r="BW514" s="29" t="s">
        <v>429</v>
      </c>
      <c r="BX514" s="29" t="s">
        <v>429</v>
      </c>
      <c r="BY514" s="29" t="s">
        <v>429</v>
      </c>
      <c r="BZ514" s="65" t="s">
        <v>429</v>
      </c>
      <c r="CA514" s="65" t="s">
        <v>429</v>
      </c>
      <c r="CB514" s="65" t="s">
        <v>429</v>
      </c>
      <c r="CC514" s="65" t="s">
        <v>429</v>
      </c>
      <c r="CD514" s="66">
        <v>34</v>
      </c>
      <c r="CE514" s="66">
        <v>10</v>
      </c>
      <c r="CF514" s="66">
        <v>5</v>
      </c>
      <c r="CG514" s="66">
        <v>0</v>
      </c>
      <c r="CH514" s="66">
        <v>3</v>
      </c>
      <c r="CI514" s="66">
        <v>41</v>
      </c>
      <c r="CJ514" s="66">
        <v>0</v>
      </c>
      <c r="CK514" s="66">
        <v>22</v>
      </c>
      <c r="CL514" s="66">
        <v>227</v>
      </c>
      <c r="CM514" s="66">
        <v>147</v>
      </c>
      <c r="CN514" s="66">
        <v>11</v>
      </c>
      <c r="CO514" s="66">
        <v>26</v>
      </c>
      <c r="CP514" s="66">
        <v>12</v>
      </c>
      <c r="CQ514" s="66">
        <v>12</v>
      </c>
      <c r="CR514" s="67">
        <v>0.15886415963161934</v>
      </c>
      <c r="CS514" s="67">
        <v>0.16884113584036839</v>
      </c>
      <c r="CT514" s="67">
        <v>0.26937835763622409</v>
      </c>
      <c r="CU514" s="67">
        <v>0.20184190330007676</v>
      </c>
      <c r="CV514" s="67">
        <v>0.20107444359171142</v>
      </c>
      <c r="CW514" s="68">
        <v>23</v>
      </c>
      <c r="CX514" s="68">
        <v>20</v>
      </c>
      <c r="CY514" s="68">
        <v>12</v>
      </c>
      <c r="CZ514" s="68">
        <v>18</v>
      </c>
    </row>
    <row r="515" spans="1:375" x14ac:dyDescent="0.3">
      <c r="A515" s="3" t="s">
        <v>849</v>
      </c>
      <c r="B515" s="3" t="s">
        <v>969</v>
      </c>
      <c r="C515" s="3" t="s">
        <v>972</v>
      </c>
      <c r="D515" s="6">
        <v>555878</v>
      </c>
      <c r="E515" s="4">
        <v>1903</v>
      </c>
      <c r="F515" s="4">
        <v>90</v>
      </c>
      <c r="G515" s="54">
        <v>4.7293746715712036E-2</v>
      </c>
      <c r="H515" s="4">
        <v>1</v>
      </c>
      <c r="I515" s="4">
        <v>90</v>
      </c>
      <c r="J515" s="6"/>
      <c r="K515" s="6">
        <v>90</v>
      </c>
      <c r="L515" s="6"/>
      <c r="M515" s="61"/>
      <c r="N515" s="4" t="s">
        <v>1709</v>
      </c>
      <c r="O515" s="4">
        <v>26</v>
      </c>
      <c r="P515" s="4">
        <v>78</v>
      </c>
      <c r="Q515" s="4">
        <v>100</v>
      </c>
      <c r="R515" s="4">
        <v>100</v>
      </c>
      <c r="S515" s="4">
        <v>0</v>
      </c>
      <c r="T515" s="4">
        <v>0</v>
      </c>
      <c r="U515" s="4">
        <v>0</v>
      </c>
      <c r="V515" s="4">
        <v>100</v>
      </c>
      <c r="W515" s="4">
        <v>100</v>
      </c>
      <c r="X515" s="4">
        <v>0</v>
      </c>
      <c r="Y515" s="4">
        <v>0</v>
      </c>
      <c r="Z515" s="4">
        <v>0</v>
      </c>
      <c r="AA515" s="4">
        <v>100</v>
      </c>
      <c r="AB515" s="4">
        <v>100</v>
      </c>
      <c r="AC515" s="4">
        <v>100</v>
      </c>
      <c r="AD515" s="4">
        <v>100</v>
      </c>
      <c r="AE515" s="4">
        <v>100</v>
      </c>
      <c r="AF515" s="4">
        <v>0</v>
      </c>
      <c r="AG515" s="4">
        <v>70</v>
      </c>
      <c r="AH515" s="4">
        <v>30</v>
      </c>
      <c r="AI515" s="4">
        <v>100</v>
      </c>
      <c r="AJ515" s="4">
        <v>2</v>
      </c>
      <c r="AK515" s="4" t="s">
        <v>96</v>
      </c>
      <c r="AL515" s="4" t="s">
        <v>96</v>
      </c>
      <c r="AM515" s="4">
        <v>2</v>
      </c>
      <c r="AN515" s="4" t="s">
        <v>97</v>
      </c>
      <c r="AO515" s="4" t="s">
        <v>97</v>
      </c>
      <c r="AP515" s="4" t="s">
        <v>97</v>
      </c>
      <c r="AQ515" s="4" t="s">
        <v>97</v>
      </c>
      <c r="AR515" s="4" t="s">
        <v>96</v>
      </c>
      <c r="AS515" s="4" t="s">
        <v>97</v>
      </c>
      <c r="AT515" s="4" t="s">
        <v>97</v>
      </c>
      <c r="AU515" s="4" t="s">
        <v>97</v>
      </c>
      <c r="AV515" s="4" t="s">
        <v>97</v>
      </c>
      <c r="AW515" s="4" t="s">
        <v>97</v>
      </c>
      <c r="AX515" s="4" t="s">
        <v>97</v>
      </c>
      <c r="AY515" s="4" t="s">
        <v>97</v>
      </c>
      <c r="AZ515" s="4" t="s">
        <v>97</v>
      </c>
      <c r="BA515" s="4" t="s">
        <v>97</v>
      </c>
      <c r="BB515" s="4" t="s">
        <v>97</v>
      </c>
      <c r="BC515" s="4" t="s">
        <v>97</v>
      </c>
      <c r="BD515" s="4" t="s">
        <v>96</v>
      </c>
      <c r="BE515" s="4">
        <v>3</v>
      </c>
      <c r="BF515" s="4">
        <v>3</v>
      </c>
      <c r="BG515" s="4">
        <v>3</v>
      </c>
      <c r="BH515" s="4">
        <v>0</v>
      </c>
      <c r="BI515" s="4">
        <v>15</v>
      </c>
      <c r="BJ515" s="4">
        <v>0</v>
      </c>
      <c r="BK515" s="4">
        <v>9</v>
      </c>
      <c r="BL515" s="4" t="s">
        <v>97</v>
      </c>
      <c r="BM515" s="4" t="s">
        <v>97</v>
      </c>
      <c r="BN515" s="4" t="s">
        <v>98</v>
      </c>
      <c r="BO515" s="6" t="s">
        <v>97</v>
      </c>
      <c r="BP515" s="6" t="s">
        <v>98</v>
      </c>
      <c r="BQ515" s="6" t="s">
        <v>98</v>
      </c>
      <c r="BR515" s="6" t="s">
        <v>96</v>
      </c>
      <c r="BS515" s="6">
        <v>3</v>
      </c>
      <c r="BT515" s="6" t="s">
        <v>96</v>
      </c>
      <c r="BU515" s="29" t="s">
        <v>429</v>
      </c>
      <c r="BV515" s="29" t="s">
        <v>429</v>
      </c>
      <c r="BW515" s="29" t="s">
        <v>429</v>
      </c>
      <c r="BX515" s="29" t="s">
        <v>429</v>
      </c>
      <c r="BY515" s="29" t="s">
        <v>429</v>
      </c>
      <c r="BZ515" s="65" t="s">
        <v>429</v>
      </c>
      <c r="CA515" s="65" t="s">
        <v>429</v>
      </c>
      <c r="CB515" s="65" t="s">
        <v>429</v>
      </c>
      <c r="CC515" s="65" t="s">
        <v>1800</v>
      </c>
      <c r="CD515" s="66">
        <v>47</v>
      </c>
      <c r="CE515" s="66">
        <v>18</v>
      </c>
      <c r="CF515" s="66">
        <v>7</v>
      </c>
      <c r="CG515" s="66">
        <v>0</v>
      </c>
      <c r="CH515" s="66">
        <v>0</v>
      </c>
      <c r="CI515" s="66">
        <v>25</v>
      </c>
      <c r="CJ515" s="66">
        <v>0</v>
      </c>
      <c r="CK515" s="66">
        <v>19</v>
      </c>
      <c r="CL515" s="66">
        <v>380</v>
      </c>
      <c r="CM515" s="66">
        <v>240</v>
      </c>
      <c r="CN515" s="66">
        <v>14</v>
      </c>
      <c r="CO515" s="66">
        <v>40</v>
      </c>
      <c r="CP515" s="66">
        <v>2</v>
      </c>
      <c r="CQ515" s="66">
        <v>2</v>
      </c>
      <c r="CR515" s="67">
        <v>0.15093333333333334</v>
      </c>
      <c r="CS515" s="67">
        <v>0.1744</v>
      </c>
      <c r="CT515" s="67">
        <v>0.31359999999999999</v>
      </c>
      <c r="CU515" s="67">
        <v>0.184</v>
      </c>
      <c r="CV515" s="67">
        <v>0.17706666666666668</v>
      </c>
      <c r="CW515" s="68">
        <v>19</v>
      </c>
      <c r="CX515" s="68">
        <v>20</v>
      </c>
      <c r="CY515" s="68">
        <v>17</v>
      </c>
      <c r="CZ515" s="68">
        <v>18</v>
      </c>
    </row>
    <row r="516" spans="1:375" x14ac:dyDescent="0.3">
      <c r="A516" s="3" t="s">
        <v>849</v>
      </c>
      <c r="B516" s="3" t="s">
        <v>969</v>
      </c>
      <c r="C516" s="3" t="s">
        <v>974</v>
      </c>
      <c r="D516" s="6">
        <v>500739</v>
      </c>
      <c r="E516" s="4">
        <v>4421</v>
      </c>
      <c r="F516" s="4">
        <v>179</v>
      </c>
      <c r="G516" s="54">
        <v>4.0488577244967204E-2</v>
      </c>
      <c r="H516" s="4">
        <v>1</v>
      </c>
      <c r="I516" s="4">
        <v>159</v>
      </c>
      <c r="J516" s="6"/>
      <c r="K516" s="6"/>
      <c r="L516" s="6">
        <v>159</v>
      </c>
      <c r="M516" s="61">
        <v>20</v>
      </c>
      <c r="N516" s="4" t="s">
        <v>1709</v>
      </c>
      <c r="O516" s="4">
        <v>77</v>
      </c>
      <c r="P516" s="4">
        <v>154</v>
      </c>
      <c r="Q516" s="4">
        <v>95</v>
      </c>
      <c r="R516" s="4">
        <v>95</v>
      </c>
      <c r="S516" s="4">
        <v>5</v>
      </c>
      <c r="T516" s="4">
        <v>0</v>
      </c>
      <c r="U516" s="4">
        <v>0</v>
      </c>
      <c r="V516" s="4">
        <v>95</v>
      </c>
      <c r="W516" s="4">
        <v>95</v>
      </c>
      <c r="X516" s="4">
        <v>5</v>
      </c>
      <c r="Y516" s="4">
        <v>0</v>
      </c>
      <c r="Z516" s="4">
        <v>0</v>
      </c>
      <c r="AA516" s="4">
        <v>100</v>
      </c>
      <c r="AB516" s="4">
        <v>95</v>
      </c>
      <c r="AC516" s="4">
        <v>100</v>
      </c>
      <c r="AD516" s="4">
        <v>95</v>
      </c>
      <c r="AE516" s="4">
        <v>95</v>
      </c>
      <c r="AF516" s="4">
        <v>0</v>
      </c>
      <c r="AG516" s="4">
        <v>90</v>
      </c>
      <c r="AH516" s="4">
        <v>10</v>
      </c>
      <c r="AI516" s="4">
        <v>99</v>
      </c>
      <c r="AJ516" s="4">
        <v>2</v>
      </c>
      <c r="AK516" s="4" t="s">
        <v>96</v>
      </c>
      <c r="AL516" s="4" t="s">
        <v>96</v>
      </c>
      <c r="AM516" s="4">
        <v>2</v>
      </c>
      <c r="AN516" s="4" t="s">
        <v>96</v>
      </c>
      <c r="AO516" s="4" t="s">
        <v>97</v>
      </c>
      <c r="AP516" s="4" t="s">
        <v>96</v>
      </c>
      <c r="AQ516" s="4" t="s">
        <v>97</v>
      </c>
      <c r="AR516" s="4" t="s">
        <v>96</v>
      </c>
      <c r="AS516" s="4" t="s">
        <v>97</v>
      </c>
      <c r="AT516" s="4" t="s">
        <v>97</v>
      </c>
      <c r="AU516" s="4" t="s">
        <v>96</v>
      </c>
      <c r="AV516" s="4" t="s">
        <v>97</v>
      </c>
      <c r="AW516" s="4" t="s">
        <v>97</v>
      </c>
      <c r="AX516" s="4" t="s">
        <v>97</v>
      </c>
      <c r="AY516" s="4" t="s">
        <v>97</v>
      </c>
      <c r="AZ516" s="4" t="s">
        <v>97</v>
      </c>
      <c r="BA516" s="4" t="s">
        <v>97</v>
      </c>
      <c r="BB516" s="4" t="s">
        <v>97</v>
      </c>
      <c r="BC516" s="4" t="s">
        <v>96</v>
      </c>
      <c r="BD516" s="4" t="s">
        <v>96</v>
      </c>
      <c r="BE516" s="4">
        <v>0</v>
      </c>
      <c r="BF516" s="4">
        <v>0</v>
      </c>
      <c r="BG516" s="4">
        <v>0</v>
      </c>
      <c r="BH516" s="4">
        <v>0</v>
      </c>
      <c r="BI516" s="4">
        <v>20</v>
      </c>
      <c r="BJ516" s="4">
        <v>0</v>
      </c>
      <c r="BK516" s="4">
        <v>11</v>
      </c>
      <c r="BL516" s="4" t="s">
        <v>97</v>
      </c>
      <c r="BM516" s="4" t="s">
        <v>96</v>
      </c>
      <c r="BN516" s="4" t="s">
        <v>1714</v>
      </c>
      <c r="BO516" s="6" t="s">
        <v>97</v>
      </c>
      <c r="BP516" s="6" t="s">
        <v>98</v>
      </c>
      <c r="BQ516" s="6" t="s">
        <v>98</v>
      </c>
      <c r="BR516" s="6" t="s">
        <v>96</v>
      </c>
      <c r="BS516" s="6">
        <v>10</v>
      </c>
      <c r="BT516" s="6" t="s">
        <v>96</v>
      </c>
      <c r="BU516" s="29" t="s">
        <v>429</v>
      </c>
      <c r="BV516" s="29" t="s">
        <v>429</v>
      </c>
      <c r="BW516" s="29" t="s">
        <v>429</v>
      </c>
      <c r="BX516" s="29" t="s">
        <v>429</v>
      </c>
      <c r="BY516" s="29" t="s">
        <v>429</v>
      </c>
      <c r="BZ516" s="65" t="s">
        <v>429</v>
      </c>
      <c r="CA516" s="65" t="s">
        <v>1799</v>
      </c>
      <c r="CB516" s="65" t="s">
        <v>429</v>
      </c>
      <c r="CC516" s="65" t="s">
        <v>429</v>
      </c>
      <c r="CD516" s="66">
        <v>83</v>
      </c>
      <c r="CE516" s="66">
        <v>14</v>
      </c>
      <c r="CF516" s="66">
        <v>14</v>
      </c>
      <c r="CG516" s="66">
        <v>0</v>
      </c>
      <c r="CH516" s="66">
        <v>3</v>
      </c>
      <c r="CI516" s="66">
        <v>55</v>
      </c>
      <c r="CJ516" s="66">
        <v>2</v>
      </c>
      <c r="CK516" s="66">
        <v>32</v>
      </c>
      <c r="CL516" s="66">
        <v>900</v>
      </c>
      <c r="CM516" s="66">
        <v>544</v>
      </c>
      <c r="CN516" s="66">
        <v>47</v>
      </c>
      <c r="CO516" s="66">
        <v>106</v>
      </c>
      <c r="CP516" s="66">
        <v>5</v>
      </c>
      <c r="CQ516" s="66">
        <v>6</v>
      </c>
      <c r="CR516" s="67">
        <v>0.15867500579105862</v>
      </c>
      <c r="CS516" s="67">
        <v>0.19944405837387075</v>
      </c>
      <c r="CT516" s="67">
        <v>0.29349085012740328</v>
      </c>
      <c r="CU516" s="67">
        <v>0.1853138753764188</v>
      </c>
      <c r="CV516" s="67">
        <v>0.16307621033124856</v>
      </c>
      <c r="CW516" s="68">
        <v>53</v>
      </c>
      <c r="CX516" s="68">
        <v>48</v>
      </c>
      <c r="CY516" s="68">
        <v>47</v>
      </c>
      <c r="CZ516" s="68">
        <v>40</v>
      </c>
    </row>
    <row r="517" spans="1:375" x14ac:dyDescent="0.3">
      <c r="A517" s="3" t="s">
        <v>849</v>
      </c>
      <c r="B517" s="3" t="s">
        <v>969</v>
      </c>
      <c r="C517" s="3" t="s">
        <v>976</v>
      </c>
      <c r="D517" s="6">
        <v>503932</v>
      </c>
      <c r="E517" s="4">
        <v>3260</v>
      </c>
      <c r="F517" s="4">
        <v>558</v>
      </c>
      <c r="G517" s="54">
        <v>0.17116564417177915</v>
      </c>
      <c r="H517" s="4">
        <v>2</v>
      </c>
      <c r="I517" s="4">
        <v>78</v>
      </c>
      <c r="J517" s="6"/>
      <c r="K517" s="6">
        <v>35</v>
      </c>
      <c r="L517" s="6">
        <v>43</v>
      </c>
      <c r="M517" s="61">
        <v>480.00000000000006</v>
      </c>
      <c r="N517" s="4" t="s">
        <v>1709</v>
      </c>
      <c r="O517" s="4">
        <v>38</v>
      </c>
      <c r="P517" s="4">
        <v>89</v>
      </c>
      <c r="Q517" s="4">
        <v>100</v>
      </c>
      <c r="R517" s="4">
        <v>100</v>
      </c>
      <c r="S517" s="4">
        <v>0</v>
      </c>
      <c r="T517" s="4">
        <v>0</v>
      </c>
      <c r="U517" s="4">
        <v>0</v>
      </c>
      <c r="V517" s="4">
        <v>100</v>
      </c>
      <c r="W517" s="4">
        <v>75</v>
      </c>
      <c r="X517" s="4">
        <v>25</v>
      </c>
      <c r="Y517" s="4">
        <v>0</v>
      </c>
      <c r="Z517" s="4">
        <v>0</v>
      </c>
      <c r="AA517" s="4">
        <v>100</v>
      </c>
      <c r="AB517" s="4">
        <v>100</v>
      </c>
      <c r="AC517" s="4">
        <v>100</v>
      </c>
      <c r="AD517" s="4">
        <v>100</v>
      </c>
      <c r="AE517" s="4">
        <v>90</v>
      </c>
      <c r="AF517" s="4">
        <v>0</v>
      </c>
      <c r="AG517" s="4">
        <v>90</v>
      </c>
      <c r="AH517" s="4">
        <v>10</v>
      </c>
      <c r="AI517" s="4">
        <v>100</v>
      </c>
      <c r="AJ517" s="4">
        <v>2</v>
      </c>
      <c r="AK517" s="4" t="s">
        <v>96</v>
      </c>
      <c r="AL517" s="4" t="s">
        <v>96</v>
      </c>
      <c r="AM517" s="4">
        <v>2</v>
      </c>
      <c r="AN517" s="4" t="s">
        <v>96</v>
      </c>
      <c r="AO517" s="4" t="s">
        <v>97</v>
      </c>
      <c r="AP517" s="4" t="s">
        <v>97</v>
      </c>
      <c r="AQ517" s="4" t="s">
        <v>97</v>
      </c>
      <c r="AR517" s="4" t="s">
        <v>97</v>
      </c>
      <c r="AS517" s="4" t="s">
        <v>97</v>
      </c>
      <c r="AT517" s="4" t="s">
        <v>97</v>
      </c>
      <c r="AU517" s="4" t="s">
        <v>97</v>
      </c>
      <c r="AV517" s="4" t="s">
        <v>97</v>
      </c>
      <c r="AW517" s="4" t="s">
        <v>97</v>
      </c>
      <c r="AX517" s="4" t="s">
        <v>97</v>
      </c>
      <c r="AY517" s="4" t="s">
        <v>97</v>
      </c>
      <c r="AZ517" s="4" t="s">
        <v>97</v>
      </c>
      <c r="BA517" s="4" t="s">
        <v>97</v>
      </c>
      <c r="BB517" s="4" t="s">
        <v>97</v>
      </c>
      <c r="BC517" s="4" t="s">
        <v>96</v>
      </c>
      <c r="BD517" s="4" t="s">
        <v>96</v>
      </c>
      <c r="BE517" s="4">
        <v>0</v>
      </c>
      <c r="BF517" s="4">
        <v>0</v>
      </c>
      <c r="BG517" s="4">
        <v>0</v>
      </c>
      <c r="BH517" s="4">
        <v>0</v>
      </c>
      <c r="BI517" s="4">
        <v>17</v>
      </c>
      <c r="BJ517" s="4">
        <v>0</v>
      </c>
      <c r="BK517" s="4">
        <v>11</v>
      </c>
      <c r="BL517" s="4" t="s">
        <v>97</v>
      </c>
      <c r="BM517" s="4" t="s">
        <v>97</v>
      </c>
      <c r="BN517" s="4" t="s">
        <v>98</v>
      </c>
      <c r="BO517" s="6" t="s">
        <v>97</v>
      </c>
      <c r="BP517" s="6" t="s">
        <v>98</v>
      </c>
      <c r="BQ517" s="6" t="s">
        <v>98</v>
      </c>
      <c r="BR517" s="6" t="s">
        <v>96</v>
      </c>
      <c r="BS517" s="6">
        <v>46</v>
      </c>
      <c r="BT517" s="6" t="s">
        <v>96</v>
      </c>
      <c r="BU517" s="70" t="s">
        <v>429</v>
      </c>
      <c r="BV517" s="70" t="s">
        <v>429</v>
      </c>
      <c r="BW517" s="70" t="s">
        <v>429</v>
      </c>
      <c r="BX517" s="70" t="s">
        <v>429</v>
      </c>
      <c r="BY517" s="70" t="s">
        <v>429</v>
      </c>
      <c r="BZ517" s="71" t="s">
        <v>429</v>
      </c>
      <c r="CA517" s="71" t="s">
        <v>429</v>
      </c>
      <c r="CB517" s="71" t="s">
        <v>429</v>
      </c>
      <c r="CC517" s="71" t="s">
        <v>429</v>
      </c>
      <c r="CD517" s="66">
        <v>61</v>
      </c>
      <c r="CE517" s="66">
        <v>12</v>
      </c>
      <c r="CF517" s="66">
        <v>6</v>
      </c>
      <c r="CG517" s="66">
        <v>0</v>
      </c>
      <c r="CH517" s="66">
        <v>0</v>
      </c>
      <c r="CI517" s="66">
        <v>130</v>
      </c>
      <c r="CJ517" s="66">
        <v>5</v>
      </c>
      <c r="CK517" s="66">
        <v>68</v>
      </c>
      <c r="CL517" s="66">
        <v>662</v>
      </c>
      <c r="CM517" s="66">
        <v>426</v>
      </c>
      <c r="CN517" s="66">
        <v>32</v>
      </c>
      <c r="CO517" s="66">
        <v>83</v>
      </c>
      <c r="CP517" s="66">
        <v>35</v>
      </c>
      <c r="CQ517" s="66">
        <v>34</v>
      </c>
      <c r="CR517" s="67">
        <v>0.1724770642201835</v>
      </c>
      <c r="CS517" s="67">
        <v>0.1709480122324159</v>
      </c>
      <c r="CT517" s="67">
        <v>0.31590214067278288</v>
      </c>
      <c r="CU517" s="67">
        <v>0.19755351681957187</v>
      </c>
      <c r="CV517" s="67">
        <v>0.14311926605504588</v>
      </c>
      <c r="CW517" s="68">
        <v>41</v>
      </c>
      <c r="CX517" s="68">
        <v>69</v>
      </c>
      <c r="CY517" s="68">
        <v>29</v>
      </c>
      <c r="CZ517" s="68">
        <v>49</v>
      </c>
    </row>
    <row r="518" spans="1:375" x14ac:dyDescent="0.3">
      <c r="A518" s="3" t="s">
        <v>849</v>
      </c>
      <c r="B518" s="3" t="s">
        <v>969</v>
      </c>
      <c r="C518" s="3" t="s">
        <v>1660</v>
      </c>
      <c r="D518" s="6">
        <v>503991</v>
      </c>
      <c r="E518" s="4">
        <v>2870</v>
      </c>
      <c r="F518" s="4">
        <v>1779</v>
      </c>
      <c r="G518" s="54">
        <v>0.6198606271777003</v>
      </c>
      <c r="H518" s="6" t="s">
        <v>1717</v>
      </c>
      <c r="I518" s="6">
        <v>1779</v>
      </c>
      <c r="J518" s="6"/>
      <c r="K518" s="6"/>
      <c r="L518" s="6">
        <v>1779</v>
      </c>
      <c r="M518" s="61"/>
      <c r="N518" s="4" t="s">
        <v>1709</v>
      </c>
      <c r="O518" s="4">
        <v>62</v>
      </c>
      <c r="P518" s="4">
        <v>150</v>
      </c>
      <c r="Q518" s="4">
        <v>100</v>
      </c>
      <c r="R518" s="4">
        <v>95</v>
      </c>
      <c r="S518" s="4">
        <v>0</v>
      </c>
      <c r="T518" s="4">
        <v>5</v>
      </c>
      <c r="U518" s="4">
        <v>0</v>
      </c>
      <c r="V518" s="4">
        <v>100</v>
      </c>
      <c r="W518" s="4">
        <v>60</v>
      </c>
      <c r="X518" s="4">
        <v>30</v>
      </c>
      <c r="Y518" s="4">
        <v>0</v>
      </c>
      <c r="Z518" s="4">
        <v>10</v>
      </c>
      <c r="AA518" s="4">
        <v>100</v>
      </c>
      <c r="AB518" s="4">
        <v>98</v>
      </c>
      <c r="AC518" s="4">
        <v>100</v>
      </c>
      <c r="AD518" s="4">
        <v>100</v>
      </c>
      <c r="AE518" s="4">
        <v>80</v>
      </c>
      <c r="AF518" s="4">
        <v>0</v>
      </c>
      <c r="AG518" s="4">
        <v>80</v>
      </c>
      <c r="AH518" s="4">
        <v>20</v>
      </c>
      <c r="AI518" s="4">
        <v>75</v>
      </c>
      <c r="AJ518" s="4">
        <v>4</v>
      </c>
      <c r="AK518" s="4" t="s">
        <v>96</v>
      </c>
      <c r="AL518" s="4" t="s">
        <v>97</v>
      </c>
      <c r="AM518" s="4" t="s">
        <v>98</v>
      </c>
      <c r="AN518" s="4" t="s">
        <v>97</v>
      </c>
      <c r="AO518" s="4" t="s">
        <v>97</v>
      </c>
      <c r="AP518" s="4" t="s">
        <v>97</v>
      </c>
      <c r="AQ518" s="4" t="s">
        <v>97</v>
      </c>
      <c r="AR518" s="4" t="s">
        <v>96</v>
      </c>
      <c r="AS518" s="4" t="s">
        <v>97</v>
      </c>
      <c r="AT518" s="4" t="s">
        <v>97</v>
      </c>
      <c r="AU518" s="4" t="s">
        <v>97</v>
      </c>
      <c r="AV518" s="4" t="s">
        <v>97</v>
      </c>
      <c r="AW518" s="4" t="s">
        <v>97</v>
      </c>
      <c r="AX518" s="4" t="s">
        <v>97</v>
      </c>
      <c r="AY518" s="4" t="s">
        <v>97</v>
      </c>
      <c r="AZ518" s="4" t="s">
        <v>97</v>
      </c>
      <c r="BA518" s="4" t="s">
        <v>97</v>
      </c>
      <c r="BB518" s="4" t="s">
        <v>97</v>
      </c>
      <c r="BC518" s="4" t="s">
        <v>97</v>
      </c>
      <c r="BD518" s="4" t="s">
        <v>96</v>
      </c>
      <c r="BE518" s="4">
        <v>0</v>
      </c>
      <c r="BF518" s="4">
        <v>0</v>
      </c>
      <c r="BG518" s="4">
        <v>0</v>
      </c>
      <c r="BH518" s="4">
        <v>0</v>
      </c>
      <c r="BI518" s="4">
        <v>5</v>
      </c>
      <c r="BJ518" s="4">
        <v>0</v>
      </c>
      <c r="BK518" s="4">
        <v>9</v>
      </c>
      <c r="BL518" s="4" t="s">
        <v>97</v>
      </c>
      <c r="BM518" s="4" t="s">
        <v>97</v>
      </c>
      <c r="BN518" s="4" t="s">
        <v>98</v>
      </c>
      <c r="BO518" s="6" t="s">
        <v>97</v>
      </c>
      <c r="BP518" s="6" t="s">
        <v>98</v>
      </c>
      <c r="BQ518" s="6" t="s">
        <v>98</v>
      </c>
      <c r="BR518" s="6" t="s">
        <v>96</v>
      </c>
      <c r="BS518" s="6">
        <v>15</v>
      </c>
      <c r="BT518" s="6" t="s">
        <v>96</v>
      </c>
      <c r="BU518" s="29" t="s">
        <v>429</v>
      </c>
      <c r="BV518" s="29" t="s">
        <v>1801</v>
      </c>
      <c r="BW518" s="29" t="s">
        <v>429</v>
      </c>
      <c r="BX518" s="29" t="s">
        <v>429</v>
      </c>
      <c r="BY518" s="29" t="s">
        <v>429</v>
      </c>
      <c r="BZ518" s="65" t="s">
        <v>429</v>
      </c>
      <c r="CA518" s="65" t="s">
        <v>429</v>
      </c>
      <c r="CB518" s="65" t="s">
        <v>429</v>
      </c>
      <c r="CC518" s="65" t="s">
        <v>429</v>
      </c>
      <c r="CD518" s="66">
        <v>45</v>
      </c>
      <c r="CE518" s="66">
        <v>6</v>
      </c>
      <c r="CF518" s="66">
        <v>13</v>
      </c>
      <c r="CG518" s="66">
        <v>0</v>
      </c>
      <c r="CH518" s="66">
        <v>0</v>
      </c>
      <c r="CI518" s="66">
        <v>208</v>
      </c>
      <c r="CJ518" s="66">
        <v>0</v>
      </c>
      <c r="CK518" s="66">
        <v>114</v>
      </c>
      <c r="CL518" s="66">
        <v>570</v>
      </c>
      <c r="CM518" s="66">
        <v>349</v>
      </c>
      <c r="CN518" s="66">
        <v>12</v>
      </c>
      <c r="CO518" s="66">
        <v>70</v>
      </c>
      <c r="CP518" s="66">
        <v>64</v>
      </c>
      <c r="CQ518" s="66">
        <v>61</v>
      </c>
      <c r="CR518" s="67">
        <v>0.1823321554770318</v>
      </c>
      <c r="CS518" s="67">
        <v>0.19363957597173145</v>
      </c>
      <c r="CT518" s="67">
        <v>0.28127208480565369</v>
      </c>
      <c r="CU518" s="67">
        <v>0.19787985865724381</v>
      </c>
      <c r="CV518" s="67">
        <v>0.14487632508833923</v>
      </c>
      <c r="CW518" s="68">
        <v>25</v>
      </c>
      <c r="CX518" s="68">
        <v>27</v>
      </c>
      <c r="CY518" s="68">
        <v>19</v>
      </c>
      <c r="CZ518" s="68">
        <v>31</v>
      </c>
    </row>
    <row r="519" spans="1:375" x14ac:dyDescent="0.3">
      <c r="A519" s="3" t="s">
        <v>849</v>
      </c>
      <c r="B519" s="3" t="s">
        <v>969</v>
      </c>
      <c r="C519" s="3" t="s">
        <v>969</v>
      </c>
      <c r="D519" s="6">
        <v>504025</v>
      </c>
      <c r="E519" s="4">
        <v>21732</v>
      </c>
      <c r="F519" s="4">
        <v>266</v>
      </c>
      <c r="G519" s="54">
        <v>1.2240014724829744E-2</v>
      </c>
      <c r="H519" s="4">
        <v>3</v>
      </c>
      <c r="I519" s="4">
        <v>236</v>
      </c>
      <c r="J519" s="6"/>
      <c r="K519" s="6"/>
      <c r="L519" s="6">
        <v>236</v>
      </c>
      <c r="M519" s="61">
        <v>30</v>
      </c>
      <c r="N519" s="4" t="s">
        <v>1712</v>
      </c>
      <c r="O519" s="4">
        <v>225</v>
      </c>
      <c r="P519" s="4">
        <v>436</v>
      </c>
      <c r="Q519" s="4">
        <v>100</v>
      </c>
      <c r="R519" s="4">
        <v>100</v>
      </c>
      <c r="S519" s="4">
        <v>0</v>
      </c>
      <c r="T519" s="4">
        <v>0</v>
      </c>
      <c r="U519" s="4">
        <v>0</v>
      </c>
      <c r="V519" s="4">
        <v>100</v>
      </c>
      <c r="W519" s="4">
        <v>100</v>
      </c>
      <c r="X519" s="4">
        <v>0</v>
      </c>
      <c r="Y519" s="4">
        <v>0</v>
      </c>
      <c r="Z519" s="4">
        <v>0</v>
      </c>
      <c r="AA519" s="4">
        <v>100</v>
      </c>
      <c r="AB519" s="4">
        <v>100</v>
      </c>
      <c r="AC519" s="4">
        <v>100</v>
      </c>
      <c r="AD519" s="4">
        <v>100</v>
      </c>
      <c r="AE519" s="4">
        <v>100</v>
      </c>
      <c r="AF519" s="4">
        <v>0</v>
      </c>
      <c r="AG519" s="4">
        <v>100</v>
      </c>
      <c r="AH519" s="4">
        <v>0</v>
      </c>
      <c r="AI519" s="4">
        <v>100</v>
      </c>
      <c r="AJ519" s="4">
        <v>8</v>
      </c>
      <c r="AK519" s="4" t="s">
        <v>96</v>
      </c>
      <c r="AL519" s="4" t="s">
        <v>96</v>
      </c>
      <c r="AM519" s="4">
        <v>2</v>
      </c>
      <c r="AN519" s="4" t="s">
        <v>97</v>
      </c>
      <c r="AO519" s="4" t="s">
        <v>97</v>
      </c>
      <c r="AP519" s="4" t="s">
        <v>96</v>
      </c>
      <c r="AQ519" s="4" t="s">
        <v>97</v>
      </c>
      <c r="AR519" s="4" t="s">
        <v>97</v>
      </c>
      <c r="AS519" s="4" t="s">
        <v>96</v>
      </c>
      <c r="AT519" s="4" t="s">
        <v>97</v>
      </c>
      <c r="AU519" s="4" t="s">
        <v>97</v>
      </c>
      <c r="AV519" s="4" t="s">
        <v>96</v>
      </c>
      <c r="AW519" s="4" t="s">
        <v>97</v>
      </c>
      <c r="AX519" s="4" t="s">
        <v>96</v>
      </c>
      <c r="AY519" s="4" t="s">
        <v>96</v>
      </c>
      <c r="AZ519" s="4" t="s">
        <v>97</v>
      </c>
      <c r="BA519" s="4" t="s">
        <v>96</v>
      </c>
      <c r="BB519" s="4" t="s">
        <v>96</v>
      </c>
      <c r="BC519" s="4" t="s">
        <v>96</v>
      </c>
      <c r="BD519" s="4" t="s">
        <v>96</v>
      </c>
      <c r="BE519" s="4">
        <v>0</v>
      </c>
      <c r="BF519" s="4">
        <v>0</v>
      </c>
      <c r="BG519" s="4">
        <v>0</v>
      </c>
      <c r="BH519" s="4">
        <v>0</v>
      </c>
      <c r="BI519" s="4">
        <v>0</v>
      </c>
      <c r="BJ519" s="4">
        <v>0</v>
      </c>
      <c r="BK519" s="4">
        <v>21</v>
      </c>
      <c r="BL519" s="4" t="s">
        <v>97</v>
      </c>
      <c r="BM519" s="4" t="s">
        <v>96</v>
      </c>
      <c r="BN519" s="4" t="s">
        <v>1714</v>
      </c>
      <c r="BO519" s="6" t="s">
        <v>97</v>
      </c>
      <c r="BP519" s="6" t="s">
        <v>98</v>
      </c>
      <c r="BQ519" s="6" t="s">
        <v>98</v>
      </c>
      <c r="BR519" s="6" t="s">
        <v>96</v>
      </c>
      <c r="BS519" s="6">
        <v>19</v>
      </c>
      <c r="BT519" s="6" t="s">
        <v>96</v>
      </c>
      <c r="BU519" s="29" t="s">
        <v>429</v>
      </c>
      <c r="BV519" s="29" t="s">
        <v>1801</v>
      </c>
      <c r="BW519" s="29" t="s">
        <v>1801</v>
      </c>
      <c r="BX519" s="29" t="s">
        <v>429</v>
      </c>
      <c r="BY519" s="29" t="s">
        <v>429</v>
      </c>
      <c r="BZ519" s="65" t="s">
        <v>429</v>
      </c>
      <c r="CA519" s="65" t="s">
        <v>1799</v>
      </c>
      <c r="CB519" s="65" t="s">
        <v>429</v>
      </c>
      <c r="CC519" s="65" t="s">
        <v>1800</v>
      </c>
      <c r="CD519" s="66">
        <v>436</v>
      </c>
      <c r="CE519" s="66">
        <v>112</v>
      </c>
      <c r="CF519" s="66">
        <v>85</v>
      </c>
      <c r="CG519" s="66">
        <v>0</v>
      </c>
      <c r="CH519" s="66">
        <v>0</v>
      </c>
      <c r="CI519" s="66">
        <v>228</v>
      </c>
      <c r="CJ519" s="66">
        <v>0</v>
      </c>
      <c r="CK519" s="66">
        <v>165</v>
      </c>
      <c r="CL519" s="66">
        <v>4128</v>
      </c>
      <c r="CM519" s="66">
        <v>2734</v>
      </c>
      <c r="CN519" s="66">
        <v>182</v>
      </c>
      <c r="CO519" s="66">
        <v>470</v>
      </c>
      <c r="CP519" s="66">
        <v>54</v>
      </c>
      <c r="CQ519" s="66">
        <v>45</v>
      </c>
      <c r="CR519" s="67">
        <v>0.14009043986662403</v>
      </c>
      <c r="CS519" s="67">
        <v>0.16927785136801718</v>
      </c>
      <c r="CT519" s="67">
        <v>0.32028502260996666</v>
      </c>
      <c r="CU519" s="67">
        <v>0.2047229708125885</v>
      </c>
      <c r="CV519" s="67">
        <v>0.16562371534280362</v>
      </c>
      <c r="CW519" s="68">
        <v>246</v>
      </c>
      <c r="CX519" s="68">
        <v>541</v>
      </c>
      <c r="CY519" s="68">
        <v>180</v>
      </c>
      <c r="CZ519" s="68">
        <v>211</v>
      </c>
      <c r="NH519" s="47"/>
      <c r="NI519" s="47"/>
      <c r="NJ519" s="47"/>
      <c r="NK519" s="47"/>
    </row>
    <row r="520" spans="1:375" x14ac:dyDescent="0.3">
      <c r="A520" s="3" t="s">
        <v>849</v>
      </c>
      <c r="B520" s="3" t="s">
        <v>969</v>
      </c>
      <c r="C520" s="3" t="s">
        <v>981</v>
      </c>
      <c r="D520" s="6">
        <v>504092</v>
      </c>
      <c r="E520" s="4">
        <v>2817</v>
      </c>
      <c r="F520" s="4">
        <v>51</v>
      </c>
      <c r="G520" s="54">
        <v>1.8104366347177849E-2</v>
      </c>
      <c r="H520" s="4">
        <v>1</v>
      </c>
      <c r="I520" s="4">
        <v>31</v>
      </c>
      <c r="J520" s="6"/>
      <c r="K520" s="6">
        <v>31</v>
      </c>
      <c r="L520" s="6"/>
      <c r="M520" s="61">
        <v>20</v>
      </c>
      <c r="N520" s="4" t="s">
        <v>1718</v>
      </c>
      <c r="O520" s="4">
        <v>64</v>
      </c>
      <c r="P520" s="4">
        <v>185</v>
      </c>
      <c r="Q520" s="4">
        <v>100</v>
      </c>
      <c r="R520" s="4">
        <v>80</v>
      </c>
      <c r="S520" s="4">
        <v>20</v>
      </c>
      <c r="T520" s="4">
        <v>0</v>
      </c>
      <c r="U520" s="4">
        <v>0</v>
      </c>
      <c r="V520" s="4">
        <v>90</v>
      </c>
      <c r="W520" s="4">
        <v>75</v>
      </c>
      <c r="X520" s="4">
        <v>25</v>
      </c>
      <c r="Y520" s="4">
        <v>0</v>
      </c>
      <c r="Z520" s="4">
        <v>0</v>
      </c>
      <c r="AA520" s="4">
        <v>100</v>
      </c>
      <c r="AB520" s="4">
        <v>100</v>
      </c>
      <c r="AC520" s="4">
        <v>78</v>
      </c>
      <c r="AD520" s="4">
        <v>90</v>
      </c>
      <c r="AE520" s="4">
        <v>80</v>
      </c>
      <c r="AF520" s="4">
        <v>0</v>
      </c>
      <c r="AG520" s="4">
        <v>65</v>
      </c>
      <c r="AH520" s="4">
        <v>35</v>
      </c>
      <c r="AI520" s="4">
        <v>100</v>
      </c>
      <c r="AJ520" s="4">
        <v>4</v>
      </c>
      <c r="AK520" s="4" t="s">
        <v>97</v>
      </c>
      <c r="AL520" s="4" t="s">
        <v>97</v>
      </c>
      <c r="AM520" s="4" t="s">
        <v>98</v>
      </c>
      <c r="AN520" s="4" t="s">
        <v>97</v>
      </c>
      <c r="AO520" s="4" t="s">
        <v>97</v>
      </c>
      <c r="AP520" s="4" t="s">
        <v>97</v>
      </c>
      <c r="AQ520" s="4" t="s">
        <v>97</v>
      </c>
      <c r="AR520" s="4" t="s">
        <v>97</v>
      </c>
      <c r="AS520" s="4" t="s">
        <v>97</v>
      </c>
      <c r="AT520" s="4" t="s">
        <v>97</v>
      </c>
      <c r="AU520" s="4" t="s">
        <v>96</v>
      </c>
      <c r="AV520" s="4" t="s">
        <v>97</v>
      </c>
      <c r="AW520" s="4" t="s">
        <v>97</v>
      </c>
      <c r="AX520" s="4" t="s">
        <v>97</v>
      </c>
      <c r="AY520" s="4" t="s">
        <v>97</v>
      </c>
      <c r="AZ520" s="4" t="s">
        <v>97</v>
      </c>
      <c r="BA520" s="4" t="s">
        <v>97</v>
      </c>
      <c r="BB520" s="4" t="s">
        <v>97</v>
      </c>
      <c r="BC520" s="4" t="s">
        <v>96</v>
      </c>
      <c r="BD520" s="4" t="s">
        <v>1710</v>
      </c>
      <c r="BE520" s="4">
        <v>0</v>
      </c>
      <c r="BF520" s="4">
        <v>0</v>
      </c>
      <c r="BG520" s="4">
        <v>12</v>
      </c>
      <c r="BH520" s="4">
        <v>0</v>
      </c>
      <c r="BI520" s="4">
        <v>0</v>
      </c>
      <c r="BJ520" s="4">
        <v>0</v>
      </c>
      <c r="BK520" s="4">
        <v>9</v>
      </c>
      <c r="BL520" s="4" t="s">
        <v>97</v>
      </c>
      <c r="BM520" s="4" t="s">
        <v>97</v>
      </c>
      <c r="BN520" s="4" t="s">
        <v>98</v>
      </c>
      <c r="BO520" s="6" t="s">
        <v>97</v>
      </c>
      <c r="BP520" s="6" t="s">
        <v>98</v>
      </c>
      <c r="BQ520" s="6" t="s">
        <v>98</v>
      </c>
      <c r="BR520" s="6" t="s">
        <v>96</v>
      </c>
      <c r="BS520" s="6">
        <v>20</v>
      </c>
      <c r="BT520" s="6" t="s">
        <v>97</v>
      </c>
      <c r="BU520" s="29" t="s">
        <v>429</v>
      </c>
      <c r="BV520" s="29" t="s">
        <v>429</v>
      </c>
      <c r="BW520" s="29" t="s">
        <v>429</v>
      </c>
      <c r="BX520" s="29" t="s">
        <v>429</v>
      </c>
      <c r="BY520" s="29" t="s">
        <v>429</v>
      </c>
      <c r="BZ520" s="65" t="s">
        <v>429</v>
      </c>
      <c r="CA520" s="65" t="s">
        <v>429</v>
      </c>
      <c r="CB520" s="65" t="s">
        <v>429</v>
      </c>
      <c r="CC520" s="65" t="s">
        <v>429</v>
      </c>
      <c r="CD520" s="66">
        <v>49</v>
      </c>
      <c r="CE520" s="66">
        <v>13</v>
      </c>
      <c r="CF520" s="66">
        <v>4</v>
      </c>
      <c r="CG520" s="66">
        <v>0</v>
      </c>
      <c r="CH520" s="66">
        <v>3</v>
      </c>
      <c r="CI520" s="66">
        <v>40</v>
      </c>
      <c r="CJ520" s="66">
        <v>0</v>
      </c>
      <c r="CK520" s="66">
        <v>24</v>
      </c>
      <c r="CL520" s="66">
        <v>554</v>
      </c>
      <c r="CM520" s="66">
        <v>353</v>
      </c>
      <c r="CN520" s="66">
        <v>31</v>
      </c>
      <c r="CO520" s="66">
        <v>75</v>
      </c>
      <c r="CP520" s="66">
        <v>11</v>
      </c>
      <c r="CQ520" s="66">
        <v>10</v>
      </c>
      <c r="CR520" s="67">
        <v>0.17452135493372606</v>
      </c>
      <c r="CS520" s="67">
        <v>0.17268041237113402</v>
      </c>
      <c r="CT520" s="67">
        <v>0.31075110456553756</v>
      </c>
      <c r="CU520" s="67">
        <v>0.18703976435935199</v>
      </c>
      <c r="CV520" s="67">
        <v>0.15500736377025037</v>
      </c>
      <c r="CW520" s="68">
        <v>43</v>
      </c>
      <c r="CX520" s="68">
        <v>42</v>
      </c>
      <c r="CY520" s="68">
        <v>30</v>
      </c>
      <c r="CZ520" s="68">
        <v>24</v>
      </c>
    </row>
    <row r="521" spans="1:375" x14ac:dyDescent="0.3">
      <c r="A521" s="3" t="s">
        <v>849</v>
      </c>
      <c r="B521" s="3" t="s">
        <v>969</v>
      </c>
      <c r="C521" s="3" t="s">
        <v>1661</v>
      </c>
      <c r="D521" s="6">
        <v>504190</v>
      </c>
      <c r="E521" s="4">
        <v>1767</v>
      </c>
      <c r="F521" s="4">
        <v>530</v>
      </c>
      <c r="G521" s="54">
        <v>0.29994340690435767</v>
      </c>
      <c r="H521" s="6">
        <v>0</v>
      </c>
      <c r="I521" s="6">
        <v>0</v>
      </c>
      <c r="J521" s="6"/>
      <c r="K521" s="6"/>
      <c r="L521" s="6"/>
      <c r="M521" s="61">
        <v>530</v>
      </c>
      <c r="N521" s="4" t="s">
        <v>1712</v>
      </c>
      <c r="O521" s="4">
        <v>141</v>
      </c>
      <c r="P521" s="4">
        <v>420</v>
      </c>
      <c r="Q521" s="4">
        <v>100</v>
      </c>
      <c r="R521" s="4">
        <v>88</v>
      </c>
      <c r="S521" s="4">
        <v>2</v>
      </c>
      <c r="T521" s="4">
        <v>10</v>
      </c>
      <c r="U521" s="4">
        <v>0</v>
      </c>
      <c r="V521" s="4">
        <v>100</v>
      </c>
      <c r="W521" s="4">
        <v>98</v>
      </c>
      <c r="X521" s="4">
        <v>2</v>
      </c>
      <c r="Y521" s="4">
        <v>0</v>
      </c>
      <c r="Z521" s="4">
        <v>0</v>
      </c>
      <c r="AA521" s="4">
        <v>100</v>
      </c>
      <c r="AB521" s="4">
        <v>98</v>
      </c>
      <c r="AC521" s="4">
        <v>100</v>
      </c>
      <c r="AD521" s="4">
        <v>100</v>
      </c>
      <c r="AE521" s="4">
        <v>90</v>
      </c>
      <c r="AF521" s="4">
        <v>0</v>
      </c>
      <c r="AG521" s="4">
        <v>70</v>
      </c>
      <c r="AH521" s="4">
        <v>30</v>
      </c>
      <c r="AI521" s="4">
        <v>100</v>
      </c>
      <c r="AJ521" s="4">
        <v>4</v>
      </c>
      <c r="AK521" s="4" t="s">
        <v>96</v>
      </c>
      <c r="AL521" s="4" t="s">
        <v>96</v>
      </c>
      <c r="AM521" s="4">
        <v>12</v>
      </c>
      <c r="AN521" s="4" t="s">
        <v>97</v>
      </c>
      <c r="AO521" s="4" t="s">
        <v>97</v>
      </c>
      <c r="AP521" s="4" t="s">
        <v>97</v>
      </c>
      <c r="AQ521" s="4" t="s">
        <v>96</v>
      </c>
      <c r="AR521" s="4" t="s">
        <v>96</v>
      </c>
      <c r="AS521" s="4" t="s">
        <v>97</v>
      </c>
      <c r="AT521" s="4" t="s">
        <v>97</v>
      </c>
      <c r="AU521" s="4" t="s">
        <v>97</v>
      </c>
      <c r="AV521" s="4" t="s">
        <v>97</v>
      </c>
      <c r="AW521" s="4" t="s">
        <v>97</v>
      </c>
      <c r="AX521" s="4" t="s">
        <v>97</v>
      </c>
      <c r="AY521" s="4" t="s">
        <v>97</v>
      </c>
      <c r="AZ521" s="4" t="s">
        <v>97</v>
      </c>
      <c r="BA521" s="4" t="s">
        <v>97</v>
      </c>
      <c r="BB521" s="4" t="s">
        <v>97</v>
      </c>
      <c r="BC521" s="4" t="s">
        <v>96</v>
      </c>
      <c r="BD521" s="4" t="s">
        <v>1710</v>
      </c>
      <c r="BE521" s="4">
        <v>0</v>
      </c>
      <c r="BF521" s="4">
        <v>5</v>
      </c>
      <c r="BG521" s="4">
        <v>10</v>
      </c>
      <c r="BH521" s="4">
        <v>0</v>
      </c>
      <c r="BI521" s="4">
        <v>12</v>
      </c>
      <c r="BJ521" s="4">
        <v>0</v>
      </c>
      <c r="BK521" s="4">
        <v>9</v>
      </c>
      <c r="BL521" s="4" t="s">
        <v>96</v>
      </c>
      <c r="BM521" s="4" t="s">
        <v>97</v>
      </c>
      <c r="BN521" s="4" t="s">
        <v>98</v>
      </c>
      <c r="BO521" s="6" t="s">
        <v>97</v>
      </c>
      <c r="BP521" s="6" t="s">
        <v>98</v>
      </c>
      <c r="BQ521" s="6" t="s">
        <v>98</v>
      </c>
      <c r="BR521" s="6" t="s">
        <v>96</v>
      </c>
      <c r="BS521" s="6">
        <v>25</v>
      </c>
      <c r="BT521" s="6" t="s">
        <v>96</v>
      </c>
      <c r="BU521" s="29" t="s">
        <v>429</v>
      </c>
      <c r="BV521" s="29" t="s">
        <v>1801</v>
      </c>
      <c r="BW521" s="29" t="s">
        <v>429</v>
      </c>
      <c r="BX521" s="29" t="s">
        <v>429</v>
      </c>
      <c r="BY521" s="29" t="s">
        <v>429</v>
      </c>
      <c r="BZ521" s="65" t="s">
        <v>429</v>
      </c>
      <c r="CA521" s="65" t="s">
        <v>429</v>
      </c>
      <c r="CB521" s="65" t="s">
        <v>429</v>
      </c>
      <c r="CC521" s="65" t="s">
        <v>429</v>
      </c>
      <c r="CD521" s="66">
        <v>30</v>
      </c>
      <c r="CE521" s="66">
        <v>5</v>
      </c>
      <c r="CF521" s="66">
        <v>5</v>
      </c>
      <c r="CG521" s="66">
        <v>0</v>
      </c>
      <c r="CH521" s="66">
        <v>3</v>
      </c>
      <c r="CI521" s="66">
        <v>70</v>
      </c>
      <c r="CJ521" s="66">
        <v>1</v>
      </c>
      <c r="CK521" s="66">
        <v>34</v>
      </c>
      <c r="CL521" s="66">
        <v>350</v>
      </c>
      <c r="CM521" s="66">
        <v>218</v>
      </c>
      <c r="CN521" s="66">
        <v>13</v>
      </c>
      <c r="CO521" s="66">
        <v>48</v>
      </c>
      <c r="CP521" s="66">
        <v>26</v>
      </c>
      <c r="CQ521" s="66">
        <v>23</v>
      </c>
      <c r="CR521" s="67">
        <v>0.17907801418439717</v>
      </c>
      <c r="CS521" s="67">
        <v>0.15484633569739953</v>
      </c>
      <c r="CT521" s="67">
        <v>0.32269503546099293</v>
      </c>
      <c r="CU521" s="67">
        <v>0.17789598108747046</v>
      </c>
      <c r="CV521" s="67">
        <v>0.16548463356973994</v>
      </c>
      <c r="CW521" s="68">
        <v>34</v>
      </c>
      <c r="CX521" s="68">
        <v>38</v>
      </c>
      <c r="CY521" s="68">
        <v>17</v>
      </c>
      <c r="CZ521" s="68">
        <v>22</v>
      </c>
    </row>
    <row r="522" spans="1:375" x14ac:dyDescent="0.3">
      <c r="A522" s="3" t="s">
        <v>849</v>
      </c>
      <c r="B522" s="3" t="s">
        <v>982</v>
      </c>
      <c r="C522" s="3" t="s">
        <v>983</v>
      </c>
      <c r="D522" s="6">
        <v>581658</v>
      </c>
      <c r="E522" s="4">
        <v>953</v>
      </c>
      <c r="F522" s="4">
        <v>117</v>
      </c>
      <c r="G522" s="54">
        <v>0.12277019937040923</v>
      </c>
      <c r="H522" s="4">
        <v>2</v>
      </c>
      <c r="I522" s="4">
        <v>97</v>
      </c>
      <c r="J522" s="6"/>
      <c r="K522" s="6">
        <v>62</v>
      </c>
      <c r="L522" s="6">
        <v>35</v>
      </c>
      <c r="M522" s="61">
        <v>20</v>
      </c>
      <c r="N522" s="4" t="s">
        <v>1712</v>
      </c>
      <c r="O522" s="4">
        <v>0</v>
      </c>
      <c r="P522" s="4">
        <v>0</v>
      </c>
      <c r="Q522" s="4">
        <v>100</v>
      </c>
      <c r="R522" s="4">
        <v>73</v>
      </c>
      <c r="S522" s="4">
        <v>24</v>
      </c>
      <c r="T522" s="4">
        <v>3</v>
      </c>
      <c r="U522" s="4">
        <v>0</v>
      </c>
      <c r="V522" s="4">
        <v>0</v>
      </c>
      <c r="W522" s="4">
        <v>0</v>
      </c>
      <c r="X522" s="4">
        <v>100</v>
      </c>
      <c r="Y522" s="4">
        <v>0</v>
      </c>
      <c r="Z522" s="4">
        <v>0</v>
      </c>
      <c r="AA522" s="4">
        <v>100</v>
      </c>
      <c r="AB522" s="4">
        <v>100</v>
      </c>
      <c r="AC522" s="4">
        <v>100</v>
      </c>
      <c r="AD522" s="4">
        <v>100</v>
      </c>
      <c r="AE522" s="4">
        <v>85</v>
      </c>
      <c r="AF522" s="4">
        <v>0</v>
      </c>
      <c r="AG522" s="4">
        <v>80</v>
      </c>
      <c r="AH522" s="4">
        <v>20</v>
      </c>
      <c r="AI522" s="4">
        <v>100</v>
      </c>
      <c r="AJ522" s="4">
        <v>2</v>
      </c>
      <c r="AK522" s="4" t="s">
        <v>96</v>
      </c>
      <c r="AL522" s="4" t="s">
        <v>96</v>
      </c>
      <c r="AM522" s="4">
        <v>4</v>
      </c>
      <c r="AN522" s="4" t="s">
        <v>97</v>
      </c>
      <c r="AO522" s="4" t="s">
        <v>97</v>
      </c>
      <c r="AP522" s="4" t="s">
        <v>96</v>
      </c>
      <c r="AQ522" s="4" t="s">
        <v>96</v>
      </c>
      <c r="AR522" s="4" t="s">
        <v>96</v>
      </c>
      <c r="AS522" s="4" t="s">
        <v>97</v>
      </c>
      <c r="AT522" s="4" t="s">
        <v>97</v>
      </c>
      <c r="AU522" s="4" t="s">
        <v>97</v>
      </c>
      <c r="AV522" s="4" t="s">
        <v>97</v>
      </c>
      <c r="AW522" s="4" t="s">
        <v>97</v>
      </c>
      <c r="AX522" s="4" t="s">
        <v>97</v>
      </c>
      <c r="AY522" s="4" t="s">
        <v>97</v>
      </c>
      <c r="AZ522" s="4" t="s">
        <v>97</v>
      </c>
      <c r="BA522" s="4" t="s">
        <v>97</v>
      </c>
      <c r="BB522" s="4" t="s">
        <v>97</v>
      </c>
      <c r="BC522" s="4" t="s">
        <v>96</v>
      </c>
      <c r="BD522" s="4" t="s">
        <v>96</v>
      </c>
      <c r="BE522" s="4">
        <v>5</v>
      </c>
      <c r="BF522" s="4">
        <v>5</v>
      </c>
      <c r="BG522" s="4">
        <v>5</v>
      </c>
      <c r="BH522" s="4">
        <v>0</v>
      </c>
      <c r="BI522" s="4">
        <v>0</v>
      </c>
      <c r="BJ522" s="4">
        <v>0</v>
      </c>
      <c r="BK522" s="4">
        <v>7</v>
      </c>
      <c r="BL522" s="4" t="s">
        <v>97</v>
      </c>
      <c r="BM522" s="4" t="s">
        <v>97</v>
      </c>
      <c r="BN522" s="4" t="s">
        <v>98</v>
      </c>
      <c r="BO522" s="6" t="s">
        <v>97</v>
      </c>
      <c r="BP522" s="6" t="s">
        <v>98</v>
      </c>
      <c r="BQ522" s="6" t="s">
        <v>98</v>
      </c>
      <c r="BR522" s="6" t="s">
        <v>96</v>
      </c>
      <c r="BS522" s="6">
        <v>4</v>
      </c>
      <c r="BT522" s="6" t="s">
        <v>96</v>
      </c>
      <c r="BU522" s="29" t="s">
        <v>429</v>
      </c>
      <c r="BV522" s="29" t="s">
        <v>429</v>
      </c>
      <c r="BW522" s="29" t="s">
        <v>429</v>
      </c>
      <c r="BX522" s="29" t="s">
        <v>429</v>
      </c>
      <c r="BY522" s="29" t="s">
        <v>429</v>
      </c>
      <c r="BZ522" s="65" t="s">
        <v>429</v>
      </c>
      <c r="CA522" s="65" t="s">
        <v>429</v>
      </c>
      <c r="CB522" s="65" t="s">
        <v>429</v>
      </c>
      <c r="CC522" s="65" t="s">
        <v>429</v>
      </c>
      <c r="CD522" s="66">
        <v>24</v>
      </c>
      <c r="CE522" s="66">
        <v>7</v>
      </c>
      <c r="CF522" s="66">
        <v>3</v>
      </c>
      <c r="CG522" s="66">
        <v>0</v>
      </c>
      <c r="CH522" s="66">
        <v>3</v>
      </c>
      <c r="CI522" s="66">
        <v>8</v>
      </c>
      <c r="CJ522" s="66">
        <v>0</v>
      </c>
      <c r="CK522" s="66">
        <v>8</v>
      </c>
      <c r="CL522" s="66">
        <v>168</v>
      </c>
      <c r="CM522" s="66">
        <v>106</v>
      </c>
      <c r="CN522" s="66">
        <v>13</v>
      </c>
      <c r="CO522" s="66">
        <v>24</v>
      </c>
      <c r="CP522" s="66">
        <v>0</v>
      </c>
      <c r="CQ522" s="66">
        <v>0</v>
      </c>
      <c r="CR522" s="67">
        <v>0.15608740894901144</v>
      </c>
      <c r="CS522" s="67">
        <v>0.17481789802289283</v>
      </c>
      <c r="CT522" s="67">
        <v>0.29136316337148804</v>
      </c>
      <c r="CU522" s="67">
        <v>0.18938605619146723</v>
      </c>
      <c r="CV522" s="67">
        <v>0.18834547346514047</v>
      </c>
      <c r="CW522" s="68">
        <v>17</v>
      </c>
      <c r="CX522" s="68">
        <v>34</v>
      </c>
      <c r="CY522" s="68">
        <v>14</v>
      </c>
      <c r="CZ522" s="68">
        <v>13</v>
      </c>
    </row>
    <row r="523" spans="1:375" x14ac:dyDescent="0.3">
      <c r="A523" s="3" t="s">
        <v>849</v>
      </c>
      <c r="B523" s="3" t="s">
        <v>982</v>
      </c>
      <c r="C523" s="3" t="s">
        <v>982</v>
      </c>
      <c r="D523" s="6">
        <v>504998</v>
      </c>
      <c r="E523" s="4">
        <v>26151</v>
      </c>
      <c r="F523" s="4">
        <v>784</v>
      </c>
      <c r="G523" s="54">
        <v>2.9979733088600819E-2</v>
      </c>
      <c r="H523" s="4">
        <v>4</v>
      </c>
      <c r="I523" s="4">
        <v>474</v>
      </c>
      <c r="J523" s="6"/>
      <c r="K523" s="6">
        <v>314</v>
      </c>
      <c r="L523" s="6">
        <v>160</v>
      </c>
      <c r="M523" s="61">
        <v>310</v>
      </c>
      <c r="N523" s="4" t="s">
        <v>1712</v>
      </c>
      <c r="O523" s="4">
        <v>0</v>
      </c>
      <c r="P523" s="4">
        <v>0</v>
      </c>
      <c r="Q523" s="4">
        <v>100</v>
      </c>
      <c r="R523" s="4">
        <v>80</v>
      </c>
      <c r="S523" s="4">
        <v>20</v>
      </c>
      <c r="T523" s="4">
        <v>0</v>
      </c>
      <c r="U523" s="4">
        <v>0</v>
      </c>
      <c r="V523" s="4">
        <v>100</v>
      </c>
      <c r="W523" s="4">
        <v>80</v>
      </c>
      <c r="X523" s="4">
        <v>20</v>
      </c>
      <c r="Y523" s="4">
        <v>0</v>
      </c>
      <c r="Z523" s="4">
        <v>0</v>
      </c>
      <c r="AA523" s="4">
        <v>100</v>
      </c>
      <c r="AB523" s="4">
        <v>100</v>
      </c>
      <c r="AC523" s="4">
        <v>100</v>
      </c>
      <c r="AD523" s="4">
        <v>100</v>
      </c>
      <c r="AE523" s="4">
        <v>100</v>
      </c>
      <c r="AF523" s="4">
        <v>0</v>
      </c>
      <c r="AG523" s="4">
        <v>80</v>
      </c>
      <c r="AH523" s="4">
        <v>20</v>
      </c>
      <c r="AI523" s="4">
        <v>100</v>
      </c>
      <c r="AJ523" s="4">
        <v>4</v>
      </c>
      <c r="AK523" s="4" t="s">
        <v>96</v>
      </c>
      <c r="AL523" s="4" t="s">
        <v>96</v>
      </c>
      <c r="AM523" s="4">
        <v>2</v>
      </c>
      <c r="AN523" s="4" t="s">
        <v>97</v>
      </c>
      <c r="AO523" s="4" t="s">
        <v>97</v>
      </c>
      <c r="AP523" s="4" t="s">
        <v>97</v>
      </c>
      <c r="AQ523" s="4" t="s">
        <v>97</v>
      </c>
      <c r="AR523" s="4" t="s">
        <v>97</v>
      </c>
      <c r="AS523" s="4" t="s">
        <v>97</v>
      </c>
      <c r="AT523" s="4" t="s">
        <v>97</v>
      </c>
      <c r="AU523" s="4" t="s">
        <v>97</v>
      </c>
      <c r="AV523" s="4" t="s">
        <v>97</v>
      </c>
      <c r="AW523" s="4" t="s">
        <v>97</v>
      </c>
      <c r="AX523" s="4" t="s">
        <v>96</v>
      </c>
      <c r="AY523" s="4" t="s">
        <v>97</v>
      </c>
      <c r="AZ523" s="4" t="s">
        <v>96</v>
      </c>
      <c r="BA523" s="4" t="s">
        <v>97</v>
      </c>
      <c r="BB523" s="4" t="s">
        <v>96</v>
      </c>
      <c r="BC523" s="4" t="s">
        <v>96</v>
      </c>
      <c r="BD523" s="4" t="s">
        <v>96</v>
      </c>
      <c r="BE523" s="4">
        <v>0</v>
      </c>
      <c r="BF523" s="4">
        <v>0</v>
      </c>
      <c r="BG523" s="4">
        <v>0</v>
      </c>
      <c r="BH523" s="4">
        <v>0</v>
      </c>
      <c r="BI523" s="4">
        <v>0</v>
      </c>
      <c r="BJ523" s="4">
        <v>0</v>
      </c>
      <c r="BK523" s="4">
        <v>21</v>
      </c>
      <c r="BL523" s="4" t="s">
        <v>97</v>
      </c>
      <c r="BM523" s="4" t="s">
        <v>96</v>
      </c>
      <c r="BN523" s="4" t="s">
        <v>1714</v>
      </c>
      <c r="BO523" s="6" t="s">
        <v>97</v>
      </c>
      <c r="BP523" s="6" t="s">
        <v>98</v>
      </c>
      <c r="BQ523" s="6" t="s">
        <v>98</v>
      </c>
      <c r="BR523" s="6" t="s">
        <v>96</v>
      </c>
      <c r="BS523" s="6">
        <v>50</v>
      </c>
      <c r="BT523" s="6" t="s">
        <v>96</v>
      </c>
      <c r="BU523" s="29" t="s">
        <v>429</v>
      </c>
      <c r="BV523" s="29" t="s">
        <v>1801</v>
      </c>
      <c r="BW523" s="29" t="s">
        <v>429</v>
      </c>
      <c r="BX523" s="29" t="s">
        <v>429</v>
      </c>
      <c r="BY523" s="29" t="s">
        <v>429</v>
      </c>
      <c r="BZ523" s="65" t="s">
        <v>429</v>
      </c>
      <c r="CA523" s="65" t="s">
        <v>1799</v>
      </c>
      <c r="CB523" s="65" t="s">
        <v>429</v>
      </c>
      <c r="CC523" s="65" t="s">
        <v>429</v>
      </c>
      <c r="CD523" s="66">
        <v>659</v>
      </c>
      <c r="CE523" s="66">
        <v>184</v>
      </c>
      <c r="CF523" s="66">
        <v>121</v>
      </c>
      <c r="CG523" s="66">
        <v>0</v>
      </c>
      <c r="CH523" s="66">
        <v>0</v>
      </c>
      <c r="CI523" s="66">
        <v>437</v>
      </c>
      <c r="CJ523" s="66">
        <v>19</v>
      </c>
      <c r="CK523" s="66">
        <v>292</v>
      </c>
      <c r="CL523" s="66">
        <v>4607</v>
      </c>
      <c r="CM523" s="66">
        <v>3068</v>
      </c>
      <c r="CN523" s="66">
        <v>215</v>
      </c>
      <c r="CO523" s="66">
        <v>516</v>
      </c>
      <c r="CP523" s="66">
        <v>129</v>
      </c>
      <c r="CQ523" s="66">
        <v>123</v>
      </c>
      <c r="CR523" s="67">
        <v>0.13879512330725546</v>
      </c>
      <c r="CS523" s="67">
        <v>0.15773797704618561</v>
      </c>
      <c r="CT523" s="67">
        <v>0.31424486716174893</v>
      </c>
      <c r="CU523" s="67">
        <v>0.20936420316905605</v>
      </c>
      <c r="CV523" s="67">
        <v>0.17985782931575395</v>
      </c>
      <c r="CW523" s="68">
        <v>333</v>
      </c>
      <c r="CX523" s="68">
        <v>618</v>
      </c>
      <c r="CY523" s="68">
        <v>223</v>
      </c>
      <c r="CZ523" s="68">
        <v>249</v>
      </c>
    </row>
    <row r="524" spans="1:375" x14ac:dyDescent="0.3">
      <c r="A524" s="3" t="s">
        <v>849</v>
      </c>
      <c r="B524" s="3" t="s">
        <v>982</v>
      </c>
      <c r="C524" s="3" t="s">
        <v>990</v>
      </c>
      <c r="D524" s="6">
        <v>505714</v>
      </c>
      <c r="E524" s="4">
        <v>2097</v>
      </c>
      <c r="F524" s="4">
        <v>86</v>
      </c>
      <c r="G524" s="54">
        <v>4.1010968049594657E-2</v>
      </c>
      <c r="H524" s="4">
        <v>2</v>
      </c>
      <c r="I524" s="4">
        <v>66</v>
      </c>
      <c r="J524" s="6"/>
      <c r="K524" s="6">
        <v>34</v>
      </c>
      <c r="L524" s="6">
        <v>32</v>
      </c>
      <c r="M524" s="61">
        <v>20</v>
      </c>
      <c r="N524" s="4" t="s">
        <v>1712</v>
      </c>
      <c r="O524" s="4">
        <v>78</v>
      </c>
      <c r="P524" s="4">
        <v>197</v>
      </c>
      <c r="Q524" s="4">
        <v>100</v>
      </c>
      <c r="R524" s="4">
        <v>100</v>
      </c>
      <c r="S524" s="4">
        <v>0</v>
      </c>
      <c r="T524" s="4">
        <v>0</v>
      </c>
      <c r="U524" s="4">
        <v>0</v>
      </c>
      <c r="V524" s="4">
        <v>100</v>
      </c>
      <c r="W524" s="4">
        <v>100</v>
      </c>
      <c r="X524" s="4">
        <v>0</v>
      </c>
      <c r="Y524" s="4">
        <v>0</v>
      </c>
      <c r="Z524" s="4">
        <v>0</v>
      </c>
      <c r="AA524" s="4">
        <v>100</v>
      </c>
      <c r="AB524" s="4">
        <v>100</v>
      </c>
      <c r="AC524" s="4">
        <v>100</v>
      </c>
      <c r="AD524" s="4">
        <v>100</v>
      </c>
      <c r="AE524" s="4">
        <v>100</v>
      </c>
      <c r="AF524" s="4">
        <v>0</v>
      </c>
      <c r="AG524" s="4">
        <v>90</v>
      </c>
      <c r="AH524" s="4">
        <v>10</v>
      </c>
      <c r="AI524" s="4">
        <v>100</v>
      </c>
      <c r="AJ524" s="4">
        <v>2</v>
      </c>
      <c r="AK524" s="4" t="s">
        <v>96</v>
      </c>
      <c r="AL524" s="4" t="s">
        <v>96</v>
      </c>
      <c r="AM524" s="4">
        <v>2</v>
      </c>
      <c r="AN524" s="4" t="s">
        <v>96</v>
      </c>
      <c r="AO524" s="4" t="s">
        <v>97</v>
      </c>
      <c r="AP524" s="4" t="s">
        <v>96</v>
      </c>
      <c r="AQ524" s="4" t="s">
        <v>96</v>
      </c>
      <c r="AR524" s="4" t="s">
        <v>96</v>
      </c>
      <c r="AS524" s="4" t="s">
        <v>97</v>
      </c>
      <c r="AT524" s="4" t="s">
        <v>97</v>
      </c>
      <c r="AU524" s="4" t="s">
        <v>97</v>
      </c>
      <c r="AV524" s="4" t="s">
        <v>97</v>
      </c>
      <c r="AW524" s="4" t="s">
        <v>97</v>
      </c>
      <c r="AX524" s="4" t="s">
        <v>97</v>
      </c>
      <c r="AY524" s="4" t="s">
        <v>97</v>
      </c>
      <c r="AZ524" s="4" t="s">
        <v>97</v>
      </c>
      <c r="BA524" s="4" t="s">
        <v>97</v>
      </c>
      <c r="BB524" s="4" t="s">
        <v>97</v>
      </c>
      <c r="BC524" s="4" t="s">
        <v>96</v>
      </c>
      <c r="BD524" s="4" t="s">
        <v>97</v>
      </c>
      <c r="BE524" s="4">
        <v>0</v>
      </c>
      <c r="BF524" s="4">
        <v>0</v>
      </c>
      <c r="BG524" s="4">
        <v>18</v>
      </c>
      <c r="BH524" s="4">
        <v>0</v>
      </c>
      <c r="BI524" s="4">
        <v>25</v>
      </c>
      <c r="BJ524" s="4">
        <v>0</v>
      </c>
      <c r="BK524" s="4">
        <v>9</v>
      </c>
      <c r="BL524" s="4" t="s">
        <v>97</v>
      </c>
      <c r="BM524" s="4" t="s">
        <v>96</v>
      </c>
      <c r="BN524" s="4" t="s">
        <v>1714</v>
      </c>
      <c r="BO524" s="6" t="s">
        <v>97</v>
      </c>
      <c r="BP524" s="6" t="s">
        <v>98</v>
      </c>
      <c r="BQ524" s="6" t="s">
        <v>98</v>
      </c>
      <c r="BR524" s="6" t="s">
        <v>96</v>
      </c>
      <c r="BS524" s="6">
        <v>8</v>
      </c>
      <c r="BT524" s="6" t="s">
        <v>96</v>
      </c>
      <c r="BU524" s="29" t="s">
        <v>429</v>
      </c>
      <c r="BV524" s="29" t="s">
        <v>429</v>
      </c>
      <c r="BW524" s="29" t="s">
        <v>429</v>
      </c>
      <c r="BX524" s="29" t="s">
        <v>429</v>
      </c>
      <c r="BY524" s="29" t="s">
        <v>429</v>
      </c>
      <c r="BZ524" s="65" t="s">
        <v>1800</v>
      </c>
      <c r="CA524" s="65" t="s">
        <v>1799</v>
      </c>
      <c r="CB524" s="65" t="s">
        <v>429</v>
      </c>
      <c r="CC524" s="65" t="s">
        <v>1800</v>
      </c>
      <c r="CD524" s="66">
        <v>46</v>
      </c>
      <c r="CE524" s="66">
        <v>10</v>
      </c>
      <c r="CF524" s="66">
        <v>7</v>
      </c>
      <c r="CG524" s="66">
        <v>0</v>
      </c>
      <c r="CH524" s="66">
        <v>4</v>
      </c>
      <c r="CI524" s="66">
        <v>9</v>
      </c>
      <c r="CJ524" s="66">
        <v>0</v>
      </c>
      <c r="CK524" s="66">
        <v>7</v>
      </c>
      <c r="CL524" s="66">
        <v>453</v>
      </c>
      <c r="CM524" s="66">
        <v>284</v>
      </c>
      <c r="CN524" s="66">
        <v>10</v>
      </c>
      <c r="CO524" s="66">
        <v>58</v>
      </c>
      <c r="CP524" s="66">
        <v>3</v>
      </c>
      <c r="CQ524" s="66">
        <v>3</v>
      </c>
      <c r="CR524" s="67">
        <v>0.1610705596107056</v>
      </c>
      <c r="CS524" s="67">
        <v>0.20632603406326033</v>
      </c>
      <c r="CT524" s="67">
        <v>0.30851581508515813</v>
      </c>
      <c r="CU524" s="67">
        <v>0.17956204379562044</v>
      </c>
      <c r="CV524" s="67">
        <v>0.14452554744525548</v>
      </c>
      <c r="CW524" s="68">
        <v>31</v>
      </c>
      <c r="CX524" s="68">
        <v>53</v>
      </c>
      <c r="CY524" s="68">
        <v>14</v>
      </c>
      <c r="CZ524" s="68">
        <v>26</v>
      </c>
    </row>
    <row r="525" spans="1:375" x14ac:dyDescent="0.3">
      <c r="A525" s="3" t="s">
        <v>849</v>
      </c>
      <c r="B525" s="3" t="s">
        <v>993</v>
      </c>
      <c r="C525" s="3" t="s">
        <v>994</v>
      </c>
      <c r="D525" s="6">
        <v>500062</v>
      </c>
      <c r="E525" s="4">
        <v>1647</v>
      </c>
      <c r="F525" s="4">
        <v>167</v>
      </c>
      <c r="G525" s="54">
        <v>0.10139647844565877</v>
      </c>
      <c r="H525" s="4">
        <v>1</v>
      </c>
      <c r="I525" s="4">
        <v>97</v>
      </c>
      <c r="J525" s="6">
        <v>97</v>
      </c>
      <c r="K525" s="6"/>
      <c r="L525" s="6"/>
      <c r="M525" s="61">
        <v>70</v>
      </c>
      <c r="N525" s="4" t="s">
        <v>1712</v>
      </c>
      <c r="O525" s="4">
        <v>36</v>
      </c>
      <c r="P525" s="4">
        <v>77</v>
      </c>
      <c r="Q525" s="4">
        <v>100</v>
      </c>
      <c r="R525" s="4">
        <v>70</v>
      </c>
      <c r="S525" s="4">
        <v>30</v>
      </c>
      <c r="T525" s="4">
        <v>0</v>
      </c>
      <c r="U525" s="4">
        <v>0</v>
      </c>
      <c r="V525" s="4">
        <v>100</v>
      </c>
      <c r="W525" s="4">
        <v>73</v>
      </c>
      <c r="X525" s="4">
        <v>20</v>
      </c>
      <c r="Y525" s="4">
        <v>2</v>
      </c>
      <c r="Z525" s="4">
        <v>5</v>
      </c>
      <c r="AA525" s="4">
        <v>100</v>
      </c>
      <c r="AB525" s="4">
        <v>99</v>
      </c>
      <c r="AC525" s="4">
        <v>100</v>
      </c>
      <c r="AD525" s="4">
        <v>100</v>
      </c>
      <c r="AE525" s="4">
        <v>80</v>
      </c>
      <c r="AF525" s="4">
        <v>0</v>
      </c>
      <c r="AG525" s="4">
        <v>80</v>
      </c>
      <c r="AH525" s="4">
        <v>20</v>
      </c>
      <c r="AI525" s="4">
        <v>100</v>
      </c>
      <c r="AJ525" s="4">
        <v>4</v>
      </c>
      <c r="AK525" s="4" t="s">
        <v>96</v>
      </c>
      <c r="AL525" s="4" t="s">
        <v>96</v>
      </c>
      <c r="AM525" s="4">
        <v>2</v>
      </c>
      <c r="AN525" s="4" t="s">
        <v>97</v>
      </c>
      <c r="AO525" s="4" t="s">
        <v>97</v>
      </c>
      <c r="AP525" s="4" t="s">
        <v>97</v>
      </c>
      <c r="AQ525" s="4" t="s">
        <v>97</v>
      </c>
      <c r="AR525" s="4" t="s">
        <v>97</v>
      </c>
      <c r="AS525" s="4" t="s">
        <v>97</v>
      </c>
      <c r="AT525" s="4" t="s">
        <v>97</v>
      </c>
      <c r="AU525" s="4" t="s">
        <v>97</v>
      </c>
      <c r="AV525" s="4" t="s">
        <v>97</v>
      </c>
      <c r="AW525" s="4" t="s">
        <v>97</v>
      </c>
      <c r="AX525" s="4" t="s">
        <v>97</v>
      </c>
      <c r="AY525" s="4" t="s">
        <v>97</v>
      </c>
      <c r="AZ525" s="4" t="s">
        <v>97</v>
      </c>
      <c r="BA525" s="4" t="s">
        <v>97</v>
      </c>
      <c r="BB525" s="4" t="s">
        <v>97</v>
      </c>
      <c r="BC525" s="4" t="s">
        <v>97</v>
      </c>
      <c r="BD525" s="4" t="s">
        <v>97</v>
      </c>
      <c r="BE525" s="4">
        <v>1</v>
      </c>
      <c r="BF525" s="4">
        <v>12</v>
      </c>
      <c r="BG525" s="4">
        <v>12</v>
      </c>
      <c r="BH525" s="4">
        <v>0</v>
      </c>
      <c r="BI525" s="4">
        <v>6</v>
      </c>
      <c r="BJ525" s="4">
        <v>0</v>
      </c>
      <c r="BK525" s="4">
        <v>9</v>
      </c>
      <c r="BL525" s="4" t="s">
        <v>97</v>
      </c>
      <c r="BM525" s="4" t="s">
        <v>97</v>
      </c>
      <c r="BN525" s="4" t="s">
        <v>98</v>
      </c>
      <c r="BO525" s="6" t="s">
        <v>97</v>
      </c>
      <c r="BP525" s="6" t="s">
        <v>98</v>
      </c>
      <c r="BQ525" s="6" t="s">
        <v>98</v>
      </c>
      <c r="BR525" s="6" t="s">
        <v>96</v>
      </c>
      <c r="BS525" s="6">
        <v>5</v>
      </c>
      <c r="BT525" s="6" t="s">
        <v>97</v>
      </c>
      <c r="BU525" s="29" t="s">
        <v>429</v>
      </c>
      <c r="BV525" s="29" t="s">
        <v>429</v>
      </c>
      <c r="BW525" s="29" t="s">
        <v>429</v>
      </c>
      <c r="BX525" s="29" t="s">
        <v>429</v>
      </c>
      <c r="BY525" s="29" t="s">
        <v>429</v>
      </c>
      <c r="BZ525" s="65" t="s">
        <v>429</v>
      </c>
      <c r="CA525" s="65" t="s">
        <v>1799</v>
      </c>
      <c r="CB525" s="65" t="s">
        <v>429</v>
      </c>
      <c r="CC525" s="65" t="s">
        <v>429</v>
      </c>
      <c r="CD525" s="66">
        <v>39</v>
      </c>
      <c r="CE525" s="66">
        <v>8</v>
      </c>
      <c r="CF525" s="66">
        <v>6</v>
      </c>
      <c r="CG525" s="66">
        <v>0</v>
      </c>
      <c r="CH525" s="66">
        <v>1</v>
      </c>
      <c r="CI525" s="66">
        <v>26</v>
      </c>
      <c r="CJ525" s="66">
        <v>0</v>
      </c>
      <c r="CK525" s="66">
        <v>20</v>
      </c>
      <c r="CL525" s="66">
        <v>346</v>
      </c>
      <c r="CM525" s="66">
        <v>221</v>
      </c>
      <c r="CN525" s="66">
        <v>21</v>
      </c>
      <c r="CO525" s="66">
        <v>62</v>
      </c>
      <c r="CP525" s="66">
        <v>2</v>
      </c>
      <c r="CQ525" s="66">
        <v>1</v>
      </c>
      <c r="CR525" s="67">
        <v>0.18138138138138138</v>
      </c>
      <c r="CS525" s="67">
        <v>0.17297297297297298</v>
      </c>
      <c r="CT525" s="67">
        <v>0.3267267267267267</v>
      </c>
      <c r="CU525" s="67">
        <v>0.16696696696696697</v>
      </c>
      <c r="CV525" s="67">
        <v>0.15195195195195196</v>
      </c>
      <c r="CW525" s="68">
        <v>64</v>
      </c>
      <c r="CX525" s="68">
        <v>44</v>
      </c>
      <c r="CY525" s="68">
        <v>24</v>
      </c>
      <c r="CZ525" s="68">
        <v>15</v>
      </c>
    </row>
    <row r="526" spans="1:375" x14ac:dyDescent="0.3">
      <c r="A526" s="3" t="s">
        <v>849</v>
      </c>
      <c r="B526" s="3" t="s">
        <v>993</v>
      </c>
      <c r="C526" s="3" t="s">
        <v>996</v>
      </c>
      <c r="D526" s="6">
        <v>500127</v>
      </c>
      <c r="E526" s="4">
        <v>507</v>
      </c>
      <c r="F526" s="4">
        <v>52</v>
      </c>
      <c r="G526" s="54">
        <v>0.10256410256410256</v>
      </c>
      <c r="H526" s="4">
        <v>1</v>
      </c>
      <c r="I526" s="4">
        <v>52</v>
      </c>
      <c r="J526" s="6"/>
      <c r="K526" s="6"/>
      <c r="L526" s="6">
        <v>52</v>
      </c>
      <c r="M526" s="61"/>
      <c r="N526" s="4" t="s">
        <v>1712</v>
      </c>
      <c r="O526" s="4">
        <v>0</v>
      </c>
      <c r="P526" s="4">
        <v>0</v>
      </c>
      <c r="Q526" s="4">
        <v>100</v>
      </c>
      <c r="R526" s="4">
        <v>80</v>
      </c>
      <c r="S526" s="4">
        <v>20</v>
      </c>
      <c r="T526" s="4">
        <v>0</v>
      </c>
      <c r="U526" s="4">
        <v>0</v>
      </c>
      <c r="V526" s="4">
        <v>0</v>
      </c>
      <c r="W526" s="4">
        <v>0</v>
      </c>
      <c r="X526" s="4">
        <v>90</v>
      </c>
      <c r="Y526" s="4">
        <v>10</v>
      </c>
      <c r="Z526" s="4">
        <v>0</v>
      </c>
      <c r="AA526" s="4">
        <v>100</v>
      </c>
      <c r="AB526" s="4">
        <v>100</v>
      </c>
      <c r="AC526" s="4">
        <v>100</v>
      </c>
      <c r="AD526" s="4">
        <v>100</v>
      </c>
      <c r="AE526" s="4">
        <v>90</v>
      </c>
      <c r="AF526" s="4">
        <v>0</v>
      </c>
      <c r="AG526" s="4">
        <v>90</v>
      </c>
      <c r="AH526" s="4">
        <v>10</v>
      </c>
      <c r="AI526" s="4">
        <v>100</v>
      </c>
      <c r="AJ526" s="4">
        <v>4</v>
      </c>
      <c r="AK526" s="4" t="s">
        <v>96</v>
      </c>
      <c r="AL526" s="4" t="s">
        <v>96</v>
      </c>
      <c r="AM526" s="4">
        <v>5</v>
      </c>
      <c r="AN526" s="4" t="s">
        <v>97</v>
      </c>
      <c r="AO526" s="4" t="s">
        <v>97</v>
      </c>
      <c r="AP526" s="4" t="s">
        <v>97</v>
      </c>
      <c r="AQ526" s="4" t="s">
        <v>97</v>
      </c>
      <c r="AR526" s="4" t="s">
        <v>97</v>
      </c>
      <c r="AS526" s="4" t="s">
        <v>97</v>
      </c>
      <c r="AT526" s="4" t="s">
        <v>97</v>
      </c>
      <c r="AU526" s="4" t="s">
        <v>97</v>
      </c>
      <c r="AV526" s="4" t="s">
        <v>97</v>
      </c>
      <c r="AW526" s="4" t="s">
        <v>97</v>
      </c>
      <c r="AX526" s="4" t="s">
        <v>97</v>
      </c>
      <c r="AY526" s="4" t="s">
        <v>97</v>
      </c>
      <c r="AZ526" s="4" t="s">
        <v>97</v>
      </c>
      <c r="BA526" s="4" t="s">
        <v>97</v>
      </c>
      <c r="BB526" s="4" t="s">
        <v>97</v>
      </c>
      <c r="BC526" s="4" t="s">
        <v>97</v>
      </c>
      <c r="BD526" s="4" t="s">
        <v>96</v>
      </c>
      <c r="BE526" s="4">
        <v>11</v>
      </c>
      <c r="BF526" s="4">
        <v>11</v>
      </c>
      <c r="BG526" s="4">
        <v>11</v>
      </c>
      <c r="BH526" s="4">
        <v>0</v>
      </c>
      <c r="BI526" s="4">
        <v>6</v>
      </c>
      <c r="BJ526" s="4">
        <v>0</v>
      </c>
      <c r="BK526" s="4">
        <v>7</v>
      </c>
      <c r="BL526" s="4" t="s">
        <v>97</v>
      </c>
      <c r="BM526" s="4" t="s">
        <v>97</v>
      </c>
      <c r="BN526" s="4" t="s">
        <v>98</v>
      </c>
      <c r="BO526" s="6" t="s">
        <v>97</v>
      </c>
      <c r="BP526" s="6" t="s">
        <v>98</v>
      </c>
      <c r="BQ526" s="6" t="s">
        <v>98</v>
      </c>
      <c r="BR526" s="6" t="s">
        <v>96</v>
      </c>
      <c r="BS526" s="6">
        <v>7</v>
      </c>
      <c r="BT526" s="6" t="s">
        <v>96</v>
      </c>
      <c r="BU526" s="29" t="s">
        <v>429</v>
      </c>
      <c r="BV526" s="29" t="s">
        <v>429</v>
      </c>
      <c r="BW526" s="29" t="s">
        <v>429</v>
      </c>
      <c r="BX526" s="29" t="s">
        <v>429</v>
      </c>
      <c r="BY526" s="29" t="s">
        <v>429</v>
      </c>
      <c r="BZ526" s="65" t="s">
        <v>429</v>
      </c>
      <c r="CA526" s="65" t="s">
        <v>429</v>
      </c>
      <c r="CB526" s="65" t="s">
        <v>429</v>
      </c>
      <c r="CC526" s="65" t="s">
        <v>429</v>
      </c>
      <c r="CD526" s="66">
        <v>14</v>
      </c>
      <c r="CE526" s="66">
        <v>3</v>
      </c>
      <c r="CF526" s="66">
        <v>1</v>
      </c>
      <c r="CG526" s="66">
        <v>0</v>
      </c>
      <c r="CH526" s="66">
        <v>0</v>
      </c>
      <c r="CI526" s="66">
        <v>16</v>
      </c>
      <c r="CJ526" s="66">
        <v>0</v>
      </c>
      <c r="CK526" s="66">
        <v>11</v>
      </c>
      <c r="CL526" s="66">
        <v>100</v>
      </c>
      <c r="CM526" s="66">
        <v>56</v>
      </c>
      <c r="CN526" s="66">
        <v>5</v>
      </c>
      <c r="CO526" s="66">
        <v>17</v>
      </c>
      <c r="CP526" s="66">
        <v>3</v>
      </c>
      <c r="CQ526" s="66">
        <v>2</v>
      </c>
      <c r="CR526" s="67">
        <v>0.15725806451612903</v>
      </c>
      <c r="CS526" s="67">
        <v>0.16129032258064516</v>
      </c>
      <c r="CT526" s="67">
        <v>0.2963709677419355</v>
      </c>
      <c r="CU526" s="67">
        <v>0.19153225806451613</v>
      </c>
      <c r="CV526" s="67">
        <v>0.19354838709677419</v>
      </c>
      <c r="CW526" s="68">
        <v>6</v>
      </c>
      <c r="CX526" s="68">
        <v>13</v>
      </c>
      <c r="CY526" s="68">
        <v>5</v>
      </c>
      <c r="CZ526" s="68">
        <v>8</v>
      </c>
    </row>
    <row r="527" spans="1:375" x14ac:dyDescent="0.3">
      <c r="A527" s="3" t="s">
        <v>849</v>
      </c>
      <c r="B527" s="3" t="s">
        <v>993</v>
      </c>
      <c r="C527" s="3" t="s">
        <v>997</v>
      </c>
      <c r="D527" s="6">
        <v>500925</v>
      </c>
      <c r="E527" s="4">
        <v>1025</v>
      </c>
      <c r="F527" s="4">
        <v>100</v>
      </c>
      <c r="G527" s="54">
        <v>9.7560975609756101E-2</v>
      </c>
      <c r="H527" s="4">
        <v>1</v>
      </c>
      <c r="I527" s="4">
        <v>80</v>
      </c>
      <c r="J527" s="6"/>
      <c r="K527" s="6"/>
      <c r="L527" s="6">
        <v>80</v>
      </c>
      <c r="M527" s="61">
        <v>20</v>
      </c>
      <c r="N527" s="4" t="s">
        <v>1712</v>
      </c>
      <c r="O527" s="4">
        <v>18</v>
      </c>
      <c r="P527" s="4">
        <v>58</v>
      </c>
      <c r="Q527" s="4">
        <v>100</v>
      </c>
      <c r="R527" s="4">
        <v>100</v>
      </c>
      <c r="S527" s="4">
        <v>0</v>
      </c>
      <c r="T527" s="4">
        <v>0</v>
      </c>
      <c r="U527" s="4">
        <v>0</v>
      </c>
      <c r="V527" s="4">
        <v>92</v>
      </c>
      <c r="W527" s="4">
        <v>92</v>
      </c>
      <c r="X527" s="4">
        <v>5</v>
      </c>
      <c r="Y527" s="4">
        <v>0</v>
      </c>
      <c r="Z527" s="4">
        <v>3</v>
      </c>
      <c r="AA527" s="4">
        <v>100</v>
      </c>
      <c r="AB527" s="4">
        <v>100</v>
      </c>
      <c r="AC527" s="4">
        <v>100</v>
      </c>
      <c r="AD527" s="4">
        <v>100</v>
      </c>
      <c r="AE527" s="4">
        <v>92</v>
      </c>
      <c r="AF527" s="4">
        <v>0</v>
      </c>
      <c r="AG527" s="4">
        <v>92</v>
      </c>
      <c r="AH527" s="4">
        <v>8</v>
      </c>
      <c r="AI527" s="4">
        <v>100</v>
      </c>
      <c r="AJ527" s="4">
        <v>2</v>
      </c>
      <c r="AK527" s="4" t="s">
        <v>96</v>
      </c>
      <c r="AL527" s="4" t="s">
        <v>97</v>
      </c>
      <c r="AM527" s="4" t="s">
        <v>98</v>
      </c>
      <c r="AN527" s="4" t="s">
        <v>97</v>
      </c>
      <c r="AO527" s="4" t="s">
        <v>97</v>
      </c>
      <c r="AP527" s="4" t="s">
        <v>97</v>
      </c>
      <c r="AQ527" s="4" t="s">
        <v>97</v>
      </c>
      <c r="AR527" s="4" t="s">
        <v>97</v>
      </c>
      <c r="AS527" s="4" t="s">
        <v>97</v>
      </c>
      <c r="AT527" s="4" t="s">
        <v>97</v>
      </c>
      <c r="AU527" s="4" t="s">
        <v>97</v>
      </c>
      <c r="AV527" s="4" t="s">
        <v>97</v>
      </c>
      <c r="AW527" s="4" t="s">
        <v>97</v>
      </c>
      <c r="AX527" s="4" t="s">
        <v>97</v>
      </c>
      <c r="AY527" s="4" t="s">
        <v>97</v>
      </c>
      <c r="AZ527" s="4" t="s">
        <v>97</v>
      </c>
      <c r="BA527" s="4" t="s">
        <v>97</v>
      </c>
      <c r="BB527" s="4" t="s">
        <v>97</v>
      </c>
      <c r="BC527" s="4" t="s">
        <v>97</v>
      </c>
      <c r="BD527" s="4" t="s">
        <v>96</v>
      </c>
      <c r="BE527" s="4">
        <v>10</v>
      </c>
      <c r="BF527" s="4">
        <v>10</v>
      </c>
      <c r="BG527" s="4">
        <v>10</v>
      </c>
      <c r="BH527" s="4">
        <v>0</v>
      </c>
      <c r="BI527" s="4">
        <v>10</v>
      </c>
      <c r="BJ527" s="4">
        <v>0</v>
      </c>
      <c r="BK527" s="4">
        <v>9</v>
      </c>
      <c r="BL527" s="4" t="s">
        <v>97</v>
      </c>
      <c r="BM527" s="4" t="s">
        <v>97</v>
      </c>
      <c r="BN527" s="4" t="s">
        <v>98</v>
      </c>
      <c r="BO527" s="6" t="s">
        <v>97</v>
      </c>
      <c r="BP527" s="6" t="s">
        <v>98</v>
      </c>
      <c r="BQ527" s="6" t="s">
        <v>98</v>
      </c>
      <c r="BR527" s="6" t="s">
        <v>96</v>
      </c>
      <c r="BS527" s="6">
        <v>7</v>
      </c>
      <c r="BT527" s="6" t="s">
        <v>96</v>
      </c>
      <c r="BU527" s="29" t="s">
        <v>429</v>
      </c>
      <c r="BV527" s="29" t="s">
        <v>429</v>
      </c>
      <c r="BW527" s="29" t="s">
        <v>429</v>
      </c>
      <c r="BX527" s="29" t="s">
        <v>429</v>
      </c>
      <c r="BY527" s="29" t="s">
        <v>429</v>
      </c>
      <c r="BZ527" s="65" t="s">
        <v>429</v>
      </c>
      <c r="CA527" s="65" t="s">
        <v>429</v>
      </c>
      <c r="CB527" s="65" t="s">
        <v>429</v>
      </c>
      <c r="CC527" s="65" t="s">
        <v>429</v>
      </c>
      <c r="CD527" s="66">
        <v>31</v>
      </c>
      <c r="CE527" s="66">
        <v>15</v>
      </c>
      <c r="CF527" s="66">
        <v>5</v>
      </c>
      <c r="CG527" s="66">
        <v>0</v>
      </c>
      <c r="CH527" s="66">
        <v>2</v>
      </c>
      <c r="CI527" s="66">
        <v>18</v>
      </c>
      <c r="CJ527" s="66">
        <v>0</v>
      </c>
      <c r="CK527" s="66">
        <v>15</v>
      </c>
      <c r="CL527" s="66">
        <v>177</v>
      </c>
      <c r="CM527" s="66">
        <v>107</v>
      </c>
      <c r="CN527" s="66">
        <v>14</v>
      </c>
      <c r="CO527" s="66">
        <v>25</v>
      </c>
      <c r="CP527" s="66">
        <v>7</v>
      </c>
      <c r="CQ527" s="66">
        <v>7</v>
      </c>
      <c r="CR527" s="67">
        <v>0.13907933398628794</v>
      </c>
      <c r="CS527" s="67">
        <v>0.14397649363369247</v>
      </c>
      <c r="CT527" s="67">
        <v>0.29578844270323212</v>
      </c>
      <c r="CU527" s="67">
        <v>0.19588638589618021</v>
      </c>
      <c r="CV527" s="67">
        <v>0.22526934378060726</v>
      </c>
      <c r="CW527" s="68">
        <v>35</v>
      </c>
      <c r="CX527" s="68">
        <v>7</v>
      </c>
      <c r="CY527" s="68">
        <v>12</v>
      </c>
      <c r="CZ527" s="68">
        <v>28</v>
      </c>
    </row>
    <row r="528" spans="1:375" x14ac:dyDescent="0.3">
      <c r="A528" s="3" t="s">
        <v>849</v>
      </c>
      <c r="B528" s="3" t="s">
        <v>993</v>
      </c>
      <c r="C528" s="3" t="s">
        <v>993</v>
      </c>
      <c r="D528" s="6">
        <v>500968</v>
      </c>
      <c r="E528" s="4">
        <v>11583</v>
      </c>
      <c r="F528" s="4">
        <v>1042</v>
      </c>
      <c r="G528" s="54">
        <v>8.9959423292756621E-2</v>
      </c>
      <c r="H528" s="4">
        <v>4</v>
      </c>
      <c r="I528" s="4">
        <v>1012</v>
      </c>
      <c r="J528" s="6"/>
      <c r="K528" s="6">
        <v>300</v>
      </c>
      <c r="L528" s="6">
        <v>712</v>
      </c>
      <c r="M528" s="61">
        <v>30</v>
      </c>
      <c r="N528" s="4" t="s">
        <v>1709</v>
      </c>
      <c r="O528" s="4">
        <v>233</v>
      </c>
      <c r="P528" s="4">
        <v>456</v>
      </c>
      <c r="Q528" s="4">
        <v>100</v>
      </c>
      <c r="R528" s="4">
        <v>100</v>
      </c>
      <c r="S528" s="4">
        <v>0</v>
      </c>
      <c r="T528" s="4">
        <v>0</v>
      </c>
      <c r="U528" s="4">
        <v>0</v>
      </c>
      <c r="V528" s="4">
        <v>100</v>
      </c>
      <c r="W528" s="4">
        <v>100</v>
      </c>
      <c r="X528" s="4">
        <v>0</v>
      </c>
      <c r="Y528" s="4">
        <v>0</v>
      </c>
      <c r="Z528" s="4">
        <v>0</v>
      </c>
      <c r="AA528" s="4">
        <v>100</v>
      </c>
      <c r="AB528" s="4">
        <v>100</v>
      </c>
      <c r="AC528" s="4">
        <v>100</v>
      </c>
      <c r="AD528" s="4">
        <v>0</v>
      </c>
      <c r="AE528" s="4">
        <v>0</v>
      </c>
      <c r="AF528" s="4">
        <v>40</v>
      </c>
      <c r="AG528" s="4">
        <v>50</v>
      </c>
      <c r="AH528" s="4">
        <v>10</v>
      </c>
      <c r="AI528" s="4">
        <v>100</v>
      </c>
      <c r="AJ528" s="4">
        <v>2</v>
      </c>
      <c r="AK528" s="4" t="s">
        <v>96</v>
      </c>
      <c r="AL528" s="4" t="s">
        <v>96</v>
      </c>
      <c r="AM528" s="4">
        <v>48</v>
      </c>
      <c r="AN528" s="4" t="s">
        <v>97</v>
      </c>
      <c r="AO528" s="4" t="s">
        <v>97</v>
      </c>
      <c r="AP528" s="4" t="s">
        <v>97</v>
      </c>
      <c r="AQ528" s="4" t="s">
        <v>97</v>
      </c>
      <c r="AR528" s="4" t="s">
        <v>97</v>
      </c>
      <c r="AS528" s="4" t="s">
        <v>97</v>
      </c>
      <c r="AT528" s="4" t="s">
        <v>97</v>
      </c>
      <c r="AU528" s="4" t="s">
        <v>97</v>
      </c>
      <c r="AV528" s="4" t="s">
        <v>97</v>
      </c>
      <c r="AW528" s="4" t="s">
        <v>97</v>
      </c>
      <c r="AX528" s="4" t="s">
        <v>97</v>
      </c>
      <c r="AY528" s="4" t="s">
        <v>97</v>
      </c>
      <c r="AZ528" s="4" t="s">
        <v>97</v>
      </c>
      <c r="BA528" s="4" t="s">
        <v>97</v>
      </c>
      <c r="BB528" s="4" t="s">
        <v>97</v>
      </c>
      <c r="BC528" s="4" t="s">
        <v>96</v>
      </c>
      <c r="BD528" s="4" t="s">
        <v>96</v>
      </c>
      <c r="BE528" s="4">
        <v>0</v>
      </c>
      <c r="BF528" s="4">
        <v>0</v>
      </c>
      <c r="BG528" s="4">
        <v>0</v>
      </c>
      <c r="BH528" s="4">
        <v>0</v>
      </c>
      <c r="BI528" s="4">
        <v>0</v>
      </c>
      <c r="BJ528" s="4">
        <v>0</v>
      </c>
      <c r="BK528" s="4">
        <v>17</v>
      </c>
      <c r="BL528" s="4" t="s">
        <v>97</v>
      </c>
      <c r="BM528" s="4" t="s">
        <v>96</v>
      </c>
      <c r="BN528" s="4" t="s">
        <v>1714</v>
      </c>
      <c r="BO528" s="6" t="s">
        <v>97</v>
      </c>
      <c r="BP528" s="6" t="s">
        <v>98</v>
      </c>
      <c r="BQ528" s="6" t="s">
        <v>98</v>
      </c>
      <c r="BR528" s="6" t="s">
        <v>96</v>
      </c>
      <c r="BS528" s="6">
        <v>25</v>
      </c>
      <c r="BT528" s="6" t="s">
        <v>96</v>
      </c>
      <c r="BU528" s="29" t="s">
        <v>430</v>
      </c>
      <c r="BV528" s="29" t="s">
        <v>1801</v>
      </c>
      <c r="BW528" s="29" t="s">
        <v>429</v>
      </c>
      <c r="BX528" s="29" t="s">
        <v>429</v>
      </c>
      <c r="BY528" s="29" t="s">
        <v>429</v>
      </c>
      <c r="BZ528" s="65" t="s">
        <v>1800</v>
      </c>
      <c r="CA528" s="65" t="s">
        <v>1799</v>
      </c>
      <c r="CB528" s="65" t="s">
        <v>429</v>
      </c>
      <c r="CC528" s="65" t="s">
        <v>1800</v>
      </c>
      <c r="CD528" s="66">
        <v>276</v>
      </c>
      <c r="CE528" s="66">
        <v>79</v>
      </c>
      <c r="CF528" s="66">
        <v>48</v>
      </c>
      <c r="CG528" s="66">
        <v>8</v>
      </c>
      <c r="CH528" s="66">
        <v>3</v>
      </c>
      <c r="CI528" s="66">
        <v>160</v>
      </c>
      <c r="CJ528" s="66">
        <v>0</v>
      </c>
      <c r="CK528" s="66">
        <v>104</v>
      </c>
      <c r="CL528" s="66">
        <v>2293</v>
      </c>
      <c r="CM528" s="66">
        <v>1418</v>
      </c>
      <c r="CN528" s="66">
        <v>95</v>
      </c>
      <c r="CO528" s="66">
        <v>330</v>
      </c>
      <c r="CP528" s="66">
        <v>51</v>
      </c>
      <c r="CQ528" s="66">
        <v>49</v>
      </c>
      <c r="CR528" s="67">
        <v>0.14252071522023549</v>
      </c>
      <c r="CS528" s="67">
        <v>0.17374618403837766</v>
      </c>
      <c r="CT528" s="67">
        <v>0.28277365896205842</v>
      </c>
      <c r="CU528" s="67">
        <v>0.21151330135194069</v>
      </c>
      <c r="CV528" s="67">
        <v>0.18944614042738769</v>
      </c>
      <c r="CW528" s="68">
        <v>149</v>
      </c>
      <c r="CX528" s="68">
        <v>246</v>
      </c>
      <c r="CY528" s="68">
        <v>112</v>
      </c>
      <c r="CZ528" s="68">
        <v>133</v>
      </c>
      <c r="DI528" s="47"/>
      <c r="DJ528" s="47"/>
      <c r="DK528" s="47"/>
      <c r="DL528" s="47"/>
      <c r="DM528" s="47"/>
      <c r="DN528" s="47"/>
      <c r="DO528" s="47"/>
      <c r="DP528" s="47"/>
      <c r="DQ528" s="47"/>
      <c r="DR528" s="47"/>
      <c r="DS528" s="4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  <c r="HG528" s="47"/>
      <c r="HH528" s="47"/>
      <c r="HI528" s="47"/>
      <c r="HJ528" s="47"/>
      <c r="HK528" s="47"/>
      <c r="HL528" s="47"/>
      <c r="HM528" s="47"/>
      <c r="HN528" s="47"/>
      <c r="HO528" s="47"/>
      <c r="HP528" s="47"/>
      <c r="HQ528" s="47"/>
      <c r="HR528" s="47"/>
      <c r="HS528" s="47"/>
      <c r="HT528" s="47"/>
      <c r="HU528" s="47"/>
      <c r="HV528" s="47"/>
      <c r="HW528" s="47"/>
      <c r="HX528" s="47"/>
      <c r="HY528" s="47"/>
      <c r="HZ528" s="47"/>
      <c r="IA528" s="47"/>
      <c r="IB528" s="47"/>
      <c r="IC528" s="47"/>
      <c r="ID528" s="47"/>
      <c r="IE528" s="47"/>
      <c r="IF528" s="47"/>
      <c r="IG528" s="47"/>
      <c r="IH528" s="47"/>
      <c r="II528" s="47"/>
      <c r="IJ528" s="47"/>
      <c r="IK528" s="47"/>
      <c r="IL528" s="47"/>
      <c r="IM528" s="47"/>
      <c r="IN528" s="47"/>
      <c r="IO528" s="47"/>
      <c r="IP528" s="47"/>
      <c r="IQ528" s="47"/>
      <c r="IR528" s="47"/>
      <c r="IS528" s="47"/>
      <c r="IT528" s="47"/>
      <c r="IU528" s="47"/>
      <c r="IV528" s="47"/>
      <c r="IW528" s="47"/>
      <c r="IX528" s="47"/>
      <c r="IY528" s="47"/>
      <c r="IZ528" s="47"/>
      <c r="JA528" s="47"/>
      <c r="JB528" s="47"/>
      <c r="JC528" s="47"/>
      <c r="JD528" s="47"/>
      <c r="JE528" s="47"/>
      <c r="JF528" s="47"/>
      <c r="JG528" s="47"/>
      <c r="JH528" s="47"/>
      <c r="JI528" s="47"/>
      <c r="JJ528" s="47"/>
      <c r="JK528" s="47"/>
      <c r="JL528" s="47"/>
      <c r="JM528" s="47"/>
      <c r="JN528" s="47"/>
      <c r="JO528" s="47"/>
      <c r="JP528" s="47"/>
      <c r="JQ528" s="47"/>
      <c r="JR528" s="47"/>
      <c r="JS528" s="47"/>
      <c r="JT528" s="47"/>
      <c r="JU528" s="47"/>
      <c r="JV528" s="47"/>
      <c r="JW528" s="47"/>
      <c r="JX528" s="47"/>
      <c r="JY528" s="47"/>
      <c r="JZ528" s="47"/>
      <c r="KA528" s="47"/>
      <c r="KB528" s="47"/>
      <c r="KC528" s="47"/>
      <c r="KD528" s="47"/>
      <c r="KE528" s="47"/>
      <c r="KF528" s="47"/>
      <c r="KG528" s="47"/>
      <c r="KH528" s="47"/>
      <c r="KI528" s="47"/>
      <c r="KJ528" s="47"/>
      <c r="KK528" s="47"/>
      <c r="KL528" s="47"/>
      <c r="KM528" s="47"/>
      <c r="KN528" s="47"/>
      <c r="KO528" s="47"/>
      <c r="KP528" s="47"/>
      <c r="KQ528" s="47"/>
      <c r="KR528" s="47"/>
      <c r="KS528" s="47"/>
      <c r="KT528" s="47"/>
      <c r="KU528" s="47"/>
      <c r="KV528" s="47"/>
      <c r="KW528" s="47"/>
      <c r="KX528" s="47"/>
      <c r="KY528" s="47"/>
      <c r="KZ528" s="47"/>
      <c r="LA528" s="47"/>
      <c r="LB528" s="47"/>
      <c r="LC528" s="47"/>
      <c r="LD528" s="47"/>
      <c r="LE528" s="47"/>
      <c r="LF528" s="47"/>
      <c r="LG528" s="47"/>
      <c r="LH528" s="47"/>
      <c r="LI528" s="47"/>
      <c r="LJ528" s="47"/>
      <c r="LK528" s="47"/>
      <c r="LL528" s="47"/>
      <c r="LM528" s="47"/>
      <c r="LN528" s="47"/>
      <c r="LO528" s="47"/>
      <c r="LP528" s="47"/>
      <c r="LQ528" s="47"/>
      <c r="LR528" s="47"/>
      <c r="LS528" s="47"/>
      <c r="LT528" s="47"/>
      <c r="LU528" s="47"/>
      <c r="LV528" s="47"/>
      <c r="LW528" s="47"/>
      <c r="LX528" s="47"/>
      <c r="LY528" s="47"/>
      <c r="LZ528" s="47"/>
      <c r="MA528" s="47"/>
      <c r="MB528" s="47"/>
      <c r="MC528" s="47"/>
      <c r="MD528" s="47"/>
      <c r="ME528" s="47"/>
      <c r="MF528" s="47"/>
      <c r="MG528" s="47"/>
      <c r="MH528" s="47"/>
      <c r="MI528" s="47"/>
      <c r="MJ528" s="47"/>
      <c r="MK528" s="47"/>
      <c r="ML528" s="47"/>
      <c r="MM528" s="47"/>
      <c r="MN528" s="47"/>
      <c r="MO528" s="47"/>
      <c r="MP528" s="47"/>
      <c r="MQ528" s="47"/>
      <c r="MR528" s="47"/>
      <c r="MS528" s="47"/>
      <c r="MT528" s="47"/>
      <c r="MU528" s="47"/>
      <c r="MV528" s="47"/>
      <c r="MW528" s="47"/>
      <c r="MX528" s="47"/>
      <c r="MY528" s="47"/>
      <c r="MZ528" s="47"/>
      <c r="NA528" s="47"/>
      <c r="NB528" s="47"/>
      <c r="NC528" s="47"/>
      <c r="ND528" s="47"/>
      <c r="NE528" s="47"/>
      <c r="NF528" s="47"/>
      <c r="NG528" s="47"/>
      <c r="NH528" s="47"/>
      <c r="NI528" s="47"/>
      <c r="NJ528" s="47"/>
      <c r="NK528" s="47"/>
    </row>
    <row r="529" spans="1:375" x14ac:dyDescent="0.3">
      <c r="A529" s="3" t="s">
        <v>1003</v>
      </c>
      <c r="B529" s="3" t="s">
        <v>1004</v>
      </c>
      <c r="C529" s="3" t="s">
        <v>1005</v>
      </c>
      <c r="D529" s="6">
        <v>519022</v>
      </c>
      <c r="E529" s="4">
        <v>346</v>
      </c>
      <c r="F529" s="4">
        <v>81</v>
      </c>
      <c r="G529" s="54">
        <v>0.23410404624277456</v>
      </c>
      <c r="H529" s="4">
        <v>1</v>
      </c>
      <c r="I529" s="4">
        <v>81</v>
      </c>
      <c r="J529" s="6">
        <v>81</v>
      </c>
      <c r="K529" s="6"/>
      <c r="L529" s="6"/>
      <c r="M529" s="61"/>
      <c r="N529" s="4" t="s">
        <v>1709</v>
      </c>
      <c r="O529" s="4">
        <v>0</v>
      </c>
      <c r="P529" s="4">
        <v>0</v>
      </c>
      <c r="Q529" s="4">
        <v>98</v>
      </c>
      <c r="R529" s="4">
        <v>98</v>
      </c>
      <c r="S529" s="4">
        <v>2</v>
      </c>
      <c r="T529" s="4">
        <v>0</v>
      </c>
      <c r="U529" s="4">
        <v>0</v>
      </c>
      <c r="V529" s="4">
        <v>0</v>
      </c>
      <c r="W529" s="4">
        <v>0</v>
      </c>
      <c r="X529" s="4">
        <v>98</v>
      </c>
      <c r="Y529" s="4">
        <v>2</v>
      </c>
      <c r="Z529" s="4">
        <v>0</v>
      </c>
      <c r="AA529" s="4">
        <v>100</v>
      </c>
      <c r="AB529" s="4">
        <v>100</v>
      </c>
      <c r="AC529" s="4">
        <v>100</v>
      </c>
      <c r="AD529" s="4">
        <v>100</v>
      </c>
      <c r="AE529" s="4">
        <v>90</v>
      </c>
      <c r="AF529" s="4">
        <v>0</v>
      </c>
      <c r="AG529" s="4">
        <v>90</v>
      </c>
      <c r="AH529" s="4">
        <v>10</v>
      </c>
      <c r="AI529" s="4">
        <v>100</v>
      </c>
      <c r="AJ529" s="4">
        <v>1</v>
      </c>
      <c r="AK529" s="4" t="s">
        <v>96</v>
      </c>
      <c r="AL529" s="4" t="s">
        <v>96</v>
      </c>
      <c r="AM529" s="4">
        <v>2</v>
      </c>
      <c r="AN529" s="4" t="s">
        <v>97</v>
      </c>
      <c r="AO529" s="4" t="s">
        <v>97</v>
      </c>
      <c r="AP529" s="4" t="s">
        <v>97</v>
      </c>
      <c r="AQ529" s="4" t="s">
        <v>96</v>
      </c>
      <c r="AR529" s="4" t="s">
        <v>96</v>
      </c>
      <c r="AS529" s="4" t="s">
        <v>97</v>
      </c>
      <c r="AT529" s="4" t="s">
        <v>97</v>
      </c>
      <c r="AU529" s="4" t="s">
        <v>97</v>
      </c>
      <c r="AV529" s="4" t="s">
        <v>97</v>
      </c>
      <c r="AW529" s="4" t="s">
        <v>97</v>
      </c>
      <c r="AX529" s="4" t="s">
        <v>97</v>
      </c>
      <c r="AY529" s="4" t="s">
        <v>97</v>
      </c>
      <c r="AZ529" s="4" t="s">
        <v>97</v>
      </c>
      <c r="BA529" s="4" t="s">
        <v>97</v>
      </c>
      <c r="BB529" s="4" t="s">
        <v>97</v>
      </c>
      <c r="BC529" s="4" t="s">
        <v>97</v>
      </c>
      <c r="BD529" s="4" t="s">
        <v>1439</v>
      </c>
      <c r="BE529" s="4">
        <v>4</v>
      </c>
      <c r="BF529" s="4">
        <v>14</v>
      </c>
      <c r="BG529" s="4">
        <v>14</v>
      </c>
      <c r="BH529" s="4">
        <v>0</v>
      </c>
      <c r="BI529" s="4">
        <v>0</v>
      </c>
      <c r="BJ529" s="4">
        <v>0</v>
      </c>
      <c r="BK529" s="4">
        <v>5</v>
      </c>
      <c r="BL529" s="4" t="s">
        <v>97</v>
      </c>
      <c r="BM529" s="4" t="s">
        <v>1439</v>
      </c>
      <c r="BN529" s="4" t="s">
        <v>98</v>
      </c>
      <c r="BO529" s="6" t="s">
        <v>97</v>
      </c>
      <c r="BP529" s="6" t="s">
        <v>98</v>
      </c>
      <c r="BQ529" s="6" t="s">
        <v>98</v>
      </c>
      <c r="BR529" s="6" t="s">
        <v>96</v>
      </c>
      <c r="BS529" s="6">
        <v>2</v>
      </c>
      <c r="BT529" s="6" t="s">
        <v>96</v>
      </c>
      <c r="BU529" s="29" t="s">
        <v>429</v>
      </c>
      <c r="BV529" s="29" t="s">
        <v>429</v>
      </c>
      <c r="BW529" s="29" t="s">
        <v>429</v>
      </c>
      <c r="BX529" s="29" t="s">
        <v>429</v>
      </c>
      <c r="BY529" s="29" t="s">
        <v>429</v>
      </c>
      <c r="BZ529" s="65" t="s">
        <v>429</v>
      </c>
      <c r="CA529" s="65" t="s">
        <v>429</v>
      </c>
      <c r="CB529" s="65" t="s">
        <v>429</v>
      </c>
      <c r="CC529" s="65" t="s">
        <v>429</v>
      </c>
      <c r="CD529" s="66">
        <v>20</v>
      </c>
      <c r="CE529" s="66">
        <v>6</v>
      </c>
      <c r="CF529" s="66">
        <v>5</v>
      </c>
      <c r="CG529" s="66">
        <v>0</v>
      </c>
      <c r="CH529" s="66">
        <v>3</v>
      </c>
      <c r="CI529" s="66">
        <v>22</v>
      </c>
      <c r="CJ529" s="66">
        <v>0</v>
      </c>
      <c r="CK529" s="66">
        <v>5</v>
      </c>
      <c r="CL529" s="66">
        <v>76</v>
      </c>
      <c r="CM529" s="66">
        <v>37</v>
      </c>
      <c r="CN529" s="66">
        <v>2</v>
      </c>
      <c r="CO529" s="66">
        <v>7</v>
      </c>
      <c r="CP529" s="66">
        <v>0</v>
      </c>
      <c r="CQ529" s="66">
        <v>0</v>
      </c>
      <c r="CR529" s="67">
        <v>0.20218579234972678</v>
      </c>
      <c r="CS529" s="67">
        <v>0.18579234972677597</v>
      </c>
      <c r="CT529" s="67">
        <v>0.27595628415300544</v>
      </c>
      <c r="CU529" s="67">
        <v>0.1830601092896175</v>
      </c>
      <c r="CV529" s="67">
        <v>0.15300546448087432</v>
      </c>
      <c r="CW529" s="68">
        <v>8</v>
      </c>
      <c r="CX529" s="68">
        <v>4</v>
      </c>
      <c r="CY529" s="68">
        <v>2</v>
      </c>
      <c r="CZ529" s="68">
        <v>5</v>
      </c>
    </row>
    <row r="530" spans="1:375" x14ac:dyDescent="0.3">
      <c r="A530" s="3" t="s">
        <v>1003</v>
      </c>
      <c r="B530" s="3" t="s">
        <v>1004</v>
      </c>
      <c r="C530" s="3" t="s">
        <v>1004</v>
      </c>
      <c r="D530" s="6">
        <v>519006</v>
      </c>
      <c r="E530" s="4">
        <v>31703</v>
      </c>
      <c r="F530" s="4">
        <v>2532</v>
      </c>
      <c r="G530" s="54">
        <v>7.9866258713686397E-2</v>
      </c>
      <c r="H530" s="4">
        <v>2</v>
      </c>
      <c r="I530" s="4">
        <v>1592</v>
      </c>
      <c r="J530" s="6">
        <v>109</v>
      </c>
      <c r="K530" s="6">
        <v>1483</v>
      </c>
      <c r="L530" s="6"/>
      <c r="M530" s="61">
        <v>940</v>
      </c>
      <c r="N530" s="4" t="s">
        <v>1709</v>
      </c>
      <c r="O530" s="4">
        <v>204</v>
      </c>
      <c r="P530" s="4">
        <v>593</v>
      </c>
      <c r="Q530" s="4">
        <v>100</v>
      </c>
      <c r="R530" s="4">
        <v>100</v>
      </c>
      <c r="S530" s="4">
        <v>0</v>
      </c>
      <c r="T530" s="4">
        <v>0</v>
      </c>
      <c r="U530" s="4">
        <v>0</v>
      </c>
      <c r="V530" s="4">
        <v>100</v>
      </c>
      <c r="W530" s="4">
        <v>100</v>
      </c>
      <c r="X530" s="4">
        <v>0</v>
      </c>
      <c r="Y530" s="4">
        <v>0</v>
      </c>
      <c r="Z530" s="4">
        <v>0</v>
      </c>
      <c r="AA530" s="4">
        <v>100</v>
      </c>
      <c r="AB530" s="4">
        <v>100</v>
      </c>
      <c r="AC530" s="4">
        <v>100</v>
      </c>
      <c r="AD530" s="4">
        <v>90</v>
      </c>
      <c r="AE530" s="4">
        <v>90</v>
      </c>
      <c r="AF530" s="4">
        <v>0</v>
      </c>
      <c r="AG530" s="4">
        <v>90</v>
      </c>
      <c r="AH530" s="4">
        <v>10</v>
      </c>
      <c r="AI530" s="4">
        <v>100</v>
      </c>
      <c r="AJ530" s="4">
        <v>8</v>
      </c>
      <c r="AK530" s="4" t="s">
        <v>96</v>
      </c>
      <c r="AL530" s="4" t="s">
        <v>96</v>
      </c>
      <c r="AM530" s="4">
        <v>2</v>
      </c>
      <c r="AN530" s="4" t="s">
        <v>97</v>
      </c>
      <c r="AO530" s="4" t="s">
        <v>97</v>
      </c>
      <c r="AP530" s="4" t="s">
        <v>97</v>
      </c>
      <c r="AQ530" s="4" t="s">
        <v>96</v>
      </c>
      <c r="AR530" s="4" t="s">
        <v>96</v>
      </c>
      <c r="AS530" s="4" t="s">
        <v>97</v>
      </c>
      <c r="AT530" s="4" t="s">
        <v>97</v>
      </c>
      <c r="AU530" s="4" t="s">
        <v>96</v>
      </c>
      <c r="AV530" s="4" t="s">
        <v>96</v>
      </c>
      <c r="AW530" s="4" t="s">
        <v>97</v>
      </c>
      <c r="AX530" s="4" t="s">
        <v>96</v>
      </c>
      <c r="AY530" s="4" t="s">
        <v>96</v>
      </c>
      <c r="AZ530" s="4" t="s">
        <v>96</v>
      </c>
      <c r="BA530" s="4" t="s">
        <v>97</v>
      </c>
      <c r="BB530" s="4" t="s">
        <v>97</v>
      </c>
      <c r="BC530" s="4" t="s">
        <v>96</v>
      </c>
      <c r="BD530" s="4" t="s">
        <v>96</v>
      </c>
      <c r="BE530" s="4">
        <v>0</v>
      </c>
      <c r="BF530" s="4">
        <v>0</v>
      </c>
      <c r="BG530" s="4">
        <v>0</v>
      </c>
      <c r="BH530" s="4">
        <v>0</v>
      </c>
      <c r="BI530" s="4">
        <v>0</v>
      </c>
      <c r="BJ530" s="4">
        <v>0</v>
      </c>
      <c r="BK530" s="4">
        <v>25</v>
      </c>
      <c r="BL530" s="4" t="s">
        <v>97</v>
      </c>
      <c r="BM530" s="4" t="s">
        <v>96</v>
      </c>
      <c r="BN530" s="4" t="s">
        <v>1714</v>
      </c>
      <c r="BO530" s="6" t="s">
        <v>97</v>
      </c>
      <c r="BP530" s="6" t="s">
        <v>98</v>
      </c>
      <c r="BQ530" s="6" t="s">
        <v>98</v>
      </c>
      <c r="BR530" s="6" t="s">
        <v>96</v>
      </c>
      <c r="BS530" s="6">
        <v>96</v>
      </c>
      <c r="BT530" s="6" t="s">
        <v>96</v>
      </c>
      <c r="BU530" s="29" t="s">
        <v>429</v>
      </c>
      <c r="BV530" s="29" t="s">
        <v>1798</v>
      </c>
      <c r="BW530" s="29" t="s">
        <v>1798</v>
      </c>
      <c r="BX530" s="29" t="s">
        <v>429</v>
      </c>
      <c r="BY530" s="29" t="s">
        <v>430</v>
      </c>
      <c r="BZ530" s="65" t="s">
        <v>1800</v>
      </c>
      <c r="CA530" s="65" t="s">
        <v>429</v>
      </c>
      <c r="CB530" s="65" t="s">
        <v>429</v>
      </c>
      <c r="CC530" s="65" t="s">
        <v>429</v>
      </c>
      <c r="CD530" s="66">
        <v>1464</v>
      </c>
      <c r="CE530" s="66">
        <v>552</v>
      </c>
      <c r="CF530" s="66">
        <v>430</v>
      </c>
      <c r="CG530" s="66">
        <v>29</v>
      </c>
      <c r="CH530" s="66">
        <v>8</v>
      </c>
      <c r="CI530" s="66">
        <v>602</v>
      </c>
      <c r="CJ530" s="66">
        <v>25</v>
      </c>
      <c r="CK530" s="66">
        <v>290</v>
      </c>
      <c r="CL530" s="66">
        <v>6129</v>
      </c>
      <c r="CM530" s="66">
        <v>3601</v>
      </c>
      <c r="CN530" s="66">
        <v>280</v>
      </c>
      <c r="CO530" s="66">
        <v>708</v>
      </c>
      <c r="CP530" s="66">
        <v>166</v>
      </c>
      <c r="CQ530" s="66">
        <v>159</v>
      </c>
      <c r="CR530" s="67">
        <v>0.15572128570988319</v>
      </c>
      <c r="CS530" s="67">
        <v>0.19183950198773461</v>
      </c>
      <c r="CT530" s="67">
        <v>0.31070294924342817</v>
      </c>
      <c r="CU530" s="67">
        <v>0.19060679836050418</v>
      </c>
      <c r="CV530" s="67">
        <v>0.15112946469844987</v>
      </c>
      <c r="CW530" s="68">
        <v>258</v>
      </c>
      <c r="CX530" s="68">
        <v>420</v>
      </c>
      <c r="CY530" s="68">
        <v>279</v>
      </c>
      <c r="CZ530" s="68">
        <v>255</v>
      </c>
    </row>
    <row r="531" spans="1:375" x14ac:dyDescent="0.3">
      <c r="A531" s="3" t="s">
        <v>1003</v>
      </c>
      <c r="B531" s="3" t="s">
        <v>1004</v>
      </c>
      <c r="C531" s="3" t="s">
        <v>1008</v>
      </c>
      <c r="D531" s="6">
        <v>519057</v>
      </c>
      <c r="E531" s="4">
        <v>284</v>
      </c>
      <c r="F531" s="4">
        <v>40</v>
      </c>
      <c r="G531" s="54">
        <v>0.14084507042253522</v>
      </c>
      <c r="H531" s="4">
        <v>1</v>
      </c>
      <c r="I531" s="4">
        <v>40</v>
      </c>
      <c r="J531" s="6"/>
      <c r="K531" s="6">
        <v>40</v>
      </c>
      <c r="L531" s="6"/>
      <c r="M531" s="61"/>
      <c r="N531" s="4" t="s">
        <v>1709</v>
      </c>
      <c r="O531" s="4">
        <v>0</v>
      </c>
      <c r="P531" s="4">
        <v>0</v>
      </c>
      <c r="Q531" s="4">
        <v>100</v>
      </c>
      <c r="R531" s="4">
        <v>100</v>
      </c>
      <c r="S531" s="4">
        <v>0</v>
      </c>
      <c r="T531" s="4">
        <v>0</v>
      </c>
      <c r="U531" s="4">
        <v>0</v>
      </c>
      <c r="V531" s="4">
        <v>0</v>
      </c>
      <c r="W531" s="4">
        <v>0</v>
      </c>
      <c r="X531" s="4">
        <v>60</v>
      </c>
      <c r="Y531" s="4">
        <v>40</v>
      </c>
      <c r="Z531" s="4">
        <v>0</v>
      </c>
      <c r="AA531" s="4">
        <v>100</v>
      </c>
      <c r="AB531" s="4">
        <v>100</v>
      </c>
      <c r="AC531" s="4">
        <v>100</v>
      </c>
      <c r="AD531" s="4">
        <v>100</v>
      </c>
      <c r="AE531" s="4">
        <v>0</v>
      </c>
      <c r="AF531" s="4">
        <v>0</v>
      </c>
      <c r="AG531" s="4">
        <v>60</v>
      </c>
      <c r="AH531" s="4">
        <v>40</v>
      </c>
      <c r="AI531" s="4">
        <v>100</v>
      </c>
      <c r="AJ531" s="4">
        <v>2</v>
      </c>
      <c r="AK531" s="4" t="s">
        <v>96</v>
      </c>
      <c r="AL531" s="4" t="s">
        <v>96</v>
      </c>
      <c r="AM531" s="4">
        <v>2</v>
      </c>
      <c r="AN531" s="4" t="s">
        <v>97</v>
      </c>
      <c r="AO531" s="4" t="s">
        <v>97</v>
      </c>
      <c r="AP531" s="4" t="s">
        <v>97</v>
      </c>
      <c r="AQ531" s="4" t="s">
        <v>96</v>
      </c>
      <c r="AR531" s="4" t="s">
        <v>96</v>
      </c>
      <c r="AS531" s="4" t="s">
        <v>97</v>
      </c>
      <c r="AT531" s="4" t="s">
        <v>97</v>
      </c>
      <c r="AU531" s="4" t="s">
        <v>97</v>
      </c>
      <c r="AV531" s="4" t="s">
        <v>97</v>
      </c>
      <c r="AW531" s="4" t="s">
        <v>97</v>
      </c>
      <c r="AX531" s="4" t="s">
        <v>97</v>
      </c>
      <c r="AY531" s="4" t="s">
        <v>97</v>
      </c>
      <c r="AZ531" s="4" t="s">
        <v>97</v>
      </c>
      <c r="BA531" s="4" t="s">
        <v>97</v>
      </c>
      <c r="BB531" s="4" t="s">
        <v>97</v>
      </c>
      <c r="BC531" s="4" t="s">
        <v>97</v>
      </c>
      <c r="BD531" s="4" t="s">
        <v>1439</v>
      </c>
      <c r="BE531" s="4">
        <v>6</v>
      </c>
      <c r="BF531" s="4">
        <v>6</v>
      </c>
      <c r="BG531" s="4">
        <v>15</v>
      </c>
      <c r="BH531" s="4">
        <v>0</v>
      </c>
      <c r="BI531" s="4">
        <v>15</v>
      </c>
      <c r="BJ531" s="4">
        <v>0</v>
      </c>
      <c r="BK531" s="4">
        <v>5</v>
      </c>
      <c r="BL531" s="4" t="s">
        <v>97</v>
      </c>
      <c r="BM531" s="4" t="s">
        <v>97</v>
      </c>
      <c r="BN531" s="4" t="s">
        <v>98</v>
      </c>
      <c r="BO531" s="6" t="s">
        <v>97</v>
      </c>
      <c r="BP531" s="6" t="s">
        <v>98</v>
      </c>
      <c r="BQ531" s="6" t="s">
        <v>98</v>
      </c>
      <c r="BR531" s="6" t="s">
        <v>97</v>
      </c>
      <c r="BS531" s="6" t="s">
        <v>98</v>
      </c>
      <c r="BT531" s="6" t="s">
        <v>98</v>
      </c>
      <c r="BU531" s="29" t="s">
        <v>429</v>
      </c>
      <c r="BV531" s="29" t="s">
        <v>429</v>
      </c>
      <c r="BW531" s="29" t="s">
        <v>429</v>
      </c>
      <c r="BX531" s="29" t="s">
        <v>429</v>
      </c>
      <c r="BY531" s="29" t="s">
        <v>429</v>
      </c>
      <c r="BZ531" s="65" t="s">
        <v>429</v>
      </c>
      <c r="CA531" s="65" t="s">
        <v>429</v>
      </c>
      <c r="CB531" s="65" t="s">
        <v>429</v>
      </c>
      <c r="CC531" s="65" t="s">
        <v>429</v>
      </c>
      <c r="CD531" s="66">
        <v>19</v>
      </c>
      <c r="CE531" s="66">
        <v>9</v>
      </c>
      <c r="CF531" s="66">
        <v>8</v>
      </c>
      <c r="CG531" s="66">
        <v>0</v>
      </c>
      <c r="CH531" s="66">
        <v>0</v>
      </c>
      <c r="CI531" s="66">
        <v>7</v>
      </c>
      <c r="CJ531" s="66">
        <v>0</v>
      </c>
      <c r="CK531" s="66">
        <v>4</v>
      </c>
      <c r="CL531" s="66">
        <v>66</v>
      </c>
      <c r="CM531" s="66">
        <v>33</v>
      </c>
      <c r="CN531" s="66">
        <v>2</v>
      </c>
      <c r="CO531" s="66">
        <v>6</v>
      </c>
      <c r="CP531" s="66">
        <v>0</v>
      </c>
      <c r="CQ531" s="66">
        <v>0</v>
      </c>
      <c r="CR531" s="67">
        <v>0.17869415807560138</v>
      </c>
      <c r="CS531" s="67">
        <v>0.18900343642611683</v>
      </c>
      <c r="CT531" s="67">
        <v>0.28522336769759449</v>
      </c>
      <c r="CU531" s="67">
        <v>0.15807560137457044</v>
      </c>
      <c r="CV531" s="67">
        <v>0.18900343642611683</v>
      </c>
      <c r="CW531" s="68">
        <v>11</v>
      </c>
      <c r="CX531" s="68">
        <v>1</v>
      </c>
      <c r="CY531" s="68">
        <v>2</v>
      </c>
      <c r="CZ531" s="68">
        <v>1</v>
      </c>
    </row>
    <row r="532" spans="1:375" x14ac:dyDescent="0.3">
      <c r="A532" s="3" t="s">
        <v>1003</v>
      </c>
      <c r="B532" s="3" t="s">
        <v>1004</v>
      </c>
      <c r="C532" s="3" t="s">
        <v>1010</v>
      </c>
      <c r="D532" s="6">
        <v>519111</v>
      </c>
      <c r="E532" s="4">
        <v>581</v>
      </c>
      <c r="F532" s="4">
        <v>459</v>
      </c>
      <c r="G532" s="54">
        <v>0.79001721170395867</v>
      </c>
      <c r="H532" s="4">
        <v>1</v>
      </c>
      <c r="I532" s="4">
        <v>449</v>
      </c>
      <c r="J532" s="6"/>
      <c r="K532" s="6">
        <v>449</v>
      </c>
      <c r="L532" s="6"/>
      <c r="M532" s="61">
        <v>9.9999999999999982</v>
      </c>
      <c r="N532" s="4" t="s">
        <v>1709</v>
      </c>
      <c r="O532" s="4">
        <v>0</v>
      </c>
      <c r="P532" s="4">
        <v>0</v>
      </c>
      <c r="Q532" s="4">
        <v>100</v>
      </c>
      <c r="R532" s="4">
        <v>100</v>
      </c>
      <c r="S532" s="4">
        <v>0</v>
      </c>
      <c r="T532" s="4">
        <v>0</v>
      </c>
      <c r="U532" s="4">
        <v>0</v>
      </c>
      <c r="V532" s="4">
        <v>0</v>
      </c>
      <c r="W532" s="4">
        <v>0</v>
      </c>
      <c r="X532" s="4">
        <v>100</v>
      </c>
      <c r="Y532" s="4">
        <v>0</v>
      </c>
      <c r="Z532" s="4">
        <v>0</v>
      </c>
      <c r="AA532" s="4">
        <v>100</v>
      </c>
      <c r="AB532" s="4">
        <v>100</v>
      </c>
      <c r="AC532" s="4">
        <v>100</v>
      </c>
      <c r="AD532" s="4">
        <v>0</v>
      </c>
      <c r="AE532" s="4">
        <v>0</v>
      </c>
      <c r="AF532" s="4">
        <v>0</v>
      </c>
      <c r="AG532" s="4">
        <v>0</v>
      </c>
      <c r="AH532" s="4">
        <v>100</v>
      </c>
      <c r="AI532" s="4">
        <v>100</v>
      </c>
      <c r="AJ532" s="4">
        <v>1</v>
      </c>
      <c r="AK532" s="4" t="s">
        <v>96</v>
      </c>
      <c r="AL532" s="4" t="s">
        <v>96</v>
      </c>
      <c r="AM532" s="4">
        <v>2</v>
      </c>
      <c r="AN532" s="4" t="s">
        <v>97</v>
      </c>
      <c r="AO532" s="4" t="s">
        <v>97</v>
      </c>
      <c r="AP532" s="4" t="s">
        <v>97</v>
      </c>
      <c r="AQ532" s="4" t="s">
        <v>97</v>
      </c>
      <c r="AR532" s="4" t="s">
        <v>97</v>
      </c>
      <c r="AS532" s="4" t="s">
        <v>97</v>
      </c>
      <c r="AT532" s="4" t="s">
        <v>97</v>
      </c>
      <c r="AU532" s="4" t="s">
        <v>97</v>
      </c>
      <c r="AV532" s="4" t="s">
        <v>97</v>
      </c>
      <c r="AW532" s="4" t="s">
        <v>97</v>
      </c>
      <c r="AX532" s="4" t="s">
        <v>97</v>
      </c>
      <c r="AY532" s="4" t="s">
        <v>97</v>
      </c>
      <c r="AZ532" s="4" t="s">
        <v>97</v>
      </c>
      <c r="BA532" s="4" t="s">
        <v>97</v>
      </c>
      <c r="BB532" s="4" t="s">
        <v>97</v>
      </c>
      <c r="BC532" s="4" t="s">
        <v>97</v>
      </c>
      <c r="BD532" s="4" t="s">
        <v>1439</v>
      </c>
      <c r="BE532" s="4">
        <v>5</v>
      </c>
      <c r="BF532" s="4">
        <v>5</v>
      </c>
      <c r="BG532" s="4">
        <v>22</v>
      </c>
      <c r="BH532" s="4">
        <v>0</v>
      </c>
      <c r="BI532" s="4">
        <v>22</v>
      </c>
      <c r="BJ532" s="4">
        <v>0</v>
      </c>
      <c r="BK532" s="4">
        <v>5</v>
      </c>
      <c r="BL532" s="4" t="s">
        <v>96</v>
      </c>
      <c r="BM532" s="4" t="s">
        <v>97</v>
      </c>
      <c r="BN532" s="4" t="s">
        <v>98</v>
      </c>
      <c r="BO532" s="6" t="s">
        <v>97</v>
      </c>
      <c r="BP532" s="6" t="s">
        <v>98</v>
      </c>
      <c r="BQ532" s="6" t="s">
        <v>98</v>
      </c>
      <c r="BR532" s="6" t="s">
        <v>96</v>
      </c>
      <c r="BS532" s="6">
        <v>77</v>
      </c>
      <c r="BT532" s="6" t="s">
        <v>96</v>
      </c>
      <c r="BU532" s="29" t="s">
        <v>429</v>
      </c>
      <c r="BV532" s="29" t="s">
        <v>1801</v>
      </c>
      <c r="BW532" s="29" t="s">
        <v>429</v>
      </c>
      <c r="BX532" s="29" t="s">
        <v>429</v>
      </c>
      <c r="BY532" s="29" t="s">
        <v>430</v>
      </c>
      <c r="BZ532" s="65" t="s">
        <v>429</v>
      </c>
      <c r="CA532" s="65" t="s">
        <v>429</v>
      </c>
      <c r="CB532" s="65" t="s">
        <v>429</v>
      </c>
      <c r="CC532" s="65" t="s">
        <v>429</v>
      </c>
      <c r="CD532" s="66">
        <v>146</v>
      </c>
      <c r="CE532" s="66">
        <v>101</v>
      </c>
      <c r="CF532" s="66">
        <v>61</v>
      </c>
      <c r="CG532" s="66">
        <v>14</v>
      </c>
      <c r="CH532" s="66">
        <v>0</v>
      </c>
      <c r="CI532" s="66">
        <v>277</v>
      </c>
      <c r="CJ532" s="66">
        <v>91</v>
      </c>
      <c r="CK532" s="66">
        <v>68</v>
      </c>
      <c r="CL532" s="66">
        <v>223</v>
      </c>
      <c r="CM532" s="66">
        <v>83</v>
      </c>
      <c r="CN532" s="66">
        <v>7</v>
      </c>
      <c r="CO532" s="66">
        <v>30</v>
      </c>
      <c r="CP532" s="66">
        <v>42</v>
      </c>
      <c r="CQ532" s="66">
        <v>42</v>
      </c>
      <c r="CR532" s="67">
        <v>0.37118644067796608</v>
      </c>
      <c r="CS532" s="67">
        <v>0.27457627118644068</v>
      </c>
      <c r="CT532" s="67">
        <v>0.19661016949152543</v>
      </c>
      <c r="CU532" s="67">
        <v>0.11016949152542373</v>
      </c>
      <c r="CV532" s="67">
        <v>4.7457627118644069E-2</v>
      </c>
      <c r="CW532" s="68">
        <v>7</v>
      </c>
      <c r="CX532" s="68">
        <v>10</v>
      </c>
      <c r="CY532" s="68">
        <v>12</v>
      </c>
      <c r="CZ532" s="68">
        <v>2</v>
      </c>
    </row>
    <row r="533" spans="1:375" x14ac:dyDescent="0.3">
      <c r="A533" s="3" t="s">
        <v>1003</v>
      </c>
      <c r="B533" s="3" t="s">
        <v>1004</v>
      </c>
      <c r="C533" s="3" t="s">
        <v>1011</v>
      </c>
      <c r="D533" s="6">
        <v>519154</v>
      </c>
      <c r="E533" s="4">
        <v>330</v>
      </c>
      <c r="F533" s="4">
        <v>218</v>
      </c>
      <c r="G533" s="54">
        <v>0.66060606060606064</v>
      </c>
      <c r="H533" s="4">
        <v>3</v>
      </c>
      <c r="I533" s="4">
        <v>178</v>
      </c>
      <c r="J533" s="6">
        <v>134</v>
      </c>
      <c r="K533" s="6">
        <v>44</v>
      </c>
      <c r="L533" s="6"/>
      <c r="M533" s="61">
        <v>40</v>
      </c>
      <c r="N533" s="4" t="s">
        <v>1709</v>
      </c>
      <c r="O533" s="4">
        <v>0</v>
      </c>
      <c r="P533" s="4">
        <v>0</v>
      </c>
      <c r="Q533" s="4">
        <v>100</v>
      </c>
      <c r="R533" s="4">
        <v>100</v>
      </c>
      <c r="S533" s="4">
        <v>0</v>
      </c>
      <c r="T533" s="4">
        <v>0</v>
      </c>
      <c r="U533" s="4">
        <v>0</v>
      </c>
      <c r="V533" s="4">
        <v>0</v>
      </c>
      <c r="W533" s="4">
        <v>0</v>
      </c>
      <c r="X533" s="4">
        <v>100</v>
      </c>
      <c r="Y533" s="4">
        <v>0</v>
      </c>
      <c r="Z533" s="4">
        <v>0</v>
      </c>
      <c r="AA533" s="4">
        <v>100</v>
      </c>
      <c r="AB533" s="4">
        <v>100</v>
      </c>
      <c r="AC533" s="4">
        <v>100</v>
      </c>
      <c r="AD533" s="4">
        <v>0</v>
      </c>
      <c r="AE533" s="4">
        <v>0</v>
      </c>
      <c r="AF533" s="4">
        <v>0</v>
      </c>
      <c r="AG533" s="4">
        <v>0</v>
      </c>
      <c r="AH533" s="4">
        <v>100</v>
      </c>
      <c r="AI533" s="4">
        <v>100</v>
      </c>
      <c r="AJ533" s="4">
        <v>2</v>
      </c>
      <c r="AK533" s="4" t="s">
        <v>96</v>
      </c>
      <c r="AL533" s="4" t="s">
        <v>97</v>
      </c>
      <c r="AM533" s="4" t="s">
        <v>98</v>
      </c>
      <c r="AN533" s="4" t="s">
        <v>96</v>
      </c>
      <c r="AO533" s="4" t="s">
        <v>97</v>
      </c>
      <c r="AP533" s="4" t="s">
        <v>97</v>
      </c>
      <c r="AQ533" s="4" t="s">
        <v>96</v>
      </c>
      <c r="AR533" s="4" t="s">
        <v>96</v>
      </c>
      <c r="AS533" s="4" t="s">
        <v>97</v>
      </c>
      <c r="AT533" s="4" t="s">
        <v>97</v>
      </c>
      <c r="AU533" s="4" t="s">
        <v>97</v>
      </c>
      <c r="AV533" s="4" t="s">
        <v>97</v>
      </c>
      <c r="AW533" s="4" t="s">
        <v>97</v>
      </c>
      <c r="AX533" s="4" t="s">
        <v>97</v>
      </c>
      <c r="AY533" s="4" t="s">
        <v>97</v>
      </c>
      <c r="AZ533" s="4" t="s">
        <v>97</v>
      </c>
      <c r="BA533" s="4" t="s">
        <v>97</v>
      </c>
      <c r="BB533" s="4" t="s">
        <v>97</v>
      </c>
      <c r="BC533" s="4" t="s">
        <v>97</v>
      </c>
      <c r="BD533" s="4" t="s">
        <v>1439</v>
      </c>
      <c r="BE533" s="4">
        <v>7</v>
      </c>
      <c r="BF533" s="4">
        <v>7</v>
      </c>
      <c r="BG533" s="4">
        <v>21</v>
      </c>
      <c r="BH533" s="4">
        <v>0</v>
      </c>
      <c r="BI533" s="4">
        <v>21</v>
      </c>
      <c r="BJ533" s="4">
        <v>0</v>
      </c>
      <c r="BK533" s="4">
        <v>5</v>
      </c>
      <c r="BL533" s="4" t="s">
        <v>96</v>
      </c>
      <c r="BM533" s="4" t="s">
        <v>97</v>
      </c>
      <c r="BN533" s="4" t="s">
        <v>98</v>
      </c>
      <c r="BO533" s="6" t="s">
        <v>97</v>
      </c>
      <c r="BP533" s="6" t="s">
        <v>98</v>
      </c>
      <c r="BQ533" s="6" t="s">
        <v>98</v>
      </c>
      <c r="BR533" s="6" t="s">
        <v>96</v>
      </c>
      <c r="BS533" s="6">
        <v>14</v>
      </c>
      <c r="BT533" s="6" t="s">
        <v>96</v>
      </c>
      <c r="BU533" s="29" t="s">
        <v>429</v>
      </c>
      <c r="BV533" s="29" t="s">
        <v>1801</v>
      </c>
      <c r="BW533" s="29" t="s">
        <v>429</v>
      </c>
      <c r="BX533" s="29" t="s">
        <v>429</v>
      </c>
      <c r="BY533" s="29" t="s">
        <v>430</v>
      </c>
      <c r="BZ533" s="65" t="s">
        <v>429</v>
      </c>
      <c r="CA533" s="65" t="s">
        <v>429</v>
      </c>
      <c r="CB533" s="65" t="s">
        <v>429</v>
      </c>
      <c r="CC533" s="65" t="s">
        <v>429</v>
      </c>
      <c r="CD533" s="66">
        <v>40</v>
      </c>
      <c r="CE533" s="66">
        <v>25</v>
      </c>
      <c r="CF533" s="66">
        <v>10</v>
      </c>
      <c r="CG533" s="66">
        <v>0</v>
      </c>
      <c r="CH533" s="66">
        <v>3</v>
      </c>
      <c r="CI533" s="66">
        <v>53</v>
      </c>
      <c r="CJ533" s="66">
        <v>0</v>
      </c>
      <c r="CK533" s="66">
        <v>14</v>
      </c>
      <c r="CL533" s="66">
        <v>110</v>
      </c>
      <c r="CM533" s="66">
        <v>48</v>
      </c>
      <c r="CN533" s="66">
        <v>7</v>
      </c>
      <c r="CO533" s="66">
        <v>13</v>
      </c>
      <c r="CP533" s="66">
        <v>0</v>
      </c>
      <c r="CQ533" s="66">
        <v>0</v>
      </c>
      <c r="CR533" s="67">
        <v>0.32047477744807124</v>
      </c>
      <c r="CS533" s="67">
        <v>0.20771513353115728</v>
      </c>
      <c r="CT533" s="67">
        <v>0.25519287833827892</v>
      </c>
      <c r="CU533" s="67">
        <v>0.13056379821958458</v>
      </c>
      <c r="CV533" s="67">
        <v>8.6053412462908013E-2</v>
      </c>
      <c r="CW533" s="68">
        <v>4</v>
      </c>
      <c r="CX533" s="68">
        <v>5</v>
      </c>
      <c r="CY533" s="68">
        <v>6</v>
      </c>
      <c r="CZ533" s="68">
        <v>1</v>
      </c>
      <c r="NH533" s="47"/>
      <c r="NI533" s="47"/>
      <c r="NJ533" s="47"/>
      <c r="NK533" s="47"/>
    </row>
    <row r="534" spans="1:375" x14ac:dyDescent="0.3">
      <c r="A534" s="3" t="s">
        <v>1003</v>
      </c>
      <c r="B534" s="3" t="s">
        <v>1004</v>
      </c>
      <c r="C534" s="3" t="s">
        <v>1014</v>
      </c>
      <c r="D534" s="6">
        <v>519189</v>
      </c>
      <c r="E534" s="4">
        <v>1047</v>
      </c>
      <c r="F534" s="4">
        <v>262</v>
      </c>
      <c r="G534" s="54">
        <v>0.25023877745940781</v>
      </c>
      <c r="H534" s="4">
        <v>1</v>
      </c>
      <c r="I534" s="4">
        <v>232</v>
      </c>
      <c r="J534" s="6"/>
      <c r="K534" s="6">
        <v>232</v>
      </c>
      <c r="L534" s="6"/>
      <c r="M534" s="61">
        <v>30.000000000000004</v>
      </c>
      <c r="N534" s="4" t="s">
        <v>1709</v>
      </c>
      <c r="O534" s="4">
        <v>0</v>
      </c>
      <c r="P534" s="4">
        <v>0</v>
      </c>
      <c r="Q534" s="4">
        <v>100</v>
      </c>
      <c r="R534" s="4">
        <v>42</v>
      </c>
      <c r="S534" s="4">
        <v>58</v>
      </c>
      <c r="T534" s="4">
        <v>0</v>
      </c>
      <c r="U534" s="4">
        <v>0</v>
      </c>
      <c r="V534" s="4">
        <v>0</v>
      </c>
      <c r="W534" s="4">
        <v>0</v>
      </c>
      <c r="X534" s="4">
        <v>80</v>
      </c>
      <c r="Y534" s="4">
        <v>20</v>
      </c>
      <c r="Z534" s="4">
        <v>0</v>
      </c>
      <c r="AA534" s="4">
        <v>100</v>
      </c>
      <c r="AB534" s="4">
        <v>100</v>
      </c>
      <c r="AC534" s="4">
        <v>100</v>
      </c>
      <c r="AD534" s="4">
        <v>100</v>
      </c>
      <c r="AE534" s="4">
        <v>29</v>
      </c>
      <c r="AF534" s="4">
        <v>0</v>
      </c>
      <c r="AG534" s="4">
        <v>0</v>
      </c>
      <c r="AH534" s="4">
        <v>100</v>
      </c>
      <c r="AI534" s="4">
        <v>100</v>
      </c>
      <c r="AJ534" s="4">
        <v>2</v>
      </c>
      <c r="AK534" s="4" t="s">
        <v>96</v>
      </c>
      <c r="AL534" s="4" t="s">
        <v>96</v>
      </c>
      <c r="AM534" s="4">
        <v>2</v>
      </c>
      <c r="AN534" s="4" t="s">
        <v>97</v>
      </c>
      <c r="AO534" s="4" t="s">
        <v>97</v>
      </c>
      <c r="AP534" s="4" t="s">
        <v>97</v>
      </c>
      <c r="AQ534" s="4" t="s">
        <v>97</v>
      </c>
      <c r="AR534" s="4" t="s">
        <v>96</v>
      </c>
      <c r="AS534" s="4" t="s">
        <v>97</v>
      </c>
      <c r="AT534" s="4" t="s">
        <v>97</v>
      </c>
      <c r="AU534" s="4" t="s">
        <v>97</v>
      </c>
      <c r="AV534" s="4" t="s">
        <v>97</v>
      </c>
      <c r="AW534" s="4" t="s">
        <v>97</v>
      </c>
      <c r="AX534" s="4" t="s">
        <v>97</v>
      </c>
      <c r="AY534" s="4" t="s">
        <v>97</v>
      </c>
      <c r="AZ534" s="4" t="s">
        <v>97</v>
      </c>
      <c r="BA534" s="4" t="s">
        <v>97</v>
      </c>
      <c r="BB534" s="4" t="s">
        <v>97</v>
      </c>
      <c r="BC534" s="4" t="s">
        <v>97</v>
      </c>
      <c r="BD534" s="4" t="s">
        <v>96</v>
      </c>
      <c r="BE534" s="4">
        <v>1</v>
      </c>
      <c r="BF534" s="4">
        <v>1</v>
      </c>
      <c r="BG534" s="4">
        <v>15</v>
      </c>
      <c r="BH534" s="4">
        <v>1</v>
      </c>
      <c r="BI534" s="4">
        <v>15</v>
      </c>
      <c r="BJ534" s="4">
        <v>1</v>
      </c>
      <c r="BK534" s="4">
        <v>7</v>
      </c>
      <c r="BL534" s="4" t="s">
        <v>97</v>
      </c>
      <c r="BM534" s="4" t="s">
        <v>1713</v>
      </c>
      <c r="BN534" s="4" t="s">
        <v>98</v>
      </c>
      <c r="BO534" s="6" t="s">
        <v>97</v>
      </c>
      <c r="BP534" s="6" t="s">
        <v>98</v>
      </c>
      <c r="BQ534" s="6" t="s">
        <v>98</v>
      </c>
      <c r="BR534" s="6" t="s">
        <v>96</v>
      </c>
      <c r="BS534" s="6">
        <v>27</v>
      </c>
      <c r="BT534" s="6" t="s">
        <v>96</v>
      </c>
      <c r="BU534" s="29" t="s">
        <v>430</v>
      </c>
      <c r="BV534" s="29" t="s">
        <v>1801</v>
      </c>
      <c r="BW534" s="29" t="s">
        <v>429</v>
      </c>
      <c r="BX534" s="29" t="s">
        <v>429</v>
      </c>
      <c r="BY534" s="29" t="s">
        <v>429</v>
      </c>
      <c r="BZ534" s="65" t="s">
        <v>429</v>
      </c>
      <c r="CA534" s="65" t="s">
        <v>429</v>
      </c>
      <c r="CB534" s="65" t="s">
        <v>429</v>
      </c>
      <c r="CC534" s="65" t="s">
        <v>429</v>
      </c>
      <c r="CD534" s="66">
        <v>92</v>
      </c>
      <c r="CE534" s="66">
        <v>53</v>
      </c>
      <c r="CF534" s="66">
        <v>34</v>
      </c>
      <c r="CG534" s="66">
        <v>12</v>
      </c>
      <c r="CH534" s="66">
        <v>6</v>
      </c>
      <c r="CI534" s="66">
        <v>77</v>
      </c>
      <c r="CJ534" s="66">
        <v>52</v>
      </c>
      <c r="CK534" s="66">
        <v>25</v>
      </c>
      <c r="CL534" s="66">
        <v>276</v>
      </c>
      <c r="CM534" s="66">
        <v>139</v>
      </c>
      <c r="CN534" s="66">
        <v>9</v>
      </c>
      <c r="CO534" s="66">
        <v>39</v>
      </c>
      <c r="CP534" s="66">
        <v>29</v>
      </c>
      <c r="CQ534" s="66">
        <v>29</v>
      </c>
      <c r="CR534" s="67">
        <v>0.21117424242424243</v>
      </c>
      <c r="CS534" s="67">
        <v>0.22821969696969696</v>
      </c>
      <c r="CT534" s="67">
        <v>0.27746212121212122</v>
      </c>
      <c r="CU534" s="67">
        <v>0.15056818181818182</v>
      </c>
      <c r="CV534" s="67">
        <v>0.13257575757575757</v>
      </c>
      <c r="CW534" s="68">
        <v>11</v>
      </c>
      <c r="CX534" s="68">
        <v>16</v>
      </c>
      <c r="CY534" s="68">
        <v>13</v>
      </c>
      <c r="CZ534" s="68">
        <v>4</v>
      </c>
    </row>
    <row r="535" spans="1:375" x14ac:dyDescent="0.3">
      <c r="A535" s="3" t="s">
        <v>1003</v>
      </c>
      <c r="B535" s="3" t="s">
        <v>1004</v>
      </c>
      <c r="C535" s="3" t="s">
        <v>1015</v>
      </c>
      <c r="D535" s="6">
        <v>519260</v>
      </c>
      <c r="E535" s="4">
        <v>654</v>
      </c>
      <c r="F535" s="4">
        <v>348</v>
      </c>
      <c r="G535" s="54">
        <v>0.5321100917431193</v>
      </c>
      <c r="H535" s="4">
        <v>1</v>
      </c>
      <c r="I535" s="4">
        <v>348</v>
      </c>
      <c r="J535" s="6">
        <v>348</v>
      </c>
      <c r="K535" s="6"/>
      <c r="L535" s="6"/>
      <c r="M535" s="61"/>
      <c r="N535" s="4" t="s">
        <v>1709</v>
      </c>
      <c r="O535" s="4">
        <v>0</v>
      </c>
      <c r="P535" s="4">
        <v>0</v>
      </c>
      <c r="Q535" s="4">
        <v>100</v>
      </c>
      <c r="R535" s="4">
        <v>100</v>
      </c>
      <c r="S535" s="4">
        <v>0</v>
      </c>
      <c r="T535" s="4">
        <v>0</v>
      </c>
      <c r="U535" s="4">
        <v>0</v>
      </c>
      <c r="V535" s="4">
        <v>0</v>
      </c>
      <c r="W535" s="4">
        <v>0</v>
      </c>
      <c r="X535" s="4">
        <v>100</v>
      </c>
      <c r="Y535" s="4">
        <v>0</v>
      </c>
      <c r="Z535" s="4">
        <v>0</v>
      </c>
      <c r="AA535" s="4">
        <v>100</v>
      </c>
      <c r="AB535" s="4">
        <v>100</v>
      </c>
      <c r="AC535" s="4">
        <v>100</v>
      </c>
      <c r="AD535" s="4">
        <v>0</v>
      </c>
      <c r="AE535" s="4">
        <v>0</v>
      </c>
      <c r="AF535" s="4">
        <v>0</v>
      </c>
      <c r="AG535" s="4">
        <v>0</v>
      </c>
      <c r="AH535" s="4">
        <v>100</v>
      </c>
      <c r="AI535" s="4">
        <v>100</v>
      </c>
      <c r="AJ535" s="4">
        <v>2</v>
      </c>
      <c r="AK535" s="4" t="s">
        <v>96</v>
      </c>
      <c r="AL535" s="4" t="s">
        <v>96</v>
      </c>
      <c r="AM535" s="4">
        <v>5</v>
      </c>
      <c r="AN535" s="4" t="s">
        <v>97</v>
      </c>
      <c r="AO535" s="4" t="s">
        <v>97</v>
      </c>
      <c r="AP535" s="4" t="s">
        <v>97</v>
      </c>
      <c r="AQ535" s="4" t="s">
        <v>97</v>
      </c>
      <c r="AR535" s="4" t="s">
        <v>96</v>
      </c>
      <c r="AS535" s="4" t="s">
        <v>97</v>
      </c>
      <c r="AT535" s="4" t="s">
        <v>97</v>
      </c>
      <c r="AU535" s="4" t="s">
        <v>97</v>
      </c>
      <c r="AV535" s="4" t="s">
        <v>97</v>
      </c>
      <c r="AW535" s="4" t="s">
        <v>97</v>
      </c>
      <c r="AX535" s="4" t="s">
        <v>97</v>
      </c>
      <c r="AY535" s="4" t="s">
        <v>97</v>
      </c>
      <c r="AZ535" s="4" t="s">
        <v>97</v>
      </c>
      <c r="BA535" s="4" t="s">
        <v>97</v>
      </c>
      <c r="BB535" s="4" t="s">
        <v>97</v>
      </c>
      <c r="BC535" s="4" t="s">
        <v>97</v>
      </c>
      <c r="BD535" s="4" t="s">
        <v>96</v>
      </c>
      <c r="BE535" s="4">
        <v>8</v>
      </c>
      <c r="BF535" s="4">
        <v>8</v>
      </c>
      <c r="BG535" s="4">
        <v>18</v>
      </c>
      <c r="BH535" s="4">
        <v>0</v>
      </c>
      <c r="BI535" s="4">
        <v>18</v>
      </c>
      <c r="BJ535" s="4">
        <v>5</v>
      </c>
      <c r="BK535" s="4">
        <v>7</v>
      </c>
      <c r="BL535" s="4" t="s">
        <v>97</v>
      </c>
      <c r="BM535" s="4" t="s">
        <v>96</v>
      </c>
      <c r="BN535" s="4" t="s">
        <v>1715</v>
      </c>
      <c r="BO535" s="6" t="s">
        <v>97</v>
      </c>
      <c r="BP535" s="6" t="s">
        <v>98</v>
      </c>
      <c r="BQ535" s="6" t="s">
        <v>98</v>
      </c>
      <c r="BR535" s="6" t="s">
        <v>96</v>
      </c>
      <c r="BS535" s="6">
        <v>50</v>
      </c>
      <c r="BT535" s="6" t="s">
        <v>96</v>
      </c>
      <c r="BU535" s="29" t="s">
        <v>430</v>
      </c>
      <c r="BV535" s="29" t="s">
        <v>1801</v>
      </c>
      <c r="BW535" s="29" t="s">
        <v>429</v>
      </c>
      <c r="BX535" s="29" t="s">
        <v>429</v>
      </c>
      <c r="BY535" s="29" t="s">
        <v>429</v>
      </c>
      <c r="BZ535" s="65" t="s">
        <v>429</v>
      </c>
      <c r="CA535" s="65" t="s">
        <v>429</v>
      </c>
      <c r="CB535" s="65" t="s">
        <v>1800</v>
      </c>
      <c r="CC535" s="65" t="s">
        <v>429</v>
      </c>
      <c r="CD535" s="66">
        <v>101</v>
      </c>
      <c r="CE535" s="66">
        <v>64</v>
      </c>
      <c r="CF535" s="66">
        <v>43</v>
      </c>
      <c r="CG535" s="66">
        <v>0</v>
      </c>
      <c r="CH535" s="66">
        <v>0</v>
      </c>
      <c r="CI535" s="66">
        <v>210</v>
      </c>
      <c r="CJ535" s="66">
        <v>118</v>
      </c>
      <c r="CK535" s="66">
        <v>53</v>
      </c>
      <c r="CL535" s="66">
        <v>226</v>
      </c>
      <c r="CM535" s="66">
        <v>83</v>
      </c>
      <c r="CN535" s="66">
        <v>11</v>
      </c>
      <c r="CO535" s="66">
        <v>29</v>
      </c>
      <c r="CP535" s="66">
        <v>72</v>
      </c>
      <c r="CQ535" s="66">
        <v>63</v>
      </c>
      <c r="CR535" s="67">
        <v>0.29489291598023065</v>
      </c>
      <c r="CS535" s="67">
        <v>0.21746293245469522</v>
      </c>
      <c r="CT535" s="67">
        <v>0.22734761120263591</v>
      </c>
      <c r="CU535" s="67">
        <v>0.12520593080724876</v>
      </c>
      <c r="CV535" s="67">
        <v>0.13509060955518945</v>
      </c>
      <c r="CW535" s="68">
        <v>0</v>
      </c>
      <c r="CX535" s="68">
        <v>10</v>
      </c>
      <c r="CY535" s="68">
        <v>11</v>
      </c>
      <c r="CZ535" s="68">
        <v>11</v>
      </c>
    </row>
    <row r="536" spans="1:375" x14ac:dyDescent="0.3">
      <c r="A536" s="3" t="s">
        <v>1003</v>
      </c>
      <c r="B536" s="3" t="s">
        <v>1004</v>
      </c>
      <c r="C536" s="3" t="s">
        <v>1016</v>
      </c>
      <c r="D536" s="6">
        <v>519456</v>
      </c>
      <c r="E536" s="4">
        <v>1120</v>
      </c>
      <c r="F536" s="4">
        <v>212</v>
      </c>
      <c r="G536" s="54">
        <v>0.18928571428571428</v>
      </c>
      <c r="H536" s="4">
        <v>1</v>
      </c>
      <c r="I536" s="4">
        <v>212</v>
      </c>
      <c r="J536" s="6"/>
      <c r="K536" s="6">
        <v>212</v>
      </c>
      <c r="L536" s="6"/>
      <c r="M536" s="61"/>
      <c r="N536" s="4" t="s">
        <v>1709</v>
      </c>
      <c r="O536" s="4">
        <v>6</v>
      </c>
      <c r="P536" s="4">
        <v>21</v>
      </c>
      <c r="Q536" s="4">
        <v>100</v>
      </c>
      <c r="R536" s="4">
        <v>80</v>
      </c>
      <c r="S536" s="4">
        <v>20</v>
      </c>
      <c r="T536" s="4">
        <v>0</v>
      </c>
      <c r="U536" s="4">
        <v>0</v>
      </c>
      <c r="V536" s="4">
        <v>100</v>
      </c>
      <c r="W536" s="4">
        <v>85</v>
      </c>
      <c r="X536" s="4">
        <v>15</v>
      </c>
      <c r="Y536" s="4">
        <v>0</v>
      </c>
      <c r="Z536" s="4">
        <v>0</v>
      </c>
      <c r="AA536" s="4">
        <v>100</v>
      </c>
      <c r="AB536" s="4">
        <v>100</v>
      </c>
      <c r="AC536" s="4">
        <v>98</v>
      </c>
      <c r="AD536" s="4">
        <v>96</v>
      </c>
      <c r="AE536" s="4">
        <v>70</v>
      </c>
      <c r="AF536" s="4">
        <v>0</v>
      </c>
      <c r="AG536" s="4">
        <v>70</v>
      </c>
      <c r="AH536" s="4">
        <v>30</v>
      </c>
      <c r="AI536" s="4">
        <v>100</v>
      </c>
      <c r="AJ536" s="4">
        <v>2</v>
      </c>
      <c r="AK536" s="4" t="s">
        <v>96</v>
      </c>
      <c r="AL536" s="4" t="s">
        <v>96</v>
      </c>
      <c r="AM536" s="4">
        <v>2</v>
      </c>
      <c r="AN536" s="4" t="s">
        <v>97</v>
      </c>
      <c r="AO536" s="4" t="s">
        <v>97</v>
      </c>
      <c r="AP536" s="4" t="s">
        <v>97</v>
      </c>
      <c r="AQ536" s="4" t="s">
        <v>96</v>
      </c>
      <c r="AR536" s="4" t="s">
        <v>96</v>
      </c>
      <c r="AS536" s="4" t="s">
        <v>97</v>
      </c>
      <c r="AT536" s="4" t="s">
        <v>97</v>
      </c>
      <c r="AU536" s="4" t="s">
        <v>97</v>
      </c>
      <c r="AV536" s="4" t="s">
        <v>97</v>
      </c>
      <c r="AW536" s="4" t="s">
        <v>97</v>
      </c>
      <c r="AX536" s="4" t="s">
        <v>97</v>
      </c>
      <c r="AY536" s="4" t="s">
        <v>97</v>
      </c>
      <c r="AZ536" s="4" t="s">
        <v>97</v>
      </c>
      <c r="BA536" s="4" t="s">
        <v>97</v>
      </c>
      <c r="BB536" s="4" t="s">
        <v>97</v>
      </c>
      <c r="BC536" s="4" t="s">
        <v>96</v>
      </c>
      <c r="BD536" s="4" t="s">
        <v>96</v>
      </c>
      <c r="BE536" s="4">
        <v>0</v>
      </c>
      <c r="BF536" s="4">
        <v>0</v>
      </c>
      <c r="BG536" s="4">
        <v>18</v>
      </c>
      <c r="BH536" s="4">
        <v>0</v>
      </c>
      <c r="BI536" s="4">
        <v>18</v>
      </c>
      <c r="BJ536" s="4">
        <v>0</v>
      </c>
      <c r="BK536" s="4">
        <v>9</v>
      </c>
      <c r="BL536" s="4" t="s">
        <v>97</v>
      </c>
      <c r="BM536" s="4" t="s">
        <v>97</v>
      </c>
      <c r="BN536" s="4" t="s">
        <v>98</v>
      </c>
      <c r="BO536" s="6" t="s">
        <v>97</v>
      </c>
      <c r="BP536" s="6" t="s">
        <v>98</v>
      </c>
      <c r="BQ536" s="6" t="s">
        <v>98</v>
      </c>
      <c r="BR536" s="6" t="s">
        <v>96</v>
      </c>
      <c r="BS536" s="6">
        <v>13</v>
      </c>
      <c r="BT536" s="6" t="s">
        <v>96</v>
      </c>
      <c r="BU536" s="29" t="s">
        <v>429</v>
      </c>
      <c r="BV536" s="29" t="s">
        <v>1801</v>
      </c>
      <c r="BW536" s="29" t="s">
        <v>429</v>
      </c>
      <c r="BX536" s="29" t="s">
        <v>429</v>
      </c>
      <c r="BY536" s="29" t="s">
        <v>429</v>
      </c>
      <c r="BZ536" s="65" t="s">
        <v>429</v>
      </c>
      <c r="CA536" s="65" t="s">
        <v>429</v>
      </c>
      <c r="CB536" s="65" t="s">
        <v>429</v>
      </c>
      <c r="CC536" s="65" t="s">
        <v>429</v>
      </c>
      <c r="CD536" s="66">
        <v>66</v>
      </c>
      <c r="CE536" s="66">
        <v>26</v>
      </c>
      <c r="CF536" s="66">
        <v>18</v>
      </c>
      <c r="CG536" s="66">
        <v>3</v>
      </c>
      <c r="CH536" s="66">
        <v>7</v>
      </c>
      <c r="CI536" s="66">
        <v>47</v>
      </c>
      <c r="CJ536" s="66">
        <v>1</v>
      </c>
      <c r="CK536" s="66">
        <v>19</v>
      </c>
      <c r="CL536" s="66">
        <v>251</v>
      </c>
      <c r="CM536" s="66">
        <v>135</v>
      </c>
      <c r="CN536" s="66">
        <v>12</v>
      </c>
      <c r="CO536" s="66">
        <v>28</v>
      </c>
      <c r="CP536" s="66">
        <v>46</v>
      </c>
      <c r="CQ536" s="66">
        <v>41</v>
      </c>
      <c r="CR536" s="67">
        <v>0.19312169312169311</v>
      </c>
      <c r="CS536" s="67">
        <v>0.22663139329805995</v>
      </c>
      <c r="CT536" s="67">
        <v>0.30246913580246915</v>
      </c>
      <c r="CU536" s="67">
        <v>0.15696649029982362</v>
      </c>
      <c r="CV536" s="67">
        <v>0.12081128747795414</v>
      </c>
      <c r="CW536" s="68">
        <v>15</v>
      </c>
      <c r="CX536" s="68">
        <v>16</v>
      </c>
      <c r="CY536" s="68">
        <v>17</v>
      </c>
      <c r="CZ536" s="68">
        <v>9</v>
      </c>
    </row>
    <row r="537" spans="1:375" x14ac:dyDescent="0.3">
      <c r="A537" s="3" t="s">
        <v>1003</v>
      </c>
      <c r="B537" s="3" t="s">
        <v>1004</v>
      </c>
      <c r="C537" s="3" t="s">
        <v>1018</v>
      </c>
      <c r="D537" s="6">
        <v>519464</v>
      </c>
      <c r="E537" s="4">
        <v>603</v>
      </c>
      <c r="F537" s="4">
        <v>240</v>
      </c>
      <c r="G537" s="54">
        <v>0.39800995024875624</v>
      </c>
      <c r="H537" s="4">
        <v>1</v>
      </c>
      <c r="I537" s="4">
        <v>240</v>
      </c>
      <c r="J537" s="6"/>
      <c r="K537" s="6">
        <v>240</v>
      </c>
      <c r="L537" s="6"/>
      <c r="M537" s="61"/>
      <c r="N537" s="4" t="s">
        <v>1709</v>
      </c>
      <c r="O537" s="4">
        <v>18</v>
      </c>
      <c r="P537" s="4">
        <v>90</v>
      </c>
      <c r="Q537" s="4">
        <v>100</v>
      </c>
      <c r="R537" s="4">
        <v>75</v>
      </c>
      <c r="S537" s="4">
        <v>25</v>
      </c>
      <c r="T537" s="4">
        <v>0</v>
      </c>
      <c r="U537" s="4">
        <v>0</v>
      </c>
      <c r="V537" s="4">
        <v>0</v>
      </c>
      <c r="W537" s="4">
        <v>0</v>
      </c>
      <c r="X537" s="4">
        <v>100</v>
      </c>
      <c r="Y537" s="4">
        <v>0</v>
      </c>
      <c r="Z537" s="4">
        <v>0</v>
      </c>
      <c r="AA537" s="4">
        <v>100</v>
      </c>
      <c r="AB537" s="4">
        <v>100</v>
      </c>
      <c r="AC537" s="4">
        <v>100</v>
      </c>
      <c r="AD537" s="4">
        <v>0</v>
      </c>
      <c r="AE537" s="4">
        <v>0</v>
      </c>
      <c r="AF537" s="4">
        <v>0</v>
      </c>
      <c r="AG537" s="4">
        <v>0</v>
      </c>
      <c r="AH537" s="4">
        <v>100</v>
      </c>
      <c r="AI537" s="4">
        <v>100</v>
      </c>
      <c r="AJ537" s="4">
        <v>2</v>
      </c>
      <c r="AK537" s="4" t="s">
        <v>96</v>
      </c>
      <c r="AL537" s="4" t="s">
        <v>96</v>
      </c>
      <c r="AM537" s="4">
        <v>4</v>
      </c>
      <c r="AN537" s="4" t="s">
        <v>96</v>
      </c>
      <c r="AO537" s="4" t="s">
        <v>97</v>
      </c>
      <c r="AP537" s="4" t="s">
        <v>97</v>
      </c>
      <c r="AQ537" s="4" t="s">
        <v>97</v>
      </c>
      <c r="AR537" s="4" t="s">
        <v>96</v>
      </c>
      <c r="AS537" s="4" t="s">
        <v>97</v>
      </c>
      <c r="AT537" s="4" t="s">
        <v>97</v>
      </c>
      <c r="AU537" s="4" t="s">
        <v>97</v>
      </c>
      <c r="AV537" s="4" t="s">
        <v>97</v>
      </c>
      <c r="AW537" s="4" t="s">
        <v>97</v>
      </c>
      <c r="AX537" s="4" t="s">
        <v>97</v>
      </c>
      <c r="AY537" s="4" t="s">
        <v>97</v>
      </c>
      <c r="AZ537" s="4" t="s">
        <v>97</v>
      </c>
      <c r="BA537" s="4" t="s">
        <v>97</v>
      </c>
      <c r="BB537" s="4" t="s">
        <v>97</v>
      </c>
      <c r="BC537" s="4" t="s">
        <v>97</v>
      </c>
      <c r="BD537" s="4" t="s">
        <v>96</v>
      </c>
      <c r="BE537" s="4">
        <v>5</v>
      </c>
      <c r="BF537" s="4">
        <v>5</v>
      </c>
      <c r="BG537" s="4">
        <v>12</v>
      </c>
      <c r="BH537" s="4">
        <v>5</v>
      </c>
      <c r="BI537" s="4">
        <v>12</v>
      </c>
      <c r="BJ537" s="4">
        <v>5</v>
      </c>
      <c r="BK537" s="4">
        <v>7</v>
      </c>
      <c r="BL537" s="4" t="s">
        <v>97</v>
      </c>
      <c r="BM537" s="4" t="s">
        <v>97</v>
      </c>
      <c r="BN537" s="4" t="s">
        <v>98</v>
      </c>
      <c r="BO537" s="6" t="s">
        <v>96</v>
      </c>
      <c r="BP537" s="6">
        <v>0</v>
      </c>
      <c r="BQ537" s="6" t="s">
        <v>98</v>
      </c>
      <c r="BR537" s="6" t="s">
        <v>96</v>
      </c>
      <c r="BS537" s="6">
        <v>63</v>
      </c>
      <c r="BT537" s="6" t="s">
        <v>96</v>
      </c>
      <c r="BU537" s="29" t="s">
        <v>430</v>
      </c>
      <c r="BV537" s="29" t="s">
        <v>1801</v>
      </c>
      <c r="BW537" s="29" t="s">
        <v>429</v>
      </c>
      <c r="BX537" s="29" t="s">
        <v>429</v>
      </c>
      <c r="BY537" s="29" t="s">
        <v>430</v>
      </c>
      <c r="BZ537" s="65" t="s">
        <v>1800</v>
      </c>
      <c r="CA537" s="65" t="s">
        <v>1800</v>
      </c>
      <c r="CB537" s="65" t="s">
        <v>429</v>
      </c>
      <c r="CC537" s="65" t="s">
        <v>1800</v>
      </c>
      <c r="CD537" s="66">
        <v>71</v>
      </c>
      <c r="CE537" s="66">
        <v>39</v>
      </c>
      <c r="CF537" s="66">
        <v>29</v>
      </c>
      <c r="CG537" s="66">
        <v>6</v>
      </c>
      <c r="CH537" s="66">
        <v>0</v>
      </c>
      <c r="CI537" s="66">
        <v>100</v>
      </c>
      <c r="CJ537" s="66">
        <v>44</v>
      </c>
      <c r="CK537" s="66">
        <v>27</v>
      </c>
      <c r="CL537" s="66">
        <v>190</v>
      </c>
      <c r="CM537" s="66">
        <v>84</v>
      </c>
      <c r="CN537" s="66">
        <v>10</v>
      </c>
      <c r="CO537" s="66">
        <v>34</v>
      </c>
      <c r="CP537" s="66">
        <v>49</v>
      </c>
      <c r="CQ537" s="66">
        <v>45</v>
      </c>
      <c r="CR537" s="67">
        <v>0.25632911392405061</v>
      </c>
      <c r="CS537" s="67">
        <v>0.24683544303797469</v>
      </c>
      <c r="CT537" s="67">
        <v>0.24208860759493672</v>
      </c>
      <c r="CU537" s="67">
        <v>0.14398734177215189</v>
      </c>
      <c r="CV537" s="67">
        <v>0.11075949367088607</v>
      </c>
      <c r="CW537" s="68">
        <v>7</v>
      </c>
      <c r="CX537" s="68">
        <v>2</v>
      </c>
      <c r="CY537" s="68">
        <v>13</v>
      </c>
      <c r="CZ537" s="68">
        <v>6</v>
      </c>
    </row>
    <row r="538" spans="1:375" x14ac:dyDescent="0.3">
      <c r="A538" s="3" t="s">
        <v>1003</v>
      </c>
      <c r="B538" s="3" t="s">
        <v>1004</v>
      </c>
      <c r="C538" s="3" t="s">
        <v>1019</v>
      </c>
      <c r="D538" s="6">
        <v>519472</v>
      </c>
      <c r="E538" s="4">
        <v>565</v>
      </c>
      <c r="F538" s="4">
        <v>182</v>
      </c>
      <c r="G538" s="54">
        <v>0.32212389380530976</v>
      </c>
      <c r="H538" s="4">
        <v>1</v>
      </c>
      <c r="I538" s="4">
        <v>182</v>
      </c>
      <c r="J538" s="6"/>
      <c r="K538" s="6">
        <v>182</v>
      </c>
      <c r="L538" s="6"/>
      <c r="M538" s="61"/>
      <c r="N538" s="4" t="s">
        <v>1712</v>
      </c>
      <c r="O538" s="4">
        <v>0</v>
      </c>
      <c r="P538" s="4">
        <v>0</v>
      </c>
      <c r="Q538" s="4">
        <v>100</v>
      </c>
      <c r="R538" s="4">
        <v>100</v>
      </c>
      <c r="S538" s="4">
        <v>0</v>
      </c>
      <c r="T538" s="4">
        <v>0</v>
      </c>
      <c r="U538" s="4">
        <v>0</v>
      </c>
      <c r="V538" s="4">
        <v>0</v>
      </c>
      <c r="W538" s="4">
        <v>0</v>
      </c>
      <c r="X538" s="4">
        <v>100</v>
      </c>
      <c r="Y538" s="4">
        <v>0</v>
      </c>
      <c r="Z538" s="4">
        <v>0</v>
      </c>
      <c r="AA538" s="4">
        <v>100</v>
      </c>
      <c r="AB538" s="4">
        <v>100</v>
      </c>
      <c r="AC538" s="4">
        <v>100</v>
      </c>
      <c r="AD538" s="4">
        <v>100</v>
      </c>
      <c r="AE538" s="4">
        <v>70</v>
      </c>
      <c r="AF538" s="4">
        <v>0</v>
      </c>
      <c r="AG538" s="4">
        <v>10</v>
      </c>
      <c r="AH538" s="4">
        <v>90</v>
      </c>
      <c r="AI538" s="4">
        <v>100</v>
      </c>
      <c r="AJ538" s="4">
        <v>2</v>
      </c>
      <c r="AK538" s="4" t="s">
        <v>96</v>
      </c>
      <c r="AL538" s="4" t="s">
        <v>96</v>
      </c>
      <c r="AM538" s="4">
        <v>5</v>
      </c>
      <c r="AN538" s="4" t="s">
        <v>97</v>
      </c>
      <c r="AO538" s="4" t="s">
        <v>97</v>
      </c>
      <c r="AP538" s="4" t="s">
        <v>97</v>
      </c>
      <c r="AQ538" s="4" t="s">
        <v>97</v>
      </c>
      <c r="AR538" s="4" t="s">
        <v>97</v>
      </c>
      <c r="AS538" s="4" t="s">
        <v>97</v>
      </c>
      <c r="AT538" s="4" t="s">
        <v>97</v>
      </c>
      <c r="AU538" s="4" t="s">
        <v>97</v>
      </c>
      <c r="AV538" s="4" t="s">
        <v>97</v>
      </c>
      <c r="AW538" s="4" t="s">
        <v>97</v>
      </c>
      <c r="AX538" s="4" t="s">
        <v>97</v>
      </c>
      <c r="AY538" s="4" t="s">
        <v>97</v>
      </c>
      <c r="AZ538" s="4" t="s">
        <v>97</v>
      </c>
      <c r="BA538" s="4" t="s">
        <v>97</v>
      </c>
      <c r="BB538" s="4" t="s">
        <v>97</v>
      </c>
      <c r="BC538" s="4" t="s">
        <v>97</v>
      </c>
      <c r="BD538" s="4" t="s">
        <v>96</v>
      </c>
      <c r="BE538" s="4">
        <v>7</v>
      </c>
      <c r="BF538" s="4">
        <v>7</v>
      </c>
      <c r="BG538" s="4">
        <v>7</v>
      </c>
      <c r="BH538" s="4">
        <v>0</v>
      </c>
      <c r="BI538" s="4">
        <v>16</v>
      </c>
      <c r="BJ538" s="4">
        <v>0</v>
      </c>
      <c r="BK538" s="4">
        <v>7</v>
      </c>
      <c r="BL538" s="4" t="s">
        <v>97</v>
      </c>
      <c r="BM538" s="4" t="s">
        <v>97</v>
      </c>
      <c r="BN538" s="4" t="s">
        <v>98</v>
      </c>
      <c r="BO538" s="6" t="s">
        <v>97</v>
      </c>
      <c r="BP538" s="6" t="s">
        <v>98</v>
      </c>
      <c r="BQ538" s="6" t="s">
        <v>98</v>
      </c>
      <c r="BR538" s="6" t="s">
        <v>96</v>
      </c>
      <c r="BS538" s="6">
        <v>50</v>
      </c>
      <c r="BT538" s="6" t="s">
        <v>96</v>
      </c>
      <c r="BU538" s="29" t="s">
        <v>429</v>
      </c>
      <c r="BV538" s="29" t="s">
        <v>429</v>
      </c>
      <c r="BW538" s="29" t="s">
        <v>429</v>
      </c>
      <c r="BX538" s="29" t="s">
        <v>429</v>
      </c>
      <c r="BY538" s="29" t="s">
        <v>430</v>
      </c>
      <c r="BZ538" s="65" t="s">
        <v>429</v>
      </c>
      <c r="CA538" s="65" t="s">
        <v>429</v>
      </c>
      <c r="CB538" s="65" t="s">
        <v>1800</v>
      </c>
      <c r="CC538" s="65" t="s">
        <v>429</v>
      </c>
      <c r="CD538" s="66">
        <v>88</v>
      </c>
      <c r="CE538" s="66">
        <v>65</v>
      </c>
      <c r="CF538" s="66">
        <v>30</v>
      </c>
      <c r="CG538" s="66">
        <v>0</v>
      </c>
      <c r="CH538" s="66">
        <v>1</v>
      </c>
      <c r="CI538" s="66">
        <v>94</v>
      </c>
      <c r="CJ538" s="66">
        <v>4</v>
      </c>
      <c r="CK538" s="66">
        <v>36</v>
      </c>
      <c r="CL538" s="66">
        <v>132</v>
      </c>
      <c r="CM538" s="66">
        <v>81</v>
      </c>
      <c r="CN538" s="66">
        <v>7</v>
      </c>
      <c r="CO538" s="66">
        <v>18</v>
      </c>
      <c r="CP538" s="66">
        <v>16</v>
      </c>
      <c r="CQ538" s="66">
        <v>10</v>
      </c>
      <c r="CR538" s="67">
        <v>0.20137693631669534</v>
      </c>
      <c r="CS538" s="67">
        <v>0.24268502581755594</v>
      </c>
      <c r="CT538" s="67">
        <v>0.27710843373493976</v>
      </c>
      <c r="CU538" s="67">
        <v>0.14802065404475043</v>
      </c>
      <c r="CV538" s="67">
        <v>0.13080895008605853</v>
      </c>
      <c r="CW538" s="68">
        <v>18</v>
      </c>
      <c r="CX538" s="68">
        <v>15</v>
      </c>
      <c r="CY538" s="68">
        <v>6</v>
      </c>
      <c r="CZ538" s="68">
        <v>3</v>
      </c>
    </row>
    <row r="539" spans="1:375" x14ac:dyDescent="0.3">
      <c r="A539" s="3" t="s">
        <v>1003</v>
      </c>
      <c r="B539" s="3" t="s">
        <v>1004</v>
      </c>
      <c r="C539" s="3" t="s">
        <v>1020</v>
      </c>
      <c r="D539" s="6">
        <v>519481</v>
      </c>
      <c r="E539" s="4">
        <v>1111</v>
      </c>
      <c r="F539" s="4">
        <v>729</v>
      </c>
      <c r="G539" s="54">
        <v>0.65616561656165617</v>
      </c>
      <c r="H539" s="4">
        <v>1</v>
      </c>
      <c r="I539" s="4">
        <v>729</v>
      </c>
      <c r="J539" s="6">
        <v>729</v>
      </c>
      <c r="K539" s="6"/>
      <c r="L539" s="6"/>
      <c r="M539" s="61"/>
      <c r="N539" s="4" t="s">
        <v>1709</v>
      </c>
      <c r="O539" s="4">
        <v>30</v>
      </c>
      <c r="P539" s="4">
        <v>140</v>
      </c>
      <c r="Q539" s="4">
        <v>100</v>
      </c>
      <c r="R539" s="4">
        <v>100</v>
      </c>
      <c r="S539" s="4">
        <v>0</v>
      </c>
      <c r="T539" s="4">
        <v>0</v>
      </c>
      <c r="U539" s="4">
        <v>0</v>
      </c>
      <c r="V539" s="4">
        <v>0</v>
      </c>
      <c r="W539" s="4">
        <v>0</v>
      </c>
      <c r="X539" s="4">
        <v>90</v>
      </c>
      <c r="Y539" s="4">
        <v>0</v>
      </c>
      <c r="Z539" s="4">
        <v>10</v>
      </c>
      <c r="AA539" s="4">
        <v>100</v>
      </c>
      <c r="AB539" s="4">
        <v>100</v>
      </c>
      <c r="AC539" s="4">
        <v>100</v>
      </c>
      <c r="AD539" s="4">
        <v>100</v>
      </c>
      <c r="AE539" s="4">
        <v>0</v>
      </c>
      <c r="AF539" s="4">
        <v>0</v>
      </c>
      <c r="AG539" s="4">
        <v>20</v>
      </c>
      <c r="AH539" s="4">
        <v>80</v>
      </c>
      <c r="AI539" s="4">
        <v>100</v>
      </c>
      <c r="AJ539" s="4">
        <v>2</v>
      </c>
      <c r="AK539" s="4" t="s">
        <v>96</v>
      </c>
      <c r="AL539" s="4" t="s">
        <v>96</v>
      </c>
      <c r="AM539" s="4">
        <v>2</v>
      </c>
      <c r="AN539" s="4" t="s">
        <v>97</v>
      </c>
      <c r="AO539" s="4" t="s">
        <v>97</v>
      </c>
      <c r="AP539" s="4" t="s">
        <v>97</v>
      </c>
      <c r="AQ539" s="4" t="s">
        <v>96</v>
      </c>
      <c r="AR539" s="4" t="s">
        <v>96</v>
      </c>
      <c r="AS539" s="4" t="s">
        <v>97</v>
      </c>
      <c r="AT539" s="4" t="s">
        <v>97</v>
      </c>
      <c r="AU539" s="4" t="s">
        <v>96</v>
      </c>
      <c r="AV539" s="4" t="s">
        <v>97</v>
      </c>
      <c r="AW539" s="4" t="s">
        <v>97</v>
      </c>
      <c r="AX539" s="4" t="s">
        <v>97</v>
      </c>
      <c r="AY539" s="4" t="s">
        <v>97</v>
      </c>
      <c r="AZ539" s="4" t="s">
        <v>97</v>
      </c>
      <c r="BA539" s="4" t="s">
        <v>97</v>
      </c>
      <c r="BB539" s="4" t="s">
        <v>97</v>
      </c>
      <c r="BC539" s="4" t="s">
        <v>96</v>
      </c>
      <c r="BD539" s="4" t="s">
        <v>97</v>
      </c>
      <c r="BE539" s="4">
        <v>12</v>
      </c>
      <c r="BF539" s="4">
        <v>12</v>
      </c>
      <c r="BG539" s="4">
        <v>22</v>
      </c>
      <c r="BH539" s="4">
        <v>0</v>
      </c>
      <c r="BI539" s="4">
        <v>22</v>
      </c>
      <c r="BJ539" s="4">
        <v>0</v>
      </c>
      <c r="BK539" s="4">
        <v>9</v>
      </c>
      <c r="BL539" s="4" t="s">
        <v>96</v>
      </c>
      <c r="BM539" s="4" t="s">
        <v>97</v>
      </c>
      <c r="BN539" s="4" t="s">
        <v>98</v>
      </c>
      <c r="BO539" s="6" t="s">
        <v>97</v>
      </c>
      <c r="BP539" s="6" t="s">
        <v>98</v>
      </c>
      <c r="BQ539" s="6" t="s">
        <v>98</v>
      </c>
      <c r="BR539" s="6" t="s">
        <v>96</v>
      </c>
      <c r="BS539" s="6">
        <v>80</v>
      </c>
      <c r="BT539" s="6" t="s">
        <v>96</v>
      </c>
      <c r="BU539" s="29" t="s">
        <v>430</v>
      </c>
      <c r="BV539" s="29" t="s">
        <v>1798</v>
      </c>
      <c r="BW539" s="29" t="s">
        <v>1798</v>
      </c>
      <c r="BX539" s="29" t="s">
        <v>1798</v>
      </c>
      <c r="BY539" s="29" t="s">
        <v>430</v>
      </c>
      <c r="BZ539" s="65" t="s">
        <v>1800</v>
      </c>
      <c r="CA539" s="65" t="s">
        <v>1800</v>
      </c>
      <c r="CB539" s="65" t="s">
        <v>1800</v>
      </c>
      <c r="CC539" s="65" t="s">
        <v>1800</v>
      </c>
      <c r="CD539" s="66">
        <v>178</v>
      </c>
      <c r="CE539" s="66">
        <v>126</v>
      </c>
      <c r="CF539" s="66">
        <v>71</v>
      </c>
      <c r="CG539" s="66">
        <v>14</v>
      </c>
      <c r="CH539" s="66">
        <v>0</v>
      </c>
      <c r="CI539" s="66">
        <v>371</v>
      </c>
      <c r="CJ539" s="66">
        <v>142</v>
      </c>
      <c r="CK539" s="66">
        <v>88</v>
      </c>
      <c r="CL539" s="66">
        <v>442</v>
      </c>
      <c r="CM539" s="66">
        <v>159</v>
      </c>
      <c r="CN539" s="66">
        <v>24</v>
      </c>
      <c r="CO539" s="66">
        <v>63</v>
      </c>
      <c r="CP539" s="66">
        <v>122</v>
      </c>
      <c r="CQ539" s="66">
        <v>102</v>
      </c>
      <c r="CR539" s="67">
        <v>0.34737747205503011</v>
      </c>
      <c r="CS539" s="67">
        <v>0.23817712811693895</v>
      </c>
      <c r="CT539" s="67">
        <v>0.21238177128116939</v>
      </c>
      <c r="CU539" s="67">
        <v>0.11951848667239896</v>
      </c>
      <c r="CV539" s="67">
        <v>8.2545141874462602E-2</v>
      </c>
      <c r="CW539" s="68">
        <v>11</v>
      </c>
      <c r="CX539" s="68">
        <v>6</v>
      </c>
      <c r="CY539" s="68">
        <v>33</v>
      </c>
      <c r="CZ539" s="68">
        <v>11</v>
      </c>
    </row>
    <row r="540" spans="1:375" x14ac:dyDescent="0.3">
      <c r="A540" s="3" t="s">
        <v>1003</v>
      </c>
      <c r="B540" s="3" t="s">
        <v>1004</v>
      </c>
      <c r="C540" s="3" t="s">
        <v>1021</v>
      </c>
      <c r="D540" s="6">
        <v>519553</v>
      </c>
      <c r="E540" s="4">
        <v>634</v>
      </c>
      <c r="F540" s="4">
        <v>285</v>
      </c>
      <c r="G540" s="54">
        <v>0.44952681388012616</v>
      </c>
      <c r="H540" s="4">
        <v>1</v>
      </c>
      <c r="I540" s="4">
        <v>245</v>
      </c>
      <c r="J540" s="6"/>
      <c r="K540" s="6">
        <v>245</v>
      </c>
      <c r="L540" s="6"/>
      <c r="M540" s="61">
        <v>40</v>
      </c>
      <c r="N540" s="4" t="s">
        <v>1709</v>
      </c>
      <c r="O540" s="4">
        <v>16</v>
      </c>
      <c r="P540" s="4">
        <v>43</v>
      </c>
      <c r="Q540" s="4">
        <v>100</v>
      </c>
      <c r="R540" s="4">
        <v>100</v>
      </c>
      <c r="S540" s="4">
        <v>0</v>
      </c>
      <c r="T540" s="4">
        <v>0</v>
      </c>
      <c r="U540" s="4">
        <v>0</v>
      </c>
      <c r="V540" s="4">
        <v>0</v>
      </c>
      <c r="W540" s="4">
        <v>0</v>
      </c>
      <c r="X540" s="4">
        <v>98</v>
      </c>
      <c r="Y540" s="4">
        <v>2</v>
      </c>
      <c r="Z540" s="4">
        <v>0</v>
      </c>
      <c r="AA540" s="4">
        <v>100</v>
      </c>
      <c r="AB540" s="4">
        <v>0</v>
      </c>
      <c r="AC540" s="4">
        <v>100</v>
      </c>
      <c r="AD540" s="4">
        <v>0</v>
      </c>
      <c r="AE540" s="4">
        <v>0</v>
      </c>
      <c r="AF540" s="4">
        <v>0</v>
      </c>
      <c r="AG540" s="4">
        <v>0</v>
      </c>
      <c r="AH540" s="4">
        <v>100</v>
      </c>
      <c r="AI540" s="4">
        <v>100</v>
      </c>
      <c r="AJ540" s="4">
        <v>2</v>
      </c>
      <c r="AK540" s="4" t="s">
        <v>96</v>
      </c>
      <c r="AL540" s="4" t="s">
        <v>96</v>
      </c>
      <c r="AM540" s="4">
        <v>2</v>
      </c>
      <c r="AN540" s="4" t="s">
        <v>96</v>
      </c>
      <c r="AO540" s="4" t="s">
        <v>97</v>
      </c>
      <c r="AP540" s="4" t="s">
        <v>97</v>
      </c>
      <c r="AQ540" s="4" t="s">
        <v>97</v>
      </c>
      <c r="AR540" s="4" t="s">
        <v>96</v>
      </c>
      <c r="AS540" s="4" t="s">
        <v>97</v>
      </c>
      <c r="AT540" s="4" t="s">
        <v>97</v>
      </c>
      <c r="AU540" s="4" t="s">
        <v>97</v>
      </c>
      <c r="AV540" s="4" t="s">
        <v>96</v>
      </c>
      <c r="AW540" s="4" t="s">
        <v>97</v>
      </c>
      <c r="AX540" s="4" t="s">
        <v>97</v>
      </c>
      <c r="AY540" s="4" t="s">
        <v>97</v>
      </c>
      <c r="AZ540" s="4" t="s">
        <v>97</v>
      </c>
      <c r="BA540" s="4" t="s">
        <v>97</v>
      </c>
      <c r="BB540" s="4" t="s">
        <v>97</v>
      </c>
      <c r="BC540" s="4" t="s">
        <v>96</v>
      </c>
      <c r="BD540" s="4" t="s">
        <v>96</v>
      </c>
      <c r="BE540" s="4">
        <v>7</v>
      </c>
      <c r="BF540" s="4">
        <v>7</v>
      </c>
      <c r="BG540" s="4">
        <v>22</v>
      </c>
      <c r="BH540" s="4">
        <v>0</v>
      </c>
      <c r="BI540" s="4">
        <v>22</v>
      </c>
      <c r="BJ540" s="4">
        <v>0</v>
      </c>
      <c r="BK540" s="4">
        <v>7</v>
      </c>
      <c r="BL540" s="4" t="s">
        <v>96</v>
      </c>
      <c r="BM540" s="4" t="s">
        <v>97</v>
      </c>
      <c r="BN540" s="4" t="s">
        <v>98</v>
      </c>
      <c r="BO540" s="6" t="s">
        <v>97</v>
      </c>
      <c r="BP540" s="6" t="s">
        <v>98</v>
      </c>
      <c r="BQ540" s="6" t="s">
        <v>98</v>
      </c>
      <c r="BR540" s="6" t="s">
        <v>96</v>
      </c>
      <c r="BS540" s="6">
        <v>26</v>
      </c>
      <c r="BT540" s="6" t="s">
        <v>96</v>
      </c>
      <c r="BU540" s="29" t="s">
        <v>430</v>
      </c>
      <c r="BV540" s="29" t="s">
        <v>1801</v>
      </c>
      <c r="BW540" s="29" t="s">
        <v>429</v>
      </c>
      <c r="BX540" s="29" t="s">
        <v>429</v>
      </c>
      <c r="BY540" s="29" t="s">
        <v>430</v>
      </c>
      <c r="BZ540" s="65" t="s">
        <v>429</v>
      </c>
      <c r="CA540" s="65" t="s">
        <v>1800</v>
      </c>
      <c r="CB540" s="65" t="s">
        <v>429</v>
      </c>
      <c r="CC540" s="65" t="s">
        <v>429</v>
      </c>
      <c r="CD540" s="66">
        <v>77</v>
      </c>
      <c r="CE540" s="66">
        <v>43</v>
      </c>
      <c r="CF540" s="66">
        <v>27</v>
      </c>
      <c r="CG540" s="66">
        <v>0</v>
      </c>
      <c r="CH540" s="66">
        <v>4</v>
      </c>
      <c r="CI540" s="66">
        <v>145</v>
      </c>
      <c r="CJ540" s="66">
        <v>127</v>
      </c>
      <c r="CK540" s="66">
        <v>33</v>
      </c>
      <c r="CL540" s="66">
        <v>184</v>
      </c>
      <c r="CM540" s="66">
        <v>82</v>
      </c>
      <c r="CN540" s="66">
        <v>7</v>
      </c>
      <c r="CO540" s="66">
        <v>25</v>
      </c>
      <c r="CP540" s="66">
        <v>66</v>
      </c>
      <c r="CQ540" s="66">
        <v>55</v>
      </c>
      <c r="CR540" s="67">
        <v>0.25624999999999998</v>
      </c>
      <c r="CS540" s="67">
        <v>0.25312499999999999</v>
      </c>
      <c r="CT540" s="67">
        <v>0.24062500000000001</v>
      </c>
      <c r="CU540" s="67">
        <v>0.13906250000000001</v>
      </c>
      <c r="CV540" s="67">
        <v>0.11093749999999999</v>
      </c>
      <c r="CW540" s="68">
        <v>6</v>
      </c>
      <c r="CX540" s="68">
        <v>9</v>
      </c>
      <c r="CY540" s="68">
        <v>9</v>
      </c>
      <c r="CZ540" s="68">
        <v>7</v>
      </c>
    </row>
    <row r="541" spans="1:375" x14ac:dyDescent="0.3">
      <c r="A541" s="3" t="s">
        <v>1003</v>
      </c>
      <c r="B541" s="3" t="s">
        <v>1004</v>
      </c>
      <c r="C541" s="3" t="s">
        <v>1023</v>
      </c>
      <c r="D541" s="6">
        <v>519570</v>
      </c>
      <c r="E541" s="4">
        <v>1598</v>
      </c>
      <c r="F541" s="4">
        <v>446</v>
      </c>
      <c r="G541" s="54">
        <v>0.27909887359198998</v>
      </c>
      <c r="H541" s="4">
        <v>1</v>
      </c>
      <c r="I541" s="4">
        <v>446</v>
      </c>
      <c r="J541" s="6"/>
      <c r="K541" s="6">
        <v>446</v>
      </c>
      <c r="L541" s="6"/>
      <c r="M541" s="61"/>
      <c r="N541" s="4" t="s">
        <v>1709</v>
      </c>
      <c r="O541" s="4">
        <v>12</v>
      </c>
      <c r="P541" s="4">
        <v>5</v>
      </c>
      <c r="Q541" s="4">
        <v>100</v>
      </c>
      <c r="R541" s="4">
        <v>90</v>
      </c>
      <c r="S541" s="4">
        <v>10</v>
      </c>
      <c r="T541" s="4">
        <v>0</v>
      </c>
      <c r="U541" s="4">
        <v>0</v>
      </c>
      <c r="V541" s="4">
        <v>0</v>
      </c>
      <c r="W541" s="4">
        <v>0</v>
      </c>
      <c r="X541" s="4">
        <v>100</v>
      </c>
      <c r="Y541" s="4">
        <v>0</v>
      </c>
      <c r="Z541" s="4">
        <v>0</v>
      </c>
      <c r="AA541" s="4">
        <v>100</v>
      </c>
      <c r="AB541" s="4">
        <v>100</v>
      </c>
      <c r="AC541" s="4">
        <v>100</v>
      </c>
      <c r="AD541" s="4">
        <v>0</v>
      </c>
      <c r="AE541" s="4">
        <v>0</v>
      </c>
      <c r="AF541" s="4">
        <v>0</v>
      </c>
      <c r="AG541" s="4">
        <v>0</v>
      </c>
      <c r="AH541" s="4">
        <v>100</v>
      </c>
      <c r="AI541" s="4">
        <v>100</v>
      </c>
      <c r="AJ541" s="4">
        <v>2</v>
      </c>
      <c r="AK541" s="4" t="s">
        <v>96</v>
      </c>
      <c r="AL541" s="4" t="s">
        <v>96</v>
      </c>
      <c r="AM541" s="4">
        <v>2</v>
      </c>
      <c r="AN541" s="4" t="s">
        <v>97</v>
      </c>
      <c r="AO541" s="4" t="s">
        <v>97</v>
      </c>
      <c r="AP541" s="4" t="s">
        <v>97</v>
      </c>
      <c r="AQ541" s="4" t="s">
        <v>97</v>
      </c>
      <c r="AR541" s="4" t="s">
        <v>97</v>
      </c>
      <c r="AS541" s="4" t="s">
        <v>97</v>
      </c>
      <c r="AT541" s="4" t="s">
        <v>97</v>
      </c>
      <c r="AU541" s="4" t="s">
        <v>97</v>
      </c>
      <c r="AV541" s="4" t="s">
        <v>97</v>
      </c>
      <c r="AW541" s="4" t="s">
        <v>97</v>
      </c>
      <c r="AX541" s="4" t="s">
        <v>97</v>
      </c>
      <c r="AY541" s="4" t="s">
        <v>97</v>
      </c>
      <c r="AZ541" s="4" t="s">
        <v>97</v>
      </c>
      <c r="BA541" s="4" t="s">
        <v>97</v>
      </c>
      <c r="BB541" s="4" t="s">
        <v>97</v>
      </c>
      <c r="BC541" s="4" t="s">
        <v>97</v>
      </c>
      <c r="BD541" s="4" t="s">
        <v>96</v>
      </c>
      <c r="BE541" s="4">
        <v>6</v>
      </c>
      <c r="BF541" s="4">
        <v>6</v>
      </c>
      <c r="BG541" s="4">
        <v>20</v>
      </c>
      <c r="BH541" s="4">
        <v>0</v>
      </c>
      <c r="BI541" s="4">
        <v>20</v>
      </c>
      <c r="BJ541" s="4">
        <v>0</v>
      </c>
      <c r="BK541" s="4">
        <v>9</v>
      </c>
      <c r="BL541" s="4" t="s">
        <v>97</v>
      </c>
      <c r="BM541" s="4" t="s">
        <v>96</v>
      </c>
      <c r="BN541" s="4" t="s">
        <v>1715</v>
      </c>
      <c r="BO541" s="6" t="s">
        <v>97</v>
      </c>
      <c r="BP541" s="6" t="s">
        <v>98</v>
      </c>
      <c r="BQ541" s="6" t="s">
        <v>98</v>
      </c>
      <c r="BR541" s="6" t="s">
        <v>96</v>
      </c>
      <c r="BS541" s="6">
        <v>70</v>
      </c>
      <c r="BT541" s="6" t="s">
        <v>96</v>
      </c>
      <c r="BU541" s="29" t="s">
        <v>429</v>
      </c>
      <c r="BV541" s="29" t="s">
        <v>1801</v>
      </c>
      <c r="BW541" s="29" t="s">
        <v>429</v>
      </c>
      <c r="BX541" s="29" t="s">
        <v>429</v>
      </c>
      <c r="BY541" s="29" t="s">
        <v>430</v>
      </c>
      <c r="BZ541" s="65" t="s">
        <v>429</v>
      </c>
      <c r="CA541" s="65" t="s">
        <v>429</v>
      </c>
      <c r="CB541" s="65" t="s">
        <v>1800</v>
      </c>
      <c r="CC541" s="65" t="s">
        <v>429</v>
      </c>
      <c r="CD541" s="66">
        <v>136</v>
      </c>
      <c r="CE541" s="66">
        <v>91</v>
      </c>
      <c r="CF541" s="66">
        <v>33</v>
      </c>
      <c r="CG541" s="66">
        <v>12</v>
      </c>
      <c r="CH541" s="66">
        <v>1</v>
      </c>
      <c r="CI541" s="66">
        <v>197</v>
      </c>
      <c r="CJ541" s="66">
        <v>0</v>
      </c>
      <c r="CK541" s="66">
        <v>48</v>
      </c>
      <c r="CL541" s="66">
        <v>442</v>
      </c>
      <c r="CM541" s="66">
        <v>194</v>
      </c>
      <c r="CN541" s="66">
        <v>25</v>
      </c>
      <c r="CO541" s="66">
        <v>61</v>
      </c>
      <c r="CP541" s="66">
        <v>466</v>
      </c>
      <c r="CQ541" s="66">
        <v>462</v>
      </c>
      <c r="CR541" s="67">
        <v>0.25802469135802469</v>
      </c>
      <c r="CS541" s="67">
        <v>0.20370370370370369</v>
      </c>
      <c r="CT541" s="67">
        <v>0.25925925925925924</v>
      </c>
      <c r="CU541" s="67">
        <v>0.16049382716049382</v>
      </c>
      <c r="CV541" s="67">
        <v>0.11851851851851852</v>
      </c>
      <c r="CW541" s="68">
        <v>23</v>
      </c>
      <c r="CX541" s="68">
        <v>15</v>
      </c>
      <c r="CY541" s="68">
        <v>33</v>
      </c>
      <c r="CZ541" s="68">
        <v>9</v>
      </c>
    </row>
    <row r="542" spans="1:375" x14ac:dyDescent="0.3">
      <c r="A542" s="3" t="s">
        <v>1003</v>
      </c>
      <c r="B542" s="3" t="s">
        <v>1004</v>
      </c>
      <c r="C542" s="3" t="s">
        <v>1024</v>
      </c>
      <c r="D542" s="6">
        <v>519588</v>
      </c>
      <c r="E542" s="4">
        <v>950</v>
      </c>
      <c r="F542" s="4">
        <v>239</v>
      </c>
      <c r="G542" s="54">
        <v>0.25157894736842107</v>
      </c>
      <c r="H542" s="4">
        <v>1</v>
      </c>
      <c r="I542" s="4">
        <v>239</v>
      </c>
      <c r="J542" s="6">
        <v>239</v>
      </c>
      <c r="K542" s="6"/>
      <c r="L542" s="6"/>
      <c r="M542" s="61"/>
      <c r="N542" s="4" t="s">
        <v>1709</v>
      </c>
      <c r="O542" s="4">
        <v>0</v>
      </c>
      <c r="P542" s="4">
        <v>0</v>
      </c>
      <c r="Q542" s="4">
        <v>0</v>
      </c>
      <c r="R542" s="4">
        <v>0</v>
      </c>
      <c r="S542" s="4">
        <v>100</v>
      </c>
      <c r="T542" s="4">
        <v>0</v>
      </c>
      <c r="U542" s="4">
        <v>0</v>
      </c>
      <c r="V542" s="4">
        <v>0</v>
      </c>
      <c r="W542" s="4">
        <v>0</v>
      </c>
      <c r="X542" s="4">
        <v>100</v>
      </c>
      <c r="Y542" s="4">
        <v>0</v>
      </c>
      <c r="Z542" s="4">
        <v>0</v>
      </c>
      <c r="AA542" s="4">
        <v>100</v>
      </c>
      <c r="AB542" s="4">
        <v>100</v>
      </c>
      <c r="AC542" s="4">
        <v>100</v>
      </c>
      <c r="AD542" s="4">
        <v>100</v>
      </c>
      <c r="AE542" s="4">
        <v>96</v>
      </c>
      <c r="AF542" s="4">
        <v>0</v>
      </c>
      <c r="AG542" s="4">
        <v>80</v>
      </c>
      <c r="AH542" s="4">
        <v>20</v>
      </c>
      <c r="AI542" s="4">
        <v>95</v>
      </c>
      <c r="AJ542" s="4">
        <v>2</v>
      </c>
      <c r="AK542" s="4" t="s">
        <v>96</v>
      </c>
      <c r="AL542" s="4" t="s">
        <v>97</v>
      </c>
      <c r="AM542" s="4" t="s">
        <v>98</v>
      </c>
      <c r="AN542" s="4" t="s">
        <v>97</v>
      </c>
      <c r="AO542" s="4" t="s">
        <v>97</v>
      </c>
      <c r="AP542" s="4" t="s">
        <v>97</v>
      </c>
      <c r="AQ542" s="4" t="s">
        <v>97</v>
      </c>
      <c r="AR542" s="4" t="s">
        <v>97</v>
      </c>
      <c r="AS542" s="4" t="s">
        <v>97</v>
      </c>
      <c r="AT542" s="4" t="s">
        <v>97</v>
      </c>
      <c r="AU542" s="4" t="s">
        <v>97</v>
      </c>
      <c r="AV542" s="4" t="s">
        <v>97</v>
      </c>
      <c r="AW542" s="4" t="s">
        <v>97</v>
      </c>
      <c r="AX542" s="4" t="s">
        <v>97</v>
      </c>
      <c r="AY542" s="4" t="s">
        <v>97</v>
      </c>
      <c r="AZ542" s="4" t="s">
        <v>97</v>
      </c>
      <c r="BA542" s="4" t="s">
        <v>97</v>
      </c>
      <c r="BB542" s="4" t="s">
        <v>97</v>
      </c>
      <c r="BC542" s="4" t="s">
        <v>97</v>
      </c>
      <c r="BD542" s="4" t="s">
        <v>96</v>
      </c>
      <c r="BE542" s="4">
        <v>9</v>
      </c>
      <c r="BF542" s="4">
        <v>9</v>
      </c>
      <c r="BG542" s="4">
        <v>9</v>
      </c>
      <c r="BH542" s="4">
        <v>1</v>
      </c>
      <c r="BI542" s="4">
        <v>25</v>
      </c>
      <c r="BJ542" s="4">
        <v>1</v>
      </c>
      <c r="BK542" s="4">
        <v>7</v>
      </c>
      <c r="BL542" s="4" t="s">
        <v>96</v>
      </c>
      <c r="BM542" s="4" t="s">
        <v>97</v>
      </c>
      <c r="BN542" s="4" t="s">
        <v>98</v>
      </c>
      <c r="BO542" s="6" t="s">
        <v>97</v>
      </c>
      <c r="BP542" s="6" t="s">
        <v>98</v>
      </c>
      <c r="BQ542" s="6" t="s">
        <v>98</v>
      </c>
      <c r="BR542" s="6" t="s">
        <v>96</v>
      </c>
      <c r="BS542" s="6">
        <v>35</v>
      </c>
      <c r="BT542" s="6" t="s">
        <v>96</v>
      </c>
      <c r="BU542" s="29" t="s">
        <v>430</v>
      </c>
      <c r="BV542" s="29" t="s">
        <v>1798</v>
      </c>
      <c r="BW542" s="29" t="s">
        <v>429</v>
      </c>
      <c r="BX542" s="29" t="s">
        <v>429</v>
      </c>
      <c r="BY542" s="29" t="s">
        <v>430</v>
      </c>
      <c r="BZ542" s="65" t="s">
        <v>429</v>
      </c>
      <c r="CA542" s="65" t="s">
        <v>429</v>
      </c>
      <c r="CB542" s="65" t="s">
        <v>429</v>
      </c>
      <c r="CC542" s="65" t="s">
        <v>429</v>
      </c>
      <c r="CD542" s="66">
        <v>107</v>
      </c>
      <c r="CE542" s="66">
        <v>55</v>
      </c>
      <c r="CF542" s="66">
        <v>35</v>
      </c>
      <c r="CG542" s="66">
        <v>0</v>
      </c>
      <c r="CH542" s="66">
        <v>10</v>
      </c>
      <c r="CI542" s="66">
        <v>128</v>
      </c>
      <c r="CJ542" s="66">
        <v>0</v>
      </c>
      <c r="CK542" s="66">
        <v>33</v>
      </c>
      <c r="CL542" s="66">
        <v>248</v>
      </c>
      <c r="CM542" s="66">
        <v>114</v>
      </c>
      <c r="CN542" s="66">
        <v>13</v>
      </c>
      <c r="CO542" s="66">
        <v>34</v>
      </c>
      <c r="CP542" s="66">
        <v>72</v>
      </c>
      <c r="CQ542" s="66">
        <v>68</v>
      </c>
      <c r="CR542" s="67">
        <v>0.21256544502617802</v>
      </c>
      <c r="CS542" s="67">
        <v>0.18324607329842932</v>
      </c>
      <c r="CT542" s="67">
        <v>0.29109947643979056</v>
      </c>
      <c r="CU542" s="67">
        <v>0.17172774869109947</v>
      </c>
      <c r="CV542" s="67">
        <v>0.14136125654450263</v>
      </c>
      <c r="CW542" s="68">
        <v>7</v>
      </c>
      <c r="CX542" s="68">
        <v>24</v>
      </c>
      <c r="CY542" s="68">
        <v>15</v>
      </c>
      <c r="CZ542" s="68">
        <v>9</v>
      </c>
    </row>
    <row r="543" spans="1:375" x14ac:dyDescent="0.3">
      <c r="A543" s="3" t="s">
        <v>1003</v>
      </c>
      <c r="B543" s="3" t="s">
        <v>1004</v>
      </c>
      <c r="C543" s="3" t="s">
        <v>1025</v>
      </c>
      <c r="D543" s="6">
        <v>519669</v>
      </c>
      <c r="E543" s="4">
        <v>532</v>
      </c>
      <c r="F543" s="4">
        <v>240</v>
      </c>
      <c r="G543" s="54">
        <v>0.45112781954887216</v>
      </c>
      <c r="H543" s="4">
        <v>1</v>
      </c>
      <c r="I543" s="4">
        <v>240</v>
      </c>
      <c r="J543" s="6">
        <v>240</v>
      </c>
      <c r="K543" s="6"/>
      <c r="L543" s="6"/>
      <c r="M543" s="61"/>
      <c r="N543" s="4" t="s">
        <v>1709</v>
      </c>
      <c r="O543" s="4">
        <v>0</v>
      </c>
      <c r="P543" s="4">
        <v>0</v>
      </c>
      <c r="Q543" s="4">
        <v>100</v>
      </c>
      <c r="R543" s="4">
        <v>100</v>
      </c>
      <c r="S543" s="4">
        <v>0</v>
      </c>
      <c r="T543" s="4">
        <v>0</v>
      </c>
      <c r="U543" s="4">
        <v>0</v>
      </c>
      <c r="V543" s="4">
        <v>0</v>
      </c>
      <c r="W543" s="4">
        <v>0</v>
      </c>
      <c r="X543" s="4">
        <v>90</v>
      </c>
      <c r="Y543" s="4">
        <v>10</v>
      </c>
      <c r="Z543" s="4">
        <v>0</v>
      </c>
      <c r="AA543" s="4">
        <v>100</v>
      </c>
      <c r="AB543" s="4">
        <v>100</v>
      </c>
      <c r="AC543" s="4">
        <v>100</v>
      </c>
      <c r="AD543" s="4">
        <v>0</v>
      </c>
      <c r="AE543" s="4">
        <v>0</v>
      </c>
      <c r="AF543" s="4">
        <v>0</v>
      </c>
      <c r="AG543" s="4">
        <v>0</v>
      </c>
      <c r="AH543" s="4">
        <v>100</v>
      </c>
      <c r="AI543" s="4">
        <v>100</v>
      </c>
      <c r="AJ543" s="4">
        <v>2</v>
      </c>
      <c r="AK543" s="4" t="s">
        <v>96</v>
      </c>
      <c r="AL543" s="4" t="s">
        <v>97</v>
      </c>
      <c r="AM543" s="4" t="s">
        <v>98</v>
      </c>
      <c r="AN543" s="4" t="s">
        <v>97</v>
      </c>
      <c r="AO543" s="4" t="s">
        <v>97</v>
      </c>
      <c r="AP543" s="4" t="s">
        <v>97</v>
      </c>
      <c r="AQ543" s="4" t="s">
        <v>97</v>
      </c>
      <c r="AR543" s="4" t="s">
        <v>96</v>
      </c>
      <c r="AS543" s="4" t="s">
        <v>97</v>
      </c>
      <c r="AT543" s="4" t="s">
        <v>97</v>
      </c>
      <c r="AU543" s="4" t="s">
        <v>97</v>
      </c>
      <c r="AV543" s="4" t="s">
        <v>97</v>
      </c>
      <c r="AW543" s="4" t="s">
        <v>97</v>
      </c>
      <c r="AX543" s="4" t="s">
        <v>97</v>
      </c>
      <c r="AY543" s="4" t="s">
        <v>97</v>
      </c>
      <c r="AZ543" s="4" t="s">
        <v>97</v>
      </c>
      <c r="BA543" s="4" t="s">
        <v>97</v>
      </c>
      <c r="BB543" s="4" t="s">
        <v>97</v>
      </c>
      <c r="BC543" s="4" t="s">
        <v>97</v>
      </c>
      <c r="BD543" s="4" t="s">
        <v>96</v>
      </c>
      <c r="BE543" s="4">
        <v>5</v>
      </c>
      <c r="BF543" s="4">
        <v>5</v>
      </c>
      <c r="BG543" s="4">
        <v>15</v>
      </c>
      <c r="BH543" s="4">
        <v>0</v>
      </c>
      <c r="BI543" s="4">
        <v>15</v>
      </c>
      <c r="BJ543" s="4">
        <v>0</v>
      </c>
      <c r="BK543" s="4">
        <v>5</v>
      </c>
      <c r="BL543" s="4" t="s">
        <v>97</v>
      </c>
      <c r="BM543" s="4" t="s">
        <v>97</v>
      </c>
      <c r="BN543" s="4" t="s">
        <v>98</v>
      </c>
      <c r="BO543" s="6" t="s">
        <v>97</v>
      </c>
      <c r="BP543" s="6" t="s">
        <v>98</v>
      </c>
      <c r="BQ543" s="6" t="s">
        <v>98</v>
      </c>
      <c r="BR543" s="6" t="s">
        <v>96</v>
      </c>
      <c r="BS543" s="6">
        <v>18</v>
      </c>
      <c r="BT543" s="6" t="s">
        <v>96</v>
      </c>
      <c r="BU543" s="29" t="s">
        <v>429</v>
      </c>
      <c r="BV543" s="29" t="s">
        <v>1801</v>
      </c>
      <c r="BW543" s="29" t="s">
        <v>429</v>
      </c>
      <c r="BX543" s="29" t="s">
        <v>429</v>
      </c>
      <c r="BY543" s="29" t="s">
        <v>430</v>
      </c>
      <c r="BZ543" s="65" t="s">
        <v>429</v>
      </c>
      <c r="CA543" s="65" t="s">
        <v>429</v>
      </c>
      <c r="CB543" s="65" t="s">
        <v>1800</v>
      </c>
      <c r="CC543" s="65" t="s">
        <v>429</v>
      </c>
      <c r="CD543" s="66">
        <v>53</v>
      </c>
      <c r="CE543" s="66">
        <v>28</v>
      </c>
      <c r="CF543" s="66">
        <v>15</v>
      </c>
      <c r="CG543" s="66">
        <v>0</v>
      </c>
      <c r="CH543" s="66">
        <v>6</v>
      </c>
      <c r="CI543" s="66">
        <v>128</v>
      </c>
      <c r="CJ543" s="66">
        <v>26</v>
      </c>
      <c r="CK543" s="66">
        <v>25</v>
      </c>
      <c r="CL543" s="66">
        <v>158</v>
      </c>
      <c r="CM543" s="66">
        <v>62</v>
      </c>
      <c r="CN543" s="66">
        <v>5</v>
      </c>
      <c r="CO543" s="66">
        <v>20</v>
      </c>
      <c r="CP543" s="66">
        <v>43</v>
      </c>
      <c r="CQ543" s="66">
        <v>42</v>
      </c>
      <c r="CR543" s="67">
        <v>0.29182156133828996</v>
      </c>
      <c r="CS543" s="67">
        <v>0.25464684014869887</v>
      </c>
      <c r="CT543" s="67">
        <v>0.24907063197026022</v>
      </c>
      <c r="CU543" s="67">
        <v>9.6654275092936809E-2</v>
      </c>
      <c r="CV543" s="67">
        <v>0.10780669144981413</v>
      </c>
      <c r="CW543" s="68">
        <v>4</v>
      </c>
      <c r="CX543" s="68">
        <v>6</v>
      </c>
      <c r="CY543" s="68">
        <v>13</v>
      </c>
      <c r="CZ543" s="68">
        <v>3</v>
      </c>
    </row>
    <row r="544" spans="1:375" x14ac:dyDescent="0.3">
      <c r="A544" s="3" t="s">
        <v>1003</v>
      </c>
      <c r="B544" s="3" t="s">
        <v>1004</v>
      </c>
      <c r="C544" s="3" t="s">
        <v>1662</v>
      </c>
      <c r="D544" s="6">
        <v>519715</v>
      </c>
      <c r="E544" s="4">
        <v>913</v>
      </c>
      <c r="F544" s="4">
        <v>886</v>
      </c>
      <c r="G544" s="54">
        <v>0.97042716319824751</v>
      </c>
      <c r="H544" s="6" t="s">
        <v>1717</v>
      </c>
      <c r="I544" s="6">
        <v>886</v>
      </c>
      <c r="J544" s="6"/>
      <c r="K544" s="6"/>
      <c r="L544" s="6">
        <v>886</v>
      </c>
      <c r="M544" s="61"/>
      <c r="N544" s="4" t="s">
        <v>1709</v>
      </c>
      <c r="O544" s="4">
        <v>24</v>
      </c>
      <c r="P544" s="4">
        <v>211</v>
      </c>
      <c r="Q544" s="4">
        <v>100</v>
      </c>
      <c r="R544" s="4">
        <v>80</v>
      </c>
      <c r="S544" s="4">
        <v>20</v>
      </c>
      <c r="T544" s="4">
        <v>0</v>
      </c>
      <c r="U544" s="4">
        <v>0</v>
      </c>
      <c r="V544" s="4">
        <v>0</v>
      </c>
      <c r="W544" s="4">
        <v>0</v>
      </c>
      <c r="X544" s="4">
        <v>40</v>
      </c>
      <c r="Y544" s="4">
        <v>0</v>
      </c>
      <c r="Z544" s="4">
        <v>60</v>
      </c>
      <c r="AA544" s="4">
        <v>100</v>
      </c>
      <c r="AB544" s="4">
        <v>100</v>
      </c>
      <c r="AC544" s="4">
        <v>100</v>
      </c>
      <c r="AD544" s="4">
        <v>0</v>
      </c>
      <c r="AE544" s="4">
        <v>0</v>
      </c>
      <c r="AF544" s="4">
        <v>0</v>
      </c>
      <c r="AG544" s="4">
        <v>0</v>
      </c>
      <c r="AH544" s="4">
        <v>100</v>
      </c>
      <c r="AI544" s="4">
        <v>80</v>
      </c>
      <c r="AJ544" s="4">
        <v>2</v>
      </c>
      <c r="AK544" s="4" t="s">
        <v>96</v>
      </c>
      <c r="AL544" s="4" t="s">
        <v>96</v>
      </c>
      <c r="AM544" s="4">
        <v>2</v>
      </c>
      <c r="AN544" s="4" t="s">
        <v>97</v>
      </c>
      <c r="AO544" s="4" t="s">
        <v>97</v>
      </c>
      <c r="AP544" s="4" t="s">
        <v>97</v>
      </c>
      <c r="AQ544" s="4" t="s">
        <v>96</v>
      </c>
      <c r="AR544" s="4" t="s">
        <v>96</v>
      </c>
      <c r="AS544" s="4" t="s">
        <v>97</v>
      </c>
      <c r="AT544" s="4" t="s">
        <v>97</v>
      </c>
      <c r="AU544" s="4" t="s">
        <v>97</v>
      </c>
      <c r="AV544" s="4" t="s">
        <v>97</v>
      </c>
      <c r="AW544" s="4" t="s">
        <v>97</v>
      </c>
      <c r="AX544" s="4" t="s">
        <v>97</v>
      </c>
      <c r="AY544" s="4" t="s">
        <v>97</v>
      </c>
      <c r="AZ544" s="4" t="s">
        <v>97</v>
      </c>
      <c r="BA544" s="4" t="s">
        <v>97</v>
      </c>
      <c r="BB544" s="4" t="s">
        <v>97</v>
      </c>
      <c r="BC544" s="4" t="s">
        <v>97</v>
      </c>
      <c r="BD544" s="4" t="s">
        <v>97</v>
      </c>
      <c r="BE544" s="4">
        <v>3</v>
      </c>
      <c r="BF544" s="4">
        <v>3</v>
      </c>
      <c r="BG544" s="4">
        <v>20</v>
      </c>
      <c r="BH544" s="4">
        <v>20</v>
      </c>
      <c r="BI544" s="4">
        <v>20</v>
      </c>
      <c r="BJ544" s="4">
        <v>0</v>
      </c>
      <c r="BK544" s="4">
        <v>7</v>
      </c>
      <c r="BL544" s="4" t="s">
        <v>96</v>
      </c>
      <c r="BM544" s="4" t="s">
        <v>97</v>
      </c>
      <c r="BN544" s="4" t="s">
        <v>98</v>
      </c>
      <c r="BO544" s="6" t="s">
        <v>97</v>
      </c>
      <c r="BP544" s="6" t="s">
        <v>98</v>
      </c>
      <c r="BQ544" s="6" t="s">
        <v>98</v>
      </c>
      <c r="BR544" s="6" t="s">
        <v>96</v>
      </c>
      <c r="BS544" s="6">
        <v>40</v>
      </c>
      <c r="BT544" s="6" t="s">
        <v>96</v>
      </c>
      <c r="BU544" s="29" t="s">
        <v>429</v>
      </c>
      <c r="BV544" s="29" t="s">
        <v>1798</v>
      </c>
      <c r="BW544" s="29" t="s">
        <v>429</v>
      </c>
      <c r="BX544" s="29" t="s">
        <v>1798</v>
      </c>
      <c r="BY544" s="29" t="s">
        <v>430</v>
      </c>
      <c r="BZ544" s="65" t="s">
        <v>429</v>
      </c>
      <c r="CA544" s="65" t="s">
        <v>429</v>
      </c>
      <c r="CB544" s="65" t="s">
        <v>429</v>
      </c>
      <c r="CC544" s="65" t="s">
        <v>429</v>
      </c>
      <c r="CD544" s="66">
        <v>170</v>
      </c>
      <c r="CE544" s="66">
        <v>108</v>
      </c>
      <c r="CF544" s="66">
        <v>67</v>
      </c>
      <c r="CG544" s="66">
        <v>25</v>
      </c>
      <c r="CH544" s="66">
        <v>4</v>
      </c>
      <c r="CI544" s="66">
        <v>362</v>
      </c>
      <c r="CJ544" s="66">
        <v>130</v>
      </c>
      <c r="CK544" s="66">
        <v>78</v>
      </c>
      <c r="CL544" s="66">
        <v>352</v>
      </c>
      <c r="CM544" s="66">
        <v>129</v>
      </c>
      <c r="CN544" s="66">
        <v>9</v>
      </c>
      <c r="CO544" s="66">
        <v>52</v>
      </c>
      <c r="CP544" s="66">
        <v>124</v>
      </c>
      <c r="CQ544" s="66">
        <v>119</v>
      </c>
      <c r="CR544" s="67">
        <v>0.37904124860646599</v>
      </c>
      <c r="CS544" s="67">
        <v>0.26978818283166112</v>
      </c>
      <c r="CT544" s="67">
        <v>0.20735785953177258</v>
      </c>
      <c r="CU544" s="67">
        <v>0.10033444816053512</v>
      </c>
      <c r="CV544" s="67">
        <v>4.3478260869565216E-2</v>
      </c>
      <c r="CW544" s="68">
        <v>9</v>
      </c>
      <c r="CX544" s="68">
        <v>5</v>
      </c>
      <c r="CY544" s="68">
        <v>14</v>
      </c>
      <c r="CZ544" s="68">
        <v>5</v>
      </c>
    </row>
    <row r="545" spans="1:375" x14ac:dyDescent="0.3">
      <c r="A545" s="3" t="s">
        <v>1003</v>
      </c>
      <c r="B545" s="3" t="s">
        <v>1004</v>
      </c>
      <c r="C545" s="3" t="s">
        <v>1026</v>
      </c>
      <c r="D545" s="6">
        <v>519936</v>
      </c>
      <c r="E545" s="4">
        <v>2746</v>
      </c>
      <c r="F545" s="4">
        <v>438</v>
      </c>
      <c r="G545" s="54">
        <v>0.15950473415877639</v>
      </c>
      <c r="H545" s="4">
        <v>1</v>
      </c>
      <c r="I545" s="4">
        <v>438</v>
      </c>
      <c r="J545" s="6"/>
      <c r="K545" s="6">
        <v>438</v>
      </c>
      <c r="L545" s="6"/>
      <c r="M545" s="61"/>
      <c r="N545" s="4" t="s">
        <v>1709</v>
      </c>
      <c r="O545" s="4">
        <v>0</v>
      </c>
      <c r="P545" s="4">
        <v>0</v>
      </c>
      <c r="Q545" s="4">
        <v>100</v>
      </c>
      <c r="R545" s="4">
        <v>80</v>
      </c>
      <c r="S545" s="4">
        <v>20</v>
      </c>
      <c r="T545" s="4">
        <v>0</v>
      </c>
      <c r="U545" s="4">
        <v>0</v>
      </c>
      <c r="V545" s="4">
        <v>95</v>
      </c>
      <c r="W545" s="4">
        <v>90</v>
      </c>
      <c r="X545" s="4">
        <v>4</v>
      </c>
      <c r="Y545" s="4">
        <v>1</v>
      </c>
      <c r="Z545" s="4">
        <v>5</v>
      </c>
      <c r="AA545" s="4">
        <v>100</v>
      </c>
      <c r="AB545" s="4">
        <v>100</v>
      </c>
      <c r="AC545" s="4">
        <v>100</v>
      </c>
      <c r="AD545" s="4">
        <v>100</v>
      </c>
      <c r="AE545" s="4">
        <v>98</v>
      </c>
      <c r="AF545" s="4">
        <v>0</v>
      </c>
      <c r="AG545" s="4">
        <v>90</v>
      </c>
      <c r="AH545" s="4">
        <v>10</v>
      </c>
      <c r="AI545" s="4">
        <v>100</v>
      </c>
      <c r="AJ545" s="4">
        <v>1</v>
      </c>
      <c r="AK545" s="4" t="s">
        <v>96</v>
      </c>
      <c r="AL545" s="4" t="s">
        <v>97</v>
      </c>
      <c r="AM545" s="4" t="s">
        <v>98</v>
      </c>
      <c r="AN545" s="4" t="s">
        <v>97</v>
      </c>
      <c r="AO545" s="4" t="s">
        <v>97</v>
      </c>
      <c r="AP545" s="4" t="s">
        <v>97</v>
      </c>
      <c r="AQ545" s="4" t="s">
        <v>97</v>
      </c>
      <c r="AR545" s="4" t="s">
        <v>96</v>
      </c>
      <c r="AS545" s="4" t="s">
        <v>97</v>
      </c>
      <c r="AT545" s="4" t="s">
        <v>97</v>
      </c>
      <c r="AU545" s="4" t="s">
        <v>96</v>
      </c>
      <c r="AV545" s="4" t="s">
        <v>97</v>
      </c>
      <c r="AW545" s="4" t="s">
        <v>97</v>
      </c>
      <c r="AX545" s="4" t="s">
        <v>97</v>
      </c>
      <c r="AY545" s="4" t="s">
        <v>97</v>
      </c>
      <c r="AZ545" s="4" t="s">
        <v>97</v>
      </c>
      <c r="BA545" s="4" t="s">
        <v>97</v>
      </c>
      <c r="BB545" s="4" t="s">
        <v>97</v>
      </c>
      <c r="BC545" s="4" t="s">
        <v>96</v>
      </c>
      <c r="BD545" s="4" t="s">
        <v>96</v>
      </c>
      <c r="BE545" s="4">
        <v>0</v>
      </c>
      <c r="BF545" s="4">
        <v>0</v>
      </c>
      <c r="BG545" s="4">
        <v>0</v>
      </c>
      <c r="BH545" s="4">
        <v>0</v>
      </c>
      <c r="BI545" s="4">
        <v>0</v>
      </c>
      <c r="BJ545" s="4">
        <v>0</v>
      </c>
      <c r="BK545" s="4">
        <v>9</v>
      </c>
      <c r="BL545" s="4" t="s">
        <v>96</v>
      </c>
      <c r="BM545" s="4" t="s">
        <v>96</v>
      </c>
      <c r="BN545" s="4" t="s">
        <v>1714</v>
      </c>
      <c r="BO545" s="6" t="s">
        <v>96</v>
      </c>
      <c r="BP545" s="6">
        <v>16</v>
      </c>
      <c r="BQ545" s="6" t="s">
        <v>96</v>
      </c>
      <c r="BR545" s="6" t="s">
        <v>96</v>
      </c>
      <c r="BS545" s="6">
        <v>125</v>
      </c>
      <c r="BT545" s="6" t="s">
        <v>96</v>
      </c>
      <c r="BU545" s="29" t="s">
        <v>430</v>
      </c>
      <c r="BV545" s="29" t="s">
        <v>1798</v>
      </c>
      <c r="BW545" s="29" t="s">
        <v>1798</v>
      </c>
      <c r="BX545" s="29" t="s">
        <v>1798</v>
      </c>
      <c r="BY545" s="29" t="s">
        <v>430</v>
      </c>
      <c r="BZ545" s="65" t="s">
        <v>429</v>
      </c>
      <c r="CA545" s="65" t="s">
        <v>1799</v>
      </c>
      <c r="CB545" s="65" t="s">
        <v>429</v>
      </c>
      <c r="CC545" s="65" t="s">
        <v>1800</v>
      </c>
      <c r="CD545" s="66">
        <v>141</v>
      </c>
      <c r="CE545" s="66">
        <v>45</v>
      </c>
      <c r="CF545" s="66">
        <v>39</v>
      </c>
      <c r="CG545" s="66">
        <v>0</v>
      </c>
      <c r="CH545" s="66">
        <v>57</v>
      </c>
      <c r="CI545" s="66">
        <v>93</v>
      </c>
      <c r="CJ545" s="66">
        <v>4</v>
      </c>
      <c r="CK545" s="66">
        <v>32</v>
      </c>
      <c r="CL545" s="66">
        <v>706</v>
      </c>
      <c r="CM545" s="66">
        <v>370</v>
      </c>
      <c r="CN545" s="66">
        <v>47</v>
      </c>
      <c r="CO545" s="66">
        <v>93</v>
      </c>
      <c r="CP545" s="66">
        <v>70</v>
      </c>
      <c r="CQ545" s="66">
        <v>62</v>
      </c>
      <c r="CR545" s="67">
        <v>0.20540540540540542</v>
      </c>
      <c r="CS545" s="67">
        <v>0.21873873873873872</v>
      </c>
      <c r="CT545" s="67">
        <v>0.28612612612612615</v>
      </c>
      <c r="CU545" s="67">
        <v>0.15891891891891891</v>
      </c>
      <c r="CV545" s="67">
        <v>0.13081081081081081</v>
      </c>
      <c r="CW545" s="68">
        <v>55</v>
      </c>
      <c r="CX545" s="68">
        <v>44</v>
      </c>
      <c r="CY545" s="68">
        <v>43</v>
      </c>
      <c r="CZ545" s="68">
        <v>18</v>
      </c>
    </row>
    <row r="546" spans="1:375" x14ac:dyDescent="0.3">
      <c r="A546" s="3" t="s">
        <v>1003</v>
      </c>
      <c r="B546" s="3" t="s">
        <v>1004</v>
      </c>
      <c r="C546" s="3" t="s">
        <v>1028</v>
      </c>
      <c r="D546" s="6">
        <v>519774</v>
      </c>
      <c r="E546" s="4">
        <v>543</v>
      </c>
      <c r="F546" s="4">
        <v>160</v>
      </c>
      <c r="G546" s="54">
        <v>0.29465930018416209</v>
      </c>
      <c r="H546" s="4">
        <v>1</v>
      </c>
      <c r="I546" s="4">
        <v>160</v>
      </c>
      <c r="J546" s="6"/>
      <c r="K546" s="6">
        <v>160</v>
      </c>
      <c r="L546" s="6"/>
      <c r="M546" s="61"/>
      <c r="N546" s="4" t="s">
        <v>1709</v>
      </c>
      <c r="O546" s="4">
        <v>24</v>
      </c>
      <c r="P546" s="4">
        <v>50</v>
      </c>
      <c r="Q546" s="4">
        <v>100</v>
      </c>
      <c r="R546" s="4">
        <v>80</v>
      </c>
      <c r="S546" s="4">
        <v>20</v>
      </c>
      <c r="T546" s="4">
        <v>0</v>
      </c>
      <c r="U546" s="4">
        <v>0</v>
      </c>
      <c r="V546" s="4">
        <v>0</v>
      </c>
      <c r="W546" s="4">
        <v>0</v>
      </c>
      <c r="X546" s="4">
        <v>99</v>
      </c>
      <c r="Y546" s="4">
        <v>1</v>
      </c>
      <c r="Z546" s="4">
        <v>0</v>
      </c>
      <c r="AA546" s="4">
        <v>100</v>
      </c>
      <c r="AB546" s="4">
        <v>100</v>
      </c>
      <c r="AC546" s="4">
        <v>100</v>
      </c>
      <c r="AD546" s="4">
        <v>100</v>
      </c>
      <c r="AE546" s="4">
        <v>90</v>
      </c>
      <c r="AF546" s="4">
        <v>0</v>
      </c>
      <c r="AG546" s="4">
        <v>90</v>
      </c>
      <c r="AH546" s="4">
        <v>10</v>
      </c>
      <c r="AI546" s="4">
        <v>100</v>
      </c>
      <c r="AJ546" s="4">
        <v>2</v>
      </c>
      <c r="AK546" s="4" t="s">
        <v>97</v>
      </c>
      <c r="AL546" s="4" t="s">
        <v>97</v>
      </c>
      <c r="AM546" s="4" t="s">
        <v>98</v>
      </c>
      <c r="AN546" s="4" t="s">
        <v>97</v>
      </c>
      <c r="AO546" s="4" t="s">
        <v>97</v>
      </c>
      <c r="AP546" s="4" t="s">
        <v>97</v>
      </c>
      <c r="AQ546" s="4" t="s">
        <v>97</v>
      </c>
      <c r="AR546" s="4" t="s">
        <v>96</v>
      </c>
      <c r="AS546" s="4" t="s">
        <v>97</v>
      </c>
      <c r="AT546" s="4" t="s">
        <v>97</v>
      </c>
      <c r="AU546" s="4" t="s">
        <v>97</v>
      </c>
      <c r="AV546" s="4" t="s">
        <v>97</v>
      </c>
      <c r="AW546" s="4" t="s">
        <v>97</v>
      </c>
      <c r="AX546" s="4" t="s">
        <v>97</v>
      </c>
      <c r="AY546" s="4" t="s">
        <v>97</v>
      </c>
      <c r="AZ546" s="4" t="s">
        <v>97</v>
      </c>
      <c r="BA546" s="4" t="s">
        <v>97</v>
      </c>
      <c r="BB546" s="4" t="s">
        <v>97</v>
      </c>
      <c r="BC546" s="4" t="s">
        <v>97</v>
      </c>
      <c r="BD546" s="4" t="s">
        <v>96</v>
      </c>
      <c r="BE546" s="4">
        <v>8</v>
      </c>
      <c r="BF546" s="4">
        <v>8</v>
      </c>
      <c r="BG546" s="4">
        <v>8</v>
      </c>
      <c r="BH546" s="4">
        <v>0</v>
      </c>
      <c r="BI546" s="4">
        <v>8</v>
      </c>
      <c r="BJ546" s="4">
        <v>0</v>
      </c>
      <c r="BK546" s="4">
        <v>7</v>
      </c>
      <c r="BL546" s="4" t="s">
        <v>97</v>
      </c>
      <c r="BM546" s="4" t="s">
        <v>97</v>
      </c>
      <c r="BN546" s="4" t="s">
        <v>98</v>
      </c>
      <c r="BO546" s="6" t="s">
        <v>97</v>
      </c>
      <c r="BP546" s="6" t="s">
        <v>98</v>
      </c>
      <c r="BQ546" s="6" t="s">
        <v>98</v>
      </c>
      <c r="BR546" s="6" t="s">
        <v>96</v>
      </c>
      <c r="BS546" s="6">
        <v>40</v>
      </c>
      <c r="BT546" s="6" t="s">
        <v>96</v>
      </c>
      <c r="BU546" s="29" t="s">
        <v>429</v>
      </c>
      <c r="BV546" s="29" t="s">
        <v>429</v>
      </c>
      <c r="BW546" s="29" t="s">
        <v>429</v>
      </c>
      <c r="BX546" s="29" t="s">
        <v>429</v>
      </c>
      <c r="BY546" s="29" t="s">
        <v>429</v>
      </c>
      <c r="BZ546" s="65" t="s">
        <v>429</v>
      </c>
      <c r="CA546" s="65" t="s">
        <v>429</v>
      </c>
      <c r="CB546" s="65" t="s">
        <v>429</v>
      </c>
      <c r="CC546" s="65" t="s">
        <v>429</v>
      </c>
      <c r="CD546" s="66">
        <v>47</v>
      </c>
      <c r="CE546" s="66">
        <v>24</v>
      </c>
      <c r="CF546" s="66">
        <v>17</v>
      </c>
      <c r="CG546" s="66">
        <v>0</v>
      </c>
      <c r="CH546" s="66">
        <v>4</v>
      </c>
      <c r="CI546" s="66">
        <v>63</v>
      </c>
      <c r="CJ546" s="66">
        <v>0</v>
      </c>
      <c r="CK546" s="66">
        <v>17</v>
      </c>
      <c r="CL546" s="66">
        <v>119</v>
      </c>
      <c r="CM546" s="66">
        <v>68</v>
      </c>
      <c r="CN546" s="66">
        <v>2</v>
      </c>
      <c r="CO546" s="66">
        <v>19</v>
      </c>
      <c r="CP546" s="66">
        <v>35</v>
      </c>
      <c r="CQ546" s="66">
        <v>25</v>
      </c>
      <c r="CR546" s="67">
        <v>0.19534050179211471</v>
      </c>
      <c r="CS546" s="67">
        <v>0.28673835125448027</v>
      </c>
      <c r="CT546" s="67">
        <v>0.24731182795698925</v>
      </c>
      <c r="CU546" s="67">
        <v>0.14516129032258066</v>
      </c>
      <c r="CV546" s="67">
        <v>0.12544802867383512</v>
      </c>
      <c r="CW546" s="68">
        <v>26</v>
      </c>
      <c r="CX546" s="68">
        <v>12</v>
      </c>
      <c r="CY546" s="68">
        <v>3</v>
      </c>
      <c r="CZ546" s="68">
        <v>8</v>
      </c>
    </row>
    <row r="547" spans="1:375" x14ac:dyDescent="0.3">
      <c r="A547" s="3" t="s">
        <v>1003</v>
      </c>
      <c r="B547" s="3" t="s">
        <v>1004</v>
      </c>
      <c r="C547" s="3" t="s">
        <v>1030</v>
      </c>
      <c r="D547" s="6">
        <v>519791</v>
      </c>
      <c r="E547" s="4">
        <v>665</v>
      </c>
      <c r="F547" s="4">
        <v>231</v>
      </c>
      <c r="G547" s="54">
        <v>0.3473684210526316</v>
      </c>
      <c r="H547" s="4">
        <v>2</v>
      </c>
      <c r="I547" s="4">
        <v>231</v>
      </c>
      <c r="J547" s="6">
        <v>135</v>
      </c>
      <c r="K547" s="6"/>
      <c r="L547" s="6">
        <v>96</v>
      </c>
      <c r="M547" s="61"/>
      <c r="N547" s="4" t="s">
        <v>1709</v>
      </c>
      <c r="O547" s="4">
        <v>0</v>
      </c>
      <c r="P547" s="4">
        <v>0</v>
      </c>
      <c r="Q547" s="4">
        <v>90</v>
      </c>
      <c r="R547" s="4">
        <v>90</v>
      </c>
      <c r="S547" s="4">
        <v>0</v>
      </c>
      <c r="T547" s="4">
        <v>10</v>
      </c>
      <c r="U547" s="4">
        <v>0</v>
      </c>
      <c r="V547" s="4">
        <v>0</v>
      </c>
      <c r="W547" s="4">
        <v>0</v>
      </c>
      <c r="X547" s="4">
        <v>100</v>
      </c>
      <c r="Y547" s="4">
        <v>0</v>
      </c>
      <c r="Z547" s="4">
        <v>0</v>
      </c>
      <c r="AA547" s="4">
        <v>100</v>
      </c>
      <c r="AB547" s="4">
        <v>100</v>
      </c>
      <c r="AC547" s="4">
        <v>100</v>
      </c>
      <c r="AD547" s="4">
        <v>0</v>
      </c>
      <c r="AE547" s="4">
        <v>0</v>
      </c>
      <c r="AF547" s="4">
        <v>0</v>
      </c>
      <c r="AG547" s="4">
        <v>0</v>
      </c>
      <c r="AH547" s="4">
        <v>100</v>
      </c>
      <c r="AI547" s="4">
        <v>100</v>
      </c>
      <c r="AJ547" s="4">
        <v>2</v>
      </c>
      <c r="AK547" s="4" t="s">
        <v>96</v>
      </c>
      <c r="AL547" s="4" t="s">
        <v>97</v>
      </c>
      <c r="AM547" s="4" t="s">
        <v>98</v>
      </c>
      <c r="AN547" s="4" t="s">
        <v>97</v>
      </c>
      <c r="AO547" s="4" t="s">
        <v>97</v>
      </c>
      <c r="AP547" s="4" t="s">
        <v>97</v>
      </c>
      <c r="AQ547" s="4" t="s">
        <v>97</v>
      </c>
      <c r="AR547" s="4" t="s">
        <v>97</v>
      </c>
      <c r="AS547" s="4" t="s">
        <v>97</v>
      </c>
      <c r="AT547" s="4" t="s">
        <v>97</v>
      </c>
      <c r="AU547" s="4" t="s">
        <v>96</v>
      </c>
      <c r="AV547" s="4" t="s">
        <v>97</v>
      </c>
      <c r="AW547" s="4" t="s">
        <v>97</v>
      </c>
      <c r="AX547" s="4" t="s">
        <v>97</v>
      </c>
      <c r="AY547" s="4" t="s">
        <v>97</v>
      </c>
      <c r="AZ547" s="4" t="s">
        <v>97</v>
      </c>
      <c r="BA547" s="4" t="s">
        <v>97</v>
      </c>
      <c r="BB547" s="4" t="s">
        <v>97</v>
      </c>
      <c r="BC547" s="4" t="s">
        <v>97</v>
      </c>
      <c r="BD547" s="4" t="s">
        <v>96</v>
      </c>
      <c r="BE547" s="4">
        <v>8</v>
      </c>
      <c r="BF547" s="4">
        <v>8</v>
      </c>
      <c r="BG547" s="4">
        <v>18</v>
      </c>
      <c r="BH547" s="4">
        <v>0</v>
      </c>
      <c r="BI547" s="4">
        <v>20</v>
      </c>
      <c r="BJ547" s="4">
        <v>0</v>
      </c>
      <c r="BK547" s="4">
        <v>7</v>
      </c>
      <c r="BL547" s="4" t="s">
        <v>97</v>
      </c>
      <c r="BM547" s="4" t="s">
        <v>96</v>
      </c>
      <c r="BN547" s="4" t="s">
        <v>1715</v>
      </c>
      <c r="BO547" s="6" t="s">
        <v>97</v>
      </c>
      <c r="BP547" s="6" t="s">
        <v>98</v>
      </c>
      <c r="BQ547" s="6" t="s">
        <v>98</v>
      </c>
      <c r="BR547" s="6" t="s">
        <v>96</v>
      </c>
      <c r="BS547" s="6">
        <v>65</v>
      </c>
      <c r="BT547" s="6" t="s">
        <v>96</v>
      </c>
      <c r="BU547" s="29" t="s">
        <v>429</v>
      </c>
      <c r="BV547" s="29" t="s">
        <v>1801</v>
      </c>
      <c r="BW547" s="29" t="s">
        <v>429</v>
      </c>
      <c r="BX547" s="29" t="s">
        <v>429</v>
      </c>
      <c r="BY547" s="29" t="s">
        <v>429</v>
      </c>
      <c r="BZ547" s="65" t="s">
        <v>429</v>
      </c>
      <c r="CA547" s="65" t="s">
        <v>429</v>
      </c>
      <c r="CB547" s="65" t="s">
        <v>429</v>
      </c>
      <c r="CC547" s="65" t="s">
        <v>429</v>
      </c>
      <c r="CD547" s="66">
        <v>104</v>
      </c>
      <c r="CE547" s="66">
        <v>65</v>
      </c>
      <c r="CF547" s="66">
        <v>39</v>
      </c>
      <c r="CG547" s="66">
        <v>14</v>
      </c>
      <c r="CH547" s="66">
        <v>1</v>
      </c>
      <c r="CI547" s="66">
        <v>169</v>
      </c>
      <c r="CJ547" s="66">
        <v>0</v>
      </c>
      <c r="CK547" s="66">
        <v>50</v>
      </c>
      <c r="CL547" s="66">
        <v>195</v>
      </c>
      <c r="CM547" s="66">
        <v>95</v>
      </c>
      <c r="CN547" s="66">
        <v>5</v>
      </c>
      <c r="CO547" s="66">
        <v>21</v>
      </c>
      <c r="CP547" s="66">
        <v>51</v>
      </c>
      <c r="CQ547" s="66">
        <v>45</v>
      </c>
      <c r="CR547" s="67">
        <v>0.23269513991163476</v>
      </c>
      <c r="CS547" s="67">
        <v>0.21944035346097202</v>
      </c>
      <c r="CT547" s="67">
        <v>0.2812960235640648</v>
      </c>
      <c r="CU547" s="67">
        <v>0.15905743740795286</v>
      </c>
      <c r="CV547" s="67">
        <v>0.10751104565537556</v>
      </c>
      <c r="CW547" s="68">
        <v>2</v>
      </c>
      <c r="CX547" s="68">
        <v>8</v>
      </c>
      <c r="CY547" s="68">
        <v>7</v>
      </c>
      <c r="CZ547" s="68">
        <v>7</v>
      </c>
    </row>
    <row r="548" spans="1:375" x14ac:dyDescent="0.3">
      <c r="A548" s="3" t="s">
        <v>1003</v>
      </c>
      <c r="B548" s="3" t="s">
        <v>1004</v>
      </c>
      <c r="C548" s="3" t="s">
        <v>1032</v>
      </c>
      <c r="D548" s="6">
        <v>519839</v>
      </c>
      <c r="E548" s="4">
        <v>613</v>
      </c>
      <c r="F548" s="4">
        <v>113</v>
      </c>
      <c r="G548" s="54">
        <v>0.18433931484502447</v>
      </c>
      <c r="H548" s="4">
        <v>1</v>
      </c>
      <c r="I548" s="4">
        <v>113</v>
      </c>
      <c r="J548" s="6"/>
      <c r="K548" s="6">
        <v>113</v>
      </c>
      <c r="L548" s="6"/>
      <c r="M548" s="61"/>
      <c r="N548" s="4" t="s">
        <v>1709</v>
      </c>
      <c r="O548" s="4">
        <v>12</v>
      </c>
      <c r="P548" s="4">
        <v>113</v>
      </c>
      <c r="Q548" s="4">
        <v>100</v>
      </c>
      <c r="R548" s="4">
        <v>90</v>
      </c>
      <c r="S548" s="4">
        <v>10</v>
      </c>
      <c r="T548" s="4">
        <v>0</v>
      </c>
      <c r="U548" s="4">
        <v>0</v>
      </c>
      <c r="V548" s="4">
        <v>0</v>
      </c>
      <c r="W548" s="4">
        <v>0</v>
      </c>
      <c r="X548" s="4">
        <v>100</v>
      </c>
      <c r="Y548" s="4">
        <v>0</v>
      </c>
      <c r="Z548" s="4">
        <v>0</v>
      </c>
      <c r="AA548" s="4">
        <v>100</v>
      </c>
      <c r="AB548" s="4">
        <v>100</v>
      </c>
      <c r="AC548" s="4">
        <v>100</v>
      </c>
      <c r="AD548" s="4">
        <v>80</v>
      </c>
      <c r="AE548" s="4">
        <v>80</v>
      </c>
      <c r="AF548" s="4">
        <v>0</v>
      </c>
      <c r="AG548" s="4">
        <v>80</v>
      </c>
      <c r="AH548" s="4">
        <v>20</v>
      </c>
      <c r="AI548" s="4">
        <v>100</v>
      </c>
      <c r="AJ548" s="4">
        <v>2</v>
      </c>
      <c r="AK548" s="4" t="s">
        <v>96</v>
      </c>
      <c r="AL548" s="4" t="s">
        <v>97</v>
      </c>
      <c r="AM548" s="4" t="s">
        <v>98</v>
      </c>
      <c r="AN548" s="4" t="s">
        <v>96</v>
      </c>
      <c r="AO548" s="4" t="s">
        <v>97</v>
      </c>
      <c r="AP548" s="4" t="s">
        <v>97</v>
      </c>
      <c r="AQ548" s="4" t="s">
        <v>97</v>
      </c>
      <c r="AR548" s="4" t="s">
        <v>96</v>
      </c>
      <c r="AS548" s="4" t="s">
        <v>97</v>
      </c>
      <c r="AT548" s="4" t="s">
        <v>97</v>
      </c>
      <c r="AU548" s="4" t="s">
        <v>96</v>
      </c>
      <c r="AV548" s="4" t="s">
        <v>97</v>
      </c>
      <c r="AW548" s="4" t="s">
        <v>97</v>
      </c>
      <c r="AX548" s="4" t="s">
        <v>97</v>
      </c>
      <c r="AY548" s="4" t="s">
        <v>97</v>
      </c>
      <c r="AZ548" s="4" t="s">
        <v>97</v>
      </c>
      <c r="BA548" s="4" t="s">
        <v>97</v>
      </c>
      <c r="BB548" s="4" t="s">
        <v>97</v>
      </c>
      <c r="BC548" s="4" t="s">
        <v>97</v>
      </c>
      <c r="BD548" s="4" t="s">
        <v>96</v>
      </c>
      <c r="BE548" s="4">
        <v>4</v>
      </c>
      <c r="BF548" s="4">
        <v>4</v>
      </c>
      <c r="BG548" s="4">
        <v>11</v>
      </c>
      <c r="BH548" s="4">
        <v>0</v>
      </c>
      <c r="BI548" s="4">
        <v>11</v>
      </c>
      <c r="BJ548" s="4">
        <v>0</v>
      </c>
      <c r="BK548" s="4">
        <v>7</v>
      </c>
      <c r="BL548" s="4" t="s">
        <v>97</v>
      </c>
      <c r="BM548" s="4" t="s">
        <v>97</v>
      </c>
      <c r="BN548" s="4" t="s">
        <v>98</v>
      </c>
      <c r="BO548" s="6" t="s">
        <v>97</v>
      </c>
      <c r="BP548" s="6" t="s">
        <v>98</v>
      </c>
      <c r="BQ548" s="6" t="s">
        <v>98</v>
      </c>
      <c r="BR548" s="6" t="s">
        <v>96</v>
      </c>
      <c r="BS548" s="6">
        <v>15</v>
      </c>
      <c r="BT548" s="6" t="s">
        <v>96</v>
      </c>
      <c r="BU548" s="29" t="s">
        <v>429</v>
      </c>
      <c r="BV548" s="29" t="s">
        <v>1801</v>
      </c>
      <c r="BW548" s="29" t="s">
        <v>1801</v>
      </c>
      <c r="BX548" s="29" t="s">
        <v>429</v>
      </c>
      <c r="BY548" s="29" t="s">
        <v>430</v>
      </c>
      <c r="BZ548" s="65" t="s">
        <v>429</v>
      </c>
      <c r="CA548" s="65" t="s">
        <v>1800</v>
      </c>
      <c r="CB548" s="65" t="s">
        <v>429</v>
      </c>
      <c r="CC548" s="65" t="s">
        <v>429</v>
      </c>
      <c r="CD548" s="66">
        <v>38</v>
      </c>
      <c r="CE548" s="66">
        <v>12</v>
      </c>
      <c r="CF548" s="66">
        <v>12</v>
      </c>
      <c r="CG548" s="66">
        <v>0</v>
      </c>
      <c r="CH548" s="66">
        <v>0</v>
      </c>
      <c r="CI548" s="66">
        <v>50</v>
      </c>
      <c r="CJ548" s="66">
        <v>45</v>
      </c>
      <c r="CK548" s="66">
        <v>11</v>
      </c>
      <c r="CL548" s="66">
        <v>176</v>
      </c>
      <c r="CM548" s="66">
        <v>83</v>
      </c>
      <c r="CN548" s="66">
        <v>10</v>
      </c>
      <c r="CO548" s="66">
        <v>22</v>
      </c>
      <c r="CP548" s="66">
        <v>17</v>
      </c>
      <c r="CQ548" s="66">
        <v>16</v>
      </c>
      <c r="CR548" s="67">
        <v>0.2435064935064935</v>
      </c>
      <c r="CS548" s="67">
        <v>0.23214285714285715</v>
      </c>
      <c r="CT548" s="67">
        <v>0.29058441558441561</v>
      </c>
      <c r="CU548" s="67">
        <v>0.13311688311688311</v>
      </c>
      <c r="CV548" s="67">
        <v>0.10064935064935066</v>
      </c>
      <c r="CW548" s="68">
        <v>10</v>
      </c>
      <c r="CX548" s="68">
        <v>3</v>
      </c>
      <c r="CY548" s="68">
        <v>11</v>
      </c>
      <c r="CZ548" s="68">
        <v>6</v>
      </c>
    </row>
    <row r="549" spans="1:375" x14ac:dyDescent="0.3">
      <c r="A549" s="3" t="s">
        <v>1003</v>
      </c>
      <c r="B549" s="3" t="s">
        <v>1004</v>
      </c>
      <c r="C549" s="3" t="s">
        <v>1033</v>
      </c>
      <c r="D549" s="6">
        <v>519847</v>
      </c>
      <c r="E549" s="4">
        <v>309</v>
      </c>
      <c r="F549" s="4">
        <v>72</v>
      </c>
      <c r="G549" s="54">
        <v>0.23300970873786409</v>
      </c>
      <c r="H549" s="4">
        <v>1</v>
      </c>
      <c r="I549" s="4">
        <v>42</v>
      </c>
      <c r="J549" s="6"/>
      <c r="K549" s="6">
        <v>42</v>
      </c>
      <c r="L549" s="6"/>
      <c r="M549" s="61">
        <v>30</v>
      </c>
      <c r="N549" s="4" t="s">
        <v>1712</v>
      </c>
      <c r="O549" s="4">
        <v>0</v>
      </c>
      <c r="P549" s="4">
        <v>0</v>
      </c>
      <c r="Q549" s="4">
        <v>100</v>
      </c>
      <c r="R549" s="4">
        <v>100</v>
      </c>
      <c r="S549" s="4">
        <v>0</v>
      </c>
      <c r="T549" s="4">
        <v>0</v>
      </c>
      <c r="U549" s="4">
        <v>0</v>
      </c>
      <c r="V549" s="4">
        <v>0</v>
      </c>
      <c r="W549" s="4">
        <v>0</v>
      </c>
      <c r="X549" s="4">
        <v>100</v>
      </c>
      <c r="Y549" s="4">
        <v>0</v>
      </c>
      <c r="Z549" s="4">
        <v>0</v>
      </c>
      <c r="AA549" s="4">
        <v>100</v>
      </c>
      <c r="AB549" s="4">
        <v>100</v>
      </c>
      <c r="AC549" s="4">
        <v>100</v>
      </c>
      <c r="AD549" s="4">
        <v>100</v>
      </c>
      <c r="AE549" s="4">
        <v>80</v>
      </c>
      <c r="AF549" s="4">
        <v>0</v>
      </c>
      <c r="AG549" s="4">
        <v>20</v>
      </c>
      <c r="AH549" s="4">
        <v>80</v>
      </c>
      <c r="AI549" s="4">
        <v>100</v>
      </c>
      <c r="AJ549" s="4">
        <v>1</v>
      </c>
      <c r="AK549" s="4" t="s">
        <v>96</v>
      </c>
      <c r="AL549" s="4" t="s">
        <v>97</v>
      </c>
      <c r="AM549" s="4" t="s">
        <v>98</v>
      </c>
      <c r="AN549" s="4" t="s">
        <v>97</v>
      </c>
      <c r="AO549" s="4" t="s">
        <v>97</v>
      </c>
      <c r="AP549" s="4" t="s">
        <v>97</v>
      </c>
      <c r="AQ549" s="4" t="s">
        <v>96</v>
      </c>
      <c r="AR549" s="4" t="s">
        <v>96</v>
      </c>
      <c r="AS549" s="4" t="s">
        <v>97</v>
      </c>
      <c r="AT549" s="4" t="s">
        <v>97</v>
      </c>
      <c r="AU549" s="4" t="s">
        <v>97</v>
      </c>
      <c r="AV549" s="4" t="s">
        <v>97</v>
      </c>
      <c r="AW549" s="4" t="s">
        <v>97</v>
      </c>
      <c r="AX549" s="4" t="s">
        <v>97</v>
      </c>
      <c r="AY549" s="4" t="s">
        <v>97</v>
      </c>
      <c r="AZ549" s="4" t="s">
        <v>97</v>
      </c>
      <c r="BA549" s="4" t="s">
        <v>97</v>
      </c>
      <c r="BB549" s="4" t="s">
        <v>97</v>
      </c>
      <c r="BC549" s="4" t="s">
        <v>97</v>
      </c>
      <c r="BD549" s="4" t="s">
        <v>96</v>
      </c>
      <c r="BE549" s="4">
        <v>15</v>
      </c>
      <c r="BF549" s="4">
        <v>15</v>
      </c>
      <c r="BG549" s="4">
        <v>15</v>
      </c>
      <c r="BH549" s="4">
        <v>0</v>
      </c>
      <c r="BI549" s="4">
        <v>15</v>
      </c>
      <c r="BJ549" s="4">
        <v>0</v>
      </c>
      <c r="BK549" s="4">
        <v>5</v>
      </c>
      <c r="BL549" s="4" t="s">
        <v>96</v>
      </c>
      <c r="BM549" s="4" t="s">
        <v>97</v>
      </c>
      <c r="BN549" s="4" t="s">
        <v>98</v>
      </c>
      <c r="BO549" s="6" t="s">
        <v>97</v>
      </c>
      <c r="BP549" s="6" t="s">
        <v>98</v>
      </c>
      <c r="BQ549" s="6" t="s">
        <v>98</v>
      </c>
      <c r="BR549" s="6" t="s">
        <v>96</v>
      </c>
      <c r="BS549" s="6">
        <v>8</v>
      </c>
      <c r="BT549" s="6" t="s">
        <v>96</v>
      </c>
      <c r="BU549" s="29" t="s">
        <v>429</v>
      </c>
      <c r="BV549" s="29" t="s">
        <v>429</v>
      </c>
      <c r="BW549" s="29" t="s">
        <v>429</v>
      </c>
      <c r="BX549" s="29" t="s">
        <v>429</v>
      </c>
      <c r="BY549" s="29" t="s">
        <v>429</v>
      </c>
      <c r="BZ549" s="65" t="s">
        <v>429</v>
      </c>
      <c r="CA549" s="65" t="s">
        <v>429</v>
      </c>
      <c r="CB549" s="65" t="s">
        <v>429</v>
      </c>
      <c r="CC549" s="65" t="s">
        <v>429</v>
      </c>
      <c r="CD549" s="66">
        <v>31</v>
      </c>
      <c r="CE549" s="66">
        <v>7</v>
      </c>
      <c r="CF549" s="66">
        <v>8</v>
      </c>
      <c r="CG549" s="66">
        <v>0</v>
      </c>
      <c r="CH549" s="66">
        <v>18</v>
      </c>
      <c r="CI549" s="66">
        <v>10</v>
      </c>
      <c r="CJ549" s="66">
        <v>0</v>
      </c>
      <c r="CK549" s="66">
        <v>5</v>
      </c>
      <c r="CL549" s="66">
        <v>60</v>
      </c>
      <c r="CM549" s="66">
        <v>40</v>
      </c>
      <c r="CN549" s="66">
        <v>6</v>
      </c>
      <c r="CO549" s="66">
        <v>13</v>
      </c>
      <c r="CP549" s="66">
        <v>0</v>
      </c>
      <c r="CQ549" s="66">
        <v>0</v>
      </c>
      <c r="CR549" s="67">
        <v>0.14838709677419354</v>
      </c>
      <c r="CS549" s="67">
        <v>0.2129032258064516</v>
      </c>
      <c r="CT549" s="67">
        <v>0.27419354838709675</v>
      </c>
      <c r="CU549" s="67">
        <v>0.17741935483870969</v>
      </c>
      <c r="CV549" s="67">
        <v>0.18709677419354839</v>
      </c>
      <c r="CW549" s="68">
        <v>3</v>
      </c>
      <c r="CX549" s="68">
        <v>3</v>
      </c>
      <c r="CY549" s="68">
        <v>6</v>
      </c>
      <c r="CZ549" s="68">
        <v>4</v>
      </c>
    </row>
    <row r="550" spans="1:375" x14ac:dyDescent="0.3">
      <c r="A550" s="3" t="s">
        <v>1003</v>
      </c>
      <c r="B550" s="3" t="s">
        <v>1004</v>
      </c>
      <c r="C550" s="3" t="s">
        <v>1035</v>
      </c>
      <c r="D550" s="6">
        <v>519855</v>
      </c>
      <c r="E550" s="4">
        <v>150</v>
      </c>
      <c r="F550" s="4">
        <v>32</v>
      </c>
      <c r="G550" s="54">
        <v>0.21333333333333335</v>
      </c>
      <c r="H550" s="4">
        <v>1</v>
      </c>
      <c r="I550" s="4">
        <v>32</v>
      </c>
      <c r="J550" s="6"/>
      <c r="K550" s="6">
        <v>32</v>
      </c>
      <c r="L550" s="6"/>
      <c r="M550" s="61"/>
      <c r="N550" s="4" t="s">
        <v>1709</v>
      </c>
      <c r="O550" s="4">
        <v>0</v>
      </c>
      <c r="P550" s="4">
        <v>0</v>
      </c>
      <c r="Q550" s="4">
        <v>100</v>
      </c>
      <c r="R550" s="4">
        <v>90</v>
      </c>
      <c r="S550" s="4">
        <v>10</v>
      </c>
      <c r="T550" s="4">
        <v>0</v>
      </c>
      <c r="U550" s="4">
        <v>0</v>
      </c>
      <c r="V550" s="4">
        <v>0</v>
      </c>
      <c r="W550" s="4">
        <v>0</v>
      </c>
      <c r="X550" s="4">
        <v>79</v>
      </c>
      <c r="Y550" s="4">
        <v>5</v>
      </c>
      <c r="Z550" s="4">
        <v>16</v>
      </c>
      <c r="AA550" s="4">
        <v>100</v>
      </c>
      <c r="AB550" s="4">
        <v>100</v>
      </c>
      <c r="AC550" s="4">
        <v>100</v>
      </c>
      <c r="AD550" s="4">
        <v>100</v>
      </c>
      <c r="AE550" s="4">
        <v>70</v>
      </c>
      <c r="AF550" s="4">
        <v>0</v>
      </c>
      <c r="AG550" s="4">
        <v>0</v>
      </c>
      <c r="AH550" s="4">
        <v>100</v>
      </c>
      <c r="AI550" s="4">
        <v>100</v>
      </c>
      <c r="AJ550" s="4">
        <v>1</v>
      </c>
      <c r="AK550" s="4" t="s">
        <v>96</v>
      </c>
      <c r="AL550" s="4" t="s">
        <v>96</v>
      </c>
      <c r="AM550" s="4">
        <v>1</v>
      </c>
      <c r="AN550" s="4" t="s">
        <v>97</v>
      </c>
      <c r="AO550" s="4" t="s">
        <v>97</v>
      </c>
      <c r="AP550" s="4" t="s">
        <v>97</v>
      </c>
      <c r="AQ550" s="4" t="s">
        <v>97</v>
      </c>
      <c r="AR550" s="4" t="s">
        <v>97</v>
      </c>
      <c r="AS550" s="4" t="s">
        <v>97</v>
      </c>
      <c r="AT550" s="4" t="s">
        <v>97</v>
      </c>
      <c r="AU550" s="4" t="s">
        <v>97</v>
      </c>
      <c r="AV550" s="4" t="s">
        <v>97</v>
      </c>
      <c r="AW550" s="4" t="s">
        <v>97</v>
      </c>
      <c r="AX550" s="4" t="s">
        <v>97</v>
      </c>
      <c r="AY550" s="4" t="s">
        <v>97</v>
      </c>
      <c r="AZ550" s="4" t="s">
        <v>97</v>
      </c>
      <c r="BA550" s="4" t="s">
        <v>97</v>
      </c>
      <c r="BB550" s="4" t="s">
        <v>97</v>
      </c>
      <c r="BC550" s="4" t="s">
        <v>97</v>
      </c>
      <c r="BD550" s="4" t="s">
        <v>96</v>
      </c>
      <c r="BE550" s="4">
        <v>4</v>
      </c>
      <c r="BF550" s="4">
        <v>4</v>
      </c>
      <c r="BG550" s="4">
        <v>17</v>
      </c>
      <c r="BH550" s="4">
        <v>0</v>
      </c>
      <c r="BI550" s="4">
        <v>17</v>
      </c>
      <c r="BJ550" s="4">
        <v>0</v>
      </c>
      <c r="BK550" s="4">
        <v>5</v>
      </c>
      <c r="BL550" s="4" t="s">
        <v>97</v>
      </c>
      <c r="BM550" s="4" t="s">
        <v>97</v>
      </c>
      <c r="BN550" s="4" t="s">
        <v>98</v>
      </c>
      <c r="BO550" s="6" t="s">
        <v>97</v>
      </c>
      <c r="BP550" s="6" t="s">
        <v>98</v>
      </c>
      <c r="BQ550" s="6" t="s">
        <v>98</v>
      </c>
      <c r="BR550" s="6" t="s">
        <v>96</v>
      </c>
      <c r="BS550" s="6">
        <v>5</v>
      </c>
      <c r="BT550" s="6" t="s">
        <v>96</v>
      </c>
      <c r="BU550" s="29" t="s">
        <v>429</v>
      </c>
      <c r="BV550" s="29" t="s">
        <v>429</v>
      </c>
      <c r="BW550" s="29" t="s">
        <v>429</v>
      </c>
      <c r="BX550" s="29" t="s">
        <v>429</v>
      </c>
      <c r="BY550" s="29" t="s">
        <v>429</v>
      </c>
      <c r="BZ550" s="65" t="s">
        <v>429</v>
      </c>
      <c r="CA550" s="65" t="s">
        <v>429</v>
      </c>
      <c r="CB550" s="65" t="s">
        <v>429</v>
      </c>
      <c r="CC550" s="65" t="s">
        <v>429</v>
      </c>
      <c r="CD550" s="66">
        <v>16</v>
      </c>
      <c r="CE550" s="66">
        <v>11</v>
      </c>
      <c r="CF550" s="66">
        <v>5</v>
      </c>
      <c r="CG550" s="66">
        <v>0</v>
      </c>
      <c r="CH550" s="66">
        <v>1</v>
      </c>
      <c r="CI550" s="66">
        <v>14</v>
      </c>
      <c r="CJ550" s="66">
        <v>0</v>
      </c>
      <c r="CK550" s="66">
        <v>5</v>
      </c>
      <c r="CL550" s="66">
        <v>31</v>
      </c>
      <c r="CM550" s="66">
        <v>15</v>
      </c>
      <c r="CN550" s="66">
        <v>3</v>
      </c>
      <c r="CO550" s="66">
        <v>4</v>
      </c>
      <c r="CP550" s="66">
        <v>0</v>
      </c>
      <c r="CQ550" s="66">
        <v>0</v>
      </c>
      <c r="CR550" s="67">
        <v>0.14285714285714285</v>
      </c>
      <c r="CS550" s="67">
        <v>0.23376623376623376</v>
      </c>
      <c r="CT550" s="67">
        <v>0.2792207792207792</v>
      </c>
      <c r="CU550" s="67">
        <v>0.15584415584415584</v>
      </c>
      <c r="CV550" s="67">
        <v>0.18831168831168832</v>
      </c>
      <c r="CW550" s="68">
        <v>4</v>
      </c>
      <c r="CX550" s="68">
        <v>2</v>
      </c>
      <c r="CY550" s="68">
        <v>3</v>
      </c>
      <c r="CZ550" s="68">
        <v>0</v>
      </c>
    </row>
    <row r="551" spans="1:375" x14ac:dyDescent="0.3">
      <c r="A551" s="3" t="s">
        <v>1003</v>
      </c>
      <c r="B551" s="3" t="s">
        <v>1004</v>
      </c>
      <c r="C551" s="3" t="s">
        <v>1036</v>
      </c>
      <c r="D551" s="6">
        <v>519901</v>
      </c>
      <c r="E551" s="4">
        <v>224</v>
      </c>
      <c r="F551" s="4">
        <v>179</v>
      </c>
      <c r="G551" s="54">
        <v>0.7991071428571429</v>
      </c>
      <c r="H551" s="6">
        <v>1</v>
      </c>
      <c r="I551" s="4">
        <v>90</v>
      </c>
      <c r="J551" s="6"/>
      <c r="K551" s="6">
        <v>90</v>
      </c>
      <c r="L551" s="6"/>
      <c r="M551" s="61">
        <v>89</v>
      </c>
      <c r="N551" s="4" t="s">
        <v>1709</v>
      </c>
      <c r="O551" s="4">
        <v>0</v>
      </c>
      <c r="P551" s="4">
        <v>0</v>
      </c>
      <c r="Q551" s="4">
        <v>100</v>
      </c>
      <c r="R551" s="4">
        <v>100</v>
      </c>
      <c r="S551" s="4">
        <v>0</v>
      </c>
      <c r="T551" s="4">
        <v>0</v>
      </c>
      <c r="U551" s="4">
        <v>0</v>
      </c>
      <c r="V551" s="4">
        <v>0</v>
      </c>
      <c r="W551" s="4">
        <v>0</v>
      </c>
      <c r="X551" s="4">
        <v>15</v>
      </c>
      <c r="Y551" s="4">
        <v>25</v>
      </c>
      <c r="Z551" s="4">
        <v>60</v>
      </c>
      <c r="AA551" s="4">
        <v>100</v>
      </c>
      <c r="AB551" s="4">
        <v>100</v>
      </c>
      <c r="AC551" s="4">
        <v>100</v>
      </c>
      <c r="AD551" s="4">
        <v>0</v>
      </c>
      <c r="AE551" s="4">
        <v>0</v>
      </c>
      <c r="AF551" s="4">
        <v>0</v>
      </c>
      <c r="AG551" s="4">
        <v>0</v>
      </c>
      <c r="AH551" s="4">
        <v>100</v>
      </c>
      <c r="AI551" s="4">
        <v>100</v>
      </c>
      <c r="AJ551" s="4">
        <v>1</v>
      </c>
      <c r="AK551" s="4" t="s">
        <v>96</v>
      </c>
      <c r="AL551" s="4" t="s">
        <v>96</v>
      </c>
      <c r="AM551" s="4">
        <v>1</v>
      </c>
      <c r="AN551" s="4" t="s">
        <v>97</v>
      </c>
      <c r="AO551" s="4" t="s">
        <v>97</v>
      </c>
      <c r="AP551" s="4" t="s">
        <v>97</v>
      </c>
      <c r="AQ551" s="4" t="s">
        <v>97</v>
      </c>
      <c r="AR551" s="4" t="s">
        <v>97</v>
      </c>
      <c r="AS551" s="4" t="s">
        <v>97</v>
      </c>
      <c r="AT551" s="4" t="s">
        <v>97</v>
      </c>
      <c r="AU551" s="4" t="s">
        <v>97</v>
      </c>
      <c r="AV551" s="4" t="s">
        <v>97</v>
      </c>
      <c r="AW551" s="4" t="s">
        <v>97</v>
      </c>
      <c r="AX551" s="4" t="s">
        <v>97</v>
      </c>
      <c r="AY551" s="4" t="s">
        <v>97</v>
      </c>
      <c r="AZ551" s="4" t="s">
        <v>97</v>
      </c>
      <c r="BA551" s="4" t="s">
        <v>97</v>
      </c>
      <c r="BB551" s="4" t="s">
        <v>97</v>
      </c>
      <c r="BC551" s="4" t="s">
        <v>97</v>
      </c>
      <c r="BD551" s="4" t="s">
        <v>96</v>
      </c>
      <c r="BE551" s="4">
        <v>10</v>
      </c>
      <c r="BF551" s="4">
        <v>10</v>
      </c>
      <c r="BG551" s="4">
        <v>20</v>
      </c>
      <c r="BH551" s="4">
        <v>0</v>
      </c>
      <c r="BI551" s="4">
        <v>20</v>
      </c>
      <c r="BJ551" s="4">
        <v>2</v>
      </c>
      <c r="BK551" s="4">
        <v>5</v>
      </c>
      <c r="BL551" s="4" t="s">
        <v>96</v>
      </c>
      <c r="BM551" s="4" t="s">
        <v>97</v>
      </c>
      <c r="BN551" s="4" t="s">
        <v>98</v>
      </c>
      <c r="BO551" s="6" t="s">
        <v>97</v>
      </c>
      <c r="BP551" s="6" t="s">
        <v>98</v>
      </c>
      <c r="BQ551" s="6" t="s">
        <v>98</v>
      </c>
      <c r="BR551" s="6" t="s">
        <v>96</v>
      </c>
      <c r="BS551" s="6">
        <v>24</v>
      </c>
      <c r="BT551" s="6" t="s">
        <v>96</v>
      </c>
      <c r="BU551" s="29" t="s">
        <v>429</v>
      </c>
      <c r="BV551" s="29" t="s">
        <v>429</v>
      </c>
      <c r="BW551" s="29" t="s">
        <v>429</v>
      </c>
      <c r="BX551" s="29" t="s">
        <v>429</v>
      </c>
      <c r="BY551" s="29" t="s">
        <v>429</v>
      </c>
      <c r="BZ551" s="65" t="s">
        <v>429</v>
      </c>
      <c r="CA551" s="65" t="s">
        <v>429</v>
      </c>
      <c r="CB551" s="65" t="s">
        <v>429</v>
      </c>
      <c r="CC551" s="65" t="s">
        <v>429</v>
      </c>
      <c r="CD551" s="66">
        <v>37</v>
      </c>
      <c r="CE551" s="66">
        <v>25</v>
      </c>
      <c r="CF551" s="66">
        <v>10</v>
      </c>
      <c r="CG551" s="66">
        <v>0</v>
      </c>
      <c r="CH551" s="66">
        <v>0</v>
      </c>
      <c r="CI551" s="66">
        <v>59</v>
      </c>
      <c r="CJ551" s="66">
        <v>33</v>
      </c>
      <c r="CK551" s="66">
        <v>19</v>
      </c>
      <c r="CL551" s="66">
        <v>63</v>
      </c>
      <c r="CM551" s="66">
        <v>33</v>
      </c>
      <c r="CN551" s="66">
        <v>3</v>
      </c>
      <c r="CO551" s="66">
        <v>9</v>
      </c>
      <c r="CP551" s="66">
        <v>0</v>
      </c>
      <c r="CQ551" s="66">
        <v>0</v>
      </c>
      <c r="CR551" s="67">
        <v>0.26576576576576577</v>
      </c>
      <c r="CS551" s="67">
        <v>0.23423423423423423</v>
      </c>
      <c r="CT551" s="67">
        <v>0.30630630630630629</v>
      </c>
      <c r="CU551" s="67">
        <v>0.12162162162162163</v>
      </c>
      <c r="CV551" s="67">
        <v>7.2072072072072071E-2</v>
      </c>
      <c r="CW551" s="68">
        <v>7</v>
      </c>
      <c r="CX551" s="68">
        <v>1</v>
      </c>
      <c r="CY551" s="68">
        <v>1</v>
      </c>
      <c r="CZ551" s="68">
        <v>1</v>
      </c>
    </row>
    <row r="552" spans="1:375" x14ac:dyDescent="0.3">
      <c r="A552" s="3" t="s">
        <v>1003</v>
      </c>
      <c r="B552" s="3" t="s">
        <v>1004</v>
      </c>
      <c r="C552" s="3" t="s">
        <v>1037</v>
      </c>
      <c r="D552" s="6">
        <v>519961</v>
      </c>
      <c r="E552" s="4">
        <v>3450</v>
      </c>
      <c r="F552" s="4">
        <v>1796</v>
      </c>
      <c r="G552" s="54">
        <v>0.52057971014492754</v>
      </c>
      <c r="H552" s="4">
        <v>2</v>
      </c>
      <c r="I552" s="4">
        <v>1536</v>
      </c>
      <c r="J552" s="6"/>
      <c r="K552" s="6">
        <v>1536</v>
      </c>
      <c r="L552" s="6"/>
      <c r="M552" s="61">
        <v>260</v>
      </c>
      <c r="N552" s="4" t="s">
        <v>1709</v>
      </c>
      <c r="O552" s="4">
        <v>63</v>
      </c>
      <c r="P552" s="4">
        <v>315</v>
      </c>
      <c r="Q552" s="4">
        <v>100</v>
      </c>
      <c r="R552" s="4">
        <v>95</v>
      </c>
      <c r="S552" s="4">
        <v>5</v>
      </c>
      <c r="T552" s="4">
        <v>0</v>
      </c>
      <c r="U552" s="4">
        <v>0</v>
      </c>
      <c r="V552" s="4">
        <v>100</v>
      </c>
      <c r="W552" s="4">
        <v>90</v>
      </c>
      <c r="X552" s="4">
        <v>10</v>
      </c>
      <c r="Y552" s="4">
        <v>0</v>
      </c>
      <c r="Z552" s="4">
        <v>0</v>
      </c>
      <c r="AA552" s="4">
        <v>100</v>
      </c>
      <c r="AB552" s="4">
        <v>95</v>
      </c>
      <c r="AC552" s="4">
        <v>90</v>
      </c>
      <c r="AD552" s="4">
        <v>100</v>
      </c>
      <c r="AE552" s="4">
        <v>70</v>
      </c>
      <c r="AF552" s="4">
        <v>10</v>
      </c>
      <c r="AG552" s="4">
        <v>50</v>
      </c>
      <c r="AH552" s="4">
        <v>40</v>
      </c>
      <c r="AI552" s="4">
        <v>100</v>
      </c>
      <c r="AJ552" s="4">
        <v>2</v>
      </c>
      <c r="AK552" s="4" t="s">
        <v>96</v>
      </c>
      <c r="AL552" s="4" t="s">
        <v>96</v>
      </c>
      <c r="AM552" s="4">
        <v>1</v>
      </c>
      <c r="AN552" s="4" t="s">
        <v>96</v>
      </c>
      <c r="AO552" s="4" t="s">
        <v>97</v>
      </c>
      <c r="AP552" s="4" t="s">
        <v>97</v>
      </c>
      <c r="AQ552" s="4" t="s">
        <v>96</v>
      </c>
      <c r="AR552" s="4" t="s">
        <v>96</v>
      </c>
      <c r="AS552" s="4" t="s">
        <v>97</v>
      </c>
      <c r="AT552" s="4" t="s">
        <v>97</v>
      </c>
      <c r="AU552" s="4" t="s">
        <v>97</v>
      </c>
      <c r="AV552" s="4" t="s">
        <v>97</v>
      </c>
      <c r="AW552" s="4" t="s">
        <v>97</v>
      </c>
      <c r="AX552" s="4" t="s">
        <v>97</v>
      </c>
      <c r="AY552" s="4" t="s">
        <v>97</v>
      </c>
      <c r="AZ552" s="4" t="s">
        <v>97</v>
      </c>
      <c r="BA552" s="4" t="s">
        <v>97</v>
      </c>
      <c r="BB552" s="4" t="s">
        <v>97</v>
      </c>
      <c r="BC552" s="4" t="s">
        <v>97</v>
      </c>
      <c r="BD552" s="4" t="s">
        <v>97</v>
      </c>
      <c r="BE552" s="4">
        <v>1</v>
      </c>
      <c r="BF552" s="4">
        <v>1</v>
      </c>
      <c r="BG552" s="4">
        <v>1</v>
      </c>
      <c r="BH552" s="4">
        <v>1</v>
      </c>
      <c r="BI552" s="4">
        <v>10</v>
      </c>
      <c r="BJ552" s="4">
        <v>1</v>
      </c>
      <c r="BK552" s="4">
        <v>9</v>
      </c>
      <c r="BL552" s="4" t="s">
        <v>97</v>
      </c>
      <c r="BM552" s="4" t="s">
        <v>97</v>
      </c>
      <c r="BN552" s="4" t="s">
        <v>98</v>
      </c>
      <c r="BO552" s="6" t="s">
        <v>96</v>
      </c>
      <c r="BP552" s="6">
        <v>20</v>
      </c>
      <c r="BQ552" s="6" t="s">
        <v>96</v>
      </c>
      <c r="BR552" s="6" t="s">
        <v>96</v>
      </c>
      <c r="BS552" s="6">
        <v>46</v>
      </c>
      <c r="BT552" s="6" t="s">
        <v>96</v>
      </c>
      <c r="BU552" s="29" t="s">
        <v>430</v>
      </c>
      <c r="BV552" s="29" t="s">
        <v>1798</v>
      </c>
      <c r="BW552" s="29" t="s">
        <v>429</v>
      </c>
      <c r="BX552" s="29" t="s">
        <v>429</v>
      </c>
      <c r="BY552" s="29" t="s">
        <v>430</v>
      </c>
      <c r="BZ552" s="65" t="s">
        <v>1800</v>
      </c>
      <c r="CA552" s="65" t="s">
        <v>1803</v>
      </c>
      <c r="CB552" s="65" t="s">
        <v>429</v>
      </c>
      <c r="CC552" s="65" t="s">
        <v>1800</v>
      </c>
      <c r="CD552" s="66">
        <v>328</v>
      </c>
      <c r="CE552" s="66">
        <v>186</v>
      </c>
      <c r="CF552" s="66">
        <v>89</v>
      </c>
      <c r="CG552" s="66">
        <v>0</v>
      </c>
      <c r="CH552" s="66">
        <v>0</v>
      </c>
      <c r="CI552" s="66">
        <v>365</v>
      </c>
      <c r="CJ552" s="66">
        <v>107</v>
      </c>
      <c r="CK552" s="66">
        <v>100</v>
      </c>
      <c r="CL552" s="66">
        <v>1022</v>
      </c>
      <c r="CM552" s="66">
        <v>453</v>
      </c>
      <c r="CN552" s="66">
        <v>51</v>
      </c>
      <c r="CO552" s="66">
        <v>160</v>
      </c>
      <c r="CP552" s="66">
        <v>390</v>
      </c>
      <c r="CQ552" s="66">
        <v>376</v>
      </c>
      <c r="CR552" s="67">
        <v>0.29562764456981666</v>
      </c>
      <c r="CS552" s="67">
        <v>0.22284908321579688</v>
      </c>
      <c r="CT552" s="67">
        <v>0.25021156558533147</v>
      </c>
      <c r="CU552" s="67">
        <v>0.12834978843441466</v>
      </c>
      <c r="CV552" s="67">
        <v>0.10296191819464035</v>
      </c>
      <c r="CW552" s="68">
        <v>47</v>
      </c>
      <c r="CX552" s="68">
        <v>25</v>
      </c>
      <c r="CY552" s="68">
        <v>74</v>
      </c>
      <c r="CZ552" s="68">
        <v>36</v>
      </c>
      <c r="DI552" s="47"/>
      <c r="DJ552" s="47"/>
      <c r="DK552" s="47"/>
      <c r="DL552" s="47"/>
      <c r="DM552" s="47"/>
      <c r="DN552" s="47"/>
      <c r="DO552" s="47"/>
      <c r="DP552" s="47"/>
      <c r="DQ552" s="47"/>
      <c r="DR552" s="47"/>
      <c r="DS552" s="47"/>
      <c r="DT552" s="47"/>
      <c r="DU552" s="47"/>
      <c r="DV552" s="47"/>
      <c r="DW552" s="47"/>
      <c r="DX552" s="47"/>
      <c r="DY552" s="47"/>
      <c r="DZ552" s="47"/>
      <c r="EA552" s="47"/>
      <c r="EB552" s="47"/>
      <c r="EC552" s="47"/>
      <c r="ED552" s="47"/>
      <c r="EE552" s="47"/>
      <c r="EF552" s="47"/>
      <c r="EG552" s="47"/>
      <c r="EH552" s="47"/>
      <c r="EI552" s="47"/>
      <c r="EJ552" s="47"/>
      <c r="EK552" s="47"/>
      <c r="EL552" s="47"/>
      <c r="EM552" s="47"/>
      <c r="EN552" s="47"/>
      <c r="EO552" s="47"/>
      <c r="EP552" s="47"/>
      <c r="EQ552" s="47"/>
      <c r="ER552" s="47"/>
      <c r="ES552" s="47"/>
      <c r="ET552" s="47"/>
      <c r="EU552" s="47"/>
      <c r="EV552" s="47"/>
      <c r="EW552" s="47"/>
      <c r="EX552" s="47"/>
      <c r="EY552" s="47"/>
      <c r="EZ552" s="47"/>
      <c r="FA552" s="47"/>
      <c r="FB552" s="47"/>
      <c r="FC552" s="47"/>
      <c r="FD552" s="47"/>
      <c r="FE552" s="47"/>
      <c r="FF552" s="47"/>
      <c r="FG552" s="47"/>
      <c r="FH552" s="47"/>
      <c r="FI552" s="47"/>
      <c r="FJ552" s="47"/>
      <c r="FK552" s="47"/>
      <c r="FL552" s="47"/>
      <c r="FM552" s="47"/>
      <c r="FN552" s="47"/>
      <c r="FO552" s="47"/>
      <c r="FP552" s="47"/>
      <c r="FQ552" s="47"/>
      <c r="FR552" s="47"/>
      <c r="FS552" s="47"/>
      <c r="FT552" s="47"/>
      <c r="FU552" s="47"/>
      <c r="FV552" s="47"/>
      <c r="FW552" s="47"/>
      <c r="FX552" s="47"/>
      <c r="FY552" s="47"/>
      <c r="FZ552" s="47"/>
      <c r="GA552" s="47"/>
      <c r="GB552" s="47"/>
      <c r="GC552" s="47"/>
      <c r="GD552" s="47"/>
      <c r="GE552" s="47"/>
      <c r="GF552" s="47"/>
      <c r="GG552" s="47"/>
      <c r="GH552" s="47"/>
      <c r="GI552" s="47"/>
      <c r="GJ552" s="47"/>
      <c r="GK552" s="47"/>
      <c r="GL552" s="47"/>
      <c r="GM552" s="47"/>
      <c r="GN552" s="47"/>
      <c r="GO552" s="47"/>
      <c r="GP552" s="47"/>
      <c r="GQ552" s="47"/>
      <c r="GR552" s="47"/>
      <c r="GS552" s="47"/>
      <c r="GT552" s="47"/>
      <c r="GU552" s="47"/>
      <c r="GV552" s="47"/>
      <c r="GW552" s="47"/>
      <c r="GX552" s="47"/>
      <c r="GY552" s="47"/>
      <c r="GZ552" s="47"/>
      <c r="HA552" s="47"/>
      <c r="HB552" s="47"/>
      <c r="HC552" s="47"/>
      <c r="HD552" s="47"/>
      <c r="HE552" s="47"/>
      <c r="HF552" s="47"/>
      <c r="HG552" s="47"/>
      <c r="HH552" s="47"/>
      <c r="HI552" s="47"/>
      <c r="HJ552" s="47"/>
      <c r="HK552" s="47"/>
      <c r="HL552" s="47"/>
      <c r="HM552" s="47"/>
      <c r="HN552" s="47"/>
      <c r="HO552" s="47"/>
      <c r="HP552" s="47"/>
      <c r="HQ552" s="47"/>
      <c r="HR552" s="47"/>
      <c r="HS552" s="47"/>
      <c r="HT552" s="47"/>
      <c r="HU552" s="47"/>
      <c r="HV552" s="47"/>
      <c r="HW552" s="47"/>
      <c r="HX552" s="47"/>
      <c r="HY552" s="47"/>
      <c r="HZ552" s="47"/>
      <c r="IA552" s="47"/>
      <c r="IB552" s="47"/>
      <c r="IC552" s="47"/>
      <c r="ID552" s="47"/>
      <c r="IE552" s="47"/>
      <c r="IF552" s="47"/>
      <c r="IG552" s="47"/>
      <c r="IH552" s="47"/>
      <c r="II552" s="47"/>
      <c r="IJ552" s="47"/>
      <c r="IK552" s="47"/>
      <c r="IL552" s="47"/>
      <c r="IM552" s="47"/>
      <c r="IN552" s="47"/>
      <c r="IO552" s="47"/>
      <c r="IP552" s="47"/>
      <c r="IQ552" s="47"/>
      <c r="IR552" s="47"/>
      <c r="IS552" s="47"/>
      <c r="IT552" s="47"/>
      <c r="IU552" s="47"/>
      <c r="IV552" s="47"/>
      <c r="IW552" s="47"/>
      <c r="IX552" s="47"/>
      <c r="IY552" s="47"/>
      <c r="IZ552" s="47"/>
      <c r="JA552" s="47"/>
      <c r="JB552" s="47"/>
      <c r="JC552" s="47"/>
      <c r="JD552" s="47"/>
      <c r="JE552" s="47"/>
      <c r="JF552" s="47"/>
      <c r="JG552" s="47"/>
      <c r="JH552" s="47"/>
      <c r="JI552" s="47"/>
      <c r="JJ552" s="47"/>
      <c r="JK552" s="47"/>
      <c r="JL552" s="47"/>
      <c r="JM552" s="47"/>
      <c r="JN552" s="47"/>
      <c r="JO552" s="47"/>
      <c r="JP552" s="47"/>
      <c r="JQ552" s="47"/>
      <c r="JR552" s="47"/>
      <c r="JS552" s="47"/>
      <c r="JT552" s="47"/>
      <c r="JU552" s="47"/>
      <c r="JV552" s="47"/>
      <c r="JW552" s="47"/>
      <c r="JX552" s="47"/>
      <c r="JY552" s="47"/>
      <c r="JZ552" s="47"/>
      <c r="KA552" s="47"/>
      <c r="KB552" s="47"/>
      <c r="KC552" s="47"/>
      <c r="KD552" s="47"/>
      <c r="KE552" s="47"/>
      <c r="KF552" s="47"/>
      <c r="KG552" s="47"/>
      <c r="KH552" s="47"/>
      <c r="KI552" s="47"/>
      <c r="KJ552" s="47"/>
      <c r="KK552" s="47"/>
      <c r="KL552" s="47"/>
      <c r="KM552" s="47"/>
      <c r="KN552" s="47"/>
      <c r="KO552" s="47"/>
      <c r="KP552" s="47"/>
      <c r="KQ552" s="47"/>
      <c r="KR552" s="47"/>
      <c r="KS552" s="47"/>
      <c r="KT552" s="47"/>
      <c r="KU552" s="47"/>
      <c r="KV552" s="47"/>
      <c r="KW552" s="47"/>
      <c r="KX552" s="47"/>
      <c r="KY552" s="47"/>
      <c r="KZ552" s="47"/>
      <c r="LA552" s="47"/>
      <c r="LB552" s="47"/>
      <c r="LC552" s="47"/>
      <c r="LD552" s="47"/>
      <c r="LE552" s="47"/>
      <c r="LF552" s="47"/>
      <c r="LG552" s="47"/>
      <c r="LH552" s="47"/>
      <c r="LI552" s="47"/>
      <c r="LJ552" s="47"/>
      <c r="LK552" s="47"/>
      <c r="LL552" s="47"/>
      <c r="LM552" s="47"/>
      <c r="LN552" s="47"/>
      <c r="LO552" s="47"/>
      <c r="LP552" s="47"/>
      <c r="LQ552" s="47"/>
      <c r="LR552" s="47"/>
      <c r="LS552" s="47"/>
      <c r="LT552" s="47"/>
      <c r="LU552" s="47"/>
      <c r="LV552" s="47"/>
      <c r="LW552" s="47"/>
      <c r="LX552" s="47"/>
      <c r="LY552" s="47"/>
      <c r="LZ552" s="47"/>
      <c r="MA552" s="47"/>
      <c r="MB552" s="47"/>
      <c r="MC552" s="47"/>
      <c r="MD552" s="47"/>
      <c r="ME552" s="47"/>
      <c r="MF552" s="47"/>
      <c r="MG552" s="47"/>
      <c r="MH552" s="47"/>
      <c r="MI552" s="47"/>
      <c r="MJ552" s="47"/>
      <c r="MK552" s="47"/>
      <c r="ML552" s="47"/>
      <c r="MM552" s="47"/>
      <c r="MN552" s="47"/>
      <c r="MO552" s="47"/>
      <c r="MP552" s="47"/>
      <c r="MQ552" s="47"/>
      <c r="MR552" s="47"/>
      <c r="MS552" s="47"/>
      <c r="MT552" s="47"/>
      <c r="MU552" s="47"/>
      <c r="MV552" s="47"/>
      <c r="MW552" s="47"/>
      <c r="MX552" s="47"/>
      <c r="MY552" s="47"/>
      <c r="MZ552" s="47"/>
      <c r="NA552" s="47"/>
      <c r="NB552" s="47"/>
      <c r="NC552" s="47"/>
      <c r="ND552" s="47"/>
      <c r="NE552" s="47"/>
      <c r="NF552" s="47"/>
      <c r="NG552" s="47"/>
      <c r="NH552" s="47"/>
      <c r="NI552" s="47"/>
      <c r="NJ552" s="47"/>
      <c r="NK552" s="47"/>
    </row>
    <row r="553" spans="1:375" x14ac:dyDescent="0.3">
      <c r="A553" s="3" t="s">
        <v>1003</v>
      </c>
      <c r="B553" s="3" t="s">
        <v>1040</v>
      </c>
      <c r="C553" s="3" t="s">
        <v>1041</v>
      </c>
      <c r="D553" s="6">
        <v>520055</v>
      </c>
      <c r="E553" s="4">
        <v>1330</v>
      </c>
      <c r="F553" s="4">
        <v>375</v>
      </c>
      <c r="G553" s="54">
        <v>0.28195488721804512</v>
      </c>
      <c r="H553" s="4">
        <v>1</v>
      </c>
      <c r="I553" s="4">
        <v>375</v>
      </c>
      <c r="J553" s="6"/>
      <c r="K553" s="6">
        <v>375</v>
      </c>
      <c r="L553" s="6"/>
      <c r="M553" s="61"/>
      <c r="N553" s="4" t="s">
        <v>1712</v>
      </c>
      <c r="O553" s="4">
        <v>0</v>
      </c>
      <c r="P553" s="4">
        <v>0</v>
      </c>
      <c r="Q553" s="4">
        <v>100</v>
      </c>
      <c r="R553" s="4">
        <v>100</v>
      </c>
      <c r="S553" s="4">
        <v>0</v>
      </c>
      <c r="T553" s="4">
        <v>0</v>
      </c>
      <c r="U553" s="4">
        <v>0</v>
      </c>
      <c r="V553" s="4">
        <v>0</v>
      </c>
      <c r="W553" s="4">
        <v>0</v>
      </c>
      <c r="X553" s="4">
        <v>95</v>
      </c>
      <c r="Y553" s="4">
        <v>5</v>
      </c>
      <c r="Z553" s="4">
        <v>0</v>
      </c>
      <c r="AA553" s="4">
        <v>100</v>
      </c>
      <c r="AB553" s="4">
        <v>100</v>
      </c>
      <c r="AC553" s="4">
        <v>100</v>
      </c>
      <c r="AD553" s="4">
        <v>100</v>
      </c>
      <c r="AE553" s="4">
        <v>100</v>
      </c>
      <c r="AF553" s="4">
        <v>0</v>
      </c>
      <c r="AG553" s="4">
        <v>95</v>
      </c>
      <c r="AH553" s="4">
        <v>5</v>
      </c>
      <c r="AI553" s="4">
        <v>100</v>
      </c>
      <c r="AJ553" s="4">
        <v>2</v>
      </c>
      <c r="AK553" s="4" t="s">
        <v>96</v>
      </c>
      <c r="AL553" s="4" t="s">
        <v>97</v>
      </c>
      <c r="AM553" s="4" t="s">
        <v>98</v>
      </c>
      <c r="AN553" s="4" t="s">
        <v>96</v>
      </c>
      <c r="AO553" s="4" t="s">
        <v>97</v>
      </c>
      <c r="AP553" s="4" t="s">
        <v>96</v>
      </c>
      <c r="AQ553" s="4" t="s">
        <v>97</v>
      </c>
      <c r="AR553" s="4" t="s">
        <v>97</v>
      </c>
      <c r="AS553" s="4" t="s">
        <v>97</v>
      </c>
      <c r="AT553" s="4" t="s">
        <v>97</v>
      </c>
      <c r="AU553" s="4" t="s">
        <v>97</v>
      </c>
      <c r="AV553" s="4" t="s">
        <v>97</v>
      </c>
      <c r="AW553" s="4" t="s">
        <v>97</v>
      </c>
      <c r="AX553" s="4" t="s">
        <v>97</v>
      </c>
      <c r="AY553" s="4" t="s">
        <v>97</v>
      </c>
      <c r="AZ553" s="4" t="s">
        <v>97</v>
      </c>
      <c r="BA553" s="4" t="s">
        <v>97</v>
      </c>
      <c r="BB553" s="4" t="s">
        <v>97</v>
      </c>
      <c r="BC553" s="4" t="s">
        <v>97</v>
      </c>
      <c r="BD553" s="4" t="s">
        <v>96</v>
      </c>
      <c r="BE553" s="4">
        <v>8</v>
      </c>
      <c r="BF553" s="4">
        <v>8</v>
      </c>
      <c r="BG553" s="4">
        <v>8</v>
      </c>
      <c r="BH553" s="4">
        <v>0</v>
      </c>
      <c r="BI553" s="4">
        <v>0</v>
      </c>
      <c r="BJ553" s="4">
        <v>0</v>
      </c>
      <c r="BK553" s="4">
        <v>9</v>
      </c>
      <c r="BL553" s="4" t="s">
        <v>97</v>
      </c>
      <c r="BM553" s="4" t="s">
        <v>97</v>
      </c>
      <c r="BN553" s="4" t="s">
        <v>98</v>
      </c>
      <c r="BO553" s="6" t="s">
        <v>97</v>
      </c>
      <c r="BP553" s="6" t="s">
        <v>98</v>
      </c>
      <c r="BQ553" s="6" t="s">
        <v>98</v>
      </c>
      <c r="BR553" s="6" t="s">
        <v>96</v>
      </c>
      <c r="BS553" s="6">
        <v>15</v>
      </c>
      <c r="BT553" s="6" t="s">
        <v>96</v>
      </c>
      <c r="BU553" s="29" t="s">
        <v>429</v>
      </c>
      <c r="BV553" s="29" t="s">
        <v>429</v>
      </c>
      <c r="BW553" s="29" t="s">
        <v>429</v>
      </c>
      <c r="BX553" s="29" t="s">
        <v>429</v>
      </c>
      <c r="BY553" s="29" t="s">
        <v>430</v>
      </c>
      <c r="BZ553" s="65" t="s">
        <v>429</v>
      </c>
      <c r="CA553" s="65" t="s">
        <v>1799</v>
      </c>
      <c r="CB553" s="65" t="s">
        <v>429</v>
      </c>
      <c r="CC553" s="65" t="s">
        <v>1800</v>
      </c>
      <c r="CD553" s="66">
        <v>65</v>
      </c>
      <c r="CE553" s="66">
        <v>23</v>
      </c>
      <c r="CF553" s="66">
        <v>10</v>
      </c>
      <c r="CG553" s="66">
        <v>0</v>
      </c>
      <c r="CH553" s="66">
        <v>14</v>
      </c>
      <c r="CI553" s="66">
        <v>51</v>
      </c>
      <c r="CJ553" s="66">
        <v>0</v>
      </c>
      <c r="CK553" s="66">
        <v>22</v>
      </c>
      <c r="CL553" s="66">
        <v>249</v>
      </c>
      <c r="CM553" s="66">
        <v>134</v>
      </c>
      <c r="CN553" s="66">
        <v>8</v>
      </c>
      <c r="CO553" s="66">
        <v>33</v>
      </c>
      <c r="CP553" s="66">
        <v>12</v>
      </c>
      <c r="CQ553" s="66">
        <v>11</v>
      </c>
      <c r="CR553" s="67">
        <v>0.19083969465648856</v>
      </c>
      <c r="CS553" s="67">
        <v>0.1732824427480916</v>
      </c>
      <c r="CT553" s="67">
        <v>0.32366412213740459</v>
      </c>
      <c r="CU553" s="67">
        <v>0.16106870229007633</v>
      </c>
      <c r="CV553" s="67">
        <v>0.15114503816793892</v>
      </c>
      <c r="CW553" s="68">
        <v>15</v>
      </c>
      <c r="CX553" s="68">
        <v>26</v>
      </c>
      <c r="CY553" s="68">
        <v>11</v>
      </c>
      <c r="CZ553" s="68">
        <v>9</v>
      </c>
    </row>
    <row r="554" spans="1:375" x14ac:dyDescent="0.3">
      <c r="A554" s="3" t="s">
        <v>1003</v>
      </c>
      <c r="B554" s="3" t="s">
        <v>1040</v>
      </c>
      <c r="C554" s="3" t="s">
        <v>1040</v>
      </c>
      <c r="D554" s="6">
        <v>520004</v>
      </c>
      <c r="E554" s="4">
        <v>32536</v>
      </c>
      <c r="F554" s="4">
        <v>1952</v>
      </c>
      <c r="G554" s="54">
        <v>5.999508237029752E-2</v>
      </c>
      <c r="H554" s="4">
        <v>1</v>
      </c>
      <c r="I554" s="6">
        <v>1032</v>
      </c>
      <c r="J554" s="6"/>
      <c r="K554" s="6">
        <v>1032</v>
      </c>
      <c r="L554" s="6"/>
      <c r="M554" s="61">
        <v>920</v>
      </c>
      <c r="N554" s="4" t="s">
        <v>1709</v>
      </c>
      <c r="O554" s="4">
        <v>572</v>
      </c>
      <c r="P554" s="4">
        <v>1391</v>
      </c>
      <c r="Q554" s="4">
        <v>100</v>
      </c>
      <c r="R554" s="4">
        <v>100</v>
      </c>
      <c r="S554" s="4">
        <v>0</v>
      </c>
      <c r="T554" s="4">
        <v>0</v>
      </c>
      <c r="U554" s="4">
        <v>0</v>
      </c>
      <c r="V554" s="4">
        <v>100</v>
      </c>
      <c r="W554" s="4">
        <v>100</v>
      </c>
      <c r="X554" s="4">
        <v>0</v>
      </c>
      <c r="Y554" s="4">
        <v>0</v>
      </c>
      <c r="Z554" s="4">
        <v>0</v>
      </c>
      <c r="AA554" s="4">
        <v>100</v>
      </c>
      <c r="AB554" s="4">
        <v>100</v>
      </c>
      <c r="AC554" s="4">
        <v>100</v>
      </c>
      <c r="AD554" s="4">
        <v>90</v>
      </c>
      <c r="AE554" s="4">
        <v>33</v>
      </c>
      <c r="AF554" s="4">
        <v>67</v>
      </c>
      <c r="AG554" s="4">
        <v>23</v>
      </c>
      <c r="AH554" s="4">
        <v>10</v>
      </c>
      <c r="AI554" s="4">
        <v>100</v>
      </c>
      <c r="AJ554" s="4">
        <v>6</v>
      </c>
      <c r="AK554" s="4" t="s">
        <v>96</v>
      </c>
      <c r="AL554" s="4" t="s">
        <v>96</v>
      </c>
      <c r="AM554" s="4">
        <v>2</v>
      </c>
      <c r="AN554" s="4" t="s">
        <v>97</v>
      </c>
      <c r="AO554" s="4" t="s">
        <v>97</v>
      </c>
      <c r="AP554" s="4" t="s">
        <v>97</v>
      </c>
      <c r="AQ554" s="4" t="s">
        <v>97</v>
      </c>
      <c r="AR554" s="4" t="s">
        <v>97</v>
      </c>
      <c r="AS554" s="4" t="s">
        <v>97</v>
      </c>
      <c r="AT554" s="4" t="s">
        <v>97</v>
      </c>
      <c r="AU554" s="4" t="s">
        <v>97</v>
      </c>
      <c r="AV554" s="4" t="s">
        <v>97</v>
      </c>
      <c r="AW554" s="4" t="s">
        <v>96</v>
      </c>
      <c r="AX554" s="4" t="s">
        <v>97</v>
      </c>
      <c r="AY554" s="4" t="s">
        <v>96</v>
      </c>
      <c r="AZ554" s="4" t="s">
        <v>97</v>
      </c>
      <c r="BA554" s="4" t="s">
        <v>97</v>
      </c>
      <c r="BB554" s="4" t="s">
        <v>97</v>
      </c>
      <c r="BC554" s="4" t="s">
        <v>96</v>
      </c>
      <c r="BD554" s="4" t="s">
        <v>96</v>
      </c>
      <c r="BE554" s="4">
        <v>0</v>
      </c>
      <c r="BF554" s="4">
        <v>0</v>
      </c>
      <c r="BG554" s="4">
        <v>0</v>
      </c>
      <c r="BH554" s="4">
        <v>0</v>
      </c>
      <c r="BI554" s="4">
        <v>0</v>
      </c>
      <c r="BJ554" s="4">
        <v>0</v>
      </c>
      <c r="BK554" s="4">
        <v>24</v>
      </c>
      <c r="BL554" s="4" t="s">
        <v>97</v>
      </c>
      <c r="BM554" s="4" t="s">
        <v>96</v>
      </c>
      <c r="BN554" s="4" t="s">
        <v>1715</v>
      </c>
      <c r="BO554" s="6" t="s">
        <v>97</v>
      </c>
      <c r="BP554" s="6" t="s">
        <v>98</v>
      </c>
      <c r="BQ554" s="6" t="s">
        <v>98</v>
      </c>
      <c r="BR554" s="6" t="s">
        <v>96</v>
      </c>
      <c r="BS554" s="6">
        <v>24</v>
      </c>
      <c r="BT554" s="6" t="s">
        <v>96</v>
      </c>
      <c r="BU554" s="29" t="s">
        <v>430</v>
      </c>
      <c r="BV554" s="29" t="s">
        <v>1798</v>
      </c>
      <c r="BW554" s="29" t="s">
        <v>1798</v>
      </c>
      <c r="BX554" s="29" t="s">
        <v>1802</v>
      </c>
      <c r="BY554" s="29" t="s">
        <v>430</v>
      </c>
      <c r="BZ554" s="65" t="s">
        <v>1800</v>
      </c>
      <c r="CA554" s="65" t="s">
        <v>1803</v>
      </c>
      <c r="CB554" s="65" t="s">
        <v>429</v>
      </c>
      <c r="CC554" s="65" t="s">
        <v>1800</v>
      </c>
      <c r="CD554" s="66">
        <v>1334</v>
      </c>
      <c r="CE554" s="66">
        <v>536</v>
      </c>
      <c r="CF554" s="66">
        <v>320</v>
      </c>
      <c r="CG554" s="66">
        <v>61</v>
      </c>
      <c r="CH554" s="66">
        <v>28</v>
      </c>
      <c r="CI554" s="66">
        <v>859</v>
      </c>
      <c r="CJ554" s="66">
        <v>3</v>
      </c>
      <c r="CK554" s="66">
        <v>485</v>
      </c>
      <c r="CL554" s="66">
        <v>5833</v>
      </c>
      <c r="CM554" s="66">
        <v>3652</v>
      </c>
      <c r="CN554" s="66">
        <v>258</v>
      </c>
      <c r="CO554" s="66">
        <v>659</v>
      </c>
      <c r="CP554" s="66">
        <v>361</v>
      </c>
      <c r="CQ554" s="66">
        <v>348</v>
      </c>
      <c r="CR554" s="67">
        <v>0.1403693772408183</v>
      </c>
      <c r="CS554" s="67">
        <v>0.18441746256515321</v>
      </c>
      <c r="CT554" s="67">
        <v>0.31282576602090928</v>
      </c>
      <c r="CU554" s="67">
        <v>0.20586906089000029</v>
      </c>
      <c r="CV554" s="67">
        <v>0.15651833328311893</v>
      </c>
      <c r="CW554" s="68">
        <v>361</v>
      </c>
      <c r="CX554" s="68">
        <v>602</v>
      </c>
      <c r="CY554" s="68">
        <v>266</v>
      </c>
      <c r="CZ554" s="68">
        <v>275</v>
      </c>
    </row>
    <row r="555" spans="1:375" x14ac:dyDescent="0.3">
      <c r="A555" s="3" t="s">
        <v>1003</v>
      </c>
      <c r="B555" s="3" t="s">
        <v>1040</v>
      </c>
      <c r="C555" s="3" t="s">
        <v>1043</v>
      </c>
      <c r="D555" s="6">
        <v>520331</v>
      </c>
      <c r="E555" s="4">
        <v>2285</v>
      </c>
      <c r="F555" s="4">
        <v>296</v>
      </c>
      <c r="G555" s="54">
        <v>0.12954048140043764</v>
      </c>
      <c r="H555" s="4">
        <v>2</v>
      </c>
      <c r="I555" s="4">
        <v>166</v>
      </c>
      <c r="J555" s="6"/>
      <c r="K555" s="6">
        <v>133</v>
      </c>
      <c r="L555" s="6">
        <v>33</v>
      </c>
      <c r="M555" s="61">
        <v>130</v>
      </c>
      <c r="N555" s="4" t="s">
        <v>1712</v>
      </c>
      <c r="O555" s="4">
        <v>0</v>
      </c>
      <c r="P555" s="4">
        <v>0</v>
      </c>
      <c r="Q555" s="4">
        <v>100</v>
      </c>
      <c r="R555" s="4">
        <v>100</v>
      </c>
      <c r="S555" s="4">
        <v>0</v>
      </c>
      <c r="T555" s="4">
        <v>0</v>
      </c>
      <c r="U555" s="4">
        <v>0</v>
      </c>
      <c r="V555" s="4">
        <v>100</v>
      </c>
      <c r="W555" s="4">
        <v>100</v>
      </c>
      <c r="X555" s="4">
        <v>0</v>
      </c>
      <c r="Y555" s="4">
        <v>0</v>
      </c>
      <c r="Z555" s="4">
        <v>0</v>
      </c>
      <c r="AA555" s="4">
        <v>100</v>
      </c>
      <c r="AB555" s="4">
        <v>100</v>
      </c>
      <c r="AC555" s="4">
        <v>100</v>
      </c>
      <c r="AD555" s="4">
        <v>100</v>
      </c>
      <c r="AE555" s="4">
        <v>100</v>
      </c>
      <c r="AF555" s="4">
        <v>0</v>
      </c>
      <c r="AG555" s="4">
        <v>70</v>
      </c>
      <c r="AH555" s="4">
        <v>30</v>
      </c>
      <c r="AI555" s="4">
        <v>100</v>
      </c>
      <c r="AJ555" s="4">
        <v>2</v>
      </c>
      <c r="AK555" s="4" t="s">
        <v>96</v>
      </c>
      <c r="AL555" s="4" t="s">
        <v>96</v>
      </c>
      <c r="AM555" s="4">
        <v>2</v>
      </c>
      <c r="AN555" s="4" t="s">
        <v>97</v>
      </c>
      <c r="AO555" s="4" t="s">
        <v>97</v>
      </c>
      <c r="AP555" s="4" t="s">
        <v>97</v>
      </c>
      <c r="AQ555" s="4" t="s">
        <v>97</v>
      </c>
      <c r="AR555" s="4" t="s">
        <v>97</v>
      </c>
      <c r="AS555" s="4" t="s">
        <v>97</v>
      </c>
      <c r="AT555" s="4" t="s">
        <v>97</v>
      </c>
      <c r="AU555" s="4" t="s">
        <v>97</v>
      </c>
      <c r="AV555" s="4" t="s">
        <v>97</v>
      </c>
      <c r="AW555" s="4" t="s">
        <v>97</v>
      </c>
      <c r="AX555" s="4" t="s">
        <v>97</v>
      </c>
      <c r="AY555" s="4" t="s">
        <v>97</v>
      </c>
      <c r="AZ555" s="4" t="s">
        <v>97</v>
      </c>
      <c r="BA555" s="4" t="s">
        <v>97</v>
      </c>
      <c r="BB555" s="4" t="s">
        <v>97</v>
      </c>
      <c r="BC555" s="4" t="s">
        <v>96</v>
      </c>
      <c r="BD555" s="4" t="s">
        <v>97</v>
      </c>
      <c r="BE555" s="4">
        <v>1</v>
      </c>
      <c r="BF555" s="4">
        <v>1</v>
      </c>
      <c r="BG555" s="4">
        <v>7</v>
      </c>
      <c r="BH555" s="4">
        <v>1</v>
      </c>
      <c r="BI555" s="4">
        <v>2</v>
      </c>
      <c r="BJ555" s="4">
        <v>1</v>
      </c>
      <c r="BK555" s="4">
        <v>9</v>
      </c>
      <c r="BL555" s="4" t="s">
        <v>97</v>
      </c>
      <c r="BM555" s="4" t="s">
        <v>96</v>
      </c>
      <c r="BN555" s="4" t="s">
        <v>1714</v>
      </c>
      <c r="BO555" s="6" t="s">
        <v>97</v>
      </c>
      <c r="BP555" s="6" t="s">
        <v>98</v>
      </c>
      <c r="BQ555" s="6" t="s">
        <v>98</v>
      </c>
      <c r="BR555" s="6" t="s">
        <v>96</v>
      </c>
      <c r="BS555" s="6">
        <v>11</v>
      </c>
      <c r="BT555" s="6" t="s">
        <v>96</v>
      </c>
      <c r="BU555" s="29" t="s">
        <v>429</v>
      </c>
      <c r="BV555" s="29" t="s">
        <v>429</v>
      </c>
      <c r="BW555" s="29" t="s">
        <v>429</v>
      </c>
      <c r="BX555" s="29" t="s">
        <v>429</v>
      </c>
      <c r="BY555" s="29" t="s">
        <v>430</v>
      </c>
      <c r="BZ555" s="65" t="s">
        <v>429</v>
      </c>
      <c r="CA555" s="65" t="s">
        <v>1800</v>
      </c>
      <c r="CB555" s="65" t="s">
        <v>429</v>
      </c>
      <c r="CC555" s="65" t="s">
        <v>429</v>
      </c>
      <c r="CD555" s="66">
        <v>97</v>
      </c>
      <c r="CE555" s="66">
        <v>42</v>
      </c>
      <c r="CF555" s="66">
        <v>26</v>
      </c>
      <c r="CG555" s="66">
        <v>0</v>
      </c>
      <c r="CH555" s="66">
        <v>3</v>
      </c>
      <c r="CI555" s="66">
        <v>63</v>
      </c>
      <c r="CJ555" s="66">
        <v>8</v>
      </c>
      <c r="CK555" s="66">
        <v>32</v>
      </c>
      <c r="CL555" s="66">
        <v>426</v>
      </c>
      <c r="CM555" s="66">
        <v>254</v>
      </c>
      <c r="CN555" s="66">
        <v>17</v>
      </c>
      <c r="CO555" s="66">
        <v>44</v>
      </c>
      <c r="CP555" s="66">
        <v>24</v>
      </c>
      <c r="CQ555" s="66">
        <v>24</v>
      </c>
      <c r="CR555" s="67">
        <v>0.14439192092823377</v>
      </c>
      <c r="CS555" s="67">
        <v>0.20584443489471421</v>
      </c>
      <c r="CT555" s="67">
        <v>0.3016759776536313</v>
      </c>
      <c r="CU555" s="67">
        <v>0.18779544477868501</v>
      </c>
      <c r="CV555" s="67">
        <v>0.1602922217447357</v>
      </c>
      <c r="CW555" s="68">
        <v>33</v>
      </c>
      <c r="CX555" s="68">
        <v>34</v>
      </c>
      <c r="CY555" s="68">
        <v>17</v>
      </c>
      <c r="CZ555" s="68">
        <v>20</v>
      </c>
    </row>
    <row r="556" spans="1:375" x14ac:dyDescent="0.3">
      <c r="A556" s="3" t="s">
        <v>1003</v>
      </c>
      <c r="B556" s="3" t="s">
        <v>1040</v>
      </c>
      <c r="C556" s="3" t="s">
        <v>1045</v>
      </c>
      <c r="D556" s="6">
        <v>520357</v>
      </c>
      <c r="E556" s="4">
        <v>455</v>
      </c>
      <c r="F556" s="4">
        <v>151</v>
      </c>
      <c r="G556" s="54">
        <v>0.33186813186813185</v>
      </c>
      <c r="H556" s="4">
        <v>1</v>
      </c>
      <c r="I556" s="4">
        <v>151</v>
      </c>
      <c r="J556" s="6"/>
      <c r="K556" s="6">
        <v>151</v>
      </c>
      <c r="L556" s="6"/>
      <c r="M556" s="61"/>
      <c r="N556" s="4" t="s">
        <v>1712</v>
      </c>
      <c r="O556" s="4">
        <v>0</v>
      </c>
      <c r="P556" s="4">
        <v>0</v>
      </c>
      <c r="Q556" s="4">
        <v>0</v>
      </c>
      <c r="R556" s="4">
        <v>0</v>
      </c>
      <c r="S556" s="4">
        <v>100</v>
      </c>
      <c r="T556" s="4">
        <v>0</v>
      </c>
      <c r="U556" s="4">
        <v>0</v>
      </c>
      <c r="V556" s="4">
        <v>0</v>
      </c>
      <c r="W556" s="4">
        <v>0</v>
      </c>
      <c r="X556" s="4">
        <v>100</v>
      </c>
      <c r="Y556" s="4">
        <v>0</v>
      </c>
      <c r="Z556" s="4">
        <v>0</v>
      </c>
      <c r="AA556" s="4">
        <v>100</v>
      </c>
      <c r="AB556" s="4">
        <v>100</v>
      </c>
      <c r="AC556" s="4">
        <v>100</v>
      </c>
      <c r="AD556" s="4">
        <v>100</v>
      </c>
      <c r="AE556" s="4">
        <v>90</v>
      </c>
      <c r="AF556" s="4">
        <v>0</v>
      </c>
      <c r="AG556" s="4">
        <v>10</v>
      </c>
      <c r="AH556" s="4">
        <v>90</v>
      </c>
      <c r="AI556" s="4">
        <v>100</v>
      </c>
      <c r="AJ556" s="4">
        <v>2</v>
      </c>
      <c r="AK556" s="4" t="s">
        <v>96</v>
      </c>
      <c r="AL556" s="4" t="s">
        <v>96</v>
      </c>
      <c r="AM556" s="4">
        <v>2</v>
      </c>
      <c r="AN556" s="4" t="s">
        <v>97</v>
      </c>
      <c r="AO556" s="4" t="s">
        <v>97</v>
      </c>
      <c r="AP556" s="4" t="s">
        <v>97</v>
      </c>
      <c r="AQ556" s="4" t="s">
        <v>97</v>
      </c>
      <c r="AR556" s="4" t="s">
        <v>96</v>
      </c>
      <c r="AS556" s="4" t="s">
        <v>97</v>
      </c>
      <c r="AT556" s="4" t="s">
        <v>97</v>
      </c>
      <c r="AU556" s="4" t="s">
        <v>97</v>
      </c>
      <c r="AV556" s="4" t="s">
        <v>97</v>
      </c>
      <c r="AW556" s="4" t="s">
        <v>97</v>
      </c>
      <c r="AX556" s="4" t="s">
        <v>97</v>
      </c>
      <c r="AY556" s="4" t="s">
        <v>97</v>
      </c>
      <c r="AZ556" s="4" t="s">
        <v>97</v>
      </c>
      <c r="BA556" s="4" t="s">
        <v>97</v>
      </c>
      <c r="BB556" s="4" t="s">
        <v>97</v>
      </c>
      <c r="BC556" s="4" t="s">
        <v>97</v>
      </c>
      <c r="BD556" s="4" t="s">
        <v>96</v>
      </c>
      <c r="BE556" s="4">
        <v>15</v>
      </c>
      <c r="BF556" s="4">
        <v>15</v>
      </c>
      <c r="BG556" s="4">
        <v>15</v>
      </c>
      <c r="BH556" s="4">
        <v>0</v>
      </c>
      <c r="BI556" s="4">
        <v>15</v>
      </c>
      <c r="BJ556" s="4">
        <v>0</v>
      </c>
      <c r="BK556" s="4">
        <v>5</v>
      </c>
      <c r="BL556" s="4" t="s">
        <v>96</v>
      </c>
      <c r="BM556" s="4" t="s">
        <v>97</v>
      </c>
      <c r="BN556" s="4" t="s">
        <v>98</v>
      </c>
      <c r="BO556" s="6" t="s">
        <v>97</v>
      </c>
      <c r="BP556" s="6" t="s">
        <v>98</v>
      </c>
      <c r="BQ556" s="6" t="s">
        <v>98</v>
      </c>
      <c r="BR556" s="6" t="s">
        <v>96</v>
      </c>
      <c r="BS556" s="6">
        <v>7</v>
      </c>
      <c r="BT556" s="6" t="s">
        <v>96</v>
      </c>
      <c r="BU556" s="29" t="s">
        <v>429</v>
      </c>
      <c r="BV556" s="29" t="s">
        <v>429</v>
      </c>
      <c r="BW556" s="29" t="s">
        <v>429</v>
      </c>
      <c r="BX556" s="29" t="s">
        <v>429</v>
      </c>
      <c r="BY556" s="29" t="s">
        <v>430</v>
      </c>
      <c r="BZ556" s="65" t="s">
        <v>429</v>
      </c>
      <c r="CA556" s="65" t="s">
        <v>429</v>
      </c>
      <c r="CB556" s="65" t="s">
        <v>429</v>
      </c>
      <c r="CC556" s="65" t="s">
        <v>429</v>
      </c>
      <c r="CD556" s="66">
        <v>40</v>
      </c>
      <c r="CE556" s="66">
        <v>17</v>
      </c>
      <c r="CF556" s="66">
        <v>8</v>
      </c>
      <c r="CG556" s="66">
        <v>0</v>
      </c>
      <c r="CH556" s="66">
        <v>2</v>
      </c>
      <c r="CI556" s="66">
        <v>33</v>
      </c>
      <c r="CJ556" s="66">
        <v>0</v>
      </c>
      <c r="CK556" s="66">
        <v>14</v>
      </c>
      <c r="CL556" s="66">
        <v>97</v>
      </c>
      <c r="CM556" s="66">
        <v>56</v>
      </c>
      <c r="CN556" s="66">
        <v>4</v>
      </c>
      <c r="CO556" s="66">
        <v>10</v>
      </c>
      <c r="CP556" s="66">
        <v>1</v>
      </c>
      <c r="CQ556" s="66">
        <v>1</v>
      </c>
      <c r="CR556" s="67">
        <v>0.16043956043956045</v>
      </c>
      <c r="CS556" s="67">
        <v>0.22637362637362637</v>
      </c>
      <c r="CT556" s="67">
        <v>0.30329670329670327</v>
      </c>
      <c r="CU556" s="67">
        <v>0.15824175824175823</v>
      </c>
      <c r="CV556" s="67">
        <v>0.15164835164835164</v>
      </c>
      <c r="CW556" s="68">
        <v>9</v>
      </c>
      <c r="CX556" s="68">
        <v>14</v>
      </c>
      <c r="CY556" s="68">
        <v>3</v>
      </c>
      <c r="CZ556" s="68">
        <v>4</v>
      </c>
    </row>
    <row r="557" spans="1:375" x14ac:dyDescent="0.3">
      <c r="A557" s="3" t="s">
        <v>1003</v>
      </c>
      <c r="B557" s="3" t="s">
        <v>1040</v>
      </c>
      <c r="C557" s="3" t="s">
        <v>1046</v>
      </c>
      <c r="D557" s="6">
        <v>520454</v>
      </c>
      <c r="E557" s="4">
        <v>811</v>
      </c>
      <c r="F557" s="4">
        <v>80</v>
      </c>
      <c r="G557" s="54">
        <v>9.8643649815043158E-2</v>
      </c>
      <c r="H557" s="4">
        <v>1</v>
      </c>
      <c r="I557" s="4">
        <v>80</v>
      </c>
      <c r="J557" s="6">
        <v>80</v>
      </c>
      <c r="K557" s="6"/>
      <c r="L557" s="6"/>
      <c r="M557" s="61"/>
      <c r="N557" s="4" t="s">
        <v>1712</v>
      </c>
      <c r="O557" s="4">
        <v>0</v>
      </c>
      <c r="P557" s="4">
        <v>0</v>
      </c>
      <c r="Q557" s="4">
        <v>100</v>
      </c>
      <c r="R557" s="4">
        <v>90</v>
      </c>
      <c r="S557" s="4">
        <v>10</v>
      </c>
      <c r="T557" s="4">
        <v>0</v>
      </c>
      <c r="U557" s="4">
        <v>0</v>
      </c>
      <c r="V557" s="4">
        <v>100</v>
      </c>
      <c r="W557" s="4">
        <v>100</v>
      </c>
      <c r="X557" s="4">
        <v>0</v>
      </c>
      <c r="Y557" s="4">
        <v>0</v>
      </c>
      <c r="Z557" s="4">
        <v>0</v>
      </c>
      <c r="AA557" s="4">
        <v>100</v>
      </c>
      <c r="AB557" s="4">
        <v>100</v>
      </c>
      <c r="AC557" s="4">
        <v>100</v>
      </c>
      <c r="AD557" s="4">
        <v>100</v>
      </c>
      <c r="AE557" s="4">
        <v>80</v>
      </c>
      <c r="AF557" s="4">
        <v>0</v>
      </c>
      <c r="AG557" s="4">
        <v>80</v>
      </c>
      <c r="AH557" s="4">
        <v>20</v>
      </c>
      <c r="AI557" s="4">
        <v>100</v>
      </c>
      <c r="AJ557" s="4">
        <v>2</v>
      </c>
      <c r="AK557" s="4" t="s">
        <v>96</v>
      </c>
      <c r="AL557" s="4" t="s">
        <v>97</v>
      </c>
      <c r="AM557" s="4" t="s">
        <v>98</v>
      </c>
      <c r="AN557" s="4" t="s">
        <v>97</v>
      </c>
      <c r="AO557" s="4" t="s">
        <v>97</v>
      </c>
      <c r="AP557" s="4" t="s">
        <v>97</v>
      </c>
      <c r="AQ557" s="4" t="s">
        <v>97</v>
      </c>
      <c r="AR557" s="4" t="s">
        <v>97</v>
      </c>
      <c r="AS557" s="4" t="s">
        <v>97</v>
      </c>
      <c r="AT557" s="4" t="s">
        <v>97</v>
      </c>
      <c r="AU557" s="4" t="s">
        <v>97</v>
      </c>
      <c r="AV557" s="4" t="s">
        <v>97</v>
      </c>
      <c r="AW557" s="4" t="s">
        <v>97</v>
      </c>
      <c r="AX557" s="4" t="s">
        <v>97</v>
      </c>
      <c r="AY557" s="4" t="s">
        <v>97</v>
      </c>
      <c r="AZ557" s="4" t="s">
        <v>97</v>
      </c>
      <c r="BA557" s="4" t="s">
        <v>97</v>
      </c>
      <c r="BB557" s="4" t="s">
        <v>97</v>
      </c>
      <c r="BC557" s="4" t="s">
        <v>97</v>
      </c>
      <c r="BD557" s="4" t="s">
        <v>96</v>
      </c>
      <c r="BE557" s="4">
        <v>10</v>
      </c>
      <c r="BF557" s="4">
        <v>10</v>
      </c>
      <c r="BG557" s="4">
        <v>10</v>
      </c>
      <c r="BH557" s="4">
        <v>0</v>
      </c>
      <c r="BI557" s="4">
        <v>0</v>
      </c>
      <c r="BJ557" s="4">
        <v>0</v>
      </c>
      <c r="BK557" s="4">
        <v>7</v>
      </c>
      <c r="BL557" s="4" t="s">
        <v>97</v>
      </c>
      <c r="BM557" s="4" t="s">
        <v>97</v>
      </c>
      <c r="BN557" s="4" t="s">
        <v>98</v>
      </c>
      <c r="BO557" s="6" t="s">
        <v>97</v>
      </c>
      <c r="BP557" s="6" t="s">
        <v>98</v>
      </c>
      <c r="BQ557" s="6" t="s">
        <v>98</v>
      </c>
      <c r="BR557" s="6" t="s">
        <v>96</v>
      </c>
      <c r="BS557" s="6">
        <v>5</v>
      </c>
      <c r="BT557" s="6" t="s">
        <v>96</v>
      </c>
      <c r="BU557" s="29" t="s">
        <v>429</v>
      </c>
      <c r="BV557" s="29" t="s">
        <v>429</v>
      </c>
      <c r="BW557" s="29" t="s">
        <v>429</v>
      </c>
      <c r="BX557" s="29" t="s">
        <v>429</v>
      </c>
      <c r="BY557" s="29" t="s">
        <v>429</v>
      </c>
      <c r="BZ557" s="65" t="s">
        <v>429</v>
      </c>
      <c r="CA557" s="65" t="s">
        <v>429</v>
      </c>
      <c r="CB557" s="65" t="s">
        <v>429</v>
      </c>
      <c r="CC557" s="65" t="s">
        <v>429</v>
      </c>
      <c r="CD557" s="66">
        <v>40</v>
      </c>
      <c r="CE557" s="66">
        <v>15</v>
      </c>
      <c r="CF557" s="66">
        <v>10</v>
      </c>
      <c r="CG557" s="66">
        <v>0</v>
      </c>
      <c r="CH557" s="66">
        <v>1</v>
      </c>
      <c r="CI557" s="66">
        <v>22</v>
      </c>
      <c r="CJ557" s="66">
        <v>0</v>
      </c>
      <c r="CK557" s="66">
        <v>15</v>
      </c>
      <c r="CL557" s="66">
        <v>164</v>
      </c>
      <c r="CM557" s="66">
        <v>101</v>
      </c>
      <c r="CN557" s="66">
        <v>3</v>
      </c>
      <c r="CO557" s="66">
        <v>23</v>
      </c>
      <c r="CP557" s="66">
        <v>2</v>
      </c>
      <c r="CQ557" s="66">
        <v>2</v>
      </c>
      <c r="CR557" s="67">
        <v>0.15679012345679014</v>
      </c>
      <c r="CS557" s="67">
        <v>0.1962962962962963</v>
      </c>
      <c r="CT557" s="67">
        <v>0.32222222222222224</v>
      </c>
      <c r="CU557" s="67">
        <v>0.18148148148148149</v>
      </c>
      <c r="CV557" s="67">
        <v>0.14320987654320988</v>
      </c>
      <c r="CW557" s="68">
        <v>10</v>
      </c>
      <c r="CX557" s="68">
        <v>11</v>
      </c>
      <c r="CY557" s="68">
        <v>3</v>
      </c>
      <c r="CZ557" s="68">
        <v>12</v>
      </c>
      <c r="DI557" s="47"/>
      <c r="DJ557" s="47"/>
      <c r="DK557" s="47"/>
      <c r="DL557" s="47"/>
      <c r="DM557" s="47"/>
      <c r="DN557" s="47"/>
      <c r="DO557" s="47"/>
      <c r="DP557" s="47"/>
      <c r="DQ557" s="47"/>
      <c r="DR557" s="47"/>
      <c r="DS557" s="47"/>
      <c r="DT557" s="47"/>
      <c r="DU557" s="47"/>
      <c r="DV557" s="47"/>
      <c r="DW557" s="47"/>
      <c r="DX557" s="47"/>
      <c r="DY557" s="47"/>
      <c r="DZ557" s="47"/>
      <c r="EA557" s="47"/>
      <c r="EB557" s="47"/>
      <c r="EC557" s="47"/>
      <c r="ED557" s="47"/>
      <c r="EE557" s="47"/>
      <c r="EF557" s="47"/>
      <c r="EG557" s="47"/>
      <c r="EH557" s="47"/>
      <c r="EI557" s="47"/>
      <c r="EJ557" s="47"/>
      <c r="EK557" s="47"/>
      <c r="EL557" s="47"/>
      <c r="EM557" s="47"/>
      <c r="EN557" s="47"/>
      <c r="EO557" s="47"/>
      <c r="EP557" s="47"/>
      <c r="EQ557" s="47"/>
      <c r="ER557" s="47"/>
      <c r="ES557" s="47"/>
      <c r="ET557" s="47"/>
      <c r="EU557" s="47"/>
      <c r="EV557" s="47"/>
      <c r="EW557" s="47"/>
      <c r="EX557" s="47"/>
      <c r="EY557" s="47"/>
      <c r="EZ557" s="47"/>
      <c r="FA557" s="47"/>
      <c r="FB557" s="47"/>
      <c r="FC557" s="47"/>
      <c r="FD557" s="47"/>
      <c r="FE557" s="47"/>
      <c r="FF557" s="47"/>
      <c r="FG557" s="47"/>
      <c r="FH557" s="47"/>
      <c r="FI557" s="47"/>
      <c r="FJ557" s="47"/>
      <c r="FK557" s="47"/>
      <c r="FL557" s="47"/>
      <c r="FM557" s="47"/>
      <c r="FN557" s="47"/>
      <c r="FO557" s="47"/>
      <c r="FP557" s="47"/>
      <c r="FQ557" s="47"/>
      <c r="FR557" s="47"/>
      <c r="FS557" s="47"/>
      <c r="FT557" s="47"/>
      <c r="FU557" s="47"/>
      <c r="FV557" s="47"/>
      <c r="FW557" s="47"/>
      <c r="FX557" s="47"/>
      <c r="FY557" s="47"/>
      <c r="FZ557" s="47"/>
      <c r="GA557" s="47"/>
      <c r="GB557" s="47"/>
      <c r="GC557" s="47"/>
      <c r="GD557" s="47"/>
      <c r="GE557" s="47"/>
      <c r="GF557" s="47"/>
      <c r="GG557" s="47"/>
      <c r="GH557" s="47"/>
      <c r="GI557" s="47"/>
      <c r="GJ557" s="47"/>
      <c r="GK557" s="47"/>
      <c r="GL557" s="47"/>
      <c r="GM557" s="47"/>
      <c r="GN557" s="47"/>
      <c r="GO557" s="47"/>
      <c r="GP557" s="47"/>
      <c r="GQ557" s="47"/>
      <c r="GR557" s="47"/>
      <c r="GS557" s="47"/>
      <c r="GT557" s="47"/>
      <c r="GU557" s="47"/>
      <c r="GV557" s="47"/>
      <c r="GW557" s="47"/>
      <c r="GX557" s="47"/>
      <c r="GY557" s="47"/>
      <c r="GZ557" s="47"/>
      <c r="HA557" s="47"/>
      <c r="HB557" s="47"/>
      <c r="HC557" s="47"/>
      <c r="HD557" s="47"/>
      <c r="HE557" s="47"/>
      <c r="HF557" s="47"/>
      <c r="HG557" s="47"/>
      <c r="HH557" s="47"/>
      <c r="HI557" s="47"/>
      <c r="HJ557" s="47"/>
      <c r="HK557" s="47"/>
      <c r="HL557" s="47"/>
      <c r="HM557" s="47"/>
      <c r="HN557" s="47"/>
      <c r="HO557" s="47"/>
      <c r="HP557" s="47"/>
      <c r="HQ557" s="47"/>
      <c r="HR557" s="47"/>
      <c r="HS557" s="47"/>
      <c r="HT557" s="47"/>
      <c r="HU557" s="47"/>
      <c r="HV557" s="47"/>
      <c r="HW557" s="47"/>
      <c r="HX557" s="47"/>
      <c r="HY557" s="47"/>
      <c r="HZ557" s="47"/>
      <c r="IA557" s="47"/>
      <c r="IB557" s="47"/>
      <c r="IC557" s="47"/>
      <c r="ID557" s="47"/>
      <c r="IE557" s="47"/>
      <c r="IF557" s="47"/>
      <c r="IG557" s="47"/>
      <c r="IH557" s="47"/>
      <c r="II557" s="47"/>
      <c r="IJ557" s="47"/>
      <c r="IK557" s="47"/>
      <c r="IL557" s="47"/>
      <c r="IM557" s="47"/>
      <c r="IN557" s="47"/>
      <c r="IO557" s="47"/>
      <c r="IP557" s="47"/>
      <c r="IQ557" s="47"/>
      <c r="IR557" s="47"/>
      <c r="IS557" s="47"/>
      <c r="IT557" s="47"/>
      <c r="IU557" s="47"/>
      <c r="IV557" s="47"/>
      <c r="IW557" s="47"/>
      <c r="IX557" s="47"/>
      <c r="IY557" s="47"/>
      <c r="IZ557" s="47"/>
      <c r="JA557" s="47"/>
      <c r="JB557" s="47"/>
      <c r="JC557" s="47"/>
      <c r="JD557" s="47"/>
      <c r="JE557" s="47"/>
      <c r="JF557" s="47"/>
      <c r="JG557" s="47"/>
      <c r="JH557" s="47"/>
      <c r="JI557" s="47"/>
      <c r="JJ557" s="47"/>
      <c r="JK557" s="47"/>
      <c r="JL557" s="47"/>
      <c r="JM557" s="47"/>
      <c r="JN557" s="47"/>
      <c r="JO557" s="47"/>
      <c r="JP557" s="47"/>
      <c r="JQ557" s="47"/>
      <c r="JR557" s="47"/>
      <c r="JS557" s="47"/>
      <c r="JT557" s="47"/>
      <c r="JU557" s="47"/>
      <c r="JV557" s="47"/>
      <c r="JW557" s="47"/>
      <c r="JX557" s="47"/>
      <c r="JY557" s="47"/>
      <c r="JZ557" s="47"/>
      <c r="KA557" s="47"/>
      <c r="KB557" s="47"/>
      <c r="KC557" s="47"/>
      <c r="KD557" s="47"/>
      <c r="KE557" s="47"/>
      <c r="KF557" s="47"/>
      <c r="KG557" s="47"/>
      <c r="KH557" s="47"/>
      <c r="KI557" s="47"/>
      <c r="KJ557" s="47"/>
      <c r="KK557" s="47"/>
      <c r="KL557" s="47"/>
      <c r="KM557" s="47"/>
      <c r="KN557" s="47"/>
      <c r="KO557" s="47"/>
      <c r="KP557" s="47"/>
      <c r="KQ557" s="47"/>
      <c r="KR557" s="47"/>
      <c r="KS557" s="47"/>
      <c r="KT557" s="47"/>
      <c r="KU557" s="47"/>
      <c r="KV557" s="47"/>
      <c r="KW557" s="47"/>
      <c r="KX557" s="47"/>
      <c r="KY557" s="47"/>
      <c r="KZ557" s="47"/>
      <c r="LA557" s="47"/>
      <c r="LB557" s="47"/>
      <c r="LC557" s="47"/>
      <c r="LD557" s="47"/>
      <c r="LE557" s="47"/>
      <c r="LF557" s="47"/>
      <c r="LG557" s="47"/>
      <c r="LH557" s="47"/>
      <c r="LI557" s="47"/>
      <c r="LJ557" s="47"/>
      <c r="LK557" s="47"/>
      <c r="LL557" s="47"/>
      <c r="LM557" s="47"/>
      <c r="LN557" s="47"/>
      <c r="LO557" s="47"/>
      <c r="LP557" s="47"/>
      <c r="LQ557" s="47"/>
      <c r="LR557" s="47"/>
      <c r="LS557" s="47"/>
      <c r="LT557" s="47"/>
      <c r="LU557" s="47"/>
      <c r="LV557" s="47"/>
      <c r="LW557" s="47"/>
      <c r="LX557" s="47"/>
      <c r="LY557" s="47"/>
      <c r="LZ557" s="47"/>
      <c r="MA557" s="47"/>
      <c r="MB557" s="47"/>
      <c r="MC557" s="47"/>
      <c r="MD557" s="47"/>
      <c r="ME557" s="47"/>
      <c r="MF557" s="47"/>
      <c r="MG557" s="47"/>
      <c r="MH557" s="47"/>
      <c r="MI557" s="47"/>
      <c r="MJ557" s="47"/>
      <c r="MK557" s="47"/>
      <c r="ML557" s="47"/>
      <c r="MM557" s="47"/>
      <c r="MN557" s="47"/>
      <c r="MO557" s="47"/>
      <c r="MP557" s="47"/>
      <c r="MQ557" s="47"/>
      <c r="MR557" s="47"/>
      <c r="MS557" s="47"/>
      <c r="MT557" s="47"/>
      <c r="MU557" s="47"/>
      <c r="MV557" s="47"/>
      <c r="MW557" s="47"/>
      <c r="MX557" s="47"/>
      <c r="MY557" s="47"/>
      <c r="MZ557" s="47"/>
      <c r="NA557" s="47"/>
      <c r="NB557" s="47"/>
      <c r="NC557" s="47"/>
      <c r="ND557" s="47"/>
      <c r="NE557" s="47"/>
      <c r="NF557" s="47"/>
      <c r="NG557" s="47"/>
    </row>
    <row r="558" spans="1:375" x14ac:dyDescent="0.3">
      <c r="A558" s="3" t="s">
        <v>1003</v>
      </c>
      <c r="B558" s="3" t="s">
        <v>1040</v>
      </c>
      <c r="C558" s="3" t="s">
        <v>1047</v>
      </c>
      <c r="D558" s="6">
        <v>520501</v>
      </c>
      <c r="E558" s="4">
        <v>583</v>
      </c>
      <c r="F558" s="4">
        <v>105</v>
      </c>
      <c r="G558" s="54">
        <v>0.18010291595197256</v>
      </c>
      <c r="H558" s="4">
        <v>1</v>
      </c>
      <c r="I558" s="4">
        <v>95</v>
      </c>
      <c r="J558" s="6">
        <v>95</v>
      </c>
      <c r="K558" s="6"/>
      <c r="L558" s="6"/>
      <c r="M558" s="61">
        <v>10</v>
      </c>
      <c r="N558" s="4" t="s">
        <v>1712</v>
      </c>
      <c r="O558" s="4">
        <v>0</v>
      </c>
      <c r="P558" s="4">
        <v>0</v>
      </c>
      <c r="Q558" s="4">
        <v>100</v>
      </c>
      <c r="R558" s="4">
        <v>100</v>
      </c>
      <c r="S558" s="4">
        <v>0</v>
      </c>
      <c r="T558" s="4">
        <v>0</v>
      </c>
      <c r="U558" s="4">
        <v>0</v>
      </c>
      <c r="V558" s="4">
        <v>65</v>
      </c>
      <c r="W558" s="4">
        <v>65</v>
      </c>
      <c r="X558" s="4">
        <v>35</v>
      </c>
      <c r="Y558" s="4">
        <v>0</v>
      </c>
      <c r="Z558" s="4">
        <v>0</v>
      </c>
      <c r="AA558" s="4">
        <v>100</v>
      </c>
      <c r="AB558" s="4">
        <v>100</v>
      </c>
      <c r="AC558" s="4">
        <v>100</v>
      </c>
      <c r="AD558" s="4">
        <v>100</v>
      </c>
      <c r="AE558" s="4">
        <v>85</v>
      </c>
      <c r="AF558" s="4">
        <v>0</v>
      </c>
      <c r="AG558" s="4">
        <v>35</v>
      </c>
      <c r="AH558" s="4">
        <v>65</v>
      </c>
      <c r="AI558" s="4">
        <v>100</v>
      </c>
      <c r="AJ558" s="4">
        <v>2</v>
      </c>
      <c r="AK558" s="4" t="s">
        <v>96</v>
      </c>
      <c r="AL558" s="4" t="s">
        <v>96</v>
      </c>
      <c r="AM558" s="4">
        <v>7</v>
      </c>
      <c r="AN558" s="4" t="s">
        <v>97</v>
      </c>
      <c r="AO558" s="4" t="s">
        <v>97</v>
      </c>
      <c r="AP558" s="4" t="s">
        <v>97</v>
      </c>
      <c r="AQ558" s="4" t="s">
        <v>97</v>
      </c>
      <c r="AR558" s="4" t="s">
        <v>97</v>
      </c>
      <c r="AS558" s="4" t="s">
        <v>97</v>
      </c>
      <c r="AT558" s="4" t="s">
        <v>97</v>
      </c>
      <c r="AU558" s="4" t="s">
        <v>97</v>
      </c>
      <c r="AV558" s="4" t="s">
        <v>97</v>
      </c>
      <c r="AW558" s="4" t="s">
        <v>97</v>
      </c>
      <c r="AX558" s="4" t="s">
        <v>97</v>
      </c>
      <c r="AY558" s="4" t="s">
        <v>97</v>
      </c>
      <c r="AZ558" s="4" t="s">
        <v>97</v>
      </c>
      <c r="BA558" s="4" t="s">
        <v>97</v>
      </c>
      <c r="BB558" s="4" t="s">
        <v>97</v>
      </c>
      <c r="BC558" s="4" t="s">
        <v>96</v>
      </c>
      <c r="BD558" s="4" t="s">
        <v>1439</v>
      </c>
      <c r="BE558" s="4">
        <v>7</v>
      </c>
      <c r="BF558" s="4">
        <v>7</v>
      </c>
      <c r="BG558" s="4">
        <v>7</v>
      </c>
      <c r="BH558" s="4">
        <v>0</v>
      </c>
      <c r="BI558" s="4">
        <v>7</v>
      </c>
      <c r="BJ558" s="4">
        <v>7</v>
      </c>
      <c r="BK558" s="4">
        <v>7</v>
      </c>
      <c r="BL558" s="4" t="s">
        <v>97</v>
      </c>
      <c r="BM558" s="4" t="s">
        <v>97</v>
      </c>
      <c r="BN558" s="4" t="s">
        <v>98</v>
      </c>
      <c r="BO558" s="6" t="s">
        <v>97</v>
      </c>
      <c r="BP558" s="6" t="s">
        <v>98</v>
      </c>
      <c r="BQ558" s="6" t="s">
        <v>98</v>
      </c>
      <c r="BR558" s="6" t="s">
        <v>96</v>
      </c>
      <c r="BS558" s="6">
        <v>7</v>
      </c>
      <c r="BT558" s="6" t="s">
        <v>96</v>
      </c>
      <c r="BU558" s="29" t="s">
        <v>429</v>
      </c>
      <c r="BV558" s="29" t="s">
        <v>429</v>
      </c>
      <c r="BW558" s="29" t="s">
        <v>429</v>
      </c>
      <c r="BX558" s="29" t="s">
        <v>429</v>
      </c>
      <c r="BY558" s="29" t="s">
        <v>429</v>
      </c>
      <c r="BZ558" s="65" t="s">
        <v>429</v>
      </c>
      <c r="CA558" s="65" t="s">
        <v>429</v>
      </c>
      <c r="CB558" s="65" t="s">
        <v>429</v>
      </c>
      <c r="CC558" s="65" t="s">
        <v>429</v>
      </c>
      <c r="CD558" s="66">
        <v>48</v>
      </c>
      <c r="CE558" s="66">
        <v>25</v>
      </c>
      <c r="CF558" s="66">
        <v>16</v>
      </c>
      <c r="CG558" s="66">
        <v>0</v>
      </c>
      <c r="CH558" s="66">
        <v>1</v>
      </c>
      <c r="CI558" s="66">
        <v>47</v>
      </c>
      <c r="CJ558" s="66">
        <v>0</v>
      </c>
      <c r="CK558" s="66">
        <v>16</v>
      </c>
      <c r="CL558" s="66">
        <v>117</v>
      </c>
      <c r="CM558" s="66">
        <v>74</v>
      </c>
      <c r="CN558" s="66">
        <v>6</v>
      </c>
      <c r="CO558" s="66">
        <v>24</v>
      </c>
      <c r="CP558" s="66">
        <v>0</v>
      </c>
      <c r="CQ558" s="66">
        <v>0</v>
      </c>
      <c r="CR558" s="67">
        <v>0.17241379310344829</v>
      </c>
      <c r="CS558" s="67">
        <v>0.2103448275862069</v>
      </c>
      <c r="CT558" s="67">
        <v>0.2810344827586207</v>
      </c>
      <c r="CU558" s="67">
        <v>0.18793103448275861</v>
      </c>
      <c r="CV558" s="67">
        <v>0.14827586206896551</v>
      </c>
      <c r="CW558" s="68">
        <v>9</v>
      </c>
      <c r="CX558" s="68">
        <v>10</v>
      </c>
      <c r="CY558" s="68">
        <v>7</v>
      </c>
      <c r="CZ558" s="68">
        <v>11</v>
      </c>
    </row>
    <row r="559" spans="1:375" x14ac:dyDescent="0.3">
      <c r="A559" s="3" t="s">
        <v>1003</v>
      </c>
      <c r="B559" s="3" t="s">
        <v>1040</v>
      </c>
      <c r="C559" s="3" t="s">
        <v>1048</v>
      </c>
      <c r="D559" s="6">
        <v>520721</v>
      </c>
      <c r="E559" s="4">
        <v>470</v>
      </c>
      <c r="F559" s="4">
        <v>82</v>
      </c>
      <c r="G559" s="54">
        <v>0.17446808510638298</v>
      </c>
      <c r="H559" s="4">
        <v>1</v>
      </c>
      <c r="I559" s="4">
        <v>42</v>
      </c>
      <c r="J559" s="6">
        <v>42</v>
      </c>
      <c r="K559" s="6"/>
      <c r="L559" s="6"/>
      <c r="M559" s="61">
        <v>40</v>
      </c>
      <c r="N559" s="4" t="s">
        <v>1712</v>
      </c>
      <c r="O559" s="4">
        <v>0</v>
      </c>
      <c r="P559" s="4">
        <v>0</v>
      </c>
      <c r="Q559" s="4">
        <v>100</v>
      </c>
      <c r="R559" s="4">
        <v>100</v>
      </c>
      <c r="S559" s="4">
        <v>0</v>
      </c>
      <c r="T559" s="4">
        <v>0</v>
      </c>
      <c r="U559" s="4">
        <v>0</v>
      </c>
      <c r="V559" s="4">
        <v>0</v>
      </c>
      <c r="W559" s="4">
        <v>0</v>
      </c>
      <c r="X559" s="4">
        <v>85</v>
      </c>
      <c r="Y559" s="4">
        <v>0</v>
      </c>
      <c r="Z559" s="4">
        <v>15</v>
      </c>
      <c r="AA559" s="4">
        <v>100</v>
      </c>
      <c r="AB559" s="4">
        <v>100</v>
      </c>
      <c r="AC559" s="4">
        <v>100</v>
      </c>
      <c r="AD559" s="4">
        <v>100</v>
      </c>
      <c r="AE559" s="4">
        <v>100</v>
      </c>
      <c r="AF559" s="4">
        <v>0</v>
      </c>
      <c r="AG559" s="4">
        <v>100</v>
      </c>
      <c r="AH559" s="4">
        <v>0</v>
      </c>
      <c r="AI559" s="4">
        <v>100</v>
      </c>
      <c r="AJ559" s="4">
        <v>2</v>
      </c>
      <c r="AK559" s="4" t="s">
        <v>96</v>
      </c>
      <c r="AL559" s="4" t="s">
        <v>97</v>
      </c>
      <c r="AM559" s="4" t="s">
        <v>98</v>
      </c>
      <c r="AN559" s="4" t="s">
        <v>97</v>
      </c>
      <c r="AO559" s="4" t="s">
        <v>97</v>
      </c>
      <c r="AP559" s="4" t="s">
        <v>97</v>
      </c>
      <c r="AQ559" s="4" t="s">
        <v>97</v>
      </c>
      <c r="AR559" s="4" t="s">
        <v>97</v>
      </c>
      <c r="AS559" s="4" t="s">
        <v>97</v>
      </c>
      <c r="AT559" s="4" t="s">
        <v>97</v>
      </c>
      <c r="AU559" s="4" t="s">
        <v>97</v>
      </c>
      <c r="AV559" s="4" t="s">
        <v>97</v>
      </c>
      <c r="AW559" s="4" t="s">
        <v>97</v>
      </c>
      <c r="AX559" s="4" t="s">
        <v>97</v>
      </c>
      <c r="AY559" s="4" t="s">
        <v>97</v>
      </c>
      <c r="AZ559" s="4" t="s">
        <v>97</v>
      </c>
      <c r="BA559" s="4" t="s">
        <v>97</v>
      </c>
      <c r="BB559" s="4" t="s">
        <v>97</v>
      </c>
      <c r="BC559" s="4" t="s">
        <v>97</v>
      </c>
      <c r="BD559" s="4" t="s">
        <v>1439</v>
      </c>
      <c r="BE559" s="4">
        <v>12</v>
      </c>
      <c r="BF559" s="4">
        <v>12</v>
      </c>
      <c r="BG559" s="4">
        <v>12</v>
      </c>
      <c r="BH559" s="4">
        <v>0</v>
      </c>
      <c r="BI559" s="4">
        <v>6</v>
      </c>
      <c r="BJ559" s="4">
        <v>0</v>
      </c>
      <c r="BK559" s="4">
        <v>5</v>
      </c>
      <c r="BL559" s="4" t="s">
        <v>97</v>
      </c>
      <c r="BM559" s="4" t="s">
        <v>97</v>
      </c>
      <c r="BN559" s="4" t="s">
        <v>98</v>
      </c>
      <c r="BO559" s="6" t="s">
        <v>97</v>
      </c>
      <c r="BP559" s="6" t="s">
        <v>98</v>
      </c>
      <c r="BQ559" s="6" t="s">
        <v>98</v>
      </c>
      <c r="BR559" s="6" t="s">
        <v>96</v>
      </c>
      <c r="BS559" s="6">
        <v>5</v>
      </c>
      <c r="BT559" s="6" t="s">
        <v>96</v>
      </c>
      <c r="BU559" s="29" t="s">
        <v>429</v>
      </c>
      <c r="BV559" s="29" t="s">
        <v>429</v>
      </c>
      <c r="BW559" s="29" t="s">
        <v>429</v>
      </c>
      <c r="BX559" s="29" t="s">
        <v>429</v>
      </c>
      <c r="BY559" s="29" t="s">
        <v>429</v>
      </c>
      <c r="BZ559" s="65" t="s">
        <v>429</v>
      </c>
      <c r="CA559" s="65" t="s">
        <v>429</v>
      </c>
      <c r="CB559" s="65" t="s">
        <v>429</v>
      </c>
      <c r="CC559" s="65" t="s">
        <v>429</v>
      </c>
      <c r="CD559" s="66">
        <v>17</v>
      </c>
      <c r="CE559" s="66">
        <v>9</v>
      </c>
      <c r="CF559" s="66">
        <v>0</v>
      </c>
      <c r="CG559" s="66">
        <v>0</v>
      </c>
      <c r="CH559" s="66">
        <v>1</v>
      </c>
      <c r="CI559" s="66">
        <v>14</v>
      </c>
      <c r="CJ559" s="66">
        <v>0</v>
      </c>
      <c r="CK559" s="66">
        <v>7</v>
      </c>
      <c r="CL559" s="66">
        <v>60</v>
      </c>
      <c r="CM559" s="66">
        <v>37</v>
      </c>
      <c r="CN559" s="66">
        <v>5</v>
      </c>
      <c r="CO559" s="66">
        <v>11</v>
      </c>
      <c r="CP559" s="66">
        <v>0</v>
      </c>
      <c r="CQ559" s="66">
        <v>0</v>
      </c>
      <c r="CR559" s="67">
        <v>0.1836283185840708</v>
      </c>
      <c r="CS559" s="67">
        <v>0.18141592920353983</v>
      </c>
      <c r="CT559" s="67">
        <v>0.28539823008849557</v>
      </c>
      <c r="CU559" s="67">
        <v>0.19469026548672566</v>
      </c>
      <c r="CV559" s="67">
        <v>0.15486725663716813</v>
      </c>
      <c r="CW559" s="68">
        <v>20</v>
      </c>
      <c r="CX559" s="68">
        <v>12</v>
      </c>
      <c r="CY559" s="68">
        <v>4</v>
      </c>
      <c r="CZ559" s="68">
        <v>2</v>
      </c>
    </row>
    <row r="560" spans="1:375" x14ac:dyDescent="0.3">
      <c r="A560" s="3" t="s">
        <v>1003</v>
      </c>
      <c r="B560" s="3" t="s">
        <v>1040</v>
      </c>
      <c r="C560" s="3" t="s">
        <v>1050</v>
      </c>
      <c r="D560" s="6">
        <v>520772</v>
      </c>
      <c r="E560" s="4">
        <v>570</v>
      </c>
      <c r="F560" s="4">
        <v>216</v>
      </c>
      <c r="G560" s="54">
        <v>0.37894736842105264</v>
      </c>
      <c r="H560" s="4">
        <v>1</v>
      </c>
      <c r="I560" s="4">
        <v>216</v>
      </c>
      <c r="J560" s="6"/>
      <c r="K560" s="6">
        <v>216</v>
      </c>
      <c r="L560" s="6"/>
      <c r="M560" s="61"/>
      <c r="N560" s="4" t="s">
        <v>1712</v>
      </c>
      <c r="O560" s="4">
        <v>0</v>
      </c>
      <c r="P560" s="4">
        <v>0</v>
      </c>
      <c r="Q560" s="4">
        <v>100</v>
      </c>
      <c r="R560" s="4">
        <v>90</v>
      </c>
      <c r="S560" s="4">
        <v>10</v>
      </c>
      <c r="T560" s="4">
        <v>0</v>
      </c>
      <c r="U560" s="4">
        <v>0</v>
      </c>
      <c r="V560" s="4">
        <v>0</v>
      </c>
      <c r="W560" s="4">
        <v>0</v>
      </c>
      <c r="X560" s="4">
        <v>96</v>
      </c>
      <c r="Y560" s="4">
        <v>4</v>
      </c>
      <c r="Z560" s="4">
        <v>0</v>
      </c>
      <c r="AA560" s="4">
        <v>100</v>
      </c>
      <c r="AB560" s="4">
        <v>100</v>
      </c>
      <c r="AC560" s="4">
        <v>100</v>
      </c>
      <c r="AD560" s="4">
        <v>100</v>
      </c>
      <c r="AE560" s="4">
        <v>50</v>
      </c>
      <c r="AF560" s="4">
        <v>0</v>
      </c>
      <c r="AG560" s="4">
        <v>40</v>
      </c>
      <c r="AH560" s="4">
        <v>60</v>
      </c>
      <c r="AI560" s="4">
        <v>100</v>
      </c>
      <c r="AJ560" s="4">
        <v>1</v>
      </c>
      <c r="AK560" s="4" t="s">
        <v>96</v>
      </c>
      <c r="AL560" s="4" t="s">
        <v>96</v>
      </c>
      <c r="AM560" s="4">
        <v>2</v>
      </c>
      <c r="AN560" s="4" t="s">
        <v>97</v>
      </c>
      <c r="AO560" s="4" t="s">
        <v>97</v>
      </c>
      <c r="AP560" s="4" t="s">
        <v>97</v>
      </c>
      <c r="AQ560" s="4" t="s">
        <v>97</v>
      </c>
      <c r="AR560" s="4" t="s">
        <v>96</v>
      </c>
      <c r="AS560" s="4" t="s">
        <v>97</v>
      </c>
      <c r="AT560" s="4" t="s">
        <v>97</v>
      </c>
      <c r="AU560" s="4" t="s">
        <v>97</v>
      </c>
      <c r="AV560" s="4" t="s">
        <v>97</v>
      </c>
      <c r="AW560" s="4" t="s">
        <v>97</v>
      </c>
      <c r="AX560" s="4" t="s">
        <v>97</v>
      </c>
      <c r="AY560" s="4" t="s">
        <v>97</v>
      </c>
      <c r="AZ560" s="4" t="s">
        <v>97</v>
      </c>
      <c r="BA560" s="4" t="s">
        <v>97</v>
      </c>
      <c r="BB560" s="4" t="s">
        <v>97</v>
      </c>
      <c r="BC560" s="4" t="s">
        <v>97</v>
      </c>
      <c r="BD560" s="4" t="s">
        <v>96</v>
      </c>
      <c r="BE560" s="4">
        <v>8</v>
      </c>
      <c r="BF560" s="4">
        <v>8</v>
      </c>
      <c r="BG560" s="4">
        <v>8</v>
      </c>
      <c r="BH560" s="4">
        <v>8</v>
      </c>
      <c r="BI560" s="4">
        <v>10</v>
      </c>
      <c r="BJ560" s="4">
        <v>0</v>
      </c>
      <c r="BK560" s="4">
        <v>5</v>
      </c>
      <c r="BL560" s="4" t="s">
        <v>97</v>
      </c>
      <c r="BM560" s="4" t="s">
        <v>97</v>
      </c>
      <c r="BN560" s="4" t="s">
        <v>98</v>
      </c>
      <c r="BO560" s="6" t="s">
        <v>97</v>
      </c>
      <c r="BP560" s="6" t="s">
        <v>98</v>
      </c>
      <c r="BQ560" s="6" t="s">
        <v>98</v>
      </c>
      <c r="BR560" s="6" t="s">
        <v>96</v>
      </c>
      <c r="BS560" s="6">
        <v>17</v>
      </c>
      <c r="BT560" s="6" t="s">
        <v>96</v>
      </c>
      <c r="BU560" s="29" t="s">
        <v>429</v>
      </c>
      <c r="BV560" s="29" t="s">
        <v>429</v>
      </c>
      <c r="BW560" s="29" t="s">
        <v>429</v>
      </c>
      <c r="BX560" s="29" t="s">
        <v>429</v>
      </c>
      <c r="BY560" s="29" t="s">
        <v>430</v>
      </c>
      <c r="BZ560" s="65" t="s">
        <v>1800</v>
      </c>
      <c r="CA560" s="65" t="s">
        <v>429</v>
      </c>
      <c r="CB560" s="65" t="s">
        <v>429</v>
      </c>
      <c r="CC560" s="65" t="s">
        <v>429</v>
      </c>
      <c r="CD560" s="66">
        <v>38</v>
      </c>
      <c r="CE560" s="66">
        <v>23</v>
      </c>
      <c r="CF560" s="66">
        <v>9</v>
      </c>
      <c r="CG560" s="66">
        <v>0</v>
      </c>
      <c r="CH560" s="66">
        <v>0</v>
      </c>
      <c r="CI560" s="66">
        <v>67</v>
      </c>
      <c r="CJ560" s="66">
        <v>6</v>
      </c>
      <c r="CK560" s="66">
        <v>20</v>
      </c>
      <c r="CL560" s="66">
        <v>134</v>
      </c>
      <c r="CM560" s="66">
        <v>67</v>
      </c>
      <c r="CN560" s="66">
        <v>8</v>
      </c>
      <c r="CO560" s="66">
        <v>23</v>
      </c>
      <c r="CP560" s="66">
        <v>12</v>
      </c>
      <c r="CQ560" s="66">
        <v>9</v>
      </c>
      <c r="CR560" s="67">
        <v>0.25</v>
      </c>
      <c r="CS560" s="67">
        <v>0.23049645390070922</v>
      </c>
      <c r="CT560" s="67">
        <v>0.26773049645390073</v>
      </c>
      <c r="CU560" s="67">
        <v>0.14007092198581561</v>
      </c>
      <c r="CV560" s="67">
        <v>0.11170212765957446</v>
      </c>
      <c r="CW560" s="68">
        <v>14</v>
      </c>
      <c r="CX560" s="68">
        <v>12</v>
      </c>
      <c r="CY560" s="68">
        <v>5</v>
      </c>
      <c r="CZ560" s="68">
        <v>4</v>
      </c>
    </row>
    <row r="561" spans="1:371" x14ac:dyDescent="0.3">
      <c r="A561" s="3" t="s">
        <v>1003</v>
      </c>
      <c r="B561" s="3" t="s">
        <v>1040</v>
      </c>
      <c r="C561" s="3" t="s">
        <v>1051</v>
      </c>
      <c r="D561" s="6">
        <v>521035</v>
      </c>
      <c r="E561" s="4">
        <v>501</v>
      </c>
      <c r="F561" s="4">
        <v>130</v>
      </c>
      <c r="G561" s="54">
        <v>0.25948103792415167</v>
      </c>
      <c r="H561" s="4">
        <v>2</v>
      </c>
      <c r="I561" s="4">
        <v>70</v>
      </c>
      <c r="J561" s="6"/>
      <c r="K561" s="6">
        <v>70</v>
      </c>
      <c r="L561" s="6"/>
      <c r="M561" s="61">
        <v>60</v>
      </c>
      <c r="N561" s="4" t="s">
        <v>1712</v>
      </c>
      <c r="O561" s="4">
        <v>0</v>
      </c>
      <c r="P561" s="4">
        <v>0</v>
      </c>
      <c r="Q561" s="4">
        <v>0</v>
      </c>
      <c r="R561" s="4">
        <v>0</v>
      </c>
      <c r="S561" s="4">
        <v>100</v>
      </c>
      <c r="T561" s="4">
        <v>0</v>
      </c>
      <c r="U561" s="4">
        <v>0</v>
      </c>
      <c r="V561" s="4">
        <v>0</v>
      </c>
      <c r="W561" s="4">
        <v>0</v>
      </c>
      <c r="X561" s="4">
        <v>100</v>
      </c>
      <c r="Y561" s="4">
        <v>0</v>
      </c>
      <c r="Z561" s="4">
        <v>0</v>
      </c>
      <c r="AA561" s="4">
        <v>100</v>
      </c>
      <c r="AB561" s="4">
        <v>100</v>
      </c>
      <c r="AC561" s="4">
        <v>100</v>
      </c>
      <c r="AD561" s="4">
        <v>100</v>
      </c>
      <c r="AE561" s="4">
        <v>100</v>
      </c>
      <c r="AF561" s="4">
        <v>0</v>
      </c>
      <c r="AG561" s="4">
        <v>50</v>
      </c>
      <c r="AH561" s="4">
        <v>50</v>
      </c>
      <c r="AI561" s="4">
        <v>100</v>
      </c>
      <c r="AJ561" s="4">
        <v>2</v>
      </c>
      <c r="AK561" s="4" t="s">
        <v>96</v>
      </c>
      <c r="AL561" s="4" t="s">
        <v>96</v>
      </c>
      <c r="AM561" s="4">
        <v>4</v>
      </c>
      <c r="AN561" s="4" t="s">
        <v>97</v>
      </c>
      <c r="AO561" s="4" t="s">
        <v>97</v>
      </c>
      <c r="AP561" s="4" t="s">
        <v>97</v>
      </c>
      <c r="AQ561" s="4" t="s">
        <v>97</v>
      </c>
      <c r="AR561" s="4" t="s">
        <v>96</v>
      </c>
      <c r="AS561" s="4" t="s">
        <v>97</v>
      </c>
      <c r="AT561" s="4" t="s">
        <v>97</v>
      </c>
      <c r="AU561" s="4" t="s">
        <v>97</v>
      </c>
      <c r="AV561" s="4" t="s">
        <v>97</v>
      </c>
      <c r="AW561" s="4" t="s">
        <v>97</v>
      </c>
      <c r="AX561" s="4" t="s">
        <v>97</v>
      </c>
      <c r="AY561" s="4" t="s">
        <v>97</v>
      </c>
      <c r="AZ561" s="4" t="s">
        <v>97</v>
      </c>
      <c r="BA561" s="4" t="s">
        <v>97</v>
      </c>
      <c r="BB561" s="4" t="s">
        <v>97</v>
      </c>
      <c r="BC561" s="4" t="s">
        <v>96</v>
      </c>
      <c r="BD561" s="4" t="s">
        <v>96</v>
      </c>
      <c r="BE561" s="4">
        <v>12</v>
      </c>
      <c r="BF561" s="4">
        <v>12</v>
      </c>
      <c r="BG561" s="4">
        <v>12</v>
      </c>
      <c r="BH561" s="4">
        <v>0</v>
      </c>
      <c r="BI561" s="4">
        <v>8</v>
      </c>
      <c r="BJ561" s="4">
        <v>0</v>
      </c>
      <c r="BK561" s="4">
        <v>5</v>
      </c>
      <c r="BL561" s="4" t="s">
        <v>97</v>
      </c>
      <c r="BM561" s="4" t="s">
        <v>97</v>
      </c>
      <c r="BN561" s="4" t="s">
        <v>98</v>
      </c>
      <c r="BO561" s="6" t="s">
        <v>97</v>
      </c>
      <c r="BP561" s="6" t="s">
        <v>98</v>
      </c>
      <c r="BQ561" s="6" t="s">
        <v>98</v>
      </c>
      <c r="BR561" s="6" t="s">
        <v>96</v>
      </c>
      <c r="BS561" s="6">
        <v>3</v>
      </c>
      <c r="BT561" s="6" t="s">
        <v>96</v>
      </c>
      <c r="BU561" s="29" t="s">
        <v>429</v>
      </c>
      <c r="BV561" s="29" t="s">
        <v>429</v>
      </c>
      <c r="BW561" s="29" t="s">
        <v>429</v>
      </c>
      <c r="BX561" s="29" t="s">
        <v>429</v>
      </c>
      <c r="BY561" s="29" t="s">
        <v>429</v>
      </c>
      <c r="BZ561" s="65" t="s">
        <v>429</v>
      </c>
      <c r="CA561" s="65" t="s">
        <v>429</v>
      </c>
      <c r="CB561" s="65" t="s">
        <v>429</v>
      </c>
      <c r="CC561" s="65" t="s">
        <v>429</v>
      </c>
      <c r="CD561" s="66">
        <v>30</v>
      </c>
      <c r="CE561" s="66">
        <v>11</v>
      </c>
      <c r="CF561" s="66">
        <v>8</v>
      </c>
      <c r="CG561" s="66">
        <v>0</v>
      </c>
      <c r="CH561" s="66">
        <v>5</v>
      </c>
      <c r="CI561" s="66">
        <v>22</v>
      </c>
      <c r="CJ561" s="66">
        <v>0</v>
      </c>
      <c r="CK561" s="66">
        <v>11</v>
      </c>
      <c r="CL561" s="66">
        <v>85</v>
      </c>
      <c r="CM561" s="66">
        <v>48</v>
      </c>
      <c r="CN561" s="66">
        <v>7</v>
      </c>
      <c r="CO561" s="66">
        <v>16</v>
      </c>
      <c r="CP561" s="66">
        <v>15</v>
      </c>
      <c r="CQ561" s="66">
        <v>14</v>
      </c>
      <c r="CR561" s="67">
        <v>0.18562874251497005</v>
      </c>
      <c r="CS561" s="67">
        <v>0.21956087824351297</v>
      </c>
      <c r="CT561" s="67">
        <v>0.30139720558882238</v>
      </c>
      <c r="CU561" s="67">
        <v>0.1437125748502994</v>
      </c>
      <c r="CV561" s="67">
        <v>0.1497005988023952</v>
      </c>
      <c r="CW561" s="68">
        <v>23</v>
      </c>
      <c r="CX561" s="68">
        <v>15</v>
      </c>
      <c r="CY561" s="68">
        <v>6</v>
      </c>
      <c r="CZ561" s="68">
        <v>6</v>
      </c>
    </row>
    <row r="562" spans="1:371" x14ac:dyDescent="0.3">
      <c r="A562" s="3" t="s">
        <v>1003</v>
      </c>
      <c r="B562" s="3" t="s">
        <v>1040</v>
      </c>
      <c r="C562" s="3" t="s">
        <v>1054</v>
      </c>
      <c r="D562" s="6">
        <v>521086</v>
      </c>
      <c r="E562" s="4">
        <v>747</v>
      </c>
      <c r="F562" s="4">
        <v>544</v>
      </c>
      <c r="G562" s="54">
        <v>0.72824631860776434</v>
      </c>
      <c r="H562" s="4">
        <v>1</v>
      </c>
      <c r="I562" s="4">
        <v>544</v>
      </c>
      <c r="J562" s="6">
        <v>544</v>
      </c>
      <c r="K562" s="6"/>
      <c r="L562" s="6"/>
      <c r="M562" s="61"/>
      <c r="N562" s="4" t="s">
        <v>1709</v>
      </c>
      <c r="O562" s="4">
        <v>0</v>
      </c>
      <c r="P562" s="4">
        <v>0</v>
      </c>
      <c r="Q562" s="4">
        <v>100</v>
      </c>
      <c r="R562" s="4">
        <v>95</v>
      </c>
      <c r="S562" s="4">
        <v>5</v>
      </c>
      <c r="T562" s="4">
        <v>0</v>
      </c>
      <c r="U562" s="4">
        <v>0</v>
      </c>
      <c r="V562" s="4">
        <v>95</v>
      </c>
      <c r="W562" s="4">
        <v>95</v>
      </c>
      <c r="X562" s="4">
        <v>5</v>
      </c>
      <c r="Y562" s="4">
        <v>0</v>
      </c>
      <c r="Z562" s="4">
        <v>0</v>
      </c>
      <c r="AA562" s="4">
        <v>100</v>
      </c>
      <c r="AB562" s="4">
        <v>100</v>
      </c>
      <c r="AC562" s="4">
        <v>100</v>
      </c>
      <c r="AD562" s="4">
        <v>100</v>
      </c>
      <c r="AE562" s="4">
        <v>100</v>
      </c>
      <c r="AF562" s="4">
        <v>0</v>
      </c>
      <c r="AG562" s="4">
        <v>10</v>
      </c>
      <c r="AH562" s="4">
        <v>90</v>
      </c>
      <c r="AI562" s="4">
        <v>100</v>
      </c>
      <c r="AJ562" s="4">
        <v>3</v>
      </c>
      <c r="AK562" s="4" t="s">
        <v>96</v>
      </c>
      <c r="AL562" s="4" t="s">
        <v>97</v>
      </c>
      <c r="AM562" s="4" t="s">
        <v>98</v>
      </c>
      <c r="AN562" s="4" t="s">
        <v>97</v>
      </c>
      <c r="AO562" s="4" t="s">
        <v>97</v>
      </c>
      <c r="AP562" s="4" t="s">
        <v>97</v>
      </c>
      <c r="AQ562" s="4" t="s">
        <v>97</v>
      </c>
      <c r="AR562" s="4" t="s">
        <v>97</v>
      </c>
      <c r="AS562" s="4" t="s">
        <v>97</v>
      </c>
      <c r="AT562" s="4" t="s">
        <v>97</v>
      </c>
      <c r="AU562" s="4" t="s">
        <v>97</v>
      </c>
      <c r="AV562" s="4" t="s">
        <v>97</v>
      </c>
      <c r="AW562" s="4" t="s">
        <v>97</v>
      </c>
      <c r="AX562" s="4" t="s">
        <v>97</v>
      </c>
      <c r="AY562" s="4" t="s">
        <v>97</v>
      </c>
      <c r="AZ562" s="4" t="s">
        <v>97</v>
      </c>
      <c r="BA562" s="4" t="s">
        <v>97</v>
      </c>
      <c r="BB562" s="4" t="s">
        <v>97</v>
      </c>
      <c r="BC562" s="4" t="s">
        <v>97</v>
      </c>
      <c r="BD562" s="4" t="s">
        <v>1439</v>
      </c>
      <c r="BE562" s="4">
        <v>5</v>
      </c>
      <c r="BF562" s="4">
        <v>5</v>
      </c>
      <c r="BG562" s="4">
        <v>18</v>
      </c>
      <c r="BH562" s="4">
        <v>0</v>
      </c>
      <c r="BI562" s="4">
        <v>0</v>
      </c>
      <c r="BJ562" s="4">
        <v>0</v>
      </c>
      <c r="BK562" s="4">
        <v>7</v>
      </c>
      <c r="BL562" s="4" t="s">
        <v>96</v>
      </c>
      <c r="BM562" s="4" t="s">
        <v>97</v>
      </c>
      <c r="BN562" s="4" t="s">
        <v>98</v>
      </c>
      <c r="BO562" s="6" t="s">
        <v>97</v>
      </c>
      <c r="BP562" s="6" t="s">
        <v>98</v>
      </c>
      <c r="BQ562" s="6" t="s">
        <v>98</v>
      </c>
      <c r="BR562" s="6" t="s">
        <v>96</v>
      </c>
      <c r="BS562" s="6">
        <v>100</v>
      </c>
      <c r="BT562" s="6" t="s">
        <v>96</v>
      </c>
      <c r="BU562" s="29" t="s">
        <v>429</v>
      </c>
      <c r="BV562" s="29" t="s">
        <v>1801</v>
      </c>
      <c r="BW562" s="29" t="s">
        <v>429</v>
      </c>
      <c r="BX562" s="29" t="s">
        <v>429</v>
      </c>
      <c r="BY562" s="29" t="s">
        <v>429</v>
      </c>
      <c r="BZ562" s="65" t="s">
        <v>429</v>
      </c>
      <c r="CA562" s="65" t="s">
        <v>429</v>
      </c>
      <c r="CB562" s="65" t="s">
        <v>429</v>
      </c>
      <c r="CC562" s="65" t="s">
        <v>429</v>
      </c>
      <c r="CD562" s="66">
        <v>133</v>
      </c>
      <c r="CE562" s="66">
        <v>102</v>
      </c>
      <c r="CF562" s="66">
        <v>33</v>
      </c>
      <c r="CG562" s="66">
        <v>8</v>
      </c>
      <c r="CH562" s="66">
        <v>1</v>
      </c>
      <c r="CI562" s="66">
        <v>250</v>
      </c>
      <c r="CJ562" s="66">
        <v>5</v>
      </c>
      <c r="CK562" s="66">
        <v>78</v>
      </c>
      <c r="CL562" s="66">
        <v>271</v>
      </c>
      <c r="CM562" s="66">
        <v>134</v>
      </c>
      <c r="CN562" s="66">
        <v>15</v>
      </c>
      <c r="CO562" s="66">
        <v>43</v>
      </c>
      <c r="CP562" s="66">
        <v>66</v>
      </c>
      <c r="CQ562" s="66">
        <v>67</v>
      </c>
      <c r="CR562" s="67">
        <v>0.32486631016042783</v>
      </c>
      <c r="CS562" s="67">
        <v>0.24465240641711231</v>
      </c>
      <c r="CT562" s="67">
        <v>0.25267379679144386</v>
      </c>
      <c r="CU562" s="67">
        <v>0.11764705882352941</v>
      </c>
      <c r="CV562" s="67">
        <v>6.0160427807486629E-2</v>
      </c>
      <c r="CW562" s="68">
        <v>7</v>
      </c>
      <c r="CX562" s="68">
        <v>9</v>
      </c>
      <c r="CY562" s="68">
        <v>19</v>
      </c>
      <c r="CZ562" s="68">
        <v>3</v>
      </c>
    </row>
    <row r="563" spans="1:371" x14ac:dyDescent="0.3">
      <c r="A563" s="3" t="s">
        <v>1003</v>
      </c>
      <c r="B563" s="3" t="s">
        <v>1055</v>
      </c>
      <c r="C563" s="3" t="s">
        <v>1056</v>
      </c>
      <c r="D563" s="6">
        <v>523470</v>
      </c>
      <c r="E563" s="4">
        <v>926</v>
      </c>
      <c r="F563" s="4">
        <v>664</v>
      </c>
      <c r="G563" s="54">
        <v>0.71706263498920086</v>
      </c>
      <c r="H563" s="4">
        <v>1</v>
      </c>
      <c r="I563" s="4">
        <v>664</v>
      </c>
      <c r="J563" s="6"/>
      <c r="K563" s="6"/>
      <c r="L563" s="6">
        <v>664</v>
      </c>
      <c r="M563" s="61"/>
      <c r="N563" s="4" t="s">
        <v>1709</v>
      </c>
      <c r="O563" s="4">
        <v>0</v>
      </c>
      <c r="P563" s="4">
        <v>0</v>
      </c>
      <c r="Q563" s="4">
        <v>100</v>
      </c>
      <c r="R563" s="4">
        <v>95</v>
      </c>
      <c r="S563" s="4">
        <v>5</v>
      </c>
      <c r="T563" s="4">
        <v>0</v>
      </c>
      <c r="U563" s="4">
        <v>0</v>
      </c>
      <c r="V563" s="4">
        <v>100</v>
      </c>
      <c r="W563" s="4">
        <v>95</v>
      </c>
      <c r="X563" s="4">
        <v>5</v>
      </c>
      <c r="Y563" s="4">
        <v>0</v>
      </c>
      <c r="Z563" s="4">
        <v>0</v>
      </c>
      <c r="AA563" s="4">
        <v>100</v>
      </c>
      <c r="AB563" s="4">
        <v>100</v>
      </c>
      <c r="AC563" s="4">
        <v>99</v>
      </c>
      <c r="AD563" s="4">
        <v>100</v>
      </c>
      <c r="AE563" s="4">
        <v>70</v>
      </c>
      <c r="AF563" s="4">
        <v>0</v>
      </c>
      <c r="AG563" s="4">
        <v>30</v>
      </c>
      <c r="AH563" s="4">
        <v>70</v>
      </c>
      <c r="AI563" s="4">
        <v>100</v>
      </c>
      <c r="AJ563" s="4">
        <v>2</v>
      </c>
      <c r="AK563" s="4" t="s">
        <v>97</v>
      </c>
      <c r="AL563" s="4" t="s">
        <v>97</v>
      </c>
      <c r="AM563" s="4">
        <v>6</v>
      </c>
      <c r="AN563" s="4" t="s">
        <v>97</v>
      </c>
      <c r="AO563" s="4" t="s">
        <v>97</v>
      </c>
      <c r="AP563" s="4" t="s">
        <v>97</v>
      </c>
      <c r="AQ563" s="4" t="s">
        <v>97</v>
      </c>
      <c r="AR563" s="4" t="s">
        <v>97</v>
      </c>
      <c r="AS563" s="4" t="s">
        <v>97</v>
      </c>
      <c r="AT563" s="4" t="s">
        <v>97</v>
      </c>
      <c r="AU563" s="4" t="s">
        <v>96</v>
      </c>
      <c r="AV563" s="4" t="s">
        <v>97</v>
      </c>
      <c r="AW563" s="4" t="s">
        <v>97</v>
      </c>
      <c r="AX563" s="4" t="s">
        <v>97</v>
      </c>
      <c r="AY563" s="4" t="s">
        <v>97</v>
      </c>
      <c r="AZ563" s="4" t="s">
        <v>97</v>
      </c>
      <c r="BA563" s="4" t="s">
        <v>97</v>
      </c>
      <c r="BB563" s="4" t="s">
        <v>97</v>
      </c>
      <c r="BC563" s="4" t="s">
        <v>96</v>
      </c>
      <c r="BD563" s="4" t="s">
        <v>96</v>
      </c>
      <c r="BE563" s="4">
        <v>0</v>
      </c>
      <c r="BF563" s="4">
        <v>0</v>
      </c>
      <c r="BG563" s="4">
        <v>0</v>
      </c>
      <c r="BH563" s="4">
        <v>0</v>
      </c>
      <c r="BI563" s="4">
        <v>1</v>
      </c>
      <c r="BJ563" s="4">
        <v>0</v>
      </c>
      <c r="BK563" s="4">
        <v>7</v>
      </c>
      <c r="BL563" s="4" t="s">
        <v>96</v>
      </c>
      <c r="BM563" s="4" t="s">
        <v>97</v>
      </c>
      <c r="BN563" s="4" t="s">
        <v>98</v>
      </c>
      <c r="BO563" s="6" t="s">
        <v>97</v>
      </c>
      <c r="BP563" s="6" t="s">
        <v>98</v>
      </c>
      <c r="BQ563" s="6" t="s">
        <v>98</v>
      </c>
      <c r="BR563" s="6" t="s">
        <v>96</v>
      </c>
      <c r="BS563" s="6">
        <v>28</v>
      </c>
      <c r="BT563" s="6" t="s">
        <v>96</v>
      </c>
      <c r="BU563" s="29" t="s">
        <v>430</v>
      </c>
      <c r="BV563" s="29" t="s">
        <v>1798</v>
      </c>
      <c r="BW563" s="29" t="s">
        <v>429</v>
      </c>
      <c r="BX563" s="29" t="s">
        <v>1798</v>
      </c>
      <c r="BY563" s="29" t="s">
        <v>430</v>
      </c>
      <c r="BZ563" s="65" t="s">
        <v>1800</v>
      </c>
      <c r="CA563" s="65" t="s">
        <v>429</v>
      </c>
      <c r="CB563" s="65" t="s">
        <v>429</v>
      </c>
      <c r="CC563" s="65" t="s">
        <v>429</v>
      </c>
      <c r="CD563" s="66">
        <v>102</v>
      </c>
      <c r="CE563" s="66">
        <v>57</v>
      </c>
      <c r="CF563" s="66">
        <v>24</v>
      </c>
      <c r="CG563" s="66">
        <v>0</v>
      </c>
      <c r="CH563" s="66">
        <v>1</v>
      </c>
      <c r="CI563" s="66">
        <v>86</v>
      </c>
      <c r="CJ563" s="66">
        <v>5</v>
      </c>
      <c r="CK563" s="66">
        <v>33</v>
      </c>
      <c r="CL563" s="66">
        <v>225</v>
      </c>
      <c r="CM563" s="66">
        <v>122</v>
      </c>
      <c r="CN563" s="66">
        <v>13</v>
      </c>
      <c r="CO563" s="66">
        <v>31</v>
      </c>
      <c r="CP563" s="66">
        <v>62</v>
      </c>
      <c r="CQ563" s="66">
        <v>63</v>
      </c>
      <c r="CR563" s="67">
        <v>0.23180291153415453</v>
      </c>
      <c r="CS563" s="67">
        <v>0.2564389697648376</v>
      </c>
      <c r="CT563" s="67">
        <v>0.28779395296752519</v>
      </c>
      <c r="CU563" s="67">
        <v>0.15789473684210525</v>
      </c>
      <c r="CV563" s="67">
        <v>6.6069428891377374E-2</v>
      </c>
      <c r="CW563" s="68">
        <v>12</v>
      </c>
      <c r="CX563" s="68">
        <v>11</v>
      </c>
      <c r="CY563" s="68">
        <v>8</v>
      </c>
      <c r="CZ563" s="68">
        <v>6</v>
      </c>
    </row>
    <row r="564" spans="1:371" x14ac:dyDescent="0.3">
      <c r="A564" s="3" t="s">
        <v>1003</v>
      </c>
      <c r="B564" s="3" t="s">
        <v>1055</v>
      </c>
      <c r="C564" s="3" t="s">
        <v>1057</v>
      </c>
      <c r="D564" s="6">
        <v>523526</v>
      </c>
      <c r="E564" s="4">
        <v>2930</v>
      </c>
      <c r="F564" s="4">
        <v>1370</v>
      </c>
      <c r="G564" s="54">
        <v>0.46757679180887374</v>
      </c>
      <c r="H564" s="4">
        <v>2</v>
      </c>
      <c r="I564" s="4">
        <v>1370</v>
      </c>
      <c r="J564" s="6">
        <v>1310</v>
      </c>
      <c r="K564" s="6"/>
      <c r="L564" s="6">
        <v>60</v>
      </c>
      <c r="M564" s="61"/>
      <c r="N564" s="4" t="s">
        <v>1709</v>
      </c>
      <c r="O564" s="4">
        <v>0</v>
      </c>
      <c r="P564" s="4">
        <v>0</v>
      </c>
      <c r="Q564" s="4">
        <v>100</v>
      </c>
      <c r="R564" s="4">
        <v>99</v>
      </c>
      <c r="S564" s="4">
        <v>1</v>
      </c>
      <c r="T564" s="4">
        <v>0</v>
      </c>
      <c r="U564" s="4">
        <v>0</v>
      </c>
      <c r="V564" s="4">
        <v>90</v>
      </c>
      <c r="W564" s="4">
        <v>80</v>
      </c>
      <c r="X564" s="4">
        <v>17</v>
      </c>
      <c r="Y564" s="4">
        <v>1</v>
      </c>
      <c r="Z564" s="4">
        <v>2</v>
      </c>
      <c r="AA564" s="4">
        <v>100</v>
      </c>
      <c r="AB564" s="4">
        <v>100</v>
      </c>
      <c r="AC564" s="4">
        <v>100</v>
      </c>
      <c r="AD564" s="4">
        <v>100</v>
      </c>
      <c r="AE564" s="4">
        <v>95</v>
      </c>
      <c r="AF564" s="4">
        <v>0</v>
      </c>
      <c r="AG564" s="4">
        <v>95</v>
      </c>
      <c r="AH564" s="4">
        <v>5</v>
      </c>
      <c r="AI564" s="4">
        <v>100</v>
      </c>
      <c r="AJ564" s="4">
        <v>4</v>
      </c>
      <c r="AK564" s="4" t="s">
        <v>96</v>
      </c>
      <c r="AL564" s="4" t="s">
        <v>96</v>
      </c>
      <c r="AM564" s="4">
        <v>10</v>
      </c>
      <c r="AN564" s="4" t="s">
        <v>96</v>
      </c>
      <c r="AO564" s="4" t="s">
        <v>97</v>
      </c>
      <c r="AP564" s="4" t="s">
        <v>97</v>
      </c>
      <c r="AQ564" s="4" t="s">
        <v>97</v>
      </c>
      <c r="AR564" s="4" t="s">
        <v>96</v>
      </c>
      <c r="AS564" s="4" t="s">
        <v>97</v>
      </c>
      <c r="AT564" s="4" t="s">
        <v>97</v>
      </c>
      <c r="AU564" s="4" t="s">
        <v>97</v>
      </c>
      <c r="AV564" s="4" t="s">
        <v>97</v>
      </c>
      <c r="AW564" s="4" t="s">
        <v>97</v>
      </c>
      <c r="AX564" s="4" t="s">
        <v>97</v>
      </c>
      <c r="AY564" s="4" t="s">
        <v>97</v>
      </c>
      <c r="AZ564" s="4" t="s">
        <v>97</v>
      </c>
      <c r="BA564" s="4" t="s">
        <v>97</v>
      </c>
      <c r="BB564" s="4" t="s">
        <v>97</v>
      </c>
      <c r="BC564" s="4" t="s">
        <v>97</v>
      </c>
      <c r="BD564" s="4" t="s">
        <v>96</v>
      </c>
      <c r="BE564" s="4">
        <v>0</v>
      </c>
      <c r="BF564" s="4">
        <v>0</v>
      </c>
      <c r="BG564" s="4">
        <v>4</v>
      </c>
      <c r="BH564" s="4">
        <v>0</v>
      </c>
      <c r="BI564" s="4">
        <v>1</v>
      </c>
      <c r="BJ564" s="4">
        <v>0</v>
      </c>
      <c r="BK564" s="4">
        <v>9</v>
      </c>
      <c r="BL564" s="4" t="s">
        <v>97</v>
      </c>
      <c r="BM564" s="4" t="s">
        <v>97</v>
      </c>
      <c r="BN564" s="4" t="s">
        <v>98</v>
      </c>
      <c r="BO564" s="6" t="s">
        <v>97</v>
      </c>
      <c r="BP564" s="6" t="s">
        <v>98</v>
      </c>
      <c r="BQ564" s="6" t="s">
        <v>98</v>
      </c>
      <c r="BR564" s="6" t="s">
        <v>96</v>
      </c>
      <c r="BS564" s="6">
        <v>99</v>
      </c>
      <c r="BT564" s="6" t="s">
        <v>96</v>
      </c>
      <c r="BU564" s="29" t="s">
        <v>430</v>
      </c>
      <c r="BV564" s="29" t="s">
        <v>1798</v>
      </c>
      <c r="BW564" s="29" t="s">
        <v>429</v>
      </c>
      <c r="BX564" s="29" t="s">
        <v>1798</v>
      </c>
      <c r="BY564" s="29" t="s">
        <v>430</v>
      </c>
      <c r="BZ564" s="65" t="s">
        <v>429</v>
      </c>
      <c r="CA564" s="65" t="s">
        <v>429</v>
      </c>
      <c r="CB564" s="65" t="s">
        <v>429</v>
      </c>
      <c r="CC564" s="65" t="s">
        <v>1800</v>
      </c>
      <c r="CD564" s="66">
        <v>256</v>
      </c>
      <c r="CE564" s="66">
        <v>153</v>
      </c>
      <c r="CF564" s="66">
        <v>80</v>
      </c>
      <c r="CG564" s="66">
        <v>24</v>
      </c>
      <c r="CH564" s="66">
        <v>2</v>
      </c>
      <c r="CI564" s="66">
        <v>408</v>
      </c>
      <c r="CJ564" s="66">
        <v>13</v>
      </c>
      <c r="CK564" s="66">
        <v>104</v>
      </c>
      <c r="CL564" s="66">
        <v>1014</v>
      </c>
      <c r="CM564" s="66">
        <v>424</v>
      </c>
      <c r="CN564" s="66">
        <v>60</v>
      </c>
      <c r="CO564" s="66">
        <v>153</v>
      </c>
      <c r="CP564" s="66">
        <v>174</v>
      </c>
      <c r="CQ564" s="66">
        <v>166</v>
      </c>
      <c r="CR564" s="67">
        <v>0.31259720062208396</v>
      </c>
      <c r="CS564" s="67">
        <v>0.24696734059097977</v>
      </c>
      <c r="CT564" s="67">
        <v>0.24074650077760498</v>
      </c>
      <c r="CU564" s="67">
        <v>0.1312597200622084</v>
      </c>
      <c r="CV564" s="67">
        <v>6.8429237947122856E-2</v>
      </c>
      <c r="CW564" s="68">
        <v>21</v>
      </c>
      <c r="CX564" s="68">
        <v>24</v>
      </c>
      <c r="CY564" s="68">
        <v>66</v>
      </c>
      <c r="CZ564" s="68">
        <v>17</v>
      </c>
    </row>
    <row r="565" spans="1:371" x14ac:dyDescent="0.3">
      <c r="A565" s="3" t="s">
        <v>1003</v>
      </c>
      <c r="B565" s="3" t="s">
        <v>1055</v>
      </c>
      <c r="C565" s="3" t="s">
        <v>1058</v>
      </c>
      <c r="D565" s="6">
        <v>523534</v>
      </c>
      <c r="E565" s="4">
        <v>1543</v>
      </c>
      <c r="F565" s="4">
        <v>1151</v>
      </c>
      <c r="G565" s="54">
        <v>0.74594944912508099</v>
      </c>
      <c r="H565" s="4">
        <v>2</v>
      </c>
      <c r="I565" s="4">
        <v>1151</v>
      </c>
      <c r="J565" s="6"/>
      <c r="K565" s="6">
        <v>1151</v>
      </c>
      <c r="L565" s="6"/>
      <c r="M565" s="61"/>
      <c r="N565" s="4" t="s">
        <v>1712</v>
      </c>
      <c r="O565" s="4">
        <v>0</v>
      </c>
      <c r="P565" s="4">
        <v>0</v>
      </c>
      <c r="Q565" s="4">
        <v>100</v>
      </c>
      <c r="R565" s="4">
        <v>100</v>
      </c>
      <c r="S565" s="4">
        <v>0</v>
      </c>
      <c r="T565" s="4">
        <v>0</v>
      </c>
      <c r="U565" s="4">
        <v>0</v>
      </c>
      <c r="V565" s="4">
        <v>100</v>
      </c>
      <c r="W565" s="4">
        <v>100</v>
      </c>
      <c r="X565" s="4">
        <v>0</v>
      </c>
      <c r="Y565" s="4">
        <v>0</v>
      </c>
      <c r="Z565" s="4">
        <v>0</v>
      </c>
      <c r="AA565" s="4">
        <v>100</v>
      </c>
      <c r="AB565" s="4">
        <v>100</v>
      </c>
      <c r="AC565" s="4">
        <v>100</v>
      </c>
      <c r="AD565" s="4">
        <v>100</v>
      </c>
      <c r="AE565" s="4">
        <v>50</v>
      </c>
      <c r="AF565" s="4">
        <v>0</v>
      </c>
      <c r="AG565" s="4">
        <v>50</v>
      </c>
      <c r="AH565" s="4">
        <v>50</v>
      </c>
      <c r="AI565" s="4">
        <v>80</v>
      </c>
      <c r="AJ565" s="4">
        <v>2</v>
      </c>
      <c r="AK565" s="4" t="s">
        <v>96</v>
      </c>
      <c r="AL565" s="4" t="s">
        <v>96</v>
      </c>
      <c r="AM565" s="4">
        <v>1</v>
      </c>
      <c r="AN565" s="4" t="s">
        <v>97</v>
      </c>
      <c r="AO565" s="4" t="s">
        <v>97</v>
      </c>
      <c r="AP565" s="4" t="s">
        <v>97</v>
      </c>
      <c r="AQ565" s="4" t="s">
        <v>96</v>
      </c>
      <c r="AR565" s="4" t="s">
        <v>96</v>
      </c>
      <c r="AS565" s="4" t="s">
        <v>97</v>
      </c>
      <c r="AT565" s="4" t="s">
        <v>97</v>
      </c>
      <c r="AU565" s="4" t="s">
        <v>97</v>
      </c>
      <c r="AV565" s="4" t="s">
        <v>97</v>
      </c>
      <c r="AW565" s="4" t="s">
        <v>97</v>
      </c>
      <c r="AX565" s="4" t="s">
        <v>97</v>
      </c>
      <c r="AY565" s="4" t="s">
        <v>97</v>
      </c>
      <c r="AZ565" s="4" t="s">
        <v>97</v>
      </c>
      <c r="BA565" s="4" t="s">
        <v>97</v>
      </c>
      <c r="BB565" s="4" t="s">
        <v>97</v>
      </c>
      <c r="BC565" s="4" t="s">
        <v>97</v>
      </c>
      <c r="BD565" s="4" t="s">
        <v>97</v>
      </c>
      <c r="BE565" s="4">
        <v>13</v>
      </c>
      <c r="BF565" s="4">
        <v>9</v>
      </c>
      <c r="BG565" s="4">
        <v>9</v>
      </c>
      <c r="BH565" s="4">
        <v>0</v>
      </c>
      <c r="BI565" s="4">
        <v>11</v>
      </c>
      <c r="BJ565" s="4">
        <v>0</v>
      </c>
      <c r="BK565" s="4">
        <v>9</v>
      </c>
      <c r="BL565" s="4" t="s">
        <v>96</v>
      </c>
      <c r="BM565" s="4" t="s">
        <v>97</v>
      </c>
      <c r="BN565" s="4" t="s">
        <v>98</v>
      </c>
      <c r="BO565" s="6" t="s">
        <v>96</v>
      </c>
      <c r="BP565" s="6">
        <v>2</v>
      </c>
      <c r="BQ565" s="6" t="s">
        <v>96</v>
      </c>
      <c r="BR565" s="6" t="s">
        <v>96</v>
      </c>
      <c r="BS565" s="6">
        <v>70</v>
      </c>
      <c r="BT565" s="6" t="s">
        <v>96</v>
      </c>
      <c r="BU565" s="29" t="s">
        <v>430</v>
      </c>
      <c r="BV565" s="29" t="s">
        <v>1798</v>
      </c>
      <c r="BW565" s="29" t="s">
        <v>429</v>
      </c>
      <c r="BX565" s="29" t="s">
        <v>1798</v>
      </c>
      <c r="BY565" s="29" t="s">
        <v>430</v>
      </c>
      <c r="BZ565" s="65" t="s">
        <v>429</v>
      </c>
      <c r="CA565" s="65" t="s">
        <v>1799</v>
      </c>
      <c r="CB565" s="65" t="s">
        <v>429</v>
      </c>
      <c r="CC565" s="65" t="s">
        <v>429</v>
      </c>
      <c r="CD565" s="66">
        <v>222</v>
      </c>
      <c r="CE565" s="66">
        <v>105</v>
      </c>
      <c r="CF565" s="66">
        <v>64</v>
      </c>
      <c r="CG565" s="66">
        <v>19</v>
      </c>
      <c r="CH565" s="66">
        <v>2</v>
      </c>
      <c r="CI565" s="66">
        <v>280</v>
      </c>
      <c r="CJ565" s="66">
        <v>20</v>
      </c>
      <c r="CK565" s="66">
        <v>85</v>
      </c>
      <c r="CL565" s="66">
        <v>465</v>
      </c>
      <c r="CM565" s="66">
        <v>214</v>
      </c>
      <c r="CN565" s="66">
        <v>23</v>
      </c>
      <c r="CO565" s="66">
        <v>67</v>
      </c>
      <c r="CP565" s="66">
        <v>61</v>
      </c>
      <c r="CQ565" s="66">
        <v>63</v>
      </c>
      <c r="CR565" s="67">
        <v>0.27925016160310279</v>
      </c>
      <c r="CS565" s="67">
        <v>0.25339366515837103</v>
      </c>
      <c r="CT565" s="67">
        <v>0.27343244990303811</v>
      </c>
      <c r="CU565" s="67">
        <v>0.13057530704589529</v>
      </c>
      <c r="CV565" s="67">
        <v>6.3348416289592757E-2</v>
      </c>
      <c r="CW565" s="68">
        <v>13</v>
      </c>
      <c r="CX565" s="68">
        <v>6</v>
      </c>
      <c r="CY565" s="68">
        <v>26</v>
      </c>
      <c r="CZ565" s="68">
        <v>16</v>
      </c>
    </row>
    <row r="566" spans="1:371" x14ac:dyDescent="0.3">
      <c r="A566" s="3" t="s">
        <v>1003</v>
      </c>
      <c r="B566" s="3" t="s">
        <v>1055</v>
      </c>
      <c r="C566" s="3" t="s">
        <v>1663</v>
      </c>
      <c r="D566" s="6">
        <v>523577</v>
      </c>
      <c r="E566" s="4">
        <v>1027</v>
      </c>
      <c r="F566" s="4">
        <v>1006</v>
      </c>
      <c r="G566" s="54">
        <v>0.97955209347614414</v>
      </c>
      <c r="H566" s="6" t="s">
        <v>1717</v>
      </c>
      <c r="I566" s="6">
        <v>1006</v>
      </c>
      <c r="J566" s="6"/>
      <c r="K566" s="6"/>
      <c r="L566" s="6">
        <v>1006</v>
      </c>
      <c r="M566" s="61"/>
      <c r="N566" s="4" t="s">
        <v>1709</v>
      </c>
      <c r="O566" s="4">
        <v>10</v>
      </c>
      <c r="P566" s="4">
        <v>70</v>
      </c>
      <c r="Q566" s="4">
        <v>0</v>
      </c>
      <c r="R566" s="4">
        <v>0</v>
      </c>
      <c r="S566" s="4">
        <v>25</v>
      </c>
      <c r="T566" s="4">
        <v>20</v>
      </c>
      <c r="U566" s="4">
        <v>55</v>
      </c>
      <c r="V566" s="4">
        <v>0</v>
      </c>
      <c r="W566" s="4">
        <v>0</v>
      </c>
      <c r="X566" s="4">
        <v>20</v>
      </c>
      <c r="Y566" s="4">
        <v>15</v>
      </c>
      <c r="Z566" s="4">
        <v>65</v>
      </c>
      <c r="AA566" s="4">
        <v>95</v>
      </c>
      <c r="AB566" s="4">
        <v>95</v>
      </c>
      <c r="AC566" s="4">
        <v>100</v>
      </c>
      <c r="AD566" s="4">
        <v>75</v>
      </c>
      <c r="AE566" s="4">
        <v>30</v>
      </c>
      <c r="AF566" s="4">
        <v>0</v>
      </c>
      <c r="AG566" s="4">
        <v>50</v>
      </c>
      <c r="AH566" s="4">
        <v>50</v>
      </c>
      <c r="AI566" s="4">
        <v>30</v>
      </c>
      <c r="AJ566" s="4">
        <v>2</v>
      </c>
      <c r="AK566" s="4" t="s">
        <v>97</v>
      </c>
      <c r="AL566" s="4" t="s">
        <v>96</v>
      </c>
      <c r="AM566" s="4">
        <v>12</v>
      </c>
      <c r="AN566" s="4" t="s">
        <v>97</v>
      </c>
      <c r="AO566" s="4" t="s">
        <v>97</v>
      </c>
      <c r="AP566" s="4" t="s">
        <v>97</v>
      </c>
      <c r="AQ566" s="4" t="s">
        <v>96</v>
      </c>
      <c r="AR566" s="4" t="s">
        <v>96</v>
      </c>
      <c r="AS566" s="4" t="s">
        <v>97</v>
      </c>
      <c r="AT566" s="4" t="s">
        <v>97</v>
      </c>
      <c r="AU566" s="4" t="s">
        <v>97</v>
      </c>
      <c r="AV566" s="4" t="s">
        <v>97</v>
      </c>
      <c r="AW566" s="4" t="s">
        <v>97</v>
      </c>
      <c r="AX566" s="4" t="s">
        <v>97</v>
      </c>
      <c r="AY566" s="4" t="s">
        <v>97</v>
      </c>
      <c r="AZ566" s="4" t="s">
        <v>97</v>
      </c>
      <c r="BA566" s="4" t="s">
        <v>97</v>
      </c>
      <c r="BB566" s="4" t="s">
        <v>97</v>
      </c>
      <c r="BC566" s="4" t="s">
        <v>429</v>
      </c>
      <c r="BD566" s="4" t="s">
        <v>97</v>
      </c>
      <c r="BE566" s="4">
        <v>6</v>
      </c>
      <c r="BF566" s="4">
        <v>6</v>
      </c>
      <c r="BG566" s="4">
        <v>6</v>
      </c>
      <c r="BH566" s="4">
        <v>0</v>
      </c>
      <c r="BI566" s="4">
        <v>6</v>
      </c>
      <c r="BJ566" s="4">
        <v>0</v>
      </c>
      <c r="BK566" s="4">
        <v>7</v>
      </c>
      <c r="BL566" s="4" t="s">
        <v>96</v>
      </c>
      <c r="BM566" s="4" t="s">
        <v>97</v>
      </c>
      <c r="BN566" s="4" t="s">
        <v>98</v>
      </c>
      <c r="BO566" s="6" t="s">
        <v>97</v>
      </c>
      <c r="BP566" s="6" t="s">
        <v>98</v>
      </c>
      <c r="BQ566" s="6" t="s">
        <v>98</v>
      </c>
      <c r="BR566" s="6" t="s">
        <v>96</v>
      </c>
      <c r="BS566" s="6">
        <v>180</v>
      </c>
      <c r="BT566" s="6" t="s">
        <v>96</v>
      </c>
      <c r="BU566" s="29" t="s">
        <v>429</v>
      </c>
      <c r="BV566" s="29" t="s">
        <v>429</v>
      </c>
      <c r="BW566" s="29" t="s">
        <v>429</v>
      </c>
      <c r="BX566" s="29" t="s">
        <v>1802</v>
      </c>
      <c r="BY566" s="29" t="s">
        <v>430</v>
      </c>
      <c r="BZ566" s="65" t="s">
        <v>429</v>
      </c>
      <c r="CA566" s="65" t="s">
        <v>429</v>
      </c>
      <c r="CB566" s="65" t="s">
        <v>429</v>
      </c>
      <c r="CC566" s="65" t="s">
        <v>429</v>
      </c>
      <c r="CD566" s="66">
        <v>235</v>
      </c>
      <c r="CE566" s="66">
        <v>148</v>
      </c>
      <c r="CF566" s="66">
        <v>84</v>
      </c>
      <c r="CG566" s="66">
        <v>0</v>
      </c>
      <c r="CH566" s="66">
        <v>0</v>
      </c>
      <c r="CI566" s="66">
        <v>373</v>
      </c>
      <c r="CJ566" s="66">
        <v>19</v>
      </c>
      <c r="CK566" s="66">
        <v>105</v>
      </c>
      <c r="CL566" s="66">
        <v>487</v>
      </c>
      <c r="CM566" s="66">
        <v>196</v>
      </c>
      <c r="CN566" s="66">
        <v>32</v>
      </c>
      <c r="CO566" s="66">
        <v>89</v>
      </c>
      <c r="CP566" s="66">
        <v>116</v>
      </c>
      <c r="CQ566" s="66">
        <v>110</v>
      </c>
      <c r="CR566" s="67">
        <v>0.38053797468354428</v>
      </c>
      <c r="CS566" s="67">
        <v>0.26107594936708861</v>
      </c>
      <c r="CT566" s="67">
        <v>0.23338607594936708</v>
      </c>
      <c r="CU566" s="67">
        <v>9.0981012658227847E-2</v>
      </c>
      <c r="CV566" s="67">
        <v>3.4018987341772153E-2</v>
      </c>
      <c r="CW566" s="68">
        <v>4</v>
      </c>
      <c r="CX566" s="68">
        <v>6</v>
      </c>
      <c r="CY566" s="68">
        <v>44</v>
      </c>
      <c r="CZ566" s="68">
        <v>8</v>
      </c>
    </row>
    <row r="567" spans="1:371" x14ac:dyDescent="0.3">
      <c r="A567" s="3" t="s">
        <v>1003</v>
      </c>
      <c r="B567" s="3" t="s">
        <v>1055</v>
      </c>
      <c r="C567" s="3" t="s">
        <v>1055</v>
      </c>
      <c r="D567" s="6">
        <v>523585</v>
      </c>
      <c r="E567" s="4">
        <v>15808</v>
      </c>
      <c r="F567" s="4">
        <v>476</v>
      </c>
      <c r="G567" s="54">
        <v>3.0111336032388664E-2</v>
      </c>
      <c r="H567" s="4">
        <v>2</v>
      </c>
      <c r="I567" s="4">
        <v>226</v>
      </c>
      <c r="J567" s="6"/>
      <c r="K567" s="6"/>
      <c r="L567" s="6">
        <v>226</v>
      </c>
      <c r="M567" s="61">
        <v>250</v>
      </c>
      <c r="N567" s="4" t="s">
        <v>1712</v>
      </c>
      <c r="O567" s="4">
        <v>0</v>
      </c>
      <c r="P567" s="4">
        <v>0</v>
      </c>
      <c r="Q567" s="4">
        <v>100</v>
      </c>
      <c r="R567" s="4">
        <v>100</v>
      </c>
      <c r="S567" s="4">
        <v>0</v>
      </c>
      <c r="T567" s="4">
        <v>0</v>
      </c>
      <c r="U567" s="4">
        <v>0</v>
      </c>
      <c r="V567" s="4">
        <v>100</v>
      </c>
      <c r="W567" s="4">
        <v>99</v>
      </c>
      <c r="X567" s="4">
        <v>1</v>
      </c>
      <c r="Y567" s="4">
        <v>0</v>
      </c>
      <c r="Z567" s="4">
        <v>0</v>
      </c>
      <c r="AA567" s="4">
        <v>100</v>
      </c>
      <c r="AB567" s="4">
        <v>100</v>
      </c>
      <c r="AC567" s="4">
        <v>0</v>
      </c>
      <c r="AD567" s="4">
        <v>100</v>
      </c>
      <c r="AE567" s="4">
        <v>100</v>
      </c>
      <c r="AF567" s="4">
        <v>0</v>
      </c>
      <c r="AG567" s="4">
        <v>100</v>
      </c>
      <c r="AH567" s="4">
        <v>0</v>
      </c>
      <c r="AI567" s="4">
        <v>100</v>
      </c>
      <c r="AJ567" s="4">
        <v>4</v>
      </c>
      <c r="AK567" s="4" t="s">
        <v>96</v>
      </c>
      <c r="AL567" s="4" t="s">
        <v>96</v>
      </c>
      <c r="AM567" s="4">
        <v>1</v>
      </c>
      <c r="AN567" s="4" t="s">
        <v>97</v>
      </c>
      <c r="AO567" s="4" t="s">
        <v>97</v>
      </c>
      <c r="AP567" s="4" t="s">
        <v>97</v>
      </c>
      <c r="AQ567" s="4" t="s">
        <v>97</v>
      </c>
      <c r="AR567" s="4" t="s">
        <v>97</v>
      </c>
      <c r="AS567" s="4" t="s">
        <v>97</v>
      </c>
      <c r="AT567" s="4" t="s">
        <v>97</v>
      </c>
      <c r="AU567" s="4" t="s">
        <v>96</v>
      </c>
      <c r="AV567" s="4" t="s">
        <v>97</v>
      </c>
      <c r="AW567" s="4" t="s">
        <v>97</v>
      </c>
      <c r="AX567" s="4" t="s">
        <v>96</v>
      </c>
      <c r="AY567" s="4" t="s">
        <v>97</v>
      </c>
      <c r="AZ567" s="4" t="s">
        <v>97</v>
      </c>
      <c r="BA567" s="4" t="s">
        <v>97</v>
      </c>
      <c r="BB567" s="4" t="s">
        <v>97</v>
      </c>
      <c r="BC567" s="4" t="s">
        <v>96</v>
      </c>
      <c r="BD567" s="4" t="s">
        <v>96</v>
      </c>
      <c r="BE567" s="4">
        <v>0</v>
      </c>
      <c r="BF567" s="4">
        <v>0</v>
      </c>
      <c r="BG567" s="4">
        <v>0</v>
      </c>
      <c r="BH567" s="4">
        <v>0</v>
      </c>
      <c r="BI567" s="4">
        <v>0</v>
      </c>
      <c r="BJ567" s="4">
        <v>0</v>
      </c>
      <c r="BK567" s="4">
        <v>15</v>
      </c>
      <c r="BL567" s="4" t="s">
        <v>97</v>
      </c>
      <c r="BM567" s="4" t="s">
        <v>97</v>
      </c>
      <c r="BN567" s="4" t="s">
        <v>98</v>
      </c>
      <c r="BO567" s="6" t="s">
        <v>97</v>
      </c>
      <c r="BP567" s="6" t="s">
        <v>98</v>
      </c>
      <c r="BQ567" s="6" t="s">
        <v>98</v>
      </c>
      <c r="BR567" s="6" t="s">
        <v>96</v>
      </c>
      <c r="BS567" s="6">
        <v>27</v>
      </c>
      <c r="BT567" s="6" t="s">
        <v>96</v>
      </c>
      <c r="BU567" s="29" t="s">
        <v>429</v>
      </c>
      <c r="BV567" s="29" t="s">
        <v>1798</v>
      </c>
      <c r="BW567" s="29" t="s">
        <v>429</v>
      </c>
      <c r="BX567" s="29" t="s">
        <v>1798</v>
      </c>
      <c r="BY567" s="29" t="s">
        <v>430</v>
      </c>
      <c r="BZ567" s="65" t="s">
        <v>429</v>
      </c>
      <c r="CA567" s="65" t="s">
        <v>1799</v>
      </c>
      <c r="CB567" s="65" t="s">
        <v>429</v>
      </c>
      <c r="CC567" s="65" t="s">
        <v>429</v>
      </c>
      <c r="CD567" s="66">
        <v>646</v>
      </c>
      <c r="CE567" s="66">
        <v>215</v>
      </c>
      <c r="CF567" s="66">
        <v>157</v>
      </c>
      <c r="CG567" s="66">
        <v>15</v>
      </c>
      <c r="CH567" s="66">
        <v>7</v>
      </c>
      <c r="CI567" s="66">
        <v>167</v>
      </c>
      <c r="CJ567" s="66">
        <v>20</v>
      </c>
      <c r="CK567" s="66">
        <v>118</v>
      </c>
      <c r="CL567" s="66">
        <v>3139</v>
      </c>
      <c r="CM567" s="66">
        <v>1907</v>
      </c>
      <c r="CN567" s="66">
        <v>136</v>
      </c>
      <c r="CO567" s="66">
        <v>382</v>
      </c>
      <c r="CP567" s="66">
        <v>65</v>
      </c>
      <c r="CQ567" s="66">
        <v>58</v>
      </c>
      <c r="CR567" s="67">
        <v>0.15627861546914107</v>
      </c>
      <c r="CS567" s="67">
        <v>0.19852267871314327</v>
      </c>
      <c r="CT567" s="67">
        <v>0.30956596056406815</v>
      </c>
      <c r="CU567" s="67">
        <v>0.18747329222880166</v>
      </c>
      <c r="CV567" s="67">
        <v>0.14815945302484587</v>
      </c>
      <c r="CW567" s="68">
        <v>196</v>
      </c>
      <c r="CX567" s="68">
        <v>285</v>
      </c>
      <c r="CY567" s="68">
        <v>153</v>
      </c>
      <c r="CZ567" s="68">
        <v>164</v>
      </c>
    </row>
    <row r="568" spans="1:371" x14ac:dyDescent="0.3">
      <c r="A568" s="3" t="s">
        <v>1003</v>
      </c>
      <c r="B568" s="3" t="s">
        <v>1055</v>
      </c>
      <c r="C568" s="3" t="s">
        <v>1063</v>
      </c>
      <c r="D568" s="6">
        <v>523607</v>
      </c>
      <c r="E568" s="4">
        <v>2223</v>
      </c>
      <c r="F568" s="4">
        <v>1555</v>
      </c>
      <c r="G568" s="54">
        <v>0.69950517318938377</v>
      </c>
      <c r="H568" s="4">
        <v>1</v>
      </c>
      <c r="I568" s="4">
        <v>1475</v>
      </c>
      <c r="J568" s="6">
        <v>1475</v>
      </c>
      <c r="K568" s="6"/>
      <c r="L568" s="6"/>
      <c r="M568" s="61">
        <v>80</v>
      </c>
      <c r="N568" s="4" t="s">
        <v>1709</v>
      </c>
      <c r="O568" s="4">
        <v>0</v>
      </c>
      <c r="P568" s="4">
        <v>0</v>
      </c>
      <c r="Q568" s="4">
        <v>100</v>
      </c>
      <c r="R568" s="4">
        <v>100</v>
      </c>
      <c r="S568" s="4">
        <v>0</v>
      </c>
      <c r="T568" s="4">
        <v>0</v>
      </c>
      <c r="U568" s="4">
        <v>0</v>
      </c>
      <c r="V568" s="4">
        <v>100</v>
      </c>
      <c r="W568" s="4">
        <v>100</v>
      </c>
      <c r="X568" s="4">
        <v>0</v>
      </c>
      <c r="Y568" s="4">
        <v>0</v>
      </c>
      <c r="Z568" s="4">
        <v>0</v>
      </c>
      <c r="AA568" s="4">
        <v>100</v>
      </c>
      <c r="AB568" s="4">
        <v>100</v>
      </c>
      <c r="AC568" s="4">
        <v>100</v>
      </c>
      <c r="AD568" s="4">
        <v>100</v>
      </c>
      <c r="AE568" s="4">
        <v>100</v>
      </c>
      <c r="AF568" s="4">
        <v>0</v>
      </c>
      <c r="AG568" s="4">
        <v>80</v>
      </c>
      <c r="AH568" s="4">
        <v>20</v>
      </c>
      <c r="AI568" s="4">
        <v>100</v>
      </c>
      <c r="AJ568" s="4">
        <v>2</v>
      </c>
      <c r="AK568" s="4" t="s">
        <v>96</v>
      </c>
      <c r="AL568" s="4" t="s">
        <v>96</v>
      </c>
      <c r="AM568" s="4">
        <v>2</v>
      </c>
      <c r="AN568" s="4" t="s">
        <v>97</v>
      </c>
      <c r="AO568" s="4" t="s">
        <v>97</v>
      </c>
      <c r="AP568" s="4" t="s">
        <v>97</v>
      </c>
      <c r="AQ568" s="4" t="s">
        <v>97</v>
      </c>
      <c r="AR568" s="4" t="s">
        <v>97</v>
      </c>
      <c r="AS568" s="4" t="s">
        <v>97</v>
      </c>
      <c r="AT568" s="4" t="s">
        <v>97</v>
      </c>
      <c r="AU568" s="4" t="s">
        <v>97</v>
      </c>
      <c r="AV568" s="4" t="s">
        <v>97</v>
      </c>
      <c r="AW568" s="4" t="s">
        <v>97</v>
      </c>
      <c r="AX568" s="4" t="s">
        <v>97</v>
      </c>
      <c r="AY568" s="4" t="s">
        <v>97</v>
      </c>
      <c r="AZ568" s="4" t="s">
        <v>97</v>
      </c>
      <c r="BA568" s="4" t="s">
        <v>97</v>
      </c>
      <c r="BB568" s="4" t="s">
        <v>96</v>
      </c>
      <c r="BC568" s="4" t="s">
        <v>97</v>
      </c>
      <c r="BD568" s="4" t="s">
        <v>97</v>
      </c>
      <c r="BE568" s="4">
        <v>3</v>
      </c>
      <c r="BF568" s="4">
        <v>3</v>
      </c>
      <c r="BG568" s="4">
        <v>3</v>
      </c>
      <c r="BH568" s="4">
        <v>0</v>
      </c>
      <c r="BI568" s="4">
        <v>1</v>
      </c>
      <c r="BJ568" s="4">
        <v>0</v>
      </c>
      <c r="BK568" s="4">
        <v>9</v>
      </c>
      <c r="BL568" s="4" t="s">
        <v>96</v>
      </c>
      <c r="BM568" s="4" t="s">
        <v>96</v>
      </c>
      <c r="BN568" s="4" t="s">
        <v>1714</v>
      </c>
      <c r="BO568" s="6" t="s">
        <v>97</v>
      </c>
      <c r="BP568" s="6" t="s">
        <v>98</v>
      </c>
      <c r="BQ568" s="6" t="s">
        <v>98</v>
      </c>
      <c r="BR568" s="6" t="s">
        <v>96</v>
      </c>
      <c r="BS568" s="6">
        <v>80</v>
      </c>
      <c r="BT568" s="6" t="s">
        <v>96</v>
      </c>
      <c r="BU568" s="29" t="s">
        <v>430</v>
      </c>
      <c r="BV568" s="29" t="s">
        <v>1798</v>
      </c>
      <c r="BW568" s="29" t="s">
        <v>429</v>
      </c>
      <c r="BX568" s="29" t="s">
        <v>1798</v>
      </c>
      <c r="BY568" s="29" t="s">
        <v>430</v>
      </c>
      <c r="BZ568" s="65" t="s">
        <v>429</v>
      </c>
      <c r="CA568" s="65" t="s">
        <v>1800</v>
      </c>
      <c r="CB568" s="65" t="s">
        <v>429</v>
      </c>
      <c r="CC568" s="65" t="s">
        <v>429</v>
      </c>
      <c r="CD568" s="66">
        <v>380</v>
      </c>
      <c r="CE568" s="66">
        <v>234</v>
      </c>
      <c r="CF568" s="66">
        <v>104</v>
      </c>
      <c r="CG568" s="66">
        <v>85</v>
      </c>
      <c r="CH568" s="66">
        <v>0</v>
      </c>
      <c r="CI568" s="66">
        <v>580</v>
      </c>
      <c r="CJ568" s="66">
        <v>84</v>
      </c>
      <c r="CK568" s="66">
        <v>160</v>
      </c>
      <c r="CL568" s="66">
        <v>889</v>
      </c>
      <c r="CM568" s="66">
        <v>346</v>
      </c>
      <c r="CN568" s="66">
        <v>44</v>
      </c>
      <c r="CO568" s="66">
        <v>125</v>
      </c>
      <c r="CP568" s="66">
        <v>367</v>
      </c>
      <c r="CQ568" s="66">
        <v>364</v>
      </c>
      <c r="CR568" s="67">
        <v>0.34174413457281982</v>
      </c>
      <c r="CS568" s="67">
        <v>0.25011066843736168</v>
      </c>
      <c r="CT568" s="67">
        <v>0.24656927844178841</v>
      </c>
      <c r="CU568" s="67">
        <v>0.10402833111996458</v>
      </c>
      <c r="CV568" s="67">
        <v>5.7547587428065518E-2</v>
      </c>
      <c r="CW568" s="68">
        <v>7</v>
      </c>
      <c r="CX568" s="68">
        <v>15</v>
      </c>
      <c r="CY568" s="68">
        <v>41</v>
      </c>
      <c r="CZ568" s="68">
        <v>13</v>
      </c>
    </row>
    <row r="569" spans="1:371" x14ac:dyDescent="0.3">
      <c r="A569" s="3" t="s">
        <v>1003</v>
      </c>
      <c r="B569" s="3" t="s">
        <v>1055</v>
      </c>
      <c r="C569" s="3" t="s">
        <v>1064</v>
      </c>
      <c r="D569" s="6">
        <v>523682</v>
      </c>
      <c r="E569" s="4">
        <v>4376</v>
      </c>
      <c r="F569" s="4">
        <v>740</v>
      </c>
      <c r="G569" s="54">
        <v>0.16910420475319926</v>
      </c>
      <c r="H569" s="4">
        <v>1</v>
      </c>
      <c r="I569" s="4">
        <v>690</v>
      </c>
      <c r="J569" s="6">
        <v>690</v>
      </c>
      <c r="K569" s="6"/>
      <c r="L569" s="6"/>
      <c r="M569" s="61">
        <v>50</v>
      </c>
      <c r="N569" s="4" t="s">
        <v>1709</v>
      </c>
      <c r="O569" s="4">
        <v>32</v>
      </c>
      <c r="P569" s="4">
        <v>63</v>
      </c>
      <c r="Q569" s="4">
        <v>95</v>
      </c>
      <c r="R569" s="4">
        <v>95</v>
      </c>
      <c r="S569" s="4">
        <v>1</v>
      </c>
      <c r="T569" s="4">
        <v>1</v>
      </c>
      <c r="U569" s="4">
        <v>3</v>
      </c>
      <c r="V569" s="4">
        <v>95</v>
      </c>
      <c r="W569" s="4">
        <v>95</v>
      </c>
      <c r="X569" s="4">
        <v>0</v>
      </c>
      <c r="Y569" s="4">
        <v>1</v>
      </c>
      <c r="Z569" s="4">
        <v>4</v>
      </c>
      <c r="AA569" s="4">
        <v>100</v>
      </c>
      <c r="AB569" s="4">
        <v>100</v>
      </c>
      <c r="AC569" s="4">
        <v>100</v>
      </c>
      <c r="AD569" s="4">
        <v>100</v>
      </c>
      <c r="AE569" s="4">
        <v>95</v>
      </c>
      <c r="AF569" s="4">
        <v>0</v>
      </c>
      <c r="AG569" s="4">
        <v>95</v>
      </c>
      <c r="AH569" s="4">
        <v>5</v>
      </c>
      <c r="AI569" s="4">
        <v>100</v>
      </c>
      <c r="AJ569" s="4">
        <v>4</v>
      </c>
      <c r="AK569" s="4" t="s">
        <v>96</v>
      </c>
      <c r="AL569" s="4" t="s">
        <v>96</v>
      </c>
      <c r="AM569" s="4">
        <v>2</v>
      </c>
      <c r="AN569" s="4" t="s">
        <v>96</v>
      </c>
      <c r="AO569" s="4" t="s">
        <v>97</v>
      </c>
      <c r="AP569" s="4" t="s">
        <v>97</v>
      </c>
      <c r="AQ569" s="4" t="s">
        <v>96</v>
      </c>
      <c r="AR569" s="4" t="s">
        <v>96</v>
      </c>
      <c r="AS569" s="4" t="s">
        <v>97</v>
      </c>
      <c r="AT569" s="4" t="s">
        <v>97</v>
      </c>
      <c r="AU569" s="4" t="s">
        <v>97</v>
      </c>
      <c r="AV569" s="4" t="s">
        <v>97</v>
      </c>
      <c r="AW569" s="4" t="s">
        <v>97</v>
      </c>
      <c r="AX569" s="4" t="s">
        <v>97</v>
      </c>
      <c r="AY569" s="4" t="s">
        <v>97</v>
      </c>
      <c r="AZ569" s="4" t="s">
        <v>97</v>
      </c>
      <c r="BA569" s="4" t="s">
        <v>97</v>
      </c>
      <c r="BB569" s="4" t="s">
        <v>97</v>
      </c>
      <c r="BC569" s="4" t="s">
        <v>96</v>
      </c>
      <c r="BD569" s="4" t="s">
        <v>97</v>
      </c>
      <c r="BE569" s="4">
        <v>0</v>
      </c>
      <c r="BF569" s="4">
        <v>0</v>
      </c>
      <c r="BG569" s="4">
        <v>2</v>
      </c>
      <c r="BH569" s="4">
        <v>0</v>
      </c>
      <c r="BI569" s="4">
        <v>3</v>
      </c>
      <c r="BJ569" s="4">
        <v>0</v>
      </c>
      <c r="BK569" s="4">
        <v>11</v>
      </c>
      <c r="BL569" s="4" t="s">
        <v>97</v>
      </c>
      <c r="BM569" s="4" t="s">
        <v>97</v>
      </c>
      <c r="BN569" s="4" t="s">
        <v>98</v>
      </c>
      <c r="BO569" s="6" t="s">
        <v>97</v>
      </c>
      <c r="BP569" s="6" t="s">
        <v>98</v>
      </c>
      <c r="BQ569" s="6" t="s">
        <v>98</v>
      </c>
      <c r="BR569" s="6" t="s">
        <v>96</v>
      </c>
      <c r="BS569" s="6">
        <v>43</v>
      </c>
      <c r="BT569" s="6" t="s">
        <v>96</v>
      </c>
      <c r="BU569" s="29" t="s">
        <v>430</v>
      </c>
      <c r="BV569" s="29" t="s">
        <v>1798</v>
      </c>
      <c r="BW569" s="29" t="s">
        <v>429</v>
      </c>
      <c r="BX569" s="29" t="s">
        <v>429</v>
      </c>
      <c r="BY569" s="29" t="s">
        <v>430</v>
      </c>
      <c r="BZ569" s="65" t="s">
        <v>429</v>
      </c>
      <c r="CA569" s="65" t="s">
        <v>429</v>
      </c>
      <c r="CB569" s="65" t="s">
        <v>429</v>
      </c>
      <c r="CC569" s="65" t="s">
        <v>429</v>
      </c>
      <c r="CD569" s="66">
        <v>252</v>
      </c>
      <c r="CE569" s="66">
        <v>116</v>
      </c>
      <c r="CF569" s="66">
        <v>70</v>
      </c>
      <c r="CG569" s="66">
        <v>0</v>
      </c>
      <c r="CH569" s="66">
        <v>7</v>
      </c>
      <c r="CI569" s="66">
        <v>218</v>
      </c>
      <c r="CJ569" s="66">
        <v>69</v>
      </c>
      <c r="CK569" s="66">
        <v>81</v>
      </c>
      <c r="CL569" s="66">
        <v>1180</v>
      </c>
      <c r="CM569" s="66">
        <v>579</v>
      </c>
      <c r="CN569" s="66">
        <v>48</v>
      </c>
      <c r="CO569" s="66">
        <v>146</v>
      </c>
      <c r="CP569" s="66">
        <v>75</v>
      </c>
      <c r="CQ569" s="66">
        <v>76</v>
      </c>
      <c r="CR569" s="67">
        <v>0.22698025293987131</v>
      </c>
      <c r="CS569" s="67">
        <v>0.22587086753938318</v>
      </c>
      <c r="CT569" s="67">
        <v>0.29731528733081874</v>
      </c>
      <c r="CU569" s="67">
        <v>0.13379187929886843</v>
      </c>
      <c r="CV569" s="67">
        <v>0.11604171289105836</v>
      </c>
      <c r="CW569" s="68">
        <v>55</v>
      </c>
      <c r="CX569" s="68">
        <v>58</v>
      </c>
      <c r="CY569" s="68">
        <v>51</v>
      </c>
      <c r="CZ569" s="68">
        <v>35</v>
      </c>
    </row>
    <row r="570" spans="1:371" x14ac:dyDescent="0.3">
      <c r="A570" s="3" t="s">
        <v>1003</v>
      </c>
      <c r="B570" s="3" t="s">
        <v>1055</v>
      </c>
      <c r="C570" s="3" t="s">
        <v>1066</v>
      </c>
      <c r="D570" s="6">
        <v>581241</v>
      </c>
      <c r="E570" s="4">
        <v>1109</v>
      </c>
      <c r="F570" s="4">
        <v>484</v>
      </c>
      <c r="G570" s="54">
        <v>0.436429215509468</v>
      </c>
      <c r="H570" s="4">
        <v>1</v>
      </c>
      <c r="I570" s="4">
        <v>484</v>
      </c>
      <c r="J570" s="6"/>
      <c r="K570" s="6">
        <v>484</v>
      </c>
      <c r="L570" s="6"/>
      <c r="M570" s="61"/>
      <c r="N570" s="4" t="s">
        <v>1709</v>
      </c>
      <c r="O570" s="4">
        <v>0</v>
      </c>
      <c r="P570" s="4">
        <v>0</v>
      </c>
      <c r="Q570" s="4">
        <v>100</v>
      </c>
      <c r="R570" s="4">
        <v>90</v>
      </c>
      <c r="S570" s="4">
        <v>10</v>
      </c>
      <c r="T570" s="4">
        <v>0</v>
      </c>
      <c r="U570" s="4">
        <v>0</v>
      </c>
      <c r="V570" s="4">
        <v>90</v>
      </c>
      <c r="W570" s="4">
        <v>0</v>
      </c>
      <c r="X570" s="4">
        <v>100</v>
      </c>
      <c r="Y570" s="4">
        <v>0</v>
      </c>
      <c r="Z570" s="4">
        <v>0</v>
      </c>
      <c r="AA570" s="4">
        <v>100</v>
      </c>
      <c r="AB570" s="4">
        <v>100</v>
      </c>
      <c r="AC570" s="4">
        <v>100</v>
      </c>
      <c r="AD570" s="4">
        <v>100</v>
      </c>
      <c r="AE570" s="4">
        <v>90</v>
      </c>
      <c r="AF570" s="4">
        <v>0</v>
      </c>
      <c r="AG570" s="4">
        <v>90</v>
      </c>
      <c r="AH570" s="4">
        <v>10</v>
      </c>
      <c r="AI570" s="4">
        <v>100</v>
      </c>
      <c r="AJ570" s="4">
        <v>2</v>
      </c>
      <c r="AK570" s="4" t="s">
        <v>96</v>
      </c>
      <c r="AL570" s="4" t="s">
        <v>96</v>
      </c>
      <c r="AM570" s="4">
        <v>2</v>
      </c>
      <c r="AN570" s="4" t="s">
        <v>97</v>
      </c>
      <c r="AO570" s="4" t="s">
        <v>97</v>
      </c>
      <c r="AP570" s="4" t="s">
        <v>97</v>
      </c>
      <c r="AQ570" s="4" t="s">
        <v>97</v>
      </c>
      <c r="AR570" s="4" t="s">
        <v>96</v>
      </c>
      <c r="AS570" s="4" t="s">
        <v>97</v>
      </c>
      <c r="AT570" s="4" t="s">
        <v>97</v>
      </c>
      <c r="AU570" s="4" t="s">
        <v>97</v>
      </c>
      <c r="AV570" s="4" t="s">
        <v>97</v>
      </c>
      <c r="AW570" s="4" t="s">
        <v>97</v>
      </c>
      <c r="AX570" s="4" t="s">
        <v>97</v>
      </c>
      <c r="AY570" s="4" t="s">
        <v>97</v>
      </c>
      <c r="AZ570" s="4" t="s">
        <v>97</v>
      </c>
      <c r="BA570" s="4" t="s">
        <v>97</v>
      </c>
      <c r="BB570" s="4" t="s">
        <v>97</v>
      </c>
      <c r="BC570" s="4" t="s">
        <v>97</v>
      </c>
      <c r="BD570" s="4" t="s">
        <v>1710</v>
      </c>
      <c r="BE570" s="4">
        <v>4</v>
      </c>
      <c r="BF570" s="4">
        <v>4</v>
      </c>
      <c r="BG570" s="4">
        <v>4</v>
      </c>
      <c r="BH570" s="4">
        <v>0</v>
      </c>
      <c r="BI570" s="4">
        <v>4</v>
      </c>
      <c r="BJ570" s="4">
        <v>0</v>
      </c>
      <c r="BK570" s="4">
        <v>7</v>
      </c>
      <c r="BL570" s="4" t="s">
        <v>96</v>
      </c>
      <c r="BM570" s="4" t="s">
        <v>97</v>
      </c>
      <c r="BN570" s="4" t="s">
        <v>98</v>
      </c>
      <c r="BO570" s="6" t="s">
        <v>97</v>
      </c>
      <c r="BP570" s="6" t="s">
        <v>98</v>
      </c>
      <c r="BQ570" s="6" t="s">
        <v>98</v>
      </c>
      <c r="BR570" s="6" t="s">
        <v>96</v>
      </c>
      <c r="BS570" s="6">
        <v>25</v>
      </c>
      <c r="BT570" s="6" t="s">
        <v>96</v>
      </c>
      <c r="BU570" s="29" t="s">
        <v>430</v>
      </c>
      <c r="BV570" s="29" t="s">
        <v>1801</v>
      </c>
      <c r="BW570" s="29" t="s">
        <v>429</v>
      </c>
      <c r="BX570" s="29" t="s">
        <v>429</v>
      </c>
      <c r="BY570" s="29" t="s">
        <v>430</v>
      </c>
      <c r="BZ570" s="65" t="s">
        <v>429</v>
      </c>
      <c r="CA570" s="65" t="s">
        <v>1800</v>
      </c>
      <c r="CB570" s="65" t="s">
        <v>1800</v>
      </c>
      <c r="CC570" s="65" t="s">
        <v>1800</v>
      </c>
      <c r="CD570" s="66">
        <v>83</v>
      </c>
      <c r="CE570" s="66">
        <v>45</v>
      </c>
      <c r="CF570" s="66">
        <v>16</v>
      </c>
      <c r="CG570" s="66">
        <v>5</v>
      </c>
      <c r="CH570" s="66">
        <v>0</v>
      </c>
      <c r="CI570" s="66">
        <v>74</v>
      </c>
      <c r="CJ570" s="66">
        <v>0</v>
      </c>
      <c r="CK570" s="66">
        <v>31</v>
      </c>
      <c r="CL570" s="66">
        <v>332</v>
      </c>
      <c r="CM570" s="66">
        <v>168</v>
      </c>
      <c r="CN570" s="66">
        <v>17</v>
      </c>
      <c r="CO570" s="66">
        <v>47</v>
      </c>
      <c r="CP570" s="66">
        <v>7</v>
      </c>
      <c r="CQ570" s="66">
        <v>5</v>
      </c>
      <c r="CR570" s="67">
        <v>0.27614678899082568</v>
      </c>
      <c r="CS570" s="67">
        <v>0.19724770642201836</v>
      </c>
      <c r="CT570" s="67">
        <v>0.3128440366972477</v>
      </c>
      <c r="CU570" s="67">
        <v>0.11651376146788991</v>
      </c>
      <c r="CV570" s="67">
        <v>9.7247706422018354E-2</v>
      </c>
      <c r="CW570" s="68">
        <v>28</v>
      </c>
      <c r="CX570" s="68">
        <v>3</v>
      </c>
      <c r="CY570" s="68">
        <v>25</v>
      </c>
      <c r="CZ570" s="68">
        <v>9</v>
      </c>
    </row>
    <row r="571" spans="1:371" x14ac:dyDescent="0.3">
      <c r="A571" s="3" t="s">
        <v>1003</v>
      </c>
      <c r="B571" s="3" t="s">
        <v>1055</v>
      </c>
      <c r="C571" s="3" t="s">
        <v>1068</v>
      </c>
      <c r="D571" s="6">
        <v>523780</v>
      </c>
      <c r="E571" s="4">
        <v>1901</v>
      </c>
      <c r="F571" s="4">
        <v>1475</v>
      </c>
      <c r="G571" s="54">
        <v>0.77590741714886902</v>
      </c>
      <c r="H571" s="4">
        <v>1</v>
      </c>
      <c r="I571" s="4">
        <v>1475</v>
      </c>
      <c r="J571" s="6"/>
      <c r="K571" s="6">
        <v>1475</v>
      </c>
      <c r="L571" s="6"/>
      <c r="M571" s="61"/>
      <c r="N571" s="4" t="s">
        <v>1709</v>
      </c>
      <c r="O571" s="4">
        <v>18</v>
      </c>
      <c r="P571" s="4">
        <v>220</v>
      </c>
      <c r="Q571" s="4">
        <v>100</v>
      </c>
      <c r="R571" s="4">
        <v>20</v>
      </c>
      <c r="S571" s="4">
        <v>10</v>
      </c>
      <c r="T571" s="4">
        <v>70</v>
      </c>
      <c r="U571" s="4">
        <v>0</v>
      </c>
      <c r="V571" s="4">
        <v>0</v>
      </c>
      <c r="W571" s="4">
        <v>0</v>
      </c>
      <c r="X571" s="4">
        <v>30</v>
      </c>
      <c r="Y571" s="4">
        <v>0</v>
      </c>
      <c r="Z571" s="4">
        <v>70</v>
      </c>
      <c r="AA571" s="4">
        <v>100</v>
      </c>
      <c r="AB571" s="4">
        <v>90</v>
      </c>
      <c r="AC571" s="4">
        <v>80</v>
      </c>
      <c r="AD571" s="4">
        <v>0</v>
      </c>
      <c r="AE571" s="4">
        <v>0</v>
      </c>
      <c r="AF571" s="4">
        <v>0</v>
      </c>
      <c r="AG571" s="4">
        <v>0</v>
      </c>
      <c r="AH571" s="4">
        <v>100</v>
      </c>
      <c r="AI571" s="4">
        <v>25</v>
      </c>
      <c r="AJ571" s="4">
        <v>2</v>
      </c>
      <c r="AK571" s="4" t="s">
        <v>96</v>
      </c>
      <c r="AL571" s="4" t="s">
        <v>96</v>
      </c>
      <c r="AM571" s="4">
        <v>48</v>
      </c>
      <c r="AN571" s="4" t="s">
        <v>97</v>
      </c>
      <c r="AO571" s="4" t="s">
        <v>97</v>
      </c>
      <c r="AP571" s="4" t="s">
        <v>97</v>
      </c>
      <c r="AQ571" s="4" t="s">
        <v>97</v>
      </c>
      <c r="AR571" s="4" t="s">
        <v>96</v>
      </c>
      <c r="AS571" s="4" t="s">
        <v>97</v>
      </c>
      <c r="AT571" s="4" t="s">
        <v>97</v>
      </c>
      <c r="AU571" s="4" t="s">
        <v>97</v>
      </c>
      <c r="AV571" s="4" t="s">
        <v>97</v>
      </c>
      <c r="AW571" s="4" t="s">
        <v>97</v>
      </c>
      <c r="AX571" s="4" t="s">
        <v>97</v>
      </c>
      <c r="AY571" s="4" t="s">
        <v>97</v>
      </c>
      <c r="AZ571" s="4" t="s">
        <v>97</v>
      </c>
      <c r="BA571" s="4" t="s">
        <v>97</v>
      </c>
      <c r="BB571" s="4" t="s">
        <v>97</v>
      </c>
      <c r="BC571" s="4" t="s">
        <v>97</v>
      </c>
      <c r="BD571" s="4" t="s">
        <v>97</v>
      </c>
      <c r="BE571" s="4">
        <v>4</v>
      </c>
      <c r="BF571" s="4">
        <v>4</v>
      </c>
      <c r="BG571" s="4">
        <v>4</v>
      </c>
      <c r="BH571" s="4">
        <v>0</v>
      </c>
      <c r="BI571" s="4">
        <v>4</v>
      </c>
      <c r="BJ571" s="4">
        <v>0</v>
      </c>
      <c r="BK571" s="4">
        <v>9</v>
      </c>
      <c r="BL571" s="4" t="s">
        <v>96</v>
      </c>
      <c r="BM571" s="4" t="s">
        <v>97</v>
      </c>
      <c r="BN571" s="4" t="s">
        <v>98</v>
      </c>
      <c r="BO571" s="6" t="s">
        <v>97</v>
      </c>
      <c r="BP571" s="6" t="s">
        <v>98</v>
      </c>
      <c r="BQ571" s="6" t="s">
        <v>98</v>
      </c>
      <c r="BR571" s="6" t="s">
        <v>96</v>
      </c>
      <c r="BS571" s="6">
        <v>250</v>
      </c>
      <c r="BT571" s="6" t="s">
        <v>96</v>
      </c>
      <c r="BU571" s="29" t="s">
        <v>430</v>
      </c>
      <c r="BV571" s="29" t="s">
        <v>1798</v>
      </c>
      <c r="BW571" s="29" t="s">
        <v>429</v>
      </c>
      <c r="BX571" s="29" t="s">
        <v>1798</v>
      </c>
      <c r="BY571" s="29" t="s">
        <v>430</v>
      </c>
      <c r="BZ571" s="65" t="s">
        <v>429</v>
      </c>
      <c r="CA571" s="65" t="s">
        <v>429</v>
      </c>
      <c r="CB571" s="65" t="s">
        <v>429</v>
      </c>
      <c r="CC571" s="65" t="s">
        <v>429</v>
      </c>
      <c r="CD571" s="69">
        <v>336</v>
      </c>
      <c r="CE571" s="69">
        <v>173.66666666666666</v>
      </c>
      <c r="CF571" s="66">
        <v>108</v>
      </c>
      <c r="CG571" s="69">
        <v>94</v>
      </c>
      <c r="CH571" s="69">
        <v>43</v>
      </c>
      <c r="CI571" s="69">
        <v>712</v>
      </c>
      <c r="CJ571" s="69">
        <v>47</v>
      </c>
      <c r="CK571" s="66">
        <v>149</v>
      </c>
      <c r="CL571" s="66">
        <v>1245</v>
      </c>
      <c r="CM571" s="66">
        <v>385</v>
      </c>
      <c r="CN571" s="66">
        <v>75</v>
      </c>
      <c r="CO571" s="66">
        <v>205</v>
      </c>
      <c r="CP571" s="66">
        <v>560</v>
      </c>
      <c r="CQ571" s="66">
        <v>556</v>
      </c>
      <c r="CR571" s="67">
        <v>0.44361666102268882</v>
      </c>
      <c r="CS571" s="67">
        <v>0.29563156112428041</v>
      </c>
      <c r="CT571" s="67">
        <v>0.18049441246190315</v>
      </c>
      <c r="CU571" s="67">
        <v>5.4182187605824585E-2</v>
      </c>
      <c r="CV571" s="67">
        <v>2.6075177785303081E-2</v>
      </c>
      <c r="CW571" s="68">
        <v>16</v>
      </c>
      <c r="CX571" s="68">
        <v>7</v>
      </c>
      <c r="CY571" s="68">
        <v>95</v>
      </c>
      <c r="CZ571" s="68">
        <v>4</v>
      </c>
    </row>
    <row r="572" spans="1:371" x14ac:dyDescent="0.3">
      <c r="A572" s="3" t="s">
        <v>1003</v>
      </c>
      <c r="B572" s="3" t="s">
        <v>1055</v>
      </c>
      <c r="C572" s="3" t="s">
        <v>1069</v>
      </c>
      <c r="D572" s="6">
        <v>523798</v>
      </c>
      <c r="E572" s="4">
        <v>3085</v>
      </c>
      <c r="F572" s="4">
        <v>2344</v>
      </c>
      <c r="G572" s="54">
        <v>0.75980551053484602</v>
      </c>
      <c r="H572" s="4">
        <v>1</v>
      </c>
      <c r="I572" s="4">
        <v>2254</v>
      </c>
      <c r="J572" s="6">
        <v>2254</v>
      </c>
      <c r="K572" s="6"/>
      <c r="L572" s="6"/>
      <c r="M572" s="61">
        <v>90</v>
      </c>
      <c r="N572" s="4" t="s">
        <v>1709</v>
      </c>
      <c r="O572" s="4">
        <v>0</v>
      </c>
      <c r="P572" s="4">
        <v>0</v>
      </c>
      <c r="Q572" s="4">
        <v>100</v>
      </c>
      <c r="R572" s="4">
        <v>100</v>
      </c>
      <c r="S572" s="4">
        <v>0</v>
      </c>
      <c r="T572" s="4">
        <v>0</v>
      </c>
      <c r="U572" s="4">
        <v>0</v>
      </c>
      <c r="V572" s="4">
        <v>90</v>
      </c>
      <c r="W572" s="4">
        <v>90</v>
      </c>
      <c r="X572" s="4">
        <v>0</v>
      </c>
      <c r="Y572" s="4">
        <v>0</v>
      </c>
      <c r="Z572" s="4">
        <v>10</v>
      </c>
      <c r="AA572" s="4">
        <v>100</v>
      </c>
      <c r="AB572" s="4">
        <v>100</v>
      </c>
      <c r="AC572" s="4">
        <v>100</v>
      </c>
      <c r="AD572" s="4">
        <v>100</v>
      </c>
      <c r="AE572" s="4">
        <v>80</v>
      </c>
      <c r="AF572" s="4">
        <v>30</v>
      </c>
      <c r="AG572" s="4">
        <v>30</v>
      </c>
      <c r="AH572" s="4">
        <v>40</v>
      </c>
      <c r="AI572" s="4">
        <v>100</v>
      </c>
      <c r="AJ572" s="4">
        <v>2</v>
      </c>
      <c r="AK572" s="4" t="s">
        <v>96</v>
      </c>
      <c r="AL572" s="4" t="s">
        <v>96</v>
      </c>
      <c r="AM572" s="4">
        <v>3</v>
      </c>
      <c r="AN572" s="4" t="s">
        <v>97</v>
      </c>
      <c r="AO572" s="4" t="s">
        <v>97</v>
      </c>
      <c r="AP572" s="4" t="s">
        <v>97</v>
      </c>
      <c r="AQ572" s="4" t="s">
        <v>97</v>
      </c>
      <c r="AR572" s="4" t="s">
        <v>97</v>
      </c>
      <c r="AS572" s="4" t="s">
        <v>97</v>
      </c>
      <c r="AT572" s="4" t="s">
        <v>97</v>
      </c>
      <c r="AU572" s="4" t="s">
        <v>96</v>
      </c>
      <c r="AV572" s="4" t="s">
        <v>97</v>
      </c>
      <c r="AW572" s="4" t="s">
        <v>97</v>
      </c>
      <c r="AX572" s="4" t="s">
        <v>97</v>
      </c>
      <c r="AY572" s="4" t="s">
        <v>97</v>
      </c>
      <c r="AZ572" s="4" t="s">
        <v>97</v>
      </c>
      <c r="BA572" s="4" t="s">
        <v>96</v>
      </c>
      <c r="BB572" s="4" t="s">
        <v>96</v>
      </c>
      <c r="BC572" s="4" t="s">
        <v>96</v>
      </c>
      <c r="BD572" s="4" t="s">
        <v>96</v>
      </c>
      <c r="BE572" s="4">
        <v>7</v>
      </c>
      <c r="BF572" s="4">
        <v>7</v>
      </c>
      <c r="BG572" s="4">
        <v>7</v>
      </c>
      <c r="BH572" s="4">
        <v>0</v>
      </c>
      <c r="BI572" s="4">
        <v>7</v>
      </c>
      <c r="BJ572" s="4">
        <v>0</v>
      </c>
      <c r="BK572" s="4">
        <v>9</v>
      </c>
      <c r="BL572" s="4" t="s">
        <v>96</v>
      </c>
      <c r="BM572" s="4" t="s">
        <v>96</v>
      </c>
      <c r="BN572" s="4" t="s">
        <v>1741</v>
      </c>
      <c r="BO572" s="6" t="s">
        <v>97</v>
      </c>
      <c r="BP572" s="6" t="s">
        <v>98</v>
      </c>
      <c r="BQ572" s="6" t="s">
        <v>98</v>
      </c>
      <c r="BR572" s="6" t="s">
        <v>96</v>
      </c>
      <c r="BS572" s="6">
        <v>150</v>
      </c>
      <c r="BT572" s="6" t="s">
        <v>96</v>
      </c>
      <c r="BU572" s="29" t="s">
        <v>430</v>
      </c>
      <c r="BV572" s="29" t="s">
        <v>1798</v>
      </c>
      <c r="BW572" s="29" t="s">
        <v>1798</v>
      </c>
      <c r="BX572" s="29" t="s">
        <v>429</v>
      </c>
      <c r="BY572" s="29" t="s">
        <v>430</v>
      </c>
      <c r="BZ572" s="65" t="s">
        <v>429</v>
      </c>
      <c r="CA572" s="65" t="s">
        <v>1800</v>
      </c>
      <c r="CB572" s="65" t="s">
        <v>1800</v>
      </c>
      <c r="CC572" s="65" t="s">
        <v>429</v>
      </c>
      <c r="CD572" s="66">
        <v>519</v>
      </c>
      <c r="CE572" s="66">
        <v>344</v>
      </c>
      <c r="CF572" s="66">
        <v>157</v>
      </c>
      <c r="CG572" s="66">
        <v>88</v>
      </c>
      <c r="CH572" s="66">
        <v>2</v>
      </c>
      <c r="CI572" s="66">
        <v>1028</v>
      </c>
      <c r="CJ572" s="66">
        <v>586</v>
      </c>
      <c r="CK572" s="66">
        <v>244</v>
      </c>
      <c r="CL572" s="66">
        <v>1339</v>
      </c>
      <c r="CM572" s="66">
        <v>505</v>
      </c>
      <c r="CN572" s="66">
        <v>69</v>
      </c>
      <c r="CO572" s="66">
        <v>217</v>
      </c>
      <c r="CP572" s="66">
        <v>794</v>
      </c>
      <c r="CQ572" s="66">
        <v>710</v>
      </c>
      <c r="CR572" s="67">
        <v>0.39727272727272728</v>
      </c>
      <c r="CS572" s="67">
        <v>0.27606060606060606</v>
      </c>
      <c r="CT572" s="67">
        <v>0.21666666666666667</v>
      </c>
      <c r="CU572" s="67">
        <v>7.575757575757576E-2</v>
      </c>
      <c r="CV572" s="67">
        <v>3.4242424242424241E-2</v>
      </c>
      <c r="CW572" s="68">
        <v>12</v>
      </c>
      <c r="CX572" s="68">
        <v>26</v>
      </c>
      <c r="CY572" s="68">
        <v>88</v>
      </c>
      <c r="CZ572" s="68">
        <v>12</v>
      </c>
    </row>
    <row r="573" spans="1:371" x14ac:dyDescent="0.3">
      <c r="A573" s="3" t="s">
        <v>1003</v>
      </c>
      <c r="B573" s="3" t="s">
        <v>1055</v>
      </c>
      <c r="C573" s="3" t="s">
        <v>1070</v>
      </c>
      <c r="D573" s="6">
        <v>523810</v>
      </c>
      <c r="E573" s="4">
        <v>1843</v>
      </c>
      <c r="F573" s="4">
        <v>287</v>
      </c>
      <c r="G573" s="54">
        <v>0.15572436245252305</v>
      </c>
      <c r="H573" s="4">
        <v>1</v>
      </c>
      <c r="I573" s="4">
        <v>287</v>
      </c>
      <c r="J573" s="6"/>
      <c r="K573" s="6"/>
      <c r="L573" s="6">
        <v>287</v>
      </c>
      <c r="M573" s="61"/>
      <c r="N573" s="4" t="s">
        <v>1712</v>
      </c>
      <c r="O573" s="4">
        <v>0</v>
      </c>
      <c r="P573" s="4">
        <v>0</v>
      </c>
      <c r="Q573" s="4">
        <v>100</v>
      </c>
      <c r="R573" s="4">
        <v>100</v>
      </c>
      <c r="S573" s="4">
        <v>0</v>
      </c>
      <c r="T573" s="4">
        <v>0</v>
      </c>
      <c r="U573" s="4">
        <v>0</v>
      </c>
      <c r="V573" s="4">
        <v>60</v>
      </c>
      <c r="W573" s="4">
        <v>60</v>
      </c>
      <c r="X573" s="4">
        <v>35</v>
      </c>
      <c r="Y573" s="4">
        <v>5</v>
      </c>
      <c r="Z573" s="4">
        <v>0</v>
      </c>
      <c r="AA573" s="4">
        <v>100</v>
      </c>
      <c r="AB573" s="4">
        <v>100</v>
      </c>
      <c r="AC573" s="4">
        <v>100</v>
      </c>
      <c r="AD573" s="4">
        <v>100</v>
      </c>
      <c r="AE573" s="4">
        <v>70</v>
      </c>
      <c r="AF573" s="4">
        <v>0</v>
      </c>
      <c r="AG573" s="4">
        <v>70</v>
      </c>
      <c r="AH573" s="4">
        <v>30</v>
      </c>
      <c r="AI573" s="4">
        <v>100</v>
      </c>
      <c r="AJ573" s="4">
        <v>2</v>
      </c>
      <c r="AK573" s="4" t="s">
        <v>96</v>
      </c>
      <c r="AL573" s="4" t="s">
        <v>96</v>
      </c>
      <c r="AM573" s="4">
        <v>12</v>
      </c>
      <c r="AN573" s="4" t="s">
        <v>96</v>
      </c>
      <c r="AO573" s="4" t="s">
        <v>97</v>
      </c>
      <c r="AP573" s="4" t="s">
        <v>97</v>
      </c>
      <c r="AQ573" s="4" t="s">
        <v>97</v>
      </c>
      <c r="AR573" s="4" t="s">
        <v>97</v>
      </c>
      <c r="AS573" s="4" t="s">
        <v>97</v>
      </c>
      <c r="AT573" s="4" t="s">
        <v>97</v>
      </c>
      <c r="AU573" s="4" t="s">
        <v>97</v>
      </c>
      <c r="AV573" s="4" t="s">
        <v>97</v>
      </c>
      <c r="AW573" s="4" t="s">
        <v>97</v>
      </c>
      <c r="AX573" s="4" t="s">
        <v>97</v>
      </c>
      <c r="AY573" s="4" t="s">
        <v>97</v>
      </c>
      <c r="AZ573" s="4" t="s">
        <v>97</v>
      </c>
      <c r="BA573" s="4" t="s">
        <v>97</v>
      </c>
      <c r="BB573" s="4" t="s">
        <v>97</v>
      </c>
      <c r="BC573" s="4" t="s">
        <v>96</v>
      </c>
      <c r="BD573" s="4" t="s">
        <v>96</v>
      </c>
      <c r="BE573" s="4">
        <v>0</v>
      </c>
      <c r="BF573" s="4">
        <v>10</v>
      </c>
      <c r="BG573" s="4">
        <v>10</v>
      </c>
      <c r="BH573" s="4">
        <v>0</v>
      </c>
      <c r="BI573" s="4">
        <v>10</v>
      </c>
      <c r="BJ573" s="4">
        <v>0</v>
      </c>
      <c r="BK573" s="4">
        <v>7</v>
      </c>
      <c r="BL573" s="4" t="s">
        <v>97</v>
      </c>
      <c r="BM573" s="4" t="s">
        <v>97</v>
      </c>
      <c r="BN573" s="4" t="s">
        <v>98</v>
      </c>
      <c r="BO573" s="6" t="s">
        <v>97</v>
      </c>
      <c r="BP573" s="6" t="s">
        <v>98</v>
      </c>
      <c r="BQ573" s="6" t="s">
        <v>98</v>
      </c>
      <c r="BR573" s="6" t="s">
        <v>96</v>
      </c>
      <c r="BS573" s="6">
        <v>30</v>
      </c>
      <c r="BT573" s="6" t="s">
        <v>96</v>
      </c>
      <c r="BU573" s="29" t="s">
        <v>430</v>
      </c>
      <c r="BV573" s="29" t="s">
        <v>1801</v>
      </c>
      <c r="BW573" s="29" t="s">
        <v>429</v>
      </c>
      <c r="BX573" s="29" t="s">
        <v>429</v>
      </c>
      <c r="BY573" s="29" t="s">
        <v>430</v>
      </c>
      <c r="BZ573" s="65" t="s">
        <v>429</v>
      </c>
      <c r="CA573" s="65" t="s">
        <v>429</v>
      </c>
      <c r="CB573" s="65" t="s">
        <v>429</v>
      </c>
      <c r="CC573" s="65" t="s">
        <v>1800</v>
      </c>
      <c r="CD573" s="66">
        <v>100</v>
      </c>
      <c r="CE573" s="66">
        <v>33</v>
      </c>
      <c r="CF573" s="66">
        <v>21</v>
      </c>
      <c r="CG573" s="66">
        <v>10</v>
      </c>
      <c r="CH573" s="66">
        <v>0</v>
      </c>
      <c r="CI573" s="66">
        <v>75</v>
      </c>
      <c r="CJ573" s="66">
        <v>0</v>
      </c>
      <c r="CK573" s="66">
        <v>33</v>
      </c>
      <c r="CL573" s="66">
        <v>480</v>
      </c>
      <c r="CM573" s="66">
        <v>255</v>
      </c>
      <c r="CN573" s="66">
        <v>19</v>
      </c>
      <c r="CO573" s="66">
        <v>54</v>
      </c>
      <c r="CP573" s="66">
        <v>179</v>
      </c>
      <c r="CQ573" s="66">
        <v>178</v>
      </c>
      <c r="CR573" s="67">
        <v>0.20611916264090177</v>
      </c>
      <c r="CS573" s="67">
        <v>0.21739130434782608</v>
      </c>
      <c r="CT573" s="67">
        <v>0.30005367686527107</v>
      </c>
      <c r="CU573" s="67">
        <v>0.15190552871712293</v>
      </c>
      <c r="CV573" s="67">
        <v>0.12453032742887815</v>
      </c>
      <c r="CW573" s="68">
        <v>17</v>
      </c>
      <c r="CX573" s="68">
        <v>20</v>
      </c>
      <c r="CY573" s="68">
        <v>18</v>
      </c>
      <c r="CZ573" s="68">
        <v>19</v>
      </c>
      <c r="DI573" s="47"/>
      <c r="DJ573" s="47"/>
      <c r="DK573" s="47"/>
      <c r="DL573" s="47"/>
      <c r="DM573" s="47"/>
      <c r="DN573" s="47"/>
      <c r="DO573" s="47"/>
      <c r="DP573" s="47"/>
      <c r="DQ573" s="47"/>
      <c r="DR573" s="47"/>
      <c r="DS573" s="47"/>
      <c r="DT573" s="47"/>
      <c r="DU573" s="47"/>
      <c r="DV573" s="47"/>
      <c r="DW573" s="47"/>
      <c r="DX573" s="47"/>
      <c r="DY573" s="47"/>
      <c r="DZ573" s="47"/>
      <c r="EA573" s="47"/>
      <c r="EB573" s="47"/>
      <c r="EC573" s="47"/>
      <c r="ED573" s="47"/>
      <c r="EE573" s="47"/>
      <c r="EF573" s="47"/>
      <c r="EG573" s="47"/>
      <c r="EH573" s="47"/>
      <c r="EI573" s="47"/>
      <c r="EJ573" s="47"/>
      <c r="EK573" s="47"/>
      <c r="EL573" s="47"/>
      <c r="EM573" s="47"/>
      <c r="EN573" s="47"/>
      <c r="EO573" s="47"/>
      <c r="EP573" s="47"/>
      <c r="EQ573" s="47"/>
      <c r="ER573" s="47"/>
      <c r="ES573" s="47"/>
      <c r="ET573" s="47"/>
      <c r="EU573" s="47"/>
      <c r="EV573" s="47"/>
      <c r="EW573" s="47"/>
      <c r="EX573" s="47"/>
      <c r="EY573" s="47"/>
      <c r="EZ573" s="47"/>
      <c r="FA573" s="47"/>
      <c r="FB573" s="47"/>
      <c r="FC573" s="47"/>
      <c r="FD573" s="47"/>
      <c r="FE573" s="47"/>
      <c r="FF573" s="47"/>
      <c r="FG573" s="47"/>
      <c r="FH573" s="47"/>
      <c r="FI573" s="47"/>
      <c r="FJ573" s="47"/>
      <c r="FK573" s="47"/>
      <c r="FL573" s="47"/>
      <c r="FM573" s="47"/>
      <c r="FN573" s="47"/>
      <c r="FO573" s="47"/>
      <c r="FP573" s="47"/>
      <c r="FQ573" s="47"/>
      <c r="FR573" s="47"/>
      <c r="FS573" s="47"/>
      <c r="FT573" s="47"/>
      <c r="FU573" s="47"/>
      <c r="FV573" s="47"/>
      <c r="FW573" s="47"/>
      <c r="FX573" s="47"/>
      <c r="FY573" s="47"/>
      <c r="FZ573" s="47"/>
      <c r="GA573" s="47"/>
      <c r="GB573" s="47"/>
      <c r="GC573" s="47"/>
      <c r="GD573" s="47"/>
      <c r="GE573" s="47"/>
      <c r="GF573" s="47"/>
      <c r="GG573" s="47"/>
      <c r="GH573" s="47"/>
      <c r="GI573" s="47"/>
      <c r="GJ573" s="47"/>
      <c r="GK573" s="47"/>
      <c r="GL573" s="47"/>
      <c r="GM573" s="47"/>
      <c r="GN573" s="47"/>
      <c r="GO573" s="47"/>
      <c r="GP573" s="47"/>
      <c r="GQ573" s="47"/>
      <c r="GR573" s="47"/>
      <c r="GS573" s="47"/>
      <c r="GT573" s="47"/>
      <c r="GU573" s="47"/>
      <c r="GV573" s="47"/>
      <c r="GW573" s="47"/>
      <c r="GX573" s="47"/>
      <c r="GY573" s="47"/>
      <c r="GZ573" s="47"/>
      <c r="HA573" s="47"/>
      <c r="HB573" s="47"/>
      <c r="HC573" s="47"/>
      <c r="HD573" s="47"/>
      <c r="HE573" s="47"/>
      <c r="HF573" s="47"/>
      <c r="HG573" s="47"/>
      <c r="HH573" s="47"/>
      <c r="HI573" s="47"/>
      <c r="HJ573" s="47"/>
      <c r="HK573" s="47"/>
      <c r="HL573" s="47"/>
      <c r="HM573" s="47"/>
      <c r="HN573" s="47"/>
      <c r="HO573" s="47"/>
      <c r="HP573" s="47"/>
      <c r="HQ573" s="47"/>
      <c r="HR573" s="47"/>
      <c r="HS573" s="47"/>
      <c r="HT573" s="47"/>
      <c r="HU573" s="47"/>
      <c r="HV573" s="47"/>
      <c r="HW573" s="47"/>
      <c r="HX573" s="47"/>
      <c r="HY573" s="47"/>
      <c r="HZ573" s="47"/>
      <c r="IA573" s="47"/>
      <c r="IB573" s="47"/>
      <c r="IC573" s="47"/>
      <c r="ID573" s="47"/>
      <c r="IE573" s="47"/>
      <c r="IF573" s="47"/>
      <c r="IG573" s="47"/>
      <c r="IH573" s="47"/>
      <c r="II573" s="47"/>
      <c r="IJ573" s="47"/>
      <c r="IK573" s="47"/>
      <c r="IL573" s="47"/>
      <c r="IM573" s="47"/>
      <c r="IN573" s="47"/>
      <c r="IO573" s="47"/>
      <c r="IP573" s="47"/>
      <c r="IQ573" s="47"/>
      <c r="IR573" s="47"/>
      <c r="IS573" s="47"/>
      <c r="IT573" s="47"/>
      <c r="IU573" s="47"/>
      <c r="IV573" s="47"/>
      <c r="IW573" s="47"/>
      <c r="IX573" s="47"/>
      <c r="IY573" s="47"/>
      <c r="IZ573" s="47"/>
      <c r="JA573" s="47"/>
      <c r="JB573" s="47"/>
      <c r="JC573" s="47"/>
      <c r="JD573" s="47"/>
      <c r="JE573" s="47"/>
      <c r="JF573" s="47"/>
      <c r="JG573" s="47"/>
      <c r="JH573" s="47"/>
      <c r="JI573" s="47"/>
      <c r="JJ573" s="47"/>
      <c r="JK573" s="47"/>
      <c r="JL573" s="47"/>
      <c r="JM573" s="47"/>
      <c r="JN573" s="47"/>
      <c r="JO573" s="47"/>
      <c r="JP573" s="47"/>
      <c r="JQ573" s="47"/>
      <c r="JR573" s="47"/>
      <c r="JS573" s="47"/>
      <c r="JT573" s="47"/>
      <c r="JU573" s="47"/>
      <c r="JV573" s="47"/>
      <c r="JW573" s="47"/>
      <c r="JX573" s="47"/>
      <c r="JY573" s="47"/>
      <c r="JZ573" s="47"/>
      <c r="KA573" s="47"/>
      <c r="KB573" s="47"/>
      <c r="KC573" s="47"/>
      <c r="KD573" s="47"/>
      <c r="KE573" s="47"/>
      <c r="KF573" s="47"/>
      <c r="KG573" s="47"/>
      <c r="KH573" s="47"/>
      <c r="KI573" s="47"/>
      <c r="KJ573" s="47"/>
      <c r="KK573" s="47"/>
      <c r="KL573" s="47"/>
      <c r="KM573" s="47"/>
      <c r="KN573" s="47"/>
      <c r="KO573" s="47"/>
      <c r="KP573" s="47"/>
      <c r="KQ573" s="47"/>
      <c r="KR573" s="47"/>
      <c r="KS573" s="47"/>
      <c r="KT573" s="47"/>
      <c r="KU573" s="47"/>
      <c r="KV573" s="47"/>
      <c r="KW573" s="47"/>
      <c r="KX573" s="47"/>
      <c r="KY573" s="47"/>
      <c r="KZ573" s="47"/>
      <c r="LA573" s="47"/>
      <c r="LB573" s="47"/>
      <c r="LC573" s="47"/>
      <c r="LD573" s="47"/>
      <c r="LE573" s="47"/>
      <c r="LF573" s="47"/>
      <c r="LG573" s="47"/>
      <c r="LH573" s="47"/>
      <c r="LI573" s="47"/>
      <c r="LJ573" s="47"/>
      <c r="LK573" s="47"/>
      <c r="LL573" s="47"/>
      <c r="LM573" s="47"/>
      <c r="LN573" s="47"/>
      <c r="LO573" s="47"/>
      <c r="LP573" s="47"/>
      <c r="LQ573" s="47"/>
      <c r="LR573" s="47"/>
      <c r="LS573" s="47"/>
      <c r="LT573" s="47"/>
      <c r="LU573" s="47"/>
      <c r="LV573" s="47"/>
      <c r="LW573" s="47"/>
      <c r="LX573" s="47"/>
      <c r="LY573" s="47"/>
      <c r="LZ573" s="47"/>
      <c r="MA573" s="47"/>
      <c r="MB573" s="47"/>
      <c r="MC573" s="47"/>
      <c r="MD573" s="47"/>
      <c r="ME573" s="47"/>
      <c r="MF573" s="47"/>
      <c r="MG573" s="47"/>
      <c r="MH573" s="47"/>
      <c r="MI573" s="47"/>
      <c r="MJ573" s="47"/>
      <c r="MK573" s="47"/>
      <c r="ML573" s="47"/>
      <c r="MM573" s="47"/>
      <c r="MN573" s="47"/>
      <c r="MO573" s="47"/>
      <c r="MP573" s="47"/>
      <c r="MQ573" s="47"/>
      <c r="MR573" s="47"/>
      <c r="MS573" s="47"/>
      <c r="MT573" s="47"/>
      <c r="MU573" s="47"/>
      <c r="MV573" s="47"/>
      <c r="MW573" s="47"/>
      <c r="MX573" s="47"/>
      <c r="MY573" s="47"/>
      <c r="MZ573" s="47"/>
      <c r="NA573" s="47"/>
      <c r="NB573" s="47"/>
      <c r="NC573" s="47"/>
      <c r="ND573" s="47"/>
      <c r="NE573" s="47"/>
      <c r="NF573" s="47"/>
      <c r="NG573" s="47"/>
    </row>
    <row r="574" spans="1:371" x14ac:dyDescent="0.3">
      <c r="A574" s="3" t="s">
        <v>1003</v>
      </c>
      <c r="B574" s="3" t="s">
        <v>1055</v>
      </c>
      <c r="C574" s="3" t="s">
        <v>1071</v>
      </c>
      <c r="D574" s="6">
        <v>523836</v>
      </c>
      <c r="E574" s="4">
        <v>2219</v>
      </c>
      <c r="F574" s="4">
        <v>156</v>
      </c>
      <c r="G574" s="54">
        <v>7.0301937809824244E-2</v>
      </c>
      <c r="H574" s="4">
        <v>2</v>
      </c>
      <c r="I574" s="4">
        <v>66</v>
      </c>
      <c r="J574" s="6"/>
      <c r="K574" s="6">
        <v>66</v>
      </c>
      <c r="L574" s="6"/>
      <c r="M574" s="61">
        <v>90</v>
      </c>
      <c r="N574" s="4" t="s">
        <v>1712</v>
      </c>
      <c r="O574" s="4">
        <v>52</v>
      </c>
      <c r="P574" s="4">
        <v>210</v>
      </c>
      <c r="Q574" s="4">
        <v>100</v>
      </c>
      <c r="R574" s="4">
        <v>100</v>
      </c>
      <c r="S574" s="4">
        <v>0</v>
      </c>
      <c r="T574" s="4">
        <v>0</v>
      </c>
      <c r="U574" s="4">
        <v>0</v>
      </c>
      <c r="V574" s="4">
        <v>70</v>
      </c>
      <c r="W574" s="4">
        <v>70</v>
      </c>
      <c r="X574" s="4">
        <v>30</v>
      </c>
      <c r="Y574" s="4">
        <v>0</v>
      </c>
      <c r="Z574" s="4">
        <v>0</v>
      </c>
      <c r="AA574" s="4">
        <v>100</v>
      </c>
      <c r="AB574" s="4">
        <v>100</v>
      </c>
      <c r="AC574" s="4">
        <v>0</v>
      </c>
      <c r="AD574" s="4">
        <v>100</v>
      </c>
      <c r="AE574" s="4">
        <v>90</v>
      </c>
      <c r="AF574" s="4">
        <v>0</v>
      </c>
      <c r="AG574" s="4">
        <v>90</v>
      </c>
      <c r="AH574" s="4">
        <v>10</v>
      </c>
      <c r="AI574" s="4">
        <v>100</v>
      </c>
      <c r="AJ574" s="4">
        <v>4</v>
      </c>
      <c r="AK574" s="4" t="s">
        <v>96</v>
      </c>
      <c r="AL574" s="4" t="s">
        <v>96</v>
      </c>
      <c r="AM574" s="4">
        <v>1</v>
      </c>
      <c r="AN574" s="4" t="s">
        <v>97</v>
      </c>
      <c r="AO574" s="4" t="s">
        <v>97</v>
      </c>
      <c r="AP574" s="4" t="s">
        <v>97</v>
      </c>
      <c r="AQ574" s="4" t="s">
        <v>97</v>
      </c>
      <c r="AR574" s="4" t="s">
        <v>97</v>
      </c>
      <c r="AS574" s="4" t="s">
        <v>97</v>
      </c>
      <c r="AT574" s="4" t="s">
        <v>97</v>
      </c>
      <c r="AU574" s="4" t="s">
        <v>97</v>
      </c>
      <c r="AV574" s="4" t="s">
        <v>97</v>
      </c>
      <c r="AW574" s="4" t="s">
        <v>97</v>
      </c>
      <c r="AX574" s="4" t="s">
        <v>97</v>
      </c>
      <c r="AY574" s="4" t="s">
        <v>97</v>
      </c>
      <c r="AZ574" s="4" t="s">
        <v>97</v>
      </c>
      <c r="BA574" s="4" t="s">
        <v>97</v>
      </c>
      <c r="BB574" s="4" t="s">
        <v>97</v>
      </c>
      <c r="BC574" s="4" t="s">
        <v>96</v>
      </c>
      <c r="BD574" s="4" t="s">
        <v>96</v>
      </c>
      <c r="BE574" s="4">
        <v>0</v>
      </c>
      <c r="BF574" s="4">
        <v>0</v>
      </c>
      <c r="BG574" s="4">
        <v>0</v>
      </c>
      <c r="BH574" s="4">
        <v>0</v>
      </c>
      <c r="BI574" s="4">
        <v>35</v>
      </c>
      <c r="BJ574" s="4">
        <v>0</v>
      </c>
      <c r="BK574" s="4">
        <v>9</v>
      </c>
      <c r="BL574" s="4" t="s">
        <v>97</v>
      </c>
      <c r="BM574" s="4" t="s">
        <v>97</v>
      </c>
      <c r="BN574" s="4" t="s">
        <v>98</v>
      </c>
      <c r="BO574" s="6" t="s">
        <v>97</v>
      </c>
      <c r="BP574" s="6" t="s">
        <v>98</v>
      </c>
      <c r="BQ574" s="6" t="s">
        <v>98</v>
      </c>
      <c r="BR574" s="6" t="s">
        <v>96</v>
      </c>
      <c r="BS574" s="6">
        <v>4</v>
      </c>
      <c r="BT574" s="6" t="s">
        <v>96</v>
      </c>
      <c r="BU574" s="29" t="s">
        <v>429</v>
      </c>
      <c r="BV574" s="29" t="s">
        <v>1801</v>
      </c>
      <c r="BW574" s="29" t="s">
        <v>429</v>
      </c>
      <c r="BX574" s="29" t="s">
        <v>429</v>
      </c>
      <c r="BY574" s="29" t="s">
        <v>429</v>
      </c>
      <c r="BZ574" s="65" t="s">
        <v>429</v>
      </c>
      <c r="CA574" s="65" t="s">
        <v>429</v>
      </c>
      <c r="CB574" s="65" t="s">
        <v>429</v>
      </c>
      <c r="CC574" s="65" t="s">
        <v>429</v>
      </c>
      <c r="CD574" s="66">
        <v>99</v>
      </c>
      <c r="CE574" s="66">
        <v>38</v>
      </c>
      <c r="CF574" s="66">
        <v>26</v>
      </c>
      <c r="CG574" s="66">
        <v>6</v>
      </c>
      <c r="CH574" s="66">
        <v>0</v>
      </c>
      <c r="CI574" s="66">
        <v>51</v>
      </c>
      <c r="CJ574" s="66">
        <v>7</v>
      </c>
      <c r="CK574" s="66">
        <v>24</v>
      </c>
      <c r="CL574" s="66">
        <v>457</v>
      </c>
      <c r="CM574" s="66">
        <v>253</v>
      </c>
      <c r="CN574" s="66">
        <v>25</v>
      </c>
      <c r="CO574" s="66">
        <v>78</v>
      </c>
      <c r="CP574" s="66">
        <v>32</v>
      </c>
      <c r="CQ574" s="66">
        <v>29</v>
      </c>
      <c r="CR574" s="67">
        <v>0.17618198037466548</v>
      </c>
      <c r="CS574" s="67">
        <v>0.20071364852809992</v>
      </c>
      <c r="CT574" s="67">
        <v>0.30686886708296163</v>
      </c>
      <c r="CU574" s="67">
        <v>0.17930419268510259</v>
      </c>
      <c r="CV574" s="67">
        <v>0.13693131132917039</v>
      </c>
      <c r="CW574" s="68">
        <v>17</v>
      </c>
      <c r="CX574" s="68">
        <v>67</v>
      </c>
      <c r="CY574" s="68">
        <v>22</v>
      </c>
      <c r="CZ574" s="68">
        <v>32</v>
      </c>
    </row>
    <row r="575" spans="1:371" x14ac:dyDescent="0.3">
      <c r="A575" s="3" t="s">
        <v>1003</v>
      </c>
      <c r="B575" s="3" t="s">
        <v>1055</v>
      </c>
      <c r="C575" s="3" t="s">
        <v>1074</v>
      </c>
      <c r="D575" s="6">
        <v>523887</v>
      </c>
      <c r="E575" s="4">
        <v>949</v>
      </c>
      <c r="F575" s="4">
        <v>322</v>
      </c>
      <c r="G575" s="54">
        <v>0.33930453108535302</v>
      </c>
      <c r="H575" s="4">
        <v>1</v>
      </c>
      <c r="I575" s="4">
        <v>322</v>
      </c>
      <c r="J575" s="6"/>
      <c r="K575" s="6">
        <v>322</v>
      </c>
      <c r="L575" s="6"/>
      <c r="M575" s="61"/>
      <c r="N575" s="4" t="s">
        <v>1709</v>
      </c>
      <c r="O575" s="4">
        <v>0</v>
      </c>
      <c r="P575" s="4">
        <v>0</v>
      </c>
      <c r="Q575" s="4">
        <v>100</v>
      </c>
      <c r="R575" s="4">
        <v>100</v>
      </c>
      <c r="S575" s="4">
        <v>0</v>
      </c>
      <c r="T575" s="4">
        <v>0</v>
      </c>
      <c r="U575" s="4">
        <v>0</v>
      </c>
      <c r="V575" s="4">
        <v>100</v>
      </c>
      <c r="W575" s="4">
        <v>100</v>
      </c>
      <c r="X575" s="4">
        <v>0</v>
      </c>
      <c r="Y575" s="4">
        <v>0</v>
      </c>
      <c r="Z575" s="4">
        <v>0</v>
      </c>
      <c r="AA575" s="4">
        <v>100</v>
      </c>
      <c r="AB575" s="4">
        <v>100</v>
      </c>
      <c r="AC575" s="4">
        <v>100</v>
      </c>
      <c r="AD575" s="4">
        <v>100</v>
      </c>
      <c r="AE575" s="4">
        <v>98</v>
      </c>
      <c r="AF575" s="4">
        <v>0</v>
      </c>
      <c r="AG575" s="4">
        <v>98</v>
      </c>
      <c r="AH575" s="4">
        <v>2</v>
      </c>
      <c r="AI575" s="4">
        <v>98</v>
      </c>
      <c r="AJ575" s="4">
        <v>2</v>
      </c>
      <c r="AK575" s="4" t="s">
        <v>96</v>
      </c>
      <c r="AL575" s="4" t="s">
        <v>96</v>
      </c>
      <c r="AM575" s="4">
        <v>6</v>
      </c>
      <c r="AN575" s="4" t="s">
        <v>97</v>
      </c>
      <c r="AO575" s="4" t="s">
        <v>97</v>
      </c>
      <c r="AP575" s="4" t="s">
        <v>97</v>
      </c>
      <c r="AQ575" s="4" t="s">
        <v>97</v>
      </c>
      <c r="AR575" s="4" t="s">
        <v>96</v>
      </c>
      <c r="AS575" s="4" t="s">
        <v>97</v>
      </c>
      <c r="AT575" s="4" t="s">
        <v>97</v>
      </c>
      <c r="AU575" s="4" t="s">
        <v>97</v>
      </c>
      <c r="AV575" s="4" t="s">
        <v>97</v>
      </c>
      <c r="AW575" s="4" t="s">
        <v>97</v>
      </c>
      <c r="AX575" s="4" t="s">
        <v>97</v>
      </c>
      <c r="AY575" s="4" t="s">
        <v>97</v>
      </c>
      <c r="AZ575" s="4" t="s">
        <v>97</v>
      </c>
      <c r="BA575" s="4" t="s">
        <v>97</v>
      </c>
      <c r="BB575" s="4" t="s">
        <v>97</v>
      </c>
      <c r="BC575" s="4" t="s">
        <v>97</v>
      </c>
      <c r="BD575" s="4" t="s">
        <v>96</v>
      </c>
      <c r="BE575" s="4">
        <v>3</v>
      </c>
      <c r="BF575" s="4">
        <v>3</v>
      </c>
      <c r="BG575" s="4">
        <v>9</v>
      </c>
      <c r="BH575" s="4">
        <v>0</v>
      </c>
      <c r="BI575" s="4">
        <v>3</v>
      </c>
      <c r="BJ575" s="4">
        <v>0</v>
      </c>
      <c r="BK575" s="4">
        <v>7</v>
      </c>
      <c r="BL575" s="4" t="s">
        <v>96</v>
      </c>
      <c r="BM575" s="4" t="s">
        <v>97</v>
      </c>
      <c r="BN575" s="4" t="s">
        <v>98</v>
      </c>
      <c r="BO575" s="6" t="s">
        <v>97</v>
      </c>
      <c r="BP575" s="6" t="s">
        <v>98</v>
      </c>
      <c r="BQ575" s="6" t="s">
        <v>98</v>
      </c>
      <c r="BR575" s="6" t="s">
        <v>96</v>
      </c>
      <c r="BS575" s="6">
        <v>12</v>
      </c>
      <c r="BT575" s="6" t="s">
        <v>96</v>
      </c>
      <c r="BU575" s="29" t="s">
        <v>429</v>
      </c>
      <c r="BV575" s="29" t="s">
        <v>429</v>
      </c>
      <c r="BW575" s="29" t="s">
        <v>429</v>
      </c>
      <c r="BX575" s="29" t="s">
        <v>429</v>
      </c>
      <c r="BY575" s="29" t="s">
        <v>429</v>
      </c>
      <c r="BZ575" s="65" t="s">
        <v>429</v>
      </c>
      <c r="CA575" s="65" t="s">
        <v>429</v>
      </c>
      <c r="CB575" s="65" t="s">
        <v>429</v>
      </c>
      <c r="CC575" s="65" t="s">
        <v>429</v>
      </c>
      <c r="CD575" s="66">
        <v>51</v>
      </c>
      <c r="CE575" s="66">
        <v>29</v>
      </c>
      <c r="CF575" s="66">
        <v>11</v>
      </c>
      <c r="CG575" s="66">
        <v>0</v>
      </c>
      <c r="CH575" s="66">
        <v>2</v>
      </c>
      <c r="CI575" s="66">
        <v>64</v>
      </c>
      <c r="CJ575" s="66">
        <v>0</v>
      </c>
      <c r="CK575" s="66">
        <v>20</v>
      </c>
      <c r="CL575" s="66">
        <v>221</v>
      </c>
      <c r="CM575" s="66">
        <v>122</v>
      </c>
      <c r="CN575" s="66">
        <v>12</v>
      </c>
      <c r="CO575" s="66">
        <v>22</v>
      </c>
      <c r="CP575" s="66">
        <v>13</v>
      </c>
      <c r="CQ575" s="66">
        <v>13</v>
      </c>
      <c r="CR575" s="67">
        <v>0.20019627085377822</v>
      </c>
      <c r="CS575" s="67">
        <v>0.19823356231599606</v>
      </c>
      <c r="CT575" s="67">
        <v>0.3042198233562316</v>
      </c>
      <c r="CU575" s="67">
        <v>0.16192345436702649</v>
      </c>
      <c r="CV575" s="67">
        <v>0.13542688910696762</v>
      </c>
      <c r="CW575" s="68">
        <v>18</v>
      </c>
      <c r="CX575" s="68">
        <v>20</v>
      </c>
      <c r="CY575" s="68">
        <v>14</v>
      </c>
      <c r="CZ575" s="68">
        <v>5</v>
      </c>
    </row>
    <row r="576" spans="1:371" x14ac:dyDescent="0.3">
      <c r="A576" s="3" t="s">
        <v>1003</v>
      </c>
      <c r="B576" s="3" t="s">
        <v>1055</v>
      </c>
      <c r="C576" s="3" t="s">
        <v>1075</v>
      </c>
      <c r="D576" s="6">
        <v>523909</v>
      </c>
      <c r="E576" s="4">
        <v>2016</v>
      </c>
      <c r="F576" s="4">
        <v>1907</v>
      </c>
      <c r="G576" s="54">
        <v>0.94593253968253965</v>
      </c>
      <c r="H576" s="4">
        <v>1</v>
      </c>
      <c r="I576" s="4">
        <v>1907</v>
      </c>
      <c r="J576" s="6">
        <v>1907</v>
      </c>
      <c r="K576" s="6"/>
      <c r="L576" s="6"/>
      <c r="M576" s="61"/>
      <c r="N576" s="4" t="s">
        <v>1709</v>
      </c>
      <c r="O576" s="4">
        <v>0</v>
      </c>
      <c r="P576" s="4">
        <v>0</v>
      </c>
      <c r="Q576" s="4">
        <v>100</v>
      </c>
      <c r="R576" s="4">
        <v>100</v>
      </c>
      <c r="S576" s="4">
        <v>0</v>
      </c>
      <c r="T576" s="4">
        <v>0</v>
      </c>
      <c r="U576" s="4">
        <v>0</v>
      </c>
      <c r="V576" s="4">
        <v>100</v>
      </c>
      <c r="W576" s="4">
        <v>90</v>
      </c>
      <c r="X576" s="4">
        <v>10</v>
      </c>
      <c r="Y576" s="4">
        <v>0</v>
      </c>
      <c r="Z576" s="4">
        <v>0</v>
      </c>
      <c r="AA576" s="4">
        <v>100</v>
      </c>
      <c r="AB576" s="4">
        <v>100</v>
      </c>
      <c r="AC576" s="4">
        <v>100</v>
      </c>
      <c r="AD576" s="4">
        <v>100</v>
      </c>
      <c r="AE576" s="4">
        <v>20</v>
      </c>
      <c r="AF576" s="4">
        <v>0</v>
      </c>
      <c r="AG576" s="4">
        <v>20</v>
      </c>
      <c r="AH576" s="4">
        <v>80</v>
      </c>
      <c r="AI576" s="4">
        <v>100</v>
      </c>
      <c r="AJ576" s="4">
        <v>4</v>
      </c>
      <c r="AK576" s="4" t="s">
        <v>96</v>
      </c>
      <c r="AL576" s="4" t="s">
        <v>96</v>
      </c>
      <c r="AM576" s="4">
        <v>2</v>
      </c>
      <c r="AN576" s="4" t="s">
        <v>97</v>
      </c>
      <c r="AO576" s="4" t="s">
        <v>97</v>
      </c>
      <c r="AP576" s="4" t="s">
        <v>97</v>
      </c>
      <c r="AQ576" s="4" t="s">
        <v>97</v>
      </c>
      <c r="AR576" s="4" t="s">
        <v>97</v>
      </c>
      <c r="AS576" s="4" t="s">
        <v>97</v>
      </c>
      <c r="AT576" s="4" t="s">
        <v>97</v>
      </c>
      <c r="AU576" s="4" t="s">
        <v>97</v>
      </c>
      <c r="AV576" s="4" t="s">
        <v>97</v>
      </c>
      <c r="AW576" s="4" t="s">
        <v>97</v>
      </c>
      <c r="AX576" s="4" t="s">
        <v>97</v>
      </c>
      <c r="AY576" s="4" t="s">
        <v>97</v>
      </c>
      <c r="AZ576" s="4" t="s">
        <v>97</v>
      </c>
      <c r="BA576" s="4" t="s">
        <v>97</v>
      </c>
      <c r="BB576" s="4" t="s">
        <v>97</v>
      </c>
      <c r="BC576" s="4" t="s">
        <v>97</v>
      </c>
      <c r="BD576" s="4" t="s">
        <v>97</v>
      </c>
      <c r="BE576" s="4">
        <v>5</v>
      </c>
      <c r="BF576" s="4">
        <v>5</v>
      </c>
      <c r="BG576" s="4">
        <v>5</v>
      </c>
      <c r="BH576" s="4">
        <v>0</v>
      </c>
      <c r="BI576" s="4">
        <v>5</v>
      </c>
      <c r="BJ576" s="4">
        <v>0</v>
      </c>
      <c r="BK576" s="4">
        <v>9</v>
      </c>
      <c r="BL576" s="4" t="s">
        <v>96</v>
      </c>
      <c r="BM576" s="4" t="s">
        <v>97</v>
      </c>
      <c r="BN576" s="4" t="s">
        <v>98</v>
      </c>
      <c r="BO576" s="6" t="s">
        <v>97</v>
      </c>
      <c r="BP576" s="6" t="s">
        <v>98</v>
      </c>
      <c r="BQ576" s="6" t="s">
        <v>98</v>
      </c>
      <c r="BR576" s="6" t="s">
        <v>96</v>
      </c>
      <c r="BS576" s="6">
        <v>300</v>
      </c>
      <c r="BT576" s="6" t="s">
        <v>96</v>
      </c>
      <c r="BU576" s="29" t="s">
        <v>429</v>
      </c>
      <c r="BV576" s="29" t="s">
        <v>1798</v>
      </c>
      <c r="BW576" s="29" t="s">
        <v>429</v>
      </c>
      <c r="BX576" s="29" t="s">
        <v>1798</v>
      </c>
      <c r="BY576" s="29" t="s">
        <v>430</v>
      </c>
      <c r="BZ576" s="65" t="s">
        <v>429</v>
      </c>
      <c r="CA576" s="65" t="s">
        <v>429</v>
      </c>
      <c r="CB576" s="65" t="s">
        <v>429</v>
      </c>
      <c r="CC576" s="65" t="s">
        <v>429</v>
      </c>
      <c r="CD576" s="66">
        <v>463</v>
      </c>
      <c r="CE576" s="66">
        <v>325</v>
      </c>
      <c r="CF576" s="66">
        <v>147</v>
      </c>
      <c r="CG576" s="66">
        <v>66</v>
      </c>
      <c r="CH576" s="66">
        <v>7</v>
      </c>
      <c r="CI576" s="66">
        <v>863</v>
      </c>
      <c r="CJ576" s="66">
        <v>127</v>
      </c>
      <c r="CK576" s="66">
        <v>197</v>
      </c>
      <c r="CL576" s="66">
        <v>949</v>
      </c>
      <c r="CM576" s="66">
        <v>339</v>
      </c>
      <c r="CN576" s="66">
        <v>67</v>
      </c>
      <c r="CO576" s="66">
        <v>176</v>
      </c>
      <c r="CP576" s="66">
        <v>506</v>
      </c>
      <c r="CQ576" s="66">
        <v>506</v>
      </c>
      <c r="CR576" s="67">
        <v>0.40856031128404668</v>
      </c>
      <c r="CS576" s="67">
        <v>0.29649805447470817</v>
      </c>
      <c r="CT576" s="67">
        <v>0.19844357976653695</v>
      </c>
      <c r="CU576" s="67">
        <v>6.7704280155642019E-2</v>
      </c>
      <c r="CV576" s="67">
        <v>2.8793774319066146E-2</v>
      </c>
      <c r="CW576" s="68">
        <v>11</v>
      </c>
      <c r="CX576" s="68">
        <v>17</v>
      </c>
      <c r="CY576" s="68">
        <v>79</v>
      </c>
      <c r="CZ576" s="68">
        <v>6</v>
      </c>
    </row>
    <row r="577" spans="1:375" x14ac:dyDescent="0.3">
      <c r="A577" s="3" t="s">
        <v>1003</v>
      </c>
      <c r="B577" s="3" t="s">
        <v>1055</v>
      </c>
      <c r="C577" s="3" t="s">
        <v>1076</v>
      </c>
      <c r="D577" s="6">
        <v>523976</v>
      </c>
      <c r="E577" s="4">
        <v>1965</v>
      </c>
      <c r="F577" s="4">
        <v>1376</v>
      </c>
      <c r="G577" s="54">
        <v>0.70025445292620869</v>
      </c>
      <c r="H577" s="6">
        <v>1</v>
      </c>
      <c r="I577" s="4">
        <v>660</v>
      </c>
      <c r="J577" s="6">
        <v>660</v>
      </c>
      <c r="K577" s="6"/>
      <c r="L577" s="6"/>
      <c r="M577" s="61">
        <v>716</v>
      </c>
      <c r="N577" s="4" t="s">
        <v>1712</v>
      </c>
      <c r="O577" s="4">
        <v>7</v>
      </c>
      <c r="P577" s="4">
        <v>33</v>
      </c>
      <c r="Q577" s="4">
        <v>100</v>
      </c>
      <c r="R577" s="4">
        <v>100</v>
      </c>
      <c r="S577" s="4">
        <v>0</v>
      </c>
      <c r="T577" s="4">
        <v>0</v>
      </c>
      <c r="U577" s="4">
        <v>0</v>
      </c>
      <c r="V577" s="4">
        <v>100</v>
      </c>
      <c r="W577" s="4">
        <v>100</v>
      </c>
      <c r="X577" s="4">
        <v>0</v>
      </c>
      <c r="Y577" s="4">
        <v>0</v>
      </c>
      <c r="Z577" s="4">
        <v>0</v>
      </c>
      <c r="AA577" s="4">
        <v>100</v>
      </c>
      <c r="AB577" s="4">
        <v>100</v>
      </c>
      <c r="AC577" s="4">
        <v>100</v>
      </c>
      <c r="AD577" s="4">
        <v>100</v>
      </c>
      <c r="AE577" s="4">
        <v>60</v>
      </c>
      <c r="AF577" s="4">
        <v>0</v>
      </c>
      <c r="AG577" s="4">
        <v>60</v>
      </c>
      <c r="AH577" s="4">
        <v>40</v>
      </c>
      <c r="AI577" s="4">
        <v>80</v>
      </c>
      <c r="AJ577" s="4">
        <v>2</v>
      </c>
      <c r="AK577" s="4" t="s">
        <v>97</v>
      </c>
      <c r="AL577" s="4" t="s">
        <v>97</v>
      </c>
      <c r="AM577" s="4">
        <v>2</v>
      </c>
      <c r="AN577" s="4" t="s">
        <v>97</v>
      </c>
      <c r="AO577" s="4" t="s">
        <v>97</v>
      </c>
      <c r="AP577" s="4" t="s">
        <v>97</v>
      </c>
      <c r="AQ577" s="4" t="s">
        <v>97</v>
      </c>
      <c r="AR577" s="4" t="s">
        <v>97</v>
      </c>
      <c r="AS577" s="4" t="s">
        <v>97</v>
      </c>
      <c r="AT577" s="4" t="s">
        <v>97</v>
      </c>
      <c r="AU577" s="4" t="s">
        <v>96</v>
      </c>
      <c r="AV577" s="4" t="s">
        <v>97</v>
      </c>
      <c r="AW577" s="4" t="s">
        <v>97</v>
      </c>
      <c r="AX577" s="4" t="s">
        <v>97</v>
      </c>
      <c r="AY577" s="4" t="s">
        <v>97</v>
      </c>
      <c r="AZ577" s="4" t="s">
        <v>97</v>
      </c>
      <c r="BA577" s="4" t="s">
        <v>97</v>
      </c>
      <c r="BB577" s="4" t="s">
        <v>97</v>
      </c>
      <c r="BC577" s="4" t="s">
        <v>97</v>
      </c>
      <c r="BD577" s="4" t="s">
        <v>97</v>
      </c>
      <c r="BE577" s="4">
        <v>0</v>
      </c>
      <c r="BF577" s="4">
        <v>5</v>
      </c>
      <c r="BG577" s="4">
        <v>5</v>
      </c>
      <c r="BH577" s="4">
        <v>0</v>
      </c>
      <c r="BI577" s="4">
        <v>3</v>
      </c>
      <c r="BJ577" s="4">
        <v>0</v>
      </c>
      <c r="BK577" s="4">
        <v>9</v>
      </c>
      <c r="BL577" s="4" t="s">
        <v>96</v>
      </c>
      <c r="BM577" s="4" t="s">
        <v>97</v>
      </c>
      <c r="BN577" s="4" t="s">
        <v>98</v>
      </c>
      <c r="BO577" s="6" t="s">
        <v>97</v>
      </c>
      <c r="BP577" s="6" t="s">
        <v>98</v>
      </c>
      <c r="BQ577" s="6" t="s">
        <v>98</v>
      </c>
      <c r="BR577" s="6" t="s">
        <v>96</v>
      </c>
      <c r="BS577" s="6">
        <v>50</v>
      </c>
      <c r="BT577" s="6" t="s">
        <v>96</v>
      </c>
      <c r="BU577" s="29" t="s">
        <v>430</v>
      </c>
      <c r="BV577" s="29" t="s">
        <v>1798</v>
      </c>
      <c r="BW577" s="29" t="s">
        <v>1798</v>
      </c>
      <c r="BX577" s="29" t="s">
        <v>1798</v>
      </c>
      <c r="BY577" s="29" t="s">
        <v>430</v>
      </c>
      <c r="BZ577" s="65" t="s">
        <v>429</v>
      </c>
      <c r="CA577" s="65" t="s">
        <v>1800</v>
      </c>
      <c r="CB577" s="65" t="s">
        <v>429</v>
      </c>
      <c r="CC577" s="65" t="s">
        <v>429</v>
      </c>
      <c r="CD577" s="66">
        <v>126</v>
      </c>
      <c r="CE577" s="66">
        <v>69</v>
      </c>
      <c r="CF577" s="66">
        <v>29</v>
      </c>
      <c r="CG577" s="66">
        <v>8</v>
      </c>
      <c r="CH577" s="66">
        <v>0</v>
      </c>
      <c r="CI577" s="66">
        <v>151</v>
      </c>
      <c r="CJ577" s="66">
        <v>6</v>
      </c>
      <c r="CK577" s="66">
        <v>53</v>
      </c>
      <c r="CL577" s="66">
        <v>429</v>
      </c>
      <c r="CM577" s="66">
        <v>219</v>
      </c>
      <c r="CN577" s="66">
        <v>32</v>
      </c>
      <c r="CO577" s="66">
        <v>71</v>
      </c>
      <c r="CP577" s="66">
        <v>192</v>
      </c>
      <c r="CQ577" s="66">
        <v>197</v>
      </c>
      <c r="CR577" s="67">
        <v>0.26069451434323099</v>
      </c>
      <c r="CS577" s="67">
        <v>0.24811273276295923</v>
      </c>
      <c r="CT577" s="67">
        <v>0.28032209360845495</v>
      </c>
      <c r="CU577" s="67">
        <v>0.12481127327629592</v>
      </c>
      <c r="CV577" s="67">
        <v>8.605938600905888E-2</v>
      </c>
      <c r="CW577" s="68">
        <v>14</v>
      </c>
      <c r="CX577" s="68">
        <v>11</v>
      </c>
      <c r="CY577" s="68">
        <v>35</v>
      </c>
      <c r="CZ577" s="68">
        <v>8</v>
      </c>
    </row>
    <row r="578" spans="1:375" x14ac:dyDescent="0.3">
      <c r="A578" s="3" t="s">
        <v>1003</v>
      </c>
      <c r="B578" s="3" t="s">
        <v>1055</v>
      </c>
      <c r="C578" s="3" t="s">
        <v>1078</v>
      </c>
      <c r="D578" s="6">
        <v>523984</v>
      </c>
      <c r="E578" s="4">
        <v>710</v>
      </c>
      <c r="F578" s="4">
        <v>86</v>
      </c>
      <c r="G578" s="54">
        <v>0.12112676056338029</v>
      </c>
      <c r="H578" s="4">
        <v>2</v>
      </c>
      <c r="I578" s="4">
        <v>86</v>
      </c>
      <c r="J578" s="6"/>
      <c r="K578" s="6"/>
      <c r="L578" s="6">
        <v>86</v>
      </c>
      <c r="M578" s="61"/>
      <c r="N578" s="4" t="s">
        <v>1709</v>
      </c>
      <c r="O578" s="4">
        <v>0</v>
      </c>
      <c r="P578" s="4">
        <v>0</v>
      </c>
      <c r="Q578" s="4">
        <v>100</v>
      </c>
      <c r="R578" s="4">
        <v>70</v>
      </c>
      <c r="S578" s="4">
        <v>30</v>
      </c>
      <c r="T578" s="4">
        <v>0</v>
      </c>
      <c r="U578" s="4">
        <v>0</v>
      </c>
      <c r="V578" s="4">
        <v>96</v>
      </c>
      <c r="W578" s="4">
        <v>79</v>
      </c>
      <c r="X578" s="4">
        <v>21</v>
      </c>
      <c r="Y578" s="4">
        <v>0</v>
      </c>
      <c r="Z578" s="4">
        <v>0</v>
      </c>
      <c r="AA578" s="4">
        <v>100</v>
      </c>
      <c r="AB578" s="4">
        <v>100</v>
      </c>
      <c r="AC578" s="4">
        <v>100</v>
      </c>
      <c r="AD578" s="4">
        <v>100</v>
      </c>
      <c r="AE578" s="4">
        <v>56</v>
      </c>
      <c r="AF578" s="4">
        <v>0</v>
      </c>
      <c r="AG578" s="4">
        <v>57</v>
      </c>
      <c r="AH578" s="4">
        <v>43</v>
      </c>
      <c r="AI578" s="4">
        <v>100</v>
      </c>
      <c r="AJ578" s="4">
        <v>3</v>
      </c>
      <c r="AK578" s="4" t="s">
        <v>96</v>
      </c>
      <c r="AL578" s="4" t="s">
        <v>97</v>
      </c>
      <c r="AM578" s="4" t="s">
        <v>98</v>
      </c>
      <c r="AN578" s="4" t="s">
        <v>97</v>
      </c>
      <c r="AO578" s="4" t="s">
        <v>97</v>
      </c>
      <c r="AP578" s="4" t="s">
        <v>97</v>
      </c>
      <c r="AQ578" s="4" t="s">
        <v>96</v>
      </c>
      <c r="AR578" s="4" t="s">
        <v>96</v>
      </c>
      <c r="AS578" s="4" t="s">
        <v>97</v>
      </c>
      <c r="AT578" s="4" t="s">
        <v>97</v>
      </c>
      <c r="AU578" s="4" t="s">
        <v>97</v>
      </c>
      <c r="AV578" s="4" t="s">
        <v>97</v>
      </c>
      <c r="AW578" s="4" t="s">
        <v>97</v>
      </c>
      <c r="AX578" s="4" t="s">
        <v>97</v>
      </c>
      <c r="AY578" s="4" t="s">
        <v>97</v>
      </c>
      <c r="AZ578" s="4" t="s">
        <v>97</v>
      </c>
      <c r="BA578" s="4" t="s">
        <v>97</v>
      </c>
      <c r="BB578" s="4" t="s">
        <v>97</v>
      </c>
      <c r="BC578" s="4" t="s">
        <v>97</v>
      </c>
      <c r="BD578" s="4" t="s">
        <v>96</v>
      </c>
      <c r="BE578" s="4">
        <v>6</v>
      </c>
      <c r="BF578" s="4">
        <v>6</v>
      </c>
      <c r="BG578" s="4">
        <v>9</v>
      </c>
      <c r="BH578" s="4">
        <v>0</v>
      </c>
      <c r="BI578" s="4">
        <v>9</v>
      </c>
      <c r="BJ578" s="4">
        <v>0</v>
      </c>
      <c r="BK578" s="4">
        <v>7</v>
      </c>
      <c r="BL578" s="4" t="s">
        <v>97</v>
      </c>
      <c r="BM578" s="4" t="s">
        <v>97</v>
      </c>
      <c r="BN578" s="4" t="s">
        <v>98</v>
      </c>
      <c r="BO578" s="6" t="s">
        <v>97</v>
      </c>
      <c r="BP578" s="6" t="s">
        <v>98</v>
      </c>
      <c r="BQ578" s="6" t="s">
        <v>98</v>
      </c>
      <c r="BR578" s="6" t="s">
        <v>96</v>
      </c>
      <c r="BS578" s="6">
        <v>9</v>
      </c>
      <c r="BT578" s="6" t="s">
        <v>96</v>
      </c>
      <c r="BU578" s="29" t="s">
        <v>429</v>
      </c>
      <c r="BV578" s="29" t="s">
        <v>429</v>
      </c>
      <c r="BW578" s="29" t="s">
        <v>429</v>
      </c>
      <c r="BX578" s="29" t="s">
        <v>429</v>
      </c>
      <c r="BY578" s="29" t="s">
        <v>429</v>
      </c>
      <c r="BZ578" s="65" t="s">
        <v>429</v>
      </c>
      <c r="CA578" s="65" t="s">
        <v>429</v>
      </c>
      <c r="CB578" s="65" t="s">
        <v>429</v>
      </c>
      <c r="CC578" s="65" t="s">
        <v>429</v>
      </c>
      <c r="CD578" s="66">
        <v>40</v>
      </c>
      <c r="CE578" s="66">
        <v>17</v>
      </c>
      <c r="CF578" s="66">
        <v>11</v>
      </c>
      <c r="CG578" s="66">
        <v>0</v>
      </c>
      <c r="CH578" s="66">
        <v>0</v>
      </c>
      <c r="CI578" s="66">
        <v>18</v>
      </c>
      <c r="CJ578" s="66">
        <v>0</v>
      </c>
      <c r="CK578" s="66">
        <v>11</v>
      </c>
      <c r="CL578" s="66">
        <v>177</v>
      </c>
      <c r="CM578" s="66">
        <v>94</v>
      </c>
      <c r="CN578" s="66">
        <v>8</v>
      </c>
      <c r="CO578" s="66">
        <v>24</v>
      </c>
      <c r="CP578" s="66">
        <v>2</v>
      </c>
      <c r="CQ578" s="66">
        <v>1</v>
      </c>
      <c r="CR578" s="67">
        <v>0.21944444444444444</v>
      </c>
      <c r="CS578" s="67">
        <v>0.21249999999999999</v>
      </c>
      <c r="CT578" s="67">
        <v>0.27500000000000002</v>
      </c>
      <c r="CU578" s="67">
        <v>0.20277777777777778</v>
      </c>
      <c r="CV578" s="67">
        <v>9.0277777777777776E-2</v>
      </c>
      <c r="CW578" s="68">
        <v>11</v>
      </c>
      <c r="CX578" s="68">
        <v>14</v>
      </c>
      <c r="CY578" s="68">
        <v>7</v>
      </c>
      <c r="CZ578" s="68">
        <v>2</v>
      </c>
    </row>
    <row r="579" spans="1:375" x14ac:dyDescent="0.3">
      <c r="A579" s="3" t="s">
        <v>1003</v>
      </c>
      <c r="B579" s="3" t="s">
        <v>1055</v>
      </c>
      <c r="C579" s="3" t="s">
        <v>1081</v>
      </c>
      <c r="D579" s="6">
        <v>524000</v>
      </c>
      <c r="E579" s="4">
        <v>4893</v>
      </c>
      <c r="F579" s="4">
        <v>2448</v>
      </c>
      <c r="G579" s="54">
        <v>0.50030656039239729</v>
      </c>
      <c r="H579" s="4">
        <v>3</v>
      </c>
      <c r="I579" s="4">
        <v>2378</v>
      </c>
      <c r="J579" s="6">
        <v>2200</v>
      </c>
      <c r="K579" s="6"/>
      <c r="L579" s="6">
        <v>178</v>
      </c>
      <c r="M579" s="61">
        <v>70</v>
      </c>
      <c r="N579" s="4" t="s">
        <v>1709</v>
      </c>
      <c r="O579" s="4">
        <v>0</v>
      </c>
      <c r="P579" s="4">
        <v>0</v>
      </c>
      <c r="Q579" s="4">
        <v>100</v>
      </c>
      <c r="R579" s="4">
        <v>100</v>
      </c>
      <c r="S579" s="4">
        <v>0</v>
      </c>
      <c r="T579" s="4">
        <v>0</v>
      </c>
      <c r="U579" s="4">
        <v>0</v>
      </c>
      <c r="V579" s="4">
        <v>98</v>
      </c>
      <c r="W579" s="4">
        <v>98</v>
      </c>
      <c r="X579" s="4">
        <v>2</v>
      </c>
      <c r="Y579" s="4">
        <v>0</v>
      </c>
      <c r="Z579" s="4">
        <v>0</v>
      </c>
      <c r="AA579" s="4">
        <v>100</v>
      </c>
      <c r="AB579" s="4">
        <v>100</v>
      </c>
      <c r="AC579" s="4">
        <v>100</v>
      </c>
      <c r="AD579" s="4">
        <v>100</v>
      </c>
      <c r="AE579" s="4">
        <v>100</v>
      </c>
      <c r="AF579" s="4">
        <v>0</v>
      </c>
      <c r="AG579" s="4">
        <v>70</v>
      </c>
      <c r="AH579" s="4">
        <v>30</v>
      </c>
      <c r="AI579" s="4">
        <v>100</v>
      </c>
      <c r="AJ579" s="4">
        <v>5</v>
      </c>
      <c r="AK579" s="4" t="s">
        <v>96</v>
      </c>
      <c r="AL579" s="4" t="s">
        <v>96</v>
      </c>
      <c r="AM579" s="4">
        <v>12</v>
      </c>
      <c r="AN579" s="4" t="s">
        <v>96</v>
      </c>
      <c r="AO579" s="4" t="s">
        <v>97</v>
      </c>
      <c r="AP579" s="4" t="s">
        <v>96</v>
      </c>
      <c r="AQ579" s="4" t="s">
        <v>96</v>
      </c>
      <c r="AR579" s="4" t="s">
        <v>96</v>
      </c>
      <c r="AS579" s="4" t="s">
        <v>97</v>
      </c>
      <c r="AT579" s="4" t="s">
        <v>97</v>
      </c>
      <c r="AU579" s="4" t="s">
        <v>96</v>
      </c>
      <c r="AV579" s="4" t="s">
        <v>97</v>
      </c>
      <c r="AW579" s="4" t="s">
        <v>97</v>
      </c>
      <c r="AX579" s="4" t="s">
        <v>97</v>
      </c>
      <c r="AY579" s="4" t="s">
        <v>97</v>
      </c>
      <c r="AZ579" s="4" t="s">
        <v>97</v>
      </c>
      <c r="BA579" s="4" t="s">
        <v>97</v>
      </c>
      <c r="BB579" s="4" t="s">
        <v>97</v>
      </c>
      <c r="BC579" s="4" t="s">
        <v>96</v>
      </c>
      <c r="BD579" s="4" t="s">
        <v>96</v>
      </c>
      <c r="BE579" s="4">
        <v>0</v>
      </c>
      <c r="BF579" s="4">
        <v>0</v>
      </c>
      <c r="BG579" s="4">
        <v>7</v>
      </c>
      <c r="BH579" s="4">
        <v>0</v>
      </c>
      <c r="BI579" s="4">
        <v>0</v>
      </c>
      <c r="BJ579" s="4">
        <v>0</v>
      </c>
      <c r="BK579" s="4">
        <v>11</v>
      </c>
      <c r="BL579" s="4" t="s">
        <v>97</v>
      </c>
      <c r="BM579" s="4" t="s">
        <v>96</v>
      </c>
      <c r="BN579" s="4" t="s">
        <v>1714</v>
      </c>
      <c r="BO579" s="6" t="s">
        <v>97</v>
      </c>
      <c r="BP579" s="6" t="s">
        <v>98</v>
      </c>
      <c r="BQ579" s="6" t="s">
        <v>98</v>
      </c>
      <c r="BR579" s="6" t="s">
        <v>96</v>
      </c>
      <c r="BS579" s="6">
        <v>31</v>
      </c>
      <c r="BT579" s="6" t="s">
        <v>96</v>
      </c>
      <c r="BU579" s="29" t="s">
        <v>430</v>
      </c>
      <c r="BV579" s="29" t="s">
        <v>1798</v>
      </c>
      <c r="BW579" s="29" t="s">
        <v>1798</v>
      </c>
      <c r="BX579" s="29" t="s">
        <v>1798</v>
      </c>
      <c r="BY579" s="29" t="s">
        <v>430</v>
      </c>
      <c r="BZ579" s="65" t="s">
        <v>429</v>
      </c>
      <c r="CA579" s="65" t="s">
        <v>1800</v>
      </c>
      <c r="CB579" s="65" t="s">
        <v>429</v>
      </c>
      <c r="CC579" s="65" t="s">
        <v>429</v>
      </c>
      <c r="CD579" s="66">
        <v>383</v>
      </c>
      <c r="CE579" s="66">
        <v>197</v>
      </c>
      <c r="CF579" s="66">
        <v>111</v>
      </c>
      <c r="CG579" s="66">
        <v>43</v>
      </c>
      <c r="CH579" s="66">
        <v>0</v>
      </c>
      <c r="CI579" s="66">
        <v>647</v>
      </c>
      <c r="CJ579" s="66">
        <v>46</v>
      </c>
      <c r="CK579" s="66">
        <v>155</v>
      </c>
      <c r="CL579" s="66">
        <v>1760</v>
      </c>
      <c r="CM579" s="66">
        <v>673</v>
      </c>
      <c r="CN579" s="66">
        <v>80</v>
      </c>
      <c r="CO579" s="66">
        <v>258</v>
      </c>
      <c r="CP579" s="66">
        <v>493</v>
      </c>
      <c r="CQ579" s="66">
        <v>485</v>
      </c>
      <c r="CR579" s="67">
        <v>0.33640081799591004</v>
      </c>
      <c r="CS579" s="67">
        <v>0.22372188139059304</v>
      </c>
      <c r="CT579" s="67">
        <v>0.22801635991820041</v>
      </c>
      <c r="CU579" s="67">
        <v>0.1212678936605317</v>
      </c>
      <c r="CV579" s="67">
        <v>9.0593047034764826E-2</v>
      </c>
      <c r="CW579" s="68">
        <v>70</v>
      </c>
      <c r="CX579" s="68">
        <v>60</v>
      </c>
      <c r="CY579" s="68">
        <v>103</v>
      </c>
      <c r="CZ579" s="68">
        <v>44</v>
      </c>
      <c r="NH579" s="47"/>
      <c r="NI579" s="47"/>
      <c r="NJ579" s="47"/>
      <c r="NK579" s="47"/>
    </row>
    <row r="580" spans="1:375" x14ac:dyDescent="0.3">
      <c r="A580" s="3" t="s">
        <v>1003</v>
      </c>
      <c r="B580" s="3" t="s">
        <v>1055</v>
      </c>
      <c r="C580" s="3" t="s">
        <v>1084</v>
      </c>
      <c r="D580" s="6">
        <v>524077</v>
      </c>
      <c r="E580" s="4">
        <v>1468</v>
      </c>
      <c r="F580" s="4">
        <v>297</v>
      </c>
      <c r="G580" s="54">
        <v>0.20231607629427792</v>
      </c>
      <c r="H580" s="4">
        <v>1</v>
      </c>
      <c r="I580" s="4">
        <v>257</v>
      </c>
      <c r="J580" s="6">
        <v>257</v>
      </c>
      <c r="K580" s="6"/>
      <c r="L580" s="6"/>
      <c r="M580" s="61">
        <v>40</v>
      </c>
      <c r="N580" s="4" t="s">
        <v>1709</v>
      </c>
      <c r="O580" s="4">
        <v>0</v>
      </c>
      <c r="P580" s="4">
        <v>0</v>
      </c>
      <c r="Q580" s="4">
        <v>100</v>
      </c>
      <c r="R580" s="4">
        <v>90</v>
      </c>
      <c r="S580" s="4">
        <v>10</v>
      </c>
      <c r="T580" s="4">
        <v>0</v>
      </c>
      <c r="U580" s="4">
        <v>0</v>
      </c>
      <c r="V580" s="4">
        <v>0</v>
      </c>
      <c r="W580" s="4">
        <v>0</v>
      </c>
      <c r="X580" s="4">
        <v>95</v>
      </c>
      <c r="Y580" s="4">
        <v>5</v>
      </c>
      <c r="Z580" s="4">
        <v>0</v>
      </c>
      <c r="AA580" s="4">
        <v>100</v>
      </c>
      <c r="AB580" s="4">
        <v>100</v>
      </c>
      <c r="AC580" s="4">
        <v>100</v>
      </c>
      <c r="AD580" s="4">
        <v>100</v>
      </c>
      <c r="AE580" s="4">
        <v>80</v>
      </c>
      <c r="AF580" s="4">
        <v>0</v>
      </c>
      <c r="AG580" s="4">
        <v>70</v>
      </c>
      <c r="AH580" s="4">
        <v>30</v>
      </c>
      <c r="AI580" s="4">
        <v>100</v>
      </c>
      <c r="AJ580" s="4">
        <v>4</v>
      </c>
      <c r="AK580" s="4" t="s">
        <v>96</v>
      </c>
      <c r="AL580" s="4" t="s">
        <v>96</v>
      </c>
      <c r="AM580" s="4">
        <v>2</v>
      </c>
      <c r="AN580" s="4" t="s">
        <v>97</v>
      </c>
      <c r="AO580" s="4" t="s">
        <v>97</v>
      </c>
      <c r="AP580" s="4" t="s">
        <v>97</v>
      </c>
      <c r="AQ580" s="4" t="s">
        <v>97</v>
      </c>
      <c r="AR580" s="4" t="s">
        <v>97</v>
      </c>
      <c r="AS580" s="4" t="s">
        <v>97</v>
      </c>
      <c r="AT580" s="4" t="s">
        <v>97</v>
      </c>
      <c r="AU580" s="4" t="s">
        <v>97</v>
      </c>
      <c r="AV580" s="4" t="s">
        <v>97</v>
      </c>
      <c r="AW580" s="4" t="s">
        <v>97</v>
      </c>
      <c r="AX580" s="4" t="s">
        <v>97</v>
      </c>
      <c r="AY580" s="4" t="s">
        <v>97</v>
      </c>
      <c r="AZ580" s="4" t="s">
        <v>97</v>
      </c>
      <c r="BA580" s="4" t="s">
        <v>97</v>
      </c>
      <c r="BB580" s="4" t="s">
        <v>97</v>
      </c>
      <c r="BC580" s="4" t="s">
        <v>96</v>
      </c>
      <c r="BD580" s="4" t="s">
        <v>96</v>
      </c>
      <c r="BE580" s="4">
        <v>0</v>
      </c>
      <c r="BF580" s="4">
        <v>0</v>
      </c>
      <c r="BG580" s="4">
        <v>7</v>
      </c>
      <c r="BH580" s="4">
        <v>0</v>
      </c>
      <c r="BI580" s="4">
        <v>7</v>
      </c>
      <c r="BJ580" s="4">
        <v>0</v>
      </c>
      <c r="BK580" s="4">
        <v>9</v>
      </c>
      <c r="BL580" s="4" t="s">
        <v>97</v>
      </c>
      <c r="BM580" s="4" t="s">
        <v>1713</v>
      </c>
      <c r="BN580" s="4" t="s">
        <v>98</v>
      </c>
      <c r="BO580" s="6" t="s">
        <v>97</v>
      </c>
      <c r="BP580" s="6" t="s">
        <v>98</v>
      </c>
      <c r="BQ580" s="6" t="s">
        <v>98</v>
      </c>
      <c r="BR580" s="6" t="s">
        <v>96</v>
      </c>
      <c r="BS580" s="6">
        <v>15</v>
      </c>
      <c r="BT580" s="6" t="s">
        <v>96</v>
      </c>
      <c r="BU580" s="29" t="s">
        <v>429</v>
      </c>
      <c r="BV580" s="29" t="s">
        <v>1801</v>
      </c>
      <c r="BW580" s="29" t="s">
        <v>429</v>
      </c>
      <c r="BX580" s="29" t="s">
        <v>1798</v>
      </c>
      <c r="BY580" s="29" t="s">
        <v>430</v>
      </c>
      <c r="BZ580" s="65" t="s">
        <v>429</v>
      </c>
      <c r="CA580" s="65" t="s">
        <v>429</v>
      </c>
      <c r="CB580" s="65" t="s">
        <v>429</v>
      </c>
      <c r="CC580" s="65" t="s">
        <v>429</v>
      </c>
      <c r="CD580" s="66">
        <v>88</v>
      </c>
      <c r="CE580" s="66">
        <v>47</v>
      </c>
      <c r="CF580" s="66">
        <v>37</v>
      </c>
      <c r="CG580" s="66">
        <v>0</v>
      </c>
      <c r="CH580" s="66">
        <v>0</v>
      </c>
      <c r="CI580" s="66">
        <v>56</v>
      </c>
      <c r="CJ580" s="66">
        <v>0</v>
      </c>
      <c r="CK580" s="66">
        <v>25</v>
      </c>
      <c r="CL580" s="66">
        <v>419</v>
      </c>
      <c r="CM580" s="66">
        <v>210</v>
      </c>
      <c r="CN580" s="66">
        <v>30</v>
      </c>
      <c r="CO580" s="66">
        <v>68</v>
      </c>
      <c r="CP580" s="66">
        <v>23</v>
      </c>
      <c r="CQ580" s="66">
        <v>22</v>
      </c>
      <c r="CR580" s="67">
        <v>0.24606299212598426</v>
      </c>
      <c r="CS580" s="67">
        <v>0.24081364829396326</v>
      </c>
      <c r="CT580" s="67">
        <v>0.26902887139107612</v>
      </c>
      <c r="CU580" s="67">
        <v>0.1384514435695538</v>
      </c>
      <c r="CV580" s="67">
        <v>0.10564304461942257</v>
      </c>
      <c r="CW580" s="68">
        <v>11</v>
      </c>
      <c r="CX580" s="68">
        <v>25</v>
      </c>
      <c r="CY580" s="68">
        <v>23</v>
      </c>
      <c r="CZ580" s="68">
        <v>11</v>
      </c>
    </row>
    <row r="581" spans="1:375" x14ac:dyDescent="0.3">
      <c r="A581" s="3" t="s">
        <v>1003</v>
      </c>
      <c r="B581" s="3" t="s">
        <v>1055</v>
      </c>
      <c r="C581" s="3" t="s">
        <v>1085</v>
      </c>
      <c r="D581" s="6">
        <v>524085</v>
      </c>
      <c r="E581" s="4">
        <v>1266</v>
      </c>
      <c r="F581" s="4">
        <v>1091</v>
      </c>
      <c r="G581" s="54">
        <v>0.8617693522906793</v>
      </c>
      <c r="H581" s="4">
        <v>1</v>
      </c>
      <c r="I581" s="4">
        <v>1091</v>
      </c>
      <c r="J581" s="6"/>
      <c r="K581" s="6"/>
      <c r="L581" s="6">
        <v>1091</v>
      </c>
      <c r="M581" s="61"/>
      <c r="N581" s="4" t="s">
        <v>1709</v>
      </c>
      <c r="O581" s="4">
        <v>24</v>
      </c>
      <c r="P581" s="4">
        <v>186</v>
      </c>
      <c r="Q581" s="4">
        <v>80</v>
      </c>
      <c r="R581" s="4">
        <v>30</v>
      </c>
      <c r="S581" s="4">
        <v>30</v>
      </c>
      <c r="T581" s="4">
        <v>0</v>
      </c>
      <c r="U581" s="4">
        <v>40</v>
      </c>
      <c r="V581" s="4">
        <v>90</v>
      </c>
      <c r="W581" s="4">
        <v>70</v>
      </c>
      <c r="X581" s="4">
        <v>20</v>
      </c>
      <c r="Y581" s="4">
        <v>0</v>
      </c>
      <c r="Z581" s="4">
        <v>10</v>
      </c>
      <c r="AA581" s="4">
        <v>100</v>
      </c>
      <c r="AB581" s="4">
        <v>100</v>
      </c>
      <c r="AC581" s="4">
        <v>100</v>
      </c>
      <c r="AD581" s="4">
        <v>100</v>
      </c>
      <c r="AE581" s="4">
        <v>30</v>
      </c>
      <c r="AF581" s="4">
        <v>0</v>
      </c>
      <c r="AG581" s="4">
        <v>30</v>
      </c>
      <c r="AH581" s="4">
        <v>70</v>
      </c>
      <c r="AI581" s="4">
        <v>100</v>
      </c>
      <c r="AJ581" s="4">
        <v>2</v>
      </c>
      <c r="AK581" s="4" t="s">
        <v>96</v>
      </c>
      <c r="AL581" s="4" t="s">
        <v>96</v>
      </c>
      <c r="AM581" s="4">
        <v>48</v>
      </c>
      <c r="AN581" s="4" t="s">
        <v>97</v>
      </c>
      <c r="AO581" s="4" t="s">
        <v>97</v>
      </c>
      <c r="AP581" s="4" t="s">
        <v>97</v>
      </c>
      <c r="AQ581" s="4" t="s">
        <v>97</v>
      </c>
      <c r="AR581" s="4" t="s">
        <v>97</v>
      </c>
      <c r="AS581" s="4" t="s">
        <v>97</v>
      </c>
      <c r="AT581" s="4" t="s">
        <v>97</v>
      </c>
      <c r="AU581" s="4" t="s">
        <v>97</v>
      </c>
      <c r="AV581" s="4" t="s">
        <v>97</v>
      </c>
      <c r="AW581" s="4" t="s">
        <v>97</v>
      </c>
      <c r="AX581" s="4" t="s">
        <v>97</v>
      </c>
      <c r="AY581" s="4" t="s">
        <v>97</v>
      </c>
      <c r="AZ581" s="4" t="s">
        <v>97</v>
      </c>
      <c r="BA581" s="4" t="s">
        <v>97</v>
      </c>
      <c r="BB581" s="4" t="s">
        <v>97</v>
      </c>
      <c r="BC581" s="4" t="s">
        <v>97</v>
      </c>
      <c r="BD581" s="4" t="s">
        <v>97</v>
      </c>
      <c r="BE581" s="4">
        <v>2</v>
      </c>
      <c r="BF581" s="4">
        <v>3</v>
      </c>
      <c r="BG581" s="4">
        <v>7</v>
      </c>
      <c r="BH581" s="4">
        <v>0</v>
      </c>
      <c r="BI581" s="4">
        <v>8</v>
      </c>
      <c r="BJ581" s="4">
        <v>0</v>
      </c>
      <c r="BK581" s="4">
        <v>7</v>
      </c>
      <c r="BL581" s="4" t="s">
        <v>96</v>
      </c>
      <c r="BM581" s="4" t="s">
        <v>97</v>
      </c>
      <c r="BN581" s="4" t="s">
        <v>98</v>
      </c>
      <c r="BO581" s="6" t="s">
        <v>97</v>
      </c>
      <c r="BP581" s="6" t="s">
        <v>98</v>
      </c>
      <c r="BQ581" s="6" t="s">
        <v>98</v>
      </c>
      <c r="BR581" s="6" t="s">
        <v>96</v>
      </c>
      <c r="BS581" s="6">
        <v>237</v>
      </c>
      <c r="BT581" s="6" t="s">
        <v>96</v>
      </c>
      <c r="BU581" s="29" t="s">
        <v>430</v>
      </c>
      <c r="BV581" s="29" t="s">
        <v>429</v>
      </c>
      <c r="BW581" s="29" t="s">
        <v>429</v>
      </c>
      <c r="BX581" s="29" t="s">
        <v>1802</v>
      </c>
      <c r="BY581" s="29" t="s">
        <v>430</v>
      </c>
      <c r="BZ581" s="65" t="s">
        <v>1800</v>
      </c>
      <c r="CA581" s="65" t="s">
        <v>1803</v>
      </c>
      <c r="CB581" s="65" t="s">
        <v>429</v>
      </c>
      <c r="CC581" s="65" t="s">
        <v>1800</v>
      </c>
      <c r="CD581" s="66">
        <v>262</v>
      </c>
      <c r="CE581" s="66">
        <v>176</v>
      </c>
      <c r="CF581" s="66">
        <v>102</v>
      </c>
      <c r="CG581" s="66">
        <v>48</v>
      </c>
      <c r="CH581" s="66">
        <v>0</v>
      </c>
      <c r="CI581" s="66">
        <v>406</v>
      </c>
      <c r="CJ581" s="66">
        <v>126</v>
      </c>
      <c r="CK581" s="66">
        <v>112</v>
      </c>
      <c r="CL581" s="66">
        <v>515</v>
      </c>
      <c r="CM581" s="66">
        <v>217</v>
      </c>
      <c r="CN581" s="66">
        <v>26</v>
      </c>
      <c r="CO581" s="66">
        <v>87</v>
      </c>
      <c r="CP581" s="66">
        <v>18</v>
      </c>
      <c r="CQ581" s="66">
        <v>15</v>
      </c>
      <c r="CR581" s="67">
        <v>0.38552321007081036</v>
      </c>
      <c r="CS581" s="67">
        <v>0.25019669551534224</v>
      </c>
      <c r="CT581" s="67">
        <v>0.23446105428796224</v>
      </c>
      <c r="CU581" s="67">
        <v>8.2612116443745082E-2</v>
      </c>
      <c r="CV581" s="67">
        <v>4.7206923682140051E-2</v>
      </c>
      <c r="CW581" s="68">
        <v>8</v>
      </c>
      <c r="CX581" s="68">
        <v>4</v>
      </c>
      <c r="CY581" s="68">
        <v>30</v>
      </c>
      <c r="CZ581" s="68">
        <v>6</v>
      </c>
    </row>
    <row r="582" spans="1:375" x14ac:dyDescent="0.3">
      <c r="A582" s="3" t="s">
        <v>1003</v>
      </c>
      <c r="B582" s="3" t="s">
        <v>1086</v>
      </c>
      <c r="C582" s="3" t="s">
        <v>1087</v>
      </c>
      <c r="D582" s="6">
        <v>526401</v>
      </c>
      <c r="E582" s="4">
        <v>958</v>
      </c>
      <c r="F582" s="4">
        <v>230</v>
      </c>
      <c r="G582" s="54">
        <v>0.24008350730688935</v>
      </c>
      <c r="H582" s="4">
        <v>1</v>
      </c>
      <c r="I582" s="4">
        <v>230</v>
      </c>
      <c r="J582" s="6"/>
      <c r="K582" s="6">
        <v>230</v>
      </c>
      <c r="L582" s="6"/>
      <c r="M582" s="61"/>
      <c r="N582" s="4" t="s">
        <v>1709</v>
      </c>
      <c r="O582" s="4">
        <v>0</v>
      </c>
      <c r="P582" s="4">
        <v>0</v>
      </c>
      <c r="Q582" s="4">
        <v>100</v>
      </c>
      <c r="R582" s="4">
        <v>100</v>
      </c>
      <c r="S582" s="4">
        <v>0</v>
      </c>
      <c r="T582" s="4">
        <v>0</v>
      </c>
      <c r="U582" s="4">
        <v>0</v>
      </c>
      <c r="V582" s="4">
        <v>0</v>
      </c>
      <c r="W582" s="4">
        <v>0</v>
      </c>
      <c r="X582" s="4">
        <v>100</v>
      </c>
      <c r="Y582" s="4">
        <v>0</v>
      </c>
      <c r="Z582" s="4">
        <v>0</v>
      </c>
      <c r="AA582" s="4">
        <v>100</v>
      </c>
      <c r="AB582" s="4">
        <v>100</v>
      </c>
      <c r="AC582" s="4">
        <v>100</v>
      </c>
      <c r="AD582" s="4">
        <v>100</v>
      </c>
      <c r="AE582" s="4">
        <v>100</v>
      </c>
      <c r="AF582" s="4">
        <v>0</v>
      </c>
      <c r="AG582" s="4">
        <v>100</v>
      </c>
      <c r="AH582" s="4">
        <v>0</v>
      </c>
      <c r="AI582" s="4">
        <v>100</v>
      </c>
      <c r="AJ582" s="4">
        <v>2</v>
      </c>
      <c r="AK582" s="4" t="s">
        <v>96</v>
      </c>
      <c r="AL582" s="4" t="s">
        <v>96</v>
      </c>
      <c r="AM582" s="4">
        <v>2</v>
      </c>
      <c r="AN582" s="4" t="s">
        <v>96</v>
      </c>
      <c r="AO582" s="4" t="s">
        <v>97</v>
      </c>
      <c r="AP582" s="4" t="s">
        <v>97</v>
      </c>
      <c r="AQ582" s="4" t="s">
        <v>97</v>
      </c>
      <c r="AR582" s="4" t="s">
        <v>97</v>
      </c>
      <c r="AS582" s="4" t="s">
        <v>97</v>
      </c>
      <c r="AT582" s="4" t="s">
        <v>97</v>
      </c>
      <c r="AU582" s="4" t="s">
        <v>97</v>
      </c>
      <c r="AV582" s="4" t="s">
        <v>97</v>
      </c>
      <c r="AW582" s="4" t="s">
        <v>97</v>
      </c>
      <c r="AX582" s="4" t="s">
        <v>97</v>
      </c>
      <c r="AY582" s="4" t="s">
        <v>97</v>
      </c>
      <c r="AZ582" s="4" t="s">
        <v>97</v>
      </c>
      <c r="BA582" s="4" t="s">
        <v>97</v>
      </c>
      <c r="BB582" s="4" t="s">
        <v>97</v>
      </c>
      <c r="BC582" s="4" t="s">
        <v>97</v>
      </c>
      <c r="BD582" s="4" t="s">
        <v>96</v>
      </c>
      <c r="BE582" s="4">
        <v>5</v>
      </c>
      <c r="BF582" s="4">
        <v>5</v>
      </c>
      <c r="BG582" s="4">
        <v>14</v>
      </c>
      <c r="BH582" s="4">
        <v>0</v>
      </c>
      <c r="BI582" s="4">
        <v>30</v>
      </c>
      <c r="BJ582" s="4">
        <v>0</v>
      </c>
      <c r="BK582" s="4">
        <v>7</v>
      </c>
      <c r="BL582" s="4" t="s">
        <v>97</v>
      </c>
      <c r="BM582" s="4" t="s">
        <v>97</v>
      </c>
      <c r="BN582" s="4" t="s">
        <v>98</v>
      </c>
      <c r="BO582" s="6" t="s">
        <v>97</v>
      </c>
      <c r="BP582" s="6" t="s">
        <v>98</v>
      </c>
      <c r="BQ582" s="6" t="s">
        <v>98</v>
      </c>
      <c r="BR582" s="6" t="s">
        <v>96</v>
      </c>
      <c r="BS582" s="6">
        <v>12</v>
      </c>
      <c r="BT582" s="6" t="s">
        <v>96</v>
      </c>
      <c r="BU582" s="29" t="s">
        <v>430</v>
      </c>
      <c r="BV582" s="29" t="s">
        <v>1798</v>
      </c>
      <c r="BW582" s="29" t="s">
        <v>429</v>
      </c>
      <c r="BX582" s="29" t="s">
        <v>429</v>
      </c>
      <c r="BY582" s="29" t="s">
        <v>430</v>
      </c>
      <c r="BZ582" s="65" t="s">
        <v>429</v>
      </c>
      <c r="CA582" s="65" t="s">
        <v>1800</v>
      </c>
      <c r="CB582" s="65" t="s">
        <v>429</v>
      </c>
      <c r="CC582" s="65" t="s">
        <v>429</v>
      </c>
      <c r="CD582" s="66">
        <v>43</v>
      </c>
      <c r="CE582" s="66">
        <v>22</v>
      </c>
      <c r="CF582" s="66">
        <v>11</v>
      </c>
      <c r="CG582" s="66">
        <v>8</v>
      </c>
      <c r="CH582" s="66">
        <v>1</v>
      </c>
      <c r="CI582" s="66">
        <v>104</v>
      </c>
      <c r="CJ582" s="66">
        <v>41</v>
      </c>
      <c r="CK582" s="66">
        <v>23</v>
      </c>
      <c r="CL582" s="66">
        <v>282</v>
      </c>
      <c r="CM582" s="66">
        <v>122</v>
      </c>
      <c r="CN582" s="66">
        <v>16</v>
      </c>
      <c r="CO582" s="66">
        <v>33</v>
      </c>
      <c r="CP582" s="66">
        <v>54</v>
      </c>
      <c r="CQ582" s="66">
        <v>47</v>
      </c>
      <c r="CR582" s="67">
        <v>0.26528497409326424</v>
      </c>
      <c r="CS582" s="67">
        <v>0.21347150259067357</v>
      </c>
      <c r="CT582" s="67">
        <v>0.24663212435233162</v>
      </c>
      <c r="CU582" s="67">
        <v>0.15440414507772021</v>
      </c>
      <c r="CV582" s="67">
        <v>0.12020725388601036</v>
      </c>
      <c r="CW582" s="68">
        <v>15</v>
      </c>
      <c r="CX582" s="68">
        <v>8</v>
      </c>
      <c r="CY582" s="68">
        <v>14</v>
      </c>
      <c r="CZ582" s="68">
        <v>5</v>
      </c>
    </row>
    <row r="583" spans="1:375" x14ac:dyDescent="0.3">
      <c r="A583" s="3" t="s">
        <v>1003</v>
      </c>
      <c r="B583" s="3" t="s">
        <v>1086</v>
      </c>
      <c r="C583" s="3" t="s">
        <v>1088</v>
      </c>
      <c r="D583" s="6">
        <v>526452</v>
      </c>
      <c r="E583" s="4">
        <v>595</v>
      </c>
      <c r="F583" s="4">
        <v>181</v>
      </c>
      <c r="G583" s="54">
        <v>0.30420168067226888</v>
      </c>
      <c r="H583" s="4">
        <v>1</v>
      </c>
      <c r="I583" s="4">
        <v>181</v>
      </c>
      <c r="J583" s="6"/>
      <c r="K583" s="6">
        <v>181</v>
      </c>
      <c r="L583" s="6"/>
      <c r="M583" s="61"/>
      <c r="N583" s="4" t="s">
        <v>1742</v>
      </c>
      <c r="O583" s="4">
        <v>0</v>
      </c>
      <c r="P583" s="4">
        <v>0</v>
      </c>
      <c r="Q583" s="4">
        <v>100</v>
      </c>
      <c r="R583" s="4">
        <v>100</v>
      </c>
      <c r="S583" s="4">
        <v>0</v>
      </c>
      <c r="T583" s="4">
        <v>0</v>
      </c>
      <c r="U583" s="4">
        <v>0</v>
      </c>
      <c r="V583" s="4">
        <v>0</v>
      </c>
      <c r="W583" s="4">
        <v>0</v>
      </c>
      <c r="X583" s="4">
        <v>95</v>
      </c>
      <c r="Y583" s="4">
        <v>5</v>
      </c>
      <c r="Z583" s="4">
        <v>0</v>
      </c>
      <c r="AA583" s="4">
        <v>100</v>
      </c>
      <c r="AB583" s="4">
        <v>100</v>
      </c>
      <c r="AC583" s="4">
        <v>100</v>
      </c>
      <c r="AD583" s="4">
        <v>90</v>
      </c>
      <c r="AE583" s="4">
        <v>50</v>
      </c>
      <c r="AF583" s="4">
        <v>0</v>
      </c>
      <c r="AG583" s="4">
        <v>50</v>
      </c>
      <c r="AH583" s="4">
        <v>50</v>
      </c>
      <c r="AI583" s="4">
        <v>100</v>
      </c>
      <c r="AJ583" s="4">
        <v>2</v>
      </c>
      <c r="AK583" s="4" t="s">
        <v>96</v>
      </c>
      <c r="AL583" s="4" t="s">
        <v>96</v>
      </c>
      <c r="AM583" s="4">
        <v>1</v>
      </c>
      <c r="AN583" s="4" t="s">
        <v>97</v>
      </c>
      <c r="AO583" s="4" t="s">
        <v>97</v>
      </c>
      <c r="AP583" s="4" t="s">
        <v>97</v>
      </c>
      <c r="AQ583" s="4" t="s">
        <v>97</v>
      </c>
      <c r="AR583" s="4" t="s">
        <v>97</v>
      </c>
      <c r="AS583" s="4" t="s">
        <v>97</v>
      </c>
      <c r="AT583" s="4" t="s">
        <v>97</v>
      </c>
      <c r="AU583" s="4" t="s">
        <v>97</v>
      </c>
      <c r="AV583" s="4" t="s">
        <v>97</v>
      </c>
      <c r="AW583" s="4" t="s">
        <v>97</v>
      </c>
      <c r="AX583" s="4" t="s">
        <v>97</v>
      </c>
      <c r="AY583" s="4" t="s">
        <v>97</v>
      </c>
      <c r="AZ583" s="4" t="s">
        <v>97</v>
      </c>
      <c r="BA583" s="4" t="s">
        <v>96</v>
      </c>
      <c r="BB583" s="4" t="s">
        <v>97</v>
      </c>
      <c r="BC583" s="4" t="s">
        <v>97</v>
      </c>
      <c r="BD583" s="4" t="s">
        <v>96</v>
      </c>
      <c r="BE583" s="4">
        <v>7</v>
      </c>
      <c r="BF583" s="4">
        <v>7</v>
      </c>
      <c r="BG583" s="4">
        <v>7</v>
      </c>
      <c r="BH583" s="4">
        <v>0</v>
      </c>
      <c r="BI583" s="4">
        <v>12</v>
      </c>
      <c r="BJ583" s="4">
        <v>0</v>
      </c>
      <c r="BK583" s="4">
        <v>7</v>
      </c>
      <c r="BL583" s="4" t="s">
        <v>97</v>
      </c>
      <c r="BM583" s="4" t="s">
        <v>1713</v>
      </c>
      <c r="BN583" s="4" t="s">
        <v>98</v>
      </c>
      <c r="BO583" s="6" t="s">
        <v>97</v>
      </c>
      <c r="BP583" s="6" t="s">
        <v>98</v>
      </c>
      <c r="BQ583" s="6" t="s">
        <v>98</v>
      </c>
      <c r="BR583" s="6" t="s">
        <v>96</v>
      </c>
      <c r="BS583" s="6">
        <v>7</v>
      </c>
      <c r="BT583" s="6" t="s">
        <v>96</v>
      </c>
      <c r="BU583" s="29" t="s">
        <v>430</v>
      </c>
      <c r="BV583" s="29" t="s">
        <v>429</v>
      </c>
      <c r="BW583" s="29" t="s">
        <v>429</v>
      </c>
      <c r="BX583" s="29" t="s">
        <v>429</v>
      </c>
      <c r="BY583" s="29" t="s">
        <v>429</v>
      </c>
      <c r="BZ583" s="65" t="s">
        <v>429</v>
      </c>
      <c r="CA583" s="65" t="s">
        <v>429</v>
      </c>
      <c r="CB583" s="65" t="s">
        <v>429</v>
      </c>
      <c r="CC583" s="65" t="s">
        <v>429</v>
      </c>
      <c r="CD583" s="66">
        <v>28</v>
      </c>
      <c r="CE583" s="66">
        <v>14</v>
      </c>
      <c r="CF583" s="66">
        <v>7</v>
      </c>
      <c r="CG583" s="66">
        <v>2</v>
      </c>
      <c r="CH583" s="66">
        <v>0</v>
      </c>
      <c r="CI583" s="66">
        <v>45</v>
      </c>
      <c r="CJ583" s="66">
        <v>0</v>
      </c>
      <c r="CK583" s="66">
        <v>13</v>
      </c>
      <c r="CL583" s="66">
        <v>175</v>
      </c>
      <c r="CM583" s="66">
        <v>73</v>
      </c>
      <c r="CN583" s="66">
        <v>6</v>
      </c>
      <c r="CO583" s="66">
        <v>30</v>
      </c>
      <c r="CP583" s="66">
        <v>28</v>
      </c>
      <c r="CQ583" s="66">
        <v>28</v>
      </c>
      <c r="CR583" s="67">
        <v>0.24361158432708688</v>
      </c>
      <c r="CS583" s="67">
        <v>0.25212947189097101</v>
      </c>
      <c r="CT583" s="67">
        <v>0.26746166950596251</v>
      </c>
      <c r="CU583" s="67">
        <v>0.13798977853492334</v>
      </c>
      <c r="CV583" s="67">
        <v>9.8807495741056212E-2</v>
      </c>
      <c r="CW583" s="68">
        <v>6</v>
      </c>
      <c r="CX583" s="68">
        <v>5</v>
      </c>
      <c r="CY583" s="68">
        <v>7</v>
      </c>
      <c r="CZ583" s="68">
        <v>2</v>
      </c>
    </row>
    <row r="584" spans="1:375" x14ac:dyDescent="0.3">
      <c r="A584" s="3" t="s">
        <v>1003</v>
      </c>
      <c r="B584" s="3" t="s">
        <v>1086</v>
      </c>
      <c r="C584" s="3" t="s">
        <v>1089</v>
      </c>
      <c r="D584" s="6">
        <v>526461</v>
      </c>
      <c r="E584" s="4">
        <v>719</v>
      </c>
      <c r="F584" s="4">
        <v>546</v>
      </c>
      <c r="G584" s="54">
        <v>0.75938803894297635</v>
      </c>
      <c r="H584" s="4">
        <v>1</v>
      </c>
      <c r="I584" s="4">
        <v>546</v>
      </c>
      <c r="J584" s="6">
        <v>546</v>
      </c>
      <c r="K584" s="6"/>
      <c r="L584" s="6"/>
      <c r="M584" s="61"/>
      <c r="N584" s="4" t="s">
        <v>1709</v>
      </c>
      <c r="O584" s="4">
        <v>4</v>
      </c>
      <c r="P584" s="4">
        <v>14</v>
      </c>
      <c r="Q584" s="4">
        <v>100</v>
      </c>
      <c r="R584" s="4">
        <v>100</v>
      </c>
      <c r="S584" s="4">
        <v>0</v>
      </c>
      <c r="T584" s="4">
        <v>0</v>
      </c>
      <c r="U584" s="4">
        <v>0</v>
      </c>
      <c r="V584" s="4">
        <v>0</v>
      </c>
      <c r="W584" s="4">
        <v>0</v>
      </c>
      <c r="X584" s="4">
        <v>100</v>
      </c>
      <c r="Y584" s="4">
        <v>0</v>
      </c>
      <c r="Z584" s="4">
        <v>0</v>
      </c>
      <c r="AA584" s="4">
        <v>100</v>
      </c>
      <c r="AB584" s="4">
        <v>100</v>
      </c>
      <c r="AC584" s="4">
        <v>100</v>
      </c>
      <c r="AD584" s="4">
        <v>100</v>
      </c>
      <c r="AE584" s="4">
        <v>70</v>
      </c>
      <c r="AF584" s="4">
        <v>0</v>
      </c>
      <c r="AG584" s="4">
        <v>70</v>
      </c>
      <c r="AH584" s="4">
        <v>30</v>
      </c>
      <c r="AI584" s="4">
        <v>100</v>
      </c>
      <c r="AJ584" s="4">
        <v>2</v>
      </c>
      <c r="AK584" s="4" t="s">
        <v>96</v>
      </c>
      <c r="AL584" s="4" t="s">
        <v>97</v>
      </c>
      <c r="AM584" s="4" t="s">
        <v>98</v>
      </c>
      <c r="AN584" s="4" t="s">
        <v>97</v>
      </c>
      <c r="AO584" s="4" t="s">
        <v>97</v>
      </c>
      <c r="AP584" s="4" t="s">
        <v>97</v>
      </c>
      <c r="AQ584" s="4" t="s">
        <v>97</v>
      </c>
      <c r="AR584" s="4" t="s">
        <v>97</v>
      </c>
      <c r="AS584" s="4" t="s">
        <v>97</v>
      </c>
      <c r="AT584" s="4" t="s">
        <v>97</v>
      </c>
      <c r="AU584" s="4" t="s">
        <v>96</v>
      </c>
      <c r="AV584" s="4" t="s">
        <v>97</v>
      </c>
      <c r="AW584" s="4" t="s">
        <v>97</v>
      </c>
      <c r="AX584" s="4" t="s">
        <v>97</v>
      </c>
      <c r="AY584" s="4" t="s">
        <v>97</v>
      </c>
      <c r="AZ584" s="4" t="s">
        <v>97</v>
      </c>
      <c r="BA584" s="4" t="s">
        <v>97</v>
      </c>
      <c r="BB584" s="4" t="s">
        <v>97</v>
      </c>
      <c r="BC584" s="4" t="s">
        <v>97</v>
      </c>
      <c r="BD584" s="4" t="s">
        <v>96</v>
      </c>
      <c r="BE584" s="4">
        <v>7</v>
      </c>
      <c r="BF584" s="4">
        <v>7</v>
      </c>
      <c r="BG584" s="4">
        <v>7</v>
      </c>
      <c r="BH584" s="4">
        <v>0</v>
      </c>
      <c r="BI584" s="4">
        <v>18</v>
      </c>
      <c r="BJ584" s="4">
        <v>0</v>
      </c>
      <c r="BK584" s="4">
        <v>5</v>
      </c>
      <c r="BL584" s="4" t="s">
        <v>96</v>
      </c>
      <c r="BM584" s="4" t="s">
        <v>96</v>
      </c>
      <c r="BN584" s="4" t="s">
        <v>1714</v>
      </c>
      <c r="BO584" s="6" t="s">
        <v>97</v>
      </c>
      <c r="BP584" s="6" t="s">
        <v>98</v>
      </c>
      <c r="BQ584" s="6" t="s">
        <v>98</v>
      </c>
      <c r="BR584" s="6" t="s">
        <v>96</v>
      </c>
      <c r="BS584" s="6">
        <v>47</v>
      </c>
      <c r="BT584" s="6" t="s">
        <v>96</v>
      </c>
      <c r="BU584" s="29" t="s">
        <v>430</v>
      </c>
      <c r="BV584" s="29" t="s">
        <v>1798</v>
      </c>
      <c r="BW584" s="29" t="s">
        <v>1798</v>
      </c>
      <c r="BX584" s="29" t="s">
        <v>1798</v>
      </c>
      <c r="BY584" s="29" t="s">
        <v>430</v>
      </c>
      <c r="BZ584" s="65" t="s">
        <v>429</v>
      </c>
      <c r="CA584" s="65" t="s">
        <v>429</v>
      </c>
      <c r="CB584" s="65" t="s">
        <v>429</v>
      </c>
      <c r="CC584" s="65" t="s">
        <v>429</v>
      </c>
      <c r="CD584" s="66">
        <v>111</v>
      </c>
      <c r="CE584" s="66">
        <v>60</v>
      </c>
      <c r="CF584" s="66">
        <v>45</v>
      </c>
      <c r="CG584" s="66">
        <v>24</v>
      </c>
      <c r="CH584" s="66">
        <v>5</v>
      </c>
      <c r="CI584" s="66">
        <v>230</v>
      </c>
      <c r="CJ584" s="66">
        <v>64</v>
      </c>
      <c r="CK584" s="66">
        <v>49</v>
      </c>
      <c r="CL584" s="66">
        <v>326</v>
      </c>
      <c r="CM584" s="66">
        <v>107</v>
      </c>
      <c r="CN584" s="66">
        <v>17</v>
      </c>
      <c r="CO584" s="66">
        <v>53</v>
      </c>
      <c r="CP584" s="66">
        <v>65</v>
      </c>
      <c r="CQ584" s="66">
        <v>22</v>
      </c>
      <c r="CR584" s="67">
        <v>0.43391188251001334</v>
      </c>
      <c r="CS584" s="67">
        <v>0.24833110814419226</v>
      </c>
      <c r="CT584" s="67">
        <v>0.1855807743658211</v>
      </c>
      <c r="CU584" s="67">
        <v>9.0787716955941261E-2</v>
      </c>
      <c r="CV584" s="67">
        <v>4.1388518024032039E-2</v>
      </c>
      <c r="CW584" s="68">
        <v>19</v>
      </c>
      <c r="CX584" s="68">
        <v>12</v>
      </c>
      <c r="CY584" s="68">
        <v>21</v>
      </c>
      <c r="CZ584" s="68">
        <v>3</v>
      </c>
    </row>
    <row r="585" spans="1:375" x14ac:dyDescent="0.3">
      <c r="A585" s="3" t="s">
        <v>1003</v>
      </c>
      <c r="B585" s="3" t="s">
        <v>1086</v>
      </c>
      <c r="C585" s="3" t="s">
        <v>1091</v>
      </c>
      <c r="D585" s="6">
        <v>526479</v>
      </c>
      <c r="E585" s="4">
        <v>911</v>
      </c>
      <c r="F585" s="4">
        <v>44</v>
      </c>
      <c r="G585" s="54">
        <v>4.8298572996706916E-2</v>
      </c>
      <c r="H585" s="4">
        <v>1</v>
      </c>
      <c r="I585" s="4">
        <v>44</v>
      </c>
      <c r="J585" s="6"/>
      <c r="K585" s="6">
        <v>44</v>
      </c>
      <c r="L585" s="6"/>
      <c r="M585" s="61"/>
      <c r="N585" s="4" t="s">
        <v>1712</v>
      </c>
      <c r="O585" s="4">
        <v>1</v>
      </c>
      <c r="P585" s="4">
        <v>33</v>
      </c>
      <c r="Q585" s="4">
        <v>30</v>
      </c>
      <c r="R585" s="4">
        <v>15</v>
      </c>
      <c r="S585" s="4">
        <v>85</v>
      </c>
      <c r="T585" s="4">
        <v>0</v>
      </c>
      <c r="U585" s="4">
        <v>0</v>
      </c>
      <c r="V585" s="4">
        <v>90</v>
      </c>
      <c r="W585" s="4">
        <v>90</v>
      </c>
      <c r="X585" s="4">
        <v>10</v>
      </c>
      <c r="Y585" s="4">
        <v>0</v>
      </c>
      <c r="Z585" s="4">
        <v>0</v>
      </c>
      <c r="AA585" s="4">
        <v>100</v>
      </c>
      <c r="AB585" s="4">
        <v>100</v>
      </c>
      <c r="AC585" s="4">
        <v>100</v>
      </c>
      <c r="AD585" s="4">
        <v>100</v>
      </c>
      <c r="AE585" s="4">
        <v>98</v>
      </c>
      <c r="AF585" s="4">
        <v>0</v>
      </c>
      <c r="AG585" s="4">
        <v>99</v>
      </c>
      <c r="AH585" s="4">
        <v>1</v>
      </c>
      <c r="AI585" s="4">
        <v>100</v>
      </c>
      <c r="AJ585" s="4">
        <v>2</v>
      </c>
      <c r="AK585" s="4" t="s">
        <v>96</v>
      </c>
      <c r="AL585" s="4" t="s">
        <v>96</v>
      </c>
      <c r="AM585" s="4">
        <v>2</v>
      </c>
      <c r="AN585" s="4" t="s">
        <v>97</v>
      </c>
      <c r="AO585" s="4" t="s">
        <v>97</v>
      </c>
      <c r="AP585" s="4" t="s">
        <v>97</v>
      </c>
      <c r="AQ585" s="4" t="s">
        <v>96</v>
      </c>
      <c r="AR585" s="4" t="s">
        <v>96</v>
      </c>
      <c r="AS585" s="4" t="s">
        <v>97</v>
      </c>
      <c r="AT585" s="4" t="s">
        <v>97</v>
      </c>
      <c r="AU585" s="4" t="s">
        <v>97</v>
      </c>
      <c r="AV585" s="4" t="s">
        <v>97</v>
      </c>
      <c r="AW585" s="4" t="s">
        <v>97</v>
      </c>
      <c r="AX585" s="4" t="s">
        <v>97</v>
      </c>
      <c r="AY585" s="4" t="s">
        <v>97</v>
      </c>
      <c r="AZ585" s="4" t="s">
        <v>97</v>
      </c>
      <c r="BA585" s="4" t="s">
        <v>97</v>
      </c>
      <c r="BB585" s="4" t="s">
        <v>97</v>
      </c>
      <c r="BC585" s="4" t="s">
        <v>97</v>
      </c>
      <c r="BD585" s="4" t="s">
        <v>96</v>
      </c>
      <c r="BE585" s="4">
        <v>15</v>
      </c>
      <c r="BF585" s="4">
        <v>15</v>
      </c>
      <c r="BG585" s="4">
        <v>15</v>
      </c>
      <c r="BH585" s="4">
        <v>0</v>
      </c>
      <c r="BI585" s="4">
        <v>15</v>
      </c>
      <c r="BJ585" s="4">
        <v>0</v>
      </c>
      <c r="BK585" s="4">
        <v>7</v>
      </c>
      <c r="BL585" s="4" t="s">
        <v>97</v>
      </c>
      <c r="BM585" s="4" t="s">
        <v>97</v>
      </c>
      <c r="BN585" s="4" t="s">
        <v>98</v>
      </c>
      <c r="BO585" s="6" t="s">
        <v>96</v>
      </c>
      <c r="BP585" s="6">
        <v>5</v>
      </c>
      <c r="BQ585" s="6" t="s">
        <v>96</v>
      </c>
      <c r="BR585" s="6" t="s">
        <v>96</v>
      </c>
      <c r="BS585" s="6">
        <v>3</v>
      </c>
      <c r="BT585" s="6" t="s">
        <v>97</v>
      </c>
      <c r="BU585" s="29" t="s">
        <v>429</v>
      </c>
      <c r="BV585" s="29" t="s">
        <v>429</v>
      </c>
      <c r="BW585" s="29" t="s">
        <v>1801</v>
      </c>
      <c r="BX585" s="29" t="s">
        <v>429</v>
      </c>
      <c r="BY585" s="29" t="s">
        <v>429</v>
      </c>
      <c r="BZ585" s="65" t="s">
        <v>429</v>
      </c>
      <c r="CA585" s="65" t="s">
        <v>429</v>
      </c>
      <c r="CB585" s="65" t="s">
        <v>429</v>
      </c>
      <c r="CC585" s="65" t="s">
        <v>429</v>
      </c>
      <c r="CD585" s="66">
        <v>35</v>
      </c>
      <c r="CE585" s="66">
        <v>9</v>
      </c>
      <c r="CF585" s="66">
        <v>8</v>
      </c>
      <c r="CG585" s="66">
        <v>0</v>
      </c>
      <c r="CH585" s="66">
        <v>0</v>
      </c>
      <c r="CI585" s="66">
        <v>10</v>
      </c>
      <c r="CJ585" s="66">
        <v>0</v>
      </c>
      <c r="CK585" s="66">
        <v>6</v>
      </c>
      <c r="CL585" s="66">
        <v>203</v>
      </c>
      <c r="CM585" s="66">
        <v>112</v>
      </c>
      <c r="CN585" s="66">
        <v>7</v>
      </c>
      <c r="CO585" s="66">
        <v>30</v>
      </c>
      <c r="CP585" s="66">
        <v>0</v>
      </c>
      <c r="CQ585" s="66">
        <v>0</v>
      </c>
      <c r="CR585" s="67">
        <v>0.18776824034334763</v>
      </c>
      <c r="CS585" s="67">
        <v>0.194206008583691</v>
      </c>
      <c r="CT585" s="67">
        <v>0.30472103004291845</v>
      </c>
      <c r="CU585" s="67">
        <v>0.18562231759656653</v>
      </c>
      <c r="CV585" s="67">
        <v>0.12768240343347639</v>
      </c>
      <c r="CW585" s="68">
        <v>11</v>
      </c>
      <c r="CX585" s="68">
        <v>14</v>
      </c>
      <c r="CY585" s="68">
        <v>8</v>
      </c>
      <c r="CZ585" s="68">
        <v>5</v>
      </c>
    </row>
    <row r="586" spans="1:375" x14ac:dyDescent="0.3">
      <c r="A586" s="3" t="s">
        <v>1003</v>
      </c>
      <c r="B586" s="3" t="s">
        <v>1086</v>
      </c>
      <c r="C586" s="3" t="s">
        <v>1092</v>
      </c>
      <c r="D586" s="6">
        <v>526487</v>
      </c>
      <c r="E586" s="4">
        <v>816</v>
      </c>
      <c r="F586" s="4">
        <v>182</v>
      </c>
      <c r="G586" s="54">
        <v>0.22303921568627452</v>
      </c>
      <c r="H586" s="4">
        <v>2</v>
      </c>
      <c r="I586" s="4">
        <v>182</v>
      </c>
      <c r="J586" s="6">
        <v>93</v>
      </c>
      <c r="K586" s="6">
        <v>89</v>
      </c>
      <c r="L586" s="6"/>
      <c r="M586" s="61"/>
      <c r="N586" s="4" t="s">
        <v>1709</v>
      </c>
      <c r="O586" s="4">
        <v>0</v>
      </c>
      <c r="P586" s="4">
        <v>0</v>
      </c>
      <c r="Q586" s="4">
        <v>100</v>
      </c>
      <c r="R586" s="4">
        <v>90</v>
      </c>
      <c r="S586" s="4">
        <v>10</v>
      </c>
      <c r="T586" s="4">
        <v>0</v>
      </c>
      <c r="U586" s="4">
        <v>0</v>
      </c>
      <c r="V586" s="4">
        <v>100</v>
      </c>
      <c r="W586" s="4">
        <v>0</v>
      </c>
      <c r="X586" s="4">
        <v>100</v>
      </c>
      <c r="Y586" s="4">
        <v>0</v>
      </c>
      <c r="Z586" s="4">
        <v>0</v>
      </c>
      <c r="AA586" s="4">
        <v>100</v>
      </c>
      <c r="AB586" s="4">
        <v>100</v>
      </c>
      <c r="AC586" s="4">
        <v>100</v>
      </c>
      <c r="AD586" s="4">
        <v>100</v>
      </c>
      <c r="AE586" s="4">
        <v>70</v>
      </c>
      <c r="AF586" s="4">
        <v>0</v>
      </c>
      <c r="AG586" s="4">
        <v>70</v>
      </c>
      <c r="AH586" s="4">
        <v>30</v>
      </c>
      <c r="AI586" s="4">
        <v>100</v>
      </c>
      <c r="AJ586" s="4">
        <v>2</v>
      </c>
      <c r="AK586" s="4" t="s">
        <v>96</v>
      </c>
      <c r="AL586" s="4" t="s">
        <v>96</v>
      </c>
      <c r="AM586" s="4">
        <v>8</v>
      </c>
      <c r="AN586" s="4" t="s">
        <v>97</v>
      </c>
      <c r="AO586" s="4" t="s">
        <v>97</v>
      </c>
      <c r="AP586" s="4" t="s">
        <v>97</v>
      </c>
      <c r="AQ586" s="4" t="s">
        <v>96</v>
      </c>
      <c r="AR586" s="4" t="s">
        <v>96</v>
      </c>
      <c r="AS586" s="4" t="s">
        <v>97</v>
      </c>
      <c r="AT586" s="4" t="s">
        <v>97</v>
      </c>
      <c r="AU586" s="4" t="s">
        <v>96</v>
      </c>
      <c r="AV586" s="4" t="s">
        <v>97</v>
      </c>
      <c r="AW586" s="4" t="s">
        <v>97</v>
      </c>
      <c r="AX586" s="4" t="s">
        <v>97</v>
      </c>
      <c r="AY586" s="4" t="s">
        <v>97</v>
      </c>
      <c r="AZ586" s="4" t="s">
        <v>97</v>
      </c>
      <c r="BA586" s="4" t="s">
        <v>97</v>
      </c>
      <c r="BB586" s="4" t="s">
        <v>97</v>
      </c>
      <c r="BC586" s="4" t="s">
        <v>96</v>
      </c>
      <c r="BD586" s="4" t="s">
        <v>96</v>
      </c>
      <c r="BE586" s="4">
        <v>6</v>
      </c>
      <c r="BF586" s="4">
        <v>6</v>
      </c>
      <c r="BG586" s="4">
        <v>6</v>
      </c>
      <c r="BH586" s="4">
        <v>0</v>
      </c>
      <c r="BI586" s="4">
        <v>3</v>
      </c>
      <c r="BJ586" s="4">
        <v>0</v>
      </c>
      <c r="BK586" s="4">
        <v>7</v>
      </c>
      <c r="BL586" s="4" t="s">
        <v>97</v>
      </c>
      <c r="BM586" s="4" t="s">
        <v>97</v>
      </c>
      <c r="BN586" s="4" t="s">
        <v>1714</v>
      </c>
      <c r="BO586" s="6" t="s">
        <v>97</v>
      </c>
      <c r="BP586" s="6" t="s">
        <v>98</v>
      </c>
      <c r="BQ586" s="6" t="s">
        <v>98</v>
      </c>
      <c r="BR586" s="6" t="s">
        <v>96</v>
      </c>
      <c r="BS586" s="6">
        <v>20</v>
      </c>
      <c r="BT586" s="6" t="s">
        <v>96</v>
      </c>
      <c r="BU586" s="29" t="s">
        <v>429</v>
      </c>
      <c r="BV586" s="29" t="s">
        <v>1801</v>
      </c>
      <c r="BW586" s="29" t="s">
        <v>429</v>
      </c>
      <c r="BX586" s="29" t="s">
        <v>1802</v>
      </c>
      <c r="BY586" s="29" t="s">
        <v>429</v>
      </c>
      <c r="BZ586" s="65" t="s">
        <v>429</v>
      </c>
      <c r="CA586" s="65" t="s">
        <v>1800</v>
      </c>
      <c r="CB586" s="65" t="s">
        <v>429</v>
      </c>
      <c r="CC586" s="65" t="s">
        <v>1800</v>
      </c>
      <c r="CD586" s="66">
        <v>69</v>
      </c>
      <c r="CE586" s="66">
        <v>40</v>
      </c>
      <c r="CF586" s="66">
        <v>18</v>
      </c>
      <c r="CG586" s="66">
        <v>7</v>
      </c>
      <c r="CH586" s="66">
        <v>0</v>
      </c>
      <c r="CI586" s="66">
        <v>60</v>
      </c>
      <c r="CJ586" s="66">
        <v>15</v>
      </c>
      <c r="CK586" s="66">
        <v>24</v>
      </c>
      <c r="CL586" s="66">
        <v>176</v>
      </c>
      <c r="CM586" s="66">
        <v>83</v>
      </c>
      <c r="CN586" s="66">
        <v>14</v>
      </c>
      <c r="CO586" s="66">
        <v>27</v>
      </c>
      <c r="CP586" s="66">
        <v>28</v>
      </c>
      <c r="CQ586" s="66">
        <v>18</v>
      </c>
      <c r="CR586" s="67">
        <v>0.18576598311218334</v>
      </c>
      <c r="CS586" s="67">
        <v>0.22798552472858866</v>
      </c>
      <c r="CT586" s="67">
        <v>0.30036188178528345</v>
      </c>
      <c r="CU586" s="67">
        <v>0.17973462002412546</v>
      </c>
      <c r="CV586" s="67">
        <v>0.10615199034981906</v>
      </c>
      <c r="CW586" s="68">
        <v>12</v>
      </c>
      <c r="CX586" s="68">
        <v>10</v>
      </c>
      <c r="CY586" s="68">
        <v>13</v>
      </c>
      <c r="CZ586" s="68">
        <v>6</v>
      </c>
    </row>
    <row r="587" spans="1:375" x14ac:dyDescent="0.3">
      <c r="A587" s="3" t="s">
        <v>1003</v>
      </c>
      <c r="B587" s="3" t="s">
        <v>1086</v>
      </c>
      <c r="C587" s="3" t="s">
        <v>1094</v>
      </c>
      <c r="D587" s="6">
        <v>543179</v>
      </c>
      <c r="E587" s="4">
        <v>1007</v>
      </c>
      <c r="F587" s="4">
        <v>240</v>
      </c>
      <c r="G587" s="54">
        <v>0.23833167825223436</v>
      </c>
      <c r="H587" s="4">
        <v>1</v>
      </c>
      <c r="I587" s="4">
        <v>240</v>
      </c>
      <c r="J587" s="6">
        <v>240</v>
      </c>
      <c r="K587" s="6"/>
      <c r="L587" s="6"/>
      <c r="M587" s="61"/>
      <c r="N587" s="4" t="s">
        <v>1709</v>
      </c>
      <c r="O587" s="4">
        <v>0</v>
      </c>
      <c r="P587" s="4">
        <v>0</v>
      </c>
      <c r="Q587" s="4">
        <v>100</v>
      </c>
      <c r="R587" s="4">
        <v>100</v>
      </c>
      <c r="S587" s="4">
        <v>0</v>
      </c>
      <c r="T587" s="4">
        <v>0</v>
      </c>
      <c r="U587" s="4">
        <v>0</v>
      </c>
      <c r="V587" s="4">
        <v>0</v>
      </c>
      <c r="W587" s="4">
        <v>0</v>
      </c>
      <c r="X587" s="4">
        <v>97</v>
      </c>
      <c r="Y587" s="4">
        <v>3</v>
      </c>
      <c r="Z587" s="4">
        <v>0</v>
      </c>
      <c r="AA587" s="4">
        <v>100</v>
      </c>
      <c r="AB587" s="4">
        <v>100</v>
      </c>
      <c r="AC587" s="4">
        <v>100</v>
      </c>
      <c r="AD587" s="4">
        <v>100</v>
      </c>
      <c r="AE587" s="4">
        <v>100</v>
      </c>
      <c r="AF587" s="4">
        <v>0</v>
      </c>
      <c r="AG587" s="4">
        <v>50</v>
      </c>
      <c r="AH587" s="4">
        <v>50</v>
      </c>
      <c r="AI587" s="4">
        <v>100</v>
      </c>
      <c r="AJ587" s="4">
        <v>2</v>
      </c>
      <c r="AK587" s="4" t="s">
        <v>96</v>
      </c>
      <c r="AL587" s="4" t="s">
        <v>96</v>
      </c>
      <c r="AM587" s="4">
        <v>2</v>
      </c>
      <c r="AN587" s="4" t="s">
        <v>97</v>
      </c>
      <c r="AO587" s="4" t="s">
        <v>97</v>
      </c>
      <c r="AP587" s="4" t="s">
        <v>97</v>
      </c>
      <c r="AQ587" s="4" t="s">
        <v>96</v>
      </c>
      <c r="AR587" s="4" t="s">
        <v>96</v>
      </c>
      <c r="AS587" s="4" t="s">
        <v>97</v>
      </c>
      <c r="AT587" s="4" t="s">
        <v>97</v>
      </c>
      <c r="AU587" s="4" t="s">
        <v>97</v>
      </c>
      <c r="AV587" s="4" t="s">
        <v>97</v>
      </c>
      <c r="AW587" s="4" t="s">
        <v>97</v>
      </c>
      <c r="AX587" s="4" t="s">
        <v>97</v>
      </c>
      <c r="AY587" s="4" t="s">
        <v>97</v>
      </c>
      <c r="AZ587" s="4" t="s">
        <v>97</v>
      </c>
      <c r="BA587" s="4" t="s">
        <v>97</v>
      </c>
      <c r="BB587" s="4" t="s">
        <v>97</v>
      </c>
      <c r="BC587" s="4" t="s">
        <v>96</v>
      </c>
      <c r="BD587" s="4" t="s">
        <v>96</v>
      </c>
      <c r="BE587" s="4">
        <v>4</v>
      </c>
      <c r="BF587" s="4">
        <v>4</v>
      </c>
      <c r="BG587" s="4">
        <v>15</v>
      </c>
      <c r="BH587" s="4">
        <v>0</v>
      </c>
      <c r="BI587" s="4">
        <v>10</v>
      </c>
      <c r="BJ587" s="4">
        <v>0</v>
      </c>
      <c r="BK587" s="4">
        <v>7</v>
      </c>
      <c r="BL587" s="4" t="s">
        <v>97</v>
      </c>
      <c r="BM587" s="4" t="s">
        <v>97</v>
      </c>
      <c r="BN587" s="4" t="s">
        <v>98</v>
      </c>
      <c r="BO587" s="6" t="s">
        <v>97</v>
      </c>
      <c r="BP587" s="6" t="s">
        <v>98</v>
      </c>
      <c r="BQ587" s="6" t="s">
        <v>98</v>
      </c>
      <c r="BR587" s="6" t="s">
        <v>96</v>
      </c>
      <c r="BS587" s="6">
        <v>40</v>
      </c>
      <c r="BT587" s="6" t="s">
        <v>96</v>
      </c>
      <c r="BU587" s="29" t="s">
        <v>429</v>
      </c>
      <c r="BV587" s="29" t="s">
        <v>429</v>
      </c>
      <c r="BW587" s="29" t="s">
        <v>429</v>
      </c>
      <c r="BX587" s="29" t="s">
        <v>429</v>
      </c>
      <c r="BY587" s="29" t="s">
        <v>429</v>
      </c>
      <c r="BZ587" s="65" t="s">
        <v>429</v>
      </c>
      <c r="CA587" s="65" t="s">
        <v>1800</v>
      </c>
      <c r="CB587" s="65" t="s">
        <v>429</v>
      </c>
      <c r="CC587" s="65" t="s">
        <v>429</v>
      </c>
      <c r="CD587" s="66">
        <v>79</v>
      </c>
      <c r="CE587" s="66">
        <v>44</v>
      </c>
      <c r="CF587" s="66">
        <v>26</v>
      </c>
      <c r="CG587" s="66">
        <v>10</v>
      </c>
      <c r="CH587" s="66">
        <v>0</v>
      </c>
      <c r="CI587" s="66">
        <v>89</v>
      </c>
      <c r="CJ587" s="66">
        <v>0</v>
      </c>
      <c r="CK587" s="66">
        <v>34</v>
      </c>
      <c r="CL587" s="66">
        <v>193</v>
      </c>
      <c r="CM587" s="66">
        <v>106</v>
      </c>
      <c r="CN587" s="66">
        <v>9</v>
      </c>
      <c r="CO587" s="66">
        <v>25</v>
      </c>
      <c r="CP587" s="66">
        <v>44</v>
      </c>
      <c r="CQ587" s="66">
        <v>36</v>
      </c>
      <c r="CR587" s="67">
        <v>0.22033898305084745</v>
      </c>
      <c r="CS587" s="67">
        <v>0.24327018943170489</v>
      </c>
      <c r="CT587" s="67">
        <v>0.24825523429710866</v>
      </c>
      <c r="CU587" s="67">
        <v>0.16550348953140578</v>
      </c>
      <c r="CV587" s="67">
        <v>0.12263210368893319</v>
      </c>
      <c r="CW587" s="68">
        <v>3</v>
      </c>
      <c r="CX587" s="68">
        <v>6</v>
      </c>
      <c r="CY587" s="68">
        <v>7</v>
      </c>
      <c r="CZ587" s="68">
        <v>8</v>
      </c>
    </row>
    <row r="588" spans="1:375" x14ac:dyDescent="0.3">
      <c r="A588" s="3" t="s">
        <v>1003</v>
      </c>
      <c r="B588" s="3" t="s">
        <v>1086</v>
      </c>
      <c r="C588" s="3" t="s">
        <v>1086</v>
      </c>
      <c r="D588" s="6">
        <v>543292</v>
      </c>
      <c r="E588" s="4">
        <v>14530</v>
      </c>
      <c r="F588" s="4">
        <v>3483</v>
      </c>
      <c r="G588" s="54">
        <v>0.23971094287680661</v>
      </c>
      <c r="H588" s="4">
        <v>3</v>
      </c>
      <c r="I588" s="4">
        <v>1263</v>
      </c>
      <c r="J588" s="6">
        <v>450</v>
      </c>
      <c r="K588" s="6">
        <v>813</v>
      </c>
      <c r="L588" s="6"/>
      <c r="M588" s="61">
        <v>2220</v>
      </c>
      <c r="N588" s="4" t="s">
        <v>1709</v>
      </c>
      <c r="O588" s="4">
        <v>147</v>
      </c>
      <c r="P588" s="4">
        <v>386</v>
      </c>
      <c r="Q588" s="4">
        <v>100</v>
      </c>
      <c r="R588" s="4">
        <v>100</v>
      </c>
      <c r="S588" s="4">
        <v>0</v>
      </c>
      <c r="T588" s="4">
        <v>0</v>
      </c>
      <c r="U588" s="4">
        <v>0</v>
      </c>
      <c r="V588" s="4">
        <v>100</v>
      </c>
      <c r="W588" s="4">
        <v>100</v>
      </c>
      <c r="X588" s="4">
        <v>0</v>
      </c>
      <c r="Y588" s="4">
        <v>0</v>
      </c>
      <c r="Z588" s="4">
        <v>0</v>
      </c>
      <c r="AA588" s="4">
        <v>100</v>
      </c>
      <c r="AB588" s="4">
        <v>100</v>
      </c>
      <c r="AC588" s="4">
        <v>100</v>
      </c>
      <c r="AD588" s="4">
        <v>65</v>
      </c>
      <c r="AE588" s="4">
        <v>0</v>
      </c>
      <c r="AF588" s="4">
        <v>25</v>
      </c>
      <c r="AG588" s="4">
        <v>70</v>
      </c>
      <c r="AH588" s="4">
        <v>5</v>
      </c>
      <c r="AI588" s="4">
        <v>90</v>
      </c>
      <c r="AJ588" s="4">
        <v>4</v>
      </c>
      <c r="AK588" s="4" t="s">
        <v>96</v>
      </c>
      <c r="AL588" s="4" t="s">
        <v>96</v>
      </c>
      <c r="AM588" s="4">
        <v>4</v>
      </c>
      <c r="AN588" s="4" t="s">
        <v>97</v>
      </c>
      <c r="AO588" s="4" t="s">
        <v>97</v>
      </c>
      <c r="AP588" s="4" t="s">
        <v>97</v>
      </c>
      <c r="AQ588" s="4" t="s">
        <v>97</v>
      </c>
      <c r="AR588" s="4" t="s">
        <v>97</v>
      </c>
      <c r="AS588" s="4" t="s">
        <v>97</v>
      </c>
      <c r="AT588" s="4" t="s">
        <v>97</v>
      </c>
      <c r="AU588" s="4" t="s">
        <v>96</v>
      </c>
      <c r="AV588" s="4" t="s">
        <v>97</v>
      </c>
      <c r="AW588" s="4" t="s">
        <v>97</v>
      </c>
      <c r="AX588" s="4" t="s">
        <v>97</v>
      </c>
      <c r="AY588" s="4" t="s">
        <v>97</v>
      </c>
      <c r="AZ588" s="4" t="s">
        <v>97</v>
      </c>
      <c r="BA588" s="4" t="s">
        <v>97</v>
      </c>
      <c r="BB588" s="4" t="s">
        <v>97</v>
      </c>
      <c r="BC588" s="4" t="s">
        <v>96</v>
      </c>
      <c r="BD588" s="4" t="s">
        <v>96</v>
      </c>
      <c r="BE588" s="4">
        <v>0</v>
      </c>
      <c r="BF588" s="4">
        <v>0</v>
      </c>
      <c r="BG588" s="4">
        <v>0</v>
      </c>
      <c r="BH588" s="4">
        <v>0</v>
      </c>
      <c r="BI588" s="4">
        <v>12</v>
      </c>
      <c r="BJ588" s="4">
        <v>0</v>
      </c>
      <c r="BK588" s="4">
        <v>19</v>
      </c>
      <c r="BL588" s="4" t="s">
        <v>97</v>
      </c>
      <c r="BM588" s="4" t="s">
        <v>97</v>
      </c>
      <c r="BN588" s="4" t="s">
        <v>98</v>
      </c>
      <c r="BO588" s="6" t="s">
        <v>97</v>
      </c>
      <c r="BP588" s="6" t="s">
        <v>98</v>
      </c>
      <c r="BQ588" s="6" t="s">
        <v>98</v>
      </c>
      <c r="BR588" s="6" t="s">
        <v>96</v>
      </c>
      <c r="BS588" s="6">
        <v>101</v>
      </c>
      <c r="BT588" s="6" t="s">
        <v>96</v>
      </c>
      <c r="BU588" s="29" t="s">
        <v>429</v>
      </c>
      <c r="BV588" s="29" t="s">
        <v>1798</v>
      </c>
      <c r="BW588" s="29" t="s">
        <v>1798</v>
      </c>
      <c r="BX588" s="29" t="s">
        <v>1802</v>
      </c>
      <c r="BY588" s="29" t="s">
        <v>430</v>
      </c>
      <c r="BZ588" s="65" t="s">
        <v>429</v>
      </c>
      <c r="CA588" s="65" t="s">
        <v>429</v>
      </c>
      <c r="CB588" s="65" t="s">
        <v>429</v>
      </c>
      <c r="CC588" s="65" t="s">
        <v>429</v>
      </c>
      <c r="CD588" s="66">
        <v>685</v>
      </c>
      <c r="CE588" s="66">
        <v>352</v>
      </c>
      <c r="CF588" s="66">
        <v>170</v>
      </c>
      <c r="CG588" s="66">
        <v>37</v>
      </c>
      <c r="CH588" s="66">
        <v>0</v>
      </c>
      <c r="CI588" s="66">
        <v>975</v>
      </c>
      <c r="CJ588" s="66">
        <v>224</v>
      </c>
      <c r="CK588" s="66">
        <v>392</v>
      </c>
      <c r="CL588" s="66">
        <v>3006</v>
      </c>
      <c r="CM588" s="66">
        <v>1716</v>
      </c>
      <c r="CN588" s="66">
        <v>144</v>
      </c>
      <c r="CO588" s="66">
        <v>368</v>
      </c>
      <c r="CP588" s="66">
        <v>556</v>
      </c>
      <c r="CQ588" s="66">
        <v>507</v>
      </c>
      <c r="CR588" s="67">
        <v>0.18892728874432474</v>
      </c>
      <c r="CS588" s="67">
        <v>0.20268347225045741</v>
      </c>
      <c r="CT588" s="67">
        <v>0.29504641864877684</v>
      </c>
      <c r="CU588" s="67">
        <v>0.18113437690587517</v>
      </c>
      <c r="CV588" s="67">
        <v>0.13220844345056584</v>
      </c>
      <c r="CW588" s="68">
        <v>155</v>
      </c>
      <c r="CX588" s="68">
        <v>224</v>
      </c>
      <c r="CY588" s="68">
        <v>151</v>
      </c>
      <c r="CZ588" s="68">
        <v>128</v>
      </c>
      <c r="NH588" s="47"/>
      <c r="NI588" s="47"/>
      <c r="NJ588" s="47"/>
      <c r="NK588" s="47"/>
    </row>
    <row r="589" spans="1:375" x14ac:dyDescent="0.3">
      <c r="A589" s="3" t="s">
        <v>1003</v>
      </c>
      <c r="B589" s="3" t="s">
        <v>1086</v>
      </c>
      <c r="C589" s="3" t="s">
        <v>1097</v>
      </c>
      <c r="D589" s="6">
        <v>543578</v>
      </c>
      <c r="E589" s="4">
        <v>3831</v>
      </c>
      <c r="F589" s="4">
        <v>575</v>
      </c>
      <c r="G589" s="54">
        <v>0.15009135995823544</v>
      </c>
      <c r="H589" s="4">
        <v>2</v>
      </c>
      <c r="I589" s="4">
        <v>255</v>
      </c>
      <c r="J589" s="6">
        <v>255</v>
      </c>
      <c r="K589" s="6"/>
      <c r="L589" s="6"/>
      <c r="M589" s="61">
        <v>320</v>
      </c>
      <c r="N589" s="4" t="s">
        <v>1709</v>
      </c>
      <c r="O589" s="4">
        <v>108</v>
      </c>
      <c r="P589" s="4">
        <v>387</v>
      </c>
      <c r="Q589" s="4">
        <v>100</v>
      </c>
      <c r="R589" s="4">
        <v>95</v>
      </c>
      <c r="S589" s="4">
        <v>5</v>
      </c>
      <c r="T589" s="4">
        <v>0</v>
      </c>
      <c r="U589" s="4">
        <v>0</v>
      </c>
      <c r="V589" s="4">
        <v>98</v>
      </c>
      <c r="W589" s="4">
        <v>96</v>
      </c>
      <c r="X589" s="4">
        <v>3</v>
      </c>
      <c r="Y589" s="4">
        <v>1</v>
      </c>
      <c r="Z589" s="4">
        <v>0</v>
      </c>
      <c r="AA589" s="4">
        <v>100</v>
      </c>
      <c r="AB589" s="4">
        <v>100</v>
      </c>
      <c r="AC589" s="4">
        <v>100</v>
      </c>
      <c r="AD589" s="4">
        <v>95</v>
      </c>
      <c r="AE589" s="4">
        <v>90</v>
      </c>
      <c r="AF589" s="4">
        <v>0</v>
      </c>
      <c r="AG589" s="4">
        <v>90</v>
      </c>
      <c r="AH589" s="4">
        <v>10</v>
      </c>
      <c r="AI589" s="4">
        <v>99</v>
      </c>
      <c r="AJ589" s="4">
        <v>2</v>
      </c>
      <c r="AK589" s="4" t="s">
        <v>96</v>
      </c>
      <c r="AL589" s="4" t="s">
        <v>96</v>
      </c>
      <c r="AM589" s="4">
        <v>52</v>
      </c>
      <c r="AN589" s="4" t="s">
        <v>97</v>
      </c>
      <c r="AO589" s="4" t="s">
        <v>96</v>
      </c>
      <c r="AP589" s="4" t="s">
        <v>97</v>
      </c>
      <c r="AQ589" s="4" t="s">
        <v>96</v>
      </c>
      <c r="AR589" s="4" t="s">
        <v>96</v>
      </c>
      <c r="AS589" s="4" t="s">
        <v>97</v>
      </c>
      <c r="AT589" s="4" t="s">
        <v>97</v>
      </c>
      <c r="AU589" s="4" t="s">
        <v>96</v>
      </c>
      <c r="AV589" s="4" t="s">
        <v>97</v>
      </c>
      <c r="AW589" s="4" t="s">
        <v>97</v>
      </c>
      <c r="AX589" s="4" t="s">
        <v>97</v>
      </c>
      <c r="AY589" s="4" t="s">
        <v>97</v>
      </c>
      <c r="AZ589" s="4" t="s">
        <v>97</v>
      </c>
      <c r="BA589" s="4" t="s">
        <v>97</v>
      </c>
      <c r="BB589" s="4" t="s">
        <v>97</v>
      </c>
      <c r="BC589" s="4" t="s">
        <v>96</v>
      </c>
      <c r="BD589" s="4" t="s">
        <v>96</v>
      </c>
      <c r="BE589" s="4">
        <v>0</v>
      </c>
      <c r="BF589" s="4">
        <v>0</v>
      </c>
      <c r="BG589" s="4">
        <v>15</v>
      </c>
      <c r="BH589" s="4">
        <v>0</v>
      </c>
      <c r="BI589" s="4">
        <v>8</v>
      </c>
      <c r="BJ589" s="4">
        <v>0</v>
      </c>
      <c r="BK589" s="4">
        <v>11</v>
      </c>
      <c r="BL589" s="4" t="s">
        <v>97</v>
      </c>
      <c r="BM589" s="4" t="s">
        <v>96</v>
      </c>
      <c r="BN589" s="4" t="s">
        <v>1714</v>
      </c>
      <c r="BO589" s="6" t="s">
        <v>97</v>
      </c>
      <c r="BP589" s="6" t="s">
        <v>98</v>
      </c>
      <c r="BQ589" s="6" t="s">
        <v>98</v>
      </c>
      <c r="BR589" s="6" t="s">
        <v>96</v>
      </c>
      <c r="BS589" s="6">
        <v>48</v>
      </c>
      <c r="BT589" s="6" t="s">
        <v>96</v>
      </c>
      <c r="BU589" s="29" t="s">
        <v>429</v>
      </c>
      <c r="BV589" s="29" t="s">
        <v>1801</v>
      </c>
      <c r="BW589" s="29" t="s">
        <v>1801</v>
      </c>
      <c r="BX589" s="29" t="s">
        <v>429</v>
      </c>
      <c r="BY589" s="29" t="s">
        <v>429</v>
      </c>
      <c r="BZ589" s="65" t="s">
        <v>429</v>
      </c>
      <c r="CA589" s="65" t="s">
        <v>1799</v>
      </c>
      <c r="CB589" s="65" t="s">
        <v>1800</v>
      </c>
      <c r="CC589" s="65" t="s">
        <v>1800</v>
      </c>
      <c r="CD589" s="66">
        <v>194</v>
      </c>
      <c r="CE589" s="66">
        <v>78</v>
      </c>
      <c r="CF589" s="66">
        <v>55</v>
      </c>
      <c r="CG589" s="66">
        <v>19</v>
      </c>
      <c r="CH589" s="66">
        <v>8</v>
      </c>
      <c r="CI589" s="66">
        <v>146</v>
      </c>
      <c r="CJ589" s="66">
        <v>45</v>
      </c>
      <c r="CK589" s="66">
        <v>73</v>
      </c>
      <c r="CL589" s="66">
        <v>698</v>
      </c>
      <c r="CM589" s="66">
        <v>409</v>
      </c>
      <c r="CN589" s="66">
        <v>37</v>
      </c>
      <c r="CO589" s="66">
        <v>87</v>
      </c>
      <c r="CP589" s="66">
        <v>857</v>
      </c>
      <c r="CQ589" s="66">
        <v>807</v>
      </c>
      <c r="CR589" s="67">
        <v>0.16994767007226513</v>
      </c>
      <c r="CS589" s="67">
        <v>0.21729379516571143</v>
      </c>
      <c r="CT589" s="67">
        <v>0.29578868676800396</v>
      </c>
      <c r="CU589" s="67">
        <v>0.17518066284575132</v>
      </c>
      <c r="CV589" s="67">
        <v>0.14178918514826813</v>
      </c>
      <c r="CW589" s="68">
        <v>65</v>
      </c>
      <c r="CX589" s="68">
        <v>75</v>
      </c>
      <c r="CY589" s="68">
        <v>39</v>
      </c>
      <c r="CZ589" s="68">
        <v>42</v>
      </c>
    </row>
    <row r="590" spans="1:375" x14ac:dyDescent="0.3">
      <c r="A590" s="3" t="s">
        <v>1003</v>
      </c>
      <c r="B590" s="3" t="s">
        <v>1086</v>
      </c>
      <c r="C590" s="3" t="s">
        <v>1099</v>
      </c>
      <c r="D590" s="6">
        <v>543608</v>
      </c>
      <c r="E590" s="4">
        <v>1654</v>
      </c>
      <c r="F590" s="4">
        <v>333</v>
      </c>
      <c r="G590" s="54">
        <v>0.20133010882708585</v>
      </c>
      <c r="H590" s="4">
        <v>1</v>
      </c>
      <c r="I590" s="4">
        <v>293</v>
      </c>
      <c r="J590" s="6"/>
      <c r="K590" s="6"/>
      <c r="L590" s="6">
        <v>293</v>
      </c>
      <c r="M590" s="61">
        <v>40</v>
      </c>
      <c r="N590" s="4" t="s">
        <v>1709</v>
      </c>
      <c r="O590" s="4">
        <v>80</v>
      </c>
      <c r="P590" s="4">
        <v>260</v>
      </c>
      <c r="Q590" s="4">
        <v>100</v>
      </c>
      <c r="R590" s="4">
        <v>100</v>
      </c>
      <c r="S590" s="4">
        <v>0</v>
      </c>
      <c r="T590" s="4">
        <v>0</v>
      </c>
      <c r="U590" s="4">
        <v>0</v>
      </c>
      <c r="V590" s="4">
        <v>100</v>
      </c>
      <c r="W590" s="4">
        <v>100</v>
      </c>
      <c r="X590" s="4">
        <v>0</v>
      </c>
      <c r="Y590" s="4">
        <v>0</v>
      </c>
      <c r="Z590" s="4">
        <v>0</v>
      </c>
      <c r="AA590" s="4">
        <v>100</v>
      </c>
      <c r="AB590" s="4">
        <v>100</v>
      </c>
      <c r="AC590" s="4">
        <v>100</v>
      </c>
      <c r="AD590" s="4">
        <v>100</v>
      </c>
      <c r="AE590" s="4">
        <v>0</v>
      </c>
      <c r="AF590" s="4">
        <v>0</v>
      </c>
      <c r="AG590" s="4">
        <v>60</v>
      </c>
      <c r="AH590" s="4">
        <v>40</v>
      </c>
      <c r="AI590" s="4">
        <v>100</v>
      </c>
      <c r="AJ590" s="4">
        <v>2</v>
      </c>
      <c r="AK590" s="4" t="s">
        <v>96</v>
      </c>
      <c r="AL590" s="4" t="s">
        <v>97</v>
      </c>
      <c r="AM590" s="4" t="s">
        <v>98</v>
      </c>
      <c r="AN590" s="4" t="s">
        <v>96</v>
      </c>
      <c r="AO590" s="4" t="s">
        <v>97</v>
      </c>
      <c r="AP590" s="4" t="s">
        <v>97</v>
      </c>
      <c r="AQ590" s="4" t="s">
        <v>97</v>
      </c>
      <c r="AR590" s="4" t="s">
        <v>97</v>
      </c>
      <c r="AS590" s="4" t="s">
        <v>97</v>
      </c>
      <c r="AT590" s="4" t="s">
        <v>97</v>
      </c>
      <c r="AU590" s="4" t="s">
        <v>96</v>
      </c>
      <c r="AV590" s="4" t="s">
        <v>97</v>
      </c>
      <c r="AW590" s="4" t="s">
        <v>97</v>
      </c>
      <c r="AX590" s="4" t="s">
        <v>97</v>
      </c>
      <c r="AY590" s="4" t="s">
        <v>97</v>
      </c>
      <c r="AZ590" s="4" t="s">
        <v>97</v>
      </c>
      <c r="BA590" s="4" t="s">
        <v>97</v>
      </c>
      <c r="BB590" s="4" t="s">
        <v>97</v>
      </c>
      <c r="BC590" s="4" t="s">
        <v>97</v>
      </c>
      <c r="BD590" s="4" t="s">
        <v>96</v>
      </c>
      <c r="BE590" s="4">
        <v>7</v>
      </c>
      <c r="BF590" s="4">
        <v>7</v>
      </c>
      <c r="BG590" s="4">
        <v>7</v>
      </c>
      <c r="BH590" s="4">
        <v>0</v>
      </c>
      <c r="BI590" s="4">
        <v>14</v>
      </c>
      <c r="BJ590" s="4">
        <v>0</v>
      </c>
      <c r="BK590" s="4">
        <v>7</v>
      </c>
      <c r="BL590" s="4" t="s">
        <v>97</v>
      </c>
      <c r="BM590" s="4" t="s">
        <v>97</v>
      </c>
      <c r="BN590" s="4" t="s">
        <v>98</v>
      </c>
      <c r="BO590" s="6" t="s">
        <v>96</v>
      </c>
      <c r="BP590" s="6">
        <v>14</v>
      </c>
      <c r="BQ590" s="6" t="s">
        <v>96</v>
      </c>
      <c r="BR590" s="6" t="s">
        <v>96</v>
      </c>
      <c r="BS590" s="6">
        <v>9</v>
      </c>
      <c r="BT590" s="6" t="s">
        <v>96</v>
      </c>
      <c r="BU590" s="29" t="s">
        <v>429</v>
      </c>
      <c r="BV590" s="29" t="s">
        <v>1801</v>
      </c>
      <c r="BW590" s="29" t="s">
        <v>1801</v>
      </c>
      <c r="BX590" s="29" t="s">
        <v>429</v>
      </c>
      <c r="BY590" s="29" t="s">
        <v>429</v>
      </c>
      <c r="BZ590" s="65" t="s">
        <v>429</v>
      </c>
      <c r="CA590" s="65" t="s">
        <v>429</v>
      </c>
      <c r="CB590" s="65" t="s">
        <v>429</v>
      </c>
      <c r="CC590" s="65" t="s">
        <v>429</v>
      </c>
      <c r="CD590" s="66">
        <v>108</v>
      </c>
      <c r="CE590" s="66">
        <v>45</v>
      </c>
      <c r="CF590" s="66">
        <v>37</v>
      </c>
      <c r="CG590" s="66">
        <v>0</v>
      </c>
      <c r="CH590" s="66">
        <v>7</v>
      </c>
      <c r="CI590" s="66">
        <v>85</v>
      </c>
      <c r="CJ590" s="66">
        <v>17</v>
      </c>
      <c r="CK590" s="66">
        <v>30</v>
      </c>
      <c r="CL590" s="66">
        <v>478</v>
      </c>
      <c r="CM590" s="66">
        <v>235</v>
      </c>
      <c r="CN590" s="66">
        <v>24</v>
      </c>
      <c r="CO590" s="66">
        <v>63</v>
      </c>
      <c r="CP590" s="66">
        <v>162</v>
      </c>
      <c r="CQ590" s="66">
        <v>163</v>
      </c>
      <c r="CR590" s="67">
        <v>0.25306372549019607</v>
      </c>
      <c r="CS590" s="67">
        <v>0.23345588235294118</v>
      </c>
      <c r="CT590" s="67">
        <v>0.30208333333333331</v>
      </c>
      <c r="CU590" s="67">
        <v>0.13419117647058823</v>
      </c>
      <c r="CV590" s="67">
        <v>7.720588235294118E-2</v>
      </c>
      <c r="CW590" s="68">
        <v>49</v>
      </c>
      <c r="CX590" s="68">
        <v>19</v>
      </c>
      <c r="CY590" s="68">
        <v>26</v>
      </c>
      <c r="CZ590" s="68">
        <v>13</v>
      </c>
    </row>
    <row r="591" spans="1:375" x14ac:dyDescent="0.3">
      <c r="A591" s="3" t="s">
        <v>1003</v>
      </c>
      <c r="B591" s="3" t="s">
        <v>1086</v>
      </c>
      <c r="C591" s="3" t="s">
        <v>1101</v>
      </c>
      <c r="D591" s="6">
        <v>543624</v>
      </c>
      <c r="E591" s="4">
        <v>2559</v>
      </c>
      <c r="F591" s="4">
        <v>711</v>
      </c>
      <c r="G591" s="54">
        <v>0.27784290738569756</v>
      </c>
      <c r="H591" s="4">
        <v>1</v>
      </c>
      <c r="I591" s="4">
        <v>711</v>
      </c>
      <c r="J591" s="6"/>
      <c r="K591" s="6">
        <v>711</v>
      </c>
      <c r="L591" s="6"/>
      <c r="M591" s="61"/>
      <c r="N591" s="4" t="s">
        <v>1709</v>
      </c>
      <c r="O591" s="4">
        <v>0</v>
      </c>
      <c r="P591" s="4">
        <v>0</v>
      </c>
      <c r="Q591" s="4">
        <v>100</v>
      </c>
      <c r="R591" s="4">
        <v>100</v>
      </c>
      <c r="S591" s="4">
        <v>0</v>
      </c>
      <c r="T591" s="4">
        <v>0</v>
      </c>
      <c r="U591" s="4">
        <v>0</v>
      </c>
      <c r="V591" s="4">
        <v>80</v>
      </c>
      <c r="W591" s="4">
        <v>80</v>
      </c>
      <c r="X591" s="4">
        <v>10</v>
      </c>
      <c r="Y591" s="4">
        <v>0</v>
      </c>
      <c r="Z591" s="4">
        <v>10</v>
      </c>
      <c r="AA591" s="4">
        <v>100</v>
      </c>
      <c r="AB591" s="4">
        <v>100</v>
      </c>
      <c r="AC591" s="4">
        <v>95</v>
      </c>
      <c r="AD591" s="4">
        <v>95</v>
      </c>
      <c r="AE591" s="4">
        <v>50</v>
      </c>
      <c r="AF591" s="4">
        <v>0</v>
      </c>
      <c r="AG591" s="4">
        <v>70</v>
      </c>
      <c r="AH591" s="4">
        <v>30</v>
      </c>
      <c r="AI591" s="4">
        <v>100</v>
      </c>
      <c r="AJ591" s="4">
        <v>2</v>
      </c>
      <c r="AK591" s="4" t="s">
        <v>96</v>
      </c>
      <c r="AL591" s="4" t="s">
        <v>96</v>
      </c>
      <c r="AM591" s="4">
        <v>2</v>
      </c>
      <c r="AN591" s="4" t="s">
        <v>97</v>
      </c>
      <c r="AO591" s="4" t="s">
        <v>97</v>
      </c>
      <c r="AP591" s="4" t="s">
        <v>97</v>
      </c>
      <c r="AQ591" s="4" t="s">
        <v>96</v>
      </c>
      <c r="AR591" s="4" t="s">
        <v>96</v>
      </c>
      <c r="AS591" s="4" t="s">
        <v>97</v>
      </c>
      <c r="AT591" s="4" t="s">
        <v>97</v>
      </c>
      <c r="AU591" s="4" t="s">
        <v>97</v>
      </c>
      <c r="AV591" s="4" t="s">
        <v>97</v>
      </c>
      <c r="AW591" s="4" t="s">
        <v>97</v>
      </c>
      <c r="AX591" s="4" t="s">
        <v>97</v>
      </c>
      <c r="AY591" s="4" t="s">
        <v>97</v>
      </c>
      <c r="AZ591" s="4" t="s">
        <v>97</v>
      </c>
      <c r="BA591" s="4" t="s">
        <v>97</v>
      </c>
      <c r="BB591" s="4" t="s">
        <v>97</v>
      </c>
      <c r="BC591" s="4" t="s">
        <v>96</v>
      </c>
      <c r="BD591" s="4" t="s">
        <v>96</v>
      </c>
      <c r="BE591" s="4">
        <v>0</v>
      </c>
      <c r="BF591" s="4">
        <v>0</v>
      </c>
      <c r="BG591" s="4">
        <v>12</v>
      </c>
      <c r="BH591" s="4">
        <v>0</v>
      </c>
      <c r="BI591" s="4">
        <v>5</v>
      </c>
      <c r="BJ591" s="4">
        <v>0</v>
      </c>
      <c r="BK591" s="4">
        <v>9</v>
      </c>
      <c r="BL591" s="4" t="s">
        <v>97</v>
      </c>
      <c r="BM591" s="4" t="s">
        <v>1713</v>
      </c>
      <c r="BN591" s="4" t="s">
        <v>98</v>
      </c>
      <c r="BO591" s="6" t="s">
        <v>97</v>
      </c>
      <c r="BP591" s="6" t="s">
        <v>98</v>
      </c>
      <c r="BQ591" s="6" t="s">
        <v>98</v>
      </c>
      <c r="BR591" s="6" t="s">
        <v>96</v>
      </c>
      <c r="BS591" s="6">
        <v>15</v>
      </c>
      <c r="BT591" s="6" t="s">
        <v>96</v>
      </c>
      <c r="BU591" s="29" t="s">
        <v>429</v>
      </c>
      <c r="BV591" s="29" t="s">
        <v>429</v>
      </c>
      <c r="BW591" s="29" t="s">
        <v>429</v>
      </c>
      <c r="BX591" s="29" t="s">
        <v>429</v>
      </c>
      <c r="BY591" s="29" t="s">
        <v>429</v>
      </c>
      <c r="BZ591" s="65" t="s">
        <v>429</v>
      </c>
      <c r="CA591" s="65" t="s">
        <v>429</v>
      </c>
      <c r="CB591" s="65" t="s">
        <v>1800</v>
      </c>
      <c r="CC591" s="65" t="s">
        <v>429</v>
      </c>
      <c r="CD591" s="66">
        <v>143</v>
      </c>
      <c r="CE591" s="66">
        <v>63</v>
      </c>
      <c r="CF591" s="66">
        <v>39</v>
      </c>
      <c r="CG591" s="66">
        <v>7</v>
      </c>
      <c r="CH591" s="66">
        <v>3</v>
      </c>
      <c r="CI591" s="66">
        <v>142</v>
      </c>
      <c r="CJ591" s="66">
        <v>45</v>
      </c>
      <c r="CK591" s="66">
        <v>54</v>
      </c>
      <c r="CL591" s="66">
        <v>563</v>
      </c>
      <c r="CM591" s="66">
        <v>315</v>
      </c>
      <c r="CN591" s="66">
        <v>30</v>
      </c>
      <c r="CO591" s="66">
        <v>78</v>
      </c>
      <c r="CP591" s="66">
        <v>123</v>
      </c>
      <c r="CQ591" s="66">
        <v>73</v>
      </c>
      <c r="CR591" s="67">
        <v>0.18757467144563919</v>
      </c>
      <c r="CS591" s="67">
        <v>0.20908004778972522</v>
      </c>
      <c r="CT591" s="67">
        <v>0.32377538829151731</v>
      </c>
      <c r="CU591" s="67">
        <v>0.16646754281162884</v>
      </c>
      <c r="CV591" s="67">
        <v>0.11310234966148945</v>
      </c>
      <c r="CW591" s="68">
        <v>39</v>
      </c>
      <c r="CX591" s="68">
        <v>35</v>
      </c>
      <c r="CY591" s="68">
        <v>34</v>
      </c>
      <c r="CZ591" s="68">
        <v>26</v>
      </c>
    </row>
    <row r="592" spans="1:375" x14ac:dyDescent="0.3">
      <c r="A592" s="3" t="s">
        <v>1003</v>
      </c>
      <c r="B592" s="3" t="s">
        <v>1103</v>
      </c>
      <c r="C592" s="3" t="s">
        <v>1664</v>
      </c>
      <c r="D592" s="6">
        <v>520071</v>
      </c>
      <c r="E592" s="4">
        <v>107</v>
      </c>
      <c r="F592" s="4">
        <v>68</v>
      </c>
      <c r="G592" s="54">
        <v>0.63551401869158874</v>
      </c>
      <c r="H592" s="6" t="s">
        <v>1717</v>
      </c>
      <c r="I592" s="6">
        <v>68</v>
      </c>
      <c r="J592" s="6"/>
      <c r="K592" s="6"/>
      <c r="L592" s="6">
        <v>68</v>
      </c>
      <c r="M592" s="61"/>
      <c r="N592" s="4" t="s">
        <v>1709</v>
      </c>
      <c r="O592" s="4">
        <v>0</v>
      </c>
      <c r="P592" s="4">
        <v>0</v>
      </c>
      <c r="Q592" s="4">
        <v>0</v>
      </c>
      <c r="R592" s="4">
        <v>0</v>
      </c>
      <c r="S592" s="4">
        <v>100</v>
      </c>
      <c r="T592" s="4">
        <v>0</v>
      </c>
      <c r="U592" s="4">
        <v>0</v>
      </c>
      <c r="V592" s="4">
        <v>0</v>
      </c>
      <c r="W592" s="4">
        <v>0</v>
      </c>
      <c r="X592" s="4">
        <v>100</v>
      </c>
      <c r="Y592" s="4">
        <v>0</v>
      </c>
      <c r="Z592" s="4">
        <v>0</v>
      </c>
      <c r="AA592" s="4">
        <v>100</v>
      </c>
      <c r="AB592" s="4">
        <v>100</v>
      </c>
      <c r="AC592" s="4">
        <v>100</v>
      </c>
      <c r="AD592" s="4">
        <v>0</v>
      </c>
      <c r="AE592" s="4">
        <v>0</v>
      </c>
      <c r="AF592" s="4">
        <v>0</v>
      </c>
      <c r="AG592" s="4">
        <v>0</v>
      </c>
      <c r="AH592" s="4">
        <v>100</v>
      </c>
      <c r="AI592" s="4">
        <v>100</v>
      </c>
      <c r="AJ592" s="4">
        <v>2</v>
      </c>
      <c r="AK592" s="4" t="s">
        <v>96</v>
      </c>
      <c r="AL592" s="4" t="s">
        <v>96</v>
      </c>
      <c r="AM592" s="4">
        <v>6</v>
      </c>
      <c r="AN592" s="4" t="s">
        <v>97</v>
      </c>
      <c r="AO592" s="4" t="s">
        <v>97</v>
      </c>
      <c r="AP592" s="4" t="s">
        <v>97</v>
      </c>
      <c r="AQ592" s="4" t="s">
        <v>97</v>
      </c>
      <c r="AR592" s="4" t="s">
        <v>97</v>
      </c>
      <c r="AS592" s="4" t="s">
        <v>97</v>
      </c>
      <c r="AT592" s="4" t="s">
        <v>97</v>
      </c>
      <c r="AU592" s="4" t="s">
        <v>97</v>
      </c>
      <c r="AV592" s="4" t="s">
        <v>97</v>
      </c>
      <c r="AW592" s="4" t="s">
        <v>97</v>
      </c>
      <c r="AX592" s="4" t="s">
        <v>97</v>
      </c>
      <c r="AY592" s="4" t="s">
        <v>97</v>
      </c>
      <c r="AZ592" s="4" t="s">
        <v>97</v>
      </c>
      <c r="BA592" s="4" t="s">
        <v>97</v>
      </c>
      <c r="BB592" s="4" t="s">
        <v>97</v>
      </c>
      <c r="BC592" s="4" t="s">
        <v>97</v>
      </c>
      <c r="BD592" s="4" t="s">
        <v>96</v>
      </c>
      <c r="BE592" s="4">
        <v>3</v>
      </c>
      <c r="BF592" s="4">
        <v>25</v>
      </c>
      <c r="BG592" s="4">
        <v>25</v>
      </c>
      <c r="BH592" s="4">
        <v>1</v>
      </c>
      <c r="BI592" s="4">
        <v>0</v>
      </c>
      <c r="BJ592" s="4">
        <v>3</v>
      </c>
      <c r="BK592" s="4">
        <v>5</v>
      </c>
      <c r="BL592" s="4" t="s">
        <v>96</v>
      </c>
      <c r="BM592" s="4" t="s">
        <v>97</v>
      </c>
      <c r="BN592" s="4" t="s">
        <v>98</v>
      </c>
      <c r="BO592" s="6" t="s">
        <v>97</v>
      </c>
      <c r="BP592" s="6" t="s">
        <v>98</v>
      </c>
      <c r="BQ592" s="6" t="s">
        <v>98</v>
      </c>
      <c r="BR592" s="6" t="s">
        <v>96</v>
      </c>
      <c r="BS592" s="6">
        <v>5</v>
      </c>
      <c r="BT592" s="6" t="s">
        <v>96</v>
      </c>
      <c r="BU592" s="29" t="s">
        <v>429</v>
      </c>
      <c r="BV592" s="29" t="s">
        <v>429</v>
      </c>
      <c r="BW592" s="29" t="s">
        <v>429</v>
      </c>
      <c r="BX592" s="29" t="s">
        <v>429</v>
      </c>
      <c r="BY592" s="29" t="s">
        <v>429</v>
      </c>
      <c r="BZ592" s="65" t="s">
        <v>429</v>
      </c>
      <c r="CA592" s="65" t="s">
        <v>429</v>
      </c>
      <c r="CB592" s="65" t="s">
        <v>429</v>
      </c>
      <c r="CC592" s="65" t="s">
        <v>429</v>
      </c>
      <c r="CD592" s="66">
        <v>18</v>
      </c>
      <c r="CE592" s="66">
        <v>13</v>
      </c>
      <c r="CF592" s="66">
        <v>5</v>
      </c>
      <c r="CG592" s="66">
        <v>0</v>
      </c>
      <c r="CH592" s="66">
        <v>0</v>
      </c>
      <c r="CI592" s="66">
        <v>19</v>
      </c>
      <c r="CJ592" s="66">
        <v>0</v>
      </c>
      <c r="CK592" s="66">
        <v>6</v>
      </c>
      <c r="CL592" s="66">
        <v>19</v>
      </c>
      <c r="CM592" s="66">
        <v>9</v>
      </c>
      <c r="CN592" s="66">
        <v>3</v>
      </c>
      <c r="CO592" s="66">
        <v>6</v>
      </c>
      <c r="CP592" s="66">
        <v>0</v>
      </c>
      <c r="CQ592" s="66">
        <v>0</v>
      </c>
      <c r="CR592" s="67">
        <v>0.20588235294117646</v>
      </c>
      <c r="CS592" s="67">
        <v>0.25490196078431371</v>
      </c>
      <c r="CT592" s="67">
        <v>0.27450980392156865</v>
      </c>
      <c r="CU592" s="67">
        <v>0.12745098039215685</v>
      </c>
      <c r="CV592" s="67">
        <v>0.13725490196078433</v>
      </c>
      <c r="CW592" s="68">
        <v>3</v>
      </c>
      <c r="CX592" s="68">
        <v>6</v>
      </c>
      <c r="CY592" s="68">
        <v>2</v>
      </c>
      <c r="CZ592" s="68">
        <v>2</v>
      </c>
    </row>
    <row r="593" spans="1:104" x14ac:dyDescent="0.3">
      <c r="A593" s="3" t="s">
        <v>1003</v>
      </c>
      <c r="B593" s="3" t="s">
        <v>1103</v>
      </c>
      <c r="C593" s="3" t="s">
        <v>1104</v>
      </c>
      <c r="D593" s="6">
        <v>520098</v>
      </c>
      <c r="E593" s="4">
        <v>347</v>
      </c>
      <c r="F593" s="4">
        <v>132</v>
      </c>
      <c r="G593" s="54">
        <v>0.3804034582132565</v>
      </c>
      <c r="H593" s="6">
        <v>1</v>
      </c>
      <c r="I593" s="4">
        <v>30</v>
      </c>
      <c r="J593" s="6">
        <v>30</v>
      </c>
      <c r="K593" s="6"/>
      <c r="L593" s="6"/>
      <c r="M593" s="61">
        <v>102</v>
      </c>
      <c r="N593" s="4" t="s">
        <v>1712</v>
      </c>
      <c r="O593" s="4">
        <v>0</v>
      </c>
      <c r="P593" s="4">
        <v>0</v>
      </c>
      <c r="Q593" s="4">
        <v>0</v>
      </c>
      <c r="R593" s="4">
        <v>0</v>
      </c>
      <c r="S593" s="4">
        <v>100</v>
      </c>
      <c r="T593" s="4">
        <v>0</v>
      </c>
      <c r="U593" s="4">
        <v>0</v>
      </c>
      <c r="V593" s="4">
        <v>0</v>
      </c>
      <c r="W593" s="4">
        <v>0</v>
      </c>
      <c r="X593" s="4">
        <v>68</v>
      </c>
      <c r="Y593" s="4">
        <v>0</v>
      </c>
      <c r="Z593" s="4">
        <v>32</v>
      </c>
      <c r="AA593" s="4">
        <v>100</v>
      </c>
      <c r="AB593" s="4">
        <v>100</v>
      </c>
      <c r="AC593" s="4">
        <v>100</v>
      </c>
      <c r="AD593" s="4">
        <v>0</v>
      </c>
      <c r="AE593" s="4">
        <v>0</v>
      </c>
      <c r="AF593" s="4">
        <v>0</v>
      </c>
      <c r="AG593" s="4">
        <v>10</v>
      </c>
      <c r="AH593" s="4">
        <v>90</v>
      </c>
      <c r="AI593" s="4">
        <v>100</v>
      </c>
      <c r="AJ593" s="4">
        <v>3</v>
      </c>
      <c r="AK593" s="4" t="s">
        <v>97</v>
      </c>
      <c r="AL593" s="4" t="s">
        <v>97</v>
      </c>
      <c r="AM593" s="4" t="s">
        <v>98</v>
      </c>
      <c r="AN593" s="4" t="s">
        <v>97</v>
      </c>
      <c r="AO593" s="4" t="s">
        <v>97</v>
      </c>
      <c r="AP593" s="4" t="s">
        <v>97</v>
      </c>
      <c r="AQ593" s="4" t="s">
        <v>97</v>
      </c>
      <c r="AR593" s="4" t="s">
        <v>97</v>
      </c>
      <c r="AS593" s="4" t="s">
        <v>97</v>
      </c>
      <c r="AT593" s="4" t="s">
        <v>97</v>
      </c>
      <c r="AU593" s="4" t="s">
        <v>97</v>
      </c>
      <c r="AV593" s="4" t="s">
        <v>97</v>
      </c>
      <c r="AW593" s="4" t="s">
        <v>97</v>
      </c>
      <c r="AX593" s="4" t="s">
        <v>97</v>
      </c>
      <c r="AY593" s="4" t="s">
        <v>97</v>
      </c>
      <c r="AZ593" s="4" t="s">
        <v>97</v>
      </c>
      <c r="BA593" s="4" t="s">
        <v>97</v>
      </c>
      <c r="BB593" s="4" t="s">
        <v>97</v>
      </c>
      <c r="BC593" s="4" t="s">
        <v>97</v>
      </c>
      <c r="BD593" s="4" t="s">
        <v>1439</v>
      </c>
      <c r="BE593" s="4">
        <v>8</v>
      </c>
      <c r="BF593" s="4">
        <v>8</v>
      </c>
      <c r="BG593" s="4">
        <v>8</v>
      </c>
      <c r="BH593" s="4">
        <v>0</v>
      </c>
      <c r="BI593" s="4">
        <v>8</v>
      </c>
      <c r="BJ593" s="4">
        <v>0</v>
      </c>
      <c r="BK593" s="4">
        <v>5</v>
      </c>
      <c r="BL593" s="4" t="s">
        <v>97</v>
      </c>
      <c r="BM593" s="4" t="s">
        <v>97</v>
      </c>
      <c r="BN593" s="4" t="s">
        <v>98</v>
      </c>
      <c r="BO593" s="6" t="s">
        <v>97</v>
      </c>
      <c r="BP593" s="6" t="s">
        <v>98</v>
      </c>
      <c r="BQ593" s="6" t="s">
        <v>98</v>
      </c>
      <c r="BR593" s="6" t="s">
        <v>96</v>
      </c>
      <c r="BS593" s="6">
        <v>20</v>
      </c>
      <c r="BT593" s="6" t="s">
        <v>96</v>
      </c>
      <c r="BU593" s="29" t="s">
        <v>429</v>
      </c>
      <c r="BV593" s="29" t="s">
        <v>429</v>
      </c>
      <c r="BW593" s="29" t="s">
        <v>429</v>
      </c>
      <c r="BX593" s="29" t="s">
        <v>429</v>
      </c>
      <c r="BY593" s="29" t="s">
        <v>429</v>
      </c>
      <c r="BZ593" s="65" t="s">
        <v>429</v>
      </c>
      <c r="CA593" s="65" t="s">
        <v>429</v>
      </c>
      <c r="CB593" s="65" t="s">
        <v>429</v>
      </c>
      <c r="CC593" s="65" t="s">
        <v>429</v>
      </c>
      <c r="CD593" s="66">
        <v>41</v>
      </c>
      <c r="CE593" s="66">
        <v>22</v>
      </c>
      <c r="CF593" s="66">
        <v>7</v>
      </c>
      <c r="CG593" s="66">
        <v>5</v>
      </c>
      <c r="CH593" s="66">
        <v>1</v>
      </c>
      <c r="CI593" s="66">
        <v>45</v>
      </c>
      <c r="CJ593" s="66">
        <v>1</v>
      </c>
      <c r="CK593" s="66">
        <v>16</v>
      </c>
      <c r="CL593" s="66">
        <v>74</v>
      </c>
      <c r="CM593" s="66">
        <v>33</v>
      </c>
      <c r="CN593" s="66">
        <v>1</v>
      </c>
      <c r="CO593" s="66">
        <v>6</v>
      </c>
      <c r="CP593" s="66">
        <v>0</v>
      </c>
      <c r="CQ593" s="66">
        <v>0</v>
      </c>
      <c r="CR593" s="67">
        <v>0.1887905604719764</v>
      </c>
      <c r="CS593" s="67">
        <v>0.2359882005899705</v>
      </c>
      <c r="CT593" s="67">
        <v>0.26548672566371684</v>
      </c>
      <c r="CU593" s="67">
        <v>0.19174041297935104</v>
      </c>
      <c r="CV593" s="67">
        <v>0.11799410029498525</v>
      </c>
      <c r="CW593" s="68">
        <v>4</v>
      </c>
      <c r="CX593" s="68">
        <v>11</v>
      </c>
      <c r="CY593" s="68">
        <v>2</v>
      </c>
      <c r="CZ593" s="68">
        <v>5</v>
      </c>
    </row>
    <row r="594" spans="1:104" x14ac:dyDescent="0.3">
      <c r="A594" s="3" t="s">
        <v>1003</v>
      </c>
      <c r="B594" s="3" t="s">
        <v>1103</v>
      </c>
      <c r="C594" s="3" t="s">
        <v>1105</v>
      </c>
      <c r="D594" s="6">
        <v>520411</v>
      </c>
      <c r="E594" s="4">
        <v>477</v>
      </c>
      <c r="F594" s="4">
        <v>65</v>
      </c>
      <c r="G594" s="54">
        <v>0.13626834381551362</v>
      </c>
      <c r="H594" s="4">
        <v>1</v>
      </c>
      <c r="I594" s="4">
        <v>65</v>
      </c>
      <c r="J594" s="6">
        <v>65</v>
      </c>
      <c r="K594" s="6"/>
      <c r="L594" s="6"/>
      <c r="M594" s="61"/>
      <c r="N594" s="4" t="s">
        <v>1709</v>
      </c>
      <c r="O594" s="4">
        <v>0</v>
      </c>
      <c r="P594" s="4">
        <v>0</v>
      </c>
      <c r="Q594" s="4">
        <v>100</v>
      </c>
      <c r="R594" s="4">
        <v>60</v>
      </c>
      <c r="S594" s="4">
        <v>40</v>
      </c>
      <c r="T594" s="4">
        <v>0</v>
      </c>
      <c r="U594" s="4">
        <v>0</v>
      </c>
      <c r="V594" s="4">
        <v>0</v>
      </c>
      <c r="W594" s="4">
        <v>0</v>
      </c>
      <c r="X594" s="4">
        <v>90</v>
      </c>
      <c r="Y594" s="4">
        <v>0</v>
      </c>
      <c r="Z594" s="4">
        <v>10</v>
      </c>
      <c r="AA594" s="4">
        <v>100</v>
      </c>
      <c r="AB594" s="4">
        <v>100</v>
      </c>
      <c r="AC594" s="4">
        <v>100</v>
      </c>
      <c r="AD594" s="4">
        <v>100</v>
      </c>
      <c r="AE594" s="4">
        <v>70</v>
      </c>
      <c r="AF594" s="4">
        <v>70</v>
      </c>
      <c r="AG594" s="4">
        <v>2</v>
      </c>
      <c r="AH594" s="4">
        <v>28</v>
      </c>
      <c r="AI594" s="4">
        <v>100</v>
      </c>
      <c r="AJ594" s="4">
        <v>1</v>
      </c>
      <c r="AK594" s="4" t="s">
        <v>96</v>
      </c>
      <c r="AL594" s="4" t="s">
        <v>97</v>
      </c>
      <c r="AM594" s="4" t="s">
        <v>98</v>
      </c>
      <c r="AN594" s="4" t="s">
        <v>97</v>
      </c>
      <c r="AO594" s="4" t="s">
        <v>97</v>
      </c>
      <c r="AP594" s="4" t="s">
        <v>97</v>
      </c>
      <c r="AQ594" s="4" t="s">
        <v>97</v>
      </c>
      <c r="AR594" s="4" t="s">
        <v>97</v>
      </c>
      <c r="AS594" s="4" t="s">
        <v>97</v>
      </c>
      <c r="AT594" s="4" t="s">
        <v>97</v>
      </c>
      <c r="AU594" s="4" t="s">
        <v>97</v>
      </c>
      <c r="AV594" s="4" t="s">
        <v>97</v>
      </c>
      <c r="AW594" s="4" t="s">
        <v>97</v>
      </c>
      <c r="AX594" s="4" t="s">
        <v>97</v>
      </c>
      <c r="AY594" s="4" t="s">
        <v>97</v>
      </c>
      <c r="AZ594" s="4" t="s">
        <v>97</v>
      </c>
      <c r="BA594" s="4" t="s">
        <v>97</v>
      </c>
      <c r="BB594" s="4" t="s">
        <v>97</v>
      </c>
      <c r="BC594" s="4" t="s">
        <v>97</v>
      </c>
      <c r="BD594" s="4" t="s">
        <v>96</v>
      </c>
      <c r="BE594" s="4">
        <v>4</v>
      </c>
      <c r="BF594" s="4">
        <v>4</v>
      </c>
      <c r="BG594" s="4">
        <v>4</v>
      </c>
      <c r="BH594" s="4">
        <v>0</v>
      </c>
      <c r="BI594" s="4">
        <v>0</v>
      </c>
      <c r="BJ594" s="4">
        <v>0</v>
      </c>
      <c r="BK594" s="4">
        <v>5</v>
      </c>
      <c r="BL594" s="4" t="s">
        <v>97</v>
      </c>
      <c r="BM594" s="4" t="s">
        <v>97</v>
      </c>
      <c r="BN594" s="4" t="s">
        <v>98</v>
      </c>
      <c r="BO594" s="6" t="s">
        <v>97</v>
      </c>
      <c r="BP594" s="6" t="s">
        <v>98</v>
      </c>
      <c r="BQ594" s="6" t="s">
        <v>98</v>
      </c>
      <c r="BR594" s="6" t="s">
        <v>96</v>
      </c>
      <c r="BS594" s="6">
        <v>15</v>
      </c>
      <c r="BT594" s="6" t="s">
        <v>96</v>
      </c>
      <c r="BU594" s="29" t="s">
        <v>429</v>
      </c>
      <c r="BV594" s="29" t="s">
        <v>429</v>
      </c>
      <c r="BW594" s="29" t="s">
        <v>429</v>
      </c>
      <c r="BX594" s="29" t="s">
        <v>429</v>
      </c>
      <c r="BY594" s="29" t="s">
        <v>430</v>
      </c>
      <c r="BZ594" s="65" t="s">
        <v>429</v>
      </c>
      <c r="CA594" s="65" t="s">
        <v>429</v>
      </c>
      <c r="CB594" s="65" t="s">
        <v>429</v>
      </c>
      <c r="CC594" s="65" t="s">
        <v>429</v>
      </c>
      <c r="CD594" s="66">
        <v>33</v>
      </c>
      <c r="CE594" s="66">
        <v>17</v>
      </c>
      <c r="CF594" s="66">
        <v>5</v>
      </c>
      <c r="CG594" s="66">
        <v>0</v>
      </c>
      <c r="CH594" s="66">
        <v>0</v>
      </c>
      <c r="CI594" s="66">
        <v>33</v>
      </c>
      <c r="CJ594" s="66">
        <v>0</v>
      </c>
      <c r="CK594" s="66">
        <v>13</v>
      </c>
      <c r="CL594" s="66">
        <v>97</v>
      </c>
      <c r="CM594" s="66">
        <v>50</v>
      </c>
      <c r="CN594" s="66">
        <v>5</v>
      </c>
      <c r="CO594" s="66">
        <v>14</v>
      </c>
      <c r="CP594" s="66">
        <v>15</v>
      </c>
      <c r="CQ594" s="66">
        <v>4</v>
      </c>
      <c r="CR594" s="67">
        <v>0.18825910931174089</v>
      </c>
      <c r="CS594" s="67">
        <v>0.18623481781376519</v>
      </c>
      <c r="CT594" s="67">
        <v>0.2834008097165992</v>
      </c>
      <c r="CU594" s="67">
        <v>0.19028340080971659</v>
      </c>
      <c r="CV594" s="67">
        <v>0.15182186234817813</v>
      </c>
      <c r="CW594" s="68">
        <v>15</v>
      </c>
      <c r="CX594" s="68">
        <v>4</v>
      </c>
      <c r="CY594" s="68">
        <v>6</v>
      </c>
      <c r="CZ594" s="68">
        <v>6</v>
      </c>
    </row>
    <row r="595" spans="1:104" x14ac:dyDescent="0.3">
      <c r="A595" s="3" t="s">
        <v>1003</v>
      </c>
      <c r="B595" s="3" t="s">
        <v>1103</v>
      </c>
      <c r="C595" s="3" t="s">
        <v>1103</v>
      </c>
      <c r="D595" s="6">
        <v>520471</v>
      </c>
      <c r="E595" s="4">
        <v>5980</v>
      </c>
      <c r="F595" s="4">
        <v>1022</v>
      </c>
      <c r="G595" s="54">
        <v>0.17090301003344482</v>
      </c>
      <c r="H595" s="4">
        <v>3</v>
      </c>
      <c r="I595" s="4">
        <v>1002</v>
      </c>
      <c r="J595" s="6"/>
      <c r="K595" s="6">
        <v>436</v>
      </c>
      <c r="L595" s="6">
        <v>566</v>
      </c>
      <c r="M595" s="61">
        <v>20</v>
      </c>
      <c r="N595" s="4" t="s">
        <v>1709</v>
      </c>
      <c r="O595" s="4">
        <v>78</v>
      </c>
      <c r="P595" s="4">
        <v>181</v>
      </c>
      <c r="Q595" s="4">
        <v>100</v>
      </c>
      <c r="R595" s="4">
        <v>100</v>
      </c>
      <c r="S595" s="4">
        <v>0</v>
      </c>
      <c r="T595" s="4">
        <v>0</v>
      </c>
      <c r="U595" s="4">
        <v>0</v>
      </c>
      <c r="V595" s="4">
        <v>95</v>
      </c>
      <c r="W595" s="4">
        <v>95</v>
      </c>
      <c r="X595" s="4">
        <v>5</v>
      </c>
      <c r="Y595" s="4">
        <v>0</v>
      </c>
      <c r="Z595" s="4">
        <v>0</v>
      </c>
      <c r="AA595" s="4">
        <v>100</v>
      </c>
      <c r="AB595" s="4">
        <v>100</v>
      </c>
      <c r="AC595" s="4">
        <v>100</v>
      </c>
      <c r="AD595" s="4">
        <v>95</v>
      </c>
      <c r="AE595" s="4">
        <v>95</v>
      </c>
      <c r="AF595" s="4">
        <v>60</v>
      </c>
      <c r="AG595" s="4">
        <v>25</v>
      </c>
      <c r="AH595" s="4">
        <v>15</v>
      </c>
      <c r="AI595" s="4">
        <v>100</v>
      </c>
      <c r="AJ595" s="4">
        <v>4</v>
      </c>
      <c r="AK595" s="4" t="s">
        <v>96</v>
      </c>
      <c r="AL595" s="4" t="s">
        <v>96</v>
      </c>
      <c r="AM595" s="4">
        <v>12</v>
      </c>
      <c r="AN595" s="4" t="s">
        <v>97</v>
      </c>
      <c r="AO595" s="4" t="s">
        <v>97</v>
      </c>
      <c r="AP595" s="4" t="s">
        <v>97</v>
      </c>
      <c r="AQ595" s="4" t="s">
        <v>97</v>
      </c>
      <c r="AR595" s="4" t="s">
        <v>96</v>
      </c>
      <c r="AS595" s="4" t="s">
        <v>97</v>
      </c>
      <c r="AT595" s="4" t="s">
        <v>97</v>
      </c>
      <c r="AU595" s="4" t="s">
        <v>96</v>
      </c>
      <c r="AV595" s="4" t="s">
        <v>97</v>
      </c>
      <c r="AW595" s="4" t="s">
        <v>97</v>
      </c>
      <c r="AX595" s="4" t="s">
        <v>97</v>
      </c>
      <c r="AY595" s="4" t="s">
        <v>97</v>
      </c>
      <c r="AZ595" s="4" t="s">
        <v>96</v>
      </c>
      <c r="BA595" s="4" t="s">
        <v>97</v>
      </c>
      <c r="BB595" s="4" t="s">
        <v>97</v>
      </c>
      <c r="BC595" s="4" t="s">
        <v>96</v>
      </c>
      <c r="BD595" s="4" t="s">
        <v>97</v>
      </c>
      <c r="BE595" s="4">
        <v>0</v>
      </c>
      <c r="BF595" s="4">
        <v>0</v>
      </c>
      <c r="BG595" s="4">
        <v>0</v>
      </c>
      <c r="BH595" s="4">
        <v>0</v>
      </c>
      <c r="BI595" s="4">
        <v>0</v>
      </c>
      <c r="BJ595" s="4">
        <v>0</v>
      </c>
      <c r="BK595" s="4">
        <v>13</v>
      </c>
      <c r="BL595" s="4" t="s">
        <v>97</v>
      </c>
      <c r="BM595" s="4" t="s">
        <v>97</v>
      </c>
      <c r="BN595" s="4" t="s">
        <v>98</v>
      </c>
      <c r="BO595" s="6" t="s">
        <v>97</v>
      </c>
      <c r="BP595" s="6" t="s">
        <v>98</v>
      </c>
      <c r="BQ595" s="6" t="s">
        <v>98</v>
      </c>
      <c r="BR595" s="6" t="s">
        <v>96</v>
      </c>
      <c r="BS595" s="6">
        <v>67</v>
      </c>
      <c r="BT595" s="6" t="s">
        <v>96</v>
      </c>
      <c r="BU595" s="29" t="s">
        <v>430</v>
      </c>
      <c r="BV595" s="29" t="s">
        <v>1798</v>
      </c>
      <c r="BW595" s="29" t="s">
        <v>1798</v>
      </c>
      <c r="BX595" s="29" t="s">
        <v>1798</v>
      </c>
      <c r="BY595" s="29" t="s">
        <v>430</v>
      </c>
      <c r="BZ595" s="65" t="s">
        <v>1800</v>
      </c>
      <c r="CA595" s="65" t="s">
        <v>1803</v>
      </c>
      <c r="CB595" s="65" t="s">
        <v>429</v>
      </c>
      <c r="CC595" s="65" t="s">
        <v>1800</v>
      </c>
      <c r="CD595" s="66">
        <v>432</v>
      </c>
      <c r="CE595" s="66">
        <v>221</v>
      </c>
      <c r="CF595" s="66">
        <v>120</v>
      </c>
      <c r="CG595" s="66">
        <v>45</v>
      </c>
      <c r="CH595" s="66">
        <v>65</v>
      </c>
      <c r="CI595" s="66">
        <v>471</v>
      </c>
      <c r="CJ595" s="66">
        <v>50</v>
      </c>
      <c r="CK595" s="66">
        <v>183</v>
      </c>
      <c r="CL595" s="66">
        <v>1224</v>
      </c>
      <c r="CM595" s="66">
        <v>687</v>
      </c>
      <c r="CN595" s="66">
        <v>55</v>
      </c>
      <c r="CO595" s="66">
        <v>140</v>
      </c>
      <c r="CP595" s="66">
        <v>891</v>
      </c>
      <c r="CQ595" s="66">
        <v>772</v>
      </c>
      <c r="CR595" s="67">
        <v>0.15655098608775417</v>
      </c>
      <c r="CS595" s="67">
        <v>0.20058095092493503</v>
      </c>
      <c r="CT595" s="67">
        <v>0.28512459868521633</v>
      </c>
      <c r="CU595" s="67">
        <v>0.20409723283901543</v>
      </c>
      <c r="CV595" s="67">
        <v>0.15364623146307904</v>
      </c>
      <c r="CW595" s="68">
        <v>55</v>
      </c>
      <c r="CX595" s="68">
        <v>115</v>
      </c>
      <c r="CY595" s="68">
        <v>61</v>
      </c>
      <c r="CZ595" s="68">
        <v>72</v>
      </c>
    </row>
    <row r="596" spans="1:104" x14ac:dyDescent="0.3">
      <c r="A596" s="3" t="s">
        <v>1003</v>
      </c>
      <c r="B596" s="3" t="s">
        <v>1103</v>
      </c>
      <c r="C596" s="3" t="s">
        <v>1109</v>
      </c>
      <c r="D596" s="6">
        <v>520616</v>
      </c>
      <c r="E596" s="4">
        <v>194</v>
      </c>
      <c r="F596" s="4">
        <v>85</v>
      </c>
      <c r="G596" s="54">
        <v>0.43814432989690721</v>
      </c>
      <c r="H596" s="4">
        <v>1</v>
      </c>
      <c r="I596" s="4">
        <v>65</v>
      </c>
      <c r="J596" s="6">
        <v>65</v>
      </c>
      <c r="K596" s="6"/>
      <c r="L596" s="6"/>
      <c r="M596" s="61">
        <v>20</v>
      </c>
      <c r="N596" s="4" t="s">
        <v>1709</v>
      </c>
      <c r="O596" s="4">
        <v>10</v>
      </c>
      <c r="P596" s="4">
        <v>84</v>
      </c>
      <c r="Q596" s="4">
        <v>0</v>
      </c>
      <c r="R596" s="4">
        <v>0</v>
      </c>
      <c r="S596" s="4">
        <v>100</v>
      </c>
      <c r="T596" s="4">
        <v>0</v>
      </c>
      <c r="U596" s="4">
        <v>0</v>
      </c>
      <c r="V596" s="4">
        <v>0</v>
      </c>
      <c r="W596" s="4">
        <v>0</v>
      </c>
      <c r="X596" s="4">
        <v>60</v>
      </c>
      <c r="Y596" s="4">
        <v>35</v>
      </c>
      <c r="Z596" s="4">
        <v>5</v>
      </c>
      <c r="AA596" s="4">
        <v>100</v>
      </c>
      <c r="AB596" s="4">
        <v>100</v>
      </c>
      <c r="AC596" s="4">
        <v>100</v>
      </c>
      <c r="AD596" s="4">
        <v>0</v>
      </c>
      <c r="AE596" s="4">
        <v>0</v>
      </c>
      <c r="AF596" s="4">
        <v>0</v>
      </c>
      <c r="AG596" s="4">
        <v>0</v>
      </c>
      <c r="AH596" s="4">
        <v>100</v>
      </c>
      <c r="AI596" s="4">
        <v>100</v>
      </c>
      <c r="AJ596" s="4">
        <v>1</v>
      </c>
      <c r="AK596" s="4" t="s">
        <v>97</v>
      </c>
      <c r="AL596" s="4" t="s">
        <v>97</v>
      </c>
      <c r="AM596" s="4" t="s">
        <v>98</v>
      </c>
      <c r="AN596" s="4" t="s">
        <v>96</v>
      </c>
      <c r="AO596" s="4" t="s">
        <v>97</v>
      </c>
      <c r="AP596" s="4" t="s">
        <v>97</v>
      </c>
      <c r="AQ596" s="4" t="s">
        <v>96</v>
      </c>
      <c r="AR596" s="4" t="s">
        <v>96</v>
      </c>
      <c r="AS596" s="4" t="s">
        <v>97</v>
      </c>
      <c r="AT596" s="4" t="s">
        <v>97</v>
      </c>
      <c r="AU596" s="4" t="s">
        <v>97</v>
      </c>
      <c r="AV596" s="4" t="s">
        <v>97</v>
      </c>
      <c r="AW596" s="4" t="s">
        <v>97</v>
      </c>
      <c r="AX596" s="4" t="s">
        <v>97</v>
      </c>
      <c r="AY596" s="4" t="s">
        <v>97</v>
      </c>
      <c r="AZ596" s="4" t="s">
        <v>97</v>
      </c>
      <c r="BA596" s="4" t="s">
        <v>97</v>
      </c>
      <c r="BB596" s="4" t="s">
        <v>97</v>
      </c>
      <c r="BC596" s="4" t="s">
        <v>97</v>
      </c>
      <c r="BD596" s="4" t="s">
        <v>1710</v>
      </c>
      <c r="BE596" s="4">
        <v>12</v>
      </c>
      <c r="BF596" s="4">
        <v>12</v>
      </c>
      <c r="BG596" s="4">
        <v>12</v>
      </c>
      <c r="BH596" s="4">
        <v>1</v>
      </c>
      <c r="BI596" s="4">
        <v>12</v>
      </c>
      <c r="BJ596" s="4">
        <v>12</v>
      </c>
      <c r="BK596" s="4">
        <v>5</v>
      </c>
      <c r="BL596" s="4" t="s">
        <v>97</v>
      </c>
      <c r="BM596" s="4" t="s">
        <v>97</v>
      </c>
      <c r="BN596" s="4" t="s">
        <v>98</v>
      </c>
      <c r="BO596" s="6" t="s">
        <v>97</v>
      </c>
      <c r="BP596" s="6" t="s">
        <v>98</v>
      </c>
      <c r="BQ596" s="6" t="s">
        <v>98</v>
      </c>
      <c r="BR596" s="6" t="s">
        <v>96</v>
      </c>
      <c r="BS596" s="6">
        <v>8</v>
      </c>
      <c r="BT596" s="6" t="s">
        <v>96</v>
      </c>
      <c r="BU596" s="29" t="s">
        <v>429</v>
      </c>
      <c r="BV596" s="29" t="s">
        <v>1801</v>
      </c>
      <c r="BW596" s="29" t="s">
        <v>429</v>
      </c>
      <c r="BX596" s="29" t="s">
        <v>429</v>
      </c>
      <c r="BY596" s="29" t="s">
        <v>429</v>
      </c>
      <c r="BZ596" s="65" t="s">
        <v>429</v>
      </c>
      <c r="CA596" s="65" t="s">
        <v>429</v>
      </c>
      <c r="CB596" s="65" t="s">
        <v>429</v>
      </c>
      <c r="CC596" s="65" t="s">
        <v>429</v>
      </c>
      <c r="CD596" s="66">
        <v>16</v>
      </c>
      <c r="CE596" s="66">
        <v>11</v>
      </c>
      <c r="CF596" s="66">
        <v>3</v>
      </c>
      <c r="CG596" s="66">
        <v>0</v>
      </c>
      <c r="CH596" s="66">
        <v>0</v>
      </c>
      <c r="CI596" s="66">
        <v>25</v>
      </c>
      <c r="CJ596" s="66">
        <v>0</v>
      </c>
      <c r="CK596" s="66">
        <v>7</v>
      </c>
      <c r="CL596" s="66">
        <v>56</v>
      </c>
      <c r="CM596" s="66">
        <v>21</v>
      </c>
      <c r="CN596" s="66">
        <v>4</v>
      </c>
      <c r="CO596" s="66">
        <v>9</v>
      </c>
      <c r="CP596" s="66">
        <v>0</v>
      </c>
      <c r="CQ596" s="66">
        <v>0</v>
      </c>
      <c r="CR596" s="67">
        <v>0.271356783919598</v>
      </c>
      <c r="CS596" s="67">
        <v>0.23115577889447236</v>
      </c>
      <c r="CT596" s="67">
        <v>0.22613065326633167</v>
      </c>
      <c r="CU596" s="67">
        <v>0.10050251256281408</v>
      </c>
      <c r="CV596" s="67">
        <v>0.17085427135678391</v>
      </c>
      <c r="CW596" s="68">
        <v>4</v>
      </c>
      <c r="CX596" s="68">
        <v>3</v>
      </c>
      <c r="CY596" s="68">
        <v>6</v>
      </c>
      <c r="CZ596" s="68">
        <v>4</v>
      </c>
    </row>
    <row r="597" spans="1:104" x14ac:dyDescent="0.3">
      <c r="A597" s="3" t="s">
        <v>1003</v>
      </c>
      <c r="B597" s="3" t="s">
        <v>1103</v>
      </c>
      <c r="C597" s="3" t="s">
        <v>1110</v>
      </c>
      <c r="D597" s="6">
        <v>520691</v>
      </c>
      <c r="E597" s="4">
        <v>540</v>
      </c>
      <c r="F597" s="4">
        <v>123</v>
      </c>
      <c r="G597" s="54">
        <v>0.22777777777777777</v>
      </c>
      <c r="H597" s="4">
        <v>1</v>
      </c>
      <c r="I597" s="4">
        <v>33</v>
      </c>
      <c r="J597" s="6"/>
      <c r="K597" s="6"/>
      <c r="L597" s="6">
        <v>33</v>
      </c>
      <c r="M597" s="61">
        <v>90</v>
      </c>
      <c r="N597" s="4" t="s">
        <v>1709</v>
      </c>
      <c r="O597" s="4">
        <v>0</v>
      </c>
      <c r="P597" s="4">
        <v>0</v>
      </c>
      <c r="Q597" s="4">
        <v>0</v>
      </c>
      <c r="R597" s="4">
        <v>0</v>
      </c>
      <c r="S597" s="4">
        <v>95</v>
      </c>
      <c r="T597" s="4">
        <v>0</v>
      </c>
      <c r="U597" s="4">
        <v>5</v>
      </c>
      <c r="V597" s="4">
        <v>0</v>
      </c>
      <c r="W597" s="4">
        <v>0</v>
      </c>
      <c r="X597" s="4">
        <v>95</v>
      </c>
      <c r="Y597" s="4">
        <v>0</v>
      </c>
      <c r="Z597" s="4">
        <v>5</v>
      </c>
      <c r="AA597" s="4">
        <v>100</v>
      </c>
      <c r="AB597" s="4">
        <v>100</v>
      </c>
      <c r="AC597" s="4">
        <v>100</v>
      </c>
      <c r="AD597" s="4">
        <v>20</v>
      </c>
      <c r="AE597" s="4">
        <v>18</v>
      </c>
      <c r="AF597" s="4">
        <v>0</v>
      </c>
      <c r="AG597" s="4">
        <v>0</v>
      </c>
      <c r="AH597" s="4">
        <v>100</v>
      </c>
      <c r="AI597" s="4">
        <v>100</v>
      </c>
      <c r="AJ597" s="4">
        <v>2</v>
      </c>
      <c r="AK597" s="4" t="s">
        <v>96</v>
      </c>
      <c r="AL597" s="4" t="s">
        <v>96</v>
      </c>
      <c r="AM597" s="4">
        <v>6</v>
      </c>
      <c r="AN597" s="4" t="s">
        <v>97</v>
      </c>
      <c r="AO597" s="4" t="s">
        <v>97</v>
      </c>
      <c r="AP597" s="4" t="s">
        <v>97</v>
      </c>
      <c r="AQ597" s="4" t="s">
        <v>97</v>
      </c>
      <c r="AR597" s="4" t="s">
        <v>96</v>
      </c>
      <c r="AS597" s="4" t="s">
        <v>97</v>
      </c>
      <c r="AT597" s="4" t="s">
        <v>97</v>
      </c>
      <c r="AU597" s="4" t="s">
        <v>97</v>
      </c>
      <c r="AV597" s="4" t="s">
        <v>97</v>
      </c>
      <c r="AW597" s="4" t="s">
        <v>97</v>
      </c>
      <c r="AX597" s="4" t="s">
        <v>97</v>
      </c>
      <c r="AY597" s="4" t="s">
        <v>97</v>
      </c>
      <c r="AZ597" s="4" t="s">
        <v>97</v>
      </c>
      <c r="BA597" s="4" t="s">
        <v>97</v>
      </c>
      <c r="BB597" s="4" t="s">
        <v>97</v>
      </c>
      <c r="BC597" s="4" t="s">
        <v>97</v>
      </c>
      <c r="BD597" s="4" t="s">
        <v>96</v>
      </c>
      <c r="BE597" s="4">
        <v>0</v>
      </c>
      <c r="BF597" s="4">
        <v>15</v>
      </c>
      <c r="BG597" s="4">
        <v>15</v>
      </c>
      <c r="BH597" s="4">
        <v>0</v>
      </c>
      <c r="BI597" s="4">
        <v>0</v>
      </c>
      <c r="BJ597" s="4">
        <v>0</v>
      </c>
      <c r="BK597" s="4">
        <v>7</v>
      </c>
      <c r="BL597" s="4" t="s">
        <v>97</v>
      </c>
      <c r="BM597" s="4" t="s">
        <v>97</v>
      </c>
      <c r="BN597" s="4" t="s">
        <v>98</v>
      </c>
      <c r="BO597" s="6" t="s">
        <v>97</v>
      </c>
      <c r="BP597" s="6" t="s">
        <v>98</v>
      </c>
      <c r="BQ597" s="6" t="s">
        <v>98</v>
      </c>
      <c r="BR597" s="6" t="s">
        <v>96</v>
      </c>
      <c r="BS597" s="6">
        <v>7</v>
      </c>
      <c r="BT597" s="6" t="s">
        <v>97</v>
      </c>
      <c r="BU597" s="29" t="s">
        <v>429</v>
      </c>
      <c r="BV597" s="29" t="s">
        <v>429</v>
      </c>
      <c r="BW597" s="29" t="s">
        <v>429</v>
      </c>
      <c r="BX597" s="29" t="s">
        <v>429</v>
      </c>
      <c r="BY597" s="29" t="s">
        <v>429</v>
      </c>
      <c r="BZ597" s="65" t="s">
        <v>429</v>
      </c>
      <c r="CA597" s="65" t="s">
        <v>429</v>
      </c>
      <c r="CB597" s="65" t="s">
        <v>429</v>
      </c>
      <c r="CC597" s="65" t="s">
        <v>429</v>
      </c>
      <c r="CD597" s="66">
        <v>43</v>
      </c>
      <c r="CE597" s="66">
        <v>23</v>
      </c>
      <c r="CF597" s="66">
        <v>8</v>
      </c>
      <c r="CG597" s="66">
        <v>2</v>
      </c>
      <c r="CH597" s="66">
        <v>2</v>
      </c>
      <c r="CI597" s="66">
        <v>34</v>
      </c>
      <c r="CJ597" s="66">
        <v>0</v>
      </c>
      <c r="CK597" s="66">
        <v>14</v>
      </c>
      <c r="CL597" s="66">
        <v>97</v>
      </c>
      <c r="CM597" s="66">
        <v>53</v>
      </c>
      <c r="CN597" s="66">
        <v>1</v>
      </c>
      <c r="CO597" s="66">
        <v>9</v>
      </c>
      <c r="CP597" s="66">
        <v>110</v>
      </c>
      <c r="CQ597" s="66">
        <v>100</v>
      </c>
      <c r="CR597" s="67">
        <v>0.14795008912655971</v>
      </c>
      <c r="CS597" s="67">
        <v>0.21212121212121213</v>
      </c>
      <c r="CT597" s="67">
        <v>0.27450980392156865</v>
      </c>
      <c r="CU597" s="67">
        <v>0.17468805704099821</v>
      </c>
      <c r="CV597" s="67">
        <v>0.19073083778966132</v>
      </c>
      <c r="CW597" s="68">
        <v>9</v>
      </c>
      <c r="CX597" s="68">
        <v>4</v>
      </c>
      <c r="CY597" s="68">
        <v>2</v>
      </c>
      <c r="CZ597" s="68">
        <v>8</v>
      </c>
    </row>
    <row r="598" spans="1:104" x14ac:dyDescent="0.3">
      <c r="A598" s="3" t="s">
        <v>1003</v>
      </c>
      <c r="B598" s="3" t="s">
        <v>1103</v>
      </c>
      <c r="C598" s="3" t="s">
        <v>1665</v>
      </c>
      <c r="D598" s="6">
        <v>520853</v>
      </c>
      <c r="E598" s="4">
        <v>146</v>
      </c>
      <c r="F598" s="4">
        <v>55</v>
      </c>
      <c r="G598" s="54">
        <v>0.37671232876712329</v>
      </c>
      <c r="H598" s="6">
        <v>0</v>
      </c>
      <c r="I598" s="6">
        <v>0</v>
      </c>
      <c r="J598" s="6"/>
      <c r="K598" s="6"/>
      <c r="L598" s="6"/>
      <c r="M598" s="61">
        <v>55</v>
      </c>
      <c r="N598" s="4" t="s">
        <v>1709</v>
      </c>
      <c r="O598" s="4">
        <v>0</v>
      </c>
      <c r="P598" s="4">
        <v>0</v>
      </c>
      <c r="Q598" s="4">
        <v>100</v>
      </c>
      <c r="R598" s="4">
        <v>85</v>
      </c>
      <c r="S598" s="4">
        <v>10</v>
      </c>
      <c r="T598" s="4">
        <v>0</v>
      </c>
      <c r="U598" s="4">
        <v>5</v>
      </c>
      <c r="V598" s="4">
        <v>0</v>
      </c>
      <c r="W598" s="4">
        <v>0</v>
      </c>
      <c r="X598" s="4">
        <v>90</v>
      </c>
      <c r="Y598" s="4">
        <v>0</v>
      </c>
      <c r="Z598" s="4">
        <v>10</v>
      </c>
      <c r="AA598" s="4">
        <v>100</v>
      </c>
      <c r="AB598" s="4">
        <v>100</v>
      </c>
      <c r="AC598" s="4">
        <v>100</v>
      </c>
      <c r="AD598" s="4">
        <v>90</v>
      </c>
      <c r="AE598" s="4">
        <v>90</v>
      </c>
      <c r="AF598" s="4">
        <v>10</v>
      </c>
      <c r="AG598" s="4">
        <v>0</v>
      </c>
      <c r="AH598" s="4">
        <v>90</v>
      </c>
      <c r="AI598" s="4">
        <v>100</v>
      </c>
      <c r="AJ598" s="4">
        <v>2</v>
      </c>
      <c r="AK598" s="4" t="s">
        <v>96</v>
      </c>
      <c r="AL598" s="4" t="s">
        <v>97</v>
      </c>
      <c r="AM598" s="4" t="s">
        <v>98</v>
      </c>
      <c r="AN598" s="4" t="s">
        <v>97</v>
      </c>
      <c r="AO598" s="4" t="s">
        <v>97</v>
      </c>
      <c r="AP598" s="4" t="s">
        <v>97</v>
      </c>
      <c r="AQ598" s="4" t="s">
        <v>97</v>
      </c>
      <c r="AR598" s="4" t="s">
        <v>97</v>
      </c>
      <c r="AS598" s="4" t="s">
        <v>97</v>
      </c>
      <c r="AT598" s="4" t="s">
        <v>97</v>
      </c>
      <c r="AU598" s="4" t="s">
        <v>97</v>
      </c>
      <c r="AV598" s="4" t="s">
        <v>97</v>
      </c>
      <c r="AW598" s="4" t="s">
        <v>97</v>
      </c>
      <c r="AX598" s="4" t="s">
        <v>97</v>
      </c>
      <c r="AY598" s="4" t="s">
        <v>97</v>
      </c>
      <c r="AZ598" s="4" t="s">
        <v>97</v>
      </c>
      <c r="BA598" s="4" t="s">
        <v>97</v>
      </c>
      <c r="BB598" s="4" t="s">
        <v>97</v>
      </c>
      <c r="BC598" s="4" t="s">
        <v>97</v>
      </c>
      <c r="BD598" s="4" t="s">
        <v>1439</v>
      </c>
      <c r="BE598" s="4">
        <v>8</v>
      </c>
      <c r="BF598" s="4">
        <v>8</v>
      </c>
      <c r="BG598" s="4">
        <v>8</v>
      </c>
      <c r="BH598" s="4">
        <v>0</v>
      </c>
      <c r="BI598" s="4">
        <v>8</v>
      </c>
      <c r="BJ598" s="4">
        <v>0</v>
      </c>
      <c r="BK598" s="4">
        <v>5</v>
      </c>
      <c r="BL598" s="4" t="s">
        <v>97</v>
      </c>
      <c r="BM598" s="4" t="s">
        <v>97</v>
      </c>
      <c r="BN598" s="4" t="s">
        <v>98</v>
      </c>
      <c r="BO598" s="6" t="s">
        <v>97</v>
      </c>
      <c r="BP598" s="6" t="s">
        <v>98</v>
      </c>
      <c r="BQ598" s="6" t="s">
        <v>98</v>
      </c>
      <c r="BR598" s="6" t="s">
        <v>96</v>
      </c>
      <c r="BS598" s="6">
        <v>3</v>
      </c>
      <c r="BT598" s="6" t="s">
        <v>96</v>
      </c>
      <c r="BU598" s="29" t="s">
        <v>429</v>
      </c>
      <c r="BV598" s="29" t="s">
        <v>429</v>
      </c>
      <c r="BW598" s="29" t="s">
        <v>429</v>
      </c>
      <c r="BX598" s="29" t="s">
        <v>429</v>
      </c>
      <c r="BY598" s="29" t="s">
        <v>429</v>
      </c>
      <c r="BZ598" s="65" t="s">
        <v>429</v>
      </c>
      <c r="CA598" s="65" t="s">
        <v>429</v>
      </c>
      <c r="CB598" s="65" t="s">
        <v>429</v>
      </c>
      <c r="CC598" s="65" t="s">
        <v>429</v>
      </c>
      <c r="CD598" s="66">
        <v>11</v>
      </c>
      <c r="CE598" s="66">
        <v>7</v>
      </c>
      <c r="CF598" s="66">
        <v>2</v>
      </c>
      <c r="CG598" s="66">
        <v>0</v>
      </c>
      <c r="CH598" s="66">
        <v>0</v>
      </c>
      <c r="CI598" s="66">
        <v>18</v>
      </c>
      <c r="CJ598" s="66">
        <v>0</v>
      </c>
      <c r="CK598" s="66">
        <v>4</v>
      </c>
      <c r="CL598" s="66">
        <v>38</v>
      </c>
      <c r="CM598" s="66">
        <v>17</v>
      </c>
      <c r="CN598" s="66">
        <v>2</v>
      </c>
      <c r="CO598" s="66">
        <v>7</v>
      </c>
      <c r="CP598" s="66">
        <v>0</v>
      </c>
      <c r="CQ598" s="66">
        <v>0</v>
      </c>
      <c r="CR598" s="67">
        <v>0.24666666666666667</v>
      </c>
      <c r="CS598" s="67">
        <v>0.18666666666666668</v>
      </c>
      <c r="CT598" s="67">
        <v>0.26666666666666666</v>
      </c>
      <c r="CU598" s="67">
        <v>0.11333333333333333</v>
      </c>
      <c r="CV598" s="67">
        <v>0.18666666666666668</v>
      </c>
      <c r="CW598" s="68">
        <v>5</v>
      </c>
      <c r="CX598" s="68">
        <v>1</v>
      </c>
      <c r="CY598" s="68">
        <v>2</v>
      </c>
      <c r="CZ598" s="68">
        <v>2</v>
      </c>
    </row>
    <row r="599" spans="1:104" x14ac:dyDescent="0.3">
      <c r="A599" s="3" t="s">
        <v>1003</v>
      </c>
      <c r="B599" s="3" t="s">
        <v>1103</v>
      </c>
      <c r="C599" s="3" t="s">
        <v>1112</v>
      </c>
      <c r="D599" s="6">
        <v>520993</v>
      </c>
      <c r="E599" s="4">
        <v>298</v>
      </c>
      <c r="F599" s="4">
        <v>48</v>
      </c>
      <c r="G599" s="54">
        <v>0.16107382550335569</v>
      </c>
      <c r="H599" s="4">
        <v>1</v>
      </c>
      <c r="I599" s="4">
        <v>48</v>
      </c>
      <c r="J599" s="6"/>
      <c r="K599" s="6">
        <v>48</v>
      </c>
      <c r="L599" s="6"/>
      <c r="M599" s="61"/>
      <c r="N599" s="4" t="s">
        <v>1709</v>
      </c>
      <c r="O599" s="4">
        <v>0</v>
      </c>
      <c r="P599" s="4">
        <v>0</v>
      </c>
      <c r="Q599" s="4">
        <v>60</v>
      </c>
      <c r="R599" s="4">
        <v>60</v>
      </c>
      <c r="S599" s="4">
        <v>40</v>
      </c>
      <c r="T599" s="4">
        <v>0</v>
      </c>
      <c r="U599" s="4">
        <v>0</v>
      </c>
      <c r="V599" s="4">
        <v>0</v>
      </c>
      <c r="W599" s="4">
        <v>0</v>
      </c>
      <c r="X599" s="4">
        <v>60</v>
      </c>
      <c r="Y599" s="4">
        <v>0</v>
      </c>
      <c r="Z599" s="4">
        <v>40</v>
      </c>
      <c r="AA599" s="4">
        <v>100</v>
      </c>
      <c r="AB599" s="4">
        <v>100</v>
      </c>
      <c r="AC599" s="4">
        <v>100</v>
      </c>
      <c r="AD599" s="4">
        <v>0</v>
      </c>
      <c r="AE599" s="4">
        <v>0</v>
      </c>
      <c r="AF599" s="4">
        <v>0</v>
      </c>
      <c r="AG599" s="4">
        <v>0</v>
      </c>
      <c r="AH599" s="4">
        <v>100</v>
      </c>
      <c r="AI599" s="4">
        <v>100</v>
      </c>
      <c r="AJ599" s="4">
        <v>2</v>
      </c>
      <c r="AK599" s="4" t="s">
        <v>96</v>
      </c>
      <c r="AL599" s="4" t="s">
        <v>96</v>
      </c>
      <c r="AM599" s="4">
        <v>6</v>
      </c>
      <c r="AN599" s="4" t="s">
        <v>97</v>
      </c>
      <c r="AO599" s="4" t="s">
        <v>97</v>
      </c>
      <c r="AP599" s="4" t="s">
        <v>97</v>
      </c>
      <c r="AQ599" s="4" t="s">
        <v>97</v>
      </c>
      <c r="AR599" s="4" t="s">
        <v>97</v>
      </c>
      <c r="AS599" s="4" t="s">
        <v>97</v>
      </c>
      <c r="AT599" s="4" t="s">
        <v>97</v>
      </c>
      <c r="AU599" s="4" t="s">
        <v>97</v>
      </c>
      <c r="AV599" s="4" t="s">
        <v>97</v>
      </c>
      <c r="AW599" s="4" t="s">
        <v>97</v>
      </c>
      <c r="AX599" s="4" t="s">
        <v>97</v>
      </c>
      <c r="AY599" s="4" t="s">
        <v>97</v>
      </c>
      <c r="AZ599" s="4" t="s">
        <v>97</v>
      </c>
      <c r="BA599" s="4" t="s">
        <v>97</v>
      </c>
      <c r="BB599" s="4" t="s">
        <v>97</v>
      </c>
      <c r="BC599" s="4" t="s">
        <v>96</v>
      </c>
      <c r="BD599" s="4" t="s">
        <v>96</v>
      </c>
      <c r="BE599" s="4">
        <v>2</v>
      </c>
      <c r="BF599" s="4">
        <v>15</v>
      </c>
      <c r="BG599" s="4">
        <v>15</v>
      </c>
      <c r="BH599" s="4">
        <v>0</v>
      </c>
      <c r="BI599" s="4">
        <v>0</v>
      </c>
      <c r="BJ599" s="4">
        <v>0</v>
      </c>
      <c r="BK599" s="4">
        <v>5</v>
      </c>
      <c r="BL599" s="4" t="s">
        <v>97</v>
      </c>
      <c r="BM599" s="4" t="s">
        <v>97</v>
      </c>
      <c r="BN599" s="4" t="s">
        <v>98</v>
      </c>
      <c r="BO599" s="6" t="s">
        <v>97</v>
      </c>
      <c r="BP599" s="6" t="s">
        <v>98</v>
      </c>
      <c r="BQ599" s="6" t="s">
        <v>98</v>
      </c>
      <c r="BR599" s="6" t="s">
        <v>96</v>
      </c>
      <c r="BS599" s="6">
        <v>4</v>
      </c>
      <c r="BT599" s="6" t="s">
        <v>96</v>
      </c>
      <c r="BU599" s="29" t="s">
        <v>429</v>
      </c>
      <c r="BV599" s="29" t="s">
        <v>429</v>
      </c>
      <c r="BW599" s="29" t="s">
        <v>429</v>
      </c>
      <c r="BX599" s="29" t="s">
        <v>429</v>
      </c>
      <c r="BY599" s="29" t="s">
        <v>429</v>
      </c>
      <c r="BZ599" s="65" t="s">
        <v>429</v>
      </c>
      <c r="CA599" s="65" t="s">
        <v>429</v>
      </c>
      <c r="CB599" s="65" t="s">
        <v>429</v>
      </c>
      <c r="CC599" s="65" t="s">
        <v>429</v>
      </c>
      <c r="CD599" s="66">
        <v>18</v>
      </c>
      <c r="CE599" s="66">
        <v>9</v>
      </c>
      <c r="CF599" s="66">
        <v>4</v>
      </c>
      <c r="CG599" s="66">
        <v>0</v>
      </c>
      <c r="CH599" s="66">
        <v>0</v>
      </c>
      <c r="CI599" s="66">
        <v>5</v>
      </c>
      <c r="CJ599" s="66">
        <v>0</v>
      </c>
      <c r="CK599" s="66">
        <v>3</v>
      </c>
      <c r="CL599" s="66">
        <v>27</v>
      </c>
      <c r="CM599" s="66">
        <v>15</v>
      </c>
      <c r="CN599" s="66">
        <v>1</v>
      </c>
      <c r="CO599" s="66">
        <v>4</v>
      </c>
      <c r="CP599" s="66">
        <v>0</v>
      </c>
      <c r="CQ599" s="66">
        <v>0</v>
      </c>
      <c r="CR599" s="67">
        <v>9.3525179856115109E-2</v>
      </c>
      <c r="CS599" s="67">
        <v>0.17985611510791366</v>
      </c>
      <c r="CT599" s="67">
        <v>0.28417266187050361</v>
      </c>
      <c r="CU599" s="67">
        <v>0.16546762589928057</v>
      </c>
      <c r="CV599" s="67">
        <v>0.27697841726618705</v>
      </c>
      <c r="CW599" s="68">
        <v>3</v>
      </c>
      <c r="CX599" s="68">
        <v>6</v>
      </c>
      <c r="CY599" s="68">
        <v>1</v>
      </c>
      <c r="CZ599" s="68">
        <v>6</v>
      </c>
    </row>
    <row r="600" spans="1:104" x14ac:dyDescent="0.3">
      <c r="A600" s="3" t="s">
        <v>1003</v>
      </c>
      <c r="B600" s="3" t="s">
        <v>1103</v>
      </c>
      <c r="C600" s="3" t="s">
        <v>1113</v>
      </c>
      <c r="D600" s="6">
        <v>521001</v>
      </c>
      <c r="E600" s="4">
        <v>190</v>
      </c>
      <c r="F600" s="4">
        <v>60</v>
      </c>
      <c r="G600" s="54">
        <v>0.31578947368421051</v>
      </c>
      <c r="H600" s="4">
        <v>1</v>
      </c>
      <c r="I600" s="4">
        <v>60</v>
      </c>
      <c r="J600" s="6"/>
      <c r="K600" s="6">
        <v>60</v>
      </c>
      <c r="L600" s="6"/>
      <c r="M600" s="61"/>
      <c r="N600" s="4" t="s">
        <v>1709</v>
      </c>
      <c r="O600" s="4">
        <v>0</v>
      </c>
      <c r="P600" s="4">
        <v>0</v>
      </c>
      <c r="Q600" s="4">
        <v>95</v>
      </c>
      <c r="R600" s="4">
        <v>90</v>
      </c>
      <c r="S600" s="4">
        <v>10</v>
      </c>
      <c r="T600" s="4">
        <v>0</v>
      </c>
      <c r="U600" s="4">
        <v>0</v>
      </c>
      <c r="V600" s="4">
        <v>0</v>
      </c>
      <c r="W600" s="4">
        <v>0</v>
      </c>
      <c r="X600" s="4">
        <v>50</v>
      </c>
      <c r="Y600" s="4">
        <v>0</v>
      </c>
      <c r="Z600" s="4">
        <v>50</v>
      </c>
      <c r="AA600" s="4">
        <v>100</v>
      </c>
      <c r="AB600" s="4">
        <v>100</v>
      </c>
      <c r="AC600" s="4">
        <v>100</v>
      </c>
      <c r="AD600" s="4">
        <v>0</v>
      </c>
      <c r="AE600" s="4">
        <v>0</v>
      </c>
      <c r="AF600" s="4">
        <v>0</v>
      </c>
      <c r="AG600" s="4">
        <v>0</v>
      </c>
      <c r="AH600" s="4">
        <v>100</v>
      </c>
      <c r="AI600" s="4">
        <v>100</v>
      </c>
      <c r="AJ600" s="4">
        <v>2</v>
      </c>
      <c r="AK600" s="4" t="s">
        <v>96</v>
      </c>
      <c r="AL600" s="4" t="s">
        <v>96</v>
      </c>
      <c r="AM600" s="4">
        <v>2</v>
      </c>
      <c r="AN600" s="4" t="s">
        <v>97</v>
      </c>
      <c r="AO600" s="4" t="s">
        <v>97</v>
      </c>
      <c r="AP600" s="4" t="s">
        <v>97</v>
      </c>
      <c r="AQ600" s="4" t="s">
        <v>97</v>
      </c>
      <c r="AR600" s="4" t="s">
        <v>97</v>
      </c>
      <c r="AS600" s="4" t="s">
        <v>97</v>
      </c>
      <c r="AT600" s="4" t="s">
        <v>97</v>
      </c>
      <c r="AU600" s="4" t="s">
        <v>97</v>
      </c>
      <c r="AV600" s="4" t="s">
        <v>97</v>
      </c>
      <c r="AW600" s="4" t="s">
        <v>97</v>
      </c>
      <c r="AX600" s="4" t="s">
        <v>97</v>
      </c>
      <c r="AY600" s="4" t="s">
        <v>97</v>
      </c>
      <c r="AZ600" s="4" t="s">
        <v>97</v>
      </c>
      <c r="BA600" s="4" t="s">
        <v>97</v>
      </c>
      <c r="BB600" s="4" t="s">
        <v>97</v>
      </c>
      <c r="BC600" s="4" t="s">
        <v>96</v>
      </c>
      <c r="BD600" s="4" t="s">
        <v>1439</v>
      </c>
      <c r="BE600" s="4">
        <v>12</v>
      </c>
      <c r="BF600" s="4">
        <v>12</v>
      </c>
      <c r="BG600" s="4">
        <v>12</v>
      </c>
      <c r="BH600" s="4">
        <v>0</v>
      </c>
      <c r="BI600" s="4">
        <v>12</v>
      </c>
      <c r="BJ600" s="4">
        <v>0</v>
      </c>
      <c r="BK600" s="4">
        <v>5</v>
      </c>
      <c r="BL600" s="4" t="s">
        <v>96</v>
      </c>
      <c r="BM600" s="4" t="s">
        <v>97</v>
      </c>
      <c r="BN600" s="4" t="s">
        <v>98</v>
      </c>
      <c r="BO600" s="6" t="s">
        <v>96</v>
      </c>
      <c r="BP600" s="6">
        <v>15</v>
      </c>
      <c r="BQ600" s="6" t="s">
        <v>96</v>
      </c>
      <c r="BR600" s="6" t="s">
        <v>96</v>
      </c>
      <c r="BS600" s="6">
        <v>5</v>
      </c>
      <c r="BT600" s="6" t="s">
        <v>96</v>
      </c>
      <c r="BU600" s="29" t="s">
        <v>429</v>
      </c>
      <c r="BV600" s="29" t="s">
        <v>429</v>
      </c>
      <c r="BW600" s="29" t="s">
        <v>429</v>
      </c>
      <c r="BX600" s="29" t="s">
        <v>429</v>
      </c>
      <c r="BY600" s="29" t="s">
        <v>429</v>
      </c>
      <c r="BZ600" s="65" t="s">
        <v>429</v>
      </c>
      <c r="CA600" s="65" t="s">
        <v>429</v>
      </c>
      <c r="CB600" s="65" t="s">
        <v>429</v>
      </c>
      <c r="CC600" s="65" t="s">
        <v>429</v>
      </c>
      <c r="CD600" s="66">
        <v>19</v>
      </c>
      <c r="CE600" s="66">
        <v>12</v>
      </c>
      <c r="CF600" s="66">
        <v>4</v>
      </c>
      <c r="CG600" s="66">
        <v>3</v>
      </c>
      <c r="CH600" s="66">
        <v>0</v>
      </c>
      <c r="CI600" s="66">
        <v>23</v>
      </c>
      <c r="CJ600" s="66">
        <v>0</v>
      </c>
      <c r="CK600" s="66">
        <v>10</v>
      </c>
      <c r="CL600" s="66">
        <v>29</v>
      </c>
      <c r="CM600" s="66">
        <v>17</v>
      </c>
      <c r="CN600" s="66">
        <v>2</v>
      </c>
      <c r="CO600" s="66">
        <v>2</v>
      </c>
      <c r="CP600" s="66">
        <v>0</v>
      </c>
      <c r="CQ600" s="66">
        <v>0</v>
      </c>
      <c r="CR600" s="67">
        <v>0.14659685863874344</v>
      </c>
      <c r="CS600" s="67">
        <v>0.20942408376963351</v>
      </c>
      <c r="CT600" s="67">
        <v>0.27225130890052357</v>
      </c>
      <c r="CU600" s="67">
        <v>0.18848167539267016</v>
      </c>
      <c r="CV600" s="67">
        <v>0.18324607329842932</v>
      </c>
      <c r="CW600" s="68">
        <v>4</v>
      </c>
      <c r="CX600" s="68">
        <v>4</v>
      </c>
      <c r="CY600" s="68">
        <v>3</v>
      </c>
      <c r="CZ600" s="68">
        <v>2</v>
      </c>
    </row>
    <row r="601" spans="1:104" x14ac:dyDescent="0.3">
      <c r="A601" s="3" t="s">
        <v>1003</v>
      </c>
      <c r="B601" s="3" t="s">
        <v>1114</v>
      </c>
      <c r="C601" s="3" t="s">
        <v>1115</v>
      </c>
      <c r="D601" s="6">
        <v>523402</v>
      </c>
      <c r="E601" s="4">
        <v>2362</v>
      </c>
      <c r="F601" s="4">
        <v>681</v>
      </c>
      <c r="G601" s="54">
        <v>0.28831498729889926</v>
      </c>
      <c r="H601" s="4">
        <v>2</v>
      </c>
      <c r="I601" s="6">
        <v>681</v>
      </c>
      <c r="J601" s="6">
        <v>621</v>
      </c>
      <c r="K601" s="6"/>
      <c r="L601" s="6">
        <v>60</v>
      </c>
      <c r="M601" s="61"/>
      <c r="N601" s="4" t="s">
        <v>1709</v>
      </c>
      <c r="O601" s="4">
        <v>24</v>
      </c>
      <c r="P601" s="4">
        <v>340</v>
      </c>
      <c r="Q601" s="4">
        <v>95</v>
      </c>
      <c r="R601" s="4">
        <v>95</v>
      </c>
      <c r="S601" s="4">
        <v>0</v>
      </c>
      <c r="T601" s="4">
        <v>5</v>
      </c>
      <c r="U601" s="4">
        <v>0</v>
      </c>
      <c r="V601" s="4">
        <v>85</v>
      </c>
      <c r="W601" s="4">
        <v>85</v>
      </c>
      <c r="X601" s="4">
        <v>3</v>
      </c>
      <c r="Y601" s="4">
        <v>0</v>
      </c>
      <c r="Z601" s="4">
        <v>12</v>
      </c>
      <c r="AA601" s="4">
        <v>100</v>
      </c>
      <c r="AB601" s="4">
        <v>100</v>
      </c>
      <c r="AC601" s="4">
        <v>97</v>
      </c>
      <c r="AD601" s="4">
        <v>90</v>
      </c>
      <c r="AE601" s="4">
        <v>90</v>
      </c>
      <c r="AF601" s="4">
        <v>0</v>
      </c>
      <c r="AG601" s="4">
        <v>50</v>
      </c>
      <c r="AH601" s="4">
        <v>50</v>
      </c>
      <c r="AI601" s="4">
        <v>90</v>
      </c>
      <c r="AJ601" s="4">
        <v>5</v>
      </c>
      <c r="AK601" s="4" t="s">
        <v>96</v>
      </c>
      <c r="AL601" s="4" t="s">
        <v>96</v>
      </c>
      <c r="AM601" s="4">
        <v>52</v>
      </c>
      <c r="AN601" s="4" t="s">
        <v>96</v>
      </c>
      <c r="AO601" s="4" t="s">
        <v>97</v>
      </c>
      <c r="AP601" s="4" t="s">
        <v>97</v>
      </c>
      <c r="AQ601" s="4" t="s">
        <v>96</v>
      </c>
      <c r="AR601" s="4" t="s">
        <v>96</v>
      </c>
      <c r="AS601" s="4" t="s">
        <v>97</v>
      </c>
      <c r="AT601" s="4" t="s">
        <v>97</v>
      </c>
      <c r="AU601" s="4" t="s">
        <v>97</v>
      </c>
      <c r="AV601" s="4" t="s">
        <v>97</v>
      </c>
      <c r="AW601" s="4" t="s">
        <v>97</v>
      </c>
      <c r="AX601" s="4" t="s">
        <v>97</v>
      </c>
      <c r="AY601" s="4" t="s">
        <v>97</v>
      </c>
      <c r="AZ601" s="4" t="s">
        <v>97</v>
      </c>
      <c r="BA601" s="4" t="s">
        <v>97</v>
      </c>
      <c r="BB601" s="4" t="s">
        <v>97</v>
      </c>
      <c r="BC601" s="4" t="s">
        <v>96</v>
      </c>
      <c r="BD601" s="4" t="s">
        <v>97</v>
      </c>
      <c r="BE601" s="4">
        <v>2</v>
      </c>
      <c r="BF601" s="4">
        <v>2</v>
      </c>
      <c r="BG601" s="4">
        <v>2</v>
      </c>
      <c r="BH601" s="4">
        <v>0</v>
      </c>
      <c r="BI601" s="4">
        <v>2</v>
      </c>
      <c r="BJ601" s="4">
        <v>0</v>
      </c>
      <c r="BK601" s="4">
        <v>9</v>
      </c>
      <c r="BL601" s="4" t="s">
        <v>97</v>
      </c>
      <c r="BM601" s="4" t="s">
        <v>97</v>
      </c>
      <c r="BN601" s="4" t="s">
        <v>98</v>
      </c>
      <c r="BO601" s="6" t="s">
        <v>97</v>
      </c>
      <c r="BP601" s="6" t="s">
        <v>98</v>
      </c>
      <c r="BQ601" s="6" t="s">
        <v>98</v>
      </c>
      <c r="BR601" s="6" t="s">
        <v>96</v>
      </c>
      <c r="BS601" s="6">
        <v>1</v>
      </c>
      <c r="BT601" s="6" t="s">
        <v>96</v>
      </c>
      <c r="BU601" s="29" t="s">
        <v>430</v>
      </c>
      <c r="BV601" s="29" t="s">
        <v>429</v>
      </c>
      <c r="BW601" s="29" t="s">
        <v>429</v>
      </c>
      <c r="BX601" s="29" t="s">
        <v>429</v>
      </c>
      <c r="BY601" s="29" t="s">
        <v>430</v>
      </c>
      <c r="BZ601" s="65" t="s">
        <v>429</v>
      </c>
      <c r="CA601" s="65" t="s">
        <v>429</v>
      </c>
      <c r="CB601" s="65" t="s">
        <v>429</v>
      </c>
      <c r="CC601" s="65" t="s">
        <v>429</v>
      </c>
      <c r="CD601" s="66">
        <v>126</v>
      </c>
      <c r="CE601" s="66">
        <v>60</v>
      </c>
      <c r="CF601" s="66">
        <v>31</v>
      </c>
      <c r="CG601" s="66">
        <v>5</v>
      </c>
      <c r="CH601" s="66">
        <v>2</v>
      </c>
      <c r="CI601" s="66">
        <v>225</v>
      </c>
      <c r="CJ601" s="66">
        <v>100</v>
      </c>
      <c r="CK601" s="66">
        <v>56</v>
      </c>
      <c r="CL601" s="66">
        <v>628</v>
      </c>
      <c r="CM601" s="66">
        <v>285</v>
      </c>
      <c r="CN601" s="66">
        <v>24</v>
      </c>
      <c r="CO601" s="66">
        <v>63</v>
      </c>
      <c r="CP601" s="66">
        <v>96</v>
      </c>
      <c r="CQ601" s="66">
        <v>95</v>
      </c>
      <c r="CR601" s="67">
        <v>0.23980424143556281</v>
      </c>
      <c r="CS601" s="67">
        <v>0.18474714518760196</v>
      </c>
      <c r="CT601" s="67">
        <v>0.27895595432300163</v>
      </c>
      <c r="CU601" s="67">
        <v>0.17903752039151713</v>
      </c>
      <c r="CV601" s="67">
        <v>0.11745513866231648</v>
      </c>
      <c r="CW601" s="68">
        <v>78</v>
      </c>
      <c r="CX601" s="68">
        <v>22</v>
      </c>
      <c r="CY601" s="68">
        <v>32</v>
      </c>
      <c r="CZ601" s="68">
        <v>21</v>
      </c>
    </row>
    <row r="602" spans="1:104" x14ac:dyDescent="0.3">
      <c r="A602" s="3" t="s">
        <v>1003</v>
      </c>
      <c r="B602" s="3" t="s">
        <v>1114</v>
      </c>
      <c r="C602" s="3" t="s">
        <v>1118</v>
      </c>
      <c r="D602" s="6">
        <v>523437</v>
      </c>
      <c r="E602" s="4">
        <v>1389</v>
      </c>
      <c r="F602" s="4">
        <v>400</v>
      </c>
      <c r="G602" s="54">
        <v>0.28797696184305255</v>
      </c>
      <c r="H602" s="4">
        <v>1</v>
      </c>
      <c r="I602" s="4">
        <v>400</v>
      </c>
      <c r="J602" s="6"/>
      <c r="K602" s="6"/>
      <c r="L602" s="6">
        <v>400</v>
      </c>
      <c r="M602" s="61"/>
      <c r="N602" s="4" t="s">
        <v>1709</v>
      </c>
      <c r="O602" s="4">
        <v>0</v>
      </c>
      <c r="P602" s="4">
        <v>0</v>
      </c>
      <c r="Q602" s="4">
        <v>100</v>
      </c>
      <c r="R602" s="4">
        <v>100</v>
      </c>
      <c r="S602" s="4">
        <v>0</v>
      </c>
      <c r="T602" s="4">
        <v>0</v>
      </c>
      <c r="U602" s="4">
        <v>0</v>
      </c>
      <c r="V602" s="4">
        <v>100</v>
      </c>
      <c r="W602" s="4">
        <v>100</v>
      </c>
      <c r="X602" s="4">
        <v>0</v>
      </c>
      <c r="Y602" s="4">
        <v>0</v>
      </c>
      <c r="Z602" s="4">
        <v>0</v>
      </c>
      <c r="AA602" s="4">
        <v>100</v>
      </c>
      <c r="AB602" s="4">
        <v>100</v>
      </c>
      <c r="AC602" s="4">
        <v>100</v>
      </c>
      <c r="AD602" s="4">
        <v>100</v>
      </c>
      <c r="AE602" s="4">
        <v>0</v>
      </c>
      <c r="AF602" s="4">
        <v>0</v>
      </c>
      <c r="AG602" s="4">
        <v>100</v>
      </c>
      <c r="AH602" s="4">
        <v>0</v>
      </c>
      <c r="AI602" s="4">
        <v>100</v>
      </c>
      <c r="AJ602" s="4">
        <v>2</v>
      </c>
      <c r="AK602" s="4" t="s">
        <v>96</v>
      </c>
      <c r="AL602" s="4" t="s">
        <v>96</v>
      </c>
      <c r="AM602" s="4">
        <v>2</v>
      </c>
      <c r="AN602" s="4" t="s">
        <v>97</v>
      </c>
      <c r="AO602" s="4" t="s">
        <v>97</v>
      </c>
      <c r="AP602" s="4" t="s">
        <v>97</v>
      </c>
      <c r="AQ602" s="4" t="s">
        <v>97</v>
      </c>
      <c r="AR602" s="4" t="s">
        <v>97</v>
      </c>
      <c r="AS602" s="4" t="s">
        <v>97</v>
      </c>
      <c r="AT602" s="4" t="s">
        <v>97</v>
      </c>
      <c r="AU602" s="4" t="s">
        <v>97</v>
      </c>
      <c r="AV602" s="4" t="s">
        <v>97</v>
      </c>
      <c r="AW602" s="4" t="s">
        <v>97</v>
      </c>
      <c r="AX602" s="4" t="s">
        <v>97</v>
      </c>
      <c r="AY602" s="4" t="s">
        <v>97</v>
      </c>
      <c r="AZ602" s="4" t="s">
        <v>97</v>
      </c>
      <c r="BA602" s="4" t="s">
        <v>97</v>
      </c>
      <c r="BB602" s="4" t="s">
        <v>97</v>
      </c>
      <c r="BC602" s="4" t="s">
        <v>97</v>
      </c>
      <c r="BD602" s="4" t="s">
        <v>97</v>
      </c>
      <c r="BE602" s="4">
        <v>5</v>
      </c>
      <c r="BF602" s="4">
        <v>5</v>
      </c>
      <c r="BG602" s="4">
        <v>5</v>
      </c>
      <c r="BH602" s="4">
        <v>1</v>
      </c>
      <c r="BI602" s="4">
        <v>1</v>
      </c>
      <c r="BJ602" s="4">
        <v>1</v>
      </c>
      <c r="BK602" s="4">
        <v>9</v>
      </c>
      <c r="BL602" s="4" t="s">
        <v>97</v>
      </c>
      <c r="BM602" s="4" t="s">
        <v>97</v>
      </c>
      <c r="BN602" s="4" t="s">
        <v>98</v>
      </c>
      <c r="BO602" s="6" t="s">
        <v>97</v>
      </c>
      <c r="BP602" s="6" t="s">
        <v>98</v>
      </c>
      <c r="BQ602" s="6" t="s">
        <v>98</v>
      </c>
      <c r="BR602" s="6" t="s">
        <v>96</v>
      </c>
      <c r="BS602" s="6">
        <v>12</v>
      </c>
      <c r="BT602" s="6" t="s">
        <v>96</v>
      </c>
      <c r="BU602" s="29" t="s">
        <v>429</v>
      </c>
      <c r="BV602" s="29" t="s">
        <v>1801</v>
      </c>
      <c r="BW602" s="29" t="s">
        <v>429</v>
      </c>
      <c r="BX602" s="29" t="s">
        <v>429</v>
      </c>
      <c r="BY602" s="29" t="s">
        <v>429</v>
      </c>
      <c r="BZ602" s="65" t="s">
        <v>1800</v>
      </c>
      <c r="CA602" s="65" t="s">
        <v>1799</v>
      </c>
      <c r="CB602" s="65" t="s">
        <v>429</v>
      </c>
      <c r="CC602" s="65" t="s">
        <v>429</v>
      </c>
      <c r="CD602" s="66">
        <v>95</v>
      </c>
      <c r="CE602" s="66">
        <v>48</v>
      </c>
      <c r="CF602" s="66">
        <v>18</v>
      </c>
      <c r="CG602" s="66">
        <v>8</v>
      </c>
      <c r="CH602" s="66">
        <v>2</v>
      </c>
      <c r="CI602" s="66">
        <v>97</v>
      </c>
      <c r="CJ602" s="66">
        <v>7</v>
      </c>
      <c r="CK602" s="66">
        <v>34</v>
      </c>
      <c r="CL602" s="66">
        <v>294</v>
      </c>
      <c r="CM602" s="66">
        <v>164</v>
      </c>
      <c r="CN602" s="66">
        <v>14</v>
      </c>
      <c r="CO602" s="66">
        <v>33</v>
      </c>
      <c r="CP602" s="66">
        <v>10</v>
      </c>
      <c r="CQ602" s="66">
        <v>6</v>
      </c>
      <c r="CR602" s="67">
        <v>0.18531717747683535</v>
      </c>
      <c r="CS602" s="67">
        <v>0.18175338560228083</v>
      </c>
      <c r="CT602" s="67">
        <v>0.32216678545972915</v>
      </c>
      <c r="CU602" s="67">
        <v>0.17747683535281539</v>
      </c>
      <c r="CV602" s="67">
        <v>0.13328581610833928</v>
      </c>
      <c r="CW602" s="68">
        <v>37</v>
      </c>
      <c r="CX602" s="68">
        <v>27</v>
      </c>
      <c r="CY602" s="68">
        <v>15</v>
      </c>
      <c r="CZ602" s="68">
        <v>11</v>
      </c>
    </row>
    <row r="603" spans="1:104" x14ac:dyDescent="0.3">
      <c r="A603" s="3" t="s">
        <v>1003</v>
      </c>
      <c r="B603" s="3" t="s">
        <v>1114</v>
      </c>
      <c r="C603" s="3" t="s">
        <v>1119</v>
      </c>
      <c r="D603" s="6">
        <v>523445</v>
      </c>
      <c r="E603" s="4">
        <v>825</v>
      </c>
      <c r="F603" s="4">
        <v>303</v>
      </c>
      <c r="G603" s="54">
        <v>0.36727272727272725</v>
      </c>
      <c r="H603" s="4">
        <v>1</v>
      </c>
      <c r="I603" s="4">
        <v>303</v>
      </c>
      <c r="J603" s="6"/>
      <c r="K603" s="6">
        <v>303</v>
      </c>
      <c r="L603" s="6"/>
      <c r="M603" s="61"/>
      <c r="N603" s="4" t="s">
        <v>1712</v>
      </c>
      <c r="O603" s="4">
        <v>0</v>
      </c>
      <c r="P603" s="4">
        <v>0</v>
      </c>
      <c r="Q603" s="4">
        <v>100</v>
      </c>
      <c r="R603" s="4">
        <v>98</v>
      </c>
      <c r="S603" s="4">
        <v>2</v>
      </c>
      <c r="T603" s="4">
        <v>0</v>
      </c>
      <c r="U603" s="4">
        <v>0</v>
      </c>
      <c r="V603" s="4">
        <v>100</v>
      </c>
      <c r="W603" s="4">
        <v>99</v>
      </c>
      <c r="X603" s="4">
        <v>0</v>
      </c>
      <c r="Y603" s="4">
        <v>1</v>
      </c>
      <c r="Z603" s="4">
        <v>0</v>
      </c>
      <c r="AA603" s="4">
        <v>100</v>
      </c>
      <c r="AB603" s="4">
        <v>100</v>
      </c>
      <c r="AC603" s="4">
        <v>100</v>
      </c>
      <c r="AD603" s="4">
        <v>100</v>
      </c>
      <c r="AE603" s="4">
        <v>50</v>
      </c>
      <c r="AF603" s="4">
        <v>0</v>
      </c>
      <c r="AG603" s="4">
        <v>80</v>
      </c>
      <c r="AH603" s="4">
        <v>20</v>
      </c>
      <c r="AI603" s="4">
        <v>100</v>
      </c>
      <c r="AJ603" s="4">
        <v>4</v>
      </c>
      <c r="AK603" s="4" t="s">
        <v>96</v>
      </c>
      <c r="AL603" s="4" t="s">
        <v>96</v>
      </c>
      <c r="AM603" s="4">
        <v>6</v>
      </c>
      <c r="AN603" s="4" t="s">
        <v>97</v>
      </c>
      <c r="AO603" s="4" t="s">
        <v>97</v>
      </c>
      <c r="AP603" s="4" t="s">
        <v>97</v>
      </c>
      <c r="AQ603" s="4" t="s">
        <v>97</v>
      </c>
      <c r="AR603" s="4" t="s">
        <v>97</v>
      </c>
      <c r="AS603" s="4" t="s">
        <v>97</v>
      </c>
      <c r="AT603" s="4" t="s">
        <v>97</v>
      </c>
      <c r="AU603" s="4" t="s">
        <v>97</v>
      </c>
      <c r="AV603" s="4" t="s">
        <v>97</v>
      </c>
      <c r="AW603" s="4" t="s">
        <v>97</v>
      </c>
      <c r="AX603" s="4" t="s">
        <v>97</v>
      </c>
      <c r="AY603" s="4" t="s">
        <v>97</v>
      </c>
      <c r="AZ603" s="4" t="s">
        <v>97</v>
      </c>
      <c r="BA603" s="4" t="s">
        <v>97</v>
      </c>
      <c r="BB603" s="4" t="s">
        <v>97</v>
      </c>
      <c r="BC603" s="4" t="s">
        <v>97</v>
      </c>
      <c r="BD603" s="4" t="s">
        <v>96</v>
      </c>
      <c r="BE603" s="4">
        <v>5</v>
      </c>
      <c r="BF603" s="4">
        <v>5</v>
      </c>
      <c r="BG603" s="4">
        <v>5</v>
      </c>
      <c r="BH603" s="4">
        <v>0</v>
      </c>
      <c r="BI603" s="4">
        <v>5</v>
      </c>
      <c r="BJ603" s="4">
        <v>0</v>
      </c>
      <c r="BK603" s="4">
        <v>7</v>
      </c>
      <c r="BL603" s="4" t="s">
        <v>97</v>
      </c>
      <c r="BM603" s="4" t="s">
        <v>96</v>
      </c>
      <c r="BN603" s="4" t="s">
        <v>1721</v>
      </c>
      <c r="BO603" s="6" t="s">
        <v>97</v>
      </c>
      <c r="BP603" s="6" t="s">
        <v>98</v>
      </c>
      <c r="BQ603" s="6" t="s">
        <v>98</v>
      </c>
      <c r="BR603" s="6" t="s">
        <v>96</v>
      </c>
      <c r="BS603" s="6">
        <v>15</v>
      </c>
      <c r="BT603" s="6" t="s">
        <v>96</v>
      </c>
      <c r="BU603" s="29" t="s">
        <v>429</v>
      </c>
      <c r="BV603" s="29" t="s">
        <v>429</v>
      </c>
      <c r="BW603" s="29" t="s">
        <v>429</v>
      </c>
      <c r="BX603" s="29" t="s">
        <v>429</v>
      </c>
      <c r="BY603" s="29" t="s">
        <v>429</v>
      </c>
      <c r="BZ603" s="65" t="s">
        <v>429</v>
      </c>
      <c r="CA603" s="65" t="s">
        <v>429</v>
      </c>
      <c r="CB603" s="65" t="s">
        <v>429</v>
      </c>
      <c r="CC603" s="65" t="s">
        <v>429</v>
      </c>
      <c r="CD603" s="66">
        <v>56</v>
      </c>
      <c r="CE603" s="66">
        <v>29</v>
      </c>
      <c r="CF603" s="66">
        <v>13</v>
      </c>
      <c r="CG603" s="66">
        <v>4</v>
      </c>
      <c r="CH603" s="66">
        <v>0</v>
      </c>
      <c r="CI603" s="66">
        <v>74</v>
      </c>
      <c r="CJ603" s="66">
        <v>46</v>
      </c>
      <c r="CK603" s="66">
        <v>22</v>
      </c>
      <c r="CL603" s="66">
        <v>191</v>
      </c>
      <c r="CM603" s="66">
        <v>95</v>
      </c>
      <c r="CN603" s="66">
        <v>8</v>
      </c>
      <c r="CO603" s="66">
        <v>20</v>
      </c>
      <c r="CP603" s="66">
        <v>20</v>
      </c>
      <c r="CQ603" s="66">
        <v>10</v>
      </c>
      <c r="CR603" s="67">
        <v>0.19126328217237309</v>
      </c>
      <c r="CS603" s="67">
        <v>0.20661157024793389</v>
      </c>
      <c r="CT603" s="67">
        <v>0.27154663518299882</v>
      </c>
      <c r="CU603" s="67">
        <v>0.18181818181818182</v>
      </c>
      <c r="CV603" s="67">
        <v>0.1487603305785124</v>
      </c>
      <c r="CW603" s="68">
        <v>9</v>
      </c>
      <c r="CX603" s="68">
        <v>14</v>
      </c>
      <c r="CY603" s="68">
        <v>7</v>
      </c>
      <c r="CZ603" s="68">
        <v>3</v>
      </c>
    </row>
    <row r="604" spans="1:104" x14ac:dyDescent="0.3">
      <c r="A604" s="3" t="s">
        <v>1003</v>
      </c>
      <c r="B604" s="3" t="s">
        <v>1114</v>
      </c>
      <c r="C604" s="3" t="s">
        <v>1121</v>
      </c>
      <c r="D604" s="6">
        <v>523518</v>
      </c>
      <c r="E604" s="4">
        <v>3154</v>
      </c>
      <c r="F604" s="4">
        <v>1734</v>
      </c>
      <c r="G604" s="54">
        <v>0.54977805960684845</v>
      </c>
      <c r="H604" s="4">
        <v>3</v>
      </c>
      <c r="I604" s="4">
        <v>1734</v>
      </c>
      <c r="J604" s="6"/>
      <c r="K604" s="6">
        <v>1734</v>
      </c>
      <c r="L604" s="6"/>
      <c r="M604" s="61"/>
      <c r="N604" s="4" t="s">
        <v>1709</v>
      </c>
      <c r="O604" s="4">
        <v>0</v>
      </c>
      <c r="P604" s="4">
        <v>0</v>
      </c>
      <c r="Q604" s="4">
        <v>100</v>
      </c>
      <c r="R604" s="4">
        <v>99</v>
      </c>
      <c r="S604" s="4">
        <v>1</v>
      </c>
      <c r="T604" s="4">
        <v>0</v>
      </c>
      <c r="U604" s="4">
        <v>0</v>
      </c>
      <c r="V604" s="4">
        <v>99</v>
      </c>
      <c r="W604" s="4">
        <v>96</v>
      </c>
      <c r="X604" s="4">
        <v>3</v>
      </c>
      <c r="Y604" s="4">
        <v>1</v>
      </c>
      <c r="Z604" s="4">
        <v>0</v>
      </c>
      <c r="AA604" s="4">
        <v>100</v>
      </c>
      <c r="AB604" s="4">
        <v>100</v>
      </c>
      <c r="AC604" s="4">
        <v>100</v>
      </c>
      <c r="AD604" s="4">
        <v>99</v>
      </c>
      <c r="AE604" s="4">
        <v>8</v>
      </c>
      <c r="AF604" s="4">
        <v>0</v>
      </c>
      <c r="AG604" s="4">
        <v>60</v>
      </c>
      <c r="AH604" s="4">
        <v>40</v>
      </c>
      <c r="AI604" s="4">
        <v>100</v>
      </c>
      <c r="AJ604" s="4">
        <v>2</v>
      </c>
      <c r="AK604" s="4" t="s">
        <v>96</v>
      </c>
      <c r="AL604" s="4" t="s">
        <v>96</v>
      </c>
      <c r="AM604" s="4">
        <v>12</v>
      </c>
      <c r="AN604" s="4" t="s">
        <v>96</v>
      </c>
      <c r="AO604" s="4" t="s">
        <v>97</v>
      </c>
      <c r="AP604" s="4" t="s">
        <v>97</v>
      </c>
      <c r="AQ604" s="4" t="s">
        <v>96</v>
      </c>
      <c r="AR604" s="4" t="s">
        <v>96</v>
      </c>
      <c r="AS604" s="4" t="s">
        <v>97</v>
      </c>
      <c r="AT604" s="4" t="s">
        <v>97</v>
      </c>
      <c r="AU604" s="4" t="s">
        <v>97</v>
      </c>
      <c r="AV604" s="4" t="s">
        <v>97</v>
      </c>
      <c r="AW604" s="4" t="s">
        <v>97</v>
      </c>
      <c r="AX604" s="4" t="s">
        <v>97</v>
      </c>
      <c r="AY604" s="4" t="s">
        <v>97</v>
      </c>
      <c r="AZ604" s="4" t="s">
        <v>97</v>
      </c>
      <c r="BA604" s="4" t="s">
        <v>97</v>
      </c>
      <c r="BB604" s="4" t="s">
        <v>97</v>
      </c>
      <c r="BC604" s="4" t="s">
        <v>96</v>
      </c>
      <c r="BD604" s="4" t="s">
        <v>97</v>
      </c>
      <c r="BE604" s="4">
        <v>0</v>
      </c>
      <c r="BF604" s="4">
        <v>0</v>
      </c>
      <c r="BG604" s="4">
        <v>10</v>
      </c>
      <c r="BH604" s="4">
        <v>0</v>
      </c>
      <c r="BI604" s="4">
        <v>10</v>
      </c>
      <c r="BJ604" s="4">
        <v>0</v>
      </c>
      <c r="BK604" s="4">
        <v>9</v>
      </c>
      <c r="BL604" s="4" t="s">
        <v>96</v>
      </c>
      <c r="BM604" s="4" t="s">
        <v>97</v>
      </c>
      <c r="BN604" s="4" t="s">
        <v>98</v>
      </c>
      <c r="BO604" s="6" t="s">
        <v>97</v>
      </c>
      <c r="BP604" s="6" t="s">
        <v>98</v>
      </c>
      <c r="BQ604" s="6" t="s">
        <v>98</v>
      </c>
      <c r="BR604" s="6" t="s">
        <v>96</v>
      </c>
      <c r="BS604" s="6">
        <v>0</v>
      </c>
      <c r="BT604" s="6" t="s">
        <v>1439</v>
      </c>
      <c r="BU604" s="29" t="s">
        <v>430</v>
      </c>
      <c r="BV604" s="29" t="s">
        <v>1798</v>
      </c>
      <c r="BW604" s="29" t="s">
        <v>429</v>
      </c>
      <c r="BX604" s="29" t="s">
        <v>1798</v>
      </c>
      <c r="BY604" s="29" t="s">
        <v>430</v>
      </c>
      <c r="BZ604" s="65" t="s">
        <v>1800</v>
      </c>
      <c r="CA604" s="65" t="s">
        <v>1800</v>
      </c>
      <c r="CB604" s="65" t="s">
        <v>429</v>
      </c>
      <c r="CC604" s="65" t="s">
        <v>429</v>
      </c>
      <c r="CD604" s="66">
        <v>272</v>
      </c>
      <c r="CE604" s="66">
        <v>150</v>
      </c>
      <c r="CF604" s="66">
        <v>60</v>
      </c>
      <c r="CG604" s="66">
        <v>10</v>
      </c>
      <c r="CH604" s="66">
        <v>4</v>
      </c>
      <c r="CI604" s="66">
        <v>498</v>
      </c>
      <c r="CJ604" s="66">
        <v>31</v>
      </c>
      <c r="CK604" s="66">
        <v>130</v>
      </c>
      <c r="CL604" s="66">
        <v>1012</v>
      </c>
      <c r="CM604" s="66">
        <v>440</v>
      </c>
      <c r="CN604" s="66">
        <v>33</v>
      </c>
      <c r="CO604" s="66">
        <v>135</v>
      </c>
      <c r="CP604" s="66">
        <v>355</v>
      </c>
      <c r="CQ604" s="66">
        <v>349</v>
      </c>
      <c r="CR604" s="67">
        <v>0.28670229487582521</v>
      </c>
      <c r="CS604" s="67">
        <v>0.21628418736246463</v>
      </c>
      <c r="CT604" s="67">
        <v>0.26469663627790002</v>
      </c>
      <c r="CU604" s="67">
        <v>0.14052184847532223</v>
      </c>
      <c r="CV604" s="67">
        <v>9.1795033008487903E-2</v>
      </c>
      <c r="CW604" s="68">
        <v>35</v>
      </c>
      <c r="CX604" s="68">
        <v>39</v>
      </c>
      <c r="CY604" s="68">
        <v>46</v>
      </c>
      <c r="CZ604" s="68">
        <v>20</v>
      </c>
    </row>
    <row r="605" spans="1:104" x14ac:dyDescent="0.3">
      <c r="A605" s="3" t="s">
        <v>1003</v>
      </c>
      <c r="B605" s="3" t="s">
        <v>1114</v>
      </c>
      <c r="C605" s="3" t="s">
        <v>1123</v>
      </c>
      <c r="D605" s="6">
        <v>523542</v>
      </c>
      <c r="E605" s="4">
        <v>1610</v>
      </c>
      <c r="F605" s="4">
        <v>706</v>
      </c>
      <c r="G605" s="54">
        <v>0.43850931677018634</v>
      </c>
      <c r="H605" s="4">
        <v>1</v>
      </c>
      <c r="I605" s="4">
        <v>706</v>
      </c>
      <c r="J605" s="6">
        <v>706</v>
      </c>
      <c r="K605" s="6"/>
      <c r="L605" s="6"/>
      <c r="M605" s="61"/>
      <c r="N605" s="4" t="s">
        <v>1709</v>
      </c>
      <c r="O605" s="4">
        <v>0</v>
      </c>
      <c r="P605" s="4">
        <v>0</v>
      </c>
      <c r="Q605" s="4">
        <v>100</v>
      </c>
      <c r="R605" s="4">
        <v>100</v>
      </c>
      <c r="S605" s="4">
        <v>0</v>
      </c>
      <c r="T605" s="4">
        <v>0</v>
      </c>
      <c r="U605" s="4">
        <v>0</v>
      </c>
      <c r="V605" s="4">
        <v>85</v>
      </c>
      <c r="W605" s="4">
        <v>85</v>
      </c>
      <c r="X605" s="4">
        <v>8</v>
      </c>
      <c r="Y605" s="4">
        <v>7</v>
      </c>
      <c r="Z605" s="4">
        <v>0</v>
      </c>
      <c r="AA605" s="4">
        <v>100</v>
      </c>
      <c r="AB605" s="4">
        <v>100</v>
      </c>
      <c r="AC605" s="4">
        <v>100</v>
      </c>
      <c r="AD605" s="4">
        <v>80</v>
      </c>
      <c r="AE605" s="4">
        <v>80</v>
      </c>
      <c r="AF605" s="4">
        <v>0</v>
      </c>
      <c r="AG605" s="4">
        <v>90</v>
      </c>
      <c r="AH605" s="4">
        <v>10</v>
      </c>
      <c r="AI605" s="4">
        <v>100</v>
      </c>
      <c r="AJ605" s="4">
        <v>2</v>
      </c>
      <c r="AK605" s="4" t="s">
        <v>96</v>
      </c>
      <c r="AL605" s="4" t="s">
        <v>96</v>
      </c>
      <c r="AM605" s="4">
        <v>12</v>
      </c>
      <c r="AN605" s="4" t="s">
        <v>97</v>
      </c>
      <c r="AO605" s="4" t="s">
        <v>97</v>
      </c>
      <c r="AP605" s="4" t="s">
        <v>97</v>
      </c>
      <c r="AQ605" s="4" t="s">
        <v>96</v>
      </c>
      <c r="AR605" s="4" t="s">
        <v>96</v>
      </c>
      <c r="AS605" s="4" t="s">
        <v>97</v>
      </c>
      <c r="AT605" s="4" t="s">
        <v>97</v>
      </c>
      <c r="AU605" s="4" t="s">
        <v>97</v>
      </c>
      <c r="AV605" s="4" t="s">
        <v>97</v>
      </c>
      <c r="AW605" s="4" t="s">
        <v>97</v>
      </c>
      <c r="AX605" s="4" t="s">
        <v>97</v>
      </c>
      <c r="AY605" s="4" t="s">
        <v>97</v>
      </c>
      <c r="AZ605" s="4" t="s">
        <v>97</v>
      </c>
      <c r="BA605" s="4" t="s">
        <v>97</v>
      </c>
      <c r="BB605" s="4" t="s">
        <v>97</v>
      </c>
      <c r="BC605" s="4" t="s">
        <v>97</v>
      </c>
      <c r="BD605" s="4" t="s">
        <v>97</v>
      </c>
      <c r="BE605" s="4">
        <v>8</v>
      </c>
      <c r="BF605" s="4">
        <v>8</v>
      </c>
      <c r="BG605" s="4">
        <v>15</v>
      </c>
      <c r="BH605" s="4">
        <v>0</v>
      </c>
      <c r="BI605" s="4">
        <v>15</v>
      </c>
      <c r="BJ605" s="4">
        <v>0</v>
      </c>
      <c r="BK605" s="4">
        <v>9</v>
      </c>
      <c r="BL605" s="4" t="s">
        <v>97</v>
      </c>
      <c r="BM605" s="4" t="s">
        <v>97</v>
      </c>
      <c r="BN605" s="4" t="s">
        <v>98</v>
      </c>
      <c r="BO605" s="6" t="s">
        <v>97</v>
      </c>
      <c r="BP605" s="6" t="s">
        <v>98</v>
      </c>
      <c r="BQ605" s="6" t="s">
        <v>98</v>
      </c>
      <c r="BR605" s="6" t="s">
        <v>96</v>
      </c>
      <c r="BS605" s="6">
        <v>12</v>
      </c>
      <c r="BT605" s="6" t="s">
        <v>96</v>
      </c>
      <c r="BU605" s="29" t="s">
        <v>430</v>
      </c>
      <c r="BV605" s="29" t="s">
        <v>1798</v>
      </c>
      <c r="BW605" s="29" t="s">
        <v>429</v>
      </c>
      <c r="BX605" s="29" t="s">
        <v>429</v>
      </c>
      <c r="BY605" s="29" t="s">
        <v>430</v>
      </c>
      <c r="BZ605" s="65" t="s">
        <v>429</v>
      </c>
      <c r="CA605" s="65" t="s">
        <v>429</v>
      </c>
      <c r="CB605" s="65" t="s">
        <v>429</v>
      </c>
      <c r="CC605" s="65" t="s">
        <v>429</v>
      </c>
      <c r="CD605" s="69">
        <v>109.41666666666667</v>
      </c>
      <c r="CE605" s="69">
        <v>55</v>
      </c>
      <c r="CF605" s="66">
        <v>22</v>
      </c>
      <c r="CG605" s="69">
        <v>4</v>
      </c>
      <c r="CH605" s="69">
        <v>8</v>
      </c>
      <c r="CI605" s="69">
        <v>281</v>
      </c>
      <c r="CJ605" s="69">
        <v>0</v>
      </c>
      <c r="CK605" s="66">
        <v>56</v>
      </c>
      <c r="CL605" s="66">
        <v>581</v>
      </c>
      <c r="CM605" s="66">
        <v>220</v>
      </c>
      <c r="CN605" s="66">
        <v>23</v>
      </c>
      <c r="CO605" s="66">
        <v>87</v>
      </c>
      <c r="CP605" s="66">
        <v>164</v>
      </c>
      <c r="CQ605" s="66">
        <v>156</v>
      </c>
      <c r="CR605" s="67">
        <v>0.32808857808857811</v>
      </c>
      <c r="CS605" s="67">
        <v>0.25524475524475526</v>
      </c>
      <c r="CT605" s="67">
        <v>0.24417249417249418</v>
      </c>
      <c r="CU605" s="67">
        <v>9.7319347319347313E-2</v>
      </c>
      <c r="CV605" s="67">
        <v>7.5174825174825169E-2</v>
      </c>
      <c r="CW605" s="68">
        <v>17</v>
      </c>
      <c r="CX605" s="68">
        <v>20</v>
      </c>
      <c r="CY605" s="68">
        <v>38</v>
      </c>
      <c r="CZ605" s="68">
        <v>9</v>
      </c>
    </row>
    <row r="606" spans="1:104" x14ac:dyDescent="0.3">
      <c r="A606" s="3" t="s">
        <v>1003</v>
      </c>
      <c r="B606" s="3" t="s">
        <v>1114</v>
      </c>
      <c r="C606" s="3" t="s">
        <v>1125</v>
      </c>
      <c r="D606" s="6">
        <v>523593</v>
      </c>
      <c r="E606" s="4">
        <v>917</v>
      </c>
      <c r="F606" s="4">
        <v>270</v>
      </c>
      <c r="G606" s="54">
        <v>0.29443838604143946</v>
      </c>
      <c r="H606" s="4">
        <v>1</v>
      </c>
      <c r="I606" s="4">
        <v>270</v>
      </c>
      <c r="J606" s="6"/>
      <c r="K606" s="6">
        <v>270</v>
      </c>
      <c r="L606" s="6"/>
      <c r="M606" s="61"/>
      <c r="N606" s="4" t="s">
        <v>1709</v>
      </c>
      <c r="O606" s="4">
        <v>0</v>
      </c>
      <c r="P606" s="4">
        <v>0</v>
      </c>
      <c r="Q606" s="4">
        <v>100</v>
      </c>
      <c r="R606" s="4">
        <v>100</v>
      </c>
      <c r="S606" s="4">
        <v>0</v>
      </c>
      <c r="T606" s="4">
        <v>0</v>
      </c>
      <c r="U606" s="4">
        <v>0</v>
      </c>
      <c r="V606" s="4">
        <v>0</v>
      </c>
      <c r="W606" s="4">
        <v>0</v>
      </c>
      <c r="X606" s="4">
        <v>70</v>
      </c>
      <c r="Y606" s="4">
        <v>30</v>
      </c>
      <c r="Z606" s="4">
        <v>0</v>
      </c>
      <c r="AA606" s="4">
        <v>100</v>
      </c>
      <c r="AB606" s="4">
        <v>100</v>
      </c>
      <c r="AC606" s="4">
        <v>90</v>
      </c>
      <c r="AD606" s="4">
        <v>85</v>
      </c>
      <c r="AE606" s="4">
        <v>85</v>
      </c>
      <c r="AF606" s="4">
        <v>0</v>
      </c>
      <c r="AG606" s="4">
        <v>50</v>
      </c>
      <c r="AH606" s="4">
        <v>50</v>
      </c>
      <c r="AI606" s="4">
        <v>100</v>
      </c>
      <c r="AJ606" s="4">
        <v>2</v>
      </c>
      <c r="AK606" s="4" t="s">
        <v>96</v>
      </c>
      <c r="AL606" s="4" t="s">
        <v>97</v>
      </c>
      <c r="AM606" s="4" t="s">
        <v>98</v>
      </c>
      <c r="AN606" s="4" t="s">
        <v>96</v>
      </c>
      <c r="AO606" s="4" t="s">
        <v>96</v>
      </c>
      <c r="AP606" s="4" t="s">
        <v>97</v>
      </c>
      <c r="AQ606" s="4" t="s">
        <v>97</v>
      </c>
      <c r="AR606" s="4" t="s">
        <v>97</v>
      </c>
      <c r="AS606" s="4" t="s">
        <v>97</v>
      </c>
      <c r="AT606" s="4" t="s">
        <v>97</v>
      </c>
      <c r="AU606" s="4" t="s">
        <v>97</v>
      </c>
      <c r="AV606" s="4" t="s">
        <v>97</v>
      </c>
      <c r="AW606" s="4" t="s">
        <v>97</v>
      </c>
      <c r="AX606" s="4" t="s">
        <v>97</v>
      </c>
      <c r="AY606" s="4" t="s">
        <v>97</v>
      </c>
      <c r="AZ606" s="4" t="s">
        <v>97</v>
      </c>
      <c r="BA606" s="4" t="s">
        <v>97</v>
      </c>
      <c r="BB606" s="4" t="s">
        <v>97</v>
      </c>
      <c r="BC606" s="4" t="s">
        <v>96</v>
      </c>
      <c r="BD606" s="4" t="s">
        <v>96</v>
      </c>
      <c r="BE606" s="4">
        <v>3</v>
      </c>
      <c r="BF606" s="4">
        <v>3</v>
      </c>
      <c r="BG606" s="4">
        <v>11</v>
      </c>
      <c r="BH606" s="4">
        <v>0</v>
      </c>
      <c r="BI606" s="4">
        <v>0</v>
      </c>
      <c r="BJ606" s="4">
        <v>0</v>
      </c>
      <c r="BK606" s="4">
        <v>7</v>
      </c>
      <c r="BL606" s="4" t="s">
        <v>97</v>
      </c>
      <c r="BM606" s="4" t="s">
        <v>97</v>
      </c>
      <c r="BN606" s="4" t="s">
        <v>98</v>
      </c>
      <c r="BO606" s="6" t="s">
        <v>97</v>
      </c>
      <c r="BP606" s="6" t="s">
        <v>98</v>
      </c>
      <c r="BQ606" s="6" t="s">
        <v>98</v>
      </c>
      <c r="BR606" s="6" t="s">
        <v>96</v>
      </c>
      <c r="BS606" s="6">
        <v>37</v>
      </c>
      <c r="BT606" s="6" t="s">
        <v>96</v>
      </c>
      <c r="BU606" s="29" t="s">
        <v>429</v>
      </c>
      <c r="BV606" s="29" t="s">
        <v>1801</v>
      </c>
      <c r="BW606" s="29" t="s">
        <v>429</v>
      </c>
      <c r="BX606" s="29" t="s">
        <v>429</v>
      </c>
      <c r="BY606" s="29" t="s">
        <v>429</v>
      </c>
      <c r="BZ606" s="65" t="s">
        <v>429</v>
      </c>
      <c r="CA606" s="65" t="s">
        <v>429</v>
      </c>
      <c r="CB606" s="65" t="s">
        <v>429</v>
      </c>
      <c r="CC606" s="65" t="s">
        <v>429</v>
      </c>
      <c r="CD606" s="66">
        <v>61</v>
      </c>
      <c r="CE606" s="66">
        <v>39</v>
      </c>
      <c r="CF606" s="66">
        <v>8</v>
      </c>
      <c r="CG606" s="66">
        <v>7</v>
      </c>
      <c r="CH606" s="66">
        <v>0</v>
      </c>
      <c r="CI606" s="66">
        <v>49</v>
      </c>
      <c r="CJ606" s="66">
        <v>0</v>
      </c>
      <c r="CK606" s="66">
        <v>27</v>
      </c>
      <c r="CL606" s="66">
        <v>202</v>
      </c>
      <c r="CM606" s="66">
        <v>107</v>
      </c>
      <c r="CN606" s="66">
        <v>7</v>
      </c>
      <c r="CO606" s="66">
        <v>23</v>
      </c>
      <c r="CP606" s="66">
        <v>7</v>
      </c>
      <c r="CQ606" s="66">
        <v>6</v>
      </c>
      <c r="CR606" s="67">
        <v>0.19277108433734941</v>
      </c>
      <c r="CS606" s="67">
        <v>0.16210295728368018</v>
      </c>
      <c r="CT606" s="67">
        <v>0.32858707557502737</v>
      </c>
      <c r="CU606" s="67">
        <v>0.1741511500547645</v>
      </c>
      <c r="CV606" s="67">
        <v>0.14238773274917854</v>
      </c>
      <c r="CW606" s="68">
        <v>10</v>
      </c>
      <c r="CX606" s="68">
        <v>16</v>
      </c>
      <c r="CY606" s="68">
        <v>9</v>
      </c>
      <c r="CZ606" s="68">
        <v>6</v>
      </c>
    </row>
    <row r="607" spans="1:104" x14ac:dyDescent="0.3">
      <c r="A607" s="3" t="s">
        <v>1003</v>
      </c>
      <c r="B607" s="3" t="s">
        <v>1114</v>
      </c>
      <c r="C607" s="3" t="s">
        <v>1127</v>
      </c>
      <c r="D607" s="6">
        <v>523631</v>
      </c>
      <c r="E607" s="4">
        <v>2405</v>
      </c>
      <c r="F607" s="4">
        <v>746</v>
      </c>
      <c r="G607" s="54">
        <v>0.3101871101871102</v>
      </c>
      <c r="H607" s="4">
        <v>2</v>
      </c>
      <c r="I607" s="4">
        <v>736</v>
      </c>
      <c r="J607" s="6">
        <v>127</v>
      </c>
      <c r="K607" s="6">
        <v>609</v>
      </c>
      <c r="L607" s="6"/>
      <c r="M607" s="61">
        <v>10</v>
      </c>
      <c r="N607" s="4" t="s">
        <v>1709</v>
      </c>
      <c r="O607" s="4">
        <v>7</v>
      </c>
      <c r="P607" s="4">
        <v>15</v>
      </c>
      <c r="Q607" s="4">
        <v>100</v>
      </c>
      <c r="R607" s="4">
        <v>90</v>
      </c>
      <c r="S607" s="4">
        <v>10</v>
      </c>
      <c r="T607" s="4">
        <v>0</v>
      </c>
      <c r="U607" s="4">
        <v>0</v>
      </c>
      <c r="V607" s="4">
        <v>100</v>
      </c>
      <c r="W607" s="4">
        <v>80</v>
      </c>
      <c r="X607" s="4">
        <v>0</v>
      </c>
      <c r="Y607" s="4">
        <v>0</v>
      </c>
      <c r="Z607" s="4">
        <v>20</v>
      </c>
      <c r="AA607" s="4">
        <v>100</v>
      </c>
      <c r="AB607" s="4">
        <v>100</v>
      </c>
      <c r="AC607" s="4">
        <v>100</v>
      </c>
      <c r="AD607" s="4">
        <v>100</v>
      </c>
      <c r="AE607" s="4">
        <v>80</v>
      </c>
      <c r="AF607" s="4">
        <v>0</v>
      </c>
      <c r="AG607" s="4">
        <v>80</v>
      </c>
      <c r="AH607" s="4">
        <v>20</v>
      </c>
      <c r="AI607" s="4">
        <v>100</v>
      </c>
      <c r="AJ607" s="4">
        <v>2</v>
      </c>
      <c r="AK607" s="4" t="s">
        <v>96</v>
      </c>
      <c r="AL607" s="4" t="s">
        <v>96</v>
      </c>
      <c r="AM607" s="4">
        <v>4</v>
      </c>
      <c r="AN607" s="4" t="s">
        <v>97</v>
      </c>
      <c r="AO607" s="4" t="s">
        <v>97</v>
      </c>
      <c r="AP607" s="4" t="s">
        <v>97</v>
      </c>
      <c r="AQ607" s="4" t="s">
        <v>97</v>
      </c>
      <c r="AR607" s="4" t="s">
        <v>97</v>
      </c>
      <c r="AS607" s="4" t="s">
        <v>97</v>
      </c>
      <c r="AT607" s="4" t="s">
        <v>97</v>
      </c>
      <c r="AU607" s="4" t="s">
        <v>97</v>
      </c>
      <c r="AV607" s="4" t="s">
        <v>97</v>
      </c>
      <c r="AW607" s="4" t="s">
        <v>97</v>
      </c>
      <c r="AX607" s="4" t="s">
        <v>97</v>
      </c>
      <c r="AY607" s="4" t="s">
        <v>97</v>
      </c>
      <c r="AZ607" s="4" t="s">
        <v>97</v>
      </c>
      <c r="BA607" s="4" t="s">
        <v>97</v>
      </c>
      <c r="BB607" s="4" t="s">
        <v>97</v>
      </c>
      <c r="BC607" s="4" t="s">
        <v>96</v>
      </c>
      <c r="BD607" s="4" t="s">
        <v>1710</v>
      </c>
      <c r="BE607" s="4">
        <v>0</v>
      </c>
      <c r="BF607" s="4">
        <v>0</v>
      </c>
      <c r="BG607" s="4">
        <v>0</v>
      </c>
      <c r="BH607" s="4">
        <v>0</v>
      </c>
      <c r="BI607" s="4">
        <v>27</v>
      </c>
      <c r="BJ607" s="4">
        <v>0</v>
      </c>
      <c r="BK607" s="4">
        <v>9</v>
      </c>
      <c r="BL607" s="4" t="s">
        <v>97</v>
      </c>
      <c r="BM607" s="4" t="s">
        <v>96</v>
      </c>
      <c r="BN607" s="4" t="s">
        <v>1714</v>
      </c>
      <c r="BO607" s="6" t="s">
        <v>97</v>
      </c>
      <c r="BP607" s="6" t="s">
        <v>98</v>
      </c>
      <c r="BQ607" s="6" t="s">
        <v>98</v>
      </c>
      <c r="BR607" s="6" t="s">
        <v>96</v>
      </c>
      <c r="BS607" s="6">
        <v>20</v>
      </c>
      <c r="BT607" s="6" t="s">
        <v>96</v>
      </c>
      <c r="BU607" s="29" t="s">
        <v>430</v>
      </c>
      <c r="BV607" s="29" t="s">
        <v>1798</v>
      </c>
      <c r="BW607" s="29" t="s">
        <v>429</v>
      </c>
      <c r="BX607" s="29" t="s">
        <v>1798</v>
      </c>
      <c r="BY607" s="29" t="s">
        <v>430</v>
      </c>
      <c r="BZ607" s="65" t="s">
        <v>1800</v>
      </c>
      <c r="CA607" s="65" t="s">
        <v>1799</v>
      </c>
      <c r="CB607" s="65" t="s">
        <v>429</v>
      </c>
      <c r="CC607" s="65" t="s">
        <v>1800</v>
      </c>
      <c r="CD607" s="66">
        <v>179</v>
      </c>
      <c r="CE607" s="66">
        <v>70</v>
      </c>
      <c r="CF607" s="66">
        <v>53</v>
      </c>
      <c r="CG607" s="66">
        <v>15</v>
      </c>
      <c r="CH607" s="66">
        <v>11</v>
      </c>
      <c r="CI607" s="66">
        <v>244</v>
      </c>
      <c r="CJ607" s="66">
        <v>11</v>
      </c>
      <c r="CK607" s="66">
        <v>78</v>
      </c>
      <c r="CL607" s="66">
        <v>667</v>
      </c>
      <c r="CM607" s="66">
        <v>320</v>
      </c>
      <c r="CN607" s="66">
        <v>25</v>
      </c>
      <c r="CO607" s="66">
        <v>87</v>
      </c>
      <c r="CP607" s="66">
        <v>129</v>
      </c>
      <c r="CQ607" s="66">
        <v>132</v>
      </c>
      <c r="CR607" s="67">
        <v>0.23340122199592667</v>
      </c>
      <c r="CS607" s="67">
        <v>0.23625254582484725</v>
      </c>
      <c r="CT607" s="67">
        <v>0.26720977596741347</v>
      </c>
      <c r="CU607" s="67">
        <v>0.15030549898167006</v>
      </c>
      <c r="CV607" s="67">
        <v>0.11283095723014257</v>
      </c>
      <c r="CW607" s="68">
        <v>36</v>
      </c>
      <c r="CX607" s="68">
        <v>35</v>
      </c>
      <c r="CY607" s="68">
        <v>27</v>
      </c>
      <c r="CZ607" s="68">
        <v>26</v>
      </c>
    </row>
    <row r="608" spans="1:104" x14ac:dyDescent="0.3">
      <c r="A608" s="3" t="s">
        <v>1003</v>
      </c>
      <c r="B608" s="3" t="s">
        <v>1114</v>
      </c>
      <c r="C608" s="3" t="s">
        <v>1130</v>
      </c>
      <c r="D608" s="6">
        <v>523658</v>
      </c>
      <c r="E608" s="4">
        <v>984</v>
      </c>
      <c r="F608" s="4">
        <v>420</v>
      </c>
      <c r="G608" s="54">
        <v>0.42682926829268292</v>
      </c>
      <c r="H608" s="4">
        <v>1</v>
      </c>
      <c r="I608" s="4">
        <v>420</v>
      </c>
      <c r="J608" s="6"/>
      <c r="K608" s="6">
        <v>420</v>
      </c>
      <c r="L608" s="6"/>
      <c r="M608" s="61"/>
      <c r="N608" s="4" t="s">
        <v>1712</v>
      </c>
      <c r="O608" s="4">
        <v>0</v>
      </c>
      <c r="P608" s="4">
        <v>0</v>
      </c>
      <c r="Q608" s="4">
        <v>100</v>
      </c>
      <c r="R608" s="4">
        <v>100</v>
      </c>
      <c r="S608" s="4">
        <v>0</v>
      </c>
      <c r="T608" s="4">
        <v>0</v>
      </c>
      <c r="U608" s="4">
        <v>0</v>
      </c>
      <c r="V608" s="4">
        <v>100</v>
      </c>
      <c r="W608" s="4">
        <v>100</v>
      </c>
      <c r="X608" s="4">
        <v>0</v>
      </c>
      <c r="Y608" s="4">
        <v>0</v>
      </c>
      <c r="Z608" s="4">
        <v>0</v>
      </c>
      <c r="AA608" s="4">
        <v>100</v>
      </c>
      <c r="AB608" s="4">
        <v>100</v>
      </c>
      <c r="AC608" s="4">
        <v>100</v>
      </c>
      <c r="AD608" s="4">
        <v>100</v>
      </c>
      <c r="AE608" s="4">
        <v>60</v>
      </c>
      <c r="AF608" s="4">
        <v>0</v>
      </c>
      <c r="AG608" s="4">
        <v>70</v>
      </c>
      <c r="AH608" s="4">
        <v>30</v>
      </c>
      <c r="AI608" s="4">
        <v>100</v>
      </c>
      <c r="AJ608" s="4">
        <v>4</v>
      </c>
      <c r="AK608" s="4" t="s">
        <v>96</v>
      </c>
      <c r="AL608" s="4" t="s">
        <v>96</v>
      </c>
      <c r="AM608" s="4">
        <v>6</v>
      </c>
      <c r="AN608" s="4" t="s">
        <v>97</v>
      </c>
      <c r="AO608" s="4" t="s">
        <v>97</v>
      </c>
      <c r="AP608" s="4" t="s">
        <v>97</v>
      </c>
      <c r="AQ608" s="4" t="s">
        <v>97</v>
      </c>
      <c r="AR608" s="4" t="s">
        <v>96</v>
      </c>
      <c r="AS608" s="4" t="s">
        <v>97</v>
      </c>
      <c r="AT608" s="4" t="s">
        <v>97</v>
      </c>
      <c r="AU608" s="4" t="s">
        <v>97</v>
      </c>
      <c r="AV608" s="4" t="s">
        <v>97</v>
      </c>
      <c r="AW608" s="4" t="s">
        <v>96</v>
      </c>
      <c r="AX608" s="4" t="s">
        <v>97</v>
      </c>
      <c r="AY608" s="4" t="s">
        <v>97</v>
      </c>
      <c r="AZ608" s="4" t="s">
        <v>97</v>
      </c>
      <c r="BA608" s="4" t="s">
        <v>97</v>
      </c>
      <c r="BB608" s="4" t="s">
        <v>97</v>
      </c>
      <c r="BC608" s="4" t="s">
        <v>96</v>
      </c>
      <c r="BD608" s="4" t="s">
        <v>96</v>
      </c>
      <c r="BE608" s="4">
        <v>5</v>
      </c>
      <c r="BF608" s="4">
        <v>5</v>
      </c>
      <c r="BG608" s="4">
        <v>5</v>
      </c>
      <c r="BH608" s="4">
        <v>0</v>
      </c>
      <c r="BI608" s="4">
        <v>1</v>
      </c>
      <c r="BJ608" s="4">
        <v>0</v>
      </c>
      <c r="BK608" s="4">
        <v>7</v>
      </c>
      <c r="BL608" s="4" t="s">
        <v>97</v>
      </c>
      <c r="BM608" s="4" t="s">
        <v>97</v>
      </c>
      <c r="BN608" s="4" t="s">
        <v>98</v>
      </c>
      <c r="BO608" s="6" t="s">
        <v>97</v>
      </c>
      <c r="BP608" s="6" t="s">
        <v>98</v>
      </c>
      <c r="BQ608" s="6" t="s">
        <v>98</v>
      </c>
      <c r="BR608" s="6" t="s">
        <v>96</v>
      </c>
      <c r="BS608" s="6">
        <v>10</v>
      </c>
      <c r="BT608" s="6" t="s">
        <v>96</v>
      </c>
      <c r="BU608" s="29" t="s">
        <v>429</v>
      </c>
      <c r="BV608" s="29" t="s">
        <v>429</v>
      </c>
      <c r="BW608" s="29" t="s">
        <v>429</v>
      </c>
      <c r="BX608" s="29" t="s">
        <v>429</v>
      </c>
      <c r="BY608" s="29" t="s">
        <v>429</v>
      </c>
      <c r="BZ608" s="65" t="s">
        <v>429</v>
      </c>
      <c r="CA608" s="65" t="s">
        <v>429</v>
      </c>
      <c r="CB608" s="65" t="s">
        <v>429</v>
      </c>
      <c r="CC608" s="65" t="s">
        <v>429</v>
      </c>
      <c r="CD608" s="66">
        <v>56</v>
      </c>
      <c r="CE608" s="66">
        <v>26</v>
      </c>
      <c r="CF608" s="66">
        <v>18</v>
      </c>
      <c r="CG608" s="66">
        <v>0</v>
      </c>
      <c r="CH608" s="66">
        <v>6</v>
      </c>
      <c r="CI608" s="66">
        <v>52</v>
      </c>
      <c r="CJ608" s="66">
        <v>0</v>
      </c>
      <c r="CK608" s="66">
        <v>20</v>
      </c>
      <c r="CL608" s="66">
        <v>211</v>
      </c>
      <c r="CM608" s="66">
        <v>122</v>
      </c>
      <c r="CN608" s="66">
        <v>14</v>
      </c>
      <c r="CO608" s="66">
        <v>29</v>
      </c>
      <c r="CP608" s="66">
        <v>18</v>
      </c>
      <c r="CQ608" s="66">
        <v>14</v>
      </c>
      <c r="CR608" s="67">
        <v>0.1758130081300813</v>
      </c>
      <c r="CS608" s="67">
        <v>0.21951219512195122</v>
      </c>
      <c r="CT608" s="67">
        <v>0.27845528455284552</v>
      </c>
      <c r="CU608" s="67">
        <v>0.18597560975609756</v>
      </c>
      <c r="CV608" s="67">
        <v>0.1402439024390244</v>
      </c>
      <c r="CW608" s="68">
        <v>13</v>
      </c>
      <c r="CX608" s="68">
        <v>25</v>
      </c>
      <c r="CY608" s="68">
        <v>16</v>
      </c>
      <c r="CZ608" s="68">
        <v>11</v>
      </c>
    </row>
    <row r="609" spans="1:375" x14ac:dyDescent="0.3">
      <c r="A609" s="3" t="s">
        <v>1003</v>
      </c>
      <c r="B609" s="3" t="s">
        <v>1114</v>
      </c>
      <c r="C609" s="3" t="s">
        <v>1132</v>
      </c>
      <c r="D609" s="6">
        <v>523721</v>
      </c>
      <c r="E609" s="4">
        <v>672</v>
      </c>
      <c r="F609" s="4">
        <v>300</v>
      </c>
      <c r="G609" s="54">
        <v>0.44642857142857145</v>
      </c>
      <c r="H609" s="4">
        <v>2</v>
      </c>
      <c r="I609" s="4">
        <v>250</v>
      </c>
      <c r="J609" s="6"/>
      <c r="K609" s="6">
        <v>250</v>
      </c>
      <c r="L609" s="6"/>
      <c r="M609" s="61">
        <v>50</v>
      </c>
      <c r="N609" s="4" t="s">
        <v>1712</v>
      </c>
      <c r="O609" s="4">
        <v>0</v>
      </c>
      <c r="P609" s="4">
        <v>0</v>
      </c>
      <c r="Q609" s="4">
        <v>100</v>
      </c>
      <c r="R609" s="4">
        <v>100</v>
      </c>
      <c r="S609" s="4">
        <v>0</v>
      </c>
      <c r="T609" s="4">
        <v>0</v>
      </c>
      <c r="U609" s="4">
        <v>0</v>
      </c>
      <c r="V609" s="4">
        <v>100</v>
      </c>
      <c r="W609" s="4">
        <v>99</v>
      </c>
      <c r="X609" s="4">
        <v>1</v>
      </c>
      <c r="Y609" s="4">
        <v>0</v>
      </c>
      <c r="Z609" s="4">
        <v>0</v>
      </c>
      <c r="AA609" s="4">
        <v>100</v>
      </c>
      <c r="AB609" s="4">
        <v>100</v>
      </c>
      <c r="AC609" s="4">
        <v>100</v>
      </c>
      <c r="AD609" s="4">
        <v>95</v>
      </c>
      <c r="AE609" s="4">
        <v>80</v>
      </c>
      <c r="AF609" s="4">
        <v>0</v>
      </c>
      <c r="AG609" s="4">
        <v>70</v>
      </c>
      <c r="AH609" s="4">
        <v>30</v>
      </c>
      <c r="AI609" s="4">
        <v>100</v>
      </c>
      <c r="AJ609" s="4">
        <v>4</v>
      </c>
      <c r="AK609" s="4" t="s">
        <v>96</v>
      </c>
      <c r="AL609" s="4" t="s">
        <v>97</v>
      </c>
      <c r="AM609" s="4" t="s">
        <v>98</v>
      </c>
      <c r="AN609" s="4" t="s">
        <v>97</v>
      </c>
      <c r="AO609" s="4" t="s">
        <v>97</v>
      </c>
      <c r="AP609" s="4" t="s">
        <v>97</v>
      </c>
      <c r="AQ609" s="4" t="s">
        <v>97</v>
      </c>
      <c r="AR609" s="4" t="s">
        <v>97</v>
      </c>
      <c r="AS609" s="4" t="s">
        <v>97</v>
      </c>
      <c r="AT609" s="4" t="s">
        <v>97</v>
      </c>
      <c r="AU609" s="4" t="s">
        <v>97</v>
      </c>
      <c r="AV609" s="4" t="s">
        <v>97</v>
      </c>
      <c r="AW609" s="4" t="s">
        <v>97</v>
      </c>
      <c r="AX609" s="4" t="s">
        <v>97</v>
      </c>
      <c r="AY609" s="4" t="s">
        <v>97</v>
      </c>
      <c r="AZ609" s="4" t="s">
        <v>97</v>
      </c>
      <c r="BA609" s="4" t="s">
        <v>97</v>
      </c>
      <c r="BB609" s="4" t="s">
        <v>97</v>
      </c>
      <c r="BC609" s="4" t="s">
        <v>97</v>
      </c>
      <c r="BD609" s="4" t="s">
        <v>96</v>
      </c>
      <c r="BE609" s="4">
        <v>7</v>
      </c>
      <c r="BF609" s="4">
        <v>7</v>
      </c>
      <c r="BG609" s="4">
        <v>7</v>
      </c>
      <c r="BH609" s="4">
        <v>5</v>
      </c>
      <c r="BI609" s="4">
        <v>2</v>
      </c>
      <c r="BJ609" s="4">
        <v>4</v>
      </c>
      <c r="BK609" s="4">
        <v>7</v>
      </c>
      <c r="BL609" s="4" t="s">
        <v>97</v>
      </c>
      <c r="BM609" s="4" t="s">
        <v>97</v>
      </c>
      <c r="BN609" s="4" t="s">
        <v>98</v>
      </c>
      <c r="BO609" s="6" t="s">
        <v>97</v>
      </c>
      <c r="BP609" s="6" t="s">
        <v>98</v>
      </c>
      <c r="BQ609" s="6" t="s">
        <v>98</v>
      </c>
      <c r="BR609" s="6" t="s">
        <v>96</v>
      </c>
      <c r="BS609" s="6">
        <v>0</v>
      </c>
      <c r="BT609" s="6" t="s">
        <v>1439</v>
      </c>
      <c r="BU609" s="29" t="s">
        <v>429</v>
      </c>
      <c r="BV609" s="29" t="s">
        <v>429</v>
      </c>
      <c r="BW609" s="29" t="s">
        <v>429</v>
      </c>
      <c r="BX609" s="29" t="s">
        <v>429</v>
      </c>
      <c r="BY609" s="29" t="s">
        <v>429</v>
      </c>
      <c r="BZ609" s="65" t="s">
        <v>429</v>
      </c>
      <c r="CA609" s="65" t="s">
        <v>429</v>
      </c>
      <c r="CB609" s="65" t="s">
        <v>429</v>
      </c>
      <c r="CC609" s="65" t="s">
        <v>429</v>
      </c>
      <c r="CD609" s="66">
        <v>34</v>
      </c>
      <c r="CE609" s="66">
        <v>18</v>
      </c>
      <c r="CF609" s="66">
        <v>5</v>
      </c>
      <c r="CG609" s="66">
        <v>0</v>
      </c>
      <c r="CH609" s="66">
        <v>4</v>
      </c>
      <c r="CI609" s="66">
        <v>26</v>
      </c>
      <c r="CJ609" s="66">
        <v>0</v>
      </c>
      <c r="CK609" s="66">
        <v>9</v>
      </c>
      <c r="CL609" s="66">
        <v>182</v>
      </c>
      <c r="CM609" s="66">
        <v>96</v>
      </c>
      <c r="CN609" s="66">
        <v>10</v>
      </c>
      <c r="CO609" s="66">
        <v>22</v>
      </c>
      <c r="CP609" s="66">
        <v>0</v>
      </c>
      <c r="CQ609" s="66">
        <v>0</v>
      </c>
      <c r="CR609" s="67">
        <v>0.24207492795389049</v>
      </c>
      <c r="CS609" s="67">
        <v>0.19452449567723343</v>
      </c>
      <c r="CT609" s="67">
        <v>0.29106628242074928</v>
      </c>
      <c r="CU609" s="67">
        <v>0.13976945244956773</v>
      </c>
      <c r="CV609" s="67">
        <v>0.13256484149855907</v>
      </c>
      <c r="CW609" s="68">
        <v>8</v>
      </c>
      <c r="CX609" s="68">
        <v>3</v>
      </c>
      <c r="CY609" s="68">
        <v>7</v>
      </c>
      <c r="CZ609" s="68">
        <v>3</v>
      </c>
    </row>
    <row r="610" spans="1:375" x14ac:dyDescent="0.3">
      <c r="A610" s="3" t="s">
        <v>1003</v>
      </c>
      <c r="B610" s="3" t="s">
        <v>1114</v>
      </c>
      <c r="C610" s="3" t="s">
        <v>1666</v>
      </c>
      <c r="D610" s="6">
        <v>523763</v>
      </c>
      <c r="E610" s="4">
        <v>1532</v>
      </c>
      <c r="F610" s="4">
        <v>490</v>
      </c>
      <c r="G610" s="54">
        <v>0.31984334203655351</v>
      </c>
      <c r="H610" s="6">
        <v>0</v>
      </c>
      <c r="I610" s="6">
        <v>0</v>
      </c>
      <c r="J610" s="6"/>
      <c r="K610" s="6"/>
      <c r="L610" s="6"/>
      <c r="M610" s="61">
        <v>490</v>
      </c>
      <c r="N610" s="4" t="s">
        <v>1712</v>
      </c>
      <c r="O610" s="4">
        <v>48</v>
      </c>
      <c r="P610" s="4">
        <v>210</v>
      </c>
      <c r="Q610" s="4">
        <v>100</v>
      </c>
      <c r="R610" s="4">
        <v>100</v>
      </c>
      <c r="S610" s="4">
        <v>0</v>
      </c>
      <c r="T610" s="4">
        <v>0</v>
      </c>
      <c r="U610" s="4">
        <v>0</v>
      </c>
      <c r="V610" s="4">
        <v>100</v>
      </c>
      <c r="W610" s="4">
        <v>100</v>
      </c>
      <c r="X610" s="4">
        <v>0</v>
      </c>
      <c r="Y610" s="4">
        <v>0</v>
      </c>
      <c r="Z610" s="4">
        <v>0</v>
      </c>
      <c r="AA610" s="4">
        <v>100</v>
      </c>
      <c r="AB610" s="4">
        <v>100</v>
      </c>
      <c r="AC610" s="4">
        <v>100</v>
      </c>
      <c r="AD610" s="4">
        <v>100</v>
      </c>
      <c r="AE610" s="4">
        <v>100</v>
      </c>
      <c r="AF610" s="4">
        <v>0</v>
      </c>
      <c r="AG610" s="4">
        <v>100</v>
      </c>
      <c r="AH610" s="4">
        <v>0</v>
      </c>
      <c r="AI610" s="4">
        <v>100</v>
      </c>
      <c r="AJ610" s="4">
        <v>2</v>
      </c>
      <c r="AK610" s="4" t="s">
        <v>96</v>
      </c>
      <c r="AL610" s="4" t="s">
        <v>97</v>
      </c>
      <c r="AM610" s="4" t="s">
        <v>98</v>
      </c>
      <c r="AN610" s="4" t="s">
        <v>97</v>
      </c>
      <c r="AO610" s="4" t="s">
        <v>97</v>
      </c>
      <c r="AP610" s="4" t="s">
        <v>97</v>
      </c>
      <c r="AQ610" s="4" t="s">
        <v>97</v>
      </c>
      <c r="AR610" s="4" t="s">
        <v>97</v>
      </c>
      <c r="AS610" s="4" t="s">
        <v>97</v>
      </c>
      <c r="AT610" s="4" t="s">
        <v>97</v>
      </c>
      <c r="AU610" s="4" t="s">
        <v>97</v>
      </c>
      <c r="AV610" s="4" t="s">
        <v>97</v>
      </c>
      <c r="AW610" s="4" t="s">
        <v>97</v>
      </c>
      <c r="AX610" s="4" t="s">
        <v>97</v>
      </c>
      <c r="AY610" s="4" t="s">
        <v>97</v>
      </c>
      <c r="AZ610" s="4" t="s">
        <v>97</v>
      </c>
      <c r="BA610" s="4" t="s">
        <v>97</v>
      </c>
      <c r="BB610" s="4" t="s">
        <v>97</v>
      </c>
      <c r="BC610" s="4" t="s">
        <v>97</v>
      </c>
      <c r="BD610" s="4" t="s">
        <v>96</v>
      </c>
      <c r="BE610" s="4">
        <v>8</v>
      </c>
      <c r="BF610" s="4">
        <v>8</v>
      </c>
      <c r="BG610" s="4">
        <v>8</v>
      </c>
      <c r="BH610" s="4">
        <v>0</v>
      </c>
      <c r="BI610" s="4">
        <v>0</v>
      </c>
      <c r="BJ610" s="4">
        <v>0</v>
      </c>
      <c r="BK610" s="4">
        <v>9</v>
      </c>
      <c r="BL610" s="4" t="s">
        <v>96</v>
      </c>
      <c r="BM610" s="4" t="s">
        <v>97</v>
      </c>
      <c r="BN610" s="4" t="s">
        <v>98</v>
      </c>
      <c r="BO610" s="6" t="s">
        <v>97</v>
      </c>
      <c r="BP610" s="6" t="s">
        <v>98</v>
      </c>
      <c r="BQ610" s="6" t="s">
        <v>98</v>
      </c>
      <c r="BR610" s="6" t="s">
        <v>97</v>
      </c>
      <c r="BS610" s="6" t="s">
        <v>98</v>
      </c>
      <c r="BT610" s="6" t="s">
        <v>98</v>
      </c>
      <c r="BU610" s="29" t="s">
        <v>429</v>
      </c>
      <c r="BV610" s="29" t="s">
        <v>429</v>
      </c>
      <c r="BW610" s="29" t="s">
        <v>429</v>
      </c>
      <c r="BX610" s="29" t="s">
        <v>429</v>
      </c>
      <c r="BY610" s="29" t="s">
        <v>429</v>
      </c>
      <c r="BZ610" s="65" t="s">
        <v>429</v>
      </c>
      <c r="CA610" s="65" t="s">
        <v>429</v>
      </c>
      <c r="CB610" s="65" t="s">
        <v>429</v>
      </c>
      <c r="CC610" s="65" t="s">
        <v>429</v>
      </c>
      <c r="CD610" s="66">
        <v>69</v>
      </c>
      <c r="CE610" s="66">
        <v>29</v>
      </c>
      <c r="CF610" s="66">
        <v>15</v>
      </c>
      <c r="CG610" s="66">
        <v>0</v>
      </c>
      <c r="CH610" s="66">
        <v>3</v>
      </c>
      <c r="CI610" s="66">
        <v>29</v>
      </c>
      <c r="CJ610" s="66">
        <v>0</v>
      </c>
      <c r="CK610" s="66">
        <v>14</v>
      </c>
      <c r="CL610" s="66">
        <v>325</v>
      </c>
      <c r="CM610" s="66">
        <v>203</v>
      </c>
      <c r="CN610" s="66">
        <v>20</v>
      </c>
      <c r="CO610" s="66">
        <v>43</v>
      </c>
      <c r="CP610" s="66">
        <v>3</v>
      </c>
      <c r="CQ610" s="66">
        <v>1</v>
      </c>
      <c r="CR610" s="67">
        <v>0.17110036275695284</v>
      </c>
      <c r="CS610" s="67">
        <v>0.21039903264812576</v>
      </c>
      <c r="CT610" s="67">
        <v>0.29866989117291415</v>
      </c>
      <c r="CU610" s="67">
        <v>0.17110036275695284</v>
      </c>
      <c r="CV610" s="67">
        <v>0.14873035066505441</v>
      </c>
      <c r="CW610" s="68">
        <v>29</v>
      </c>
      <c r="CX610" s="68">
        <v>23</v>
      </c>
      <c r="CY610" s="68">
        <v>14</v>
      </c>
      <c r="CZ610" s="68">
        <v>13</v>
      </c>
    </row>
    <row r="611" spans="1:375" x14ac:dyDescent="0.3">
      <c r="A611" s="3" t="s">
        <v>1003</v>
      </c>
      <c r="B611" s="3" t="s">
        <v>1114</v>
      </c>
      <c r="C611" s="3" t="s">
        <v>1114</v>
      </c>
      <c r="D611" s="6">
        <v>523381</v>
      </c>
      <c r="E611" s="4">
        <v>50174</v>
      </c>
      <c r="F611" s="4">
        <v>1510</v>
      </c>
      <c r="G611" s="54">
        <v>3.0095268465739226E-2</v>
      </c>
      <c r="H611" s="4">
        <v>5</v>
      </c>
      <c r="I611" s="4">
        <v>630</v>
      </c>
      <c r="J611" s="6"/>
      <c r="K611" s="6">
        <v>315</v>
      </c>
      <c r="L611" s="6">
        <v>315</v>
      </c>
      <c r="M611" s="61">
        <v>880</v>
      </c>
      <c r="N611" s="4" t="s">
        <v>1709</v>
      </c>
      <c r="O611" s="4">
        <v>346</v>
      </c>
      <c r="P611" s="4">
        <v>882</v>
      </c>
      <c r="Q611" s="4">
        <v>100</v>
      </c>
      <c r="R611" s="4">
        <v>100</v>
      </c>
      <c r="S611" s="4">
        <v>0</v>
      </c>
      <c r="T611" s="4">
        <v>0</v>
      </c>
      <c r="U611" s="4">
        <v>0</v>
      </c>
      <c r="V611" s="4">
        <v>100</v>
      </c>
      <c r="W611" s="4">
        <v>100</v>
      </c>
      <c r="X611" s="4">
        <v>0</v>
      </c>
      <c r="Y611" s="4">
        <v>0</v>
      </c>
      <c r="Z611" s="4">
        <v>0</v>
      </c>
      <c r="AA611" s="4">
        <v>100</v>
      </c>
      <c r="AB611" s="4">
        <v>100</v>
      </c>
      <c r="AC611" s="4">
        <v>100</v>
      </c>
      <c r="AD611" s="4">
        <v>100</v>
      </c>
      <c r="AE611" s="4">
        <v>100</v>
      </c>
      <c r="AF611" s="4">
        <v>0</v>
      </c>
      <c r="AG611" s="4">
        <v>100</v>
      </c>
      <c r="AH611" s="4">
        <v>0</v>
      </c>
      <c r="AI611" s="4">
        <v>100</v>
      </c>
      <c r="AJ611" s="4">
        <v>10</v>
      </c>
      <c r="AK611" s="4" t="s">
        <v>96</v>
      </c>
      <c r="AL611" s="4" t="s">
        <v>96</v>
      </c>
      <c r="AM611" s="4">
        <v>4</v>
      </c>
      <c r="AN611" s="4" t="s">
        <v>97</v>
      </c>
      <c r="AO611" s="4" t="s">
        <v>97</v>
      </c>
      <c r="AP611" s="4" t="s">
        <v>97</v>
      </c>
      <c r="AQ611" s="4" t="s">
        <v>96</v>
      </c>
      <c r="AR611" s="4" t="s">
        <v>96</v>
      </c>
      <c r="AS611" s="4" t="s">
        <v>97</v>
      </c>
      <c r="AT611" s="4" t="s">
        <v>97</v>
      </c>
      <c r="AU611" s="4" t="s">
        <v>97</v>
      </c>
      <c r="AV611" s="4" t="s">
        <v>97</v>
      </c>
      <c r="AW611" s="4" t="s">
        <v>97</v>
      </c>
      <c r="AX611" s="4" t="s">
        <v>96</v>
      </c>
      <c r="AY611" s="4" t="s">
        <v>97</v>
      </c>
      <c r="AZ611" s="4" t="s">
        <v>97</v>
      </c>
      <c r="BA611" s="4" t="s">
        <v>96</v>
      </c>
      <c r="BB611" s="4" t="s">
        <v>96</v>
      </c>
      <c r="BC611" s="4" t="s">
        <v>96</v>
      </c>
      <c r="BD611" s="4" t="s">
        <v>97</v>
      </c>
      <c r="BE611" s="4">
        <v>0</v>
      </c>
      <c r="BF611" s="4">
        <v>0</v>
      </c>
      <c r="BG611" s="4">
        <v>0</v>
      </c>
      <c r="BH611" s="4">
        <v>0</v>
      </c>
      <c r="BI611" s="4">
        <v>0</v>
      </c>
      <c r="BJ611" s="4">
        <v>0</v>
      </c>
      <c r="BK611" s="4">
        <v>19</v>
      </c>
      <c r="BL611" s="4" t="s">
        <v>97</v>
      </c>
      <c r="BM611" s="4" t="s">
        <v>97</v>
      </c>
      <c r="BN611" s="4" t="s">
        <v>98</v>
      </c>
      <c r="BO611" s="6" t="s">
        <v>97</v>
      </c>
      <c r="BP611" s="6" t="s">
        <v>98</v>
      </c>
      <c r="BQ611" s="6" t="s">
        <v>98</v>
      </c>
      <c r="BR611" s="6" t="s">
        <v>96</v>
      </c>
      <c r="BS611" s="6">
        <v>52</v>
      </c>
      <c r="BT611" s="6" t="s">
        <v>96</v>
      </c>
      <c r="BU611" s="29" t="s">
        <v>430</v>
      </c>
      <c r="BV611" s="29" t="s">
        <v>1798</v>
      </c>
      <c r="BW611" s="29" t="s">
        <v>429</v>
      </c>
      <c r="BX611" s="29" t="s">
        <v>1802</v>
      </c>
      <c r="BY611" s="29" t="s">
        <v>430</v>
      </c>
      <c r="BZ611" s="65" t="s">
        <v>429</v>
      </c>
      <c r="CA611" s="65" t="s">
        <v>1799</v>
      </c>
      <c r="CB611" s="65" t="s">
        <v>429</v>
      </c>
      <c r="CC611" s="65" t="s">
        <v>429</v>
      </c>
      <c r="CD611" s="66">
        <v>1430</v>
      </c>
      <c r="CE611" s="66">
        <v>466</v>
      </c>
      <c r="CF611" s="66">
        <v>329</v>
      </c>
      <c r="CG611" s="66">
        <v>30</v>
      </c>
      <c r="CH611" s="66">
        <v>3</v>
      </c>
      <c r="CI611" s="66">
        <v>625</v>
      </c>
      <c r="CJ611" s="66">
        <v>158</v>
      </c>
      <c r="CK611" s="66">
        <v>360</v>
      </c>
      <c r="CL611" s="66">
        <v>9613</v>
      </c>
      <c r="CM611" s="66">
        <v>5913</v>
      </c>
      <c r="CN611" s="66">
        <v>454</v>
      </c>
      <c r="CO611" s="66">
        <v>1084</v>
      </c>
      <c r="CP611" s="66">
        <v>355</v>
      </c>
      <c r="CQ611" s="66">
        <v>315</v>
      </c>
      <c r="CR611" s="67">
        <v>0.15002728832059878</v>
      </c>
      <c r="CS611" s="67">
        <v>0.17626305941057227</v>
      </c>
      <c r="CT611" s="67">
        <v>0.31325042881646653</v>
      </c>
      <c r="CU611" s="67">
        <v>0.19852253235615155</v>
      </c>
      <c r="CV611" s="67">
        <v>0.16193669109621081</v>
      </c>
      <c r="CW611" s="68">
        <v>713</v>
      </c>
      <c r="CX611" s="68">
        <v>939</v>
      </c>
      <c r="CY611" s="68">
        <v>492</v>
      </c>
      <c r="CZ611" s="68">
        <v>448</v>
      </c>
    </row>
    <row r="612" spans="1:375" x14ac:dyDescent="0.3">
      <c r="A612" s="3" t="s">
        <v>1003</v>
      </c>
      <c r="B612" s="3" t="s">
        <v>1114</v>
      </c>
      <c r="C612" s="3" t="s">
        <v>1137</v>
      </c>
      <c r="D612" s="6">
        <v>523844</v>
      </c>
      <c r="E612" s="4">
        <v>2250</v>
      </c>
      <c r="F612" s="4">
        <v>520</v>
      </c>
      <c r="G612" s="54">
        <v>0.2311111111111111</v>
      </c>
      <c r="H612" s="4">
        <v>1</v>
      </c>
      <c r="I612" s="4">
        <v>520</v>
      </c>
      <c r="J612" s="6"/>
      <c r="K612" s="6"/>
      <c r="L612" s="6">
        <v>520</v>
      </c>
      <c r="M612" s="61"/>
      <c r="N612" s="4" t="s">
        <v>1712</v>
      </c>
      <c r="O612" s="4">
        <v>0</v>
      </c>
      <c r="P612" s="4">
        <v>0</v>
      </c>
      <c r="Q612" s="4">
        <v>100</v>
      </c>
      <c r="R612" s="4">
        <v>100</v>
      </c>
      <c r="S612" s="4">
        <v>0</v>
      </c>
      <c r="T612" s="4">
        <v>0</v>
      </c>
      <c r="U612" s="4">
        <v>0</v>
      </c>
      <c r="V612" s="4">
        <v>100</v>
      </c>
      <c r="W612" s="4">
        <v>95</v>
      </c>
      <c r="X612" s="4">
        <v>5</v>
      </c>
      <c r="Y612" s="4">
        <v>0</v>
      </c>
      <c r="Z612" s="4">
        <v>0</v>
      </c>
      <c r="AA612" s="4">
        <v>100</v>
      </c>
      <c r="AB612" s="4">
        <v>100</v>
      </c>
      <c r="AC612" s="4">
        <v>100</v>
      </c>
      <c r="AD612" s="4">
        <v>100</v>
      </c>
      <c r="AE612" s="4">
        <v>85</v>
      </c>
      <c r="AF612" s="4">
        <v>0</v>
      </c>
      <c r="AG612" s="4">
        <v>85</v>
      </c>
      <c r="AH612" s="4">
        <v>15</v>
      </c>
      <c r="AI612" s="4">
        <v>100</v>
      </c>
      <c r="AJ612" s="4">
        <v>2</v>
      </c>
      <c r="AK612" s="4" t="s">
        <v>96</v>
      </c>
      <c r="AL612" s="4" t="s">
        <v>96</v>
      </c>
      <c r="AM612" s="4">
        <v>3</v>
      </c>
      <c r="AN612" s="4" t="s">
        <v>96</v>
      </c>
      <c r="AO612" s="4" t="s">
        <v>97</v>
      </c>
      <c r="AP612" s="4" t="s">
        <v>97</v>
      </c>
      <c r="AQ612" s="4" t="s">
        <v>96</v>
      </c>
      <c r="AR612" s="4" t="s">
        <v>96</v>
      </c>
      <c r="AS612" s="4" t="s">
        <v>97</v>
      </c>
      <c r="AT612" s="4" t="s">
        <v>97</v>
      </c>
      <c r="AU612" s="4" t="s">
        <v>96</v>
      </c>
      <c r="AV612" s="4" t="s">
        <v>97</v>
      </c>
      <c r="AW612" s="4" t="s">
        <v>97</v>
      </c>
      <c r="AX612" s="4" t="s">
        <v>96</v>
      </c>
      <c r="AY612" s="4" t="s">
        <v>97</v>
      </c>
      <c r="AZ612" s="4" t="s">
        <v>97</v>
      </c>
      <c r="BA612" s="4" t="s">
        <v>97</v>
      </c>
      <c r="BB612" s="4" t="s">
        <v>97</v>
      </c>
      <c r="BC612" s="4" t="s">
        <v>96</v>
      </c>
      <c r="BD612" s="4" t="s">
        <v>96</v>
      </c>
      <c r="BE612" s="4">
        <v>8</v>
      </c>
      <c r="BF612" s="4">
        <v>8</v>
      </c>
      <c r="BG612" s="4">
        <v>7</v>
      </c>
      <c r="BH612" s="4">
        <v>0</v>
      </c>
      <c r="BI612" s="4">
        <v>7</v>
      </c>
      <c r="BJ612" s="4">
        <v>0</v>
      </c>
      <c r="BK612" s="4">
        <v>9</v>
      </c>
      <c r="BL612" s="4" t="s">
        <v>97</v>
      </c>
      <c r="BM612" s="4" t="s">
        <v>96</v>
      </c>
      <c r="BN612" s="4" t="s">
        <v>1714</v>
      </c>
      <c r="BO612" s="6" t="s">
        <v>96</v>
      </c>
      <c r="BP612" s="6">
        <v>5</v>
      </c>
      <c r="BQ612" s="6" t="s">
        <v>96</v>
      </c>
      <c r="BR612" s="6" t="s">
        <v>96</v>
      </c>
      <c r="BS612" s="6">
        <v>7</v>
      </c>
      <c r="BT612" s="6" t="s">
        <v>96</v>
      </c>
      <c r="BU612" s="29" t="s">
        <v>430</v>
      </c>
      <c r="BV612" s="29" t="s">
        <v>1798</v>
      </c>
      <c r="BW612" s="29" t="s">
        <v>1798</v>
      </c>
      <c r="BX612" s="29" t="s">
        <v>1798</v>
      </c>
      <c r="BY612" s="29" t="s">
        <v>429</v>
      </c>
      <c r="BZ612" s="65" t="s">
        <v>1800</v>
      </c>
      <c r="CA612" s="65" t="s">
        <v>1800</v>
      </c>
      <c r="CB612" s="65" t="s">
        <v>429</v>
      </c>
      <c r="CC612" s="65" t="s">
        <v>429</v>
      </c>
      <c r="CD612" s="66">
        <v>80</v>
      </c>
      <c r="CE612" s="66">
        <v>28</v>
      </c>
      <c r="CF612" s="66">
        <v>12</v>
      </c>
      <c r="CG612" s="66">
        <v>5</v>
      </c>
      <c r="CH612" s="66">
        <v>15</v>
      </c>
      <c r="CI612" s="66">
        <v>37</v>
      </c>
      <c r="CJ612" s="66">
        <v>0</v>
      </c>
      <c r="CK612" s="66">
        <v>19</v>
      </c>
      <c r="CL612" s="66">
        <v>429</v>
      </c>
      <c r="CM612" s="66">
        <v>250</v>
      </c>
      <c r="CN612" s="66">
        <v>16</v>
      </c>
      <c r="CO612" s="66">
        <v>42</v>
      </c>
      <c r="CP612" s="66">
        <v>21</v>
      </c>
      <c r="CQ612" s="66">
        <v>18</v>
      </c>
      <c r="CR612" s="67">
        <v>0.17857142857142858</v>
      </c>
      <c r="CS612" s="67">
        <v>0.18303571428571427</v>
      </c>
      <c r="CT612" s="67">
        <v>0.30044642857142856</v>
      </c>
      <c r="CU612" s="67">
        <v>0.1825892857142857</v>
      </c>
      <c r="CV612" s="67">
        <v>0.15535714285714286</v>
      </c>
      <c r="CW612" s="68">
        <v>34</v>
      </c>
      <c r="CX612" s="68">
        <v>51</v>
      </c>
      <c r="CY612" s="68">
        <v>17</v>
      </c>
      <c r="CZ612" s="68">
        <v>23</v>
      </c>
    </row>
    <row r="613" spans="1:375" x14ac:dyDescent="0.3">
      <c r="A613" s="3" t="s">
        <v>1003</v>
      </c>
      <c r="B613" s="3" t="s">
        <v>1114</v>
      </c>
      <c r="C613" s="3" t="s">
        <v>1139</v>
      </c>
      <c r="D613" s="6">
        <v>523852</v>
      </c>
      <c r="E613" s="4">
        <v>2478</v>
      </c>
      <c r="F613" s="4">
        <v>368</v>
      </c>
      <c r="G613" s="54">
        <v>0.14850686037126715</v>
      </c>
      <c r="H613" s="4">
        <v>2</v>
      </c>
      <c r="I613" s="4">
        <v>308</v>
      </c>
      <c r="J613" s="6">
        <v>201</v>
      </c>
      <c r="K613" s="6"/>
      <c r="L613" s="6">
        <v>107</v>
      </c>
      <c r="M613" s="61">
        <v>60</v>
      </c>
      <c r="N613" s="4" t="s">
        <v>1709</v>
      </c>
      <c r="O613" s="4">
        <v>8</v>
      </c>
      <c r="P613" s="4">
        <v>18</v>
      </c>
      <c r="Q613" s="4">
        <v>99</v>
      </c>
      <c r="R613" s="4">
        <v>99</v>
      </c>
      <c r="S613" s="4">
        <v>1</v>
      </c>
      <c r="T613" s="4">
        <v>0</v>
      </c>
      <c r="U613" s="4">
        <v>0</v>
      </c>
      <c r="V613" s="4">
        <v>95</v>
      </c>
      <c r="W613" s="4">
        <v>95</v>
      </c>
      <c r="X613" s="4">
        <v>4</v>
      </c>
      <c r="Y613" s="4">
        <v>0</v>
      </c>
      <c r="Z613" s="4">
        <v>1</v>
      </c>
      <c r="AA613" s="4">
        <v>100</v>
      </c>
      <c r="AB613" s="4">
        <v>100</v>
      </c>
      <c r="AC613" s="4">
        <v>100</v>
      </c>
      <c r="AD613" s="4">
        <v>100</v>
      </c>
      <c r="AE613" s="4">
        <v>100</v>
      </c>
      <c r="AF613" s="4">
        <v>0</v>
      </c>
      <c r="AG613" s="4">
        <v>70</v>
      </c>
      <c r="AH613" s="4">
        <v>30</v>
      </c>
      <c r="AI613" s="4">
        <v>100</v>
      </c>
      <c r="AJ613" s="4">
        <v>2</v>
      </c>
      <c r="AK613" s="4" t="s">
        <v>96</v>
      </c>
      <c r="AL613" s="4" t="s">
        <v>96</v>
      </c>
      <c r="AM613" s="4">
        <v>6</v>
      </c>
      <c r="AN613" s="4" t="s">
        <v>97</v>
      </c>
      <c r="AO613" s="4" t="s">
        <v>97</v>
      </c>
      <c r="AP613" s="4" t="s">
        <v>97</v>
      </c>
      <c r="AQ613" s="4" t="s">
        <v>96</v>
      </c>
      <c r="AR613" s="4" t="s">
        <v>96</v>
      </c>
      <c r="AS613" s="4" t="s">
        <v>97</v>
      </c>
      <c r="AT613" s="4" t="s">
        <v>97</v>
      </c>
      <c r="AU613" s="4" t="s">
        <v>97</v>
      </c>
      <c r="AV613" s="4" t="s">
        <v>97</v>
      </c>
      <c r="AW613" s="4" t="s">
        <v>97</v>
      </c>
      <c r="AX613" s="4" t="s">
        <v>97</v>
      </c>
      <c r="AY613" s="4" t="s">
        <v>97</v>
      </c>
      <c r="AZ613" s="4" t="s">
        <v>97</v>
      </c>
      <c r="BA613" s="4" t="s">
        <v>97</v>
      </c>
      <c r="BB613" s="4" t="s">
        <v>97</v>
      </c>
      <c r="BC613" s="4" t="s">
        <v>96</v>
      </c>
      <c r="BD613" s="4" t="s">
        <v>97</v>
      </c>
      <c r="BE613" s="4">
        <v>0</v>
      </c>
      <c r="BF613" s="4">
        <v>0</v>
      </c>
      <c r="BG613" s="4">
        <v>10</v>
      </c>
      <c r="BH613" s="4">
        <v>0</v>
      </c>
      <c r="BI613" s="4">
        <v>10</v>
      </c>
      <c r="BJ613" s="4">
        <v>0</v>
      </c>
      <c r="BK613" s="4">
        <v>9</v>
      </c>
      <c r="BL613" s="4" t="s">
        <v>97</v>
      </c>
      <c r="BM613" s="4" t="s">
        <v>97</v>
      </c>
      <c r="BN613" s="4" t="s">
        <v>98</v>
      </c>
      <c r="BO613" s="6" t="s">
        <v>97</v>
      </c>
      <c r="BP613" s="6" t="s">
        <v>98</v>
      </c>
      <c r="BQ613" s="6" t="s">
        <v>98</v>
      </c>
      <c r="BR613" s="6" t="s">
        <v>96</v>
      </c>
      <c r="BS613" s="6">
        <v>48</v>
      </c>
      <c r="BT613" s="6" t="s">
        <v>96</v>
      </c>
      <c r="BU613" s="29" t="s">
        <v>429</v>
      </c>
      <c r="BV613" s="29" t="s">
        <v>1801</v>
      </c>
      <c r="BW613" s="29" t="s">
        <v>429</v>
      </c>
      <c r="BX613" s="29" t="s">
        <v>429</v>
      </c>
      <c r="BY613" s="29" t="s">
        <v>429</v>
      </c>
      <c r="BZ613" s="65" t="s">
        <v>429</v>
      </c>
      <c r="CA613" s="65" t="s">
        <v>1799</v>
      </c>
      <c r="CB613" s="65" t="s">
        <v>429</v>
      </c>
      <c r="CC613" s="65" t="s">
        <v>429</v>
      </c>
      <c r="CD613" s="66">
        <v>123</v>
      </c>
      <c r="CE613" s="66">
        <v>65</v>
      </c>
      <c r="CF613" s="66">
        <v>21</v>
      </c>
      <c r="CG613" s="66">
        <v>2</v>
      </c>
      <c r="CH613" s="66">
        <v>4</v>
      </c>
      <c r="CI613" s="66">
        <v>129</v>
      </c>
      <c r="CJ613" s="66">
        <v>9</v>
      </c>
      <c r="CK613" s="66">
        <v>42</v>
      </c>
      <c r="CL613" s="66">
        <v>601</v>
      </c>
      <c r="CM613" s="66">
        <v>322</v>
      </c>
      <c r="CN613" s="66">
        <v>38</v>
      </c>
      <c r="CO613" s="66">
        <v>75</v>
      </c>
      <c r="CP613" s="66">
        <v>85</v>
      </c>
      <c r="CQ613" s="66">
        <v>83</v>
      </c>
      <c r="CR613" s="67">
        <v>0.18610129564193167</v>
      </c>
      <c r="CS613" s="67">
        <v>0.21554770318021202</v>
      </c>
      <c r="CT613" s="67">
        <v>0.28739693757361601</v>
      </c>
      <c r="CU613" s="67">
        <v>0.18767177071063998</v>
      </c>
      <c r="CV613" s="67">
        <v>0.12328229289360032</v>
      </c>
      <c r="CW613" s="68">
        <v>19</v>
      </c>
      <c r="CX613" s="68">
        <v>28</v>
      </c>
      <c r="CY613" s="68">
        <v>31</v>
      </c>
      <c r="CZ613" s="68">
        <v>31</v>
      </c>
    </row>
    <row r="614" spans="1:375" x14ac:dyDescent="0.3">
      <c r="A614" s="3" t="s">
        <v>1003</v>
      </c>
      <c r="B614" s="3" t="s">
        <v>1114</v>
      </c>
      <c r="C614" s="3" t="s">
        <v>1140</v>
      </c>
      <c r="D614" s="6">
        <v>523879</v>
      </c>
      <c r="E614" s="4">
        <v>2662</v>
      </c>
      <c r="F614" s="4">
        <v>1313</v>
      </c>
      <c r="G614" s="54">
        <v>0.49323816679188581</v>
      </c>
      <c r="H614" s="4">
        <v>1</v>
      </c>
      <c r="I614" s="4">
        <v>1313</v>
      </c>
      <c r="J614" s="6"/>
      <c r="K614" s="6">
        <v>1313</v>
      </c>
      <c r="L614" s="6"/>
      <c r="M614" s="61"/>
      <c r="N614" s="4" t="s">
        <v>1709</v>
      </c>
      <c r="O614" s="4">
        <v>0</v>
      </c>
      <c r="P614" s="4">
        <v>0</v>
      </c>
      <c r="Q614" s="4">
        <v>100</v>
      </c>
      <c r="R614" s="4">
        <v>98</v>
      </c>
      <c r="S614" s="4">
        <v>2</v>
      </c>
      <c r="T614" s="4">
        <v>0</v>
      </c>
      <c r="U614" s="4">
        <v>0</v>
      </c>
      <c r="V614" s="4">
        <v>100</v>
      </c>
      <c r="W614" s="4">
        <v>99</v>
      </c>
      <c r="X614" s="4">
        <v>0</v>
      </c>
      <c r="Y614" s="4">
        <v>0</v>
      </c>
      <c r="Z614" s="4">
        <v>1</v>
      </c>
      <c r="AA614" s="4">
        <v>100</v>
      </c>
      <c r="AB614" s="4">
        <v>100</v>
      </c>
      <c r="AC614" s="4">
        <v>100</v>
      </c>
      <c r="AD614" s="4">
        <v>100</v>
      </c>
      <c r="AE614" s="4">
        <v>97</v>
      </c>
      <c r="AF614" s="4">
        <v>0</v>
      </c>
      <c r="AG614" s="4">
        <v>99</v>
      </c>
      <c r="AH614" s="4">
        <v>1</v>
      </c>
      <c r="AI614" s="4">
        <v>100</v>
      </c>
      <c r="AJ614" s="4">
        <v>2</v>
      </c>
      <c r="AK614" s="4" t="s">
        <v>96</v>
      </c>
      <c r="AL614" s="4" t="s">
        <v>96</v>
      </c>
      <c r="AM614" s="4">
        <v>12</v>
      </c>
      <c r="AN614" s="4" t="s">
        <v>97</v>
      </c>
      <c r="AO614" s="4" t="s">
        <v>97</v>
      </c>
      <c r="AP614" s="4" t="s">
        <v>97</v>
      </c>
      <c r="AQ614" s="4" t="s">
        <v>97</v>
      </c>
      <c r="AR614" s="4" t="s">
        <v>96</v>
      </c>
      <c r="AS614" s="4" t="s">
        <v>97</v>
      </c>
      <c r="AT614" s="4" t="s">
        <v>97</v>
      </c>
      <c r="AU614" s="4" t="s">
        <v>97</v>
      </c>
      <c r="AV614" s="4" t="s">
        <v>97</v>
      </c>
      <c r="AW614" s="4" t="s">
        <v>97</v>
      </c>
      <c r="AX614" s="4" t="s">
        <v>97</v>
      </c>
      <c r="AY614" s="4" t="s">
        <v>97</v>
      </c>
      <c r="AZ614" s="4" t="s">
        <v>97</v>
      </c>
      <c r="BA614" s="4" t="s">
        <v>97</v>
      </c>
      <c r="BB614" s="4" t="s">
        <v>97</v>
      </c>
      <c r="BC614" s="4" t="s">
        <v>96</v>
      </c>
      <c r="BD614" s="4" t="s">
        <v>96</v>
      </c>
      <c r="BE614" s="4">
        <v>4</v>
      </c>
      <c r="BF614" s="4">
        <v>4</v>
      </c>
      <c r="BG614" s="4">
        <v>18</v>
      </c>
      <c r="BH614" s="4">
        <v>0</v>
      </c>
      <c r="BI614" s="4">
        <v>2</v>
      </c>
      <c r="BJ614" s="4">
        <v>0</v>
      </c>
      <c r="BK614" s="4">
        <v>9</v>
      </c>
      <c r="BL614" s="4" t="s">
        <v>97</v>
      </c>
      <c r="BM614" s="4" t="s">
        <v>97</v>
      </c>
      <c r="BN614" s="4" t="s">
        <v>98</v>
      </c>
      <c r="BO614" s="6" t="s">
        <v>97</v>
      </c>
      <c r="BP614" s="6" t="s">
        <v>98</v>
      </c>
      <c r="BQ614" s="6" t="s">
        <v>98</v>
      </c>
      <c r="BR614" s="6" t="s">
        <v>96</v>
      </c>
      <c r="BS614" s="6">
        <v>48</v>
      </c>
      <c r="BT614" s="6" t="s">
        <v>96</v>
      </c>
      <c r="BU614" s="29" t="s">
        <v>430</v>
      </c>
      <c r="BV614" s="29" t="s">
        <v>1798</v>
      </c>
      <c r="BW614" s="29" t="s">
        <v>429</v>
      </c>
      <c r="BX614" s="29" t="s">
        <v>1798</v>
      </c>
      <c r="BY614" s="29" t="s">
        <v>430</v>
      </c>
      <c r="BZ614" s="65" t="s">
        <v>1800</v>
      </c>
      <c r="CA614" s="65" t="s">
        <v>429</v>
      </c>
      <c r="CB614" s="65" t="s">
        <v>1800</v>
      </c>
      <c r="CC614" s="65" t="s">
        <v>429</v>
      </c>
      <c r="CD614" s="66">
        <v>208</v>
      </c>
      <c r="CE614" s="66">
        <v>109</v>
      </c>
      <c r="CF614" s="66">
        <v>63</v>
      </c>
      <c r="CG614" s="66">
        <v>16</v>
      </c>
      <c r="CH614" s="66">
        <v>12</v>
      </c>
      <c r="CI614" s="66">
        <v>470</v>
      </c>
      <c r="CJ614" s="66">
        <v>5</v>
      </c>
      <c r="CK614" s="66">
        <v>93</v>
      </c>
      <c r="CL614" s="66">
        <v>913</v>
      </c>
      <c r="CM614" s="66">
        <v>366</v>
      </c>
      <c r="CN614" s="66">
        <v>44</v>
      </c>
      <c r="CO614" s="66">
        <v>135</v>
      </c>
      <c r="CP614" s="66">
        <v>397</v>
      </c>
      <c r="CQ614" s="66">
        <v>396</v>
      </c>
      <c r="CR614" s="67">
        <v>0.30761281433000343</v>
      </c>
      <c r="CS614" s="67">
        <v>0.23837409576300378</v>
      </c>
      <c r="CT614" s="67">
        <v>0.24560799173269032</v>
      </c>
      <c r="CU614" s="67">
        <v>0.12022046159145712</v>
      </c>
      <c r="CV614" s="67">
        <v>8.8184636582845338E-2</v>
      </c>
      <c r="CW614" s="68">
        <v>30</v>
      </c>
      <c r="CX614" s="68">
        <v>35</v>
      </c>
      <c r="CY614" s="68">
        <v>51</v>
      </c>
      <c r="CZ614" s="68">
        <v>20</v>
      </c>
    </row>
    <row r="615" spans="1:375" x14ac:dyDescent="0.3">
      <c r="A615" s="3" t="s">
        <v>1003</v>
      </c>
      <c r="B615" s="3" t="s">
        <v>1114</v>
      </c>
      <c r="C615" s="3" t="s">
        <v>1141</v>
      </c>
      <c r="D615" s="6">
        <v>523925</v>
      </c>
      <c r="E615" s="4">
        <v>7631</v>
      </c>
      <c r="F615" s="4">
        <v>387</v>
      </c>
      <c r="G615" s="54">
        <v>5.0714192111125669E-2</v>
      </c>
      <c r="H615" s="4">
        <v>4</v>
      </c>
      <c r="I615" s="4">
        <v>277</v>
      </c>
      <c r="J615" s="6"/>
      <c r="K615" s="6"/>
      <c r="L615" s="6">
        <v>277</v>
      </c>
      <c r="M615" s="61">
        <v>110</v>
      </c>
      <c r="N615" s="4" t="s">
        <v>1709</v>
      </c>
      <c r="O615" s="4">
        <v>266</v>
      </c>
      <c r="P615" s="4">
        <v>594</v>
      </c>
      <c r="Q615" s="4">
        <v>100</v>
      </c>
      <c r="R615" s="4">
        <v>100</v>
      </c>
      <c r="S615" s="4">
        <v>0</v>
      </c>
      <c r="T615" s="4">
        <v>0</v>
      </c>
      <c r="U615" s="4">
        <v>0</v>
      </c>
      <c r="V615" s="4">
        <v>100</v>
      </c>
      <c r="W615" s="4">
        <v>100</v>
      </c>
      <c r="X615" s="4">
        <v>0</v>
      </c>
      <c r="Y615" s="4">
        <v>0</v>
      </c>
      <c r="Z615" s="4">
        <v>0</v>
      </c>
      <c r="AA615" s="4">
        <v>100</v>
      </c>
      <c r="AB615" s="4">
        <v>100</v>
      </c>
      <c r="AC615" s="4">
        <v>100</v>
      </c>
      <c r="AD615" s="4">
        <v>100</v>
      </c>
      <c r="AE615" s="4">
        <v>100</v>
      </c>
      <c r="AF615" s="4">
        <v>100</v>
      </c>
      <c r="AG615" s="4">
        <v>0</v>
      </c>
      <c r="AH615" s="4">
        <v>0</v>
      </c>
      <c r="AI615" s="4">
        <v>100</v>
      </c>
      <c r="AJ615" s="4">
        <v>4</v>
      </c>
      <c r="AK615" s="4" t="s">
        <v>96</v>
      </c>
      <c r="AL615" s="4" t="s">
        <v>96</v>
      </c>
      <c r="AM615" s="4">
        <v>2</v>
      </c>
      <c r="AN615" s="4" t="s">
        <v>97</v>
      </c>
      <c r="AO615" s="4" t="s">
        <v>97</v>
      </c>
      <c r="AP615" s="4" t="s">
        <v>97</v>
      </c>
      <c r="AQ615" s="4" t="s">
        <v>97</v>
      </c>
      <c r="AR615" s="4" t="s">
        <v>97</v>
      </c>
      <c r="AS615" s="4" t="s">
        <v>97</v>
      </c>
      <c r="AT615" s="4" t="s">
        <v>97</v>
      </c>
      <c r="AU615" s="4" t="s">
        <v>96</v>
      </c>
      <c r="AV615" s="4" t="s">
        <v>96</v>
      </c>
      <c r="AW615" s="4" t="s">
        <v>97</v>
      </c>
      <c r="AX615" s="4" t="s">
        <v>97</v>
      </c>
      <c r="AY615" s="4" t="s">
        <v>96</v>
      </c>
      <c r="AZ615" s="4" t="s">
        <v>97</v>
      </c>
      <c r="BA615" s="4" t="s">
        <v>97</v>
      </c>
      <c r="BB615" s="4" t="s">
        <v>97</v>
      </c>
      <c r="BC615" s="4" t="s">
        <v>96</v>
      </c>
      <c r="BD615" s="4" t="s">
        <v>97</v>
      </c>
      <c r="BE615" s="4">
        <v>0</v>
      </c>
      <c r="BF615" s="4">
        <v>0</v>
      </c>
      <c r="BG615" s="4">
        <v>0</v>
      </c>
      <c r="BH615" s="4">
        <v>0</v>
      </c>
      <c r="BI615" s="4">
        <v>0</v>
      </c>
      <c r="BJ615" s="4">
        <v>0</v>
      </c>
      <c r="BK615" s="4">
        <v>12</v>
      </c>
      <c r="BL615" s="4" t="s">
        <v>97</v>
      </c>
      <c r="BM615" s="4" t="s">
        <v>1713</v>
      </c>
      <c r="BN615" s="4" t="s">
        <v>98</v>
      </c>
      <c r="BO615" s="6" t="s">
        <v>97</v>
      </c>
      <c r="BP615" s="6" t="s">
        <v>98</v>
      </c>
      <c r="BQ615" s="6" t="s">
        <v>98</v>
      </c>
      <c r="BR615" s="6" t="s">
        <v>97</v>
      </c>
      <c r="BS615" s="6" t="s">
        <v>98</v>
      </c>
      <c r="BT615" s="6" t="s">
        <v>98</v>
      </c>
      <c r="BU615" s="29" t="s">
        <v>429</v>
      </c>
      <c r="BV615" s="29" t="s">
        <v>1801</v>
      </c>
      <c r="BW615" s="29" t="s">
        <v>1801</v>
      </c>
      <c r="BX615" s="29" t="s">
        <v>429</v>
      </c>
      <c r="BY615" s="29" t="s">
        <v>430</v>
      </c>
      <c r="BZ615" s="65" t="s">
        <v>429</v>
      </c>
      <c r="CA615" s="65" t="s">
        <v>1799</v>
      </c>
      <c r="CB615" s="65" t="s">
        <v>429</v>
      </c>
      <c r="CC615" s="65" t="s">
        <v>429</v>
      </c>
      <c r="CD615" s="66">
        <v>159</v>
      </c>
      <c r="CE615" s="66">
        <v>38</v>
      </c>
      <c r="CF615" s="66">
        <v>29</v>
      </c>
      <c r="CG615" s="66">
        <v>1</v>
      </c>
      <c r="CH615" s="66">
        <v>0</v>
      </c>
      <c r="CI615" s="66">
        <v>54</v>
      </c>
      <c r="CJ615" s="66">
        <v>6</v>
      </c>
      <c r="CK615" s="66">
        <v>36</v>
      </c>
      <c r="CL615" s="66">
        <v>1450</v>
      </c>
      <c r="CM615" s="66">
        <v>865</v>
      </c>
      <c r="CN615" s="66">
        <v>60</v>
      </c>
      <c r="CO615" s="66">
        <v>183</v>
      </c>
      <c r="CP615" s="66">
        <v>156</v>
      </c>
      <c r="CQ615" s="66">
        <v>146</v>
      </c>
      <c r="CR615" s="67">
        <v>0.15776636713735559</v>
      </c>
      <c r="CS615" s="67">
        <v>0.16777920410783057</v>
      </c>
      <c r="CT615" s="67">
        <v>0.29614890885750961</v>
      </c>
      <c r="CU615" s="67">
        <v>0.17458279845956354</v>
      </c>
      <c r="CV615" s="67">
        <v>0.2037227214377407</v>
      </c>
      <c r="CW615" s="68">
        <v>165</v>
      </c>
      <c r="CX615" s="68">
        <v>131</v>
      </c>
      <c r="CY615" s="68">
        <v>64</v>
      </c>
      <c r="CZ615" s="68">
        <v>78</v>
      </c>
      <c r="DI615" s="47"/>
      <c r="DJ615" s="47"/>
      <c r="DK615" s="47"/>
      <c r="DL615" s="47"/>
      <c r="DM615" s="47"/>
      <c r="DN615" s="47"/>
      <c r="DO615" s="47"/>
      <c r="DP615" s="47"/>
      <c r="DQ615" s="47"/>
      <c r="DR615" s="47"/>
      <c r="DS615" s="47"/>
      <c r="DT615" s="47"/>
      <c r="DU615" s="47"/>
      <c r="DV615" s="47"/>
      <c r="DW615" s="47"/>
      <c r="DX615" s="47"/>
      <c r="DY615" s="47"/>
      <c r="DZ615" s="47"/>
      <c r="EA615" s="47"/>
      <c r="EB615" s="47"/>
      <c r="EC615" s="47"/>
      <c r="ED615" s="47"/>
      <c r="EE615" s="47"/>
      <c r="EF615" s="47"/>
      <c r="EG615" s="47"/>
      <c r="EH615" s="47"/>
      <c r="EI615" s="47"/>
      <c r="EJ615" s="47"/>
      <c r="EK615" s="47"/>
      <c r="EL615" s="47"/>
      <c r="EM615" s="47"/>
      <c r="EN615" s="47"/>
      <c r="EO615" s="47"/>
      <c r="EP615" s="47"/>
      <c r="EQ615" s="47"/>
      <c r="ER615" s="47"/>
      <c r="ES615" s="47"/>
      <c r="ET615" s="47"/>
      <c r="EU615" s="47"/>
      <c r="EV615" s="47"/>
      <c r="EW615" s="47"/>
      <c r="EX615" s="47"/>
      <c r="EY615" s="47"/>
      <c r="EZ615" s="47"/>
      <c r="FA615" s="47"/>
      <c r="FB615" s="47"/>
      <c r="FC615" s="47"/>
      <c r="FD615" s="47"/>
      <c r="FE615" s="47"/>
      <c r="FF615" s="47"/>
      <c r="FG615" s="47"/>
      <c r="FH615" s="47"/>
      <c r="FI615" s="47"/>
      <c r="FJ615" s="47"/>
      <c r="FK615" s="47"/>
      <c r="FL615" s="47"/>
      <c r="FM615" s="47"/>
      <c r="FN615" s="47"/>
      <c r="FO615" s="47"/>
      <c r="FP615" s="47"/>
      <c r="FQ615" s="47"/>
      <c r="FR615" s="47"/>
      <c r="FS615" s="47"/>
      <c r="FT615" s="47"/>
      <c r="FU615" s="47"/>
      <c r="FV615" s="47"/>
      <c r="FW615" s="47"/>
      <c r="FX615" s="47"/>
      <c r="FY615" s="47"/>
      <c r="FZ615" s="47"/>
      <c r="GA615" s="47"/>
      <c r="GB615" s="47"/>
      <c r="GC615" s="47"/>
      <c r="GD615" s="47"/>
      <c r="GE615" s="47"/>
      <c r="GF615" s="47"/>
      <c r="GG615" s="47"/>
      <c r="GH615" s="47"/>
      <c r="GI615" s="47"/>
      <c r="GJ615" s="47"/>
      <c r="GK615" s="47"/>
      <c r="GL615" s="47"/>
      <c r="GM615" s="47"/>
      <c r="GN615" s="47"/>
      <c r="GO615" s="47"/>
      <c r="GP615" s="47"/>
      <c r="GQ615" s="47"/>
      <c r="GR615" s="47"/>
      <c r="GS615" s="47"/>
      <c r="GT615" s="47"/>
      <c r="GU615" s="47"/>
      <c r="GV615" s="47"/>
      <c r="GW615" s="47"/>
      <c r="GX615" s="47"/>
      <c r="GY615" s="47"/>
      <c r="GZ615" s="47"/>
      <c r="HA615" s="47"/>
      <c r="HB615" s="47"/>
      <c r="HC615" s="47"/>
      <c r="HD615" s="47"/>
      <c r="HE615" s="47"/>
      <c r="HF615" s="47"/>
      <c r="HG615" s="47"/>
      <c r="HH615" s="47"/>
      <c r="HI615" s="47"/>
      <c r="HJ615" s="47"/>
      <c r="HK615" s="47"/>
      <c r="HL615" s="47"/>
      <c r="HM615" s="47"/>
      <c r="HN615" s="47"/>
      <c r="HO615" s="47"/>
      <c r="HP615" s="47"/>
      <c r="HQ615" s="47"/>
      <c r="HR615" s="47"/>
      <c r="HS615" s="47"/>
      <c r="HT615" s="47"/>
      <c r="HU615" s="47"/>
      <c r="HV615" s="47"/>
      <c r="HW615" s="47"/>
      <c r="HX615" s="47"/>
      <c r="HY615" s="47"/>
      <c r="HZ615" s="47"/>
      <c r="IA615" s="47"/>
      <c r="IB615" s="47"/>
      <c r="IC615" s="47"/>
      <c r="ID615" s="47"/>
      <c r="IE615" s="47"/>
      <c r="IF615" s="47"/>
      <c r="IG615" s="47"/>
      <c r="IH615" s="47"/>
      <c r="II615" s="47"/>
      <c r="IJ615" s="47"/>
      <c r="IK615" s="47"/>
      <c r="IL615" s="47"/>
      <c r="IM615" s="47"/>
      <c r="IN615" s="47"/>
      <c r="IO615" s="47"/>
      <c r="IP615" s="47"/>
      <c r="IQ615" s="47"/>
      <c r="IR615" s="47"/>
      <c r="IS615" s="47"/>
      <c r="IT615" s="47"/>
      <c r="IU615" s="47"/>
      <c r="IV615" s="47"/>
      <c r="IW615" s="47"/>
      <c r="IX615" s="47"/>
      <c r="IY615" s="47"/>
      <c r="IZ615" s="47"/>
      <c r="JA615" s="47"/>
      <c r="JB615" s="47"/>
      <c r="JC615" s="47"/>
      <c r="JD615" s="47"/>
      <c r="JE615" s="47"/>
      <c r="JF615" s="47"/>
      <c r="JG615" s="47"/>
      <c r="JH615" s="47"/>
      <c r="JI615" s="47"/>
      <c r="JJ615" s="47"/>
      <c r="JK615" s="47"/>
      <c r="JL615" s="47"/>
      <c r="JM615" s="47"/>
      <c r="JN615" s="47"/>
      <c r="JO615" s="47"/>
      <c r="JP615" s="47"/>
      <c r="JQ615" s="47"/>
      <c r="JR615" s="47"/>
      <c r="JS615" s="47"/>
      <c r="JT615" s="47"/>
      <c r="JU615" s="47"/>
      <c r="JV615" s="47"/>
      <c r="JW615" s="47"/>
      <c r="JX615" s="47"/>
      <c r="JY615" s="47"/>
      <c r="JZ615" s="47"/>
      <c r="KA615" s="47"/>
      <c r="KB615" s="47"/>
      <c r="KC615" s="47"/>
      <c r="KD615" s="47"/>
      <c r="KE615" s="47"/>
      <c r="KF615" s="47"/>
      <c r="KG615" s="47"/>
      <c r="KH615" s="47"/>
      <c r="KI615" s="47"/>
      <c r="KJ615" s="47"/>
      <c r="KK615" s="47"/>
      <c r="KL615" s="47"/>
      <c r="KM615" s="47"/>
      <c r="KN615" s="47"/>
      <c r="KO615" s="47"/>
      <c r="KP615" s="47"/>
      <c r="KQ615" s="47"/>
      <c r="KR615" s="47"/>
      <c r="KS615" s="47"/>
      <c r="KT615" s="47"/>
      <c r="KU615" s="47"/>
      <c r="KV615" s="47"/>
      <c r="KW615" s="47"/>
      <c r="KX615" s="47"/>
      <c r="KY615" s="47"/>
      <c r="KZ615" s="47"/>
      <c r="LA615" s="47"/>
      <c r="LB615" s="47"/>
      <c r="LC615" s="47"/>
      <c r="LD615" s="47"/>
      <c r="LE615" s="47"/>
      <c r="LF615" s="47"/>
      <c r="LG615" s="47"/>
      <c r="LH615" s="47"/>
      <c r="LI615" s="47"/>
      <c r="LJ615" s="47"/>
      <c r="LK615" s="47"/>
      <c r="LL615" s="47"/>
      <c r="LM615" s="47"/>
      <c r="LN615" s="47"/>
      <c r="LO615" s="47"/>
      <c r="LP615" s="47"/>
      <c r="LQ615" s="47"/>
      <c r="LR615" s="47"/>
      <c r="LS615" s="47"/>
      <c r="LT615" s="47"/>
      <c r="LU615" s="47"/>
      <c r="LV615" s="47"/>
      <c r="LW615" s="47"/>
      <c r="LX615" s="47"/>
      <c r="LY615" s="47"/>
      <c r="LZ615" s="47"/>
      <c r="MA615" s="47"/>
      <c r="MB615" s="47"/>
      <c r="MC615" s="47"/>
      <c r="MD615" s="47"/>
      <c r="ME615" s="47"/>
      <c r="MF615" s="47"/>
      <c r="MG615" s="47"/>
      <c r="MH615" s="47"/>
      <c r="MI615" s="47"/>
      <c r="MJ615" s="47"/>
      <c r="MK615" s="47"/>
      <c r="ML615" s="47"/>
      <c r="MM615" s="47"/>
      <c r="MN615" s="47"/>
      <c r="MO615" s="47"/>
      <c r="MP615" s="47"/>
      <c r="MQ615" s="47"/>
      <c r="MR615" s="47"/>
      <c r="MS615" s="47"/>
      <c r="MT615" s="47"/>
      <c r="MU615" s="47"/>
      <c r="MV615" s="47"/>
      <c r="MW615" s="47"/>
      <c r="MX615" s="47"/>
      <c r="MY615" s="47"/>
      <c r="MZ615" s="47"/>
      <c r="NA615" s="47"/>
      <c r="NB615" s="47"/>
      <c r="NC615" s="47"/>
      <c r="ND615" s="47"/>
      <c r="NE615" s="47"/>
      <c r="NF615" s="47"/>
      <c r="NG615" s="47"/>
      <c r="NH615" s="47"/>
      <c r="NI615" s="47"/>
      <c r="NJ615" s="47"/>
      <c r="NK615" s="47"/>
    </row>
    <row r="616" spans="1:375" x14ac:dyDescent="0.3">
      <c r="A616" s="3" t="s">
        <v>1003</v>
      </c>
      <c r="B616" s="3" t="s">
        <v>1114</v>
      </c>
      <c r="C616" s="3" t="s">
        <v>1146</v>
      </c>
      <c r="D616" s="6">
        <v>523933</v>
      </c>
      <c r="E616" s="4">
        <v>3469</v>
      </c>
      <c r="F616" s="4">
        <v>447</v>
      </c>
      <c r="G616" s="54">
        <v>0.12885557797636207</v>
      </c>
      <c r="H616" s="4">
        <v>5</v>
      </c>
      <c r="I616" s="4">
        <v>257</v>
      </c>
      <c r="J616" s="6"/>
      <c r="K616" s="6"/>
      <c r="L616" s="6">
        <v>257</v>
      </c>
      <c r="M616" s="61">
        <v>190</v>
      </c>
      <c r="N616" s="4" t="s">
        <v>1709</v>
      </c>
      <c r="O616" s="4">
        <v>0</v>
      </c>
      <c r="P616" s="4">
        <v>0</v>
      </c>
      <c r="Q616" s="4">
        <v>100</v>
      </c>
      <c r="R616" s="4">
        <v>100</v>
      </c>
      <c r="S616" s="4">
        <v>0</v>
      </c>
      <c r="T616" s="4">
        <v>0</v>
      </c>
      <c r="U616" s="4">
        <v>0</v>
      </c>
      <c r="V616" s="4">
        <v>100</v>
      </c>
      <c r="W616" s="4">
        <v>100</v>
      </c>
      <c r="X616" s="4">
        <v>0</v>
      </c>
      <c r="Y616" s="4">
        <v>0</v>
      </c>
      <c r="Z616" s="4">
        <v>0</v>
      </c>
      <c r="AA616" s="4">
        <v>100</v>
      </c>
      <c r="AB616" s="4">
        <v>100</v>
      </c>
      <c r="AC616" s="4">
        <v>100</v>
      </c>
      <c r="AD616" s="4">
        <v>100</v>
      </c>
      <c r="AE616" s="4">
        <v>100</v>
      </c>
      <c r="AF616" s="4">
        <v>0</v>
      </c>
      <c r="AG616" s="4">
        <v>100</v>
      </c>
      <c r="AH616" s="4">
        <v>0</v>
      </c>
      <c r="AI616" s="4">
        <v>100</v>
      </c>
      <c r="AJ616" s="4">
        <v>4</v>
      </c>
      <c r="AK616" s="4" t="s">
        <v>96</v>
      </c>
      <c r="AL616" s="4" t="s">
        <v>96</v>
      </c>
      <c r="AM616" s="4">
        <v>2</v>
      </c>
      <c r="AN616" s="4" t="s">
        <v>97</v>
      </c>
      <c r="AO616" s="4" t="s">
        <v>97</v>
      </c>
      <c r="AP616" s="4" t="s">
        <v>97</v>
      </c>
      <c r="AQ616" s="4" t="s">
        <v>97</v>
      </c>
      <c r="AR616" s="4" t="s">
        <v>96</v>
      </c>
      <c r="AS616" s="4" t="s">
        <v>97</v>
      </c>
      <c r="AT616" s="4" t="s">
        <v>97</v>
      </c>
      <c r="AU616" s="4" t="s">
        <v>97</v>
      </c>
      <c r="AV616" s="4" t="s">
        <v>97</v>
      </c>
      <c r="AW616" s="4" t="s">
        <v>97</v>
      </c>
      <c r="AX616" s="4" t="s">
        <v>97</v>
      </c>
      <c r="AY616" s="4" t="s">
        <v>97</v>
      </c>
      <c r="AZ616" s="4" t="s">
        <v>97</v>
      </c>
      <c r="BA616" s="4" t="s">
        <v>97</v>
      </c>
      <c r="BB616" s="4" t="s">
        <v>97</v>
      </c>
      <c r="BC616" s="4" t="s">
        <v>96</v>
      </c>
      <c r="BD616" s="4" t="s">
        <v>97</v>
      </c>
      <c r="BE616" s="4">
        <v>0</v>
      </c>
      <c r="BF616" s="4">
        <v>0</v>
      </c>
      <c r="BG616" s="4">
        <v>7</v>
      </c>
      <c r="BH616" s="4">
        <v>0</v>
      </c>
      <c r="BI616" s="4">
        <v>0</v>
      </c>
      <c r="BJ616" s="4">
        <v>0</v>
      </c>
      <c r="BK616" s="4">
        <v>9</v>
      </c>
      <c r="BL616" s="4" t="s">
        <v>97</v>
      </c>
      <c r="BM616" s="4" t="s">
        <v>97</v>
      </c>
      <c r="BN616" s="4" t="s">
        <v>98</v>
      </c>
      <c r="BO616" s="6" t="s">
        <v>97</v>
      </c>
      <c r="BP616" s="6" t="s">
        <v>98</v>
      </c>
      <c r="BQ616" s="6" t="s">
        <v>98</v>
      </c>
      <c r="BR616" s="6" t="s">
        <v>96</v>
      </c>
      <c r="BS616" s="6">
        <v>10</v>
      </c>
      <c r="BT616" s="6" t="s">
        <v>96</v>
      </c>
      <c r="BU616" s="29" t="s">
        <v>429</v>
      </c>
      <c r="BV616" s="29" t="s">
        <v>429</v>
      </c>
      <c r="BW616" s="29" t="s">
        <v>429</v>
      </c>
      <c r="BX616" s="29" t="s">
        <v>429</v>
      </c>
      <c r="BY616" s="29" t="s">
        <v>429</v>
      </c>
      <c r="BZ616" s="65" t="s">
        <v>1800</v>
      </c>
      <c r="CA616" s="65" t="s">
        <v>1800</v>
      </c>
      <c r="CB616" s="65" t="s">
        <v>429</v>
      </c>
      <c r="CC616" s="65" t="s">
        <v>429</v>
      </c>
      <c r="CD616" s="66">
        <v>106</v>
      </c>
      <c r="CE616" s="66">
        <v>22</v>
      </c>
      <c r="CF616" s="66">
        <v>19</v>
      </c>
      <c r="CG616" s="66">
        <v>0</v>
      </c>
      <c r="CH616" s="66">
        <v>26</v>
      </c>
      <c r="CI616" s="66">
        <v>34</v>
      </c>
      <c r="CJ616" s="66">
        <v>0</v>
      </c>
      <c r="CK616" s="66">
        <v>20</v>
      </c>
      <c r="CL616" s="66">
        <v>574</v>
      </c>
      <c r="CM616" s="66">
        <v>354</v>
      </c>
      <c r="CN616" s="66">
        <v>33</v>
      </c>
      <c r="CO616" s="66">
        <v>68</v>
      </c>
      <c r="CP616" s="66">
        <v>18</v>
      </c>
      <c r="CQ616" s="66">
        <v>17</v>
      </c>
      <c r="CR616" s="67">
        <v>0.13689625607316377</v>
      </c>
      <c r="CS616" s="67">
        <v>0.16147470705915976</v>
      </c>
      <c r="CT616" s="67">
        <v>0.30637324949985711</v>
      </c>
      <c r="CU616" s="67">
        <v>0.1946270362960846</v>
      </c>
      <c r="CV616" s="67">
        <v>0.20062875107173478</v>
      </c>
      <c r="CW616" s="68">
        <v>76</v>
      </c>
      <c r="CX616" s="68">
        <v>61</v>
      </c>
      <c r="CY616" s="68">
        <v>36</v>
      </c>
      <c r="CZ616" s="68">
        <v>34</v>
      </c>
    </row>
    <row r="617" spans="1:375" x14ac:dyDescent="0.3">
      <c r="A617" s="3" t="s">
        <v>1003</v>
      </c>
      <c r="B617" s="3" t="s">
        <v>1114</v>
      </c>
      <c r="C617" s="3" t="s">
        <v>1149</v>
      </c>
      <c r="D617" s="6">
        <v>523950</v>
      </c>
      <c r="E617" s="4">
        <v>1541</v>
      </c>
      <c r="F617" s="4">
        <v>460</v>
      </c>
      <c r="G617" s="54">
        <v>0.29850746268656714</v>
      </c>
      <c r="H617" s="4">
        <v>3</v>
      </c>
      <c r="I617" s="4">
        <v>460</v>
      </c>
      <c r="J617" s="6">
        <v>300</v>
      </c>
      <c r="K617" s="6">
        <v>125</v>
      </c>
      <c r="L617" s="6">
        <v>35</v>
      </c>
      <c r="M617" s="61"/>
      <c r="N617" s="4" t="s">
        <v>1712</v>
      </c>
      <c r="O617" s="4">
        <v>0</v>
      </c>
      <c r="P617" s="4">
        <v>0</v>
      </c>
      <c r="Q617" s="4">
        <v>100</v>
      </c>
      <c r="R617" s="4">
        <v>100</v>
      </c>
      <c r="S617" s="4">
        <v>0</v>
      </c>
      <c r="T617" s="4">
        <v>0</v>
      </c>
      <c r="U617" s="4">
        <v>0</v>
      </c>
      <c r="V617" s="4">
        <v>100</v>
      </c>
      <c r="W617" s="4">
        <v>90</v>
      </c>
      <c r="X617" s="4">
        <v>9</v>
      </c>
      <c r="Y617" s="4">
        <v>1</v>
      </c>
      <c r="Z617" s="4">
        <v>0</v>
      </c>
      <c r="AA617" s="4">
        <v>100</v>
      </c>
      <c r="AB617" s="4">
        <v>100</v>
      </c>
      <c r="AC617" s="4">
        <v>100</v>
      </c>
      <c r="AD617" s="4">
        <v>100</v>
      </c>
      <c r="AE617" s="4">
        <v>80</v>
      </c>
      <c r="AF617" s="4">
        <v>0</v>
      </c>
      <c r="AG617" s="4">
        <v>90</v>
      </c>
      <c r="AH617" s="4">
        <v>10</v>
      </c>
      <c r="AI617" s="4">
        <v>100</v>
      </c>
      <c r="AJ617" s="4">
        <v>2</v>
      </c>
      <c r="AK617" s="4" t="s">
        <v>96</v>
      </c>
      <c r="AL617" s="4" t="s">
        <v>96</v>
      </c>
      <c r="AM617" s="4">
        <v>8</v>
      </c>
      <c r="AN617" s="4" t="s">
        <v>97</v>
      </c>
      <c r="AO617" s="4" t="s">
        <v>97</v>
      </c>
      <c r="AP617" s="4" t="s">
        <v>97</v>
      </c>
      <c r="AQ617" s="4" t="s">
        <v>97</v>
      </c>
      <c r="AR617" s="4" t="s">
        <v>96</v>
      </c>
      <c r="AS617" s="4" t="s">
        <v>97</v>
      </c>
      <c r="AT617" s="4" t="s">
        <v>97</v>
      </c>
      <c r="AU617" s="4" t="s">
        <v>97</v>
      </c>
      <c r="AV617" s="4" t="s">
        <v>96</v>
      </c>
      <c r="AW617" s="4" t="s">
        <v>96</v>
      </c>
      <c r="AX617" s="4" t="s">
        <v>96</v>
      </c>
      <c r="AY617" s="4" t="s">
        <v>97</v>
      </c>
      <c r="AZ617" s="4" t="s">
        <v>97</v>
      </c>
      <c r="BA617" s="4" t="s">
        <v>97</v>
      </c>
      <c r="BB617" s="4" t="s">
        <v>97</v>
      </c>
      <c r="BC617" s="4" t="s">
        <v>96</v>
      </c>
      <c r="BD617" s="4" t="s">
        <v>96</v>
      </c>
      <c r="BE617" s="4">
        <v>0</v>
      </c>
      <c r="BF617" s="4">
        <v>0</v>
      </c>
      <c r="BG617" s="4">
        <v>6</v>
      </c>
      <c r="BH617" s="4">
        <v>0</v>
      </c>
      <c r="BI617" s="4">
        <v>6</v>
      </c>
      <c r="BJ617" s="4">
        <v>0</v>
      </c>
      <c r="BK617" s="4">
        <v>7</v>
      </c>
      <c r="BL617" s="4" t="s">
        <v>97</v>
      </c>
      <c r="BM617" s="4" t="s">
        <v>96</v>
      </c>
      <c r="BN617" s="4" t="s">
        <v>1714</v>
      </c>
      <c r="BO617" s="6" t="s">
        <v>97</v>
      </c>
      <c r="BP617" s="6" t="s">
        <v>98</v>
      </c>
      <c r="BQ617" s="6" t="s">
        <v>98</v>
      </c>
      <c r="BR617" s="6" t="s">
        <v>96</v>
      </c>
      <c r="BS617" s="6">
        <v>5</v>
      </c>
      <c r="BT617" s="6" t="s">
        <v>96</v>
      </c>
      <c r="BU617" s="29" t="s">
        <v>429</v>
      </c>
      <c r="BV617" s="29" t="s">
        <v>429</v>
      </c>
      <c r="BW617" s="29" t="s">
        <v>429</v>
      </c>
      <c r="BX617" s="29" t="s">
        <v>429</v>
      </c>
      <c r="BY617" s="29" t="s">
        <v>429</v>
      </c>
      <c r="BZ617" s="65" t="s">
        <v>429</v>
      </c>
      <c r="CA617" s="65" t="s">
        <v>429</v>
      </c>
      <c r="CB617" s="65" t="s">
        <v>1800</v>
      </c>
      <c r="CC617" s="65" t="s">
        <v>429</v>
      </c>
      <c r="CD617" s="66">
        <v>75</v>
      </c>
      <c r="CE617" s="66">
        <v>35</v>
      </c>
      <c r="CF617" s="66">
        <v>18</v>
      </c>
      <c r="CG617" s="66">
        <v>8</v>
      </c>
      <c r="CH617" s="66">
        <v>5</v>
      </c>
      <c r="CI617" s="66">
        <v>46</v>
      </c>
      <c r="CJ617" s="66">
        <v>0</v>
      </c>
      <c r="CK617" s="66">
        <v>17</v>
      </c>
      <c r="CL617" s="66">
        <v>415</v>
      </c>
      <c r="CM617" s="66">
        <v>203</v>
      </c>
      <c r="CN617" s="66">
        <v>12</v>
      </c>
      <c r="CO617" s="66">
        <v>48</v>
      </c>
      <c r="CP617" s="66">
        <v>105</v>
      </c>
      <c r="CQ617" s="66">
        <v>97</v>
      </c>
      <c r="CR617" s="67">
        <v>0.26821405544809801</v>
      </c>
      <c r="CS617" s="67">
        <v>0.19793681495809157</v>
      </c>
      <c r="CT617" s="67">
        <v>0.30174081237911027</v>
      </c>
      <c r="CU617" s="67">
        <v>0.13862024500322373</v>
      </c>
      <c r="CV617" s="67">
        <v>9.3488072211476467E-2</v>
      </c>
      <c r="CW617" s="68">
        <v>20</v>
      </c>
      <c r="CX617" s="68">
        <v>14</v>
      </c>
      <c r="CY617" s="68">
        <v>18</v>
      </c>
      <c r="CZ617" s="68">
        <v>11</v>
      </c>
    </row>
    <row r="618" spans="1:375" x14ac:dyDescent="0.3">
      <c r="A618" s="3" t="s">
        <v>1003</v>
      </c>
      <c r="B618" s="3" t="s">
        <v>1114</v>
      </c>
      <c r="C618" s="3" t="s">
        <v>1151</v>
      </c>
      <c r="D618" s="6">
        <v>524018</v>
      </c>
      <c r="E618" s="4">
        <v>1434</v>
      </c>
      <c r="F618" s="4">
        <v>290</v>
      </c>
      <c r="G618" s="54">
        <v>0.20223152022315202</v>
      </c>
      <c r="H618" s="4">
        <v>1</v>
      </c>
      <c r="I618" s="4">
        <v>230</v>
      </c>
      <c r="J618" s="6"/>
      <c r="K618" s="6">
        <v>230</v>
      </c>
      <c r="L618" s="6"/>
      <c r="M618" s="61">
        <v>60</v>
      </c>
      <c r="N618" s="4" t="s">
        <v>1712</v>
      </c>
      <c r="O618" s="4">
        <v>0</v>
      </c>
      <c r="P618" s="4">
        <v>0</v>
      </c>
      <c r="Q618" s="4">
        <v>100</v>
      </c>
      <c r="R618" s="4">
        <v>100</v>
      </c>
      <c r="S618" s="4">
        <v>0</v>
      </c>
      <c r="T618" s="4">
        <v>0</v>
      </c>
      <c r="U618" s="4">
        <v>0</v>
      </c>
      <c r="V618" s="4">
        <v>100</v>
      </c>
      <c r="W618" s="4">
        <v>60</v>
      </c>
      <c r="X618" s="4">
        <v>20</v>
      </c>
      <c r="Y618" s="4">
        <v>20</v>
      </c>
      <c r="Z618" s="4">
        <v>0</v>
      </c>
      <c r="AA618" s="4">
        <v>100</v>
      </c>
      <c r="AB618" s="4">
        <v>100</v>
      </c>
      <c r="AC618" s="4">
        <v>100</v>
      </c>
      <c r="AD618" s="4">
        <v>100</v>
      </c>
      <c r="AE618" s="4">
        <v>96</v>
      </c>
      <c r="AF618" s="4">
        <v>0</v>
      </c>
      <c r="AG618" s="4">
        <v>80</v>
      </c>
      <c r="AH618" s="4">
        <v>20</v>
      </c>
      <c r="AI618" s="4">
        <v>100</v>
      </c>
      <c r="AJ618" s="4">
        <v>2</v>
      </c>
      <c r="AK618" s="4" t="s">
        <v>96</v>
      </c>
      <c r="AL618" s="4" t="s">
        <v>96</v>
      </c>
      <c r="AM618" s="4">
        <v>2</v>
      </c>
      <c r="AN618" s="4" t="s">
        <v>97</v>
      </c>
      <c r="AO618" s="4" t="s">
        <v>97</v>
      </c>
      <c r="AP618" s="4" t="s">
        <v>97</v>
      </c>
      <c r="AQ618" s="4" t="s">
        <v>97</v>
      </c>
      <c r="AR618" s="4" t="s">
        <v>97</v>
      </c>
      <c r="AS618" s="4" t="s">
        <v>97</v>
      </c>
      <c r="AT618" s="4" t="s">
        <v>97</v>
      </c>
      <c r="AU618" s="4" t="s">
        <v>97</v>
      </c>
      <c r="AV618" s="4" t="s">
        <v>97</v>
      </c>
      <c r="AW618" s="4" t="s">
        <v>97</v>
      </c>
      <c r="AX618" s="4" t="s">
        <v>97</v>
      </c>
      <c r="AY618" s="4" t="s">
        <v>97</v>
      </c>
      <c r="AZ618" s="4" t="s">
        <v>96</v>
      </c>
      <c r="BA618" s="4" t="s">
        <v>97</v>
      </c>
      <c r="BB618" s="4" t="s">
        <v>97</v>
      </c>
      <c r="BC618" s="4" t="s">
        <v>97</v>
      </c>
      <c r="BD618" s="4" t="s">
        <v>96</v>
      </c>
      <c r="BE618" s="4">
        <v>7</v>
      </c>
      <c r="BF618" s="4">
        <v>7</v>
      </c>
      <c r="BG618" s="4">
        <v>7</v>
      </c>
      <c r="BH618" s="4">
        <v>0</v>
      </c>
      <c r="BI618" s="4">
        <v>0</v>
      </c>
      <c r="BJ618" s="4">
        <v>0</v>
      </c>
      <c r="BK618" s="4">
        <v>9</v>
      </c>
      <c r="BL618" s="4" t="s">
        <v>97</v>
      </c>
      <c r="BM618" s="4" t="s">
        <v>97</v>
      </c>
      <c r="BN618" s="4" t="s">
        <v>98</v>
      </c>
      <c r="BO618" s="6" t="s">
        <v>97</v>
      </c>
      <c r="BP618" s="6" t="s">
        <v>98</v>
      </c>
      <c r="BQ618" s="6" t="s">
        <v>98</v>
      </c>
      <c r="BR618" s="6" t="s">
        <v>96</v>
      </c>
      <c r="BS618" s="6">
        <v>6</v>
      </c>
      <c r="BT618" s="6" t="s">
        <v>96</v>
      </c>
      <c r="BU618" s="29" t="s">
        <v>429</v>
      </c>
      <c r="BV618" s="29" t="s">
        <v>429</v>
      </c>
      <c r="BW618" s="29" t="s">
        <v>429</v>
      </c>
      <c r="BX618" s="29" t="s">
        <v>429</v>
      </c>
      <c r="BY618" s="29" t="s">
        <v>429</v>
      </c>
      <c r="BZ618" s="65" t="s">
        <v>429</v>
      </c>
      <c r="CA618" s="65" t="s">
        <v>1800</v>
      </c>
      <c r="CB618" s="65" t="s">
        <v>429</v>
      </c>
      <c r="CC618" s="65" t="s">
        <v>429</v>
      </c>
      <c r="CD618" s="66">
        <v>65</v>
      </c>
      <c r="CE618" s="66">
        <v>26</v>
      </c>
      <c r="CF618" s="66">
        <v>20</v>
      </c>
      <c r="CG618" s="66">
        <v>2</v>
      </c>
      <c r="CH618" s="66">
        <v>0</v>
      </c>
      <c r="CI618" s="66">
        <v>75</v>
      </c>
      <c r="CJ618" s="66">
        <v>2</v>
      </c>
      <c r="CK618" s="66">
        <v>29</v>
      </c>
      <c r="CL618" s="66">
        <v>355</v>
      </c>
      <c r="CM618" s="66">
        <v>202</v>
      </c>
      <c r="CN618" s="66">
        <v>17</v>
      </c>
      <c r="CO618" s="66">
        <v>49</v>
      </c>
      <c r="CP618" s="66">
        <v>71</v>
      </c>
      <c r="CQ618" s="66">
        <v>61</v>
      </c>
      <c r="CR618" s="67">
        <v>0.21428571428571427</v>
      </c>
      <c r="CS618" s="67">
        <v>0.20378151260504201</v>
      </c>
      <c r="CT618" s="67">
        <v>0.3172268907563025</v>
      </c>
      <c r="CU618" s="67">
        <v>0.15966386554621848</v>
      </c>
      <c r="CV618" s="67">
        <v>0.10504201680672269</v>
      </c>
      <c r="CW618" s="68">
        <v>50</v>
      </c>
      <c r="CX618" s="68">
        <v>23</v>
      </c>
      <c r="CY618" s="68">
        <v>20</v>
      </c>
      <c r="CZ618" s="68">
        <v>15</v>
      </c>
    </row>
    <row r="619" spans="1:375" x14ac:dyDescent="0.3">
      <c r="A619" s="3" t="s">
        <v>1003</v>
      </c>
      <c r="B619" s="3" t="s">
        <v>1114</v>
      </c>
      <c r="C619" s="3" t="s">
        <v>1153</v>
      </c>
      <c r="D619" s="6">
        <v>524034</v>
      </c>
      <c r="E619" s="4">
        <v>1863</v>
      </c>
      <c r="F619" s="4">
        <v>765</v>
      </c>
      <c r="G619" s="54">
        <v>0.41062801932367149</v>
      </c>
      <c r="H619" s="4">
        <v>1</v>
      </c>
      <c r="I619" s="4">
        <v>755</v>
      </c>
      <c r="J619" s="6"/>
      <c r="K619" s="6">
        <v>755</v>
      </c>
      <c r="L619" s="6"/>
      <c r="M619" s="61">
        <v>10</v>
      </c>
      <c r="N619" s="4" t="s">
        <v>1709</v>
      </c>
      <c r="O619" s="4">
        <v>0</v>
      </c>
      <c r="P619" s="4">
        <v>0</v>
      </c>
      <c r="Q619" s="4">
        <v>100</v>
      </c>
      <c r="R619" s="4">
        <v>99</v>
      </c>
      <c r="S619" s="4">
        <v>0</v>
      </c>
      <c r="T619" s="4">
        <v>1</v>
      </c>
      <c r="U619" s="4">
        <v>0</v>
      </c>
      <c r="V619" s="4">
        <v>100</v>
      </c>
      <c r="W619" s="4">
        <v>85</v>
      </c>
      <c r="X619" s="4">
        <v>15</v>
      </c>
      <c r="Y619" s="4">
        <v>0</v>
      </c>
      <c r="Z619" s="4">
        <v>0</v>
      </c>
      <c r="AA619" s="4">
        <v>100</v>
      </c>
      <c r="AB619" s="4">
        <v>100</v>
      </c>
      <c r="AC619" s="4">
        <v>100</v>
      </c>
      <c r="AD619" s="4">
        <v>100</v>
      </c>
      <c r="AE619" s="4">
        <v>85</v>
      </c>
      <c r="AF619" s="4">
        <v>0</v>
      </c>
      <c r="AG619" s="4">
        <v>50</v>
      </c>
      <c r="AH619" s="4">
        <v>50</v>
      </c>
      <c r="AI619" s="4">
        <v>100</v>
      </c>
      <c r="AJ619" s="4">
        <v>2</v>
      </c>
      <c r="AK619" s="4" t="s">
        <v>96</v>
      </c>
      <c r="AL619" s="4" t="s">
        <v>97</v>
      </c>
      <c r="AM619" s="4" t="s">
        <v>98</v>
      </c>
      <c r="AN619" s="4" t="s">
        <v>97</v>
      </c>
      <c r="AO619" s="4" t="s">
        <v>97</v>
      </c>
      <c r="AP619" s="4" t="s">
        <v>97</v>
      </c>
      <c r="AQ619" s="4" t="s">
        <v>97</v>
      </c>
      <c r="AR619" s="4" t="s">
        <v>96</v>
      </c>
      <c r="AS619" s="4" t="s">
        <v>97</v>
      </c>
      <c r="AT619" s="4" t="s">
        <v>97</v>
      </c>
      <c r="AU619" s="4" t="s">
        <v>97</v>
      </c>
      <c r="AV619" s="4" t="s">
        <v>97</v>
      </c>
      <c r="AW619" s="4" t="s">
        <v>97</v>
      </c>
      <c r="AX619" s="4" t="s">
        <v>97</v>
      </c>
      <c r="AY619" s="4" t="s">
        <v>97</v>
      </c>
      <c r="AZ619" s="4" t="s">
        <v>97</v>
      </c>
      <c r="BA619" s="4" t="s">
        <v>97</v>
      </c>
      <c r="BB619" s="4" t="s">
        <v>97</v>
      </c>
      <c r="BC619" s="4" t="s">
        <v>97</v>
      </c>
      <c r="BD619" s="4" t="s">
        <v>97</v>
      </c>
      <c r="BE619" s="4">
        <v>8</v>
      </c>
      <c r="BF619" s="4">
        <v>8</v>
      </c>
      <c r="BG619" s="4">
        <v>15</v>
      </c>
      <c r="BH619" s="4">
        <v>0</v>
      </c>
      <c r="BI619" s="4">
        <v>15</v>
      </c>
      <c r="BJ619" s="4">
        <v>0</v>
      </c>
      <c r="BK619" s="4">
        <v>9</v>
      </c>
      <c r="BL619" s="4" t="s">
        <v>97</v>
      </c>
      <c r="BM619" s="4" t="s">
        <v>97</v>
      </c>
      <c r="BN619" s="4" t="s">
        <v>98</v>
      </c>
      <c r="BO619" s="6" t="s">
        <v>97</v>
      </c>
      <c r="BP619" s="6" t="s">
        <v>98</v>
      </c>
      <c r="BQ619" s="6" t="s">
        <v>98</v>
      </c>
      <c r="BR619" s="6" t="s">
        <v>96</v>
      </c>
      <c r="BS619" s="6">
        <v>22</v>
      </c>
      <c r="BT619" s="6" t="s">
        <v>97</v>
      </c>
      <c r="BU619" s="29" t="s">
        <v>429</v>
      </c>
      <c r="BV619" s="29" t="s">
        <v>1798</v>
      </c>
      <c r="BW619" s="29" t="s">
        <v>429</v>
      </c>
      <c r="BX619" s="29" t="s">
        <v>1798</v>
      </c>
      <c r="BY619" s="29" t="s">
        <v>430</v>
      </c>
      <c r="BZ619" s="65" t="s">
        <v>429</v>
      </c>
      <c r="CA619" s="65" t="s">
        <v>1800</v>
      </c>
      <c r="CB619" s="65" t="s">
        <v>429</v>
      </c>
      <c r="CC619" s="65" t="s">
        <v>429</v>
      </c>
      <c r="CD619" s="66">
        <v>103</v>
      </c>
      <c r="CE619" s="66">
        <v>44</v>
      </c>
      <c r="CF619" s="66">
        <v>37</v>
      </c>
      <c r="CG619" s="66">
        <v>0</v>
      </c>
      <c r="CH619" s="66">
        <v>12</v>
      </c>
      <c r="CI619" s="66">
        <v>116</v>
      </c>
      <c r="CJ619" s="66">
        <v>3</v>
      </c>
      <c r="CK619" s="66">
        <v>41</v>
      </c>
      <c r="CL619" s="66">
        <v>471</v>
      </c>
      <c r="CM619" s="66">
        <v>243</v>
      </c>
      <c r="CN619" s="66">
        <v>17</v>
      </c>
      <c r="CO619" s="66">
        <v>52</v>
      </c>
      <c r="CP619" s="66">
        <v>71</v>
      </c>
      <c r="CQ619" s="66">
        <v>70</v>
      </c>
      <c r="CR619" s="67">
        <v>0.20297555791710944</v>
      </c>
      <c r="CS619" s="67">
        <v>0.24070138150903295</v>
      </c>
      <c r="CT619" s="67">
        <v>0.28214665249734328</v>
      </c>
      <c r="CU619" s="67">
        <v>0.15621679064824653</v>
      </c>
      <c r="CV619" s="67">
        <v>0.1179596174282678</v>
      </c>
      <c r="CW619" s="68">
        <v>12</v>
      </c>
      <c r="CX619" s="68">
        <v>16</v>
      </c>
      <c r="CY619" s="68">
        <v>20</v>
      </c>
      <c r="CZ619" s="68">
        <v>16</v>
      </c>
    </row>
    <row r="620" spans="1:375" x14ac:dyDescent="0.3">
      <c r="A620" s="3" t="s">
        <v>1003</v>
      </c>
      <c r="B620" s="3" t="s">
        <v>1114</v>
      </c>
      <c r="C620" s="3" t="s">
        <v>1155</v>
      </c>
      <c r="D620" s="6">
        <v>524093</v>
      </c>
      <c r="E620" s="4">
        <v>1242</v>
      </c>
      <c r="F620" s="4">
        <v>810</v>
      </c>
      <c r="G620" s="54">
        <v>0.65217391304347827</v>
      </c>
      <c r="H620" s="4">
        <v>1</v>
      </c>
      <c r="I620" s="4">
        <v>690</v>
      </c>
      <c r="J620" s="6"/>
      <c r="K620" s="6">
        <v>690</v>
      </c>
      <c r="L620" s="6"/>
      <c r="M620" s="61">
        <v>120</v>
      </c>
      <c r="N620" s="4" t="s">
        <v>1712</v>
      </c>
      <c r="O620" s="4">
        <v>0</v>
      </c>
      <c r="P620" s="4">
        <v>0</v>
      </c>
      <c r="Q620" s="4">
        <v>100</v>
      </c>
      <c r="R620" s="4">
        <v>100</v>
      </c>
      <c r="S620" s="4">
        <v>0</v>
      </c>
      <c r="T620" s="4">
        <v>0</v>
      </c>
      <c r="U620" s="4">
        <v>0</v>
      </c>
      <c r="V620" s="4">
        <v>100</v>
      </c>
      <c r="W620" s="4">
        <v>100</v>
      </c>
      <c r="X620" s="4">
        <v>0</v>
      </c>
      <c r="Y620" s="4">
        <v>0</v>
      </c>
      <c r="Z620" s="4">
        <v>0</v>
      </c>
      <c r="AA620" s="4">
        <v>100</v>
      </c>
      <c r="AB620" s="4">
        <v>100</v>
      </c>
      <c r="AC620" s="4">
        <v>0</v>
      </c>
      <c r="AD620" s="4">
        <v>100</v>
      </c>
      <c r="AE620" s="4">
        <v>100</v>
      </c>
      <c r="AF620" s="4">
        <v>0</v>
      </c>
      <c r="AG620" s="4">
        <v>70</v>
      </c>
      <c r="AH620" s="4">
        <v>30</v>
      </c>
      <c r="AI620" s="4">
        <v>100</v>
      </c>
      <c r="AJ620" s="4">
        <v>2</v>
      </c>
      <c r="AK620" s="4" t="s">
        <v>96</v>
      </c>
      <c r="AL620" s="4" t="s">
        <v>96</v>
      </c>
      <c r="AM620" s="4">
        <v>1</v>
      </c>
      <c r="AN620" s="4" t="s">
        <v>97</v>
      </c>
      <c r="AO620" s="4" t="s">
        <v>97</v>
      </c>
      <c r="AP620" s="4" t="s">
        <v>97</v>
      </c>
      <c r="AQ620" s="4" t="s">
        <v>97</v>
      </c>
      <c r="AR620" s="4" t="s">
        <v>97</v>
      </c>
      <c r="AS620" s="4" t="s">
        <v>97</v>
      </c>
      <c r="AT620" s="4" t="s">
        <v>97</v>
      </c>
      <c r="AU620" s="4" t="s">
        <v>97</v>
      </c>
      <c r="AV620" s="4" t="s">
        <v>97</v>
      </c>
      <c r="AW620" s="4" t="s">
        <v>97</v>
      </c>
      <c r="AX620" s="4" t="s">
        <v>97</v>
      </c>
      <c r="AY620" s="4" t="s">
        <v>97</v>
      </c>
      <c r="AZ620" s="4" t="s">
        <v>97</v>
      </c>
      <c r="BA620" s="4" t="s">
        <v>97</v>
      </c>
      <c r="BB620" s="4" t="s">
        <v>97</v>
      </c>
      <c r="BC620" s="4" t="s">
        <v>97</v>
      </c>
      <c r="BD620" s="4" t="s">
        <v>96</v>
      </c>
      <c r="BE620" s="4">
        <v>16</v>
      </c>
      <c r="BF620" s="4">
        <v>16</v>
      </c>
      <c r="BG620" s="4">
        <v>16</v>
      </c>
      <c r="BH620" s="4">
        <v>0</v>
      </c>
      <c r="BI620" s="4">
        <v>1</v>
      </c>
      <c r="BJ620" s="4">
        <v>0</v>
      </c>
      <c r="BK620" s="4">
        <v>9</v>
      </c>
      <c r="BL620" s="4" t="s">
        <v>97</v>
      </c>
      <c r="BM620" s="4" t="s">
        <v>1713</v>
      </c>
      <c r="BN620" s="4" t="s">
        <v>98</v>
      </c>
      <c r="BO620" s="6" t="s">
        <v>97</v>
      </c>
      <c r="BP620" s="6" t="s">
        <v>98</v>
      </c>
      <c r="BQ620" s="6" t="s">
        <v>98</v>
      </c>
      <c r="BR620" s="6" t="s">
        <v>96</v>
      </c>
      <c r="BS620" s="6">
        <v>80</v>
      </c>
      <c r="BT620" s="6" t="s">
        <v>96</v>
      </c>
      <c r="BU620" s="29" t="s">
        <v>429</v>
      </c>
      <c r="BV620" s="29" t="s">
        <v>429</v>
      </c>
      <c r="BW620" s="29" t="s">
        <v>429</v>
      </c>
      <c r="BX620" s="29" t="s">
        <v>1798</v>
      </c>
      <c r="BY620" s="29" t="s">
        <v>430</v>
      </c>
      <c r="BZ620" s="65" t="s">
        <v>429</v>
      </c>
      <c r="CA620" s="65" t="s">
        <v>1800</v>
      </c>
      <c r="CB620" s="65" t="s">
        <v>429</v>
      </c>
      <c r="CC620" s="65" t="s">
        <v>429</v>
      </c>
      <c r="CD620" s="66">
        <v>159</v>
      </c>
      <c r="CE620" s="66">
        <v>99</v>
      </c>
      <c r="CF620" s="66">
        <v>40</v>
      </c>
      <c r="CG620" s="66">
        <v>28</v>
      </c>
      <c r="CH620" s="66">
        <v>2</v>
      </c>
      <c r="CI620" s="66">
        <v>192</v>
      </c>
      <c r="CJ620" s="66">
        <v>5</v>
      </c>
      <c r="CK620" s="66">
        <v>61</v>
      </c>
      <c r="CL620" s="66">
        <v>393</v>
      </c>
      <c r="CM620" s="66">
        <v>167</v>
      </c>
      <c r="CN620" s="66">
        <v>15</v>
      </c>
      <c r="CO620" s="66">
        <v>52</v>
      </c>
      <c r="CP620" s="66">
        <v>120</v>
      </c>
      <c r="CQ620" s="66">
        <v>111</v>
      </c>
      <c r="CR620" s="67">
        <v>0.30862207896857374</v>
      </c>
      <c r="CS620" s="67">
        <v>0.25141015310233683</v>
      </c>
      <c r="CT620" s="67">
        <v>0.23448831587429492</v>
      </c>
      <c r="CU620" s="67">
        <v>0.11684125705076551</v>
      </c>
      <c r="CV620" s="67">
        <v>8.8638195004029002E-2</v>
      </c>
      <c r="CW620" s="68">
        <v>18</v>
      </c>
      <c r="CX620" s="68">
        <v>11</v>
      </c>
      <c r="CY620" s="68">
        <v>19</v>
      </c>
      <c r="CZ620" s="68">
        <v>11</v>
      </c>
    </row>
    <row r="621" spans="1:375" x14ac:dyDescent="0.3">
      <c r="A621" s="3" t="s">
        <v>1003</v>
      </c>
      <c r="B621" s="3" t="s">
        <v>1156</v>
      </c>
      <c r="C621" s="3" t="s">
        <v>1157</v>
      </c>
      <c r="D621" s="6">
        <v>524158</v>
      </c>
      <c r="E621" s="4">
        <v>694</v>
      </c>
      <c r="F621" s="4">
        <v>255</v>
      </c>
      <c r="G621" s="54">
        <v>0.36743515850144093</v>
      </c>
      <c r="H621" s="4">
        <v>2</v>
      </c>
      <c r="I621" s="4">
        <v>205</v>
      </c>
      <c r="J621" s="6"/>
      <c r="K621" s="6">
        <v>149</v>
      </c>
      <c r="L621" s="6">
        <v>56</v>
      </c>
      <c r="M621" s="61">
        <v>50</v>
      </c>
      <c r="N621" s="4" t="s">
        <v>1709</v>
      </c>
      <c r="O621" s="4">
        <v>0</v>
      </c>
      <c r="P621" s="4">
        <v>0</v>
      </c>
      <c r="Q621" s="4">
        <v>100</v>
      </c>
      <c r="R621" s="4">
        <v>68</v>
      </c>
      <c r="S621" s="4">
        <v>32</v>
      </c>
      <c r="T621" s="4">
        <v>0</v>
      </c>
      <c r="U621" s="4">
        <v>0</v>
      </c>
      <c r="V621" s="4">
        <v>95</v>
      </c>
      <c r="W621" s="4">
        <v>85</v>
      </c>
      <c r="X621" s="4">
        <v>10</v>
      </c>
      <c r="Y621" s="4">
        <v>0</v>
      </c>
      <c r="Z621" s="4">
        <v>5</v>
      </c>
      <c r="AA621" s="4">
        <v>100</v>
      </c>
      <c r="AB621" s="4">
        <v>100</v>
      </c>
      <c r="AC621" s="4">
        <v>100</v>
      </c>
      <c r="AD621" s="4">
        <v>90</v>
      </c>
      <c r="AE621" s="4">
        <v>90</v>
      </c>
      <c r="AF621" s="4">
        <v>0</v>
      </c>
      <c r="AG621" s="4">
        <v>10</v>
      </c>
      <c r="AH621" s="4">
        <v>90</v>
      </c>
      <c r="AI621" s="4">
        <v>100</v>
      </c>
      <c r="AJ621" s="4">
        <v>2</v>
      </c>
      <c r="AK621" s="4" t="s">
        <v>96</v>
      </c>
      <c r="AL621" s="4" t="s">
        <v>96</v>
      </c>
      <c r="AM621" s="4">
        <v>2</v>
      </c>
      <c r="AN621" s="4" t="s">
        <v>96</v>
      </c>
      <c r="AO621" s="4" t="s">
        <v>97</v>
      </c>
      <c r="AP621" s="4" t="s">
        <v>97</v>
      </c>
      <c r="AQ621" s="4" t="s">
        <v>97</v>
      </c>
      <c r="AR621" s="4" t="s">
        <v>97</v>
      </c>
      <c r="AS621" s="4" t="s">
        <v>97</v>
      </c>
      <c r="AT621" s="4" t="s">
        <v>97</v>
      </c>
      <c r="AU621" s="4" t="s">
        <v>97</v>
      </c>
      <c r="AV621" s="4" t="s">
        <v>97</v>
      </c>
      <c r="AW621" s="4" t="s">
        <v>97</v>
      </c>
      <c r="AX621" s="4" t="s">
        <v>97</v>
      </c>
      <c r="AY621" s="4" t="s">
        <v>97</v>
      </c>
      <c r="AZ621" s="4" t="s">
        <v>97</v>
      </c>
      <c r="BA621" s="4" t="s">
        <v>97</v>
      </c>
      <c r="BB621" s="4" t="s">
        <v>97</v>
      </c>
      <c r="BC621" s="4" t="s">
        <v>97</v>
      </c>
      <c r="BD621" s="4" t="s">
        <v>96</v>
      </c>
      <c r="BE621" s="4">
        <v>10</v>
      </c>
      <c r="BF621" s="4">
        <v>10</v>
      </c>
      <c r="BG621" s="4">
        <v>8</v>
      </c>
      <c r="BH621" s="4">
        <v>0</v>
      </c>
      <c r="BI621" s="4">
        <v>12</v>
      </c>
      <c r="BJ621" s="4">
        <v>0</v>
      </c>
      <c r="BK621" s="4">
        <v>7</v>
      </c>
      <c r="BL621" s="4" t="s">
        <v>96</v>
      </c>
      <c r="BM621" s="4" t="s">
        <v>97</v>
      </c>
      <c r="BN621" s="4" t="s">
        <v>1715</v>
      </c>
      <c r="BO621" s="6" t="s">
        <v>97</v>
      </c>
      <c r="BP621" s="6" t="s">
        <v>98</v>
      </c>
      <c r="BQ621" s="6" t="s">
        <v>98</v>
      </c>
      <c r="BR621" s="6" t="s">
        <v>96</v>
      </c>
      <c r="BS621" s="6">
        <v>15</v>
      </c>
      <c r="BT621" s="6" t="s">
        <v>96</v>
      </c>
      <c r="BU621" s="29" t="s">
        <v>430</v>
      </c>
      <c r="BV621" s="29" t="s">
        <v>1801</v>
      </c>
      <c r="BW621" s="29" t="s">
        <v>429</v>
      </c>
      <c r="BX621" s="29" t="s">
        <v>429</v>
      </c>
      <c r="BY621" s="29" t="s">
        <v>429</v>
      </c>
      <c r="BZ621" s="65" t="s">
        <v>429</v>
      </c>
      <c r="CA621" s="65" t="s">
        <v>429</v>
      </c>
      <c r="CB621" s="65" t="s">
        <v>429</v>
      </c>
      <c r="CC621" s="65" t="s">
        <v>429</v>
      </c>
      <c r="CD621" s="66">
        <v>80</v>
      </c>
      <c r="CE621" s="66">
        <v>49</v>
      </c>
      <c r="CF621" s="66">
        <v>15</v>
      </c>
      <c r="CG621" s="66">
        <v>0</v>
      </c>
      <c r="CH621" s="66">
        <v>5</v>
      </c>
      <c r="CI621" s="66">
        <v>122</v>
      </c>
      <c r="CJ621" s="66">
        <v>0</v>
      </c>
      <c r="CK621" s="66">
        <v>35</v>
      </c>
      <c r="CL621" s="66">
        <v>202</v>
      </c>
      <c r="CM621" s="66">
        <v>92</v>
      </c>
      <c r="CN621" s="66">
        <v>15</v>
      </c>
      <c r="CO621" s="66">
        <v>32</v>
      </c>
      <c r="CP621" s="66">
        <v>40</v>
      </c>
      <c r="CQ621" s="66">
        <v>38</v>
      </c>
      <c r="CR621" s="67">
        <v>0.28510028653295127</v>
      </c>
      <c r="CS621" s="67">
        <v>0.20057306590257878</v>
      </c>
      <c r="CT621" s="67">
        <v>0.27220630372492838</v>
      </c>
      <c r="CU621" s="67">
        <v>0.13753581661891118</v>
      </c>
      <c r="CV621" s="67">
        <v>0.10458452722063037</v>
      </c>
      <c r="CW621" s="68">
        <v>12</v>
      </c>
      <c r="CX621" s="68">
        <v>12</v>
      </c>
      <c r="CY621" s="68">
        <v>14</v>
      </c>
      <c r="CZ621" s="68">
        <v>4</v>
      </c>
      <c r="DI621" s="47"/>
      <c r="DJ621" s="47"/>
      <c r="DK621" s="47"/>
      <c r="DL621" s="47"/>
      <c r="DM621" s="47"/>
      <c r="DN621" s="47"/>
      <c r="DO621" s="47"/>
      <c r="DP621" s="47"/>
      <c r="DQ621" s="47"/>
      <c r="DR621" s="47"/>
      <c r="DS621" s="47"/>
      <c r="DT621" s="47"/>
      <c r="DU621" s="47"/>
      <c r="DV621" s="47"/>
      <c r="DW621" s="47"/>
      <c r="DX621" s="47"/>
      <c r="DY621" s="47"/>
      <c r="DZ621" s="47"/>
      <c r="EA621" s="47"/>
      <c r="EB621" s="47"/>
      <c r="EC621" s="47"/>
      <c r="ED621" s="47"/>
      <c r="EE621" s="47"/>
      <c r="EF621" s="47"/>
      <c r="EG621" s="47"/>
      <c r="EH621" s="47"/>
      <c r="EI621" s="47"/>
      <c r="EJ621" s="47"/>
      <c r="EK621" s="47"/>
      <c r="EL621" s="47"/>
      <c r="EM621" s="47"/>
      <c r="EN621" s="47"/>
      <c r="EO621" s="47"/>
      <c r="EP621" s="47"/>
      <c r="EQ621" s="47"/>
      <c r="ER621" s="47"/>
      <c r="ES621" s="47"/>
      <c r="ET621" s="47"/>
      <c r="EU621" s="47"/>
      <c r="EV621" s="47"/>
      <c r="EW621" s="47"/>
      <c r="EX621" s="47"/>
      <c r="EY621" s="47"/>
      <c r="EZ621" s="47"/>
      <c r="FA621" s="47"/>
      <c r="FB621" s="47"/>
      <c r="FC621" s="47"/>
      <c r="FD621" s="47"/>
      <c r="FE621" s="47"/>
      <c r="FF621" s="47"/>
      <c r="FG621" s="47"/>
      <c r="FH621" s="47"/>
      <c r="FI621" s="47"/>
      <c r="FJ621" s="47"/>
      <c r="FK621" s="47"/>
      <c r="FL621" s="47"/>
      <c r="FM621" s="47"/>
      <c r="FN621" s="47"/>
      <c r="FO621" s="47"/>
      <c r="FP621" s="47"/>
      <c r="FQ621" s="47"/>
      <c r="FR621" s="47"/>
      <c r="FS621" s="47"/>
      <c r="FT621" s="47"/>
      <c r="FU621" s="47"/>
      <c r="FV621" s="47"/>
      <c r="FW621" s="47"/>
      <c r="FX621" s="47"/>
      <c r="FY621" s="47"/>
      <c r="FZ621" s="47"/>
      <c r="GA621" s="47"/>
      <c r="GB621" s="47"/>
      <c r="GC621" s="47"/>
      <c r="GD621" s="47"/>
      <c r="GE621" s="47"/>
      <c r="GF621" s="47"/>
      <c r="GG621" s="47"/>
      <c r="GH621" s="47"/>
      <c r="GI621" s="47"/>
      <c r="GJ621" s="47"/>
      <c r="GK621" s="47"/>
      <c r="GL621" s="47"/>
      <c r="GM621" s="47"/>
      <c r="GN621" s="47"/>
      <c r="GO621" s="47"/>
      <c r="GP621" s="47"/>
      <c r="GQ621" s="47"/>
      <c r="GR621" s="47"/>
      <c r="GS621" s="47"/>
      <c r="GT621" s="47"/>
      <c r="GU621" s="47"/>
      <c r="GV621" s="47"/>
      <c r="GW621" s="47"/>
      <c r="GX621" s="47"/>
      <c r="GY621" s="47"/>
      <c r="GZ621" s="47"/>
      <c r="HA621" s="47"/>
      <c r="HB621" s="47"/>
      <c r="HC621" s="47"/>
      <c r="HD621" s="47"/>
      <c r="HE621" s="47"/>
      <c r="HF621" s="47"/>
      <c r="HG621" s="47"/>
      <c r="HH621" s="47"/>
      <c r="HI621" s="47"/>
      <c r="HJ621" s="47"/>
      <c r="HK621" s="47"/>
      <c r="HL621" s="47"/>
      <c r="HM621" s="47"/>
      <c r="HN621" s="47"/>
      <c r="HO621" s="47"/>
      <c r="HP621" s="47"/>
      <c r="HQ621" s="47"/>
      <c r="HR621" s="47"/>
      <c r="HS621" s="47"/>
      <c r="HT621" s="47"/>
      <c r="HU621" s="47"/>
      <c r="HV621" s="47"/>
      <c r="HW621" s="47"/>
      <c r="HX621" s="47"/>
      <c r="HY621" s="47"/>
      <c r="HZ621" s="47"/>
      <c r="IA621" s="47"/>
      <c r="IB621" s="47"/>
      <c r="IC621" s="47"/>
      <c r="ID621" s="47"/>
      <c r="IE621" s="47"/>
      <c r="IF621" s="47"/>
      <c r="IG621" s="47"/>
      <c r="IH621" s="47"/>
      <c r="II621" s="47"/>
      <c r="IJ621" s="47"/>
      <c r="IK621" s="47"/>
      <c r="IL621" s="47"/>
      <c r="IM621" s="47"/>
      <c r="IN621" s="47"/>
      <c r="IO621" s="47"/>
      <c r="IP621" s="47"/>
      <c r="IQ621" s="47"/>
      <c r="IR621" s="47"/>
      <c r="IS621" s="47"/>
      <c r="IT621" s="47"/>
      <c r="IU621" s="47"/>
      <c r="IV621" s="47"/>
      <c r="IW621" s="47"/>
      <c r="IX621" s="47"/>
      <c r="IY621" s="47"/>
      <c r="IZ621" s="47"/>
      <c r="JA621" s="47"/>
      <c r="JB621" s="47"/>
      <c r="JC621" s="47"/>
      <c r="JD621" s="47"/>
      <c r="JE621" s="47"/>
      <c r="JF621" s="47"/>
      <c r="JG621" s="47"/>
      <c r="JH621" s="47"/>
      <c r="JI621" s="47"/>
      <c r="JJ621" s="47"/>
      <c r="JK621" s="47"/>
      <c r="JL621" s="47"/>
      <c r="JM621" s="47"/>
      <c r="JN621" s="47"/>
      <c r="JO621" s="47"/>
      <c r="JP621" s="47"/>
      <c r="JQ621" s="47"/>
      <c r="JR621" s="47"/>
      <c r="JS621" s="47"/>
      <c r="JT621" s="47"/>
      <c r="JU621" s="47"/>
      <c r="JV621" s="47"/>
      <c r="JW621" s="47"/>
      <c r="JX621" s="47"/>
      <c r="JY621" s="47"/>
      <c r="JZ621" s="47"/>
      <c r="KA621" s="47"/>
      <c r="KB621" s="47"/>
      <c r="KC621" s="47"/>
      <c r="KD621" s="47"/>
      <c r="KE621" s="47"/>
      <c r="KF621" s="47"/>
      <c r="KG621" s="47"/>
      <c r="KH621" s="47"/>
      <c r="KI621" s="47"/>
      <c r="KJ621" s="47"/>
      <c r="KK621" s="47"/>
      <c r="KL621" s="47"/>
      <c r="KM621" s="47"/>
      <c r="KN621" s="47"/>
      <c r="KO621" s="47"/>
      <c r="KP621" s="47"/>
      <c r="KQ621" s="47"/>
      <c r="KR621" s="47"/>
      <c r="KS621" s="47"/>
      <c r="KT621" s="47"/>
      <c r="KU621" s="47"/>
      <c r="KV621" s="47"/>
      <c r="KW621" s="47"/>
      <c r="KX621" s="47"/>
      <c r="KY621" s="47"/>
      <c r="KZ621" s="47"/>
      <c r="LA621" s="47"/>
      <c r="LB621" s="47"/>
      <c r="LC621" s="47"/>
      <c r="LD621" s="47"/>
      <c r="LE621" s="47"/>
      <c r="LF621" s="47"/>
      <c r="LG621" s="47"/>
      <c r="LH621" s="47"/>
      <c r="LI621" s="47"/>
      <c r="LJ621" s="47"/>
      <c r="LK621" s="47"/>
      <c r="LL621" s="47"/>
      <c r="LM621" s="47"/>
      <c r="LN621" s="47"/>
      <c r="LO621" s="47"/>
      <c r="LP621" s="47"/>
      <c r="LQ621" s="47"/>
      <c r="LR621" s="47"/>
      <c r="LS621" s="47"/>
      <c r="LT621" s="47"/>
      <c r="LU621" s="47"/>
      <c r="LV621" s="47"/>
      <c r="LW621" s="47"/>
      <c r="LX621" s="47"/>
      <c r="LY621" s="47"/>
      <c r="LZ621" s="47"/>
      <c r="MA621" s="47"/>
      <c r="MB621" s="47"/>
      <c r="MC621" s="47"/>
      <c r="MD621" s="47"/>
      <c r="ME621" s="47"/>
      <c r="MF621" s="47"/>
      <c r="MG621" s="47"/>
      <c r="MH621" s="47"/>
      <c r="MI621" s="47"/>
      <c r="MJ621" s="47"/>
      <c r="MK621" s="47"/>
      <c r="ML621" s="47"/>
      <c r="MM621" s="47"/>
      <c r="MN621" s="47"/>
      <c r="MO621" s="47"/>
      <c r="MP621" s="47"/>
      <c r="MQ621" s="47"/>
      <c r="MR621" s="47"/>
      <c r="MS621" s="47"/>
      <c r="MT621" s="47"/>
      <c r="MU621" s="47"/>
      <c r="MV621" s="47"/>
      <c r="MW621" s="47"/>
      <c r="MX621" s="47"/>
      <c r="MY621" s="47"/>
      <c r="MZ621" s="47"/>
      <c r="NA621" s="47"/>
      <c r="NB621" s="47"/>
      <c r="NC621" s="47"/>
      <c r="ND621" s="47"/>
      <c r="NE621" s="47"/>
      <c r="NF621" s="47"/>
      <c r="NG621" s="47"/>
    </row>
    <row r="622" spans="1:375" x14ac:dyDescent="0.3">
      <c r="A622" s="3" t="s">
        <v>1003</v>
      </c>
      <c r="B622" s="3" t="s">
        <v>1156</v>
      </c>
      <c r="C622" s="3" t="s">
        <v>1159</v>
      </c>
      <c r="D622" s="6">
        <v>524263</v>
      </c>
      <c r="E622" s="4">
        <v>735</v>
      </c>
      <c r="F622" s="4">
        <v>113</v>
      </c>
      <c r="G622" s="54">
        <v>0.15374149659863945</v>
      </c>
      <c r="H622" s="4">
        <v>1</v>
      </c>
      <c r="I622" s="4">
        <v>53</v>
      </c>
      <c r="J622" s="6">
        <v>53</v>
      </c>
      <c r="K622" s="6"/>
      <c r="L622" s="6"/>
      <c r="M622" s="61">
        <v>59.999999999999993</v>
      </c>
      <c r="N622" s="4" t="s">
        <v>1709</v>
      </c>
      <c r="O622" s="4">
        <v>0</v>
      </c>
      <c r="P622" s="4">
        <v>0</v>
      </c>
      <c r="Q622" s="4">
        <v>0</v>
      </c>
      <c r="R622" s="4">
        <v>0</v>
      </c>
      <c r="S622" s="4">
        <v>100</v>
      </c>
      <c r="T622" s="4">
        <v>0</v>
      </c>
      <c r="U622" s="4">
        <v>0</v>
      </c>
      <c r="V622" s="4">
        <v>0</v>
      </c>
      <c r="W622" s="4">
        <v>0</v>
      </c>
      <c r="X622" s="4">
        <v>90</v>
      </c>
      <c r="Y622" s="4">
        <v>0</v>
      </c>
      <c r="Z622" s="4">
        <v>10</v>
      </c>
      <c r="AA622" s="4">
        <v>100</v>
      </c>
      <c r="AB622" s="4">
        <v>100</v>
      </c>
      <c r="AC622" s="4">
        <v>100</v>
      </c>
      <c r="AD622" s="4">
        <v>100</v>
      </c>
      <c r="AE622" s="4">
        <v>50</v>
      </c>
      <c r="AF622" s="4">
        <v>0</v>
      </c>
      <c r="AG622" s="4">
        <v>10</v>
      </c>
      <c r="AH622" s="4">
        <v>90</v>
      </c>
      <c r="AI622" s="4">
        <v>100</v>
      </c>
      <c r="AJ622" s="4">
        <v>2</v>
      </c>
      <c r="AK622" s="4" t="s">
        <v>96</v>
      </c>
      <c r="AL622" s="4" t="s">
        <v>96</v>
      </c>
      <c r="AM622" s="4">
        <v>2</v>
      </c>
      <c r="AN622" s="4" t="s">
        <v>97</v>
      </c>
      <c r="AO622" s="4" t="s">
        <v>97</v>
      </c>
      <c r="AP622" s="4" t="s">
        <v>97</v>
      </c>
      <c r="AQ622" s="4" t="s">
        <v>96</v>
      </c>
      <c r="AR622" s="4" t="s">
        <v>96</v>
      </c>
      <c r="AS622" s="4" t="s">
        <v>97</v>
      </c>
      <c r="AT622" s="4" t="s">
        <v>97</v>
      </c>
      <c r="AU622" s="4" t="s">
        <v>96</v>
      </c>
      <c r="AV622" s="4" t="s">
        <v>97</v>
      </c>
      <c r="AW622" s="4" t="s">
        <v>97</v>
      </c>
      <c r="AX622" s="4" t="s">
        <v>97</v>
      </c>
      <c r="AY622" s="4" t="s">
        <v>97</v>
      </c>
      <c r="AZ622" s="4" t="s">
        <v>97</v>
      </c>
      <c r="BA622" s="4" t="s">
        <v>97</v>
      </c>
      <c r="BB622" s="4" t="s">
        <v>97</v>
      </c>
      <c r="BC622" s="4" t="s">
        <v>97</v>
      </c>
      <c r="BD622" s="4" t="s">
        <v>96</v>
      </c>
      <c r="BE622" s="4">
        <v>1</v>
      </c>
      <c r="BF622" s="4">
        <v>1</v>
      </c>
      <c r="BG622" s="4">
        <v>13</v>
      </c>
      <c r="BH622" s="4">
        <v>1</v>
      </c>
      <c r="BI622" s="4">
        <v>13</v>
      </c>
      <c r="BJ622" s="4">
        <v>1</v>
      </c>
      <c r="BK622" s="4">
        <v>7</v>
      </c>
      <c r="BL622" s="4" t="s">
        <v>97</v>
      </c>
      <c r="BM622" s="4" t="s">
        <v>97</v>
      </c>
      <c r="BN622" s="4" t="s">
        <v>98</v>
      </c>
      <c r="BO622" s="6" t="s">
        <v>97</v>
      </c>
      <c r="BP622" s="6" t="s">
        <v>98</v>
      </c>
      <c r="BQ622" s="6" t="s">
        <v>98</v>
      </c>
      <c r="BR622" s="6" t="s">
        <v>96</v>
      </c>
      <c r="BS622" s="6">
        <v>8</v>
      </c>
      <c r="BT622" s="6" t="s">
        <v>96</v>
      </c>
      <c r="BU622" s="29" t="s">
        <v>429</v>
      </c>
      <c r="BV622" s="29" t="s">
        <v>429</v>
      </c>
      <c r="BW622" s="29" t="s">
        <v>1801</v>
      </c>
      <c r="BX622" s="29" t="s">
        <v>429</v>
      </c>
      <c r="BY622" s="29" t="s">
        <v>429</v>
      </c>
      <c r="BZ622" s="65" t="s">
        <v>429</v>
      </c>
      <c r="CA622" s="65" t="s">
        <v>1800</v>
      </c>
      <c r="CB622" s="65" t="s">
        <v>429</v>
      </c>
      <c r="CC622" s="65" t="s">
        <v>429</v>
      </c>
      <c r="CD622" s="66">
        <v>30</v>
      </c>
      <c r="CE622" s="66">
        <v>13</v>
      </c>
      <c r="CF622" s="66">
        <v>3</v>
      </c>
      <c r="CG622" s="66">
        <v>0</v>
      </c>
      <c r="CH622" s="66">
        <v>0</v>
      </c>
      <c r="CI622" s="66">
        <v>30</v>
      </c>
      <c r="CJ622" s="66">
        <v>6</v>
      </c>
      <c r="CK622" s="66">
        <v>10</v>
      </c>
      <c r="CL622" s="66">
        <v>172</v>
      </c>
      <c r="CM622" s="66">
        <v>98</v>
      </c>
      <c r="CN622" s="66">
        <v>10</v>
      </c>
      <c r="CO622" s="66">
        <v>23</v>
      </c>
      <c r="CP622" s="66">
        <v>4</v>
      </c>
      <c r="CQ622" s="66">
        <v>4</v>
      </c>
      <c r="CR622" s="67">
        <v>0.20649350649350651</v>
      </c>
      <c r="CS622" s="67">
        <v>0.19870129870129871</v>
      </c>
      <c r="CT622" s="67">
        <v>0.29220779220779219</v>
      </c>
      <c r="CU622" s="67">
        <v>0.16623376623376623</v>
      </c>
      <c r="CV622" s="67">
        <v>0.13636363636363635</v>
      </c>
      <c r="CW622" s="68">
        <v>14</v>
      </c>
      <c r="CX622" s="68">
        <v>21</v>
      </c>
      <c r="CY622" s="68">
        <v>10</v>
      </c>
      <c r="CZ622" s="68">
        <v>4</v>
      </c>
    </row>
    <row r="623" spans="1:375" x14ac:dyDescent="0.3">
      <c r="A623" s="3" t="s">
        <v>1003</v>
      </c>
      <c r="B623" s="3" t="s">
        <v>1156</v>
      </c>
      <c r="C623" s="3" t="s">
        <v>1160</v>
      </c>
      <c r="D623" s="6">
        <v>524301</v>
      </c>
      <c r="E623" s="4">
        <v>776</v>
      </c>
      <c r="F623" s="4">
        <v>613</v>
      </c>
      <c r="G623" s="54">
        <v>0.78994845360824739</v>
      </c>
      <c r="H623" s="6">
        <v>2</v>
      </c>
      <c r="I623" s="4">
        <v>532</v>
      </c>
      <c r="J623" s="6"/>
      <c r="K623" s="6">
        <v>532</v>
      </c>
      <c r="L623" s="6"/>
      <c r="M623" s="61">
        <v>81</v>
      </c>
      <c r="N623" s="4" t="s">
        <v>1709</v>
      </c>
      <c r="O623" s="4">
        <v>0</v>
      </c>
      <c r="P623" s="4">
        <v>0</v>
      </c>
      <c r="Q623" s="4">
        <v>0</v>
      </c>
      <c r="R623" s="4">
        <v>0</v>
      </c>
      <c r="S623" s="4">
        <v>20</v>
      </c>
      <c r="T623" s="4">
        <v>0</v>
      </c>
      <c r="U623" s="4">
        <v>80</v>
      </c>
      <c r="V623" s="4">
        <v>0</v>
      </c>
      <c r="W623" s="4">
        <v>0</v>
      </c>
      <c r="X623" s="4">
        <v>50</v>
      </c>
      <c r="Y623" s="4">
        <v>0</v>
      </c>
      <c r="Z623" s="4">
        <v>50</v>
      </c>
      <c r="AA623" s="4">
        <v>100</v>
      </c>
      <c r="AB623" s="4">
        <v>100</v>
      </c>
      <c r="AC623" s="4">
        <v>100</v>
      </c>
      <c r="AD623" s="4">
        <v>0</v>
      </c>
      <c r="AE623" s="4">
        <v>0</v>
      </c>
      <c r="AF623" s="4">
        <v>0</v>
      </c>
      <c r="AG623" s="4">
        <v>0</v>
      </c>
      <c r="AH623" s="4">
        <v>100</v>
      </c>
      <c r="AI623" s="4">
        <v>100</v>
      </c>
      <c r="AJ623" s="4">
        <v>2</v>
      </c>
      <c r="AK623" s="4" t="s">
        <v>96</v>
      </c>
      <c r="AL623" s="4" t="s">
        <v>96</v>
      </c>
      <c r="AM623" s="4">
        <v>4</v>
      </c>
      <c r="AN623" s="4" t="s">
        <v>97</v>
      </c>
      <c r="AO623" s="4" t="s">
        <v>97</v>
      </c>
      <c r="AP623" s="4" t="s">
        <v>97</v>
      </c>
      <c r="AQ623" s="4" t="s">
        <v>96</v>
      </c>
      <c r="AR623" s="4" t="s">
        <v>96</v>
      </c>
      <c r="AS623" s="4" t="s">
        <v>97</v>
      </c>
      <c r="AT623" s="4" t="s">
        <v>97</v>
      </c>
      <c r="AU623" s="4" t="s">
        <v>96</v>
      </c>
      <c r="AV623" s="4" t="s">
        <v>97</v>
      </c>
      <c r="AW623" s="4" t="s">
        <v>97</v>
      </c>
      <c r="AX623" s="4" t="s">
        <v>97</v>
      </c>
      <c r="AY623" s="4" t="s">
        <v>97</v>
      </c>
      <c r="AZ623" s="4" t="s">
        <v>97</v>
      </c>
      <c r="BA623" s="4" t="s">
        <v>97</v>
      </c>
      <c r="BB623" s="4" t="s">
        <v>97</v>
      </c>
      <c r="BC623" s="4" t="s">
        <v>97</v>
      </c>
      <c r="BD623" s="4" t="s">
        <v>1439</v>
      </c>
      <c r="BE623" s="4">
        <v>15</v>
      </c>
      <c r="BF623" s="4">
        <v>32</v>
      </c>
      <c r="BG623" s="4">
        <v>32</v>
      </c>
      <c r="BH623" s="4">
        <v>0</v>
      </c>
      <c r="BI623" s="4">
        <v>32</v>
      </c>
      <c r="BJ623" s="4">
        <v>0</v>
      </c>
      <c r="BK623" s="4">
        <v>7</v>
      </c>
      <c r="BL623" s="4" t="s">
        <v>96</v>
      </c>
      <c r="BM623" s="4" t="s">
        <v>97</v>
      </c>
      <c r="BN623" s="4" t="s">
        <v>98</v>
      </c>
      <c r="BO623" s="6" t="s">
        <v>97</v>
      </c>
      <c r="BP623" s="6" t="s">
        <v>98</v>
      </c>
      <c r="BQ623" s="6" t="s">
        <v>98</v>
      </c>
      <c r="BR623" s="6" t="s">
        <v>96</v>
      </c>
      <c r="BS623" s="6">
        <v>100</v>
      </c>
      <c r="BT623" s="6" t="s">
        <v>96</v>
      </c>
      <c r="BU623" s="29" t="s">
        <v>430</v>
      </c>
      <c r="BV623" s="29" t="s">
        <v>1798</v>
      </c>
      <c r="BW623" s="29" t="s">
        <v>1798</v>
      </c>
      <c r="BX623" s="29" t="s">
        <v>429</v>
      </c>
      <c r="BY623" s="29" t="s">
        <v>430</v>
      </c>
      <c r="BZ623" s="65" t="s">
        <v>429</v>
      </c>
      <c r="CA623" s="65" t="s">
        <v>429</v>
      </c>
      <c r="CB623" s="65" t="s">
        <v>1800</v>
      </c>
      <c r="CC623" s="65" t="s">
        <v>429</v>
      </c>
      <c r="CD623" s="66">
        <v>160</v>
      </c>
      <c r="CE623" s="66">
        <v>125</v>
      </c>
      <c r="CF623" s="66">
        <v>36</v>
      </c>
      <c r="CG623" s="66">
        <v>21</v>
      </c>
      <c r="CH623" s="66">
        <v>1</v>
      </c>
      <c r="CI623" s="66">
        <v>291</v>
      </c>
      <c r="CJ623" s="66">
        <v>0</v>
      </c>
      <c r="CK623" s="66">
        <v>81</v>
      </c>
      <c r="CL623" s="66">
        <v>332</v>
      </c>
      <c r="CM623" s="66">
        <v>145</v>
      </c>
      <c r="CN623" s="66">
        <v>33</v>
      </c>
      <c r="CO623" s="66">
        <v>58</v>
      </c>
      <c r="CP623" s="66">
        <v>130</v>
      </c>
      <c r="CQ623" s="66">
        <v>128</v>
      </c>
      <c r="CR623" s="67">
        <v>0.32581967213114754</v>
      </c>
      <c r="CS623" s="67">
        <v>0.27356557377049179</v>
      </c>
      <c r="CT623" s="67">
        <v>0.21618852459016394</v>
      </c>
      <c r="CU623" s="67">
        <v>0.12295081967213115</v>
      </c>
      <c r="CV623" s="67">
        <v>6.1475409836065573E-2</v>
      </c>
      <c r="CW623" s="68">
        <v>9</v>
      </c>
      <c r="CX623" s="68">
        <v>12</v>
      </c>
      <c r="CY623" s="68">
        <v>29</v>
      </c>
      <c r="CZ623" s="68">
        <v>8</v>
      </c>
    </row>
    <row r="624" spans="1:375" x14ac:dyDescent="0.3">
      <c r="A624" s="3" t="s">
        <v>1003</v>
      </c>
      <c r="B624" s="3" t="s">
        <v>1156</v>
      </c>
      <c r="C624" s="3" t="s">
        <v>1162</v>
      </c>
      <c r="D624" s="6">
        <v>524352</v>
      </c>
      <c r="E624" s="4">
        <v>2215</v>
      </c>
      <c r="F624" s="4">
        <v>444</v>
      </c>
      <c r="G624" s="54">
        <v>0.20045146726862303</v>
      </c>
      <c r="H624" s="4">
        <v>1</v>
      </c>
      <c r="I624" s="4">
        <v>394</v>
      </c>
      <c r="J624" s="6"/>
      <c r="K624" s="6">
        <v>394</v>
      </c>
      <c r="L624" s="6"/>
      <c r="M624" s="61">
        <v>50</v>
      </c>
      <c r="N624" s="4" t="s">
        <v>1709</v>
      </c>
      <c r="O624" s="4">
        <v>0</v>
      </c>
      <c r="P624" s="4">
        <v>0</v>
      </c>
      <c r="Q624" s="4">
        <v>100</v>
      </c>
      <c r="R624" s="4">
        <v>70</v>
      </c>
      <c r="S624" s="4">
        <v>30</v>
      </c>
      <c r="T624" s="4">
        <v>0</v>
      </c>
      <c r="U624" s="4">
        <v>0</v>
      </c>
      <c r="V624" s="4">
        <v>0</v>
      </c>
      <c r="W624" s="4">
        <v>0</v>
      </c>
      <c r="X624" s="4">
        <v>100</v>
      </c>
      <c r="Y624" s="4">
        <v>0</v>
      </c>
      <c r="Z624" s="4">
        <v>0</v>
      </c>
      <c r="AA624" s="4">
        <v>100</v>
      </c>
      <c r="AB624" s="4">
        <v>100</v>
      </c>
      <c r="AC624" s="4">
        <v>100</v>
      </c>
      <c r="AD624" s="4">
        <v>100</v>
      </c>
      <c r="AE624" s="4">
        <v>90</v>
      </c>
      <c r="AF624" s="4">
        <v>0</v>
      </c>
      <c r="AG624" s="4">
        <v>98</v>
      </c>
      <c r="AH624" s="4">
        <v>2</v>
      </c>
      <c r="AI624" s="4">
        <v>100</v>
      </c>
      <c r="AJ624" s="4">
        <v>2</v>
      </c>
      <c r="AK624" s="4" t="s">
        <v>96</v>
      </c>
      <c r="AL624" s="4" t="s">
        <v>96</v>
      </c>
      <c r="AM624" s="4">
        <v>8</v>
      </c>
      <c r="AN624" s="4" t="s">
        <v>96</v>
      </c>
      <c r="AO624" s="4" t="s">
        <v>96</v>
      </c>
      <c r="AP624" s="4" t="s">
        <v>96</v>
      </c>
      <c r="AQ624" s="4" t="s">
        <v>96</v>
      </c>
      <c r="AR624" s="4" t="s">
        <v>96</v>
      </c>
      <c r="AS624" s="4" t="s">
        <v>97</v>
      </c>
      <c r="AT624" s="4" t="s">
        <v>97</v>
      </c>
      <c r="AU624" s="4" t="s">
        <v>97</v>
      </c>
      <c r="AV624" s="4" t="s">
        <v>97</v>
      </c>
      <c r="AW624" s="4" t="s">
        <v>97</v>
      </c>
      <c r="AX624" s="4" t="s">
        <v>97</v>
      </c>
      <c r="AY624" s="4" t="s">
        <v>97</v>
      </c>
      <c r="AZ624" s="4" t="s">
        <v>97</v>
      </c>
      <c r="BA624" s="4" t="s">
        <v>97</v>
      </c>
      <c r="BB624" s="4" t="s">
        <v>97</v>
      </c>
      <c r="BC624" s="4" t="s">
        <v>97</v>
      </c>
      <c r="BD624" s="4" t="s">
        <v>97</v>
      </c>
      <c r="BE624" s="4">
        <v>0</v>
      </c>
      <c r="BF624" s="4">
        <v>0</v>
      </c>
      <c r="BG624" s="4">
        <v>13</v>
      </c>
      <c r="BH624" s="4">
        <v>0</v>
      </c>
      <c r="BI624" s="4">
        <v>7</v>
      </c>
      <c r="BJ624" s="4">
        <v>0</v>
      </c>
      <c r="BK624" s="4">
        <v>9</v>
      </c>
      <c r="BL624" s="4" t="s">
        <v>97</v>
      </c>
      <c r="BM624" s="4" t="s">
        <v>97</v>
      </c>
      <c r="BN624" s="4" t="s">
        <v>98</v>
      </c>
      <c r="BO624" s="6" t="s">
        <v>97</v>
      </c>
      <c r="BP624" s="6" t="s">
        <v>98</v>
      </c>
      <c r="BQ624" s="6" t="s">
        <v>98</v>
      </c>
      <c r="BR624" s="6" t="s">
        <v>96</v>
      </c>
      <c r="BS624" s="6">
        <v>15</v>
      </c>
      <c r="BT624" s="6" t="s">
        <v>96</v>
      </c>
      <c r="BU624" s="29" t="s">
        <v>429</v>
      </c>
      <c r="BV624" s="29" t="s">
        <v>1798</v>
      </c>
      <c r="BW624" s="29" t="s">
        <v>429</v>
      </c>
      <c r="BX624" s="29" t="s">
        <v>1798</v>
      </c>
      <c r="BY624" s="29" t="s">
        <v>430</v>
      </c>
      <c r="BZ624" s="65" t="s">
        <v>1800</v>
      </c>
      <c r="CA624" s="65" t="s">
        <v>429</v>
      </c>
      <c r="CB624" s="65" t="s">
        <v>429</v>
      </c>
      <c r="CC624" s="65" t="s">
        <v>429</v>
      </c>
      <c r="CD624" s="66">
        <v>87</v>
      </c>
      <c r="CE624" s="66">
        <v>46</v>
      </c>
      <c r="CF624" s="66">
        <v>16</v>
      </c>
      <c r="CG624" s="66">
        <v>0</v>
      </c>
      <c r="CH624" s="66">
        <v>3</v>
      </c>
      <c r="CI624" s="66">
        <v>75</v>
      </c>
      <c r="CJ624" s="66">
        <v>0</v>
      </c>
      <c r="CK624" s="66">
        <v>42</v>
      </c>
      <c r="CL624" s="66">
        <v>479</v>
      </c>
      <c r="CM624" s="66">
        <v>262</v>
      </c>
      <c r="CN624" s="66">
        <v>24</v>
      </c>
      <c r="CO624" s="66">
        <v>70</v>
      </c>
      <c r="CP624" s="66">
        <v>12</v>
      </c>
      <c r="CQ624" s="66">
        <v>11</v>
      </c>
      <c r="CR624" s="67">
        <v>0.190004502476362</v>
      </c>
      <c r="CS624" s="67">
        <v>0.20216118865375957</v>
      </c>
      <c r="CT624" s="67">
        <v>0.30391715443493922</v>
      </c>
      <c r="CU624" s="67">
        <v>0.17559657811796489</v>
      </c>
      <c r="CV624" s="67">
        <v>0.12832057631697433</v>
      </c>
      <c r="CW624" s="68">
        <v>32</v>
      </c>
      <c r="CX624" s="68">
        <v>33</v>
      </c>
      <c r="CY624" s="68">
        <v>25</v>
      </c>
      <c r="CZ624" s="68">
        <v>29</v>
      </c>
    </row>
    <row r="625" spans="1:371" x14ac:dyDescent="0.3">
      <c r="A625" s="3" t="s">
        <v>1003</v>
      </c>
      <c r="B625" s="3" t="s">
        <v>1156</v>
      </c>
      <c r="C625" s="3" t="s">
        <v>1164</v>
      </c>
      <c r="D625" s="6">
        <v>524361</v>
      </c>
      <c r="E625" s="4">
        <v>796</v>
      </c>
      <c r="F625" s="4">
        <v>154</v>
      </c>
      <c r="G625" s="54">
        <v>0.19346733668341709</v>
      </c>
      <c r="H625" s="4">
        <v>2</v>
      </c>
      <c r="I625" s="4">
        <v>154</v>
      </c>
      <c r="J625" s="6">
        <v>96</v>
      </c>
      <c r="K625" s="6">
        <v>58</v>
      </c>
      <c r="L625" s="6"/>
      <c r="M625" s="61"/>
      <c r="N625" s="4" t="s">
        <v>1709</v>
      </c>
      <c r="O625" s="4">
        <v>0</v>
      </c>
      <c r="P625" s="4">
        <v>0</v>
      </c>
      <c r="Q625" s="4">
        <v>100</v>
      </c>
      <c r="R625" s="4">
        <v>100</v>
      </c>
      <c r="S625" s="4">
        <v>0</v>
      </c>
      <c r="T625" s="4">
        <v>0</v>
      </c>
      <c r="U625" s="4">
        <v>0</v>
      </c>
      <c r="V625" s="4">
        <v>0</v>
      </c>
      <c r="W625" s="4">
        <v>0</v>
      </c>
      <c r="X625" s="4">
        <v>100</v>
      </c>
      <c r="Y625" s="4">
        <v>0</v>
      </c>
      <c r="Z625" s="4">
        <v>0</v>
      </c>
      <c r="AA625" s="4">
        <v>100</v>
      </c>
      <c r="AB625" s="4">
        <v>100</v>
      </c>
      <c r="AC625" s="4">
        <v>100</v>
      </c>
      <c r="AD625" s="4">
        <v>100</v>
      </c>
      <c r="AE625" s="4">
        <v>100</v>
      </c>
      <c r="AF625" s="4">
        <v>0</v>
      </c>
      <c r="AG625" s="4">
        <v>50</v>
      </c>
      <c r="AH625" s="4">
        <v>50</v>
      </c>
      <c r="AI625" s="4">
        <v>100</v>
      </c>
      <c r="AJ625" s="4">
        <v>2</v>
      </c>
      <c r="AK625" s="4" t="s">
        <v>96</v>
      </c>
      <c r="AL625" s="4" t="s">
        <v>96</v>
      </c>
      <c r="AM625" s="4">
        <v>2</v>
      </c>
      <c r="AN625" s="4" t="s">
        <v>97</v>
      </c>
      <c r="AO625" s="4" t="s">
        <v>97</v>
      </c>
      <c r="AP625" s="4" t="s">
        <v>97</v>
      </c>
      <c r="AQ625" s="4" t="s">
        <v>97</v>
      </c>
      <c r="AR625" s="4" t="s">
        <v>97</v>
      </c>
      <c r="AS625" s="4" t="s">
        <v>97</v>
      </c>
      <c r="AT625" s="4" t="s">
        <v>97</v>
      </c>
      <c r="AU625" s="4" t="s">
        <v>97</v>
      </c>
      <c r="AV625" s="4" t="s">
        <v>97</v>
      </c>
      <c r="AW625" s="4" t="s">
        <v>97</v>
      </c>
      <c r="AX625" s="4" t="s">
        <v>97</v>
      </c>
      <c r="AY625" s="4" t="s">
        <v>97</v>
      </c>
      <c r="AZ625" s="4" t="s">
        <v>97</v>
      </c>
      <c r="BA625" s="4" t="s">
        <v>97</v>
      </c>
      <c r="BB625" s="4" t="s">
        <v>97</v>
      </c>
      <c r="BC625" s="4" t="s">
        <v>97</v>
      </c>
      <c r="BD625" s="4" t="s">
        <v>97</v>
      </c>
      <c r="BE625" s="4">
        <v>0</v>
      </c>
      <c r="BF625" s="4">
        <v>1</v>
      </c>
      <c r="BG625" s="4">
        <v>11</v>
      </c>
      <c r="BH625" s="4">
        <v>0</v>
      </c>
      <c r="BI625" s="4">
        <v>0</v>
      </c>
      <c r="BJ625" s="4">
        <v>0</v>
      </c>
      <c r="BK625" s="4">
        <v>5</v>
      </c>
      <c r="BL625" s="4" t="s">
        <v>97</v>
      </c>
      <c r="BM625" s="4" t="s">
        <v>97</v>
      </c>
      <c r="BN625" s="4" t="s">
        <v>98</v>
      </c>
      <c r="BO625" s="6" t="s">
        <v>97</v>
      </c>
      <c r="BP625" s="6" t="s">
        <v>98</v>
      </c>
      <c r="BQ625" s="6" t="s">
        <v>98</v>
      </c>
      <c r="BR625" s="6" t="s">
        <v>96</v>
      </c>
      <c r="BS625" s="6">
        <v>7</v>
      </c>
      <c r="BT625" s="6" t="s">
        <v>96</v>
      </c>
      <c r="BU625" s="29" t="s">
        <v>429</v>
      </c>
      <c r="BV625" s="29" t="s">
        <v>429</v>
      </c>
      <c r="BW625" s="29" t="s">
        <v>429</v>
      </c>
      <c r="BX625" s="29" t="s">
        <v>429</v>
      </c>
      <c r="BY625" s="29" t="s">
        <v>429</v>
      </c>
      <c r="BZ625" s="65" t="s">
        <v>429</v>
      </c>
      <c r="CA625" s="65" t="s">
        <v>429</v>
      </c>
      <c r="CB625" s="65" t="s">
        <v>429</v>
      </c>
      <c r="CC625" s="65" t="s">
        <v>1800</v>
      </c>
      <c r="CD625" s="66">
        <v>41</v>
      </c>
      <c r="CE625" s="66">
        <v>16</v>
      </c>
      <c r="CF625" s="66">
        <v>10</v>
      </c>
      <c r="CG625" s="66">
        <v>0</v>
      </c>
      <c r="CH625" s="66">
        <v>2</v>
      </c>
      <c r="CI625" s="66">
        <v>34</v>
      </c>
      <c r="CJ625" s="66">
        <v>0</v>
      </c>
      <c r="CK625" s="66">
        <v>11</v>
      </c>
      <c r="CL625" s="66">
        <v>187</v>
      </c>
      <c r="CM625" s="66">
        <v>103</v>
      </c>
      <c r="CN625" s="66">
        <v>10</v>
      </c>
      <c r="CO625" s="66">
        <v>14</v>
      </c>
      <c r="CP625" s="66">
        <v>17</v>
      </c>
      <c r="CQ625" s="66">
        <v>18</v>
      </c>
      <c r="CR625" s="67">
        <v>0.19950738916256158</v>
      </c>
      <c r="CS625" s="67">
        <v>0.22536945812807882</v>
      </c>
      <c r="CT625" s="67">
        <v>0.30295566502463056</v>
      </c>
      <c r="CU625" s="67">
        <v>0.13054187192118227</v>
      </c>
      <c r="CV625" s="67">
        <v>0.14162561576354679</v>
      </c>
      <c r="CW625" s="68">
        <v>16</v>
      </c>
      <c r="CX625" s="68">
        <v>15</v>
      </c>
      <c r="CY625" s="68">
        <v>10</v>
      </c>
      <c r="CZ625" s="68">
        <v>7</v>
      </c>
    </row>
    <row r="626" spans="1:371" x14ac:dyDescent="0.3">
      <c r="A626" s="3" t="s">
        <v>1003</v>
      </c>
      <c r="B626" s="3" t="s">
        <v>1156</v>
      </c>
      <c r="C626" s="3" t="s">
        <v>1166</v>
      </c>
      <c r="D626" s="6">
        <v>524409</v>
      </c>
      <c r="E626" s="4">
        <v>1148</v>
      </c>
      <c r="F626" s="4">
        <v>228</v>
      </c>
      <c r="G626" s="54">
        <v>0.19860627177700349</v>
      </c>
      <c r="H626" s="4">
        <v>1</v>
      </c>
      <c r="I626" s="4">
        <v>168</v>
      </c>
      <c r="J626" s="6"/>
      <c r="K626" s="6"/>
      <c r="L626" s="6">
        <v>168</v>
      </c>
      <c r="M626" s="61">
        <v>60</v>
      </c>
      <c r="N626" s="4" t="s">
        <v>1709</v>
      </c>
      <c r="O626" s="4">
        <v>0</v>
      </c>
      <c r="P626" s="4">
        <v>0</v>
      </c>
      <c r="Q626" s="4">
        <v>30</v>
      </c>
      <c r="R626" s="4">
        <v>30</v>
      </c>
      <c r="S626" s="4">
        <v>70</v>
      </c>
      <c r="T626" s="4">
        <v>0</v>
      </c>
      <c r="U626" s="4">
        <v>0</v>
      </c>
      <c r="V626" s="4">
        <v>70</v>
      </c>
      <c r="W626" s="4">
        <v>66</v>
      </c>
      <c r="X626" s="4">
        <v>27</v>
      </c>
      <c r="Y626" s="4">
        <v>7</v>
      </c>
      <c r="Z626" s="4">
        <v>0</v>
      </c>
      <c r="AA626" s="4">
        <v>100</v>
      </c>
      <c r="AB626" s="4">
        <v>100</v>
      </c>
      <c r="AC626" s="4">
        <v>100</v>
      </c>
      <c r="AD626" s="4">
        <v>90</v>
      </c>
      <c r="AE626" s="4">
        <v>70</v>
      </c>
      <c r="AF626" s="4">
        <v>0</v>
      </c>
      <c r="AG626" s="4">
        <v>70</v>
      </c>
      <c r="AH626" s="4">
        <v>30</v>
      </c>
      <c r="AI626" s="4">
        <v>100</v>
      </c>
      <c r="AJ626" s="4">
        <v>2</v>
      </c>
      <c r="AK626" s="4" t="s">
        <v>96</v>
      </c>
      <c r="AL626" s="4" t="s">
        <v>97</v>
      </c>
      <c r="AM626" s="4" t="s">
        <v>98</v>
      </c>
      <c r="AN626" s="4" t="s">
        <v>96</v>
      </c>
      <c r="AO626" s="4" t="s">
        <v>97</v>
      </c>
      <c r="AP626" s="4" t="s">
        <v>96</v>
      </c>
      <c r="AQ626" s="4" t="s">
        <v>96</v>
      </c>
      <c r="AR626" s="4" t="s">
        <v>96</v>
      </c>
      <c r="AS626" s="4" t="s">
        <v>97</v>
      </c>
      <c r="AT626" s="4" t="s">
        <v>97</v>
      </c>
      <c r="AU626" s="4" t="s">
        <v>97</v>
      </c>
      <c r="AV626" s="4" t="s">
        <v>97</v>
      </c>
      <c r="AW626" s="4" t="s">
        <v>97</v>
      </c>
      <c r="AX626" s="4" t="s">
        <v>97</v>
      </c>
      <c r="AY626" s="4" t="s">
        <v>97</v>
      </c>
      <c r="AZ626" s="4" t="s">
        <v>97</v>
      </c>
      <c r="BA626" s="4" t="s">
        <v>97</v>
      </c>
      <c r="BB626" s="4" t="s">
        <v>97</v>
      </c>
      <c r="BC626" s="4" t="s">
        <v>96</v>
      </c>
      <c r="BD626" s="4" t="s">
        <v>96</v>
      </c>
      <c r="BE626" s="4">
        <v>3</v>
      </c>
      <c r="BF626" s="4">
        <v>3</v>
      </c>
      <c r="BG626" s="4">
        <v>3</v>
      </c>
      <c r="BH626" s="4">
        <v>0</v>
      </c>
      <c r="BI626" s="4">
        <v>9</v>
      </c>
      <c r="BJ626" s="4">
        <v>0</v>
      </c>
      <c r="BK626" s="4">
        <v>7</v>
      </c>
      <c r="BL626" s="4" t="s">
        <v>97</v>
      </c>
      <c r="BM626" s="4" t="s">
        <v>97</v>
      </c>
      <c r="BN626" s="4" t="s">
        <v>98</v>
      </c>
      <c r="BO626" s="6" t="s">
        <v>97</v>
      </c>
      <c r="BP626" s="6" t="s">
        <v>98</v>
      </c>
      <c r="BQ626" s="6" t="s">
        <v>98</v>
      </c>
      <c r="BR626" s="6" t="s">
        <v>96</v>
      </c>
      <c r="BS626" s="6">
        <v>15</v>
      </c>
      <c r="BT626" s="6" t="s">
        <v>96</v>
      </c>
      <c r="BU626" s="29" t="s">
        <v>430</v>
      </c>
      <c r="BV626" s="29" t="s">
        <v>1798</v>
      </c>
      <c r="BW626" s="29" t="s">
        <v>429</v>
      </c>
      <c r="BX626" s="29" t="s">
        <v>429</v>
      </c>
      <c r="BY626" s="29" t="s">
        <v>430</v>
      </c>
      <c r="BZ626" s="65" t="s">
        <v>429</v>
      </c>
      <c r="CA626" s="65" t="s">
        <v>1800</v>
      </c>
      <c r="CB626" s="65" t="s">
        <v>429</v>
      </c>
      <c r="CC626" s="65" t="s">
        <v>1800</v>
      </c>
      <c r="CD626" s="66">
        <v>83</v>
      </c>
      <c r="CE626" s="66">
        <v>55</v>
      </c>
      <c r="CF626" s="66">
        <v>11</v>
      </c>
      <c r="CG626" s="66">
        <v>0</v>
      </c>
      <c r="CH626" s="66">
        <v>1</v>
      </c>
      <c r="CI626" s="66">
        <v>96</v>
      </c>
      <c r="CJ626" s="66">
        <v>1</v>
      </c>
      <c r="CK626" s="66">
        <v>35</v>
      </c>
      <c r="CL626" s="66">
        <v>277</v>
      </c>
      <c r="CM626" s="66">
        <v>133</v>
      </c>
      <c r="CN626" s="66">
        <v>15</v>
      </c>
      <c r="CO626" s="66">
        <v>39</v>
      </c>
      <c r="CP626" s="66">
        <v>36</v>
      </c>
      <c r="CQ626" s="66">
        <v>37</v>
      </c>
      <c r="CR626" s="67">
        <v>0.20710571923743501</v>
      </c>
      <c r="CS626" s="67">
        <v>0.20970537261698441</v>
      </c>
      <c r="CT626" s="67">
        <v>0.2530329289428076</v>
      </c>
      <c r="CU626" s="67">
        <v>0.18197573656845753</v>
      </c>
      <c r="CV626" s="67">
        <v>0.14818024263431542</v>
      </c>
      <c r="CW626" s="68">
        <v>15</v>
      </c>
      <c r="CX626" s="68">
        <v>15</v>
      </c>
      <c r="CY626" s="68">
        <v>17</v>
      </c>
      <c r="CZ626" s="68">
        <v>7</v>
      </c>
    </row>
    <row r="627" spans="1:371" x14ac:dyDescent="0.3">
      <c r="A627" s="3" t="s">
        <v>1003</v>
      </c>
      <c r="B627" s="3" t="s">
        <v>1156</v>
      </c>
      <c r="C627" s="3" t="s">
        <v>1168</v>
      </c>
      <c r="D627" s="6">
        <v>524468</v>
      </c>
      <c r="E627" s="4">
        <v>1685</v>
      </c>
      <c r="F627" s="4">
        <v>558</v>
      </c>
      <c r="G627" s="54">
        <v>0.3311572700296736</v>
      </c>
      <c r="H627" s="4">
        <v>2</v>
      </c>
      <c r="I627" s="4">
        <v>528</v>
      </c>
      <c r="J627" s="6"/>
      <c r="K627" s="6">
        <v>528</v>
      </c>
      <c r="L627" s="6"/>
      <c r="M627" s="61">
        <v>30</v>
      </c>
      <c r="N627" s="4" t="s">
        <v>1709</v>
      </c>
      <c r="O627" s="4">
        <v>19</v>
      </c>
      <c r="P627" s="4">
        <v>60</v>
      </c>
      <c r="Q627" s="4">
        <v>100</v>
      </c>
      <c r="R627" s="4">
        <v>60</v>
      </c>
      <c r="S627" s="4">
        <v>40</v>
      </c>
      <c r="T627" s="4">
        <v>0</v>
      </c>
      <c r="U627" s="4">
        <v>0</v>
      </c>
      <c r="V627" s="4">
        <v>4</v>
      </c>
      <c r="W627" s="4">
        <v>4</v>
      </c>
      <c r="X627" s="4">
        <v>90</v>
      </c>
      <c r="Y627" s="4">
        <v>0</v>
      </c>
      <c r="Z627" s="4">
        <v>6</v>
      </c>
      <c r="AA627" s="4">
        <v>100</v>
      </c>
      <c r="AB627" s="4">
        <v>100</v>
      </c>
      <c r="AC627" s="4">
        <v>100</v>
      </c>
      <c r="AD627" s="4">
        <v>100</v>
      </c>
      <c r="AE627" s="4">
        <v>70</v>
      </c>
      <c r="AF627" s="4">
        <v>0</v>
      </c>
      <c r="AG627" s="4">
        <v>90</v>
      </c>
      <c r="AH627" s="4">
        <v>10</v>
      </c>
      <c r="AI627" s="4">
        <v>100</v>
      </c>
      <c r="AJ627" s="4">
        <v>2</v>
      </c>
      <c r="AK627" s="4" t="s">
        <v>96</v>
      </c>
      <c r="AL627" s="4" t="s">
        <v>96</v>
      </c>
      <c r="AM627" s="4">
        <v>12</v>
      </c>
      <c r="AN627" s="4" t="s">
        <v>97</v>
      </c>
      <c r="AO627" s="4" t="s">
        <v>97</v>
      </c>
      <c r="AP627" s="4" t="s">
        <v>97</v>
      </c>
      <c r="AQ627" s="4" t="s">
        <v>97</v>
      </c>
      <c r="AR627" s="4" t="s">
        <v>97</v>
      </c>
      <c r="AS627" s="4" t="s">
        <v>97</v>
      </c>
      <c r="AT627" s="4" t="s">
        <v>97</v>
      </c>
      <c r="AU627" s="4" t="s">
        <v>96</v>
      </c>
      <c r="AV627" s="4" t="s">
        <v>97</v>
      </c>
      <c r="AW627" s="4" t="s">
        <v>97</v>
      </c>
      <c r="AX627" s="4" t="s">
        <v>97</v>
      </c>
      <c r="AY627" s="4" t="s">
        <v>97</v>
      </c>
      <c r="AZ627" s="4" t="s">
        <v>97</v>
      </c>
      <c r="BA627" s="4" t="s">
        <v>97</v>
      </c>
      <c r="BB627" s="4" t="s">
        <v>97</v>
      </c>
      <c r="BC627" s="4" t="s">
        <v>97</v>
      </c>
      <c r="BD627" s="4" t="s">
        <v>97</v>
      </c>
      <c r="BE627" s="4">
        <v>4</v>
      </c>
      <c r="BF627" s="4">
        <v>4</v>
      </c>
      <c r="BG627" s="4">
        <v>12</v>
      </c>
      <c r="BH627" s="4">
        <v>0</v>
      </c>
      <c r="BI627" s="4">
        <v>12</v>
      </c>
      <c r="BJ627" s="4">
        <v>0</v>
      </c>
      <c r="BK627" s="4">
        <v>9</v>
      </c>
      <c r="BL627" s="4" t="s">
        <v>97</v>
      </c>
      <c r="BM627" s="4" t="s">
        <v>97</v>
      </c>
      <c r="BN627" s="4" t="s">
        <v>98</v>
      </c>
      <c r="BO627" s="6" t="s">
        <v>97</v>
      </c>
      <c r="BP627" s="6" t="s">
        <v>98</v>
      </c>
      <c r="BQ627" s="6" t="s">
        <v>98</v>
      </c>
      <c r="BR627" s="6" t="s">
        <v>96</v>
      </c>
      <c r="BS627" s="6">
        <v>32</v>
      </c>
      <c r="BT627" s="6" t="s">
        <v>96</v>
      </c>
      <c r="BU627" s="29" t="s">
        <v>430</v>
      </c>
      <c r="BV627" s="29" t="s">
        <v>1798</v>
      </c>
      <c r="BW627" s="29" t="s">
        <v>429</v>
      </c>
      <c r="BX627" s="29" t="s">
        <v>429</v>
      </c>
      <c r="BY627" s="29" t="s">
        <v>429</v>
      </c>
      <c r="BZ627" s="65" t="s">
        <v>1800</v>
      </c>
      <c r="CA627" s="65" t="s">
        <v>1799</v>
      </c>
      <c r="CB627" s="65" t="s">
        <v>429</v>
      </c>
      <c r="CC627" s="65" t="s">
        <v>429</v>
      </c>
      <c r="CD627" s="66">
        <v>96</v>
      </c>
      <c r="CE627" s="66">
        <v>59</v>
      </c>
      <c r="CF627" s="66">
        <v>15</v>
      </c>
      <c r="CG627" s="66">
        <v>0</v>
      </c>
      <c r="CH627" s="66">
        <v>4</v>
      </c>
      <c r="CI627" s="66">
        <v>217</v>
      </c>
      <c r="CJ627" s="66">
        <v>58</v>
      </c>
      <c r="CK627" s="66">
        <v>52</v>
      </c>
      <c r="CL627" s="66">
        <v>469</v>
      </c>
      <c r="CM627" s="66">
        <v>204</v>
      </c>
      <c r="CN627" s="66">
        <v>27</v>
      </c>
      <c r="CO627" s="66">
        <v>81</v>
      </c>
      <c r="CP627" s="66">
        <v>151</v>
      </c>
      <c r="CQ627" s="66">
        <v>150</v>
      </c>
      <c r="CR627" s="67">
        <v>0.27530364372469635</v>
      </c>
      <c r="CS627" s="67">
        <v>0.2626518218623482</v>
      </c>
      <c r="CT627" s="67">
        <v>0.23279352226720648</v>
      </c>
      <c r="CU627" s="67">
        <v>0.12854251012145748</v>
      </c>
      <c r="CV627" s="67">
        <v>0.1007085020242915</v>
      </c>
      <c r="CW627" s="68">
        <v>18</v>
      </c>
      <c r="CX627" s="68">
        <v>13</v>
      </c>
      <c r="CY627" s="68">
        <v>40</v>
      </c>
      <c r="CZ627" s="68">
        <v>11</v>
      </c>
    </row>
    <row r="628" spans="1:371" x14ac:dyDescent="0.3">
      <c r="A628" s="3" t="s">
        <v>1003</v>
      </c>
      <c r="B628" s="3" t="s">
        <v>1156</v>
      </c>
      <c r="C628" s="3" t="s">
        <v>1170</v>
      </c>
      <c r="D628" s="6">
        <v>524506</v>
      </c>
      <c r="E628" s="4">
        <v>1048</v>
      </c>
      <c r="F628" s="4">
        <v>316</v>
      </c>
      <c r="G628" s="54">
        <v>0.30152671755725191</v>
      </c>
      <c r="H628" s="4">
        <v>2</v>
      </c>
      <c r="I628" s="4">
        <v>296</v>
      </c>
      <c r="J628" s="6"/>
      <c r="K628" s="6">
        <v>266</v>
      </c>
      <c r="L628" s="6">
        <v>30</v>
      </c>
      <c r="M628" s="61">
        <v>20</v>
      </c>
      <c r="N628" s="4" t="s">
        <v>1709</v>
      </c>
      <c r="O628" s="4">
        <v>0</v>
      </c>
      <c r="P628" s="4">
        <v>0</v>
      </c>
      <c r="Q628" s="4">
        <v>0</v>
      </c>
      <c r="R628" s="4">
        <v>0</v>
      </c>
      <c r="S628" s="4">
        <v>90</v>
      </c>
      <c r="T628" s="4">
        <v>10</v>
      </c>
      <c r="U628" s="4">
        <v>0</v>
      </c>
      <c r="V628" s="4">
        <v>70</v>
      </c>
      <c r="W628" s="4">
        <v>50</v>
      </c>
      <c r="X628" s="4">
        <v>20</v>
      </c>
      <c r="Y628" s="4">
        <v>15</v>
      </c>
      <c r="Z628" s="4">
        <v>15</v>
      </c>
      <c r="AA628" s="4">
        <v>100</v>
      </c>
      <c r="AB628" s="4">
        <v>100</v>
      </c>
      <c r="AC628" s="4">
        <v>100</v>
      </c>
      <c r="AD628" s="4">
        <v>90</v>
      </c>
      <c r="AE628" s="4">
        <v>60</v>
      </c>
      <c r="AF628" s="4">
        <v>0</v>
      </c>
      <c r="AG628" s="4">
        <v>52</v>
      </c>
      <c r="AH628" s="4">
        <v>48</v>
      </c>
      <c r="AI628" s="4">
        <v>60</v>
      </c>
      <c r="AJ628" s="4">
        <v>2</v>
      </c>
      <c r="AK628" s="4" t="s">
        <v>96</v>
      </c>
      <c r="AL628" s="4" t="s">
        <v>96</v>
      </c>
      <c r="AM628" s="4">
        <v>10</v>
      </c>
      <c r="AN628" s="4" t="s">
        <v>97</v>
      </c>
      <c r="AO628" s="4" t="s">
        <v>97</v>
      </c>
      <c r="AP628" s="4" t="s">
        <v>97</v>
      </c>
      <c r="AQ628" s="4" t="s">
        <v>96</v>
      </c>
      <c r="AR628" s="4" t="s">
        <v>97</v>
      </c>
      <c r="AS628" s="4" t="s">
        <v>96</v>
      </c>
      <c r="AT628" s="4" t="s">
        <v>97</v>
      </c>
      <c r="AU628" s="4" t="s">
        <v>97</v>
      </c>
      <c r="AV628" s="4" t="s">
        <v>97</v>
      </c>
      <c r="AW628" s="4" t="s">
        <v>97</v>
      </c>
      <c r="AX628" s="4" t="s">
        <v>97</v>
      </c>
      <c r="AY628" s="4" t="s">
        <v>97</v>
      </c>
      <c r="AZ628" s="4" t="s">
        <v>97</v>
      </c>
      <c r="BA628" s="4" t="s">
        <v>97</v>
      </c>
      <c r="BB628" s="4" t="s">
        <v>97</v>
      </c>
      <c r="BC628" s="4" t="s">
        <v>97</v>
      </c>
      <c r="BD628" s="4" t="s">
        <v>1710</v>
      </c>
      <c r="BE628" s="4">
        <v>0</v>
      </c>
      <c r="BF628" s="4">
        <v>10</v>
      </c>
      <c r="BG628" s="4">
        <v>10</v>
      </c>
      <c r="BH628" s="4">
        <v>0</v>
      </c>
      <c r="BI628" s="4">
        <v>4</v>
      </c>
      <c r="BJ628" s="4">
        <v>1</v>
      </c>
      <c r="BK628" s="4">
        <v>7</v>
      </c>
      <c r="BL628" s="4" t="s">
        <v>97</v>
      </c>
      <c r="BM628" s="4" t="s">
        <v>97</v>
      </c>
      <c r="BN628" s="4" t="s">
        <v>98</v>
      </c>
      <c r="BO628" s="6" t="s">
        <v>97</v>
      </c>
      <c r="BP628" s="6" t="s">
        <v>98</v>
      </c>
      <c r="BQ628" s="6" t="s">
        <v>98</v>
      </c>
      <c r="BR628" s="6" t="s">
        <v>96</v>
      </c>
      <c r="BS628" s="6">
        <v>25</v>
      </c>
      <c r="BT628" s="6" t="s">
        <v>96</v>
      </c>
      <c r="BU628" s="29" t="s">
        <v>430</v>
      </c>
      <c r="BV628" s="29" t="s">
        <v>1798</v>
      </c>
      <c r="BW628" s="29" t="s">
        <v>429</v>
      </c>
      <c r="BX628" s="29" t="s">
        <v>429</v>
      </c>
      <c r="BY628" s="29" t="s">
        <v>430</v>
      </c>
      <c r="BZ628" s="65" t="s">
        <v>1800</v>
      </c>
      <c r="CA628" s="65" t="s">
        <v>1800</v>
      </c>
      <c r="CB628" s="65" t="s">
        <v>429</v>
      </c>
      <c r="CC628" s="65" t="s">
        <v>1800</v>
      </c>
      <c r="CD628" s="66">
        <v>75</v>
      </c>
      <c r="CE628" s="66">
        <v>45</v>
      </c>
      <c r="CF628" s="66">
        <v>17</v>
      </c>
      <c r="CG628" s="66">
        <v>0</v>
      </c>
      <c r="CH628" s="66">
        <v>0</v>
      </c>
      <c r="CI628" s="66">
        <v>86</v>
      </c>
      <c r="CJ628" s="66">
        <v>6</v>
      </c>
      <c r="CK628" s="66">
        <v>29</v>
      </c>
      <c r="CL628" s="66">
        <v>246</v>
      </c>
      <c r="CM628" s="66">
        <v>122</v>
      </c>
      <c r="CN628" s="66">
        <v>10</v>
      </c>
      <c r="CO628" s="66">
        <v>34</v>
      </c>
      <c r="CP628" s="66">
        <v>0</v>
      </c>
      <c r="CQ628" s="66">
        <v>0</v>
      </c>
      <c r="CR628" s="67">
        <v>0.22439024390243903</v>
      </c>
      <c r="CS628" s="67">
        <v>0.22439024390243903</v>
      </c>
      <c r="CT628" s="67">
        <v>0.27121951219512197</v>
      </c>
      <c r="CU628" s="67">
        <v>0.15707317073170732</v>
      </c>
      <c r="CV628" s="67">
        <v>0.12292682926829268</v>
      </c>
      <c r="CW628" s="68">
        <v>11</v>
      </c>
      <c r="CX628" s="68">
        <v>8</v>
      </c>
      <c r="CY628" s="68">
        <v>13</v>
      </c>
      <c r="CZ628" s="68">
        <v>10</v>
      </c>
      <c r="DI628" s="47"/>
      <c r="DJ628" s="47"/>
      <c r="DK628" s="47"/>
      <c r="DL628" s="47"/>
      <c r="DM628" s="47"/>
      <c r="DN628" s="47"/>
      <c r="DO628" s="47"/>
      <c r="DP628" s="47"/>
      <c r="DQ628" s="47"/>
      <c r="DR628" s="47"/>
      <c r="DS628" s="47"/>
      <c r="DT628" s="47"/>
      <c r="DU628" s="47"/>
      <c r="DV628" s="47"/>
      <c r="DW628" s="47"/>
      <c r="DX628" s="47"/>
      <c r="DY628" s="47"/>
      <c r="DZ628" s="47"/>
      <c r="EA628" s="47"/>
      <c r="EB628" s="47"/>
      <c r="EC628" s="47"/>
      <c r="ED628" s="47"/>
      <c r="EE628" s="47"/>
      <c r="EF628" s="47"/>
      <c r="EG628" s="47"/>
      <c r="EH628" s="47"/>
      <c r="EI628" s="47"/>
      <c r="EJ628" s="47"/>
      <c r="EK628" s="47"/>
      <c r="EL628" s="47"/>
      <c r="EM628" s="47"/>
      <c r="EN628" s="47"/>
      <c r="EO628" s="47"/>
      <c r="EP628" s="47"/>
      <c r="EQ628" s="47"/>
      <c r="ER628" s="47"/>
      <c r="ES628" s="47"/>
      <c r="ET628" s="47"/>
      <c r="EU628" s="47"/>
      <c r="EV628" s="47"/>
      <c r="EW628" s="47"/>
      <c r="EX628" s="47"/>
      <c r="EY628" s="47"/>
      <c r="EZ628" s="47"/>
      <c r="FA628" s="47"/>
      <c r="FB628" s="47"/>
      <c r="FC628" s="47"/>
      <c r="FD628" s="47"/>
      <c r="FE628" s="47"/>
      <c r="FF628" s="47"/>
      <c r="FG628" s="47"/>
      <c r="FH628" s="47"/>
      <c r="FI628" s="47"/>
      <c r="FJ628" s="47"/>
      <c r="FK628" s="47"/>
      <c r="FL628" s="47"/>
      <c r="FM628" s="47"/>
      <c r="FN628" s="47"/>
      <c r="FO628" s="47"/>
      <c r="FP628" s="47"/>
      <c r="FQ628" s="47"/>
      <c r="FR628" s="47"/>
      <c r="FS628" s="47"/>
      <c r="FT628" s="47"/>
      <c r="FU628" s="47"/>
      <c r="FV628" s="47"/>
      <c r="FW628" s="47"/>
      <c r="FX628" s="47"/>
      <c r="FY628" s="47"/>
      <c r="FZ628" s="47"/>
      <c r="GA628" s="47"/>
      <c r="GB628" s="47"/>
      <c r="GC628" s="47"/>
      <c r="GD628" s="47"/>
      <c r="GE628" s="47"/>
      <c r="GF628" s="47"/>
      <c r="GG628" s="47"/>
      <c r="GH628" s="47"/>
      <c r="GI628" s="47"/>
      <c r="GJ628" s="47"/>
      <c r="GK628" s="47"/>
      <c r="GL628" s="47"/>
      <c r="GM628" s="47"/>
      <c r="GN628" s="47"/>
      <c r="GO628" s="47"/>
      <c r="GP628" s="47"/>
      <c r="GQ628" s="47"/>
      <c r="GR628" s="47"/>
      <c r="GS628" s="47"/>
      <c r="GT628" s="47"/>
      <c r="GU628" s="47"/>
      <c r="GV628" s="47"/>
      <c r="GW628" s="47"/>
      <c r="GX628" s="47"/>
      <c r="GY628" s="47"/>
      <c r="GZ628" s="47"/>
      <c r="HA628" s="47"/>
      <c r="HB628" s="47"/>
      <c r="HC628" s="47"/>
      <c r="HD628" s="47"/>
      <c r="HE628" s="47"/>
      <c r="HF628" s="47"/>
      <c r="HG628" s="47"/>
      <c r="HH628" s="47"/>
      <c r="HI628" s="47"/>
      <c r="HJ628" s="47"/>
      <c r="HK628" s="47"/>
      <c r="HL628" s="47"/>
      <c r="HM628" s="47"/>
      <c r="HN628" s="47"/>
      <c r="HO628" s="47"/>
      <c r="HP628" s="47"/>
      <c r="HQ628" s="47"/>
      <c r="HR628" s="47"/>
      <c r="HS628" s="47"/>
      <c r="HT628" s="47"/>
      <c r="HU628" s="47"/>
      <c r="HV628" s="47"/>
      <c r="HW628" s="47"/>
      <c r="HX628" s="47"/>
      <c r="HY628" s="47"/>
      <c r="HZ628" s="47"/>
      <c r="IA628" s="47"/>
      <c r="IB628" s="47"/>
      <c r="IC628" s="47"/>
      <c r="ID628" s="47"/>
      <c r="IE628" s="47"/>
      <c r="IF628" s="47"/>
      <c r="IG628" s="47"/>
      <c r="IH628" s="47"/>
      <c r="II628" s="47"/>
      <c r="IJ628" s="47"/>
      <c r="IK628" s="47"/>
      <c r="IL628" s="47"/>
      <c r="IM628" s="47"/>
      <c r="IN628" s="47"/>
      <c r="IO628" s="47"/>
      <c r="IP628" s="47"/>
      <c r="IQ628" s="47"/>
      <c r="IR628" s="47"/>
      <c r="IS628" s="47"/>
      <c r="IT628" s="47"/>
      <c r="IU628" s="47"/>
      <c r="IV628" s="47"/>
      <c r="IW628" s="47"/>
      <c r="IX628" s="47"/>
      <c r="IY628" s="47"/>
      <c r="IZ628" s="47"/>
      <c r="JA628" s="47"/>
      <c r="JB628" s="47"/>
      <c r="JC628" s="47"/>
      <c r="JD628" s="47"/>
      <c r="JE628" s="47"/>
      <c r="JF628" s="47"/>
      <c r="JG628" s="47"/>
      <c r="JH628" s="47"/>
      <c r="JI628" s="47"/>
      <c r="JJ628" s="47"/>
      <c r="JK628" s="47"/>
      <c r="JL628" s="47"/>
      <c r="JM628" s="47"/>
      <c r="JN628" s="47"/>
      <c r="JO628" s="47"/>
      <c r="JP628" s="47"/>
      <c r="JQ628" s="47"/>
      <c r="JR628" s="47"/>
      <c r="JS628" s="47"/>
      <c r="JT628" s="47"/>
      <c r="JU628" s="47"/>
      <c r="JV628" s="47"/>
      <c r="JW628" s="47"/>
      <c r="JX628" s="47"/>
      <c r="JY628" s="47"/>
      <c r="JZ628" s="47"/>
      <c r="KA628" s="47"/>
      <c r="KB628" s="47"/>
      <c r="KC628" s="47"/>
      <c r="KD628" s="47"/>
      <c r="KE628" s="47"/>
      <c r="KF628" s="47"/>
      <c r="KG628" s="47"/>
      <c r="KH628" s="47"/>
      <c r="KI628" s="47"/>
      <c r="KJ628" s="47"/>
      <c r="KK628" s="47"/>
      <c r="KL628" s="47"/>
      <c r="KM628" s="47"/>
      <c r="KN628" s="47"/>
      <c r="KO628" s="47"/>
      <c r="KP628" s="47"/>
      <c r="KQ628" s="47"/>
      <c r="KR628" s="47"/>
      <c r="KS628" s="47"/>
      <c r="KT628" s="47"/>
      <c r="KU628" s="47"/>
      <c r="KV628" s="47"/>
      <c r="KW628" s="47"/>
      <c r="KX628" s="47"/>
      <c r="KY628" s="47"/>
      <c r="KZ628" s="47"/>
      <c r="LA628" s="47"/>
      <c r="LB628" s="47"/>
      <c r="LC628" s="47"/>
      <c r="LD628" s="47"/>
      <c r="LE628" s="47"/>
      <c r="LF628" s="47"/>
      <c r="LG628" s="47"/>
      <c r="LH628" s="47"/>
      <c r="LI628" s="47"/>
      <c r="LJ628" s="47"/>
      <c r="LK628" s="47"/>
      <c r="LL628" s="47"/>
      <c r="LM628" s="47"/>
      <c r="LN628" s="47"/>
      <c r="LO628" s="47"/>
      <c r="LP628" s="47"/>
      <c r="LQ628" s="47"/>
      <c r="LR628" s="47"/>
      <c r="LS628" s="47"/>
      <c r="LT628" s="47"/>
      <c r="LU628" s="47"/>
      <c r="LV628" s="47"/>
      <c r="LW628" s="47"/>
      <c r="LX628" s="47"/>
      <c r="LY628" s="47"/>
      <c r="LZ628" s="47"/>
      <c r="MA628" s="47"/>
      <c r="MB628" s="47"/>
      <c r="MC628" s="47"/>
      <c r="MD628" s="47"/>
      <c r="ME628" s="47"/>
      <c r="MF628" s="47"/>
      <c r="MG628" s="47"/>
      <c r="MH628" s="47"/>
      <c r="MI628" s="47"/>
      <c r="MJ628" s="47"/>
      <c r="MK628" s="47"/>
      <c r="ML628" s="47"/>
      <c r="MM628" s="47"/>
      <c r="MN628" s="47"/>
      <c r="MO628" s="47"/>
      <c r="MP628" s="47"/>
      <c r="MQ628" s="47"/>
      <c r="MR628" s="47"/>
      <c r="MS628" s="47"/>
      <c r="MT628" s="47"/>
      <c r="MU628" s="47"/>
      <c r="MV628" s="47"/>
      <c r="MW628" s="47"/>
      <c r="MX628" s="47"/>
      <c r="MY628" s="47"/>
      <c r="MZ628" s="47"/>
      <c r="NA628" s="47"/>
      <c r="NB628" s="47"/>
      <c r="NC628" s="47"/>
      <c r="ND628" s="47"/>
      <c r="NE628" s="47"/>
      <c r="NF628" s="47"/>
      <c r="NG628" s="47"/>
    </row>
    <row r="629" spans="1:371" x14ac:dyDescent="0.3">
      <c r="A629" s="3" t="s">
        <v>1003</v>
      </c>
      <c r="B629" s="3" t="s">
        <v>1156</v>
      </c>
      <c r="C629" s="3" t="s">
        <v>1173</v>
      </c>
      <c r="D629" s="6">
        <v>524549</v>
      </c>
      <c r="E629" s="4">
        <v>988</v>
      </c>
      <c r="F629" s="4">
        <v>604</v>
      </c>
      <c r="G629" s="54">
        <v>0.61133603238866396</v>
      </c>
      <c r="H629" s="4">
        <v>1</v>
      </c>
      <c r="I629" s="4">
        <v>604</v>
      </c>
      <c r="J629" s="6"/>
      <c r="K629" s="6">
        <v>604</v>
      </c>
      <c r="L629" s="6"/>
      <c r="M629" s="61"/>
      <c r="N629" s="4" t="s">
        <v>1712</v>
      </c>
      <c r="O629" s="4">
        <v>0</v>
      </c>
      <c r="P629" s="4">
        <v>0</v>
      </c>
      <c r="Q629" s="4">
        <v>0</v>
      </c>
      <c r="R629" s="4">
        <v>0</v>
      </c>
      <c r="S629" s="4">
        <v>100</v>
      </c>
      <c r="T629" s="4">
        <v>0</v>
      </c>
      <c r="U629" s="4">
        <v>0</v>
      </c>
      <c r="V629" s="4">
        <v>100</v>
      </c>
      <c r="W629" s="4">
        <v>98</v>
      </c>
      <c r="X629" s="4">
        <v>2</v>
      </c>
      <c r="Y629" s="4">
        <v>0</v>
      </c>
      <c r="Z629" s="4">
        <v>0</v>
      </c>
      <c r="AA629" s="4">
        <v>100</v>
      </c>
      <c r="AB629" s="4">
        <v>100</v>
      </c>
      <c r="AC629" s="4">
        <v>100</v>
      </c>
      <c r="AD629" s="4">
        <v>100</v>
      </c>
      <c r="AE629" s="4">
        <v>90</v>
      </c>
      <c r="AF629" s="4">
        <v>0</v>
      </c>
      <c r="AG629" s="4">
        <v>100</v>
      </c>
      <c r="AH629" s="4">
        <v>0</v>
      </c>
      <c r="AI629" s="4">
        <v>100</v>
      </c>
      <c r="AJ629" s="4">
        <v>2</v>
      </c>
      <c r="AK629" s="4" t="s">
        <v>96</v>
      </c>
      <c r="AL629" s="4" t="s">
        <v>96</v>
      </c>
      <c r="AM629" s="4">
        <v>4</v>
      </c>
      <c r="AN629" s="4" t="s">
        <v>97</v>
      </c>
      <c r="AO629" s="4" t="s">
        <v>97</v>
      </c>
      <c r="AP629" s="4" t="s">
        <v>97</v>
      </c>
      <c r="AQ629" s="4" t="s">
        <v>97</v>
      </c>
      <c r="AR629" s="4" t="s">
        <v>97</v>
      </c>
      <c r="AS629" s="4" t="s">
        <v>97</v>
      </c>
      <c r="AT629" s="4" t="s">
        <v>97</v>
      </c>
      <c r="AU629" s="4" t="s">
        <v>96</v>
      </c>
      <c r="AV629" s="4" t="s">
        <v>97</v>
      </c>
      <c r="AW629" s="4" t="s">
        <v>97</v>
      </c>
      <c r="AX629" s="4" t="s">
        <v>97</v>
      </c>
      <c r="AY629" s="4" t="s">
        <v>97</v>
      </c>
      <c r="AZ629" s="4" t="s">
        <v>97</v>
      </c>
      <c r="BA629" s="4" t="s">
        <v>97</v>
      </c>
      <c r="BB629" s="4" t="s">
        <v>97</v>
      </c>
      <c r="BC629" s="4" t="s">
        <v>97</v>
      </c>
      <c r="BD629" s="4" t="s">
        <v>96</v>
      </c>
      <c r="BE629" s="4">
        <v>1</v>
      </c>
      <c r="BF629" s="4">
        <v>1</v>
      </c>
      <c r="BG629" s="4">
        <v>15</v>
      </c>
      <c r="BH629" s="4">
        <v>0</v>
      </c>
      <c r="BI629" s="4">
        <v>14</v>
      </c>
      <c r="BJ629" s="4">
        <v>0</v>
      </c>
      <c r="BK629" s="4">
        <v>7</v>
      </c>
      <c r="BL629" s="4" t="s">
        <v>97</v>
      </c>
      <c r="BM629" s="4" t="s">
        <v>97</v>
      </c>
      <c r="BN629" s="4" t="s">
        <v>98</v>
      </c>
      <c r="BO629" s="6" t="s">
        <v>96</v>
      </c>
      <c r="BP629" s="6">
        <v>0</v>
      </c>
      <c r="BQ629" s="6" t="s">
        <v>98</v>
      </c>
      <c r="BR629" s="6" t="s">
        <v>96</v>
      </c>
      <c r="BS629" s="6">
        <v>91</v>
      </c>
      <c r="BT629" s="6" t="s">
        <v>96</v>
      </c>
      <c r="BU629" s="29" t="s">
        <v>429</v>
      </c>
      <c r="BV629" s="29" t="s">
        <v>1798</v>
      </c>
      <c r="BW629" s="29" t="s">
        <v>429</v>
      </c>
      <c r="BX629" s="29" t="s">
        <v>1798</v>
      </c>
      <c r="BY629" s="29" t="s">
        <v>430</v>
      </c>
      <c r="BZ629" s="65" t="s">
        <v>1800</v>
      </c>
      <c r="CA629" s="65" t="s">
        <v>1800</v>
      </c>
      <c r="CB629" s="65" t="s">
        <v>429</v>
      </c>
      <c r="CC629" s="65" t="s">
        <v>429</v>
      </c>
      <c r="CD629" s="66">
        <v>112</v>
      </c>
      <c r="CE629" s="66">
        <v>71</v>
      </c>
      <c r="CF629" s="66">
        <v>26</v>
      </c>
      <c r="CG629" s="66">
        <v>30</v>
      </c>
      <c r="CH629" s="66">
        <v>0</v>
      </c>
      <c r="CI629" s="66">
        <v>212</v>
      </c>
      <c r="CJ629" s="66">
        <v>92</v>
      </c>
      <c r="CK629" s="66">
        <v>50</v>
      </c>
      <c r="CL629" s="66">
        <v>291</v>
      </c>
      <c r="CM629" s="66">
        <v>119</v>
      </c>
      <c r="CN629" s="66">
        <v>16</v>
      </c>
      <c r="CO629" s="66">
        <v>46</v>
      </c>
      <c r="CP629" s="66">
        <v>9</v>
      </c>
      <c r="CQ629" s="66">
        <v>6</v>
      </c>
      <c r="CR629" s="67">
        <v>0.32992849846782429</v>
      </c>
      <c r="CS629" s="67">
        <v>0.254341164453524</v>
      </c>
      <c r="CT629" s="67">
        <v>0.23289070480081717</v>
      </c>
      <c r="CU629" s="67">
        <v>9.8059244126659853E-2</v>
      </c>
      <c r="CV629" s="67">
        <v>8.4780388151174668E-2</v>
      </c>
      <c r="CW629" s="68">
        <v>8</v>
      </c>
      <c r="CX629" s="68">
        <v>11</v>
      </c>
      <c r="CY629" s="68">
        <v>20</v>
      </c>
      <c r="CZ629" s="68">
        <v>4</v>
      </c>
    </row>
    <row r="630" spans="1:371" x14ac:dyDescent="0.3">
      <c r="A630" s="3" t="s">
        <v>1003</v>
      </c>
      <c r="B630" s="3" t="s">
        <v>1156</v>
      </c>
      <c r="C630" s="3" t="s">
        <v>1174</v>
      </c>
      <c r="D630" s="6">
        <v>524531</v>
      </c>
      <c r="E630" s="4">
        <v>2631</v>
      </c>
      <c r="F630" s="4">
        <v>2368</v>
      </c>
      <c r="G630" s="54">
        <v>0.90003800836183956</v>
      </c>
      <c r="H630" s="6">
        <v>1</v>
      </c>
      <c r="I630" s="4">
        <v>2249</v>
      </c>
      <c r="J630" s="6">
        <v>2249</v>
      </c>
      <c r="K630" s="6"/>
      <c r="L630" s="6"/>
      <c r="M630" s="61">
        <v>119</v>
      </c>
      <c r="N630" s="4" t="s">
        <v>1709</v>
      </c>
      <c r="O630" s="4">
        <v>1</v>
      </c>
      <c r="P630" s="4">
        <v>4</v>
      </c>
      <c r="Q630" s="4">
        <v>0</v>
      </c>
      <c r="R630" s="4">
        <v>0</v>
      </c>
      <c r="S630" s="4">
        <v>100</v>
      </c>
      <c r="T630" s="4">
        <v>0</v>
      </c>
      <c r="U630" s="4">
        <v>0</v>
      </c>
      <c r="V630" s="4">
        <v>0</v>
      </c>
      <c r="W630" s="4">
        <v>0</v>
      </c>
      <c r="X630" s="4">
        <v>100</v>
      </c>
      <c r="Y630" s="4">
        <v>0</v>
      </c>
      <c r="Z630" s="4">
        <v>0</v>
      </c>
      <c r="AA630" s="4">
        <v>100</v>
      </c>
      <c r="AB630" s="4">
        <v>100</v>
      </c>
      <c r="AC630" s="4">
        <v>100</v>
      </c>
      <c r="AD630" s="4">
        <v>0</v>
      </c>
      <c r="AE630" s="4">
        <v>0</v>
      </c>
      <c r="AF630" s="4">
        <v>0</v>
      </c>
      <c r="AG630" s="4">
        <v>1</v>
      </c>
      <c r="AH630" s="4">
        <v>99</v>
      </c>
      <c r="AI630" s="4">
        <v>100</v>
      </c>
      <c r="AJ630" s="4">
        <v>2</v>
      </c>
      <c r="AK630" s="4" t="s">
        <v>96</v>
      </c>
      <c r="AL630" s="4" t="s">
        <v>96</v>
      </c>
      <c r="AM630" s="4">
        <v>12</v>
      </c>
      <c r="AN630" s="4" t="s">
        <v>97</v>
      </c>
      <c r="AO630" s="4" t="s">
        <v>97</v>
      </c>
      <c r="AP630" s="4" t="s">
        <v>97</v>
      </c>
      <c r="AQ630" s="4" t="s">
        <v>96</v>
      </c>
      <c r="AR630" s="4" t="s">
        <v>96</v>
      </c>
      <c r="AS630" s="4" t="s">
        <v>97</v>
      </c>
      <c r="AT630" s="4" t="s">
        <v>97</v>
      </c>
      <c r="AU630" s="4" t="s">
        <v>96</v>
      </c>
      <c r="AV630" s="4" t="s">
        <v>97</v>
      </c>
      <c r="AW630" s="4" t="s">
        <v>97</v>
      </c>
      <c r="AX630" s="4" t="s">
        <v>97</v>
      </c>
      <c r="AY630" s="4" t="s">
        <v>97</v>
      </c>
      <c r="AZ630" s="4" t="s">
        <v>97</v>
      </c>
      <c r="BA630" s="4" t="s">
        <v>97</v>
      </c>
      <c r="BB630" s="4" t="s">
        <v>97</v>
      </c>
      <c r="BC630" s="4" t="s">
        <v>97</v>
      </c>
      <c r="BD630" s="4" t="s">
        <v>96</v>
      </c>
      <c r="BE630" s="4">
        <v>6</v>
      </c>
      <c r="BF630" s="4">
        <v>6</v>
      </c>
      <c r="BG630" s="4">
        <v>22</v>
      </c>
      <c r="BH630" s="4">
        <v>0</v>
      </c>
      <c r="BI630" s="4">
        <v>22</v>
      </c>
      <c r="BJ630" s="4">
        <v>0</v>
      </c>
      <c r="BK630" s="4">
        <v>9</v>
      </c>
      <c r="BL630" s="4" t="s">
        <v>96</v>
      </c>
      <c r="BM630" s="4" t="s">
        <v>1713</v>
      </c>
      <c r="BN630" s="4" t="s">
        <v>98</v>
      </c>
      <c r="BO630" s="6" t="s">
        <v>97</v>
      </c>
      <c r="BP630" s="6" t="s">
        <v>98</v>
      </c>
      <c r="BQ630" s="6" t="s">
        <v>98</v>
      </c>
      <c r="BR630" s="6" t="s">
        <v>96</v>
      </c>
      <c r="BS630" s="6">
        <v>150</v>
      </c>
      <c r="BT630" s="6" t="s">
        <v>96</v>
      </c>
      <c r="BU630" s="29" t="s">
        <v>430</v>
      </c>
      <c r="BV630" s="29" t="s">
        <v>1798</v>
      </c>
      <c r="BW630" s="29" t="s">
        <v>1798</v>
      </c>
      <c r="BX630" s="29" t="s">
        <v>1798</v>
      </c>
      <c r="BY630" s="29" t="s">
        <v>430</v>
      </c>
      <c r="BZ630" s="65" t="s">
        <v>429</v>
      </c>
      <c r="CA630" s="65" t="s">
        <v>1800</v>
      </c>
      <c r="CB630" s="65" t="s">
        <v>429</v>
      </c>
      <c r="CC630" s="65" t="s">
        <v>429</v>
      </c>
      <c r="CD630" s="66">
        <v>286</v>
      </c>
      <c r="CE630" s="66">
        <v>194</v>
      </c>
      <c r="CF630" s="66">
        <v>61</v>
      </c>
      <c r="CG630" s="66">
        <v>70</v>
      </c>
      <c r="CH630" s="66">
        <v>6</v>
      </c>
      <c r="CI630" s="66">
        <v>786</v>
      </c>
      <c r="CJ630" s="66">
        <v>0</v>
      </c>
      <c r="CK630" s="66">
        <v>163</v>
      </c>
      <c r="CL630" s="66">
        <v>1302</v>
      </c>
      <c r="CM630" s="66">
        <v>387</v>
      </c>
      <c r="CN630" s="66">
        <v>59</v>
      </c>
      <c r="CO630" s="66">
        <v>222</v>
      </c>
      <c r="CP630" s="66">
        <v>640</v>
      </c>
      <c r="CQ630" s="66">
        <v>633</v>
      </c>
      <c r="CR630" s="67">
        <v>0.48187372708757636</v>
      </c>
      <c r="CS630" s="67">
        <v>0.24521384928716905</v>
      </c>
      <c r="CT630" s="67">
        <v>0.1739307535641548</v>
      </c>
      <c r="CU630" s="67">
        <v>6.3543788187372705E-2</v>
      </c>
      <c r="CV630" s="67">
        <v>3.5437881873727088E-2</v>
      </c>
      <c r="CW630" s="68">
        <v>21</v>
      </c>
      <c r="CX630" s="68">
        <v>17</v>
      </c>
      <c r="CY630" s="68">
        <v>104</v>
      </c>
      <c r="CZ630" s="68">
        <v>23</v>
      </c>
    </row>
    <row r="631" spans="1:371" x14ac:dyDescent="0.3">
      <c r="A631" s="3" t="s">
        <v>1003</v>
      </c>
      <c r="B631" s="3" t="s">
        <v>1156</v>
      </c>
      <c r="C631" s="3" t="s">
        <v>1175</v>
      </c>
      <c r="D631" s="6">
        <v>524620</v>
      </c>
      <c r="E631" s="4">
        <v>2152</v>
      </c>
      <c r="F631" s="4">
        <v>61</v>
      </c>
      <c r="G631" s="54">
        <v>2.8345724907063198E-2</v>
      </c>
      <c r="H631" s="4">
        <v>1</v>
      </c>
      <c r="I631" s="4">
        <v>61</v>
      </c>
      <c r="J631" s="6"/>
      <c r="K631" s="6">
        <v>61</v>
      </c>
      <c r="L631" s="6"/>
      <c r="M631" s="61"/>
      <c r="N631" s="4" t="s">
        <v>1709</v>
      </c>
      <c r="O631" s="4">
        <v>24</v>
      </c>
      <c r="P631" s="4">
        <v>133</v>
      </c>
      <c r="Q631" s="4">
        <v>95</v>
      </c>
      <c r="R631" s="4">
        <v>95</v>
      </c>
      <c r="S631" s="4">
        <v>5</v>
      </c>
      <c r="T631" s="4">
        <v>0</v>
      </c>
      <c r="U631" s="4">
        <v>0</v>
      </c>
      <c r="V631" s="4">
        <v>90</v>
      </c>
      <c r="W631" s="4">
        <v>65</v>
      </c>
      <c r="X631" s="4">
        <v>35</v>
      </c>
      <c r="Y631" s="4">
        <v>0</v>
      </c>
      <c r="Z631" s="4">
        <v>0</v>
      </c>
      <c r="AA631" s="4">
        <v>100</v>
      </c>
      <c r="AB631" s="4">
        <v>100</v>
      </c>
      <c r="AC631" s="4">
        <v>100</v>
      </c>
      <c r="AD631" s="4">
        <v>100</v>
      </c>
      <c r="AE631" s="4">
        <v>92</v>
      </c>
      <c r="AF631" s="4">
        <v>0</v>
      </c>
      <c r="AG631" s="4">
        <v>95</v>
      </c>
      <c r="AH631" s="4">
        <v>5</v>
      </c>
      <c r="AI631" s="4">
        <v>100</v>
      </c>
      <c r="AJ631" s="4">
        <v>2</v>
      </c>
      <c r="AK631" s="4" t="s">
        <v>96</v>
      </c>
      <c r="AL631" s="4" t="s">
        <v>96</v>
      </c>
      <c r="AM631" s="4">
        <v>10</v>
      </c>
      <c r="AN631" s="4" t="s">
        <v>97</v>
      </c>
      <c r="AO631" s="4" t="s">
        <v>97</v>
      </c>
      <c r="AP631" s="4" t="s">
        <v>97</v>
      </c>
      <c r="AQ631" s="4" t="s">
        <v>96</v>
      </c>
      <c r="AR631" s="4" t="s">
        <v>96</v>
      </c>
      <c r="AS631" s="4" t="s">
        <v>97</v>
      </c>
      <c r="AT631" s="4" t="s">
        <v>97</v>
      </c>
      <c r="AU631" s="4" t="s">
        <v>97</v>
      </c>
      <c r="AV631" s="4" t="s">
        <v>97</v>
      </c>
      <c r="AW631" s="4" t="s">
        <v>97</v>
      </c>
      <c r="AX631" s="4" t="s">
        <v>97</v>
      </c>
      <c r="AY631" s="4" t="s">
        <v>97</v>
      </c>
      <c r="AZ631" s="4" t="s">
        <v>97</v>
      </c>
      <c r="BA631" s="4" t="s">
        <v>97</v>
      </c>
      <c r="BB631" s="4" t="s">
        <v>97</v>
      </c>
      <c r="BC631" s="4" t="s">
        <v>96</v>
      </c>
      <c r="BD631" s="4" t="s">
        <v>1710</v>
      </c>
      <c r="BE631" s="4">
        <v>0</v>
      </c>
      <c r="BF631" s="4">
        <v>10</v>
      </c>
      <c r="BG631" s="4">
        <v>10</v>
      </c>
      <c r="BH631" s="4">
        <v>0</v>
      </c>
      <c r="BI631" s="4">
        <v>0</v>
      </c>
      <c r="BJ631" s="4">
        <v>0</v>
      </c>
      <c r="BK631" s="4">
        <v>9</v>
      </c>
      <c r="BL631" s="4" t="s">
        <v>97</v>
      </c>
      <c r="BM631" s="4" t="s">
        <v>97</v>
      </c>
      <c r="BN631" s="4" t="s">
        <v>98</v>
      </c>
      <c r="BO631" s="6" t="s">
        <v>97</v>
      </c>
      <c r="BP631" s="6" t="s">
        <v>98</v>
      </c>
      <c r="BQ631" s="6" t="s">
        <v>98</v>
      </c>
      <c r="BR631" s="6" t="s">
        <v>96</v>
      </c>
      <c r="BS631" s="6">
        <v>4</v>
      </c>
      <c r="BT631" s="6" t="s">
        <v>96</v>
      </c>
      <c r="BU631" s="29" t="s">
        <v>429</v>
      </c>
      <c r="BV631" s="29" t="s">
        <v>429</v>
      </c>
      <c r="BW631" s="29" t="s">
        <v>429</v>
      </c>
      <c r="BX631" s="29" t="s">
        <v>429</v>
      </c>
      <c r="BY631" s="29" t="s">
        <v>429</v>
      </c>
      <c r="BZ631" s="65" t="s">
        <v>429</v>
      </c>
      <c r="CA631" s="65" t="s">
        <v>1800</v>
      </c>
      <c r="CB631" s="65" t="s">
        <v>429</v>
      </c>
      <c r="CC631" s="65" t="s">
        <v>429</v>
      </c>
      <c r="CD631" s="66">
        <v>63</v>
      </c>
      <c r="CE631" s="66">
        <v>22</v>
      </c>
      <c r="CF631" s="66">
        <v>24</v>
      </c>
      <c r="CG631" s="66">
        <v>0</v>
      </c>
      <c r="CH631" s="66">
        <v>3</v>
      </c>
      <c r="CI631" s="66">
        <v>22</v>
      </c>
      <c r="CJ631" s="66">
        <v>0</v>
      </c>
      <c r="CK631" s="66">
        <v>12</v>
      </c>
      <c r="CL631" s="66">
        <v>505</v>
      </c>
      <c r="CM631" s="66">
        <v>272</v>
      </c>
      <c r="CN631" s="66">
        <v>17</v>
      </c>
      <c r="CO631" s="66">
        <v>58</v>
      </c>
      <c r="CP631" s="66">
        <v>34</v>
      </c>
      <c r="CQ631" s="66">
        <v>35</v>
      </c>
      <c r="CR631" s="67">
        <v>0.19007155635062611</v>
      </c>
      <c r="CS631" s="67">
        <v>0.18336314847942756</v>
      </c>
      <c r="CT631" s="67">
        <v>0.31305903398926654</v>
      </c>
      <c r="CU631" s="67">
        <v>0.15787119856887299</v>
      </c>
      <c r="CV631" s="67">
        <v>0.15563506261180679</v>
      </c>
      <c r="CW631" s="68">
        <v>32</v>
      </c>
      <c r="CX631" s="68">
        <v>42</v>
      </c>
      <c r="CY631" s="68">
        <v>21</v>
      </c>
      <c r="CZ631" s="68">
        <v>21</v>
      </c>
    </row>
    <row r="632" spans="1:371" x14ac:dyDescent="0.3">
      <c r="A632" s="3" t="s">
        <v>1003</v>
      </c>
      <c r="B632" s="3" t="s">
        <v>1156</v>
      </c>
      <c r="C632" s="3" t="s">
        <v>1176</v>
      </c>
      <c r="D632" s="6">
        <v>524638</v>
      </c>
      <c r="E632" s="4">
        <v>1989</v>
      </c>
      <c r="F632" s="4">
        <v>596</v>
      </c>
      <c r="G632" s="54">
        <v>0.2996480643539467</v>
      </c>
      <c r="H632" s="4">
        <v>3</v>
      </c>
      <c r="I632" s="4">
        <v>436</v>
      </c>
      <c r="J632" s="6">
        <v>309</v>
      </c>
      <c r="K632" s="6">
        <v>89</v>
      </c>
      <c r="L632" s="6">
        <v>38</v>
      </c>
      <c r="M632" s="61">
        <v>160</v>
      </c>
      <c r="N632" s="4" t="s">
        <v>1709</v>
      </c>
      <c r="O632" s="4">
        <v>11</v>
      </c>
      <c r="P632" s="4">
        <v>38</v>
      </c>
      <c r="Q632" s="4">
        <v>100</v>
      </c>
      <c r="R632" s="4">
        <v>60</v>
      </c>
      <c r="S632" s="4">
        <v>40</v>
      </c>
      <c r="T632" s="4">
        <v>0</v>
      </c>
      <c r="U632" s="4">
        <v>0</v>
      </c>
      <c r="V632" s="4">
        <v>90</v>
      </c>
      <c r="W632" s="4">
        <v>60</v>
      </c>
      <c r="X632" s="4">
        <v>30</v>
      </c>
      <c r="Y632" s="4">
        <v>0</v>
      </c>
      <c r="Z632" s="4">
        <v>10</v>
      </c>
      <c r="AA632" s="4">
        <v>100</v>
      </c>
      <c r="AB632" s="4">
        <v>100</v>
      </c>
      <c r="AC632" s="4">
        <v>100</v>
      </c>
      <c r="AD632" s="4">
        <v>100</v>
      </c>
      <c r="AE632" s="4">
        <v>100</v>
      </c>
      <c r="AF632" s="4">
        <v>0</v>
      </c>
      <c r="AG632" s="4">
        <v>60</v>
      </c>
      <c r="AH632" s="4">
        <v>40</v>
      </c>
      <c r="AI632" s="4">
        <v>100</v>
      </c>
      <c r="AJ632" s="4">
        <v>2</v>
      </c>
      <c r="AK632" s="4" t="s">
        <v>96</v>
      </c>
      <c r="AL632" s="4" t="s">
        <v>96</v>
      </c>
      <c r="AM632" s="4">
        <v>5</v>
      </c>
      <c r="AN632" s="4" t="s">
        <v>96</v>
      </c>
      <c r="AO632" s="4" t="s">
        <v>97</v>
      </c>
      <c r="AP632" s="4" t="s">
        <v>96</v>
      </c>
      <c r="AQ632" s="4" t="s">
        <v>96</v>
      </c>
      <c r="AR632" s="4" t="s">
        <v>96</v>
      </c>
      <c r="AS632" s="4" t="s">
        <v>97</v>
      </c>
      <c r="AT632" s="4" t="s">
        <v>97</v>
      </c>
      <c r="AU632" s="4" t="s">
        <v>96</v>
      </c>
      <c r="AV632" s="4" t="s">
        <v>97</v>
      </c>
      <c r="AW632" s="4" t="s">
        <v>97</v>
      </c>
      <c r="AX632" s="4" t="s">
        <v>97</v>
      </c>
      <c r="AY632" s="4" t="s">
        <v>97</v>
      </c>
      <c r="AZ632" s="4" t="s">
        <v>97</v>
      </c>
      <c r="BA632" s="4" t="s">
        <v>96</v>
      </c>
      <c r="BB632" s="4" t="s">
        <v>96</v>
      </c>
      <c r="BC632" s="4" t="s">
        <v>97</v>
      </c>
      <c r="BD632" s="4" t="s">
        <v>97</v>
      </c>
      <c r="BE632" s="4">
        <v>0</v>
      </c>
      <c r="BF632" s="4">
        <v>2</v>
      </c>
      <c r="BG632" s="4">
        <v>10</v>
      </c>
      <c r="BH632" s="4">
        <v>0</v>
      </c>
      <c r="BI632" s="4">
        <v>0</v>
      </c>
      <c r="BJ632" s="4">
        <v>0</v>
      </c>
      <c r="BK632" s="4">
        <v>7</v>
      </c>
      <c r="BL632" s="4" t="s">
        <v>97</v>
      </c>
      <c r="BM632" s="4" t="s">
        <v>96</v>
      </c>
      <c r="BN632" s="4" t="s">
        <v>1729</v>
      </c>
      <c r="BO632" s="6" t="s">
        <v>97</v>
      </c>
      <c r="BP632" s="6" t="s">
        <v>98</v>
      </c>
      <c r="BQ632" s="6" t="s">
        <v>98</v>
      </c>
      <c r="BR632" s="6" t="s">
        <v>96</v>
      </c>
      <c r="BS632" s="6">
        <v>5</v>
      </c>
      <c r="BT632" s="6" t="s">
        <v>96</v>
      </c>
      <c r="BU632" s="29" t="s">
        <v>430</v>
      </c>
      <c r="BV632" s="29" t="s">
        <v>1801</v>
      </c>
      <c r="BW632" s="29" t="s">
        <v>429</v>
      </c>
      <c r="BX632" s="29" t="s">
        <v>429</v>
      </c>
      <c r="BY632" s="29" t="s">
        <v>429</v>
      </c>
      <c r="BZ632" s="65" t="s">
        <v>429</v>
      </c>
      <c r="CA632" s="65" t="s">
        <v>1800</v>
      </c>
      <c r="CB632" s="65" t="s">
        <v>429</v>
      </c>
      <c r="CC632" s="65" t="s">
        <v>1800</v>
      </c>
      <c r="CD632" s="66">
        <v>80</v>
      </c>
      <c r="CE632" s="66">
        <v>30</v>
      </c>
      <c r="CF632" s="66">
        <v>15</v>
      </c>
      <c r="CG632" s="66">
        <v>8</v>
      </c>
      <c r="CH632" s="66">
        <v>4</v>
      </c>
      <c r="CI632" s="66">
        <v>88</v>
      </c>
      <c r="CJ632" s="66">
        <v>1</v>
      </c>
      <c r="CK632" s="66">
        <v>28</v>
      </c>
      <c r="CL632" s="66">
        <v>575</v>
      </c>
      <c r="CM632" s="66">
        <v>272</v>
      </c>
      <c r="CN632" s="66">
        <v>19</v>
      </c>
      <c r="CO632" s="66">
        <v>78</v>
      </c>
      <c r="CP632" s="66">
        <v>1</v>
      </c>
      <c r="CQ632" s="66">
        <v>0</v>
      </c>
      <c r="CR632" s="67">
        <v>0.24577954319761669</v>
      </c>
      <c r="CS632" s="67">
        <v>0.24180734856007943</v>
      </c>
      <c r="CT632" s="67">
        <v>0.25620655412115195</v>
      </c>
      <c r="CU632" s="67">
        <v>0.14448857994041708</v>
      </c>
      <c r="CV632" s="67">
        <v>0.11171797418073486</v>
      </c>
      <c r="CW632" s="68">
        <v>31</v>
      </c>
      <c r="CX632" s="68">
        <v>31</v>
      </c>
      <c r="CY632" s="68">
        <v>25</v>
      </c>
      <c r="CZ632" s="68">
        <v>12</v>
      </c>
    </row>
    <row r="633" spans="1:371" x14ac:dyDescent="0.3">
      <c r="A633" s="3" t="s">
        <v>1003</v>
      </c>
      <c r="B633" s="3" t="s">
        <v>1156</v>
      </c>
      <c r="C633" s="3" t="s">
        <v>1179</v>
      </c>
      <c r="D633" s="6">
        <v>524654</v>
      </c>
      <c r="E633" s="4">
        <v>1143</v>
      </c>
      <c r="F633" s="4">
        <v>182</v>
      </c>
      <c r="G633" s="54">
        <v>0.15923009623797024</v>
      </c>
      <c r="H633" s="4">
        <v>1</v>
      </c>
      <c r="I633" s="4">
        <v>182</v>
      </c>
      <c r="J633" s="6"/>
      <c r="K633" s="6">
        <v>182</v>
      </c>
      <c r="L633" s="6"/>
      <c r="M633" s="61"/>
      <c r="N633" s="4" t="s">
        <v>1709</v>
      </c>
      <c r="O633" s="4">
        <v>0</v>
      </c>
      <c r="P633" s="4">
        <v>0</v>
      </c>
      <c r="Q633" s="4">
        <v>100</v>
      </c>
      <c r="R633" s="4">
        <v>100</v>
      </c>
      <c r="S633" s="4">
        <v>0</v>
      </c>
      <c r="T633" s="4">
        <v>0</v>
      </c>
      <c r="U633" s="4">
        <v>0</v>
      </c>
      <c r="V633" s="4">
        <v>0</v>
      </c>
      <c r="W633" s="4">
        <v>0</v>
      </c>
      <c r="X633" s="4">
        <v>100</v>
      </c>
      <c r="Y633" s="4">
        <v>0</v>
      </c>
      <c r="Z633" s="4">
        <v>0</v>
      </c>
      <c r="AA633" s="4">
        <v>100</v>
      </c>
      <c r="AB633" s="4">
        <v>100</v>
      </c>
      <c r="AC633" s="4">
        <v>100</v>
      </c>
      <c r="AD633" s="4">
        <v>100</v>
      </c>
      <c r="AE633" s="4">
        <v>100</v>
      </c>
      <c r="AF633" s="4">
        <v>0</v>
      </c>
      <c r="AG633" s="4">
        <v>100</v>
      </c>
      <c r="AH633" s="4">
        <v>0</v>
      </c>
      <c r="AI633" s="4">
        <v>100</v>
      </c>
      <c r="AJ633" s="4">
        <v>2</v>
      </c>
      <c r="AK633" s="4" t="s">
        <v>96</v>
      </c>
      <c r="AL633" s="4" t="s">
        <v>96</v>
      </c>
      <c r="AM633" s="4">
        <v>10</v>
      </c>
      <c r="AN633" s="4" t="s">
        <v>97</v>
      </c>
      <c r="AO633" s="4" t="s">
        <v>97</v>
      </c>
      <c r="AP633" s="4" t="s">
        <v>97</v>
      </c>
      <c r="AQ633" s="4" t="s">
        <v>96</v>
      </c>
      <c r="AR633" s="4" t="s">
        <v>96</v>
      </c>
      <c r="AS633" s="4" t="s">
        <v>97</v>
      </c>
      <c r="AT633" s="4" t="s">
        <v>97</v>
      </c>
      <c r="AU633" s="4" t="s">
        <v>96</v>
      </c>
      <c r="AV633" s="4" t="s">
        <v>97</v>
      </c>
      <c r="AW633" s="4" t="s">
        <v>97</v>
      </c>
      <c r="AX633" s="4" t="s">
        <v>97</v>
      </c>
      <c r="AY633" s="4" t="s">
        <v>97</v>
      </c>
      <c r="AZ633" s="4" t="s">
        <v>97</v>
      </c>
      <c r="BA633" s="4" t="s">
        <v>97</v>
      </c>
      <c r="BB633" s="4" t="s">
        <v>97</v>
      </c>
      <c r="BC633" s="4" t="s">
        <v>97</v>
      </c>
      <c r="BD633" s="4" t="s">
        <v>96</v>
      </c>
      <c r="BE633" s="4">
        <v>2</v>
      </c>
      <c r="BF633" s="4">
        <v>4</v>
      </c>
      <c r="BG633" s="4">
        <v>13</v>
      </c>
      <c r="BH633" s="4">
        <v>1</v>
      </c>
      <c r="BI633" s="4">
        <v>13</v>
      </c>
      <c r="BJ633" s="4">
        <v>1</v>
      </c>
      <c r="BK633" s="4">
        <v>7</v>
      </c>
      <c r="BL633" s="4" t="s">
        <v>97</v>
      </c>
      <c r="BM633" s="4" t="s">
        <v>1439</v>
      </c>
      <c r="BN633" s="4" t="s">
        <v>98</v>
      </c>
      <c r="BO633" s="6" t="s">
        <v>97</v>
      </c>
      <c r="BP633" s="6" t="s">
        <v>98</v>
      </c>
      <c r="BQ633" s="6" t="s">
        <v>98</v>
      </c>
      <c r="BR633" s="6" t="s">
        <v>96</v>
      </c>
      <c r="BS633" s="6">
        <v>13</v>
      </c>
      <c r="BT633" s="6" t="s">
        <v>96</v>
      </c>
      <c r="BU633" s="29" t="s">
        <v>430</v>
      </c>
      <c r="BV633" s="29" t="s">
        <v>1801</v>
      </c>
      <c r="BW633" s="29" t="s">
        <v>1801</v>
      </c>
      <c r="BX633" s="29" t="s">
        <v>429</v>
      </c>
      <c r="BY633" s="29" t="s">
        <v>429</v>
      </c>
      <c r="BZ633" s="65" t="s">
        <v>1800</v>
      </c>
      <c r="CA633" s="65" t="s">
        <v>429</v>
      </c>
      <c r="CB633" s="65" t="s">
        <v>1800</v>
      </c>
      <c r="CC633" s="65" t="s">
        <v>1800</v>
      </c>
      <c r="CD633" s="66">
        <v>41</v>
      </c>
      <c r="CE633" s="66">
        <v>21</v>
      </c>
      <c r="CF633" s="66">
        <v>9</v>
      </c>
      <c r="CG633" s="66">
        <v>0</v>
      </c>
      <c r="CH633" s="66">
        <v>2</v>
      </c>
      <c r="CI633" s="66">
        <v>58</v>
      </c>
      <c r="CJ633" s="66">
        <v>23</v>
      </c>
      <c r="CK633" s="66">
        <v>21</v>
      </c>
      <c r="CL633" s="66">
        <v>303</v>
      </c>
      <c r="CM633" s="66">
        <v>143</v>
      </c>
      <c r="CN633" s="66">
        <v>22</v>
      </c>
      <c r="CO633" s="66">
        <v>36</v>
      </c>
      <c r="CP633" s="66">
        <v>23</v>
      </c>
      <c r="CQ633" s="66">
        <v>21</v>
      </c>
      <c r="CR633" s="67">
        <v>0.2219298245614035</v>
      </c>
      <c r="CS633" s="67">
        <v>0.23508771929824562</v>
      </c>
      <c r="CT633" s="67">
        <v>0.27368421052631581</v>
      </c>
      <c r="CU633" s="67">
        <v>0.15964912280701754</v>
      </c>
      <c r="CV633" s="67">
        <v>0.10964912280701754</v>
      </c>
      <c r="CW633" s="68">
        <v>22</v>
      </c>
      <c r="CX633" s="68">
        <v>25</v>
      </c>
      <c r="CY633" s="68">
        <v>28</v>
      </c>
      <c r="CZ633" s="68">
        <v>11</v>
      </c>
    </row>
    <row r="634" spans="1:371" x14ac:dyDescent="0.3">
      <c r="A634" s="3" t="s">
        <v>1003</v>
      </c>
      <c r="B634" s="3" t="s">
        <v>1156</v>
      </c>
      <c r="C634" s="3" t="s">
        <v>1180</v>
      </c>
      <c r="D634" s="6">
        <v>524743</v>
      </c>
      <c r="E634" s="4">
        <v>1969</v>
      </c>
      <c r="F634" s="4">
        <v>503</v>
      </c>
      <c r="G634" s="54">
        <v>0.25545962417470797</v>
      </c>
      <c r="H634" s="4">
        <v>1</v>
      </c>
      <c r="I634" s="4">
        <v>503</v>
      </c>
      <c r="J634" s="6"/>
      <c r="K634" s="6">
        <v>503</v>
      </c>
      <c r="L634" s="6"/>
      <c r="M634" s="61"/>
      <c r="N634" s="4" t="s">
        <v>1709</v>
      </c>
      <c r="O634" s="4">
        <v>0</v>
      </c>
      <c r="P634" s="4">
        <v>0</v>
      </c>
      <c r="Q634" s="4">
        <v>100</v>
      </c>
      <c r="R634" s="4">
        <v>100</v>
      </c>
      <c r="S634" s="4">
        <v>0</v>
      </c>
      <c r="T634" s="4">
        <v>0</v>
      </c>
      <c r="U634" s="4">
        <v>0</v>
      </c>
      <c r="V634" s="4">
        <v>10</v>
      </c>
      <c r="W634" s="4">
        <v>10</v>
      </c>
      <c r="X634" s="4">
        <v>80</v>
      </c>
      <c r="Y634" s="4">
        <v>5</v>
      </c>
      <c r="Z634" s="4">
        <v>5</v>
      </c>
      <c r="AA634" s="4">
        <v>100</v>
      </c>
      <c r="AB634" s="4">
        <v>100</v>
      </c>
      <c r="AC634" s="4">
        <v>100</v>
      </c>
      <c r="AD634" s="4">
        <v>100</v>
      </c>
      <c r="AE634" s="4">
        <v>100</v>
      </c>
      <c r="AF634" s="4">
        <v>0</v>
      </c>
      <c r="AG634" s="4">
        <v>0</v>
      </c>
      <c r="AH634" s="4">
        <v>100</v>
      </c>
      <c r="AI634" s="4">
        <v>100</v>
      </c>
      <c r="AJ634" s="4">
        <v>2</v>
      </c>
      <c r="AK634" s="4" t="s">
        <v>97</v>
      </c>
      <c r="AL634" s="4" t="s">
        <v>97</v>
      </c>
      <c r="AM634" s="4" t="s">
        <v>98</v>
      </c>
      <c r="AN634" s="4" t="s">
        <v>97</v>
      </c>
      <c r="AO634" s="4" t="s">
        <v>97</v>
      </c>
      <c r="AP634" s="4" t="s">
        <v>97</v>
      </c>
      <c r="AQ634" s="4" t="s">
        <v>97</v>
      </c>
      <c r="AR634" s="4" t="s">
        <v>97</v>
      </c>
      <c r="AS634" s="4" t="s">
        <v>97</v>
      </c>
      <c r="AT634" s="4" t="s">
        <v>97</v>
      </c>
      <c r="AU634" s="4" t="s">
        <v>97</v>
      </c>
      <c r="AV634" s="4" t="s">
        <v>97</v>
      </c>
      <c r="AW634" s="4" t="s">
        <v>97</v>
      </c>
      <c r="AX634" s="4" t="s">
        <v>97</v>
      </c>
      <c r="AY634" s="4" t="s">
        <v>97</v>
      </c>
      <c r="AZ634" s="4" t="s">
        <v>97</v>
      </c>
      <c r="BA634" s="4" t="s">
        <v>97</v>
      </c>
      <c r="BB634" s="4" t="s">
        <v>97</v>
      </c>
      <c r="BC634" s="4" t="s">
        <v>97</v>
      </c>
      <c r="BD634" s="4" t="s">
        <v>96</v>
      </c>
      <c r="BE634" s="4">
        <v>0</v>
      </c>
      <c r="BF634" s="4">
        <v>0</v>
      </c>
      <c r="BG634" s="4">
        <v>17</v>
      </c>
      <c r="BH634" s="4">
        <v>0</v>
      </c>
      <c r="BI634" s="4">
        <v>3</v>
      </c>
      <c r="BJ634" s="4">
        <v>0</v>
      </c>
      <c r="BK634" s="4">
        <v>9</v>
      </c>
      <c r="BL634" s="4" t="s">
        <v>97</v>
      </c>
      <c r="BM634" s="4" t="s">
        <v>97</v>
      </c>
      <c r="BN634" s="4" t="s">
        <v>98</v>
      </c>
      <c r="BO634" s="6" t="s">
        <v>97</v>
      </c>
      <c r="BP634" s="6" t="s">
        <v>98</v>
      </c>
      <c r="BQ634" s="6" t="s">
        <v>98</v>
      </c>
      <c r="BR634" s="6" t="s">
        <v>96</v>
      </c>
      <c r="BS634" s="6">
        <v>40</v>
      </c>
      <c r="BT634" s="6" t="s">
        <v>96</v>
      </c>
      <c r="BU634" s="29" t="s">
        <v>430</v>
      </c>
      <c r="BV634" s="29" t="s">
        <v>1801</v>
      </c>
      <c r="BW634" s="29" t="s">
        <v>429</v>
      </c>
      <c r="BX634" s="29" t="s">
        <v>429</v>
      </c>
      <c r="BY634" s="29" t="s">
        <v>429</v>
      </c>
      <c r="BZ634" s="65" t="s">
        <v>1800</v>
      </c>
      <c r="CA634" s="65" t="s">
        <v>1800</v>
      </c>
      <c r="CB634" s="65" t="s">
        <v>1800</v>
      </c>
      <c r="CC634" s="65" t="s">
        <v>1800</v>
      </c>
      <c r="CD634" s="66">
        <v>142</v>
      </c>
      <c r="CE634" s="66">
        <v>78</v>
      </c>
      <c r="CF634" s="66">
        <v>43</v>
      </c>
      <c r="CG634" s="66">
        <v>0</v>
      </c>
      <c r="CH634" s="66">
        <v>1</v>
      </c>
      <c r="CI634" s="66">
        <v>199</v>
      </c>
      <c r="CJ634" s="66">
        <v>3</v>
      </c>
      <c r="CK634" s="66">
        <v>52</v>
      </c>
      <c r="CL634" s="66">
        <v>504</v>
      </c>
      <c r="CM634" s="66">
        <v>250</v>
      </c>
      <c r="CN634" s="66">
        <v>27</v>
      </c>
      <c r="CO634" s="66">
        <v>70</v>
      </c>
      <c r="CP634" s="66">
        <v>151</v>
      </c>
      <c r="CQ634" s="66">
        <v>132</v>
      </c>
      <c r="CR634" s="67">
        <v>0.22727272727272727</v>
      </c>
      <c r="CS634" s="67">
        <v>0.19989669421487602</v>
      </c>
      <c r="CT634" s="67">
        <v>0.28770661157024796</v>
      </c>
      <c r="CU634" s="67">
        <v>0.15857438016528927</v>
      </c>
      <c r="CV634" s="67">
        <v>0.12654958677685951</v>
      </c>
      <c r="CW634" s="68">
        <v>26</v>
      </c>
      <c r="CX634" s="68">
        <v>39</v>
      </c>
      <c r="CY634" s="68">
        <v>24</v>
      </c>
      <c r="CZ634" s="68">
        <v>16</v>
      </c>
    </row>
    <row r="635" spans="1:371" x14ac:dyDescent="0.3">
      <c r="A635" s="3" t="s">
        <v>1003</v>
      </c>
      <c r="B635" s="3" t="s">
        <v>1156</v>
      </c>
      <c r="C635" s="3" t="s">
        <v>1181</v>
      </c>
      <c r="D635" s="6">
        <v>524751</v>
      </c>
      <c r="E635" s="4">
        <v>430</v>
      </c>
      <c r="F635" s="4">
        <v>280</v>
      </c>
      <c r="G635" s="54">
        <v>0.65116279069767447</v>
      </c>
      <c r="H635" s="4">
        <v>2</v>
      </c>
      <c r="I635" s="4">
        <v>250</v>
      </c>
      <c r="J635" s="6"/>
      <c r="K635" s="6">
        <v>250</v>
      </c>
      <c r="L635" s="6"/>
      <c r="M635" s="61">
        <v>30</v>
      </c>
      <c r="N635" s="4" t="s">
        <v>1709</v>
      </c>
      <c r="O635" s="4">
        <v>0</v>
      </c>
      <c r="P635" s="4">
        <v>0</v>
      </c>
      <c r="Q635" s="4">
        <v>100</v>
      </c>
      <c r="R635" s="4">
        <v>85</v>
      </c>
      <c r="S635" s="4">
        <v>15</v>
      </c>
      <c r="T635" s="4">
        <v>0</v>
      </c>
      <c r="U635" s="4">
        <v>0</v>
      </c>
      <c r="V635" s="4">
        <v>0</v>
      </c>
      <c r="W635" s="4">
        <v>0</v>
      </c>
      <c r="X635" s="4">
        <v>70</v>
      </c>
      <c r="Y635" s="4">
        <v>10</v>
      </c>
      <c r="Z635" s="4">
        <v>20</v>
      </c>
      <c r="AA635" s="4">
        <v>100</v>
      </c>
      <c r="AB635" s="4">
        <v>100</v>
      </c>
      <c r="AC635" s="4">
        <v>100</v>
      </c>
      <c r="AD635" s="4">
        <v>65</v>
      </c>
      <c r="AE635" s="4">
        <v>65</v>
      </c>
      <c r="AF635" s="4">
        <v>0</v>
      </c>
      <c r="AG635" s="4">
        <v>0</v>
      </c>
      <c r="AH635" s="4">
        <v>100</v>
      </c>
      <c r="AI635" s="4">
        <v>100</v>
      </c>
      <c r="AJ635" s="4">
        <v>1</v>
      </c>
      <c r="AK635" s="4" t="s">
        <v>96</v>
      </c>
      <c r="AL635" s="4" t="s">
        <v>97</v>
      </c>
      <c r="AM635" s="4" t="s">
        <v>98</v>
      </c>
      <c r="AN635" s="4" t="s">
        <v>97</v>
      </c>
      <c r="AO635" s="4" t="s">
        <v>97</v>
      </c>
      <c r="AP635" s="4" t="s">
        <v>97</v>
      </c>
      <c r="AQ635" s="4" t="s">
        <v>97</v>
      </c>
      <c r="AR635" s="4" t="s">
        <v>97</v>
      </c>
      <c r="AS635" s="4" t="s">
        <v>97</v>
      </c>
      <c r="AT635" s="4" t="s">
        <v>97</v>
      </c>
      <c r="AU635" s="4" t="s">
        <v>97</v>
      </c>
      <c r="AV635" s="4" t="s">
        <v>97</v>
      </c>
      <c r="AW635" s="4" t="s">
        <v>97</v>
      </c>
      <c r="AX635" s="4" t="s">
        <v>97</v>
      </c>
      <c r="AY635" s="4" t="s">
        <v>97</v>
      </c>
      <c r="AZ635" s="4" t="s">
        <v>97</v>
      </c>
      <c r="BA635" s="4" t="s">
        <v>97</v>
      </c>
      <c r="BB635" s="4" t="s">
        <v>97</v>
      </c>
      <c r="BC635" s="4" t="s">
        <v>97</v>
      </c>
      <c r="BD635" s="4" t="s">
        <v>1439</v>
      </c>
      <c r="BE635" s="4">
        <v>5</v>
      </c>
      <c r="BF635" s="4">
        <v>18</v>
      </c>
      <c r="BG635" s="4">
        <v>18</v>
      </c>
      <c r="BH635" s="4">
        <v>0</v>
      </c>
      <c r="BI635" s="4">
        <v>18</v>
      </c>
      <c r="BJ635" s="4">
        <v>0</v>
      </c>
      <c r="BK635" s="4">
        <v>5</v>
      </c>
      <c r="BL635" s="4" t="s">
        <v>97</v>
      </c>
      <c r="BM635" s="4" t="s">
        <v>97</v>
      </c>
      <c r="BN635" s="4" t="s">
        <v>98</v>
      </c>
      <c r="BO635" s="6" t="s">
        <v>97</v>
      </c>
      <c r="BP635" s="6" t="s">
        <v>98</v>
      </c>
      <c r="BQ635" s="6" t="s">
        <v>98</v>
      </c>
      <c r="BR635" s="6" t="s">
        <v>96</v>
      </c>
      <c r="BS635" s="6">
        <v>21</v>
      </c>
      <c r="BT635" s="6" t="s">
        <v>96</v>
      </c>
      <c r="BU635" s="29" t="s">
        <v>429</v>
      </c>
      <c r="BV635" s="29" t="s">
        <v>429</v>
      </c>
      <c r="BW635" s="29" t="s">
        <v>429</v>
      </c>
      <c r="BX635" s="29" t="s">
        <v>429</v>
      </c>
      <c r="BY635" s="29" t="s">
        <v>430</v>
      </c>
      <c r="BZ635" s="65" t="s">
        <v>429</v>
      </c>
      <c r="CA635" s="65" t="s">
        <v>429</v>
      </c>
      <c r="CB635" s="65" t="s">
        <v>429</v>
      </c>
      <c r="CC635" s="65" t="s">
        <v>429</v>
      </c>
      <c r="CD635" s="66">
        <v>64</v>
      </c>
      <c r="CE635" s="66">
        <v>42</v>
      </c>
      <c r="CF635" s="66">
        <v>21</v>
      </c>
      <c r="CG635" s="66">
        <v>0</v>
      </c>
      <c r="CH635" s="66">
        <v>0</v>
      </c>
      <c r="CI635" s="66">
        <v>139</v>
      </c>
      <c r="CJ635" s="66">
        <v>0</v>
      </c>
      <c r="CK635" s="66">
        <v>28</v>
      </c>
      <c r="CL635" s="66">
        <v>166</v>
      </c>
      <c r="CM635" s="66">
        <v>62</v>
      </c>
      <c r="CN635" s="66">
        <v>9</v>
      </c>
      <c r="CO635" s="66">
        <v>27</v>
      </c>
      <c r="CP635" s="66">
        <v>44</v>
      </c>
      <c r="CQ635" s="66">
        <v>45</v>
      </c>
      <c r="CR635" s="67">
        <v>0.36211031175059955</v>
      </c>
      <c r="CS635" s="67">
        <v>0.29736211031175058</v>
      </c>
      <c r="CT635" s="67">
        <v>0.19904076738609114</v>
      </c>
      <c r="CU635" s="67">
        <v>5.9952038369304558E-2</v>
      </c>
      <c r="CV635" s="67">
        <v>8.1534772182254203E-2</v>
      </c>
      <c r="CW635" s="68">
        <v>0</v>
      </c>
      <c r="CX635" s="68">
        <v>7</v>
      </c>
      <c r="CY635" s="68">
        <v>11</v>
      </c>
      <c r="CZ635" s="68">
        <v>2</v>
      </c>
    </row>
    <row r="636" spans="1:371" x14ac:dyDescent="0.3">
      <c r="A636" s="3" t="s">
        <v>1003</v>
      </c>
      <c r="B636" s="3" t="s">
        <v>1156</v>
      </c>
      <c r="C636" s="3" t="s">
        <v>1183</v>
      </c>
      <c r="D636" s="6">
        <v>524832</v>
      </c>
      <c r="E636" s="4">
        <v>852</v>
      </c>
      <c r="F636" s="4">
        <v>613</v>
      </c>
      <c r="G636" s="54">
        <v>0.71948356807511737</v>
      </c>
      <c r="H636" s="4">
        <v>1</v>
      </c>
      <c r="I636" s="4">
        <v>613</v>
      </c>
      <c r="J636" s="6">
        <v>613</v>
      </c>
      <c r="K636" s="6"/>
      <c r="L636" s="6"/>
      <c r="M636" s="61"/>
      <c r="N636" s="4" t="s">
        <v>1709</v>
      </c>
      <c r="O636" s="4">
        <v>0</v>
      </c>
      <c r="P636" s="4">
        <v>0</v>
      </c>
      <c r="Q636" s="4">
        <v>100</v>
      </c>
      <c r="R636" s="4">
        <v>85</v>
      </c>
      <c r="S636" s="4">
        <v>15</v>
      </c>
      <c r="T636" s="4">
        <v>0</v>
      </c>
      <c r="U636" s="4">
        <v>0</v>
      </c>
      <c r="V636" s="4">
        <v>0</v>
      </c>
      <c r="W636" s="4">
        <v>0</v>
      </c>
      <c r="X636" s="4">
        <v>90</v>
      </c>
      <c r="Y636" s="4">
        <v>0</v>
      </c>
      <c r="Z636" s="4">
        <v>10</v>
      </c>
      <c r="AA636" s="4">
        <v>100</v>
      </c>
      <c r="AB636" s="4">
        <v>100</v>
      </c>
      <c r="AC636" s="4">
        <v>100</v>
      </c>
      <c r="AD636" s="4">
        <v>35</v>
      </c>
      <c r="AE636" s="4">
        <v>20</v>
      </c>
      <c r="AF636" s="4">
        <v>0</v>
      </c>
      <c r="AG636" s="4">
        <v>5</v>
      </c>
      <c r="AH636" s="4">
        <v>95</v>
      </c>
      <c r="AI636" s="4">
        <v>35</v>
      </c>
      <c r="AJ636" s="4">
        <v>2</v>
      </c>
      <c r="AK636" s="4" t="s">
        <v>96</v>
      </c>
      <c r="AL636" s="4" t="s">
        <v>96</v>
      </c>
      <c r="AM636" s="4">
        <v>24</v>
      </c>
      <c r="AN636" s="4" t="s">
        <v>97</v>
      </c>
      <c r="AO636" s="4" t="s">
        <v>97</v>
      </c>
      <c r="AP636" s="4" t="s">
        <v>97</v>
      </c>
      <c r="AQ636" s="4" t="s">
        <v>97</v>
      </c>
      <c r="AR636" s="4" t="s">
        <v>97</v>
      </c>
      <c r="AS636" s="4" t="s">
        <v>97</v>
      </c>
      <c r="AT636" s="4" t="s">
        <v>97</v>
      </c>
      <c r="AU636" s="4" t="s">
        <v>97</v>
      </c>
      <c r="AV636" s="4" t="s">
        <v>97</v>
      </c>
      <c r="AW636" s="4" t="s">
        <v>97</v>
      </c>
      <c r="AX636" s="4" t="s">
        <v>97</v>
      </c>
      <c r="AY636" s="4" t="s">
        <v>97</v>
      </c>
      <c r="AZ636" s="4" t="s">
        <v>97</v>
      </c>
      <c r="BA636" s="4" t="s">
        <v>97</v>
      </c>
      <c r="BB636" s="4" t="s">
        <v>97</v>
      </c>
      <c r="BC636" s="4" t="s">
        <v>97</v>
      </c>
      <c r="BD636" s="4" t="s">
        <v>96</v>
      </c>
      <c r="BE636" s="4">
        <v>12</v>
      </c>
      <c r="BF636" s="4">
        <v>12</v>
      </c>
      <c r="BG636" s="4">
        <v>12</v>
      </c>
      <c r="BH636" s="4">
        <v>0</v>
      </c>
      <c r="BI636" s="4">
        <v>5</v>
      </c>
      <c r="BJ636" s="4">
        <v>0</v>
      </c>
      <c r="BK636" s="4">
        <v>7</v>
      </c>
      <c r="BL636" s="4" t="s">
        <v>96</v>
      </c>
      <c r="BM636" s="4" t="s">
        <v>97</v>
      </c>
      <c r="BN636" s="4" t="s">
        <v>98</v>
      </c>
      <c r="BO636" s="6" t="s">
        <v>97</v>
      </c>
      <c r="BP636" s="6" t="s">
        <v>98</v>
      </c>
      <c r="BQ636" s="6" t="s">
        <v>98</v>
      </c>
      <c r="BR636" s="6" t="s">
        <v>96</v>
      </c>
      <c r="BS636" s="6">
        <v>60</v>
      </c>
      <c r="BT636" s="6" t="s">
        <v>96</v>
      </c>
      <c r="BU636" s="29" t="s">
        <v>429</v>
      </c>
      <c r="BV636" s="29" t="s">
        <v>1798</v>
      </c>
      <c r="BW636" s="29" t="s">
        <v>1798</v>
      </c>
      <c r="BX636" s="29" t="s">
        <v>429</v>
      </c>
      <c r="BY636" s="29" t="s">
        <v>430</v>
      </c>
      <c r="BZ636" s="65" t="s">
        <v>429</v>
      </c>
      <c r="CA636" s="65" t="s">
        <v>1800</v>
      </c>
      <c r="CB636" s="65" t="s">
        <v>429</v>
      </c>
      <c r="CC636" s="65" t="s">
        <v>429</v>
      </c>
      <c r="CD636" s="66">
        <v>171</v>
      </c>
      <c r="CE636" s="66">
        <v>121</v>
      </c>
      <c r="CF636" s="66">
        <v>58</v>
      </c>
      <c r="CG636" s="66">
        <v>57</v>
      </c>
      <c r="CH636" s="66">
        <v>4</v>
      </c>
      <c r="CI636" s="66">
        <v>406</v>
      </c>
      <c r="CJ636" s="66">
        <v>12</v>
      </c>
      <c r="CK636" s="66">
        <v>100</v>
      </c>
      <c r="CL636" s="66">
        <v>430</v>
      </c>
      <c r="CM636" s="66">
        <v>169</v>
      </c>
      <c r="CN636" s="66">
        <v>30</v>
      </c>
      <c r="CO636" s="66">
        <v>64</v>
      </c>
      <c r="CP636" s="66">
        <v>61</v>
      </c>
      <c r="CQ636" s="66">
        <v>62</v>
      </c>
      <c r="CR636" s="67">
        <v>0.36987704918032788</v>
      </c>
      <c r="CS636" s="67">
        <v>0.29303278688524592</v>
      </c>
      <c r="CT636" s="67">
        <v>0.20389344262295081</v>
      </c>
      <c r="CU636" s="67">
        <v>8.299180327868852E-2</v>
      </c>
      <c r="CV636" s="67">
        <v>5.0204918032786885E-2</v>
      </c>
      <c r="CW636" s="68">
        <v>9</v>
      </c>
      <c r="CX636" s="68">
        <v>10</v>
      </c>
      <c r="CY636" s="68">
        <v>22</v>
      </c>
      <c r="CZ636" s="68">
        <v>5</v>
      </c>
    </row>
    <row r="637" spans="1:371" x14ac:dyDescent="0.3">
      <c r="A637" s="3" t="s">
        <v>1003</v>
      </c>
      <c r="B637" s="3" t="s">
        <v>1156</v>
      </c>
      <c r="C637" s="3" t="s">
        <v>1185</v>
      </c>
      <c r="D637" s="6">
        <v>556823</v>
      </c>
      <c r="E637" s="4">
        <v>878</v>
      </c>
      <c r="F637" s="4">
        <v>35</v>
      </c>
      <c r="G637" s="54">
        <v>3.9863325740318908E-2</v>
      </c>
      <c r="H637" s="4">
        <v>1</v>
      </c>
      <c r="I637" s="4">
        <v>35</v>
      </c>
      <c r="J637" s="6"/>
      <c r="K637" s="6">
        <v>35</v>
      </c>
      <c r="L637" s="6"/>
      <c r="M637" s="61"/>
      <c r="N637" s="4" t="s">
        <v>1709</v>
      </c>
      <c r="O637" s="4">
        <v>0</v>
      </c>
      <c r="P637" s="4">
        <v>0</v>
      </c>
      <c r="Q637" s="4">
        <v>100</v>
      </c>
      <c r="R637" s="4">
        <v>0</v>
      </c>
      <c r="S637" s="4">
        <v>100</v>
      </c>
      <c r="T637" s="4">
        <v>0</v>
      </c>
      <c r="U637" s="4">
        <v>0</v>
      </c>
      <c r="V637" s="4">
        <v>100</v>
      </c>
      <c r="W637" s="4">
        <v>0</v>
      </c>
      <c r="X637" s="4">
        <v>0</v>
      </c>
      <c r="Y637" s="4">
        <v>100</v>
      </c>
      <c r="Z637" s="4">
        <v>0</v>
      </c>
      <c r="AA637" s="4">
        <v>100</v>
      </c>
      <c r="AB637" s="4">
        <v>100</v>
      </c>
      <c r="AC637" s="4">
        <v>100</v>
      </c>
      <c r="AD637" s="4">
        <v>100</v>
      </c>
      <c r="AE637" s="4">
        <v>100</v>
      </c>
      <c r="AF637" s="4">
        <v>0</v>
      </c>
      <c r="AG637" s="4">
        <v>100</v>
      </c>
      <c r="AH637" s="4">
        <v>0</v>
      </c>
      <c r="AI637" s="4">
        <v>100</v>
      </c>
      <c r="AJ637" s="4">
        <v>2</v>
      </c>
      <c r="AK637" s="4" t="s">
        <v>96</v>
      </c>
      <c r="AL637" s="4" t="s">
        <v>96</v>
      </c>
      <c r="AM637" s="4">
        <v>5</v>
      </c>
      <c r="AN637" s="4" t="s">
        <v>97</v>
      </c>
      <c r="AO637" s="4" t="s">
        <v>97</v>
      </c>
      <c r="AP637" s="4" t="s">
        <v>97</v>
      </c>
      <c r="AQ637" s="4" t="s">
        <v>97</v>
      </c>
      <c r="AR637" s="4" t="s">
        <v>97</v>
      </c>
      <c r="AS637" s="4" t="s">
        <v>96</v>
      </c>
      <c r="AT637" s="4" t="s">
        <v>97</v>
      </c>
      <c r="AU637" s="4" t="s">
        <v>97</v>
      </c>
      <c r="AV637" s="4" t="s">
        <v>97</v>
      </c>
      <c r="AW637" s="4" t="s">
        <v>97</v>
      </c>
      <c r="AX637" s="4" t="s">
        <v>97</v>
      </c>
      <c r="AY637" s="4" t="s">
        <v>97</v>
      </c>
      <c r="AZ637" s="4" t="s">
        <v>97</v>
      </c>
      <c r="BA637" s="4" t="s">
        <v>97</v>
      </c>
      <c r="BB637" s="4" t="s">
        <v>97</v>
      </c>
      <c r="BC637" s="4" t="s">
        <v>96</v>
      </c>
      <c r="BD637" s="4" t="s">
        <v>97</v>
      </c>
      <c r="BE637" s="4">
        <v>3</v>
      </c>
      <c r="BF637" s="4">
        <v>3</v>
      </c>
      <c r="BG637" s="4">
        <v>3</v>
      </c>
      <c r="BH637" s="4">
        <v>0</v>
      </c>
      <c r="BI637" s="4">
        <v>3</v>
      </c>
      <c r="BJ637" s="4">
        <v>0</v>
      </c>
      <c r="BK637" s="4">
        <v>5</v>
      </c>
      <c r="BL637" s="4" t="s">
        <v>97</v>
      </c>
      <c r="BM637" s="4" t="s">
        <v>97</v>
      </c>
      <c r="BN637" s="4" t="s">
        <v>98</v>
      </c>
      <c r="BO637" s="6" t="s">
        <v>97</v>
      </c>
      <c r="BP637" s="6" t="s">
        <v>98</v>
      </c>
      <c r="BQ637" s="6" t="s">
        <v>98</v>
      </c>
      <c r="BR637" s="6" t="s">
        <v>96</v>
      </c>
      <c r="BS637" s="6">
        <v>10</v>
      </c>
      <c r="BT637" s="6" t="s">
        <v>97</v>
      </c>
      <c r="BU637" s="29" t="s">
        <v>429</v>
      </c>
      <c r="BV637" s="29" t="s">
        <v>429</v>
      </c>
      <c r="BW637" s="29" t="s">
        <v>429</v>
      </c>
      <c r="BX637" s="29" t="s">
        <v>429</v>
      </c>
      <c r="BY637" s="29" t="s">
        <v>429</v>
      </c>
      <c r="BZ637" s="65" t="s">
        <v>429</v>
      </c>
      <c r="CA637" s="65" t="s">
        <v>429</v>
      </c>
      <c r="CB637" s="65" t="s">
        <v>429</v>
      </c>
      <c r="CC637" s="65" t="s">
        <v>429</v>
      </c>
      <c r="CD637" s="66">
        <v>19</v>
      </c>
      <c r="CE637" s="66">
        <v>6</v>
      </c>
      <c r="CF637" s="66">
        <v>3</v>
      </c>
      <c r="CG637" s="66">
        <v>0</v>
      </c>
      <c r="CH637" s="66">
        <v>8</v>
      </c>
      <c r="CI637" s="66">
        <v>7</v>
      </c>
      <c r="CJ637" s="66">
        <v>0</v>
      </c>
      <c r="CK637" s="66">
        <v>4</v>
      </c>
      <c r="CL637" s="66">
        <v>212</v>
      </c>
      <c r="CM637" s="66">
        <v>102</v>
      </c>
      <c r="CN637" s="66">
        <v>8</v>
      </c>
      <c r="CO637" s="66">
        <v>18</v>
      </c>
      <c r="CP637" s="66">
        <v>5</v>
      </c>
      <c r="CQ637" s="66">
        <v>5</v>
      </c>
      <c r="CR637" s="67">
        <v>0.22247191011235956</v>
      </c>
      <c r="CS637" s="67">
        <v>0.1842696629213483</v>
      </c>
      <c r="CT637" s="67">
        <v>0.31685393258426964</v>
      </c>
      <c r="CU637" s="67">
        <v>0.15280898876404495</v>
      </c>
      <c r="CV637" s="67">
        <v>0.12359550561797752</v>
      </c>
      <c r="CW637" s="68">
        <v>19</v>
      </c>
      <c r="CX637" s="68">
        <v>13</v>
      </c>
      <c r="CY637" s="68">
        <v>8</v>
      </c>
      <c r="CZ637" s="68">
        <v>6</v>
      </c>
      <c r="DI637" s="47"/>
      <c r="DJ637" s="47"/>
      <c r="DK637" s="47"/>
      <c r="DL637" s="47"/>
      <c r="DM637" s="47"/>
      <c r="DN637" s="47"/>
      <c r="DO637" s="47"/>
      <c r="DP637" s="47"/>
      <c r="DQ637" s="47"/>
      <c r="DR637" s="47"/>
      <c r="DS637" s="47"/>
      <c r="DT637" s="47"/>
      <c r="DU637" s="47"/>
      <c r="DV637" s="47"/>
      <c r="DW637" s="47"/>
      <c r="DX637" s="47"/>
      <c r="DY637" s="47"/>
      <c r="DZ637" s="47"/>
      <c r="EA637" s="47"/>
      <c r="EB637" s="47"/>
      <c r="EC637" s="47"/>
      <c r="ED637" s="47"/>
      <c r="EE637" s="47"/>
      <c r="EF637" s="47"/>
      <c r="EG637" s="47"/>
      <c r="EH637" s="47"/>
      <c r="EI637" s="47"/>
      <c r="EJ637" s="47"/>
      <c r="EK637" s="47"/>
      <c r="EL637" s="47"/>
      <c r="EM637" s="47"/>
      <c r="EN637" s="47"/>
      <c r="EO637" s="47"/>
      <c r="EP637" s="47"/>
      <c r="EQ637" s="47"/>
      <c r="ER637" s="47"/>
      <c r="ES637" s="47"/>
      <c r="ET637" s="47"/>
      <c r="EU637" s="47"/>
      <c r="EV637" s="47"/>
      <c r="EW637" s="47"/>
      <c r="EX637" s="47"/>
      <c r="EY637" s="47"/>
      <c r="EZ637" s="47"/>
      <c r="FA637" s="47"/>
      <c r="FB637" s="47"/>
      <c r="FC637" s="47"/>
      <c r="FD637" s="47"/>
      <c r="FE637" s="47"/>
      <c r="FF637" s="47"/>
      <c r="FG637" s="47"/>
      <c r="FH637" s="47"/>
      <c r="FI637" s="47"/>
      <c r="FJ637" s="47"/>
      <c r="FK637" s="47"/>
      <c r="FL637" s="47"/>
      <c r="FM637" s="47"/>
      <c r="FN637" s="47"/>
      <c r="FO637" s="47"/>
      <c r="FP637" s="47"/>
      <c r="FQ637" s="47"/>
      <c r="FR637" s="47"/>
      <c r="FS637" s="47"/>
      <c r="FT637" s="47"/>
      <c r="FU637" s="47"/>
      <c r="FV637" s="47"/>
      <c r="FW637" s="47"/>
      <c r="FX637" s="47"/>
      <c r="FY637" s="47"/>
      <c r="FZ637" s="47"/>
      <c r="GA637" s="47"/>
      <c r="GB637" s="47"/>
      <c r="GC637" s="47"/>
      <c r="GD637" s="47"/>
      <c r="GE637" s="47"/>
      <c r="GF637" s="47"/>
      <c r="GG637" s="47"/>
      <c r="GH637" s="47"/>
      <c r="GI637" s="47"/>
      <c r="GJ637" s="47"/>
      <c r="GK637" s="47"/>
      <c r="GL637" s="47"/>
      <c r="GM637" s="47"/>
      <c r="GN637" s="47"/>
      <c r="GO637" s="47"/>
      <c r="GP637" s="47"/>
      <c r="GQ637" s="47"/>
      <c r="GR637" s="47"/>
      <c r="GS637" s="47"/>
      <c r="GT637" s="47"/>
      <c r="GU637" s="47"/>
      <c r="GV637" s="47"/>
      <c r="GW637" s="47"/>
      <c r="GX637" s="47"/>
      <c r="GY637" s="47"/>
      <c r="GZ637" s="47"/>
      <c r="HA637" s="47"/>
      <c r="HB637" s="47"/>
      <c r="HC637" s="47"/>
      <c r="HD637" s="47"/>
      <c r="HE637" s="47"/>
      <c r="HF637" s="47"/>
      <c r="HG637" s="47"/>
      <c r="HH637" s="47"/>
      <c r="HI637" s="47"/>
      <c r="HJ637" s="47"/>
      <c r="HK637" s="47"/>
      <c r="HL637" s="47"/>
      <c r="HM637" s="47"/>
      <c r="HN637" s="47"/>
      <c r="HO637" s="47"/>
      <c r="HP637" s="47"/>
      <c r="HQ637" s="47"/>
      <c r="HR637" s="47"/>
      <c r="HS637" s="47"/>
      <c r="HT637" s="47"/>
      <c r="HU637" s="47"/>
      <c r="HV637" s="47"/>
      <c r="HW637" s="47"/>
      <c r="HX637" s="47"/>
      <c r="HY637" s="47"/>
      <c r="HZ637" s="47"/>
      <c r="IA637" s="47"/>
      <c r="IB637" s="47"/>
      <c r="IC637" s="47"/>
      <c r="ID637" s="47"/>
      <c r="IE637" s="47"/>
      <c r="IF637" s="47"/>
      <c r="IG637" s="47"/>
      <c r="IH637" s="47"/>
      <c r="II637" s="47"/>
      <c r="IJ637" s="47"/>
      <c r="IK637" s="47"/>
      <c r="IL637" s="47"/>
      <c r="IM637" s="47"/>
      <c r="IN637" s="47"/>
      <c r="IO637" s="47"/>
      <c r="IP637" s="47"/>
      <c r="IQ637" s="47"/>
      <c r="IR637" s="47"/>
      <c r="IS637" s="47"/>
      <c r="IT637" s="47"/>
      <c r="IU637" s="47"/>
      <c r="IV637" s="47"/>
      <c r="IW637" s="47"/>
      <c r="IX637" s="47"/>
      <c r="IY637" s="47"/>
      <c r="IZ637" s="47"/>
      <c r="JA637" s="47"/>
      <c r="JB637" s="47"/>
      <c r="JC637" s="47"/>
      <c r="JD637" s="47"/>
      <c r="JE637" s="47"/>
      <c r="JF637" s="47"/>
      <c r="JG637" s="47"/>
      <c r="JH637" s="47"/>
      <c r="JI637" s="47"/>
      <c r="JJ637" s="47"/>
      <c r="JK637" s="47"/>
      <c r="JL637" s="47"/>
      <c r="JM637" s="47"/>
      <c r="JN637" s="47"/>
      <c r="JO637" s="47"/>
      <c r="JP637" s="47"/>
      <c r="JQ637" s="47"/>
      <c r="JR637" s="47"/>
      <c r="JS637" s="47"/>
      <c r="JT637" s="47"/>
      <c r="JU637" s="47"/>
      <c r="JV637" s="47"/>
      <c r="JW637" s="47"/>
      <c r="JX637" s="47"/>
      <c r="JY637" s="47"/>
      <c r="JZ637" s="47"/>
      <c r="KA637" s="47"/>
      <c r="KB637" s="47"/>
      <c r="KC637" s="47"/>
      <c r="KD637" s="47"/>
      <c r="KE637" s="47"/>
      <c r="KF637" s="47"/>
      <c r="KG637" s="47"/>
      <c r="KH637" s="47"/>
      <c r="KI637" s="47"/>
      <c r="KJ637" s="47"/>
      <c r="KK637" s="47"/>
      <c r="KL637" s="47"/>
      <c r="KM637" s="47"/>
      <c r="KN637" s="47"/>
      <c r="KO637" s="47"/>
      <c r="KP637" s="47"/>
      <c r="KQ637" s="47"/>
      <c r="KR637" s="47"/>
      <c r="KS637" s="47"/>
      <c r="KT637" s="47"/>
      <c r="KU637" s="47"/>
      <c r="KV637" s="47"/>
      <c r="KW637" s="47"/>
      <c r="KX637" s="47"/>
      <c r="KY637" s="47"/>
      <c r="KZ637" s="47"/>
      <c r="LA637" s="47"/>
      <c r="LB637" s="47"/>
      <c r="LC637" s="47"/>
      <c r="LD637" s="47"/>
      <c r="LE637" s="47"/>
      <c r="LF637" s="47"/>
      <c r="LG637" s="47"/>
      <c r="LH637" s="47"/>
      <c r="LI637" s="47"/>
      <c r="LJ637" s="47"/>
      <c r="LK637" s="47"/>
      <c r="LL637" s="47"/>
      <c r="LM637" s="47"/>
      <c r="LN637" s="47"/>
      <c r="LO637" s="47"/>
      <c r="LP637" s="47"/>
      <c r="LQ637" s="47"/>
      <c r="LR637" s="47"/>
      <c r="LS637" s="47"/>
      <c r="LT637" s="47"/>
      <c r="LU637" s="47"/>
      <c r="LV637" s="47"/>
      <c r="LW637" s="47"/>
      <c r="LX637" s="47"/>
      <c r="LY637" s="47"/>
      <c r="LZ637" s="47"/>
      <c r="MA637" s="47"/>
      <c r="MB637" s="47"/>
      <c r="MC637" s="47"/>
      <c r="MD637" s="47"/>
      <c r="ME637" s="47"/>
      <c r="MF637" s="47"/>
      <c r="MG637" s="47"/>
      <c r="MH637" s="47"/>
      <c r="MI637" s="47"/>
      <c r="MJ637" s="47"/>
      <c r="MK637" s="47"/>
      <c r="ML637" s="47"/>
      <c r="MM637" s="47"/>
      <c r="MN637" s="47"/>
      <c r="MO637" s="47"/>
      <c r="MP637" s="47"/>
      <c r="MQ637" s="47"/>
      <c r="MR637" s="47"/>
      <c r="MS637" s="47"/>
      <c r="MT637" s="47"/>
      <c r="MU637" s="47"/>
      <c r="MV637" s="47"/>
      <c r="MW637" s="47"/>
      <c r="MX637" s="47"/>
      <c r="MY637" s="47"/>
      <c r="MZ637" s="47"/>
      <c r="NA637" s="47"/>
      <c r="NB637" s="47"/>
      <c r="NC637" s="47"/>
      <c r="ND637" s="47"/>
      <c r="NE637" s="47"/>
      <c r="NF637" s="47"/>
      <c r="NG637" s="47"/>
    </row>
    <row r="638" spans="1:371" x14ac:dyDescent="0.3">
      <c r="A638" s="3" t="s">
        <v>1003</v>
      </c>
      <c r="B638" s="3" t="s">
        <v>1156</v>
      </c>
      <c r="C638" s="3" t="s">
        <v>1186</v>
      </c>
      <c r="D638" s="6">
        <v>524883</v>
      </c>
      <c r="E638" s="4">
        <v>1344</v>
      </c>
      <c r="F638" s="4">
        <v>945</v>
      </c>
      <c r="G638" s="54">
        <v>0.703125</v>
      </c>
      <c r="H638" s="4">
        <v>2</v>
      </c>
      <c r="I638" s="4">
        <v>945</v>
      </c>
      <c r="J638" s="6"/>
      <c r="K638" s="6">
        <v>73</v>
      </c>
      <c r="L638" s="6">
        <v>872</v>
      </c>
      <c r="M638" s="61"/>
      <c r="N638" s="4" t="s">
        <v>1709</v>
      </c>
      <c r="O638" s="4">
        <v>6</v>
      </c>
      <c r="P638" s="4">
        <v>16</v>
      </c>
      <c r="Q638" s="4">
        <v>100</v>
      </c>
      <c r="R638" s="4">
        <v>100</v>
      </c>
      <c r="S638" s="4">
        <v>0</v>
      </c>
      <c r="T638" s="4">
        <v>0</v>
      </c>
      <c r="U638" s="4">
        <v>0</v>
      </c>
      <c r="V638" s="4">
        <v>0</v>
      </c>
      <c r="W638" s="4">
        <v>0</v>
      </c>
      <c r="X638" s="4">
        <v>10</v>
      </c>
      <c r="Y638" s="4">
        <v>90</v>
      </c>
      <c r="Z638" s="4">
        <v>0</v>
      </c>
      <c r="AA638" s="4">
        <v>100</v>
      </c>
      <c r="AB638" s="4">
        <v>100</v>
      </c>
      <c r="AC638" s="4">
        <v>100</v>
      </c>
      <c r="AD638" s="4">
        <v>100</v>
      </c>
      <c r="AE638" s="4">
        <v>100</v>
      </c>
      <c r="AF638" s="4">
        <v>0</v>
      </c>
      <c r="AG638" s="4">
        <v>70</v>
      </c>
      <c r="AH638" s="4">
        <v>30</v>
      </c>
      <c r="AI638" s="4">
        <v>100</v>
      </c>
      <c r="AJ638" s="4">
        <v>1</v>
      </c>
      <c r="AK638" s="4" t="s">
        <v>96</v>
      </c>
      <c r="AL638" s="4" t="s">
        <v>96</v>
      </c>
      <c r="AM638" s="4">
        <v>2</v>
      </c>
      <c r="AN638" s="4" t="s">
        <v>97</v>
      </c>
      <c r="AO638" s="4" t="s">
        <v>97</v>
      </c>
      <c r="AP638" s="4" t="s">
        <v>97</v>
      </c>
      <c r="AQ638" s="4" t="s">
        <v>96</v>
      </c>
      <c r="AR638" s="4" t="s">
        <v>96</v>
      </c>
      <c r="AS638" s="4" t="s">
        <v>97</v>
      </c>
      <c r="AT638" s="4" t="s">
        <v>97</v>
      </c>
      <c r="AU638" s="4" t="s">
        <v>97</v>
      </c>
      <c r="AV638" s="4" t="s">
        <v>97</v>
      </c>
      <c r="AW638" s="4" t="s">
        <v>97</v>
      </c>
      <c r="AX638" s="4" t="s">
        <v>97</v>
      </c>
      <c r="AY638" s="4" t="s">
        <v>97</v>
      </c>
      <c r="AZ638" s="4" t="s">
        <v>97</v>
      </c>
      <c r="BA638" s="4" t="s">
        <v>97</v>
      </c>
      <c r="BB638" s="4" t="s">
        <v>97</v>
      </c>
      <c r="BC638" s="4" t="s">
        <v>97</v>
      </c>
      <c r="BD638" s="4" t="s">
        <v>1439</v>
      </c>
      <c r="BE638" s="4">
        <v>5</v>
      </c>
      <c r="BF638" s="4">
        <v>13</v>
      </c>
      <c r="BG638" s="4">
        <v>15</v>
      </c>
      <c r="BH638" s="4">
        <v>1</v>
      </c>
      <c r="BI638" s="4">
        <v>0</v>
      </c>
      <c r="BJ638" s="4">
        <v>1</v>
      </c>
      <c r="BK638" s="4">
        <v>7</v>
      </c>
      <c r="BL638" s="4" t="s">
        <v>96</v>
      </c>
      <c r="BM638" s="4" t="s">
        <v>97</v>
      </c>
      <c r="BN638" s="4" t="s">
        <v>98</v>
      </c>
      <c r="BO638" s="6" t="s">
        <v>97</v>
      </c>
      <c r="BP638" s="6" t="s">
        <v>98</v>
      </c>
      <c r="BQ638" s="6" t="s">
        <v>98</v>
      </c>
      <c r="BR638" s="6" t="s">
        <v>96</v>
      </c>
      <c r="BS638" s="6">
        <v>72</v>
      </c>
      <c r="BT638" s="6" t="s">
        <v>96</v>
      </c>
      <c r="BU638" s="29" t="s">
        <v>429</v>
      </c>
      <c r="BV638" s="29" t="s">
        <v>1798</v>
      </c>
      <c r="BW638" s="29" t="s">
        <v>429</v>
      </c>
      <c r="BX638" s="29" t="s">
        <v>429</v>
      </c>
      <c r="BY638" s="29" t="s">
        <v>429</v>
      </c>
      <c r="BZ638" s="65" t="s">
        <v>429</v>
      </c>
      <c r="CA638" s="65" t="s">
        <v>1800</v>
      </c>
      <c r="CB638" s="65" t="s">
        <v>429</v>
      </c>
      <c r="CC638" s="65" t="s">
        <v>1800</v>
      </c>
      <c r="CD638" s="66">
        <v>71</v>
      </c>
      <c r="CE638" s="66">
        <v>42</v>
      </c>
      <c r="CF638" s="66">
        <v>16</v>
      </c>
      <c r="CG638" s="66">
        <v>15</v>
      </c>
      <c r="CH638" s="66">
        <v>10</v>
      </c>
      <c r="CI638" s="66">
        <v>177</v>
      </c>
      <c r="CJ638" s="66">
        <v>5</v>
      </c>
      <c r="CK638" s="66">
        <v>44</v>
      </c>
      <c r="CL638" s="66">
        <v>358</v>
      </c>
      <c r="CM638" s="66">
        <v>146</v>
      </c>
      <c r="CN638" s="66">
        <v>11</v>
      </c>
      <c r="CO638" s="66">
        <v>68</v>
      </c>
      <c r="CP638" s="66">
        <v>94</v>
      </c>
      <c r="CQ638" s="66">
        <v>94</v>
      </c>
      <c r="CR638" s="67">
        <v>0.35809806835066865</v>
      </c>
      <c r="CS638" s="67">
        <v>0.28157503714710252</v>
      </c>
      <c r="CT638" s="67">
        <v>0.21099554234769688</v>
      </c>
      <c r="CU638" s="67">
        <v>9.1381872213967305E-2</v>
      </c>
      <c r="CV638" s="67">
        <v>5.7949479940564638E-2</v>
      </c>
      <c r="CW638" s="68">
        <v>5</v>
      </c>
      <c r="CX638" s="68">
        <v>9</v>
      </c>
      <c r="CY638" s="68">
        <v>28</v>
      </c>
      <c r="CZ638" s="68">
        <v>5</v>
      </c>
    </row>
    <row r="639" spans="1:371" x14ac:dyDescent="0.3">
      <c r="A639" s="3" t="s">
        <v>1003</v>
      </c>
      <c r="B639" s="3" t="s">
        <v>1156</v>
      </c>
      <c r="C639" s="3" t="s">
        <v>1187</v>
      </c>
      <c r="D639" s="6">
        <v>525014</v>
      </c>
      <c r="E639" s="4">
        <v>1963</v>
      </c>
      <c r="F639" s="4">
        <v>453</v>
      </c>
      <c r="G639" s="54">
        <v>0.23076923076923078</v>
      </c>
      <c r="H639" s="4">
        <v>2</v>
      </c>
      <c r="I639" s="4">
        <v>453</v>
      </c>
      <c r="J639" s="6"/>
      <c r="K639" s="6">
        <v>453</v>
      </c>
      <c r="L639" s="6"/>
      <c r="M639" s="61"/>
      <c r="N639" s="4" t="s">
        <v>1709</v>
      </c>
      <c r="O639" s="4">
        <v>0</v>
      </c>
      <c r="P639" s="4">
        <v>0</v>
      </c>
      <c r="Q639" s="4">
        <v>98</v>
      </c>
      <c r="R639" s="4">
        <v>50</v>
      </c>
      <c r="S639" s="4">
        <v>50</v>
      </c>
      <c r="T639" s="4">
        <v>0</v>
      </c>
      <c r="U639" s="4">
        <v>0</v>
      </c>
      <c r="V639" s="4">
        <v>100</v>
      </c>
      <c r="W639" s="4">
        <v>50</v>
      </c>
      <c r="X639" s="4">
        <v>40</v>
      </c>
      <c r="Y639" s="4">
        <v>10</v>
      </c>
      <c r="Z639" s="4">
        <v>0</v>
      </c>
      <c r="AA639" s="4">
        <v>100</v>
      </c>
      <c r="AB639" s="4">
        <v>100</v>
      </c>
      <c r="AC639" s="4">
        <v>100</v>
      </c>
      <c r="AD639" s="4">
        <v>100</v>
      </c>
      <c r="AE639" s="4">
        <v>70</v>
      </c>
      <c r="AF639" s="4">
        <v>0</v>
      </c>
      <c r="AG639" s="4">
        <v>70</v>
      </c>
      <c r="AH639" s="4">
        <v>30</v>
      </c>
      <c r="AI639" s="4">
        <v>100</v>
      </c>
      <c r="AJ639" s="4">
        <v>2</v>
      </c>
      <c r="AK639" s="4" t="s">
        <v>96</v>
      </c>
      <c r="AL639" s="4" t="s">
        <v>96</v>
      </c>
      <c r="AM639" s="4">
        <v>12</v>
      </c>
      <c r="AN639" s="4" t="s">
        <v>96</v>
      </c>
      <c r="AO639" s="4" t="s">
        <v>96</v>
      </c>
      <c r="AP639" s="4" t="s">
        <v>96</v>
      </c>
      <c r="AQ639" s="4" t="s">
        <v>96</v>
      </c>
      <c r="AR639" s="4" t="s">
        <v>96</v>
      </c>
      <c r="AS639" s="4" t="s">
        <v>96</v>
      </c>
      <c r="AT639" s="4" t="s">
        <v>97</v>
      </c>
      <c r="AU639" s="4" t="s">
        <v>96</v>
      </c>
      <c r="AV639" s="4" t="s">
        <v>97</v>
      </c>
      <c r="AW639" s="4" t="s">
        <v>97</v>
      </c>
      <c r="AX639" s="4" t="s">
        <v>97</v>
      </c>
      <c r="AY639" s="4" t="s">
        <v>97</v>
      </c>
      <c r="AZ639" s="4" t="s">
        <v>97</v>
      </c>
      <c r="BA639" s="4" t="s">
        <v>97</v>
      </c>
      <c r="BB639" s="4" t="s">
        <v>97</v>
      </c>
      <c r="BC639" s="4" t="s">
        <v>96</v>
      </c>
      <c r="BD639" s="4" t="s">
        <v>97</v>
      </c>
      <c r="BE639" s="4">
        <v>0</v>
      </c>
      <c r="BF639" s="4">
        <v>0</v>
      </c>
      <c r="BG639" s="4">
        <v>8</v>
      </c>
      <c r="BH639" s="4">
        <v>0</v>
      </c>
      <c r="BI639" s="4">
        <v>2</v>
      </c>
      <c r="BJ639" s="4">
        <v>0</v>
      </c>
      <c r="BK639" s="4">
        <v>7</v>
      </c>
      <c r="BL639" s="4" t="s">
        <v>97</v>
      </c>
      <c r="BM639" s="4" t="s">
        <v>97</v>
      </c>
      <c r="BN639" s="4" t="s">
        <v>98</v>
      </c>
      <c r="BO639" s="6" t="s">
        <v>97</v>
      </c>
      <c r="BP639" s="6" t="s">
        <v>98</v>
      </c>
      <c r="BQ639" s="6" t="s">
        <v>98</v>
      </c>
      <c r="BR639" s="6" t="s">
        <v>96</v>
      </c>
      <c r="BS639" s="6">
        <v>10</v>
      </c>
      <c r="BT639" s="6" t="s">
        <v>96</v>
      </c>
      <c r="BU639" s="29" t="s">
        <v>429</v>
      </c>
      <c r="BV639" s="29" t="s">
        <v>1798</v>
      </c>
      <c r="BW639" s="29" t="s">
        <v>1798</v>
      </c>
      <c r="BX639" s="29" t="s">
        <v>429</v>
      </c>
      <c r="BY639" s="29" t="s">
        <v>429</v>
      </c>
      <c r="BZ639" s="65" t="s">
        <v>429</v>
      </c>
      <c r="CA639" s="65" t="s">
        <v>1800</v>
      </c>
      <c r="CB639" s="65" t="s">
        <v>1800</v>
      </c>
      <c r="CC639" s="65" t="s">
        <v>1800</v>
      </c>
      <c r="CD639" s="66">
        <v>58</v>
      </c>
      <c r="CE639" s="66">
        <v>23</v>
      </c>
      <c r="CF639" s="66">
        <v>7</v>
      </c>
      <c r="CG639" s="66">
        <v>0</v>
      </c>
      <c r="CH639" s="66">
        <v>7</v>
      </c>
      <c r="CI639" s="66">
        <v>30</v>
      </c>
      <c r="CJ639" s="66">
        <v>0</v>
      </c>
      <c r="CK639" s="66">
        <v>14</v>
      </c>
      <c r="CL639" s="66">
        <v>374</v>
      </c>
      <c r="CM639" s="66">
        <v>219</v>
      </c>
      <c r="CN639" s="66">
        <v>17</v>
      </c>
      <c r="CO639" s="66">
        <v>45</v>
      </c>
      <c r="CP639" s="66">
        <v>14</v>
      </c>
      <c r="CQ639" s="66">
        <v>13</v>
      </c>
      <c r="CR639" s="67">
        <v>0.19633774160732451</v>
      </c>
      <c r="CS639" s="67">
        <v>0.2121057985757884</v>
      </c>
      <c r="CT639" s="67">
        <v>0.29755849440488302</v>
      </c>
      <c r="CU639" s="67">
        <v>0.16480162767039674</v>
      </c>
      <c r="CV639" s="67">
        <v>0.12919633774160733</v>
      </c>
      <c r="CW639" s="68">
        <v>25</v>
      </c>
      <c r="CX639" s="68">
        <v>33</v>
      </c>
      <c r="CY639" s="68">
        <v>18</v>
      </c>
      <c r="CZ639" s="68">
        <v>17</v>
      </c>
    </row>
    <row r="640" spans="1:371" x14ac:dyDescent="0.3">
      <c r="A640" s="3" t="s">
        <v>1003</v>
      </c>
      <c r="B640" s="3" t="s">
        <v>1156</v>
      </c>
      <c r="C640" s="3" t="s">
        <v>1156</v>
      </c>
      <c r="D640" s="6">
        <v>524140</v>
      </c>
      <c r="E640" s="4">
        <v>85748</v>
      </c>
      <c r="F640" s="4">
        <v>3434</v>
      </c>
      <c r="G640" s="54">
        <v>4.004758128469469E-2</v>
      </c>
      <c r="H640" s="4">
        <v>2</v>
      </c>
      <c r="I640" s="4">
        <v>1044</v>
      </c>
      <c r="J640" s="6"/>
      <c r="K640" s="6"/>
      <c r="L640" s="6">
        <v>1044</v>
      </c>
      <c r="M640" s="61">
        <v>2390</v>
      </c>
      <c r="N640" s="4" t="s">
        <v>1709</v>
      </c>
      <c r="O640" s="4">
        <v>327</v>
      </c>
      <c r="P640" s="4">
        <v>980</v>
      </c>
      <c r="Q640" s="4">
        <v>100</v>
      </c>
      <c r="R640" s="4">
        <v>95</v>
      </c>
      <c r="S640" s="4">
        <v>5</v>
      </c>
      <c r="T640" s="4">
        <v>0</v>
      </c>
      <c r="U640" s="4">
        <v>0</v>
      </c>
      <c r="V640" s="4">
        <v>100</v>
      </c>
      <c r="W640" s="4">
        <v>95</v>
      </c>
      <c r="X640" s="4">
        <v>5</v>
      </c>
      <c r="Y640" s="4">
        <v>0</v>
      </c>
      <c r="Z640" s="4">
        <v>0</v>
      </c>
      <c r="AA640" s="4">
        <v>100</v>
      </c>
      <c r="AB640" s="4">
        <v>100</v>
      </c>
      <c r="AC640" s="4">
        <v>100</v>
      </c>
      <c r="AD640" s="4">
        <v>100</v>
      </c>
      <c r="AE640" s="4">
        <v>100</v>
      </c>
      <c r="AF640" s="4">
        <v>85</v>
      </c>
      <c r="AG640" s="4">
        <v>10</v>
      </c>
      <c r="AH640" s="4">
        <v>5</v>
      </c>
      <c r="AI640" s="4">
        <v>100</v>
      </c>
      <c r="AJ640" s="4">
        <v>4</v>
      </c>
      <c r="AK640" s="4" t="s">
        <v>96</v>
      </c>
      <c r="AL640" s="4" t="s">
        <v>96</v>
      </c>
      <c r="AM640" s="4">
        <v>3</v>
      </c>
      <c r="AN640" s="4" t="s">
        <v>97</v>
      </c>
      <c r="AO640" s="4" t="s">
        <v>96</v>
      </c>
      <c r="AP640" s="4" t="s">
        <v>96</v>
      </c>
      <c r="AQ640" s="4" t="s">
        <v>96</v>
      </c>
      <c r="AR640" s="4" t="s">
        <v>96</v>
      </c>
      <c r="AS640" s="4" t="s">
        <v>96</v>
      </c>
      <c r="AT640" s="4" t="s">
        <v>97</v>
      </c>
      <c r="AU640" s="4" t="s">
        <v>96</v>
      </c>
      <c r="AV640" s="4" t="s">
        <v>96</v>
      </c>
      <c r="AW640" s="4" t="s">
        <v>96</v>
      </c>
      <c r="AX640" s="4" t="s">
        <v>96</v>
      </c>
      <c r="AY640" s="4" t="s">
        <v>96</v>
      </c>
      <c r="AZ640" s="4" t="s">
        <v>96</v>
      </c>
      <c r="BA640" s="4" t="s">
        <v>96</v>
      </c>
      <c r="BB640" s="4" t="s">
        <v>97</v>
      </c>
      <c r="BC640" s="4" t="s">
        <v>96</v>
      </c>
      <c r="BD640" s="4" t="s">
        <v>96</v>
      </c>
      <c r="BE640" s="4">
        <v>0</v>
      </c>
      <c r="BF640" s="4">
        <v>0</v>
      </c>
      <c r="BG640" s="4">
        <v>0</v>
      </c>
      <c r="BH640" s="4">
        <v>0</v>
      </c>
      <c r="BI640" s="4">
        <v>0</v>
      </c>
      <c r="BJ640" s="4">
        <v>0</v>
      </c>
      <c r="BK640" s="4">
        <v>31</v>
      </c>
      <c r="BL640" s="4" t="s">
        <v>96</v>
      </c>
      <c r="BM640" s="4" t="s">
        <v>96</v>
      </c>
      <c r="BN640" s="4" t="s">
        <v>1729</v>
      </c>
      <c r="BO640" s="6" t="s">
        <v>97</v>
      </c>
      <c r="BP640" s="6" t="s">
        <v>98</v>
      </c>
      <c r="BQ640" s="6" t="s">
        <v>98</v>
      </c>
      <c r="BR640" s="6" t="s">
        <v>96</v>
      </c>
      <c r="BS640" s="6">
        <v>95</v>
      </c>
      <c r="BT640" s="6" t="s">
        <v>96</v>
      </c>
      <c r="BU640" s="29" t="s">
        <v>430</v>
      </c>
      <c r="BV640" s="29" t="s">
        <v>1801</v>
      </c>
      <c r="BW640" s="29" t="s">
        <v>1801</v>
      </c>
      <c r="BX640" s="29" t="s">
        <v>1802</v>
      </c>
      <c r="BY640" s="29" t="s">
        <v>430</v>
      </c>
      <c r="BZ640" s="65" t="s">
        <v>429</v>
      </c>
      <c r="CA640" s="65" t="s">
        <v>1799</v>
      </c>
      <c r="CB640" s="65" t="s">
        <v>429</v>
      </c>
      <c r="CC640" s="65" t="s">
        <v>429</v>
      </c>
      <c r="CD640" s="66">
        <v>2304</v>
      </c>
      <c r="CE640" s="66">
        <v>911</v>
      </c>
      <c r="CF640" s="66">
        <v>451</v>
      </c>
      <c r="CG640" s="66">
        <v>80</v>
      </c>
      <c r="CH640" s="66">
        <v>4</v>
      </c>
      <c r="CI640" s="66">
        <v>1026</v>
      </c>
      <c r="CJ640" s="66">
        <v>66</v>
      </c>
      <c r="CK640" s="66">
        <v>638</v>
      </c>
      <c r="CL640" s="66">
        <v>16144</v>
      </c>
      <c r="CM640" s="66">
        <v>9839</v>
      </c>
      <c r="CN640" s="66">
        <v>828</v>
      </c>
      <c r="CO640" s="66">
        <v>1897</v>
      </c>
      <c r="CP640" s="66">
        <v>566</v>
      </c>
      <c r="CQ640" s="66">
        <v>508</v>
      </c>
      <c r="CR640" s="67">
        <v>0.15100360847992783</v>
      </c>
      <c r="CS640" s="67">
        <v>0.17898060442038791</v>
      </c>
      <c r="CT640" s="67">
        <v>0.30202976995940461</v>
      </c>
      <c r="CU640" s="67">
        <v>0.20384528642309427</v>
      </c>
      <c r="CV640" s="67">
        <v>0.16414073071718538</v>
      </c>
      <c r="CW640" s="68">
        <v>1082</v>
      </c>
      <c r="CX640" s="68">
        <v>1595</v>
      </c>
      <c r="CY640" s="68">
        <v>837</v>
      </c>
      <c r="CZ640" s="68">
        <v>782</v>
      </c>
    </row>
    <row r="641" spans="1:371" x14ac:dyDescent="0.3">
      <c r="A641" s="3" t="s">
        <v>1003</v>
      </c>
      <c r="B641" s="3" t="s">
        <v>1156</v>
      </c>
      <c r="C641" s="3" t="s">
        <v>1192</v>
      </c>
      <c r="D641" s="6">
        <v>525111</v>
      </c>
      <c r="E641" s="4">
        <v>1096</v>
      </c>
      <c r="F641" s="4">
        <v>894</v>
      </c>
      <c r="G641" s="54">
        <v>0.81569343065693434</v>
      </c>
      <c r="H641" s="4">
        <v>2</v>
      </c>
      <c r="I641" s="4">
        <v>894</v>
      </c>
      <c r="J641" s="6"/>
      <c r="K641" s="6">
        <v>894</v>
      </c>
      <c r="L641" s="6"/>
      <c r="M641" s="61"/>
      <c r="N641" s="4" t="s">
        <v>1709</v>
      </c>
      <c r="O641" s="4">
        <v>0</v>
      </c>
      <c r="P641" s="4">
        <v>0</v>
      </c>
      <c r="Q641" s="4">
        <v>50</v>
      </c>
      <c r="R641" s="4">
        <v>50</v>
      </c>
      <c r="S641" s="4">
        <v>0</v>
      </c>
      <c r="T641" s="4">
        <v>50</v>
      </c>
      <c r="U641" s="4">
        <v>0</v>
      </c>
      <c r="V641" s="4">
        <v>50</v>
      </c>
      <c r="W641" s="4">
        <v>0</v>
      </c>
      <c r="X641" s="4">
        <v>75</v>
      </c>
      <c r="Y641" s="4">
        <v>5</v>
      </c>
      <c r="Z641" s="4">
        <v>20</v>
      </c>
      <c r="AA641" s="4">
        <v>100</v>
      </c>
      <c r="AB641" s="4">
        <v>100</v>
      </c>
      <c r="AC641" s="4">
        <v>100</v>
      </c>
      <c r="AD641" s="4">
        <v>60</v>
      </c>
      <c r="AE641" s="4">
        <v>30</v>
      </c>
      <c r="AF641" s="4">
        <v>0</v>
      </c>
      <c r="AG641" s="4">
        <v>0</v>
      </c>
      <c r="AH641" s="4">
        <v>100</v>
      </c>
      <c r="AI641" s="4">
        <v>100</v>
      </c>
      <c r="AJ641" s="4">
        <v>2</v>
      </c>
      <c r="AK641" s="4" t="s">
        <v>96</v>
      </c>
      <c r="AL641" s="4" t="s">
        <v>96</v>
      </c>
      <c r="AM641" s="4">
        <v>10</v>
      </c>
      <c r="AN641" s="4" t="s">
        <v>97</v>
      </c>
      <c r="AO641" s="4" t="s">
        <v>97</v>
      </c>
      <c r="AP641" s="4" t="s">
        <v>97</v>
      </c>
      <c r="AQ641" s="4" t="s">
        <v>97</v>
      </c>
      <c r="AR641" s="4" t="s">
        <v>97</v>
      </c>
      <c r="AS641" s="4" t="s">
        <v>97</v>
      </c>
      <c r="AT641" s="4" t="s">
        <v>97</v>
      </c>
      <c r="AU641" s="4" t="s">
        <v>97</v>
      </c>
      <c r="AV641" s="4" t="s">
        <v>97</v>
      </c>
      <c r="AW641" s="4" t="s">
        <v>97</v>
      </c>
      <c r="AX641" s="4" t="s">
        <v>97</v>
      </c>
      <c r="AY641" s="4" t="s">
        <v>97</v>
      </c>
      <c r="AZ641" s="4" t="s">
        <v>97</v>
      </c>
      <c r="BA641" s="4" t="s">
        <v>97</v>
      </c>
      <c r="BB641" s="4" t="s">
        <v>97</v>
      </c>
      <c r="BC641" s="4" t="s">
        <v>97</v>
      </c>
      <c r="BD641" s="4" t="s">
        <v>97</v>
      </c>
      <c r="BE641" s="4">
        <v>2</v>
      </c>
      <c r="BF641" s="4">
        <v>2</v>
      </c>
      <c r="BG641" s="4">
        <v>16</v>
      </c>
      <c r="BH641" s="4">
        <v>0</v>
      </c>
      <c r="BI641" s="4">
        <v>16</v>
      </c>
      <c r="BJ641" s="4">
        <v>0</v>
      </c>
      <c r="BK641" s="4">
        <v>7</v>
      </c>
      <c r="BL641" s="4" t="s">
        <v>96</v>
      </c>
      <c r="BM641" s="4" t="s">
        <v>97</v>
      </c>
      <c r="BN641" s="4" t="s">
        <v>98</v>
      </c>
      <c r="BO641" s="6" t="s">
        <v>97</v>
      </c>
      <c r="BP641" s="6" t="s">
        <v>98</v>
      </c>
      <c r="BQ641" s="6" t="s">
        <v>98</v>
      </c>
      <c r="BR641" s="6" t="s">
        <v>96</v>
      </c>
      <c r="BS641" s="6">
        <v>32</v>
      </c>
      <c r="BT641" s="6" t="s">
        <v>96</v>
      </c>
      <c r="BU641" s="29" t="s">
        <v>429</v>
      </c>
      <c r="BV641" s="29" t="s">
        <v>1798</v>
      </c>
      <c r="BW641" s="29" t="s">
        <v>429</v>
      </c>
      <c r="BX641" s="29" t="s">
        <v>1798</v>
      </c>
      <c r="BY641" s="29" t="s">
        <v>429</v>
      </c>
      <c r="BZ641" s="65" t="s">
        <v>1800</v>
      </c>
      <c r="CA641" s="65" t="s">
        <v>429</v>
      </c>
      <c r="CB641" s="65" t="s">
        <v>429</v>
      </c>
      <c r="CC641" s="65" t="s">
        <v>429</v>
      </c>
      <c r="CD641" s="66">
        <v>88</v>
      </c>
      <c r="CE641" s="66">
        <v>55</v>
      </c>
      <c r="CF641" s="66">
        <v>16</v>
      </c>
      <c r="CG641" s="66">
        <v>0</v>
      </c>
      <c r="CH641" s="66">
        <v>2</v>
      </c>
      <c r="CI641" s="66">
        <v>168</v>
      </c>
      <c r="CJ641" s="66">
        <v>0</v>
      </c>
      <c r="CK641" s="66">
        <v>42</v>
      </c>
      <c r="CL641" s="66">
        <v>312</v>
      </c>
      <c r="CM641" s="66">
        <v>132</v>
      </c>
      <c r="CN641" s="66">
        <v>20</v>
      </c>
      <c r="CO641" s="66">
        <v>57</v>
      </c>
      <c r="CP641" s="66">
        <v>38</v>
      </c>
      <c r="CQ641" s="66">
        <v>37</v>
      </c>
      <c r="CR641" s="67">
        <v>0.33115060804490176</v>
      </c>
      <c r="CS641" s="67">
        <v>0.26753975678203928</v>
      </c>
      <c r="CT641" s="67">
        <v>0.23199251637043966</v>
      </c>
      <c r="CU641" s="67">
        <v>0.11506080449017773</v>
      </c>
      <c r="CV641" s="67">
        <v>5.4256314312441531E-2</v>
      </c>
      <c r="CW641" s="68">
        <v>2</v>
      </c>
      <c r="CX641" s="68">
        <v>19</v>
      </c>
      <c r="CY641" s="68">
        <v>26</v>
      </c>
      <c r="CZ641" s="68">
        <v>4</v>
      </c>
    </row>
    <row r="642" spans="1:371" x14ac:dyDescent="0.3">
      <c r="A642" s="3" t="s">
        <v>1003</v>
      </c>
      <c r="B642" s="3" t="s">
        <v>1156</v>
      </c>
      <c r="C642" s="3" t="s">
        <v>1195</v>
      </c>
      <c r="D642" s="6">
        <v>525138</v>
      </c>
      <c r="E642" s="4">
        <v>1241</v>
      </c>
      <c r="F642" s="4">
        <v>297</v>
      </c>
      <c r="G642" s="54">
        <v>0.23932312651087834</v>
      </c>
      <c r="H642" s="4">
        <v>1</v>
      </c>
      <c r="I642" s="4">
        <v>267</v>
      </c>
      <c r="J642" s="6"/>
      <c r="K642" s="6">
        <v>267</v>
      </c>
      <c r="L642" s="6"/>
      <c r="M642" s="61">
        <v>30</v>
      </c>
      <c r="N642" s="4" t="s">
        <v>1712</v>
      </c>
      <c r="O642" s="4">
        <v>0</v>
      </c>
      <c r="P642" s="4">
        <v>0</v>
      </c>
      <c r="Q642" s="4">
        <v>100</v>
      </c>
      <c r="R642" s="4">
        <v>100</v>
      </c>
      <c r="S642" s="4">
        <v>0</v>
      </c>
      <c r="T642" s="4">
        <v>0</v>
      </c>
      <c r="U642" s="4">
        <v>0</v>
      </c>
      <c r="V642" s="4">
        <v>40</v>
      </c>
      <c r="W642" s="4">
        <v>5</v>
      </c>
      <c r="X642" s="4">
        <v>85</v>
      </c>
      <c r="Y642" s="4">
        <v>0</v>
      </c>
      <c r="Z642" s="4">
        <v>10</v>
      </c>
      <c r="AA642" s="4">
        <v>100</v>
      </c>
      <c r="AB642" s="4">
        <v>100</v>
      </c>
      <c r="AC642" s="4">
        <v>100</v>
      </c>
      <c r="AD642" s="4">
        <v>100</v>
      </c>
      <c r="AE642" s="4">
        <v>80</v>
      </c>
      <c r="AF642" s="4">
        <v>0</v>
      </c>
      <c r="AG642" s="4">
        <v>60</v>
      </c>
      <c r="AH642" s="4">
        <v>40</v>
      </c>
      <c r="AI642" s="4">
        <v>100</v>
      </c>
      <c r="AJ642" s="4">
        <v>2</v>
      </c>
      <c r="AK642" s="4" t="s">
        <v>96</v>
      </c>
      <c r="AL642" s="4" t="s">
        <v>97</v>
      </c>
      <c r="AM642" s="4" t="s">
        <v>98</v>
      </c>
      <c r="AN642" s="4" t="s">
        <v>97</v>
      </c>
      <c r="AO642" s="4" t="s">
        <v>97</v>
      </c>
      <c r="AP642" s="4" t="s">
        <v>97</v>
      </c>
      <c r="AQ642" s="4" t="s">
        <v>96</v>
      </c>
      <c r="AR642" s="4" t="s">
        <v>97</v>
      </c>
      <c r="AS642" s="4" t="s">
        <v>97</v>
      </c>
      <c r="AT642" s="4" t="s">
        <v>97</v>
      </c>
      <c r="AU642" s="4" t="s">
        <v>97</v>
      </c>
      <c r="AV642" s="4" t="s">
        <v>97</v>
      </c>
      <c r="AW642" s="4" t="s">
        <v>97</v>
      </c>
      <c r="AX642" s="4" t="s">
        <v>97</v>
      </c>
      <c r="AY642" s="4" t="s">
        <v>97</v>
      </c>
      <c r="AZ642" s="4" t="s">
        <v>97</v>
      </c>
      <c r="BA642" s="4" t="s">
        <v>97</v>
      </c>
      <c r="BB642" s="4" t="s">
        <v>97</v>
      </c>
      <c r="BC642" s="4" t="s">
        <v>97</v>
      </c>
      <c r="BD642" s="4" t="s">
        <v>97</v>
      </c>
      <c r="BE642" s="4">
        <v>7</v>
      </c>
      <c r="BF642" s="4">
        <v>5</v>
      </c>
      <c r="BG642" s="4">
        <v>7</v>
      </c>
      <c r="BH642" s="4">
        <v>0</v>
      </c>
      <c r="BI642" s="4">
        <v>8</v>
      </c>
      <c r="BJ642" s="4">
        <v>0</v>
      </c>
      <c r="BK642" s="4">
        <v>7</v>
      </c>
      <c r="BL642" s="4" t="s">
        <v>97</v>
      </c>
      <c r="BM642" s="4" t="s">
        <v>97</v>
      </c>
      <c r="BN642" s="4" t="s">
        <v>98</v>
      </c>
      <c r="BO642" s="6" t="s">
        <v>97</v>
      </c>
      <c r="BP642" s="6" t="s">
        <v>98</v>
      </c>
      <c r="BQ642" s="6" t="s">
        <v>98</v>
      </c>
      <c r="BR642" s="6" t="s">
        <v>96</v>
      </c>
      <c r="BS642" s="6">
        <v>2</v>
      </c>
      <c r="BT642" s="6" t="s">
        <v>96</v>
      </c>
      <c r="BU642" s="29" t="s">
        <v>429</v>
      </c>
      <c r="BV642" s="29" t="s">
        <v>1801</v>
      </c>
      <c r="BW642" s="29" t="s">
        <v>429</v>
      </c>
      <c r="BX642" s="29" t="s">
        <v>429</v>
      </c>
      <c r="BY642" s="29" t="s">
        <v>429</v>
      </c>
      <c r="BZ642" s="65" t="s">
        <v>429</v>
      </c>
      <c r="CA642" s="65" t="s">
        <v>429</v>
      </c>
      <c r="CB642" s="65" t="s">
        <v>429</v>
      </c>
      <c r="CC642" s="65" t="s">
        <v>1800</v>
      </c>
      <c r="CD642" s="66">
        <v>47</v>
      </c>
      <c r="CE642" s="66">
        <v>21</v>
      </c>
      <c r="CF642" s="66">
        <v>16</v>
      </c>
      <c r="CG642" s="66">
        <v>0</v>
      </c>
      <c r="CH642" s="66">
        <v>4</v>
      </c>
      <c r="CI642" s="66">
        <v>55</v>
      </c>
      <c r="CJ642" s="66">
        <v>0</v>
      </c>
      <c r="CK642" s="66">
        <v>20</v>
      </c>
      <c r="CL642" s="66">
        <v>301</v>
      </c>
      <c r="CM642" s="66">
        <v>154</v>
      </c>
      <c r="CN642" s="66">
        <v>16</v>
      </c>
      <c r="CO642" s="66">
        <v>33</v>
      </c>
      <c r="CP642" s="66">
        <v>16</v>
      </c>
      <c r="CQ642" s="66">
        <v>16</v>
      </c>
      <c r="CR642" s="67">
        <v>0.23218574859887911</v>
      </c>
      <c r="CS642" s="67">
        <v>0.20496397117694154</v>
      </c>
      <c r="CT642" s="67">
        <v>0.29943955164131303</v>
      </c>
      <c r="CU642" s="67">
        <v>0.16092874299439552</v>
      </c>
      <c r="CV642" s="67">
        <v>0.10248198558847077</v>
      </c>
      <c r="CW642" s="68">
        <v>34</v>
      </c>
      <c r="CX642" s="68">
        <v>13</v>
      </c>
      <c r="CY642" s="68">
        <v>20</v>
      </c>
      <c r="CZ642" s="68">
        <v>13</v>
      </c>
      <c r="DI642" s="47"/>
      <c r="DJ642" s="47"/>
      <c r="DK642" s="47"/>
      <c r="DL642" s="47"/>
      <c r="DM642" s="47"/>
      <c r="DN642" s="47"/>
      <c r="DO642" s="47"/>
      <c r="DP642" s="47"/>
      <c r="DQ642" s="47"/>
      <c r="DR642" s="47"/>
      <c r="DS642" s="47"/>
      <c r="DT642" s="47"/>
      <c r="DU642" s="47"/>
      <c r="DV642" s="47"/>
      <c r="DW642" s="47"/>
      <c r="DX642" s="47"/>
      <c r="DY642" s="47"/>
      <c r="DZ642" s="47"/>
      <c r="EA642" s="47"/>
      <c r="EB642" s="47"/>
      <c r="EC642" s="47"/>
      <c r="ED642" s="47"/>
      <c r="EE642" s="47"/>
      <c r="EF642" s="47"/>
      <c r="EG642" s="47"/>
      <c r="EH642" s="47"/>
      <c r="EI642" s="47"/>
      <c r="EJ642" s="47"/>
      <c r="EK642" s="47"/>
      <c r="EL642" s="47"/>
      <c r="EM642" s="47"/>
      <c r="EN642" s="47"/>
      <c r="EO642" s="47"/>
      <c r="EP642" s="47"/>
      <c r="EQ642" s="47"/>
      <c r="ER642" s="47"/>
      <c r="ES642" s="47"/>
      <c r="ET642" s="47"/>
      <c r="EU642" s="47"/>
      <c r="EV642" s="47"/>
      <c r="EW642" s="47"/>
      <c r="EX642" s="47"/>
      <c r="EY642" s="47"/>
      <c r="EZ642" s="47"/>
      <c r="FA642" s="47"/>
      <c r="FB642" s="47"/>
      <c r="FC642" s="47"/>
      <c r="FD642" s="47"/>
      <c r="FE642" s="47"/>
      <c r="FF642" s="47"/>
      <c r="FG642" s="47"/>
      <c r="FH642" s="47"/>
      <c r="FI642" s="47"/>
      <c r="FJ642" s="47"/>
      <c r="FK642" s="47"/>
      <c r="FL642" s="47"/>
      <c r="FM642" s="47"/>
      <c r="FN642" s="47"/>
      <c r="FO642" s="47"/>
      <c r="FP642" s="47"/>
      <c r="FQ642" s="47"/>
      <c r="FR642" s="47"/>
      <c r="FS642" s="47"/>
      <c r="FT642" s="47"/>
      <c r="FU642" s="47"/>
      <c r="FV642" s="47"/>
      <c r="FW642" s="47"/>
      <c r="FX642" s="47"/>
      <c r="FY642" s="47"/>
      <c r="FZ642" s="47"/>
      <c r="GA642" s="47"/>
      <c r="GB642" s="47"/>
      <c r="GC642" s="47"/>
      <c r="GD642" s="47"/>
      <c r="GE642" s="47"/>
      <c r="GF642" s="47"/>
      <c r="GG642" s="47"/>
      <c r="GH642" s="47"/>
      <c r="GI642" s="47"/>
      <c r="GJ642" s="47"/>
      <c r="GK642" s="47"/>
      <c r="GL642" s="47"/>
      <c r="GM642" s="47"/>
      <c r="GN642" s="47"/>
      <c r="GO642" s="47"/>
      <c r="GP642" s="47"/>
      <c r="GQ642" s="47"/>
      <c r="GR642" s="47"/>
      <c r="GS642" s="47"/>
      <c r="GT642" s="47"/>
      <c r="GU642" s="47"/>
      <c r="GV642" s="47"/>
      <c r="GW642" s="47"/>
      <c r="GX642" s="47"/>
      <c r="GY642" s="47"/>
      <c r="GZ642" s="47"/>
      <c r="HA642" s="47"/>
      <c r="HB642" s="47"/>
      <c r="HC642" s="47"/>
      <c r="HD642" s="47"/>
      <c r="HE642" s="47"/>
      <c r="HF642" s="47"/>
      <c r="HG642" s="47"/>
      <c r="HH642" s="47"/>
      <c r="HI642" s="47"/>
      <c r="HJ642" s="47"/>
      <c r="HK642" s="47"/>
      <c r="HL642" s="47"/>
      <c r="HM642" s="47"/>
      <c r="HN642" s="47"/>
      <c r="HO642" s="47"/>
      <c r="HP642" s="47"/>
      <c r="HQ642" s="47"/>
      <c r="HR642" s="47"/>
      <c r="HS642" s="47"/>
      <c r="HT642" s="47"/>
      <c r="HU642" s="47"/>
      <c r="HV642" s="47"/>
      <c r="HW642" s="47"/>
      <c r="HX642" s="47"/>
      <c r="HY642" s="47"/>
      <c r="HZ642" s="47"/>
      <c r="IA642" s="47"/>
      <c r="IB642" s="47"/>
      <c r="IC642" s="47"/>
      <c r="ID642" s="47"/>
      <c r="IE642" s="47"/>
      <c r="IF642" s="47"/>
      <c r="IG642" s="47"/>
      <c r="IH642" s="47"/>
      <c r="II642" s="47"/>
      <c r="IJ642" s="47"/>
      <c r="IK642" s="47"/>
      <c r="IL642" s="47"/>
      <c r="IM642" s="47"/>
      <c r="IN642" s="47"/>
      <c r="IO642" s="47"/>
      <c r="IP642" s="47"/>
      <c r="IQ642" s="47"/>
      <c r="IR642" s="47"/>
      <c r="IS642" s="47"/>
      <c r="IT642" s="47"/>
      <c r="IU642" s="47"/>
      <c r="IV642" s="47"/>
      <c r="IW642" s="47"/>
      <c r="IX642" s="47"/>
      <c r="IY642" s="47"/>
      <c r="IZ642" s="47"/>
      <c r="JA642" s="47"/>
      <c r="JB642" s="47"/>
      <c r="JC642" s="47"/>
      <c r="JD642" s="47"/>
      <c r="JE642" s="47"/>
      <c r="JF642" s="47"/>
      <c r="JG642" s="47"/>
      <c r="JH642" s="47"/>
      <c r="JI642" s="47"/>
      <c r="JJ642" s="47"/>
      <c r="JK642" s="47"/>
      <c r="JL642" s="47"/>
      <c r="JM642" s="47"/>
      <c r="JN642" s="47"/>
      <c r="JO642" s="47"/>
      <c r="JP642" s="47"/>
      <c r="JQ642" s="47"/>
      <c r="JR642" s="47"/>
      <c r="JS642" s="47"/>
      <c r="JT642" s="47"/>
      <c r="JU642" s="47"/>
      <c r="JV642" s="47"/>
      <c r="JW642" s="47"/>
      <c r="JX642" s="47"/>
      <c r="JY642" s="47"/>
      <c r="JZ642" s="47"/>
      <c r="KA642" s="47"/>
      <c r="KB642" s="47"/>
      <c r="KC642" s="47"/>
      <c r="KD642" s="47"/>
      <c r="KE642" s="47"/>
      <c r="KF642" s="47"/>
      <c r="KG642" s="47"/>
      <c r="KH642" s="47"/>
      <c r="KI642" s="47"/>
      <c r="KJ642" s="47"/>
      <c r="KK642" s="47"/>
      <c r="KL642" s="47"/>
      <c r="KM642" s="47"/>
      <c r="KN642" s="47"/>
      <c r="KO642" s="47"/>
      <c r="KP642" s="47"/>
      <c r="KQ642" s="47"/>
      <c r="KR642" s="47"/>
      <c r="KS642" s="47"/>
      <c r="KT642" s="47"/>
      <c r="KU642" s="47"/>
      <c r="KV642" s="47"/>
      <c r="KW642" s="47"/>
      <c r="KX642" s="47"/>
      <c r="KY642" s="47"/>
      <c r="KZ642" s="47"/>
      <c r="LA642" s="47"/>
      <c r="LB642" s="47"/>
      <c r="LC642" s="47"/>
      <c r="LD642" s="47"/>
      <c r="LE642" s="47"/>
      <c r="LF642" s="47"/>
      <c r="LG642" s="47"/>
      <c r="LH642" s="47"/>
      <c r="LI642" s="47"/>
      <c r="LJ642" s="47"/>
      <c r="LK642" s="47"/>
      <c r="LL642" s="47"/>
      <c r="LM642" s="47"/>
      <c r="LN642" s="47"/>
      <c r="LO642" s="47"/>
      <c r="LP642" s="47"/>
      <c r="LQ642" s="47"/>
      <c r="LR642" s="47"/>
      <c r="LS642" s="47"/>
      <c r="LT642" s="47"/>
      <c r="LU642" s="47"/>
      <c r="LV642" s="47"/>
      <c r="LW642" s="47"/>
      <c r="LX642" s="47"/>
      <c r="LY642" s="47"/>
      <c r="LZ642" s="47"/>
      <c r="MA642" s="47"/>
      <c r="MB642" s="47"/>
      <c r="MC642" s="47"/>
      <c r="MD642" s="47"/>
      <c r="ME642" s="47"/>
      <c r="MF642" s="47"/>
      <c r="MG642" s="47"/>
      <c r="MH642" s="47"/>
      <c r="MI642" s="47"/>
      <c r="MJ642" s="47"/>
      <c r="MK642" s="47"/>
      <c r="ML642" s="47"/>
      <c r="MM642" s="47"/>
      <c r="MN642" s="47"/>
      <c r="MO642" s="47"/>
      <c r="MP642" s="47"/>
      <c r="MQ642" s="47"/>
      <c r="MR642" s="47"/>
      <c r="MS642" s="47"/>
      <c r="MT642" s="47"/>
      <c r="MU642" s="47"/>
      <c r="MV642" s="47"/>
      <c r="MW642" s="47"/>
      <c r="MX642" s="47"/>
      <c r="MY642" s="47"/>
      <c r="MZ642" s="47"/>
      <c r="NA642" s="47"/>
      <c r="NB642" s="47"/>
      <c r="NC642" s="47"/>
      <c r="ND642" s="47"/>
      <c r="NE642" s="47"/>
      <c r="NF642" s="47"/>
      <c r="NG642" s="47"/>
    </row>
    <row r="643" spans="1:371" x14ac:dyDescent="0.3">
      <c r="A643" s="3" t="s">
        <v>1003</v>
      </c>
      <c r="B643" s="3" t="s">
        <v>1156</v>
      </c>
      <c r="C643" s="3" t="s">
        <v>1197</v>
      </c>
      <c r="D643" s="6">
        <v>525171</v>
      </c>
      <c r="E643" s="4">
        <v>2285</v>
      </c>
      <c r="F643" s="4">
        <v>1485</v>
      </c>
      <c r="G643" s="54">
        <v>0.64989059080962797</v>
      </c>
      <c r="H643" s="6">
        <v>1</v>
      </c>
      <c r="I643" s="4">
        <v>1135</v>
      </c>
      <c r="J643" s="6"/>
      <c r="K643" s="6">
        <v>1135</v>
      </c>
      <c r="L643" s="6"/>
      <c r="M643" s="61">
        <v>350</v>
      </c>
      <c r="N643" s="4" t="s">
        <v>1709</v>
      </c>
      <c r="O643" s="4">
        <v>24</v>
      </c>
      <c r="P643" s="4">
        <v>100</v>
      </c>
      <c r="Q643" s="4">
        <v>100</v>
      </c>
      <c r="R643" s="4">
        <v>50</v>
      </c>
      <c r="S643" s="4">
        <v>50</v>
      </c>
      <c r="T643" s="4">
        <v>0</v>
      </c>
      <c r="U643" s="4">
        <v>0</v>
      </c>
      <c r="V643" s="4">
        <v>100</v>
      </c>
      <c r="W643" s="4">
        <v>70</v>
      </c>
      <c r="X643" s="4">
        <v>25</v>
      </c>
      <c r="Y643" s="4">
        <v>5</v>
      </c>
      <c r="Z643" s="4">
        <v>0</v>
      </c>
      <c r="AA643" s="4">
        <v>100</v>
      </c>
      <c r="AB643" s="4">
        <v>100</v>
      </c>
      <c r="AC643" s="4">
        <v>100</v>
      </c>
      <c r="AD643" s="4">
        <v>100</v>
      </c>
      <c r="AE643" s="4">
        <v>90</v>
      </c>
      <c r="AF643" s="4">
        <v>0</v>
      </c>
      <c r="AG643" s="4">
        <v>50</v>
      </c>
      <c r="AH643" s="4">
        <v>50</v>
      </c>
      <c r="AI643" s="4">
        <v>100</v>
      </c>
      <c r="AJ643" s="4">
        <v>2</v>
      </c>
      <c r="AK643" s="4" t="s">
        <v>96</v>
      </c>
      <c r="AL643" s="4" t="s">
        <v>96</v>
      </c>
      <c r="AM643" s="4">
        <v>12</v>
      </c>
      <c r="AN643" s="4" t="s">
        <v>97</v>
      </c>
      <c r="AO643" s="4" t="s">
        <v>97</v>
      </c>
      <c r="AP643" s="4" t="s">
        <v>97</v>
      </c>
      <c r="AQ643" s="4" t="s">
        <v>97</v>
      </c>
      <c r="AR643" s="4" t="s">
        <v>97</v>
      </c>
      <c r="AS643" s="4" t="s">
        <v>97</v>
      </c>
      <c r="AT643" s="4" t="s">
        <v>97</v>
      </c>
      <c r="AU643" s="4" t="s">
        <v>96</v>
      </c>
      <c r="AV643" s="4" t="s">
        <v>97</v>
      </c>
      <c r="AW643" s="4" t="s">
        <v>97</v>
      </c>
      <c r="AX643" s="4" t="s">
        <v>97</v>
      </c>
      <c r="AY643" s="4" t="s">
        <v>97</v>
      </c>
      <c r="AZ643" s="4" t="s">
        <v>97</v>
      </c>
      <c r="BA643" s="4" t="s">
        <v>97</v>
      </c>
      <c r="BB643" s="4" t="s">
        <v>97</v>
      </c>
      <c r="BC643" s="4" t="s">
        <v>97</v>
      </c>
      <c r="BD643" s="4" t="s">
        <v>97</v>
      </c>
      <c r="BE643" s="4">
        <v>0</v>
      </c>
      <c r="BF643" s="4">
        <v>4</v>
      </c>
      <c r="BG643" s="4">
        <v>10</v>
      </c>
      <c r="BH643" s="4">
        <v>0</v>
      </c>
      <c r="BI643" s="4">
        <v>10</v>
      </c>
      <c r="BJ643" s="4">
        <v>0</v>
      </c>
      <c r="BK643" s="4">
        <v>7</v>
      </c>
      <c r="BL643" s="4" t="s">
        <v>96</v>
      </c>
      <c r="BM643" s="4" t="s">
        <v>97</v>
      </c>
      <c r="BN643" s="4" t="s">
        <v>98</v>
      </c>
      <c r="BO643" s="6" t="s">
        <v>97</v>
      </c>
      <c r="BP643" s="6" t="s">
        <v>98</v>
      </c>
      <c r="BQ643" s="6" t="s">
        <v>98</v>
      </c>
      <c r="BR643" s="6" t="s">
        <v>96</v>
      </c>
      <c r="BS643" s="6">
        <v>150</v>
      </c>
      <c r="BT643" s="6" t="s">
        <v>96</v>
      </c>
      <c r="BU643" s="29" t="s">
        <v>430</v>
      </c>
      <c r="BV643" s="29" t="s">
        <v>1798</v>
      </c>
      <c r="BW643" s="29" t="s">
        <v>1798</v>
      </c>
      <c r="BX643" s="29" t="s">
        <v>1798</v>
      </c>
      <c r="BY643" s="29" t="s">
        <v>430</v>
      </c>
      <c r="BZ643" s="65" t="s">
        <v>429</v>
      </c>
      <c r="CA643" s="65" t="s">
        <v>1800</v>
      </c>
      <c r="CB643" s="65" t="s">
        <v>1800</v>
      </c>
      <c r="CC643" s="65" t="s">
        <v>429</v>
      </c>
      <c r="CD643" s="66">
        <v>263</v>
      </c>
      <c r="CE643" s="66">
        <v>182</v>
      </c>
      <c r="CF643" s="66">
        <v>68</v>
      </c>
      <c r="CG643" s="66">
        <v>0</v>
      </c>
      <c r="CH643" s="66">
        <v>0</v>
      </c>
      <c r="CI643" s="66">
        <v>654</v>
      </c>
      <c r="CJ643" s="66">
        <v>0</v>
      </c>
      <c r="CK643" s="66">
        <v>144</v>
      </c>
      <c r="CL643" s="66">
        <v>972</v>
      </c>
      <c r="CM643" s="66">
        <v>325</v>
      </c>
      <c r="CN643" s="66">
        <v>48</v>
      </c>
      <c r="CO643" s="66">
        <v>147</v>
      </c>
      <c r="CP643" s="66">
        <v>551</v>
      </c>
      <c r="CQ643" s="66">
        <v>553</v>
      </c>
      <c r="CR643" s="67">
        <v>0.42679794520547948</v>
      </c>
      <c r="CS643" s="67">
        <v>0.23587328767123289</v>
      </c>
      <c r="CT643" s="67">
        <v>0.1990582191780822</v>
      </c>
      <c r="CU643" s="67">
        <v>7.9623287671232876E-2</v>
      </c>
      <c r="CV643" s="67">
        <v>5.8647260273972601E-2</v>
      </c>
      <c r="CW643" s="68">
        <v>24</v>
      </c>
      <c r="CX643" s="68">
        <v>12</v>
      </c>
      <c r="CY643" s="68">
        <v>63</v>
      </c>
      <c r="CZ643" s="68">
        <v>18</v>
      </c>
      <c r="DI643" s="47"/>
      <c r="DJ643" s="47"/>
      <c r="DK643" s="47"/>
      <c r="DL643" s="47"/>
      <c r="DM643" s="47"/>
      <c r="DN643" s="47"/>
      <c r="DO643" s="47"/>
      <c r="DP643" s="47"/>
      <c r="DQ643" s="47"/>
      <c r="DR643" s="47"/>
      <c r="DS643" s="47"/>
      <c r="DT643" s="47"/>
      <c r="DU643" s="47"/>
      <c r="DV643" s="47"/>
      <c r="DW643" s="47"/>
      <c r="DX643" s="47"/>
      <c r="DY643" s="47"/>
      <c r="DZ643" s="47"/>
      <c r="EA643" s="47"/>
      <c r="EB643" s="47"/>
      <c r="EC643" s="47"/>
      <c r="ED643" s="47"/>
      <c r="EE643" s="47"/>
      <c r="EF643" s="47"/>
      <c r="EG643" s="47"/>
      <c r="EH643" s="47"/>
      <c r="EI643" s="47"/>
      <c r="EJ643" s="47"/>
      <c r="EK643" s="47"/>
      <c r="EL643" s="47"/>
      <c r="EM643" s="47"/>
      <c r="EN643" s="47"/>
      <c r="EO643" s="47"/>
      <c r="EP643" s="47"/>
      <c r="EQ643" s="47"/>
      <c r="ER643" s="47"/>
      <c r="ES643" s="47"/>
      <c r="ET643" s="47"/>
      <c r="EU643" s="47"/>
      <c r="EV643" s="47"/>
      <c r="EW643" s="47"/>
      <c r="EX643" s="47"/>
      <c r="EY643" s="47"/>
      <c r="EZ643" s="47"/>
      <c r="FA643" s="47"/>
      <c r="FB643" s="47"/>
      <c r="FC643" s="47"/>
      <c r="FD643" s="47"/>
      <c r="FE643" s="47"/>
      <c r="FF643" s="47"/>
      <c r="FG643" s="47"/>
      <c r="FH643" s="47"/>
      <c r="FI643" s="47"/>
      <c r="FJ643" s="47"/>
      <c r="FK643" s="47"/>
      <c r="FL643" s="47"/>
      <c r="FM643" s="47"/>
      <c r="FN643" s="47"/>
      <c r="FO643" s="47"/>
      <c r="FP643" s="47"/>
      <c r="FQ643" s="47"/>
      <c r="FR643" s="47"/>
      <c r="FS643" s="47"/>
      <c r="FT643" s="47"/>
      <c r="FU643" s="47"/>
      <c r="FV643" s="47"/>
      <c r="FW643" s="47"/>
      <c r="FX643" s="47"/>
      <c r="FY643" s="47"/>
      <c r="FZ643" s="47"/>
      <c r="GA643" s="47"/>
      <c r="GB643" s="47"/>
      <c r="GC643" s="47"/>
      <c r="GD643" s="47"/>
      <c r="GE643" s="47"/>
      <c r="GF643" s="47"/>
      <c r="GG643" s="47"/>
      <c r="GH643" s="47"/>
      <c r="GI643" s="47"/>
      <c r="GJ643" s="47"/>
      <c r="GK643" s="47"/>
      <c r="GL643" s="47"/>
      <c r="GM643" s="47"/>
      <c r="GN643" s="47"/>
      <c r="GO643" s="47"/>
      <c r="GP643" s="47"/>
      <c r="GQ643" s="47"/>
      <c r="GR643" s="47"/>
      <c r="GS643" s="47"/>
      <c r="GT643" s="47"/>
      <c r="GU643" s="47"/>
      <c r="GV643" s="47"/>
      <c r="GW643" s="47"/>
      <c r="GX643" s="47"/>
      <c r="GY643" s="47"/>
      <c r="GZ643" s="47"/>
      <c r="HA643" s="47"/>
      <c r="HB643" s="47"/>
      <c r="HC643" s="47"/>
      <c r="HD643" s="47"/>
      <c r="HE643" s="47"/>
      <c r="HF643" s="47"/>
      <c r="HG643" s="47"/>
      <c r="HH643" s="47"/>
      <c r="HI643" s="47"/>
      <c r="HJ643" s="47"/>
      <c r="HK643" s="47"/>
      <c r="HL643" s="47"/>
      <c r="HM643" s="47"/>
      <c r="HN643" s="47"/>
      <c r="HO643" s="47"/>
      <c r="HP643" s="47"/>
      <c r="HQ643" s="47"/>
      <c r="HR643" s="47"/>
      <c r="HS643" s="47"/>
      <c r="HT643" s="47"/>
      <c r="HU643" s="47"/>
      <c r="HV643" s="47"/>
      <c r="HW643" s="47"/>
      <c r="HX643" s="47"/>
      <c r="HY643" s="47"/>
      <c r="HZ643" s="47"/>
      <c r="IA643" s="47"/>
      <c r="IB643" s="47"/>
      <c r="IC643" s="47"/>
      <c r="ID643" s="47"/>
      <c r="IE643" s="47"/>
      <c r="IF643" s="47"/>
      <c r="IG643" s="47"/>
      <c r="IH643" s="47"/>
      <c r="II643" s="47"/>
      <c r="IJ643" s="47"/>
      <c r="IK643" s="47"/>
      <c r="IL643" s="47"/>
      <c r="IM643" s="47"/>
      <c r="IN643" s="47"/>
      <c r="IO643" s="47"/>
      <c r="IP643" s="47"/>
      <c r="IQ643" s="47"/>
      <c r="IR643" s="47"/>
      <c r="IS643" s="47"/>
      <c r="IT643" s="47"/>
      <c r="IU643" s="47"/>
      <c r="IV643" s="47"/>
      <c r="IW643" s="47"/>
      <c r="IX643" s="47"/>
      <c r="IY643" s="47"/>
      <c r="IZ643" s="47"/>
      <c r="JA643" s="47"/>
      <c r="JB643" s="47"/>
      <c r="JC643" s="47"/>
      <c r="JD643" s="47"/>
      <c r="JE643" s="47"/>
      <c r="JF643" s="47"/>
      <c r="JG643" s="47"/>
      <c r="JH643" s="47"/>
      <c r="JI643" s="47"/>
      <c r="JJ643" s="47"/>
      <c r="JK643" s="47"/>
      <c r="JL643" s="47"/>
      <c r="JM643" s="47"/>
      <c r="JN643" s="47"/>
      <c r="JO643" s="47"/>
      <c r="JP643" s="47"/>
      <c r="JQ643" s="47"/>
      <c r="JR643" s="47"/>
      <c r="JS643" s="47"/>
      <c r="JT643" s="47"/>
      <c r="JU643" s="47"/>
      <c r="JV643" s="47"/>
      <c r="JW643" s="47"/>
      <c r="JX643" s="47"/>
      <c r="JY643" s="47"/>
      <c r="JZ643" s="47"/>
      <c r="KA643" s="47"/>
      <c r="KB643" s="47"/>
      <c r="KC643" s="47"/>
      <c r="KD643" s="47"/>
      <c r="KE643" s="47"/>
      <c r="KF643" s="47"/>
      <c r="KG643" s="47"/>
      <c r="KH643" s="47"/>
      <c r="KI643" s="47"/>
      <c r="KJ643" s="47"/>
      <c r="KK643" s="47"/>
      <c r="KL643" s="47"/>
      <c r="KM643" s="47"/>
      <c r="KN643" s="47"/>
      <c r="KO643" s="47"/>
      <c r="KP643" s="47"/>
      <c r="KQ643" s="47"/>
      <c r="KR643" s="47"/>
      <c r="KS643" s="47"/>
      <c r="KT643" s="47"/>
      <c r="KU643" s="47"/>
      <c r="KV643" s="47"/>
      <c r="KW643" s="47"/>
      <c r="KX643" s="47"/>
      <c r="KY643" s="47"/>
      <c r="KZ643" s="47"/>
      <c r="LA643" s="47"/>
      <c r="LB643" s="47"/>
      <c r="LC643" s="47"/>
      <c r="LD643" s="47"/>
      <c r="LE643" s="47"/>
      <c r="LF643" s="47"/>
      <c r="LG643" s="47"/>
      <c r="LH643" s="47"/>
      <c r="LI643" s="47"/>
      <c r="LJ643" s="47"/>
      <c r="LK643" s="47"/>
      <c r="LL643" s="47"/>
      <c r="LM643" s="47"/>
      <c r="LN643" s="47"/>
      <c r="LO643" s="47"/>
      <c r="LP643" s="47"/>
      <c r="LQ643" s="47"/>
      <c r="LR643" s="47"/>
      <c r="LS643" s="47"/>
      <c r="LT643" s="47"/>
      <c r="LU643" s="47"/>
      <c r="LV643" s="47"/>
      <c r="LW643" s="47"/>
      <c r="LX643" s="47"/>
      <c r="LY643" s="47"/>
      <c r="LZ643" s="47"/>
      <c r="MA643" s="47"/>
      <c r="MB643" s="47"/>
      <c r="MC643" s="47"/>
      <c r="MD643" s="47"/>
      <c r="ME643" s="47"/>
      <c r="MF643" s="47"/>
      <c r="MG643" s="47"/>
      <c r="MH643" s="47"/>
      <c r="MI643" s="47"/>
      <c r="MJ643" s="47"/>
      <c r="MK643" s="47"/>
      <c r="ML643" s="47"/>
      <c r="MM643" s="47"/>
      <c r="MN643" s="47"/>
      <c r="MO643" s="47"/>
      <c r="MP643" s="47"/>
      <c r="MQ643" s="47"/>
      <c r="MR643" s="47"/>
      <c r="MS643" s="47"/>
      <c r="MT643" s="47"/>
      <c r="MU643" s="47"/>
      <c r="MV643" s="47"/>
      <c r="MW643" s="47"/>
      <c r="MX643" s="47"/>
      <c r="MY643" s="47"/>
      <c r="MZ643" s="47"/>
      <c r="NA643" s="47"/>
      <c r="NB643" s="47"/>
      <c r="NC643" s="47"/>
      <c r="ND643" s="47"/>
      <c r="NE643" s="47"/>
      <c r="NF643" s="47"/>
      <c r="NG643" s="47"/>
    </row>
    <row r="644" spans="1:371" x14ac:dyDescent="0.3">
      <c r="A644" s="3" t="s">
        <v>1003</v>
      </c>
      <c r="B644" s="3" t="s">
        <v>1156</v>
      </c>
      <c r="C644" s="3" t="s">
        <v>1198</v>
      </c>
      <c r="D644" s="6">
        <v>525189</v>
      </c>
      <c r="E644" s="4">
        <v>620</v>
      </c>
      <c r="F644" s="4">
        <v>304</v>
      </c>
      <c r="G644" s="54">
        <v>0.49032258064516127</v>
      </c>
      <c r="H644" s="4">
        <v>1</v>
      </c>
      <c r="I644" s="4">
        <v>304</v>
      </c>
      <c r="J644" s="6"/>
      <c r="K644" s="6">
        <v>304</v>
      </c>
      <c r="L644" s="6"/>
      <c r="M644" s="61"/>
      <c r="N644" s="4" t="s">
        <v>1709</v>
      </c>
      <c r="O644" s="4">
        <v>0</v>
      </c>
      <c r="P644" s="4">
        <v>0</v>
      </c>
      <c r="Q644" s="4">
        <v>100</v>
      </c>
      <c r="R644" s="4">
        <v>95</v>
      </c>
      <c r="S644" s="4">
        <v>5</v>
      </c>
      <c r="T644" s="4">
        <v>0</v>
      </c>
      <c r="U644" s="4">
        <v>0</v>
      </c>
      <c r="V644" s="4">
        <v>0</v>
      </c>
      <c r="W644" s="4">
        <v>0</v>
      </c>
      <c r="X644" s="4">
        <v>80</v>
      </c>
      <c r="Y644" s="4">
        <v>20</v>
      </c>
      <c r="Z644" s="4">
        <v>0</v>
      </c>
      <c r="AA644" s="4">
        <v>100</v>
      </c>
      <c r="AB644" s="4">
        <v>100</v>
      </c>
      <c r="AC644" s="4">
        <v>100</v>
      </c>
      <c r="AD644" s="4">
        <v>100</v>
      </c>
      <c r="AE644" s="4">
        <v>70</v>
      </c>
      <c r="AF644" s="4">
        <v>0</v>
      </c>
      <c r="AG644" s="4">
        <v>40</v>
      </c>
      <c r="AH644" s="4">
        <v>60</v>
      </c>
      <c r="AI644" s="4">
        <v>100</v>
      </c>
      <c r="AJ644" s="4">
        <v>2</v>
      </c>
      <c r="AK644" s="4" t="s">
        <v>96</v>
      </c>
      <c r="AL644" s="4" t="s">
        <v>96</v>
      </c>
      <c r="AM644" s="4">
        <v>2</v>
      </c>
      <c r="AN644" s="4" t="s">
        <v>97</v>
      </c>
      <c r="AO644" s="4" t="s">
        <v>97</v>
      </c>
      <c r="AP644" s="4" t="s">
        <v>97</v>
      </c>
      <c r="AQ644" s="4" t="s">
        <v>97</v>
      </c>
      <c r="AR644" s="4" t="s">
        <v>97</v>
      </c>
      <c r="AS644" s="4" t="s">
        <v>97</v>
      </c>
      <c r="AT644" s="4" t="s">
        <v>97</v>
      </c>
      <c r="AU644" s="4" t="s">
        <v>97</v>
      </c>
      <c r="AV644" s="4" t="s">
        <v>97</v>
      </c>
      <c r="AW644" s="4" t="s">
        <v>97</v>
      </c>
      <c r="AX644" s="4" t="s">
        <v>97</v>
      </c>
      <c r="AY644" s="4" t="s">
        <v>97</v>
      </c>
      <c r="AZ644" s="4" t="s">
        <v>97</v>
      </c>
      <c r="BA644" s="4" t="s">
        <v>97</v>
      </c>
      <c r="BB644" s="4" t="s">
        <v>97</v>
      </c>
      <c r="BC644" s="4" t="s">
        <v>97</v>
      </c>
      <c r="BD644" s="4" t="s">
        <v>97</v>
      </c>
      <c r="BE644" s="4">
        <v>4</v>
      </c>
      <c r="BF644" s="4">
        <v>15</v>
      </c>
      <c r="BG644" s="4">
        <v>15</v>
      </c>
      <c r="BH644" s="4">
        <v>0</v>
      </c>
      <c r="BI644" s="4">
        <v>2</v>
      </c>
      <c r="BJ644" s="4">
        <v>0</v>
      </c>
      <c r="BK644" s="4">
        <v>5</v>
      </c>
      <c r="BL644" s="4" t="s">
        <v>97</v>
      </c>
      <c r="BM644" s="4" t="s">
        <v>97</v>
      </c>
      <c r="BN644" s="4" t="s">
        <v>98</v>
      </c>
      <c r="BO644" s="6" t="s">
        <v>97</v>
      </c>
      <c r="BP644" s="6" t="s">
        <v>98</v>
      </c>
      <c r="BQ644" s="6" t="s">
        <v>98</v>
      </c>
      <c r="BR644" s="6" t="s">
        <v>96</v>
      </c>
      <c r="BS644" s="6">
        <v>20</v>
      </c>
      <c r="BT644" s="6" t="s">
        <v>96</v>
      </c>
      <c r="BU644" s="29" t="s">
        <v>429</v>
      </c>
      <c r="BV644" s="29" t="s">
        <v>1798</v>
      </c>
      <c r="BW644" s="29" t="s">
        <v>429</v>
      </c>
      <c r="BX644" s="29" t="s">
        <v>429</v>
      </c>
      <c r="BY644" s="29" t="s">
        <v>430</v>
      </c>
      <c r="BZ644" s="65" t="s">
        <v>429</v>
      </c>
      <c r="CA644" s="65" t="s">
        <v>429</v>
      </c>
      <c r="CB644" s="65" t="s">
        <v>429</v>
      </c>
      <c r="CC644" s="65" t="s">
        <v>429</v>
      </c>
      <c r="CD644" s="66">
        <v>42</v>
      </c>
      <c r="CE644" s="66">
        <v>25</v>
      </c>
      <c r="CF644" s="66">
        <v>13</v>
      </c>
      <c r="CG644" s="66">
        <v>0</v>
      </c>
      <c r="CH644" s="66">
        <v>0</v>
      </c>
      <c r="CI644" s="66">
        <v>97</v>
      </c>
      <c r="CJ644" s="66">
        <v>0</v>
      </c>
      <c r="CK644" s="66">
        <v>23</v>
      </c>
      <c r="CL644" s="66">
        <v>197</v>
      </c>
      <c r="CM644" s="66">
        <v>80</v>
      </c>
      <c r="CN644" s="66">
        <v>7</v>
      </c>
      <c r="CO644" s="66">
        <v>37</v>
      </c>
      <c r="CP644" s="66">
        <v>51</v>
      </c>
      <c r="CQ644" s="66">
        <v>53</v>
      </c>
      <c r="CR644" s="67">
        <v>0.33543307086614171</v>
      </c>
      <c r="CS644" s="67">
        <v>0.24724409448818899</v>
      </c>
      <c r="CT644" s="67">
        <v>0.22362204724409449</v>
      </c>
      <c r="CU644" s="67">
        <v>0.11968503937007874</v>
      </c>
      <c r="CV644" s="67">
        <v>7.4015748031496062E-2</v>
      </c>
      <c r="CW644" s="68">
        <v>5</v>
      </c>
      <c r="CX644" s="68">
        <v>4</v>
      </c>
      <c r="CY644" s="68">
        <v>10</v>
      </c>
      <c r="CZ644" s="68">
        <v>5</v>
      </c>
    </row>
    <row r="645" spans="1:371" x14ac:dyDescent="0.3">
      <c r="A645" s="3" t="s">
        <v>1003</v>
      </c>
      <c r="B645" s="3" t="s">
        <v>1156</v>
      </c>
      <c r="C645" s="3" t="s">
        <v>1199</v>
      </c>
      <c r="D645" s="6">
        <v>525197</v>
      </c>
      <c r="E645" s="4">
        <v>368</v>
      </c>
      <c r="F645" s="4">
        <v>128</v>
      </c>
      <c r="G645" s="54">
        <v>0.34782608695652173</v>
      </c>
      <c r="H645" s="4">
        <v>1</v>
      </c>
      <c r="I645" s="4">
        <v>128</v>
      </c>
      <c r="J645" s="6"/>
      <c r="K645" s="6">
        <v>128</v>
      </c>
      <c r="L645" s="6"/>
      <c r="M645" s="61"/>
      <c r="N645" s="4" t="s">
        <v>1709</v>
      </c>
      <c r="O645" s="4">
        <v>12</v>
      </c>
      <c r="P645" s="4">
        <v>42</v>
      </c>
      <c r="Q645" s="4">
        <v>0</v>
      </c>
      <c r="R645" s="4">
        <v>0</v>
      </c>
      <c r="S645" s="4">
        <v>100</v>
      </c>
      <c r="T645" s="4">
        <v>0</v>
      </c>
      <c r="U645" s="4">
        <v>0</v>
      </c>
      <c r="V645" s="4">
        <v>50</v>
      </c>
      <c r="W645" s="4">
        <v>50</v>
      </c>
      <c r="X645" s="4">
        <v>50</v>
      </c>
      <c r="Y645" s="4">
        <v>0</v>
      </c>
      <c r="Z645" s="4">
        <v>0</v>
      </c>
      <c r="AA645" s="4">
        <v>100</v>
      </c>
      <c r="AB645" s="4">
        <v>100</v>
      </c>
      <c r="AC645" s="4">
        <v>100</v>
      </c>
      <c r="AD645" s="4">
        <v>100</v>
      </c>
      <c r="AE645" s="4">
        <v>100</v>
      </c>
      <c r="AF645" s="4">
        <v>0</v>
      </c>
      <c r="AG645" s="4">
        <v>95</v>
      </c>
      <c r="AH645" s="4">
        <v>5</v>
      </c>
      <c r="AI645" s="4">
        <v>100</v>
      </c>
      <c r="AJ645" s="4">
        <v>1</v>
      </c>
      <c r="AK645" s="4" t="s">
        <v>96</v>
      </c>
      <c r="AL645" s="4" t="s">
        <v>96</v>
      </c>
      <c r="AM645" s="4">
        <v>3</v>
      </c>
      <c r="AN645" s="4" t="s">
        <v>96</v>
      </c>
      <c r="AO645" s="4" t="s">
        <v>96</v>
      </c>
      <c r="AP645" s="4" t="s">
        <v>97</v>
      </c>
      <c r="AQ645" s="4" t="s">
        <v>96</v>
      </c>
      <c r="AR645" s="4" t="s">
        <v>96</v>
      </c>
      <c r="AS645" s="4" t="s">
        <v>97</v>
      </c>
      <c r="AT645" s="4" t="s">
        <v>97</v>
      </c>
      <c r="AU645" s="4" t="s">
        <v>97</v>
      </c>
      <c r="AV645" s="4" t="s">
        <v>97</v>
      </c>
      <c r="AW645" s="4" t="s">
        <v>97</v>
      </c>
      <c r="AX645" s="4" t="s">
        <v>97</v>
      </c>
      <c r="AY645" s="4" t="s">
        <v>97</v>
      </c>
      <c r="AZ645" s="4" t="s">
        <v>97</v>
      </c>
      <c r="BA645" s="4" t="s">
        <v>97</v>
      </c>
      <c r="BB645" s="4" t="s">
        <v>97</v>
      </c>
      <c r="BC645" s="4" t="s">
        <v>97</v>
      </c>
      <c r="BD645" s="4" t="s">
        <v>97</v>
      </c>
      <c r="BE645" s="4">
        <v>10</v>
      </c>
      <c r="BF645" s="4">
        <v>10</v>
      </c>
      <c r="BG645" s="4">
        <v>10</v>
      </c>
      <c r="BH645" s="4">
        <v>1</v>
      </c>
      <c r="BI645" s="4">
        <v>10</v>
      </c>
      <c r="BJ645" s="4">
        <v>1</v>
      </c>
      <c r="BK645" s="4">
        <v>5</v>
      </c>
      <c r="BL645" s="4" t="s">
        <v>97</v>
      </c>
      <c r="BM645" s="4" t="s">
        <v>97</v>
      </c>
      <c r="BN645" s="4" t="s">
        <v>98</v>
      </c>
      <c r="BO645" s="6" t="s">
        <v>97</v>
      </c>
      <c r="BP645" s="6" t="s">
        <v>98</v>
      </c>
      <c r="BQ645" s="6" t="s">
        <v>98</v>
      </c>
      <c r="BR645" s="6" t="s">
        <v>96</v>
      </c>
      <c r="BS645" s="6">
        <v>10</v>
      </c>
      <c r="BT645" s="6" t="s">
        <v>96</v>
      </c>
      <c r="BU645" s="29" t="s">
        <v>429</v>
      </c>
      <c r="BV645" s="29" t="s">
        <v>1798</v>
      </c>
      <c r="BW645" s="29" t="s">
        <v>429</v>
      </c>
      <c r="BX645" s="29" t="s">
        <v>429</v>
      </c>
      <c r="BY645" s="29" t="s">
        <v>430</v>
      </c>
      <c r="BZ645" s="65" t="s">
        <v>429</v>
      </c>
      <c r="CA645" s="65" t="s">
        <v>429</v>
      </c>
      <c r="CB645" s="65" t="s">
        <v>429</v>
      </c>
      <c r="CC645" s="65" t="s">
        <v>1800</v>
      </c>
      <c r="CD645" s="66">
        <v>32</v>
      </c>
      <c r="CE645" s="66">
        <v>19</v>
      </c>
      <c r="CF645" s="66">
        <v>11</v>
      </c>
      <c r="CG645" s="66">
        <v>0</v>
      </c>
      <c r="CH645" s="66">
        <v>1</v>
      </c>
      <c r="CI645" s="66">
        <v>43</v>
      </c>
      <c r="CJ645" s="66">
        <v>0</v>
      </c>
      <c r="CK645" s="66">
        <v>10</v>
      </c>
      <c r="CL645" s="66">
        <v>107</v>
      </c>
      <c r="CM645" s="66">
        <v>43</v>
      </c>
      <c r="CN645" s="66">
        <v>4</v>
      </c>
      <c r="CO645" s="66">
        <v>12</v>
      </c>
      <c r="CP645" s="66">
        <v>0</v>
      </c>
      <c r="CQ645" s="66">
        <v>0</v>
      </c>
      <c r="CR645" s="67">
        <v>0.2791327913279133</v>
      </c>
      <c r="CS645" s="67">
        <v>0.28455284552845528</v>
      </c>
      <c r="CT645" s="67">
        <v>0.24390243902439024</v>
      </c>
      <c r="CU645" s="67">
        <v>9.4850948509485097E-2</v>
      </c>
      <c r="CV645" s="67">
        <v>9.7560975609756101E-2</v>
      </c>
      <c r="CW645" s="68">
        <v>8</v>
      </c>
      <c r="CX645" s="68">
        <v>6</v>
      </c>
      <c r="CY645" s="68">
        <v>7</v>
      </c>
      <c r="CZ645" s="68">
        <v>2</v>
      </c>
    </row>
    <row r="646" spans="1:371" x14ac:dyDescent="0.3">
      <c r="A646" s="3" t="s">
        <v>1003</v>
      </c>
      <c r="B646" s="3" t="s">
        <v>1156</v>
      </c>
      <c r="C646" s="3" t="s">
        <v>1200</v>
      </c>
      <c r="D646" s="6">
        <v>525251</v>
      </c>
      <c r="E646" s="4">
        <v>547</v>
      </c>
      <c r="F646" s="4">
        <v>128</v>
      </c>
      <c r="G646" s="54">
        <v>0.2340036563071298</v>
      </c>
      <c r="H646" s="4">
        <v>1</v>
      </c>
      <c r="I646" s="4">
        <v>128</v>
      </c>
      <c r="J646" s="6"/>
      <c r="K646" s="6">
        <v>128</v>
      </c>
      <c r="L646" s="6"/>
      <c r="M646" s="61"/>
      <c r="N646" s="4" t="s">
        <v>1709</v>
      </c>
      <c r="O646" s="4">
        <v>0</v>
      </c>
      <c r="P646" s="4">
        <v>0</v>
      </c>
      <c r="Q646" s="4">
        <v>100</v>
      </c>
      <c r="R646" s="4">
        <v>99</v>
      </c>
      <c r="S646" s="4">
        <v>1</v>
      </c>
      <c r="T646" s="4">
        <v>0</v>
      </c>
      <c r="U646" s="4">
        <v>0</v>
      </c>
      <c r="V646" s="4">
        <v>0</v>
      </c>
      <c r="W646" s="4">
        <v>0</v>
      </c>
      <c r="X646" s="4">
        <v>98</v>
      </c>
      <c r="Y646" s="4">
        <v>2</v>
      </c>
      <c r="Z646" s="4">
        <v>0</v>
      </c>
      <c r="AA646" s="4">
        <v>100</v>
      </c>
      <c r="AB646" s="4">
        <v>100</v>
      </c>
      <c r="AC646" s="4">
        <v>99</v>
      </c>
      <c r="AD646" s="4">
        <v>100</v>
      </c>
      <c r="AE646" s="4">
        <v>99</v>
      </c>
      <c r="AF646" s="4">
        <v>0</v>
      </c>
      <c r="AG646" s="4">
        <v>99</v>
      </c>
      <c r="AH646" s="4">
        <v>1</v>
      </c>
      <c r="AI646" s="4">
        <v>100</v>
      </c>
      <c r="AJ646" s="4">
        <v>2</v>
      </c>
      <c r="AK646" s="4" t="s">
        <v>96</v>
      </c>
      <c r="AL646" s="4" t="s">
        <v>96</v>
      </c>
      <c r="AM646" s="4">
        <v>4</v>
      </c>
      <c r="AN646" s="4" t="s">
        <v>97</v>
      </c>
      <c r="AO646" s="4" t="s">
        <v>97</v>
      </c>
      <c r="AP646" s="4" t="s">
        <v>97</v>
      </c>
      <c r="AQ646" s="4" t="s">
        <v>96</v>
      </c>
      <c r="AR646" s="4" t="s">
        <v>96</v>
      </c>
      <c r="AS646" s="4" t="s">
        <v>97</v>
      </c>
      <c r="AT646" s="4" t="s">
        <v>97</v>
      </c>
      <c r="AU646" s="4" t="s">
        <v>97</v>
      </c>
      <c r="AV646" s="4" t="s">
        <v>97</v>
      </c>
      <c r="AW646" s="4" t="s">
        <v>97</v>
      </c>
      <c r="AX646" s="4" t="s">
        <v>97</v>
      </c>
      <c r="AY646" s="4" t="s">
        <v>97</v>
      </c>
      <c r="AZ646" s="4" t="s">
        <v>97</v>
      </c>
      <c r="BA646" s="4" t="s">
        <v>97</v>
      </c>
      <c r="BB646" s="4" t="s">
        <v>97</v>
      </c>
      <c r="BC646" s="4" t="s">
        <v>97</v>
      </c>
      <c r="BD646" s="4" t="s">
        <v>96</v>
      </c>
      <c r="BE646" s="4">
        <v>8</v>
      </c>
      <c r="BF646" s="4">
        <v>8</v>
      </c>
      <c r="BG646" s="4">
        <v>8</v>
      </c>
      <c r="BH646" s="4">
        <v>0</v>
      </c>
      <c r="BI646" s="4">
        <v>25</v>
      </c>
      <c r="BJ646" s="4">
        <v>0</v>
      </c>
      <c r="BK646" s="4">
        <v>7</v>
      </c>
      <c r="BL646" s="4" t="s">
        <v>97</v>
      </c>
      <c r="BM646" s="4" t="s">
        <v>97</v>
      </c>
      <c r="BN646" s="4" t="s">
        <v>98</v>
      </c>
      <c r="BO646" s="6" t="s">
        <v>97</v>
      </c>
      <c r="BP646" s="6" t="s">
        <v>98</v>
      </c>
      <c r="BQ646" s="6" t="s">
        <v>98</v>
      </c>
      <c r="BR646" s="6" t="s">
        <v>97</v>
      </c>
      <c r="BS646" s="6" t="s">
        <v>98</v>
      </c>
      <c r="BT646" s="6" t="s">
        <v>98</v>
      </c>
      <c r="BU646" s="29" t="s">
        <v>429</v>
      </c>
      <c r="BV646" s="29" t="s">
        <v>429</v>
      </c>
      <c r="BW646" s="29" t="s">
        <v>429</v>
      </c>
      <c r="BX646" s="29" t="s">
        <v>429</v>
      </c>
      <c r="BY646" s="29" t="s">
        <v>429</v>
      </c>
      <c r="BZ646" s="65" t="s">
        <v>429</v>
      </c>
      <c r="CA646" s="65" t="s">
        <v>429</v>
      </c>
      <c r="CB646" s="65" t="s">
        <v>429</v>
      </c>
      <c r="CC646" s="65" t="s">
        <v>429</v>
      </c>
      <c r="CD646" s="66">
        <v>38</v>
      </c>
      <c r="CE646" s="66">
        <v>22</v>
      </c>
      <c r="CF646" s="66">
        <v>10</v>
      </c>
      <c r="CG646" s="66">
        <v>0</v>
      </c>
      <c r="CH646" s="66">
        <v>0</v>
      </c>
      <c r="CI646" s="66">
        <v>57</v>
      </c>
      <c r="CJ646" s="66">
        <v>0</v>
      </c>
      <c r="CK646" s="66">
        <v>16</v>
      </c>
      <c r="CL646" s="66">
        <v>113</v>
      </c>
      <c r="CM646" s="66">
        <v>57</v>
      </c>
      <c r="CN646" s="66">
        <v>4</v>
      </c>
      <c r="CO646" s="66">
        <v>14</v>
      </c>
      <c r="CP646" s="66">
        <v>5</v>
      </c>
      <c r="CQ646" s="66">
        <v>2</v>
      </c>
      <c r="CR646" s="67">
        <v>0.19012797074954296</v>
      </c>
      <c r="CS646" s="67">
        <v>0.25776965265082269</v>
      </c>
      <c r="CT646" s="67">
        <v>0.23583180987202926</v>
      </c>
      <c r="CU646" s="67">
        <v>0.17184643510054845</v>
      </c>
      <c r="CV646" s="67">
        <v>0.14442413162705667</v>
      </c>
      <c r="CW646" s="68">
        <v>7</v>
      </c>
      <c r="CX646" s="68">
        <v>6</v>
      </c>
      <c r="CY646" s="68">
        <v>6</v>
      </c>
      <c r="CZ646" s="68">
        <v>5</v>
      </c>
    </row>
    <row r="647" spans="1:371" x14ac:dyDescent="0.3">
      <c r="A647" s="3" t="s">
        <v>1003</v>
      </c>
      <c r="B647" s="3" t="s">
        <v>1156</v>
      </c>
      <c r="C647" s="3" t="s">
        <v>1201</v>
      </c>
      <c r="D647" s="6">
        <v>525294</v>
      </c>
      <c r="E647" s="4">
        <v>1287</v>
      </c>
      <c r="F647" s="4">
        <v>382</v>
      </c>
      <c r="G647" s="54">
        <v>0.29681429681429683</v>
      </c>
      <c r="H647" s="4">
        <v>1</v>
      </c>
      <c r="I647" s="4">
        <v>302</v>
      </c>
      <c r="J647" s="6"/>
      <c r="K647" s="6"/>
      <c r="L647" s="6">
        <v>302</v>
      </c>
      <c r="M647" s="61">
        <v>80</v>
      </c>
      <c r="N647" s="4" t="s">
        <v>1709</v>
      </c>
      <c r="O647" s="4">
        <v>0</v>
      </c>
      <c r="P647" s="4">
        <v>0</v>
      </c>
      <c r="Q647" s="4">
        <v>99</v>
      </c>
      <c r="R647" s="4">
        <v>75</v>
      </c>
      <c r="S647" s="4">
        <v>25</v>
      </c>
      <c r="T647" s="4">
        <v>0</v>
      </c>
      <c r="U647" s="4">
        <v>0</v>
      </c>
      <c r="V647" s="4">
        <v>100</v>
      </c>
      <c r="W647" s="4">
        <v>100</v>
      </c>
      <c r="X647" s="4">
        <v>0</v>
      </c>
      <c r="Y647" s="4">
        <v>0</v>
      </c>
      <c r="Z647" s="4">
        <v>0</v>
      </c>
      <c r="AA647" s="4">
        <v>100</v>
      </c>
      <c r="AB647" s="4">
        <v>100</v>
      </c>
      <c r="AC647" s="4">
        <v>100</v>
      </c>
      <c r="AD647" s="4">
        <v>85</v>
      </c>
      <c r="AE647" s="4">
        <v>85</v>
      </c>
      <c r="AF647" s="4">
        <v>0</v>
      </c>
      <c r="AG647" s="4">
        <v>85</v>
      </c>
      <c r="AH647" s="4">
        <v>15</v>
      </c>
      <c r="AI647" s="4">
        <v>100</v>
      </c>
      <c r="AJ647" s="4">
        <v>2</v>
      </c>
      <c r="AK647" s="4" t="s">
        <v>96</v>
      </c>
      <c r="AL647" s="4" t="s">
        <v>96</v>
      </c>
      <c r="AM647" s="4">
        <v>4</v>
      </c>
      <c r="AN647" s="4" t="s">
        <v>97</v>
      </c>
      <c r="AO647" s="4" t="s">
        <v>97</v>
      </c>
      <c r="AP647" s="4" t="s">
        <v>97</v>
      </c>
      <c r="AQ647" s="4" t="s">
        <v>97</v>
      </c>
      <c r="AR647" s="4" t="s">
        <v>97</v>
      </c>
      <c r="AS647" s="4" t="s">
        <v>97</v>
      </c>
      <c r="AT647" s="4" t="s">
        <v>97</v>
      </c>
      <c r="AU647" s="4" t="s">
        <v>97</v>
      </c>
      <c r="AV647" s="4" t="s">
        <v>97</v>
      </c>
      <c r="AW647" s="4" t="s">
        <v>97</v>
      </c>
      <c r="AX647" s="4" t="s">
        <v>97</v>
      </c>
      <c r="AY647" s="4" t="s">
        <v>97</v>
      </c>
      <c r="AZ647" s="4" t="s">
        <v>97</v>
      </c>
      <c r="BA647" s="4" t="s">
        <v>97</v>
      </c>
      <c r="BB647" s="4" t="s">
        <v>97</v>
      </c>
      <c r="BC647" s="4" t="s">
        <v>97</v>
      </c>
      <c r="BD647" s="4" t="s">
        <v>96</v>
      </c>
      <c r="BE647" s="4">
        <v>0</v>
      </c>
      <c r="BF647" s="4">
        <v>12</v>
      </c>
      <c r="BG647" s="4">
        <v>0</v>
      </c>
      <c r="BH647" s="4">
        <v>0</v>
      </c>
      <c r="BI647" s="4">
        <v>12</v>
      </c>
      <c r="BJ647" s="4">
        <v>0</v>
      </c>
      <c r="BK647" s="4">
        <v>9</v>
      </c>
      <c r="BL647" s="4" t="s">
        <v>96</v>
      </c>
      <c r="BM647" s="4" t="s">
        <v>1713</v>
      </c>
      <c r="BN647" s="4" t="s">
        <v>98</v>
      </c>
      <c r="BO647" s="6" t="s">
        <v>97</v>
      </c>
      <c r="BP647" s="6" t="s">
        <v>98</v>
      </c>
      <c r="BQ647" s="6" t="s">
        <v>98</v>
      </c>
      <c r="BR647" s="6" t="s">
        <v>96</v>
      </c>
      <c r="BS647" s="6">
        <v>85</v>
      </c>
      <c r="BT647" s="6" t="s">
        <v>96</v>
      </c>
      <c r="BU647" s="29" t="s">
        <v>429</v>
      </c>
      <c r="BV647" s="29" t="s">
        <v>1801</v>
      </c>
      <c r="BW647" s="29" t="s">
        <v>429</v>
      </c>
      <c r="BX647" s="29" t="s">
        <v>429</v>
      </c>
      <c r="BY647" s="29" t="s">
        <v>429</v>
      </c>
      <c r="BZ647" s="65" t="s">
        <v>429</v>
      </c>
      <c r="CA647" s="65" t="s">
        <v>429</v>
      </c>
      <c r="CB647" s="65" t="s">
        <v>429</v>
      </c>
      <c r="CC647" s="65" t="s">
        <v>429</v>
      </c>
      <c r="CD647" s="66">
        <v>126</v>
      </c>
      <c r="CE647" s="66">
        <v>73</v>
      </c>
      <c r="CF647" s="66">
        <v>25</v>
      </c>
      <c r="CG647" s="66">
        <v>34</v>
      </c>
      <c r="CH647" s="66">
        <v>8</v>
      </c>
      <c r="CI647" s="66">
        <v>174</v>
      </c>
      <c r="CJ647" s="66">
        <v>0</v>
      </c>
      <c r="CK647" s="66">
        <v>57</v>
      </c>
      <c r="CL647" s="66">
        <v>369</v>
      </c>
      <c r="CM647" s="66">
        <v>172</v>
      </c>
      <c r="CN647" s="66">
        <v>15</v>
      </c>
      <c r="CO647" s="66">
        <v>49</v>
      </c>
      <c r="CP647" s="66">
        <v>255</v>
      </c>
      <c r="CQ647" s="66">
        <v>244</v>
      </c>
      <c r="CR647" s="67">
        <v>0.25986078886310904</v>
      </c>
      <c r="CS647" s="67">
        <v>0.20262954369682909</v>
      </c>
      <c r="CT647" s="67">
        <v>0.27223511214230472</v>
      </c>
      <c r="CU647" s="67">
        <v>0.15699922660479504</v>
      </c>
      <c r="CV647" s="67">
        <v>0.10827532869296211</v>
      </c>
      <c r="CW647" s="68">
        <v>11</v>
      </c>
      <c r="CX647" s="68">
        <v>12</v>
      </c>
      <c r="CY647" s="68">
        <v>16</v>
      </c>
      <c r="CZ647" s="68">
        <v>13</v>
      </c>
    </row>
    <row r="648" spans="1:371" x14ac:dyDescent="0.3">
      <c r="A648" s="3" t="s">
        <v>1003</v>
      </c>
      <c r="B648" s="3" t="s">
        <v>1156</v>
      </c>
      <c r="C648" s="3" t="s">
        <v>1203</v>
      </c>
      <c r="D648" s="6">
        <v>525332</v>
      </c>
      <c r="E648" s="4">
        <v>495</v>
      </c>
      <c r="F648" s="4">
        <v>291</v>
      </c>
      <c r="G648" s="54">
        <v>0.58787878787878789</v>
      </c>
      <c r="H648" s="4">
        <v>1</v>
      </c>
      <c r="I648" s="4">
        <v>291</v>
      </c>
      <c r="J648" s="6">
        <v>291</v>
      </c>
      <c r="K648" s="6"/>
      <c r="L648" s="6"/>
      <c r="M648" s="61"/>
      <c r="N648" s="4" t="s">
        <v>1709</v>
      </c>
      <c r="O648" s="4">
        <v>0</v>
      </c>
      <c r="P648" s="4">
        <v>0</v>
      </c>
      <c r="Q648" s="4">
        <v>100</v>
      </c>
      <c r="R648" s="4">
        <v>100</v>
      </c>
      <c r="S648" s="4">
        <v>0</v>
      </c>
      <c r="T648" s="4">
        <v>0</v>
      </c>
      <c r="U648" s="4">
        <v>0</v>
      </c>
      <c r="V648" s="4">
        <v>0</v>
      </c>
      <c r="W648" s="4">
        <v>0</v>
      </c>
      <c r="X648" s="4">
        <v>80</v>
      </c>
      <c r="Y648" s="4">
        <v>20</v>
      </c>
      <c r="Z648" s="4">
        <v>0</v>
      </c>
      <c r="AA648" s="4">
        <v>100</v>
      </c>
      <c r="AB648" s="4">
        <v>100</v>
      </c>
      <c r="AC648" s="4">
        <v>100</v>
      </c>
      <c r="AD648" s="4">
        <v>100</v>
      </c>
      <c r="AE648" s="4">
        <v>90</v>
      </c>
      <c r="AF648" s="4">
        <v>0</v>
      </c>
      <c r="AG648" s="4">
        <v>20</v>
      </c>
      <c r="AH648" s="4">
        <v>80</v>
      </c>
      <c r="AI648" s="4">
        <v>100</v>
      </c>
      <c r="AJ648" s="4">
        <v>1</v>
      </c>
      <c r="AK648" s="4" t="s">
        <v>96</v>
      </c>
      <c r="AL648" s="4" t="s">
        <v>96</v>
      </c>
      <c r="AM648" s="4">
        <v>4</v>
      </c>
      <c r="AN648" s="4" t="s">
        <v>97</v>
      </c>
      <c r="AO648" s="4" t="s">
        <v>97</v>
      </c>
      <c r="AP648" s="4" t="s">
        <v>97</v>
      </c>
      <c r="AQ648" s="4" t="s">
        <v>97</v>
      </c>
      <c r="AR648" s="4" t="s">
        <v>97</v>
      </c>
      <c r="AS648" s="4" t="s">
        <v>97</v>
      </c>
      <c r="AT648" s="4" t="s">
        <v>97</v>
      </c>
      <c r="AU648" s="4" t="s">
        <v>97</v>
      </c>
      <c r="AV648" s="4" t="s">
        <v>97</v>
      </c>
      <c r="AW648" s="4" t="s">
        <v>97</v>
      </c>
      <c r="AX648" s="4" t="s">
        <v>97</v>
      </c>
      <c r="AY648" s="4" t="s">
        <v>97</v>
      </c>
      <c r="AZ648" s="4" t="s">
        <v>97</v>
      </c>
      <c r="BA648" s="4" t="s">
        <v>97</v>
      </c>
      <c r="BB648" s="4" t="s">
        <v>97</v>
      </c>
      <c r="BC648" s="4" t="s">
        <v>97</v>
      </c>
      <c r="BD648" s="4" t="s">
        <v>97</v>
      </c>
      <c r="BE648" s="4">
        <v>7</v>
      </c>
      <c r="BF648" s="4">
        <v>21</v>
      </c>
      <c r="BG648" s="4">
        <v>23</v>
      </c>
      <c r="BH648" s="4">
        <v>0</v>
      </c>
      <c r="BI648" s="4">
        <v>22</v>
      </c>
      <c r="BJ648" s="4">
        <v>0</v>
      </c>
      <c r="BK648" s="4">
        <v>5</v>
      </c>
      <c r="BL648" s="4" t="s">
        <v>96</v>
      </c>
      <c r="BM648" s="4" t="s">
        <v>97</v>
      </c>
      <c r="BN648" s="4" t="s">
        <v>98</v>
      </c>
      <c r="BO648" s="6" t="s">
        <v>97</v>
      </c>
      <c r="BP648" s="6" t="s">
        <v>98</v>
      </c>
      <c r="BQ648" s="6" t="s">
        <v>98</v>
      </c>
      <c r="BR648" s="6" t="s">
        <v>96</v>
      </c>
      <c r="BS648" s="6">
        <v>35</v>
      </c>
      <c r="BT648" s="6" t="s">
        <v>96</v>
      </c>
      <c r="BU648" s="29" t="s">
        <v>430</v>
      </c>
      <c r="BV648" s="29" t="s">
        <v>1798</v>
      </c>
      <c r="BW648" s="29" t="s">
        <v>429</v>
      </c>
      <c r="BX648" s="29" t="s">
        <v>429</v>
      </c>
      <c r="BY648" s="29" t="s">
        <v>430</v>
      </c>
      <c r="BZ648" s="65" t="s">
        <v>429</v>
      </c>
      <c r="CA648" s="65" t="s">
        <v>1800</v>
      </c>
      <c r="CB648" s="65" t="s">
        <v>429</v>
      </c>
      <c r="CC648" s="65" t="s">
        <v>429</v>
      </c>
      <c r="CD648" s="66">
        <v>53</v>
      </c>
      <c r="CE648" s="66">
        <v>31</v>
      </c>
      <c r="CF648" s="66">
        <v>15</v>
      </c>
      <c r="CG648" s="66">
        <v>0</v>
      </c>
      <c r="CH648" s="66">
        <v>0</v>
      </c>
      <c r="CI648" s="66">
        <v>94</v>
      </c>
      <c r="CJ648" s="66">
        <v>0</v>
      </c>
      <c r="CK648" s="66">
        <v>26</v>
      </c>
      <c r="CL648" s="66">
        <v>154</v>
      </c>
      <c r="CM648" s="66">
        <v>64</v>
      </c>
      <c r="CN648" s="66">
        <v>11</v>
      </c>
      <c r="CO648" s="66">
        <v>28</v>
      </c>
      <c r="CP648" s="66">
        <v>170</v>
      </c>
      <c r="CQ648" s="66">
        <v>165</v>
      </c>
      <c r="CR648" s="67">
        <v>0.3155737704918033</v>
      </c>
      <c r="CS648" s="67">
        <v>0.27663934426229508</v>
      </c>
      <c r="CT648" s="67">
        <v>0.21311475409836064</v>
      </c>
      <c r="CU648" s="67">
        <v>0.11475409836065574</v>
      </c>
      <c r="CV648" s="67">
        <v>7.9918032786885251E-2</v>
      </c>
      <c r="CW648" s="68">
        <v>11</v>
      </c>
      <c r="CX648" s="68">
        <v>26</v>
      </c>
      <c r="CY648" s="68">
        <v>14</v>
      </c>
      <c r="CZ648" s="68">
        <v>4</v>
      </c>
    </row>
    <row r="649" spans="1:371" x14ac:dyDescent="0.3">
      <c r="A649" s="3" t="s">
        <v>1003</v>
      </c>
      <c r="B649" s="3" t="s">
        <v>1156</v>
      </c>
      <c r="C649" s="3" t="s">
        <v>1205</v>
      </c>
      <c r="D649" s="6">
        <v>525383</v>
      </c>
      <c r="E649" s="4">
        <v>1456</v>
      </c>
      <c r="F649" s="4">
        <v>1158</v>
      </c>
      <c r="G649" s="54">
        <v>0.79532967032967028</v>
      </c>
      <c r="H649" s="4">
        <v>2</v>
      </c>
      <c r="I649" s="4">
        <v>1158</v>
      </c>
      <c r="J649" s="6"/>
      <c r="K649" s="6">
        <v>1158</v>
      </c>
      <c r="L649" s="6"/>
      <c r="M649" s="61"/>
      <c r="N649" s="4" t="s">
        <v>1709</v>
      </c>
      <c r="O649" s="4">
        <v>0</v>
      </c>
      <c r="P649" s="4">
        <v>0</v>
      </c>
      <c r="Q649" s="4">
        <v>100</v>
      </c>
      <c r="R649" s="4">
        <v>85</v>
      </c>
      <c r="S649" s="4">
        <v>15</v>
      </c>
      <c r="T649" s="4">
        <v>0</v>
      </c>
      <c r="U649" s="4">
        <v>0</v>
      </c>
      <c r="V649" s="4">
        <v>100</v>
      </c>
      <c r="W649" s="4">
        <v>90</v>
      </c>
      <c r="X649" s="4">
        <v>10</v>
      </c>
      <c r="Y649" s="4">
        <v>0</v>
      </c>
      <c r="Z649" s="4">
        <v>0</v>
      </c>
      <c r="AA649" s="4">
        <v>100</v>
      </c>
      <c r="AB649" s="4">
        <v>100</v>
      </c>
      <c r="AC649" s="4">
        <v>100</v>
      </c>
      <c r="AD649" s="4">
        <v>100</v>
      </c>
      <c r="AE649" s="4">
        <v>90</v>
      </c>
      <c r="AF649" s="4">
        <v>0</v>
      </c>
      <c r="AG649" s="4">
        <v>95</v>
      </c>
      <c r="AH649" s="4">
        <v>5</v>
      </c>
      <c r="AI649" s="4">
        <v>100</v>
      </c>
      <c r="AJ649" s="4">
        <v>2</v>
      </c>
      <c r="AK649" s="4" t="s">
        <v>96</v>
      </c>
      <c r="AL649" s="4" t="s">
        <v>96</v>
      </c>
      <c r="AM649" s="4">
        <v>2</v>
      </c>
      <c r="AN649" s="4" t="s">
        <v>97</v>
      </c>
      <c r="AO649" s="4" t="s">
        <v>97</v>
      </c>
      <c r="AP649" s="4" t="s">
        <v>97</v>
      </c>
      <c r="AQ649" s="4" t="s">
        <v>96</v>
      </c>
      <c r="AR649" s="4" t="s">
        <v>96</v>
      </c>
      <c r="AS649" s="4" t="s">
        <v>97</v>
      </c>
      <c r="AT649" s="4" t="s">
        <v>97</v>
      </c>
      <c r="AU649" s="4" t="s">
        <v>96</v>
      </c>
      <c r="AV649" s="4" t="s">
        <v>97</v>
      </c>
      <c r="AW649" s="4" t="s">
        <v>97</v>
      </c>
      <c r="AX649" s="4" t="s">
        <v>97</v>
      </c>
      <c r="AY649" s="4" t="s">
        <v>97</v>
      </c>
      <c r="AZ649" s="4" t="s">
        <v>96</v>
      </c>
      <c r="BA649" s="4" t="s">
        <v>97</v>
      </c>
      <c r="BB649" s="4" t="s">
        <v>97</v>
      </c>
      <c r="BC649" s="4" t="s">
        <v>97</v>
      </c>
      <c r="BD649" s="4" t="s">
        <v>96</v>
      </c>
      <c r="BE649" s="4">
        <v>4</v>
      </c>
      <c r="BF649" s="4">
        <v>8</v>
      </c>
      <c r="BG649" s="4">
        <v>25</v>
      </c>
      <c r="BH649" s="4">
        <v>0</v>
      </c>
      <c r="BI649" s="4">
        <v>14</v>
      </c>
      <c r="BJ649" s="4">
        <v>0</v>
      </c>
      <c r="BK649" s="4">
        <v>9</v>
      </c>
      <c r="BL649" s="4" t="s">
        <v>96</v>
      </c>
      <c r="BM649" s="4" t="s">
        <v>97</v>
      </c>
      <c r="BN649" s="4" t="s">
        <v>98</v>
      </c>
      <c r="BO649" s="6" t="s">
        <v>97</v>
      </c>
      <c r="BP649" s="6" t="s">
        <v>98</v>
      </c>
      <c r="BQ649" s="6" t="s">
        <v>98</v>
      </c>
      <c r="BR649" s="6" t="s">
        <v>96</v>
      </c>
      <c r="BS649" s="6">
        <v>124</v>
      </c>
      <c r="BT649" s="6" t="s">
        <v>96</v>
      </c>
      <c r="BU649" s="29" t="s">
        <v>430</v>
      </c>
      <c r="BV649" s="29" t="s">
        <v>1798</v>
      </c>
      <c r="BW649" s="29" t="s">
        <v>1798</v>
      </c>
      <c r="BX649" s="29" t="s">
        <v>1798</v>
      </c>
      <c r="BY649" s="29" t="s">
        <v>430</v>
      </c>
      <c r="BZ649" s="65" t="s">
        <v>429</v>
      </c>
      <c r="CA649" s="65" t="s">
        <v>1800</v>
      </c>
      <c r="CB649" s="65" t="s">
        <v>1800</v>
      </c>
      <c r="CC649" s="65" t="s">
        <v>1800</v>
      </c>
      <c r="CD649" s="66">
        <v>192</v>
      </c>
      <c r="CE649" s="66">
        <v>122</v>
      </c>
      <c r="CF649" s="66">
        <v>38</v>
      </c>
      <c r="CG649" s="66">
        <v>37</v>
      </c>
      <c r="CH649" s="66">
        <v>3</v>
      </c>
      <c r="CI649" s="66">
        <v>318</v>
      </c>
      <c r="CJ649" s="66">
        <v>0</v>
      </c>
      <c r="CK649" s="66">
        <v>89</v>
      </c>
      <c r="CL649" s="66">
        <v>462</v>
      </c>
      <c r="CM649" s="66">
        <v>206</v>
      </c>
      <c r="CN649" s="66">
        <v>31</v>
      </c>
      <c r="CO649" s="66">
        <v>72</v>
      </c>
      <c r="CP649" s="66">
        <v>142</v>
      </c>
      <c r="CQ649" s="66">
        <v>120</v>
      </c>
      <c r="CR649" s="67">
        <v>0.29727936297279361</v>
      </c>
      <c r="CS649" s="67">
        <v>0.29130723291307231</v>
      </c>
      <c r="CT649" s="67">
        <v>0.24552090245520902</v>
      </c>
      <c r="CU649" s="67">
        <v>0.10484406104844061</v>
      </c>
      <c r="CV649" s="67">
        <v>6.1048440610484409E-2</v>
      </c>
      <c r="CW649" s="68">
        <v>17</v>
      </c>
      <c r="CX649" s="68">
        <v>11</v>
      </c>
      <c r="CY649" s="68">
        <v>35</v>
      </c>
      <c r="CZ649" s="68">
        <v>4</v>
      </c>
    </row>
    <row r="650" spans="1:371" x14ac:dyDescent="0.3">
      <c r="A650" s="3" t="s">
        <v>1003</v>
      </c>
      <c r="B650" s="3" t="s">
        <v>1156</v>
      </c>
      <c r="C650" s="3" t="s">
        <v>1206</v>
      </c>
      <c r="D650" s="6">
        <v>525405</v>
      </c>
      <c r="E650" s="4">
        <v>6279</v>
      </c>
      <c r="F650" s="4">
        <v>752</v>
      </c>
      <c r="G650" s="54">
        <v>0.11976429367733715</v>
      </c>
      <c r="H650" s="4">
        <v>1</v>
      </c>
      <c r="I650" s="4">
        <v>442</v>
      </c>
      <c r="J650" s="6"/>
      <c r="K650" s="6">
        <v>442</v>
      </c>
      <c r="L650" s="6"/>
      <c r="M650" s="61">
        <v>310</v>
      </c>
      <c r="N650" s="4" t="s">
        <v>1709</v>
      </c>
      <c r="O650" s="4">
        <v>115</v>
      </c>
      <c r="P650" s="4">
        <v>374</v>
      </c>
      <c r="Q650" s="4">
        <v>92</v>
      </c>
      <c r="R650" s="4">
        <v>78</v>
      </c>
      <c r="S650" s="4">
        <v>22</v>
      </c>
      <c r="T650" s="4">
        <v>0</v>
      </c>
      <c r="U650" s="4">
        <v>0</v>
      </c>
      <c r="V650" s="4">
        <v>100</v>
      </c>
      <c r="W650" s="4">
        <v>92</v>
      </c>
      <c r="X650" s="4">
        <v>8</v>
      </c>
      <c r="Y650" s="4">
        <v>0</v>
      </c>
      <c r="Z650" s="4">
        <v>0</v>
      </c>
      <c r="AA650" s="4">
        <v>100</v>
      </c>
      <c r="AB650" s="4">
        <v>99</v>
      </c>
      <c r="AC650" s="4">
        <v>100</v>
      </c>
      <c r="AD650" s="4">
        <v>80</v>
      </c>
      <c r="AE650" s="4">
        <v>80</v>
      </c>
      <c r="AF650" s="4">
        <v>30</v>
      </c>
      <c r="AG650" s="4">
        <v>70</v>
      </c>
      <c r="AH650" s="4">
        <v>0</v>
      </c>
      <c r="AI650" s="4">
        <v>100</v>
      </c>
      <c r="AJ650" s="4">
        <v>2</v>
      </c>
      <c r="AK650" s="4" t="s">
        <v>96</v>
      </c>
      <c r="AL650" s="4" t="s">
        <v>96</v>
      </c>
      <c r="AM650" s="4">
        <v>2</v>
      </c>
      <c r="AN650" s="4" t="s">
        <v>97</v>
      </c>
      <c r="AO650" s="4" t="s">
        <v>97</v>
      </c>
      <c r="AP650" s="4" t="s">
        <v>97</v>
      </c>
      <c r="AQ650" s="4" t="s">
        <v>96</v>
      </c>
      <c r="AR650" s="4" t="s">
        <v>96</v>
      </c>
      <c r="AS650" s="4" t="s">
        <v>97</v>
      </c>
      <c r="AT650" s="4" t="s">
        <v>97</v>
      </c>
      <c r="AU650" s="4" t="s">
        <v>96</v>
      </c>
      <c r="AV650" s="4" t="s">
        <v>97</v>
      </c>
      <c r="AW650" s="4" t="s">
        <v>97</v>
      </c>
      <c r="AX650" s="4" t="s">
        <v>97</v>
      </c>
      <c r="AY650" s="4" t="s">
        <v>97</v>
      </c>
      <c r="AZ650" s="4" t="s">
        <v>97</v>
      </c>
      <c r="BA650" s="4" t="s">
        <v>96</v>
      </c>
      <c r="BB650" s="4" t="s">
        <v>96</v>
      </c>
      <c r="BC650" s="4" t="s">
        <v>96</v>
      </c>
      <c r="BD650" s="4" t="s">
        <v>97</v>
      </c>
      <c r="BE650" s="4">
        <v>0</v>
      </c>
      <c r="BF650" s="4">
        <v>0</v>
      </c>
      <c r="BG650" s="4">
        <v>0</v>
      </c>
      <c r="BH650" s="4">
        <v>0</v>
      </c>
      <c r="BI650" s="4">
        <v>0</v>
      </c>
      <c r="BJ650" s="4">
        <v>0</v>
      </c>
      <c r="BK650" s="4">
        <v>11</v>
      </c>
      <c r="BL650" s="4" t="s">
        <v>97</v>
      </c>
      <c r="BM650" s="4" t="s">
        <v>96</v>
      </c>
      <c r="BN650" s="4" t="s">
        <v>1736</v>
      </c>
      <c r="BO650" s="6" t="s">
        <v>97</v>
      </c>
      <c r="BP650" s="6" t="s">
        <v>98</v>
      </c>
      <c r="BQ650" s="6" t="s">
        <v>98</v>
      </c>
      <c r="BR650" s="6" t="s">
        <v>96</v>
      </c>
      <c r="BS650" s="6">
        <v>38</v>
      </c>
      <c r="BT650" s="6" t="s">
        <v>96</v>
      </c>
      <c r="BU650" s="29" t="s">
        <v>430</v>
      </c>
      <c r="BV650" s="29" t="s">
        <v>1801</v>
      </c>
      <c r="BW650" s="29" t="s">
        <v>1801</v>
      </c>
      <c r="BX650" s="29" t="s">
        <v>429</v>
      </c>
      <c r="BY650" s="29" t="s">
        <v>429</v>
      </c>
      <c r="BZ650" s="65" t="s">
        <v>429</v>
      </c>
      <c r="CA650" s="65" t="s">
        <v>429</v>
      </c>
      <c r="CB650" s="65" t="s">
        <v>429</v>
      </c>
      <c r="CC650" s="65" t="s">
        <v>429</v>
      </c>
      <c r="CD650" s="66">
        <v>271</v>
      </c>
      <c r="CE650" s="66">
        <v>128</v>
      </c>
      <c r="CF650" s="66">
        <v>61</v>
      </c>
      <c r="CG650" s="66">
        <v>0</v>
      </c>
      <c r="CH650" s="66">
        <v>9</v>
      </c>
      <c r="CI650" s="66">
        <v>282</v>
      </c>
      <c r="CJ650" s="66">
        <v>41</v>
      </c>
      <c r="CK650" s="66">
        <v>103</v>
      </c>
      <c r="CL650" s="66">
        <v>1464</v>
      </c>
      <c r="CM650" s="66">
        <v>765</v>
      </c>
      <c r="CN650" s="66">
        <v>70</v>
      </c>
      <c r="CO650" s="66">
        <v>164</v>
      </c>
      <c r="CP650" s="66">
        <v>141</v>
      </c>
      <c r="CQ650" s="66">
        <v>141</v>
      </c>
      <c r="CR650" s="67">
        <v>0.21561456511369056</v>
      </c>
      <c r="CS650" s="67">
        <v>0.19128637303227858</v>
      </c>
      <c r="CT650" s="67">
        <v>0.30593099061854029</v>
      </c>
      <c r="CU650" s="67">
        <v>0.15455557322308794</v>
      </c>
      <c r="CV650" s="67">
        <v>0.1326124980124026</v>
      </c>
      <c r="CW650" s="68">
        <v>190</v>
      </c>
      <c r="CX650" s="68">
        <v>96</v>
      </c>
      <c r="CY650" s="68">
        <v>73</v>
      </c>
      <c r="CZ650" s="68">
        <v>63</v>
      </c>
    </row>
    <row r="651" spans="1:371" x14ac:dyDescent="0.3">
      <c r="A651" s="3" t="s">
        <v>1003</v>
      </c>
      <c r="B651" s="3" t="s">
        <v>1156</v>
      </c>
      <c r="C651" s="3" t="s">
        <v>1208</v>
      </c>
      <c r="D651" s="6">
        <v>525413</v>
      </c>
      <c r="E651" s="4">
        <v>2027</v>
      </c>
      <c r="F651" s="4">
        <v>300</v>
      </c>
      <c r="G651" s="54">
        <v>0.1480019733596448</v>
      </c>
      <c r="H651" s="4">
        <v>1</v>
      </c>
      <c r="I651" s="4">
        <v>300</v>
      </c>
      <c r="J651" s="6">
        <v>300</v>
      </c>
      <c r="K651" s="6"/>
      <c r="L651" s="6"/>
      <c r="M651" s="61"/>
      <c r="N651" s="4" t="s">
        <v>1709</v>
      </c>
      <c r="O651" s="4">
        <v>0</v>
      </c>
      <c r="P651" s="4">
        <v>0</v>
      </c>
      <c r="Q651" s="4">
        <v>70</v>
      </c>
      <c r="R651" s="4">
        <v>40</v>
      </c>
      <c r="S651" s="4">
        <v>60</v>
      </c>
      <c r="T651" s="4">
        <v>0</v>
      </c>
      <c r="U651" s="4">
        <v>0</v>
      </c>
      <c r="V651" s="4">
        <v>0</v>
      </c>
      <c r="W651" s="4">
        <v>0</v>
      </c>
      <c r="X651" s="4">
        <v>100</v>
      </c>
      <c r="Y651" s="4">
        <v>0</v>
      </c>
      <c r="Z651" s="4">
        <v>0</v>
      </c>
      <c r="AA651" s="4">
        <v>100</v>
      </c>
      <c r="AB651" s="4">
        <v>100</v>
      </c>
      <c r="AC651" s="4">
        <v>100</v>
      </c>
      <c r="AD651" s="4">
        <v>90</v>
      </c>
      <c r="AE651" s="4">
        <v>90</v>
      </c>
      <c r="AF651" s="4">
        <v>0</v>
      </c>
      <c r="AG651" s="4">
        <v>80</v>
      </c>
      <c r="AH651" s="4">
        <v>20</v>
      </c>
      <c r="AI651" s="4">
        <v>100</v>
      </c>
      <c r="AJ651" s="4">
        <v>2</v>
      </c>
      <c r="AK651" s="4" t="s">
        <v>96</v>
      </c>
      <c r="AL651" s="4" t="s">
        <v>96</v>
      </c>
      <c r="AM651" s="4">
        <v>10</v>
      </c>
      <c r="AN651" s="4" t="s">
        <v>96</v>
      </c>
      <c r="AO651" s="4" t="s">
        <v>97</v>
      </c>
      <c r="AP651" s="4" t="s">
        <v>97</v>
      </c>
      <c r="AQ651" s="4" t="s">
        <v>96</v>
      </c>
      <c r="AR651" s="4" t="s">
        <v>96</v>
      </c>
      <c r="AS651" s="4" t="s">
        <v>97</v>
      </c>
      <c r="AT651" s="4" t="s">
        <v>97</v>
      </c>
      <c r="AU651" s="4" t="s">
        <v>97</v>
      </c>
      <c r="AV651" s="4" t="s">
        <v>97</v>
      </c>
      <c r="AW651" s="4" t="s">
        <v>97</v>
      </c>
      <c r="AX651" s="4" t="s">
        <v>97</v>
      </c>
      <c r="AY651" s="4" t="s">
        <v>97</v>
      </c>
      <c r="AZ651" s="4" t="s">
        <v>97</v>
      </c>
      <c r="BA651" s="4" t="s">
        <v>97</v>
      </c>
      <c r="BB651" s="4" t="s">
        <v>97</v>
      </c>
      <c r="BC651" s="4" t="s">
        <v>96</v>
      </c>
      <c r="BD651" s="4" t="s">
        <v>97</v>
      </c>
      <c r="BE651" s="4">
        <v>6</v>
      </c>
      <c r="BF651" s="4">
        <v>6</v>
      </c>
      <c r="BG651" s="4">
        <v>6</v>
      </c>
      <c r="BH651" s="4">
        <v>0</v>
      </c>
      <c r="BI651" s="4">
        <v>9</v>
      </c>
      <c r="BJ651" s="4">
        <v>0</v>
      </c>
      <c r="BK651" s="4">
        <v>9</v>
      </c>
      <c r="BL651" s="4" t="s">
        <v>97</v>
      </c>
      <c r="BM651" s="4" t="s">
        <v>97</v>
      </c>
      <c r="BN651" s="4" t="s">
        <v>98</v>
      </c>
      <c r="BO651" s="6" t="s">
        <v>97</v>
      </c>
      <c r="BP651" s="6" t="s">
        <v>98</v>
      </c>
      <c r="BQ651" s="6" t="s">
        <v>98</v>
      </c>
      <c r="BR651" s="6" t="s">
        <v>96</v>
      </c>
      <c r="BS651" s="6">
        <v>20</v>
      </c>
      <c r="BT651" s="6" t="s">
        <v>96</v>
      </c>
      <c r="BU651" s="29" t="s">
        <v>429</v>
      </c>
      <c r="BV651" s="29" t="s">
        <v>429</v>
      </c>
      <c r="BW651" s="29" t="s">
        <v>429</v>
      </c>
      <c r="BX651" s="29" t="s">
        <v>429</v>
      </c>
      <c r="BY651" s="29" t="s">
        <v>429</v>
      </c>
      <c r="BZ651" s="65" t="s">
        <v>429</v>
      </c>
      <c r="CA651" s="65" t="s">
        <v>1799</v>
      </c>
      <c r="CB651" s="65" t="s">
        <v>429</v>
      </c>
      <c r="CC651" s="65" t="s">
        <v>429</v>
      </c>
      <c r="CD651" s="66">
        <v>58</v>
      </c>
      <c r="CE651" s="66">
        <v>20</v>
      </c>
      <c r="CF651" s="66">
        <v>21</v>
      </c>
      <c r="CG651" s="66">
        <v>0</v>
      </c>
      <c r="CH651" s="66">
        <v>2</v>
      </c>
      <c r="CI651" s="66">
        <v>75</v>
      </c>
      <c r="CJ651" s="66">
        <v>0</v>
      </c>
      <c r="CK651" s="66">
        <v>22</v>
      </c>
      <c r="CL651" s="66">
        <v>481</v>
      </c>
      <c r="CM651" s="66">
        <v>249</v>
      </c>
      <c r="CN651" s="66">
        <v>18</v>
      </c>
      <c r="CO651" s="66">
        <v>41</v>
      </c>
      <c r="CP651" s="66">
        <v>27</v>
      </c>
      <c r="CQ651" s="66">
        <v>28</v>
      </c>
      <c r="CR651" s="67">
        <v>0.19592242665340626</v>
      </c>
      <c r="CS651" s="67">
        <v>0.22824465440079564</v>
      </c>
      <c r="CT651" s="67">
        <v>0.27200397812033816</v>
      </c>
      <c r="CU651" s="67">
        <v>0.16608652411735456</v>
      </c>
      <c r="CV651" s="67">
        <v>0.13774241670810541</v>
      </c>
      <c r="CW651" s="68">
        <v>17</v>
      </c>
      <c r="CX651" s="68">
        <v>34</v>
      </c>
      <c r="CY651" s="68">
        <v>22</v>
      </c>
      <c r="CZ651" s="68">
        <v>17</v>
      </c>
    </row>
    <row r="652" spans="1:371" x14ac:dyDescent="0.3">
      <c r="A652" s="3" t="s">
        <v>1003</v>
      </c>
      <c r="B652" s="3" t="s">
        <v>1156</v>
      </c>
      <c r="C652" s="3" t="s">
        <v>1210</v>
      </c>
      <c r="D652" s="6">
        <v>525499</v>
      </c>
      <c r="E652" s="4">
        <v>1221</v>
      </c>
      <c r="F652" s="4">
        <v>785</v>
      </c>
      <c r="G652" s="54">
        <v>0.64291564291564296</v>
      </c>
      <c r="H652" s="4">
        <v>1</v>
      </c>
      <c r="I652" s="4">
        <v>745</v>
      </c>
      <c r="J652" s="6"/>
      <c r="K652" s="6">
        <v>745</v>
      </c>
      <c r="L652" s="6"/>
      <c r="M652" s="61">
        <v>40</v>
      </c>
      <c r="N652" s="4" t="s">
        <v>1709</v>
      </c>
      <c r="O652" s="4">
        <v>0</v>
      </c>
      <c r="P652" s="4">
        <v>0</v>
      </c>
      <c r="Q652" s="4">
        <v>100</v>
      </c>
      <c r="R652" s="4">
        <v>70</v>
      </c>
      <c r="S652" s="4">
        <v>30</v>
      </c>
      <c r="T652" s="4">
        <v>0</v>
      </c>
      <c r="U652" s="4">
        <v>0</v>
      </c>
      <c r="V652" s="4">
        <v>0</v>
      </c>
      <c r="W652" s="4">
        <v>0</v>
      </c>
      <c r="X652" s="4">
        <v>80</v>
      </c>
      <c r="Y652" s="4">
        <v>10</v>
      </c>
      <c r="Z652" s="4">
        <v>10</v>
      </c>
      <c r="AA652" s="4">
        <v>100</v>
      </c>
      <c r="AB652" s="4">
        <v>100</v>
      </c>
      <c r="AC652" s="4">
        <v>100</v>
      </c>
      <c r="AD652" s="4">
        <v>80</v>
      </c>
      <c r="AE652" s="4">
        <v>80</v>
      </c>
      <c r="AF652" s="4">
        <v>0</v>
      </c>
      <c r="AG652" s="4">
        <v>50</v>
      </c>
      <c r="AH652" s="4">
        <v>50</v>
      </c>
      <c r="AI652" s="4">
        <v>100</v>
      </c>
      <c r="AJ652" s="4">
        <v>2</v>
      </c>
      <c r="AK652" s="4" t="s">
        <v>96</v>
      </c>
      <c r="AL652" s="4" t="s">
        <v>96</v>
      </c>
      <c r="AM652" s="4">
        <v>2</v>
      </c>
      <c r="AN652" s="4" t="s">
        <v>96</v>
      </c>
      <c r="AO652" s="4" t="s">
        <v>97</v>
      </c>
      <c r="AP652" s="4" t="s">
        <v>97</v>
      </c>
      <c r="AQ652" s="4" t="s">
        <v>97</v>
      </c>
      <c r="AR652" s="4" t="s">
        <v>97</v>
      </c>
      <c r="AS652" s="4" t="s">
        <v>97</v>
      </c>
      <c r="AT652" s="4" t="s">
        <v>97</v>
      </c>
      <c r="AU652" s="4" t="s">
        <v>97</v>
      </c>
      <c r="AV652" s="4" t="s">
        <v>97</v>
      </c>
      <c r="AW652" s="4" t="s">
        <v>97</v>
      </c>
      <c r="AX652" s="4" t="s">
        <v>97</v>
      </c>
      <c r="AY652" s="4" t="s">
        <v>97</v>
      </c>
      <c r="AZ652" s="4" t="s">
        <v>97</v>
      </c>
      <c r="BA652" s="4" t="s">
        <v>97</v>
      </c>
      <c r="BB652" s="4" t="s">
        <v>97</v>
      </c>
      <c r="BC652" s="4" t="s">
        <v>97</v>
      </c>
      <c r="BD652" s="4" t="s">
        <v>1710</v>
      </c>
      <c r="BE652" s="4">
        <v>0</v>
      </c>
      <c r="BF652" s="4">
        <v>13</v>
      </c>
      <c r="BG652" s="4">
        <v>13</v>
      </c>
      <c r="BH652" s="4">
        <v>0</v>
      </c>
      <c r="BI652" s="4">
        <v>13</v>
      </c>
      <c r="BJ652" s="4">
        <v>0</v>
      </c>
      <c r="BK652" s="4">
        <v>7</v>
      </c>
      <c r="BL652" s="4" t="s">
        <v>96</v>
      </c>
      <c r="BM652" s="4" t="s">
        <v>97</v>
      </c>
      <c r="BN652" s="4" t="s">
        <v>98</v>
      </c>
      <c r="BO652" s="6" t="s">
        <v>97</v>
      </c>
      <c r="BP652" s="6" t="s">
        <v>98</v>
      </c>
      <c r="BQ652" s="6" t="s">
        <v>98</v>
      </c>
      <c r="BR652" s="6" t="s">
        <v>96</v>
      </c>
      <c r="BS652" s="6">
        <v>90</v>
      </c>
      <c r="BT652" s="6" t="s">
        <v>96</v>
      </c>
      <c r="BU652" s="29" t="s">
        <v>430</v>
      </c>
      <c r="BV652" s="29" t="s">
        <v>1798</v>
      </c>
      <c r="BW652" s="29" t="s">
        <v>429</v>
      </c>
      <c r="BX652" s="29" t="s">
        <v>1798</v>
      </c>
      <c r="BY652" s="29" t="s">
        <v>430</v>
      </c>
      <c r="BZ652" s="65" t="s">
        <v>1800</v>
      </c>
      <c r="CA652" s="65" t="s">
        <v>1800</v>
      </c>
      <c r="CB652" s="65" t="s">
        <v>429</v>
      </c>
      <c r="CC652" s="65" t="s">
        <v>429</v>
      </c>
      <c r="CD652" s="66">
        <v>176</v>
      </c>
      <c r="CE652" s="66">
        <v>125</v>
      </c>
      <c r="CF652" s="66">
        <v>45</v>
      </c>
      <c r="CG652" s="66">
        <v>21</v>
      </c>
      <c r="CH652" s="66">
        <v>0</v>
      </c>
      <c r="CI652" s="66">
        <v>264</v>
      </c>
      <c r="CJ652" s="66">
        <v>10</v>
      </c>
      <c r="CK652" s="66">
        <v>67</v>
      </c>
      <c r="CL652" s="66">
        <v>450</v>
      </c>
      <c r="CM652" s="66">
        <v>191</v>
      </c>
      <c r="CN652" s="66">
        <v>38</v>
      </c>
      <c r="CO652" s="66">
        <v>85</v>
      </c>
      <c r="CP652" s="66">
        <v>120</v>
      </c>
      <c r="CQ652" s="66">
        <v>116</v>
      </c>
      <c r="CR652" s="67">
        <v>0.36074918566775244</v>
      </c>
      <c r="CS652" s="67">
        <v>0.27768729641693812</v>
      </c>
      <c r="CT652" s="67">
        <v>0.21986970684039087</v>
      </c>
      <c r="CU652" s="67">
        <v>8.8762214983713353E-2</v>
      </c>
      <c r="CV652" s="67">
        <v>5.2931596091205214E-2</v>
      </c>
      <c r="CW652" s="68">
        <v>23</v>
      </c>
      <c r="CX652" s="68">
        <v>7</v>
      </c>
      <c r="CY652" s="68">
        <v>44</v>
      </c>
      <c r="CZ652" s="68">
        <v>9</v>
      </c>
    </row>
    <row r="653" spans="1:371" x14ac:dyDescent="0.3">
      <c r="A653" s="3" t="s">
        <v>1003</v>
      </c>
      <c r="B653" s="3" t="s">
        <v>1211</v>
      </c>
      <c r="C653" s="3" t="s">
        <v>1212</v>
      </c>
      <c r="D653" s="6">
        <v>524603</v>
      </c>
      <c r="E653" s="4">
        <v>6866</v>
      </c>
      <c r="F653" s="4">
        <v>6042</v>
      </c>
      <c r="G653" s="54">
        <v>0.87998834838333817</v>
      </c>
      <c r="H653" s="4">
        <v>1</v>
      </c>
      <c r="I653" s="4">
        <v>6022</v>
      </c>
      <c r="J653" s="6"/>
      <c r="K653" s="6">
        <v>6022</v>
      </c>
      <c r="L653" s="6"/>
      <c r="M653" s="61">
        <v>20</v>
      </c>
      <c r="N653" s="4" t="s">
        <v>1709</v>
      </c>
      <c r="O653" s="4">
        <v>68</v>
      </c>
      <c r="P653" s="4">
        <v>578</v>
      </c>
      <c r="Q653" s="4">
        <v>90</v>
      </c>
      <c r="R653" s="4">
        <v>90</v>
      </c>
      <c r="S653" s="4">
        <v>10</v>
      </c>
      <c r="T653" s="4">
        <v>0</v>
      </c>
      <c r="U653" s="4">
        <v>0</v>
      </c>
      <c r="V653" s="4">
        <v>90</v>
      </c>
      <c r="W653" s="4">
        <v>80</v>
      </c>
      <c r="X653" s="4">
        <v>0</v>
      </c>
      <c r="Y653" s="4">
        <v>0</v>
      </c>
      <c r="Z653" s="4">
        <v>20</v>
      </c>
      <c r="AA653" s="4">
        <v>100</v>
      </c>
      <c r="AB653" s="4">
        <v>90</v>
      </c>
      <c r="AC653" s="4">
        <v>100</v>
      </c>
      <c r="AD653" s="4">
        <v>100</v>
      </c>
      <c r="AE653" s="4">
        <v>1</v>
      </c>
      <c r="AF653" s="4">
        <v>0</v>
      </c>
      <c r="AG653" s="4">
        <v>1</v>
      </c>
      <c r="AH653" s="4">
        <v>99</v>
      </c>
      <c r="AI653" s="4">
        <v>100</v>
      </c>
      <c r="AJ653" s="4">
        <v>2</v>
      </c>
      <c r="AK653" s="4" t="s">
        <v>96</v>
      </c>
      <c r="AL653" s="4" t="s">
        <v>96</v>
      </c>
      <c r="AM653" s="4">
        <v>10</v>
      </c>
      <c r="AN653" s="4" t="s">
        <v>96</v>
      </c>
      <c r="AO653" s="4" t="s">
        <v>97</v>
      </c>
      <c r="AP653" s="4" t="s">
        <v>97</v>
      </c>
      <c r="AQ653" s="4" t="s">
        <v>96</v>
      </c>
      <c r="AR653" s="4" t="s">
        <v>96</v>
      </c>
      <c r="AS653" s="4" t="s">
        <v>97</v>
      </c>
      <c r="AT653" s="4" t="s">
        <v>97</v>
      </c>
      <c r="AU653" s="4" t="s">
        <v>96</v>
      </c>
      <c r="AV653" s="4" t="s">
        <v>97</v>
      </c>
      <c r="AW653" s="4" t="s">
        <v>97</v>
      </c>
      <c r="AX653" s="4" t="s">
        <v>97</v>
      </c>
      <c r="AY653" s="4" t="s">
        <v>97</v>
      </c>
      <c r="AZ653" s="4" t="s">
        <v>97</v>
      </c>
      <c r="BA653" s="4" t="s">
        <v>97</v>
      </c>
      <c r="BB653" s="4" t="s">
        <v>97</v>
      </c>
      <c r="BC653" s="4" t="s">
        <v>97</v>
      </c>
      <c r="BD653" s="4" t="s">
        <v>97</v>
      </c>
      <c r="BE653" s="4">
        <v>0</v>
      </c>
      <c r="BF653" s="4">
        <v>0</v>
      </c>
      <c r="BG653" s="4">
        <v>6</v>
      </c>
      <c r="BH653" s="4">
        <v>0</v>
      </c>
      <c r="BI653" s="4">
        <v>6</v>
      </c>
      <c r="BJ653" s="4">
        <v>0</v>
      </c>
      <c r="BK653" s="4">
        <v>13</v>
      </c>
      <c r="BL653" s="4" t="s">
        <v>96</v>
      </c>
      <c r="BM653" s="4" t="s">
        <v>96</v>
      </c>
      <c r="BN653" s="4" t="s">
        <v>1714</v>
      </c>
      <c r="BO653" s="6" t="s">
        <v>97</v>
      </c>
      <c r="BP653" s="6" t="s">
        <v>98</v>
      </c>
      <c r="BQ653" s="6" t="s">
        <v>98</v>
      </c>
      <c r="BR653" s="6" t="s">
        <v>96</v>
      </c>
      <c r="BS653" s="6">
        <v>30</v>
      </c>
      <c r="BT653" s="6" t="s">
        <v>96</v>
      </c>
      <c r="BU653" s="29" t="s">
        <v>430</v>
      </c>
      <c r="BV653" s="29" t="s">
        <v>1798</v>
      </c>
      <c r="BW653" s="29" t="s">
        <v>1798</v>
      </c>
      <c r="BX653" s="29" t="s">
        <v>1798</v>
      </c>
      <c r="BY653" s="29" t="s">
        <v>430</v>
      </c>
      <c r="BZ653" s="65" t="s">
        <v>429</v>
      </c>
      <c r="CA653" s="65" t="s">
        <v>1800</v>
      </c>
      <c r="CB653" s="65" t="s">
        <v>429</v>
      </c>
      <c r="CC653" s="65" t="s">
        <v>1800</v>
      </c>
      <c r="CD653" s="66">
        <v>1188</v>
      </c>
      <c r="CE653" s="66">
        <v>826</v>
      </c>
      <c r="CF653" s="66">
        <v>404</v>
      </c>
      <c r="CG653" s="66">
        <v>504</v>
      </c>
      <c r="CH653" s="66">
        <v>2</v>
      </c>
      <c r="CI653" s="66">
        <v>2577</v>
      </c>
      <c r="CJ653" s="66">
        <v>10</v>
      </c>
      <c r="CK653" s="66">
        <v>575</v>
      </c>
      <c r="CL653" s="66">
        <v>3127</v>
      </c>
      <c r="CM653" s="66">
        <v>1010</v>
      </c>
      <c r="CN653" s="66">
        <v>133</v>
      </c>
      <c r="CO653" s="66">
        <v>487</v>
      </c>
      <c r="CP653" s="66">
        <v>1650</v>
      </c>
      <c r="CQ653" s="66">
        <v>1644</v>
      </c>
      <c r="CR653" s="67">
        <v>0.45522497435145831</v>
      </c>
      <c r="CS653" s="67">
        <v>0.26733108603253702</v>
      </c>
      <c r="CT653" s="67">
        <v>0.18745419903268357</v>
      </c>
      <c r="CU653" s="67">
        <v>6.023743221456837E-2</v>
      </c>
      <c r="CV653" s="67">
        <v>2.9752308368752749E-2</v>
      </c>
      <c r="CW653" s="68">
        <v>28</v>
      </c>
      <c r="CX653" s="68">
        <v>61</v>
      </c>
      <c r="CY653" s="68">
        <v>247</v>
      </c>
      <c r="CZ653" s="68">
        <v>34</v>
      </c>
    </row>
    <row r="654" spans="1:371" x14ac:dyDescent="0.3">
      <c r="A654" s="3" t="s">
        <v>1003</v>
      </c>
      <c r="B654" s="3" t="s">
        <v>1211</v>
      </c>
      <c r="C654" s="3" t="s">
        <v>1213</v>
      </c>
      <c r="D654" s="6">
        <v>524689</v>
      </c>
      <c r="E654" s="4">
        <v>1220</v>
      </c>
      <c r="F654" s="4">
        <v>270</v>
      </c>
      <c r="G654" s="54">
        <v>0.22131147540983606</v>
      </c>
      <c r="H654" s="4">
        <v>1</v>
      </c>
      <c r="I654" s="4">
        <v>220</v>
      </c>
      <c r="J654" s="6">
        <v>220</v>
      </c>
      <c r="K654" s="6"/>
      <c r="L654" s="6"/>
      <c r="M654" s="61">
        <v>49.999999999999993</v>
      </c>
      <c r="N654" s="4" t="s">
        <v>1709</v>
      </c>
      <c r="O654" s="4">
        <v>0</v>
      </c>
      <c r="P654" s="4">
        <v>0</v>
      </c>
      <c r="Q654" s="4">
        <v>100</v>
      </c>
      <c r="R654" s="4">
        <v>90</v>
      </c>
      <c r="S654" s="4">
        <v>10</v>
      </c>
      <c r="T654" s="4">
        <v>0</v>
      </c>
      <c r="U654" s="4">
        <v>0</v>
      </c>
      <c r="V654" s="4">
        <v>100</v>
      </c>
      <c r="W654" s="4">
        <v>45</v>
      </c>
      <c r="X654" s="4">
        <v>50</v>
      </c>
      <c r="Y654" s="4">
        <v>0</v>
      </c>
      <c r="Z654" s="4">
        <v>5</v>
      </c>
      <c r="AA654" s="4">
        <v>100</v>
      </c>
      <c r="AB654" s="4">
        <v>100</v>
      </c>
      <c r="AC654" s="4">
        <v>100</v>
      </c>
      <c r="AD654" s="4">
        <v>100</v>
      </c>
      <c r="AE654" s="4">
        <v>80</v>
      </c>
      <c r="AF654" s="4">
        <v>0</v>
      </c>
      <c r="AG654" s="4">
        <v>10</v>
      </c>
      <c r="AH654" s="4">
        <v>90</v>
      </c>
      <c r="AI654" s="4">
        <v>100</v>
      </c>
      <c r="AJ654" s="4">
        <v>2</v>
      </c>
      <c r="AK654" s="4" t="s">
        <v>97</v>
      </c>
      <c r="AL654" s="4" t="s">
        <v>97</v>
      </c>
      <c r="AM654" s="4" t="s">
        <v>98</v>
      </c>
      <c r="AN654" s="4" t="s">
        <v>97</v>
      </c>
      <c r="AO654" s="4" t="s">
        <v>97</v>
      </c>
      <c r="AP654" s="4" t="s">
        <v>97</v>
      </c>
      <c r="AQ654" s="4" t="s">
        <v>97</v>
      </c>
      <c r="AR654" s="4" t="s">
        <v>97</v>
      </c>
      <c r="AS654" s="4" t="s">
        <v>96</v>
      </c>
      <c r="AT654" s="4" t="s">
        <v>97</v>
      </c>
      <c r="AU654" s="4" t="s">
        <v>97</v>
      </c>
      <c r="AV654" s="4" t="s">
        <v>97</v>
      </c>
      <c r="AW654" s="4" t="s">
        <v>97</v>
      </c>
      <c r="AX654" s="4" t="s">
        <v>97</v>
      </c>
      <c r="AY654" s="4" t="s">
        <v>97</v>
      </c>
      <c r="AZ654" s="4" t="s">
        <v>97</v>
      </c>
      <c r="BA654" s="4" t="s">
        <v>97</v>
      </c>
      <c r="BB654" s="4" t="s">
        <v>97</v>
      </c>
      <c r="BC654" s="4" t="s">
        <v>96</v>
      </c>
      <c r="BD654" s="4" t="s">
        <v>96</v>
      </c>
      <c r="BE654" s="4">
        <v>5</v>
      </c>
      <c r="BF654" s="4">
        <v>5</v>
      </c>
      <c r="BG654" s="4">
        <v>5</v>
      </c>
      <c r="BH654" s="4">
        <v>1</v>
      </c>
      <c r="BI654" s="4">
        <v>1</v>
      </c>
      <c r="BJ654" s="4">
        <v>0</v>
      </c>
      <c r="BK654" s="4">
        <v>9</v>
      </c>
      <c r="BL654" s="4" t="s">
        <v>97</v>
      </c>
      <c r="BM654" s="4" t="s">
        <v>97</v>
      </c>
      <c r="BN654" s="4" t="s">
        <v>98</v>
      </c>
      <c r="BO654" s="6" t="s">
        <v>97</v>
      </c>
      <c r="BP654" s="6" t="s">
        <v>98</v>
      </c>
      <c r="BQ654" s="6" t="s">
        <v>98</v>
      </c>
      <c r="BR654" s="6" t="s">
        <v>96</v>
      </c>
      <c r="BS654" s="6">
        <v>15</v>
      </c>
      <c r="BT654" s="6" t="s">
        <v>96</v>
      </c>
      <c r="BU654" s="29" t="s">
        <v>430</v>
      </c>
      <c r="BV654" s="29" t="s">
        <v>1801</v>
      </c>
      <c r="BW654" s="29" t="s">
        <v>429</v>
      </c>
      <c r="BX654" s="29" t="s">
        <v>429</v>
      </c>
      <c r="BY654" s="29" t="s">
        <v>429</v>
      </c>
      <c r="BZ654" s="65" t="s">
        <v>429</v>
      </c>
      <c r="CA654" s="65" t="s">
        <v>1799</v>
      </c>
      <c r="CB654" s="65" t="s">
        <v>429</v>
      </c>
      <c r="CC654" s="65" t="s">
        <v>429</v>
      </c>
      <c r="CD654" s="66">
        <v>67</v>
      </c>
      <c r="CE654" s="66">
        <v>38</v>
      </c>
      <c r="CF654" s="66">
        <v>20</v>
      </c>
      <c r="CG654" s="66">
        <v>0</v>
      </c>
      <c r="CH654" s="66">
        <v>0</v>
      </c>
      <c r="CI654" s="66">
        <v>120</v>
      </c>
      <c r="CJ654" s="66">
        <v>70</v>
      </c>
      <c r="CK654" s="66">
        <v>30</v>
      </c>
      <c r="CL654" s="66">
        <v>346</v>
      </c>
      <c r="CM654" s="66">
        <v>153</v>
      </c>
      <c r="CN654" s="66">
        <v>12</v>
      </c>
      <c r="CO654" s="66">
        <v>43</v>
      </c>
      <c r="CP654" s="66">
        <v>90</v>
      </c>
      <c r="CQ654" s="66">
        <v>82</v>
      </c>
      <c r="CR654" s="67">
        <v>0.2427652733118971</v>
      </c>
      <c r="CS654" s="67">
        <v>0.25562700964630225</v>
      </c>
      <c r="CT654" s="67">
        <v>0.26286173633440513</v>
      </c>
      <c r="CU654" s="67">
        <v>0.14067524115755628</v>
      </c>
      <c r="CV654" s="67">
        <v>9.8070739549839234E-2</v>
      </c>
      <c r="CW654" s="68">
        <v>16</v>
      </c>
      <c r="CX654" s="68">
        <v>11</v>
      </c>
      <c r="CY654" s="68">
        <v>16</v>
      </c>
      <c r="CZ654" s="68">
        <v>10</v>
      </c>
    </row>
    <row r="655" spans="1:371" x14ac:dyDescent="0.3">
      <c r="A655" s="3" t="s">
        <v>1003</v>
      </c>
      <c r="B655" s="3" t="s">
        <v>1211</v>
      </c>
      <c r="C655" s="3" t="s">
        <v>1215</v>
      </c>
      <c r="D655" s="6">
        <v>524778</v>
      </c>
      <c r="E655" s="4">
        <v>6507</v>
      </c>
      <c r="F655" s="4">
        <v>850</v>
      </c>
      <c r="G655" s="54">
        <v>0.13062855386506839</v>
      </c>
      <c r="H655" s="4">
        <v>1</v>
      </c>
      <c r="I655" s="4">
        <v>800</v>
      </c>
      <c r="J655" s="6"/>
      <c r="K655" s="6">
        <v>800</v>
      </c>
      <c r="L655" s="6"/>
      <c r="M655" s="61">
        <v>50</v>
      </c>
      <c r="N655" s="4" t="s">
        <v>1709</v>
      </c>
      <c r="O655" s="4">
        <v>156</v>
      </c>
      <c r="P655" s="4">
        <v>520</v>
      </c>
      <c r="Q655" s="4">
        <v>100</v>
      </c>
      <c r="R655" s="4">
        <v>100</v>
      </c>
      <c r="S655" s="4">
        <v>0</v>
      </c>
      <c r="T655" s="4">
        <v>0</v>
      </c>
      <c r="U655" s="4">
        <v>0</v>
      </c>
      <c r="V655" s="4">
        <v>100</v>
      </c>
      <c r="W655" s="4">
        <v>100</v>
      </c>
      <c r="X655" s="4">
        <v>0</v>
      </c>
      <c r="Y655" s="4">
        <v>0</v>
      </c>
      <c r="Z655" s="4">
        <v>0</v>
      </c>
      <c r="AA655" s="4">
        <v>100</v>
      </c>
      <c r="AB655" s="4">
        <v>100</v>
      </c>
      <c r="AC655" s="4">
        <v>90</v>
      </c>
      <c r="AD655" s="4">
        <v>100</v>
      </c>
      <c r="AE655" s="4">
        <v>90</v>
      </c>
      <c r="AF655" s="4">
        <v>45</v>
      </c>
      <c r="AG655" s="4">
        <v>45</v>
      </c>
      <c r="AH655" s="4">
        <v>10</v>
      </c>
      <c r="AI655" s="4">
        <v>100</v>
      </c>
      <c r="AJ655" s="4">
        <v>4</v>
      </c>
      <c r="AK655" s="4" t="s">
        <v>96</v>
      </c>
      <c r="AL655" s="4" t="s">
        <v>97</v>
      </c>
      <c r="AM655" s="4" t="s">
        <v>98</v>
      </c>
      <c r="AN655" s="4" t="s">
        <v>97</v>
      </c>
      <c r="AO655" s="4" t="s">
        <v>97</v>
      </c>
      <c r="AP655" s="4" t="s">
        <v>97</v>
      </c>
      <c r="AQ655" s="4" t="s">
        <v>97</v>
      </c>
      <c r="AR655" s="4" t="s">
        <v>97</v>
      </c>
      <c r="AS655" s="4" t="s">
        <v>97</v>
      </c>
      <c r="AT655" s="4" t="s">
        <v>97</v>
      </c>
      <c r="AU655" s="4" t="s">
        <v>96</v>
      </c>
      <c r="AV655" s="4" t="s">
        <v>97</v>
      </c>
      <c r="AW655" s="4" t="s">
        <v>97</v>
      </c>
      <c r="AX655" s="4" t="s">
        <v>97</v>
      </c>
      <c r="AY655" s="4" t="s">
        <v>97</v>
      </c>
      <c r="AZ655" s="4" t="s">
        <v>97</v>
      </c>
      <c r="BA655" s="4" t="s">
        <v>96</v>
      </c>
      <c r="BB655" s="4" t="s">
        <v>96</v>
      </c>
      <c r="BC655" s="4" t="s">
        <v>96</v>
      </c>
      <c r="BD655" s="4" t="s">
        <v>97</v>
      </c>
      <c r="BE655" s="4">
        <v>0</v>
      </c>
      <c r="BF655" s="4">
        <v>0</v>
      </c>
      <c r="BG655" s="4">
        <v>0</v>
      </c>
      <c r="BH655" s="4">
        <v>0</v>
      </c>
      <c r="BI655" s="4">
        <v>0</v>
      </c>
      <c r="BJ655" s="4">
        <v>0</v>
      </c>
      <c r="BK655" s="4">
        <v>11</v>
      </c>
      <c r="BL655" s="4" t="s">
        <v>97</v>
      </c>
      <c r="BM655" s="4" t="s">
        <v>96</v>
      </c>
      <c r="BN655" s="4" t="s">
        <v>1729</v>
      </c>
      <c r="BO655" s="6" t="s">
        <v>97</v>
      </c>
      <c r="BP655" s="6" t="s">
        <v>98</v>
      </c>
      <c r="BQ655" s="6" t="s">
        <v>98</v>
      </c>
      <c r="BR655" s="6" t="s">
        <v>96</v>
      </c>
      <c r="BS655" s="6">
        <v>110</v>
      </c>
      <c r="BT655" s="6" t="s">
        <v>96</v>
      </c>
      <c r="BU655" s="29" t="s">
        <v>430</v>
      </c>
      <c r="BV655" s="29" t="s">
        <v>1798</v>
      </c>
      <c r="BW655" s="29" t="s">
        <v>1798</v>
      </c>
      <c r="BX655" s="29" t="s">
        <v>1798</v>
      </c>
      <c r="BY655" s="29" t="s">
        <v>430</v>
      </c>
      <c r="BZ655" s="65" t="s">
        <v>1800</v>
      </c>
      <c r="CA655" s="65" t="s">
        <v>1800</v>
      </c>
      <c r="CB655" s="65" t="s">
        <v>1800</v>
      </c>
      <c r="CC655" s="65" t="s">
        <v>1800</v>
      </c>
      <c r="CD655" s="66">
        <v>336</v>
      </c>
      <c r="CE655" s="66">
        <v>170</v>
      </c>
      <c r="CF655" s="66">
        <v>91</v>
      </c>
      <c r="CG655" s="66">
        <v>55</v>
      </c>
      <c r="CH655" s="66">
        <v>8</v>
      </c>
      <c r="CI655" s="66">
        <v>398</v>
      </c>
      <c r="CJ655" s="66">
        <v>191</v>
      </c>
      <c r="CK655" s="66">
        <v>110</v>
      </c>
      <c r="CL655" s="66">
        <v>1691</v>
      </c>
      <c r="CM655" s="66">
        <v>864</v>
      </c>
      <c r="CN655" s="66">
        <v>64</v>
      </c>
      <c r="CO655" s="66">
        <v>218</v>
      </c>
      <c r="CP655" s="66">
        <v>279</v>
      </c>
      <c r="CQ655" s="66">
        <v>254</v>
      </c>
      <c r="CR655" s="67">
        <v>0.21208403619076829</v>
      </c>
      <c r="CS655" s="67">
        <v>0.2199049225578899</v>
      </c>
      <c r="CT655" s="67">
        <v>0.29075295200122681</v>
      </c>
      <c r="CU655" s="67">
        <v>0.15580432449010889</v>
      </c>
      <c r="CV655" s="67">
        <v>0.12145376476000613</v>
      </c>
      <c r="CW655" s="68">
        <v>69</v>
      </c>
      <c r="CX655" s="68">
        <v>88</v>
      </c>
      <c r="CY655" s="68">
        <v>100</v>
      </c>
      <c r="CZ655" s="68">
        <v>44</v>
      </c>
    </row>
    <row r="656" spans="1:371" x14ac:dyDescent="0.3">
      <c r="A656" s="3" t="s">
        <v>1003</v>
      </c>
      <c r="B656" s="3" t="s">
        <v>1211</v>
      </c>
      <c r="C656" s="3" t="s">
        <v>1217</v>
      </c>
      <c r="D656" s="6">
        <v>524875</v>
      </c>
      <c r="E656" s="4">
        <v>647</v>
      </c>
      <c r="F656" s="4">
        <v>73</v>
      </c>
      <c r="G656" s="54">
        <v>0.11282843894899536</v>
      </c>
      <c r="H656" s="4">
        <v>1</v>
      </c>
      <c r="I656" s="4">
        <v>73</v>
      </c>
      <c r="J656" s="6">
        <v>73</v>
      </c>
      <c r="K656" s="6"/>
      <c r="L656" s="6"/>
      <c r="M656" s="61"/>
      <c r="N656" s="4" t="s">
        <v>1709</v>
      </c>
      <c r="O656" s="4">
        <v>0</v>
      </c>
      <c r="P656" s="4">
        <v>0</v>
      </c>
      <c r="Q656" s="4">
        <v>100</v>
      </c>
      <c r="R656" s="4">
        <v>80</v>
      </c>
      <c r="S656" s="4">
        <v>20</v>
      </c>
      <c r="T656" s="4">
        <v>0</v>
      </c>
      <c r="U656" s="4">
        <v>0</v>
      </c>
      <c r="V656" s="4">
        <v>100</v>
      </c>
      <c r="W656" s="4">
        <v>100</v>
      </c>
      <c r="X656" s="4">
        <v>0</v>
      </c>
      <c r="Y656" s="4">
        <v>0</v>
      </c>
      <c r="Z656" s="4">
        <v>0</v>
      </c>
      <c r="AA656" s="4">
        <v>100</v>
      </c>
      <c r="AB656" s="4">
        <v>100</v>
      </c>
      <c r="AC656" s="4">
        <v>100</v>
      </c>
      <c r="AD656" s="4">
        <v>100</v>
      </c>
      <c r="AE656" s="4">
        <v>100</v>
      </c>
      <c r="AF656" s="4">
        <v>0</v>
      </c>
      <c r="AG656" s="4">
        <v>80</v>
      </c>
      <c r="AH656" s="4">
        <v>20</v>
      </c>
      <c r="AI656" s="4">
        <v>100</v>
      </c>
      <c r="AJ656" s="4">
        <v>2</v>
      </c>
      <c r="AK656" s="4" t="s">
        <v>97</v>
      </c>
      <c r="AL656" s="4" t="s">
        <v>96</v>
      </c>
      <c r="AM656" s="4">
        <v>12</v>
      </c>
      <c r="AN656" s="4" t="s">
        <v>97</v>
      </c>
      <c r="AO656" s="4" t="s">
        <v>97</v>
      </c>
      <c r="AP656" s="4" t="s">
        <v>97</v>
      </c>
      <c r="AQ656" s="4" t="s">
        <v>96</v>
      </c>
      <c r="AR656" s="4" t="s">
        <v>96</v>
      </c>
      <c r="AS656" s="4" t="s">
        <v>97</v>
      </c>
      <c r="AT656" s="4" t="s">
        <v>97</v>
      </c>
      <c r="AU656" s="4" t="s">
        <v>97</v>
      </c>
      <c r="AV656" s="4" t="s">
        <v>97</v>
      </c>
      <c r="AW656" s="4" t="s">
        <v>97</v>
      </c>
      <c r="AX656" s="4" t="s">
        <v>97</v>
      </c>
      <c r="AY656" s="4" t="s">
        <v>97</v>
      </c>
      <c r="AZ656" s="4" t="s">
        <v>97</v>
      </c>
      <c r="BA656" s="4" t="s">
        <v>97</v>
      </c>
      <c r="BB656" s="4" t="s">
        <v>97</v>
      </c>
      <c r="BC656" s="4" t="s">
        <v>97</v>
      </c>
      <c r="BD656" s="4" t="s">
        <v>97</v>
      </c>
      <c r="BE656" s="4">
        <v>9</v>
      </c>
      <c r="BF656" s="4">
        <v>9</v>
      </c>
      <c r="BG656" s="4">
        <v>9</v>
      </c>
      <c r="BH656" s="4">
        <v>0</v>
      </c>
      <c r="BI656" s="4">
        <v>6</v>
      </c>
      <c r="BJ656" s="4">
        <v>0</v>
      </c>
      <c r="BK656" s="4">
        <v>7</v>
      </c>
      <c r="BL656" s="4" t="s">
        <v>97</v>
      </c>
      <c r="BM656" s="4" t="s">
        <v>96</v>
      </c>
      <c r="BN656" s="4" t="s">
        <v>1729</v>
      </c>
      <c r="BO656" s="6" t="s">
        <v>97</v>
      </c>
      <c r="BP656" s="6" t="s">
        <v>98</v>
      </c>
      <c r="BQ656" s="6" t="s">
        <v>98</v>
      </c>
      <c r="BR656" s="6" t="s">
        <v>96</v>
      </c>
      <c r="BS656" s="6">
        <v>5</v>
      </c>
      <c r="BT656" s="6" t="s">
        <v>96</v>
      </c>
      <c r="BU656" s="29" t="s">
        <v>429</v>
      </c>
      <c r="BV656" s="29" t="s">
        <v>429</v>
      </c>
      <c r="BW656" s="29" t="s">
        <v>429</v>
      </c>
      <c r="BX656" s="29" t="s">
        <v>429</v>
      </c>
      <c r="BY656" s="29" t="s">
        <v>429</v>
      </c>
      <c r="BZ656" s="65" t="s">
        <v>429</v>
      </c>
      <c r="CA656" s="65" t="s">
        <v>429</v>
      </c>
      <c r="CB656" s="65" t="s">
        <v>429</v>
      </c>
      <c r="CC656" s="65" t="s">
        <v>429</v>
      </c>
      <c r="CD656" s="66">
        <v>36</v>
      </c>
      <c r="CE656" s="66">
        <v>13</v>
      </c>
      <c r="CF656" s="66">
        <v>13</v>
      </c>
      <c r="CG656" s="66">
        <v>0</v>
      </c>
      <c r="CH656" s="66">
        <v>1</v>
      </c>
      <c r="CI656" s="66">
        <v>26</v>
      </c>
      <c r="CJ656" s="66">
        <v>0</v>
      </c>
      <c r="CK656" s="66">
        <v>12</v>
      </c>
      <c r="CL656" s="66">
        <v>178</v>
      </c>
      <c r="CM656" s="66">
        <v>71</v>
      </c>
      <c r="CN656" s="66">
        <v>6</v>
      </c>
      <c r="CO656" s="66">
        <v>15</v>
      </c>
      <c r="CP656" s="66">
        <v>2</v>
      </c>
      <c r="CQ656" s="66">
        <v>3</v>
      </c>
      <c r="CR656" s="67">
        <v>0.20211161387631976</v>
      </c>
      <c r="CS656" s="67">
        <v>0.26093514328808448</v>
      </c>
      <c r="CT656" s="67">
        <v>0.27752639517345401</v>
      </c>
      <c r="CU656" s="67">
        <v>0.12368024132730016</v>
      </c>
      <c r="CV656" s="67">
        <v>0.13574660633484162</v>
      </c>
      <c r="CW656" s="68">
        <v>3</v>
      </c>
      <c r="CX656" s="68">
        <v>8</v>
      </c>
      <c r="CY656" s="68">
        <v>7</v>
      </c>
      <c r="CZ656" s="68">
        <v>7</v>
      </c>
    </row>
    <row r="657" spans="1:375" x14ac:dyDescent="0.3">
      <c r="A657" s="3" t="s">
        <v>1003</v>
      </c>
      <c r="B657" s="3" t="s">
        <v>1211</v>
      </c>
      <c r="C657" s="3" t="s">
        <v>1218</v>
      </c>
      <c r="D657" s="6">
        <v>524921</v>
      </c>
      <c r="E657" s="4">
        <v>862</v>
      </c>
      <c r="F657" s="4">
        <v>250</v>
      </c>
      <c r="G657" s="54">
        <v>0.29002320185614849</v>
      </c>
      <c r="H657" s="4">
        <v>1</v>
      </c>
      <c r="I657" s="4">
        <v>250</v>
      </c>
      <c r="J657" s="6"/>
      <c r="K657" s="6">
        <v>250</v>
      </c>
      <c r="L657" s="6"/>
      <c r="M657" s="61"/>
      <c r="N657" s="4" t="s">
        <v>1709</v>
      </c>
      <c r="O657" s="4">
        <v>0</v>
      </c>
      <c r="P657" s="4">
        <v>0</v>
      </c>
      <c r="Q657" s="4">
        <v>0</v>
      </c>
      <c r="R657" s="4">
        <v>0</v>
      </c>
      <c r="S657" s="4">
        <v>90</v>
      </c>
      <c r="T657" s="4">
        <v>10</v>
      </c>
      <c r="U657" s="4">
        <v>0</v>
      </c>
      <c r="V657" s="4">
        <v>95</v>
      </c>
      <c r="W657" s="4">
        <v>45</v>
      </c>
      <c r="X657" s="4">
        <v>25</v>
      </c>
      <c r="Y657" s="4">
        <v>0</v>
      </c>
      <c r="Z657" s="4">
        <v>30</v>
      </c>
      <c r="AA657" s="4">
        <v>100</v>
      </c>
      <c r="AB657" s="4">
        <v>100</v>
      </c>
      <c r="AC657" s="4">
        <v>100</v>
      </c>
      <c r="AD657" s="4">
        <v>0</v>
      </c>
      <c r="AE657" s="4">
        <v>0</v>
      </c>
      <c r="AF657" s="4">
        <v>0</v>
      </c>
      <c r="AG657" s="4">
        <v>0</v>
      </c>
      <c r="AH657" s="4">
        <v>100</v>
      </c>
      <c r="AI657" s="4">
        <v>70</v>
      </c>
      <c r="AJ657" s="4">
        <v>2</v>
      </c>
      <c r="AK657" s="4" t="s">
        <v>96</v>
      </c>
      <c r="AL657" s="4" t="s">
        <v>96</v>
      </c>
      <c r="AM657" s="4">
        <v>12</v>
      </c>
      <c r="AN657" s="4" t="s">
        <v>97</v>
      </c>
      <c r="AO657" s="4" t="s">
        <v>97</v>
      </c>
      <c r="AP657" s="4" t="s">
        <v>97</v>
      </c>
      <c r="AQ657" s="4" t="s">
        <v>97</v>
      </c>
      <c r="AR657" s="4" t="s">
        <v>96</v>
      </c>
      <c r="AS657" s="4" t="s">
        <v>97</v>
      </c>
      <c r="AT657" s="4" t="s">
        <v>97</v>
      </c>
      <c r="AU657" s="4" t="s">
        <v>97</v>
      </c>
      <c r="AV657" s="4" t="s">
        <v>97</v>
      </c>
      <c r="AW657" s="4" t="s">
        <v>97</v>
      </c>
      <c r="AX657" s="4" t="s">
        <v>97</v>
      </c>
      <c r="AY657" s="4" t="s">
        <v>97</v>
      </c>
      <c r="AZ657" s="4" t="s">
        <v>97</v>
      </c>
      <c r="BA657" s="4" t="s">
        <v>97</v>
      </c>
      <c r="BB657" s="4" t="s">
        <v>97</v>
      </c>
      <c r="BC657" s="4" t="s">
        <v>97</v>
      </c>
      <c r="BD657" s="4" t="s">
        <v>96</v>
      </c>
      <c r="BE657" s="4">
        <v>10</v>
      </c>
      <c r="BF657" s="4">
        <v>17</v>
      </c>
      <c r="BG657" s="4">
        <v>17</v>
      </c>
      <c r="BH657" s="4">
        <v>0</v>
      </c>
      <c r="BI657" s="4">
        <v>17</v>
      </c>
      <c r="BJ657" s="4">
        <v>0</v>
      </c>
      <c r="BK657" s="4">
        <v>7</v>
      </c>
      <c r="BL657" s="4" t="s">
        <v>97</v>
      </c>
      <c r="BM657" s="4" t="s">
        <v>97</v>
      </c>
      <c r="BN657" s="4" t="s">
        <v>98</v>
      </c>
      <c r="BO657" s="6" t="s">
        <v>97</v>
      </c>
      <c r="BP657" s="6" t="s">
        <v>98</v>
      </c>
      <c r="BQ657" s="6" t="s">
        <v>98</v>
      </c>
      <c r="BR657" s="6" t="s">
        <v>96</v>
      </c>
      <c r="BS657" s="6">
        <v>7</v>
      </c>
      <c r="BT657" s="6" t="s">
        <v>96</v>
      </c>
      <c r="BU657" s="29" t="s">
        <v>430</v>
      </c>
      <c r="BV657" s="29" t="s">
        <v>429</v>
      </c>
      <c r="BW657" s="29" t="s">
        <v>429</v>
      </c>
      <c r="BX657" s="29" t="s">
        <v>429</v>
      </c>
      <c r="BY657" s="29" t="s">
        <v>429</v>
      </c>
      <c r="BZ657" s="65" t="s">
        <v>429</v>
      </c>
      <c r="CA657" s="65" t="s">
        <v>429</v>
      </c>
      <c r="CB657" s="65" t="s">
        <v>429</v>
      </c>
      <c r="CC657" s="65" t="s">
        <v>429</v>
      </c>
      <c r="CD657" s="66">
        <v>48</v>
      </c>
      <c r="CE657" s="66">
        <v>24</v>
      </c>
      <c r="CF657" s="66">
        <v>13</v>
      </c>
      <c r="CG657" s="66">
        <v>0</v>
      </c>
      <c r="CH657" s="66">
        <v>0</v>
      </c>
      <c r="CI657" s="66">
        <v>59</v>
      </c>
      <c r="CJ657" s="66">
        <v>0</v>
      </c>
      <c r="CK657" s="66">
        <v>18</v>
      </c>
      <c r="CL657" s="66">
        <v>227</v>
      </c>
      <c r="CM657" s="66">
        <v>95</v>
      </c>
      <c r="CN657" s="66">
        <v>13</v>
      </c>
      <c r="CO657" s="66">
        <v>32</v>
      </c>
      <c r="CP657" s="66">
        <v>43</v>
      </c>
      <c r="CQ657" s="66">
        <v>37</v>
      </c>
      <c r="CR657" s="67">
        <v>0.26266195524146052</v>
      </c>
      <c r="CS657" s="67">
        <v>0.27208480565371024</v>
      </c>
      <c r="CT657" s="67">
        <v>0.22850412249705537</v>
      </c>
      <c r="CU657" s="67">
        <v>0.1166077738515901</v>
      </c>
      <c r="CV657" s="67">
        <v>0.12014134275618374</v>
      </c>
      <c r="CW657" s="68">
        <v>1</v>
      </c>
      <c r="CX657" s="68">
        <v>12</v>
      </c>
      <c r="CY657" s="68">
        <v>17</v>
      </c>
      <c r="CZ657" s="68">
        <v>12</v>
      </c>
      <c r="DI657" s="47"/>
      <c r="DJ657" s="47"/>
      <c r="DK657" s="47"/>
      <c r="DL657" s="47"/>
      <c r="DM657" s="47"/>
      <c r="DN657" s="47"/>
      <c r="DO657" s="47"/>
      <c r="DP657" s="47"/>
      <c r="DQ657" s="47"/>
      <c r="DR657" s="47"/>
      <c r="DS657" s="47"/>
      <c r="DT657" s="47"/>
      <c r="DU657" s="47"/>
      <c r="DV657" s="47"/>
      <c r="DW657" s="47"/>
      <c r="DX657" s="47"/>
      <c r="DY657" s="47"/>
      <c r="DZ657" s="47"/>
      <c r="EA657" s="47"/>
      <c r="EB657" s="47"/>
      <c r="EC657" s="47"/>
      <c r="ED657" s="47"/>
      <c r="EE657" s="47"/>
      <c r="EF657" s="47"/>
      <c r="EG657" s="47"/>
      <c r="EH657" s="47"/>
      <c r="EI657" s="47"/>
      <c r="EJ657" s="47"/>
      <c r="EK657" s="47"/>
      <c r="EL657" s="47"/>
      <c r="EM657" s="47"/>
      <c r="EN657" s="47"/>
      <c r="EO657" s="47"/>
      <c r="EP657" s="47"/>
      <c r="EQ657" s="47"/>
      <c r="ER657" s="47"/>
      <c r="ES657" s="47"/>
      <c r="ET657" s="47"/>
      <c r="EU657" s="47"/>
      <c r="EV657" s="47"/>
      <c r="EW657" s="47"/>
      <c r="EX657" s="47"/>
      <c r="EY657" s="47"/>
      <c r="EZ657" s="47"/>
      <c r="FA657" s="47"/>
      <c r="FB657" s="47"/>
      <c r="FC657" s="47"/>
      <c r="FD657" s="47"/>
      <c r="FE657" s="47"/>
      <c r="FF657" s="47"/>
      <c r="FG657" s="47"/>
      <c r="FH657" s="47"/>
      <c r="FI657" s="47"/>
      <c r="FJ657" s="47"/>
      <c r="FK657" s="47"/>
      <c r="FL657" s="47"/>
      <c r="FM657" s="47"/>
      <c r="FN657" s="47"/>
      <c r="FO657" s="47"/>
      <c r="FP657" s="47"/>
      <c r="FQ657" s="47"/>
      <c r="FR657" s="47"/>
      <c r="FS657" s="47"/>
      <c r="FT657" s="47"/>
      <c r="FU657" s="47"/>
      <c r="FV657" s="47"/>
      <c r="FW657" s="47"/>
      <c r="FX657" s="47"/>
      <c r="FY657" s="47"/>
      <c r="FZ657" s="47"/>
      <c r="GA657" s="47"/>
      <c r="GB657" s="47"/>
      <c r="GC657" s="47"/>
      <c r="GD657" s="47"/>
      <c r="GE657" s="47"/>
      <c r="GF657" s="47"/>
      <c r="GG657" s="47"/>
      <c r="GH657" s="47"/>
      <c r="GI657" s="47"/>
      <c r="GJ657" s="47"/>
      <c r="GK657" s="47"/>
      <c r="GL657" s="47"/>
      <c r="GM657" s="47"/>
      <c r="GN657" s="47"/>
      <c r="GO657" s="47"/>
      <c r="GP657" s="47"/>
      <c r="GQ657" s="47"/>
      <c r="GR657" s="47"/>
      <c r="GS657" s="47"/>
      <c r="GT657" s="47"/>
      <c r="GU657" s="47"/>
      <c r="GV657" s="47"/>
      <c r="GW657" s="47"/>
      <c r="GX657" s="47"/>
      <c r="GY657" s="47"/>
      <c r="GZ657" s="47"/>
      <c r="HA657" s="47"/>
      <c r="HB657" s="47"/>
      <c r="HC657" s="47"/>
      <c r="HD657" s="47"/>
      <c r="HE657" s="47"/>
      <c r="HF657" s="47"/>
      <c r="HG657" s="47"/>
      <c r="HH657" s="47"/>
      <c r="HI657" s="47"/>
      <c r="HJ657" s="47"/>
      <c r="HK657" s="47"/>
      <c r="HL657" s="47"/>
      <c r="HM657" s="47"/>
      <c r="HN657" s="47"/>
      <c r="HO657" s="47"/>
      <c r="HP657" s="47"/>
      <c r="HQ657" s="47"/>
      <c r="HR657" s="47"/>
      <c r="HS657" s="47"/>
      <c r="HT657" s="47"/>
      <c r="HU657" s="47"/>
      <c r="HV657" s="47"/>
      <c r="HW657" s="47"/>
      <c r="HX657" s="47"/>
      <c r="HY657" s="47"/>
      <c r="HZ657" s="47"/>
      <c r="IA657" s="47"/>
      <c r="IB657" s="47"/>
      <c r="IC657" s="47"/>
      <c r="ID657" s="47"/>
      <c r="IE657" s="47"/>
      <c r="IF657" s="47"/>
      <c r="IG657" s="47"/>
      <c r="IH657" s="47"/>
      <c r="II657" s="47"/>
      <c r="IJ657" s="47"/>
      <c r="IK657" s="47"/>
      <c r="IL657" s="47"/>
      <c r="IM657" s="47"/>
      <c r="IN657" s="47"/>
      <c r="IO657" s="47"/>
      <c r="IP657" s="47"/>
      <c r="IQ657" s="47"/>
      <c r="IR657" s="47"/>
      <c r="IS657" s="47"/>
      <c r="IT657" s="47"/>
      <c r="IU657" s="47"/>
      <c r="IV657" s="47"/>
      <c r="IW657" s="47"/>
      <c r="IX657" s="47"/>
      <c r="IY657" s="47"/>
      <c r="IZ657" s="47"/>
      <c r="JA657" s="47"/>
      <c r="JB657" s="47"/>
      <c r="JC657" s="47"/>
      <c r="JD657" s="47"/>
      <c r="JE657" s="47"/>
      <c r="JF657" s="47"/>
      <c r="JG657" s="47"/>
      <c r="JH657" s="47"/>
      <c r="JI657" s="47"/>
      <c r="JJ657" s="47"/>
      <c r="JK657" s="47"/>
      <c r="JL657" s="47"/>
      <c r="JM657" s="47"/>
      <c r="JN657" s="47"/>
      <c r="JO657" s="47"/>
      <c r="JP657" s="47"/>
      <c r="JQ657" s="47"/>
      <c r="JR657" s="47"/>
      <c r="JS657" s="47"/>
      <c r="JT657" s="47"/>
      <c r="JU657" s="47"/>
      <c r="JV657" s="47"/>
      <c r="JW657" s="47"/>
      <c r="JX657" s="47"/>
      <c r="JY657" s="47"/>
      <c r="JZ657" s="47"/>
      <c r="KA657" s="47"/>
      <c r="KB657" s="47"/>
      <c r="KC657" s="47"/>
      <c r="KD657" s="47"/>
      <c r="KE657" s="47"/>
      <c r="KF657" s="47"/>
      <c r="KG657" s="47"/>
      <c r="KH657" s="47"/>
      <c r="KI657" s="47"/>
      <c r="KJ657" s="47"/>
      <c r="KK657" s="47"/>
      <c r="KL657" s="47"/>
      <c r="KM657" s="47"/>
      <c r="KN657" s="47"/>
      <c r="KO657" s="47"/>
      <c r="KP657" s="47"/>
      <c r="KQ657" s="47"/>
      <c r="KR657" s="47"/>
      <c r="KS657" s="47"/>
      <c r="KT657" s="47"/>
      <c r="KU657" s="47"/>
      <c r="KV657" s="47"/>
      <c r="KW657" s="47"/>
      <c r="KX657" s="47"/>
      <c r="KY657" s="47"/>
      <c r="KZ657" s="47"/>
      <c r="LA657" s="47"/>
      <c r="LB657" s="47"/>
      <c r="LC657" s="47"/>
      <c r="LD657" s="47"/>
      <c r="LE657" s="47"/>
      <c r="LF657" s="47"/>
      <c r="LG657" s="47"/>
      <c r="LH657" s="47"/>
      <c r="LI657" s="47"/>
      <c r="LJ657" s="47"/>
      <c r="LK657" s="47"/>
      <c r="LL657" s="47"/>
      <c r="LM657" s="47"/>
      <c r="LN657" s="47"/>
      <c r="LO657" s="47"/>
      <c r="LP657" s="47"/>
      <c r="LQ657" s="47"/>
      <c r="LR657" s="47"/>
      <c r="LS657" s="47"/>
      <c r="LT657" s="47"/>
      <c r="LU657" s="47"/>
      <c r="LV657" s="47"/>
      <c r="LW657" s="47"/>
      <c r="LX657" s="47"/>
      <c r="LY657" s="47"/>
      <c r="LZ657" s="47"/>
      <c r="MA657" s="47"/>
      <c r="MB657" s="47"/>
      <c r="MC657" s="47"/>
      <c r="MD657" s="47"/>
      <c r="ME657" s="47"/>
      <c r="MF657" s="47"/>
      <c r="MG657" s="47"/>
      <c r="MH657" s="47"/>
      <c r="MI657" s="47"/>
      <c r="MJ657" s="47"/>
      <c r="MK657" s="47"/>
      <c r="ML657" s="47"/>
      <c r="MM657" s="47"/>
      <c r="MN657" s="47"/>
      <c r="MO657" s="47"/>
      <c r="MP657" s="47"/>
      <c r="MQ657" s="47"/>
      <c r="MR657" s="47"/>
      <c r="MS657" s="47"/>
      <c r="MT657" s="47"/>
      <c r="MU657" s="47"/>
      <c r="MV657" s="47"/>
      <c r="MW657" s="47"/>
      <c r="MX657" s="47"/>
      <c r="MY657" s="47"/>
      <c r="MZ657" s="47"/>
      <c r="NA657" s="47"/>
      <c r="NB657" s="47"/>
      <c r="NC657" s="47"/>
      <c r="ND657" s="47"/>
      <c r="NE657" s="47"/>
      <c r="NF657" s="47"/>
      <c r="NG657" s="47"/>
    </row>
    <row r="658" spans="1:375" x14ac:dyDescent="0.3">
      <c r="A658" s="3" t="s">
        <v>1003</v>
      </c>
      <c r="B658" s="3" t="s">
        <v>1211</v>
      </c>
      <c r="C658" s="3" t="s">
        <v>1220</v>
      </c>
      <c r="D658" s="6">
        <v>524948</v>
      </c>
      <c r="E658" s="4">
        <v>539</v>
      </c>
      <c r="F658" s="4">
        <v>291</v>
      </c>
      <c r="G658" s="54">
        <v>0.53988868274582558</v>
      </c>
      <c r="H658" s="4">
        <v>1</v>
      </c>
      <c r="I658" s="4">
        <v>291</v>
      </c>
      <c r="J658" s="6"/>
      <c r="K658" s="6">
        <v>291</v>
      </c>
      <c r="L658" s="6"/>
      <c r="M658" s="61"/>
      <c r="N658" s="4" t="s">
        <v>1709</v>
      </c>
      <c r="O658" s="4">
        <v>0</v>
      </c>
      <c r="P658" s="4">
        <v>0</v>
      </c>
      <c r="Q658" s="4">
        <v>0</v>
      </c>
      <c r="R658" s="4">
        <v>0</v>
      </c>
      <c r="S658" s="4">
        <v>100</v>
      </c>
      <c r="T658" s="4">
        <v>0</v>
      </c>
      <c r="U658" s="4">
        <v>0</v>
      </c>
      <c r="V658" s="4">
        <v>0</v>
      </c>
      <c r="W658" s="4">
        <v>0</v>
      </c>
      <c r="X658" s="4">
        <v>50</v>
      </c>
      <c r="Y658" s="4">
        <v>0</v>
      </c>
      <c r="Z658" s="4">
        <v>50</v>
      </c>
      <c r="AA658" s="4">
        <v>100</v>
      </c>
      <c r="AB658" s="4">
        <v>100</v>
      </c>
      <c r="AC658" s="4">
        <v>100</v>
      </c>
      <c r="AD658" s="4">
        <v>0</v>
      </c>
      <c r="AE658" s="4">
        <v>0</v>
      </c>
      <c r="AF658" s="4">
        <v>0</v>
      </c>
      <c r="AG658" s="4">
        <v>0</v>
      </c>
      <c r="AH658" s="4">
        <v>100</v>
      </c>
      <c r="AI658" s="4">
        <v>100</v>
      </c>
      <c r="AJ658" s="4">
        <v>2</v>
      </c>
      <c r="AK658" s="4" t="s">
        <v>96</v>
      </c>
      <c r="AL658" s="4" t="s">
        <v>96</v>
      </c>
      <c r="AM658" s="4">
        <v>1</v>
      </c>
      <c r="AN658" s="4" t="s">
        <v>97</v>
      </c>
      <c r="AO658" s="4" t="s">
        <v>97</v>
      </c>
      <c r="AP658" s="4" t="s">
        <v>97</v>
      </c>
      <c r="AQ658" s="4" t="s">
        <v>96</v>
      </c>
      <c r="AR658" s="4" t="s">
        <v>96</v>
      </c>
      <c r="AS658" s="4" t="s">
        <v>97</v>
      </c>
      <c r="AT658" s="4" t="s">
        <v>97</v>
      </c>
      <c r="AU658" s="4" t="s">
        <v>96</v>
      </c>
      <c r="AV658" s="4" t="s">
        <v>97</v>
      </c>
      <c r="AW658" s="4" t="s">
        <v>97</v>
      </c>
      <c r="AX658" s="4" t="s">
        <v>97</v>
      </c>
      <c r="AY658" s="4" t="s">
        <v>97</v>
      </c>
      <c r="AZ658" s="4" t="s">
        <v>97</v>
      </c>
      <c r="BA658" s="4" t="s">
        <v>97</v>
      </c>
      <c r="BB658" s="4" t="s">
        <v>97</v>
      </c>
      <c r="BC658" s="4" t="s">
        <v>97</v>
      </c>
      <c r="BD658" s="4" t="s">
        <v>1439</v>
      </c>
      <c r="BE658" s="4">
        <v>8</v>
      </c>
      <c r="BF658" s="4">
        <v>8</v>
      </c>
      <c r="BG658" s="4">
        <v>13</v>
      </c>
      <c r="BH658" s="4">
        <v>0</v>
      </c>
      <c r="BI658" s="4">
        <v>8</v>
      </c>
      <c r="BJ658" s="4">
        <v>0</v>
      </c>
      <c r="BK658" s="4">
        <v>5</v>
      </c>
      <c r="BL658" s="4" t="s">
        <v>97</v>
      </c>
      <c r="BM658" s="4" t="s">
        <v>97</v>
      </c>
      <c r="BN658" s="4" t="s">
        <v>98</v>
      </c>
      <c r="BO658" s="6" t="s">
        <v>97</v>
      </c>
      <c r="BP658" s="6" t="s">
        <v>98</v>
      </c>
      <c r="BQ658" s="6" t="s">
        <v>98</v>
      </c>
      <c r="BR658" s="6" t="s">
        <v>96</v>
      </c>
      <c r="BS658" s="6">
        <v>30</v>
      </c>
      <c r="BT658" s="6" t="s">
        <v>96</v>
      </c>
      <c r="BU658" s="29" t="s">
        <v>430</v>
      </c>
      <c r="BV658" s="29" t="s">
        <v>1801</v>
      </c>
      <c r="BW658" s="29" t="s">
        <v>1801</v>
      </c>
      <c r="BX658" s="29" t="s">
        <v>429</v>
      </c>
      <c r="BY658" s="29" t="s">
        <v>429</v>
      </c>
      <c r="BZ658" s="65" t="s">
        <v>429</v>
      </c>
      <c r="CA658" s="65" t="s">
        <v>429</v>
      </c>
      <c r="CB658" s="65" t="s">
        <v>429</v>
      </c>
      <c r="CC658" s="65" t="s">
        <v>1800</v>
      </c>
      <c r="CD658" s="66">
        <v>59</v>
      </c>
      <c r="CE658" s="66">
        <v>37</v>
      </c>
      <c r="CF658" s="66">
        <v>24</v>
      </c>
      <c r="CG658" s="66">
        <v>10</v>
      </c>
      <c r="CH658" s="66">
        <v>0</v>
      </c>
      <c r="CI658" s="66">
        <v>103</v>
      </c>
      <c r="CJ658" s="66">
        <v>54</v>
      </c>
      <c r="CK658" s="66">
        <v>25</v>
      </c>
      <c r="CL658" s="66">
        <v>222</v>
      </c>
      <c r="CM658" s="66">
        <v>87</v>
      </c>
      <c r="CN658" s="66">
        <v>9</v>
      </c>
      <c r="CO658" s="66">
        <v>43</v>
      </c>
      <c r="CP658" s="66">
        <v>0</v>
      </c>
      <c r="CQ658" s="66">
        <v>0</v>
      </c>
      <c r="CR658" s="67">
        <v>0.37093690248565964</v>
      </c>
      <c r="CS658" s="67">
        <v>0.25047801147227533</v>
      </c>
      <c r="CT658" s="67">
        <v>0.22753346080305928</v>
      </c>
      <c r="CU658" s="67">
        <v>7.2657743785850867E-2</v>
      </c>
      <c r="CV658" s="67">
        <v>7.8393881453154873E-2</v>
      </c>
      <c r="CW658" s="68">
        <v>12</v>
      </c>
      <c r="CX658" s="68">
        <v>3</v>
      </c>
      <c r="CY658" s="68">
        <v>17</v>
      </c>
      <c r="CZ658" s="68">
        <v>3</v>
      </c>
    </row>
    <row r="659" spans="1:375" x14ac:dyDescent="0.3">
      <c r="A659" s="3" t="s">
        <v>1003</v>
      </c>
      <c r="B659" s="3" t="s">
        <v>1211</v>
      </c>
      <c r="C659" s="3" t="s">
        <v>1221</v>
      </c>
      <c r="D659" s="6">
        <v>524981</v>
      </c>
      <c r="E659" s="4">
        <v>2210</v>
      </c>
      <c r="F659" s="4">
        <v>1856</v>
      </c>
      <c r="G659" s="54">
        <v>0.83981900452488689</v>
      </c>
      <c r="H659" s="4">
        <v>1</v>
      </c>
      <c r="I659" s="4">
        <v>1856</v>
      </c>
      <c r="J659" s="6"/>
      <c r="K659" s="6">
        <v>1856</v>
      </c>
      <c r="L659" s="6"/>
      <c r="M659" s="61"/>
      <c r="N659" s="4" t="s">
        <v>1709</v>
      </c>
      <c r="O659" s="4">
        <v>0</v>
      </c>
      <c r="P659" s="4">
        <v>0</v>
      </c>
      <c r="Q659" s="4">
        <v>100</v>
      </c>
      <c r="R659" s="4">
        <v>90</v>
      </c>
      <c r="S659" s="4">
        <v>10</v>
      </c>
      <c r="T659" s="4">
        <v>0</v>
      </c>
      <c r="U659" s="4">
        <v>0</v>
      </c>
      <c r="V659" s="4">
        <v>100</v>
      </c>
      <c r="W659" s="4">
        <v>100</v>
      </c>
      <c r="X659" s="4">
        <v>0</v>
      </c>
      <c r="Y659" s="4">
        <v>0</v>
      </c>
      <c r="Z659" s="4">
        <v>0</v>
      </c>
      <c r="AA659" s="4">
        <v>100</v>
      </c>
      <c r="AB659" s="4">
        <v>100</v>
      </c>
      <c r="AC659" s="4">
        <v>100</v>
      </c>
      <c r="AD659" s="4">
        <v>100</v>
      </c>
      <c r="AE659" s="4">
        <v>98</v>
      </c>
      <c r="AF659" s="4">
        <v>0</v>
      </c>
      <c r="AG659" s="4">
        <v>95</v>
      </c>
      <c r="AH659" s="4">
        <v>5</v>
      </c>
      <c r="AI659" s="4">
        <v>100</v>
      </c>
      <c r="AJ659" s="4">
        <v>2</v>
      </c>
      <c r="AK659" s="4" t="s">
        <v>96</v>
      </c>
      <c r="AL659" s="4" t="s">
        <v>96</v>
      </c>
      <c r="AM659" s="4">
        <v>2</v>
      </c>
      <c r="AN659" s="4" t="s">
        <v>97</v>
      </c>
      <c r="AO659" s="4" t="s">
        <v>97</v>
      </c>
      <c r="AP659" s="4" t="s">
        <v>97</v>
      </c>
      <c r="AQ659" s="4" t="s">
        <v>97</v>
      </c>
      <c r="AR659" s="4" t="s">
        <v>96</v>
      </c>
      <c r="AS659" s="4" t="s">
        <v>97</v>
      </c>
      <c r="AT659" s="4" t="s">
        <v>97</v>
      </c>
      <c r="AU659" s="4" t="s">
        <v>96</v>
      </c>
      <c r="AV659" s="4" t="s">
        <v>97</v>
      </c>
      <c r="AW659" s="4" t="s">
        <v>97</v>
      </c>
      <c r="AX659" s="4" t="s">
        <v>97</v>
      </c>
      <c r="AY659" s="4" t="s">
        <v>97</v>
      </c>
      <c r="AZ659" s="4" t="s">
        <v>97</v>
      </c>
      <c r="BA659" s="4" t="s">
        <v>97</v>
      </c>
      <c r="BB659" s="4" t="s">
        <v>97</v>
      </c>
      <c r="BC659" s="4" t="s">
        <v>97</v>
      </c>
      <c r="BD659" s="4" t="s">
        <v>97</v>
      </c>
      <c r="BE659" s="4">
        <v>3</v>
      </c>
      <c r="BF659" s="4">
        <v>3</v>
      </c>
      <c r="BG659" s="4">
        <v>7</v>
      </c>
      <c r="BH659" s="4">
        <v>0</v>
      </c>
      <c r="BI659" s="4">
        <v>3</v>
      </c>
      <c r="BJ659" s="4">
        <v>0</v>
      </c>
      <c r="BK659" s="4">
        <v>9</v>
      </c>
      <c r="BL659" s="4" t="s">
        <v>96</v>
      </c>
      <c r="BM659" s="4" t="s">
        <v>96</v>
      </c>
      <c r="BN659" s="4" t="s">
        <v>1736</v>
      </c>
      <c r="BO659" s="6" t="s">
        <v>97</v>
      </c>
      <c r="BP659" s="6" t="s">
        <v>98</v>
      </c>
      <c r="BQ659" s="6" t="s">
        <v>98</v>
      </c>
      <c r="BR659" s="6" t="s">
        <v>96</v>
      </c>
      <c r="BS659" s="6">
        <v>269</v>
      </c>
      <c r="BT659" s="6" t="s">
        <v>96</v>
      </c>
      <c r="BU659" s="29" t="s">
        <v>430</v>
      </c>
      <c r="BV659" s="29" t="s">
        <v>1798</v>
      </c>
      <c r="BW659" s="29" t="s">
        <v>1798</v>
      </c>
      <c r="BX659" s="29" t="s">
        <v>1798</v>
      </c>
      <c r="BY659" s="29" t="s">
        <v>430</v>
      </c>
      <c r="BZ659" s="65" t="s">
        <v>429</v>
      </c>
      <c r="CA659" s="65" t="s">
        <v>429</v>
      </c>
      <c r="CB659" s="65" t="s">
        <v>1800</v>
      </c>
      <c r="CC659" s="65" t="s">
        <v>429</v>
      </c>
      <c r="CD659" s="66">
        <v>370</v>
      </c>
      <c r="CE659" s="66">
        <v>237</v>
      </c>
      <c r="CF659" s="66">
        <v>91</v>
      </c>
      <c r="CG659" s="66">
        <v>52</v>
      </c>
      <c r="CH659" s="66">
        <v>0</v>
      </c>
      <c r="CI659" s="66">
        <v>659</v>
      </c>
      <c r="CJ659" s="66">
        <v>4</v>
      </c>
      <c r="CK659" s="66">
        <v>179</v>
      </c>
      <c r="CL659" s="66">
        <v>875</v>
      </c>
      <c r="CM659" s="66">
        <v>327</v>
      </c>
      <c r="CN659" s="66">
        <v>38</v>
      </c>
      <c r="CO659" s="66">
        <v>138</v>
      </c>
      <c r="CP659" s="66">
        <v>217</v>
      </c>
      <c r="CQ659" s="66">
        <v>187</v>
      </c>
      <c r="CR659" s="67">
        <v>0.37834101382488478</v>
      </c>
      <c r="CS659" s="67">
        <v>0.25576036866359447</v>
      </c>
      <c r="CT659" s="67">
        <v>0.21013824884792626</v>
      </c>
      <c r="CU659" s="67">
        <v>9.9539170506912439E-2</v>
      </c>
      <c r="CV659" s="67">
        <v>5.6221198156682028E-2</v>
      </c>
      <c r="CW659" s="68">
        <v>18</v>
      </c>
      <c r="CX659" s="68">
        <v>24</v>
      </c>
      <c r="CY659" s="68">
        <v>65</v>
      </c>
      <c r="CZ659" s="68">
        <v>16</v>
      </c>
    </row>
    <row r="660" spans="1:375" x14ac:dyDescent="0.3">
      <c r="A660" s="3" t="s">
        <v>1003</v>
      </c>
      <c r="B660" s="3" t="s">
        <v>1211</v>
      </c>
      <c r="C660" s="3" t="s">
        <v>1222</v>
      </c>
      <c r="D660" s="6">
        <v>525006</v>
      </c>
      <c r="E660" s="4">
        <v>2709</v>
      </c>
      <c r="F660" s="4">
        <v>753</v>
      </c>
      <c r="G660" s="54">
        <v>0.27796234772978962</v>
      </c>
      <c r="H660" s="4">
        <v>2</v>
      </c>
      <c r="I660" s="4">
        <v>723</v>
      </c>
      <c r="J660" s="6">
        <v>671</v>
      </c>
      <c r="K660" s="6">
        <v>52</v>
      </c>
      <c r="L660" s="6"/>
      <c r="M660" s="61">
        <v>30.000000000000004</v>
      </c>
      <c r="N660" s="4" t="s">
        <v>1712</v>
      </c>
      <c r="O660" s="4">
        <v>0</v>
      </c>
      <c r="P660" s="4">
        <v>0</v>
      </c>
      <c r="Q660" s="4">
        <v>90</v>
      </c>
      <c r="R660" s="4">
        <v>56</v>
      </c>
      <c r="S660" s="4">
        <v>44</v>
      </c>
      <c r="T660" s="4">
        <v>0</v>
      </c>
      <c r="U660" s="4">
        <v>0</v>
      </c>
      <c r="V660" s="4">
        <v>90</v>
      </c>
      <c r="W660" s="4">
        <v>55</v>
      </c>
      <c r="X660" s="4">
        <v>45</v>
      </c>
      <c r="Y660" s="4">
        <v>0</v>
      </c>
      <c r="Z660" s="4">
        <v>0</v>
      </c>
      <c r="AA660" s="4">
        <v>100</v>
      </c>
      <c r="AB660" s="4">
        <v>100</v>
      </c>
      <c r="AC660" s="4">
        <v>100</v>
      </c>
      <c r="AD660" s="4">
        <v>95</v>
      </c>
      <c r="AE660" s="4">
        <v>95</v>
      </c>
      <c r="AF660" s="4">
        <v>0</v>
      </c>
      <c r="AG660" s="4">
        <v>90</v>
      </c>
      <c r="AH660" s="4">
        <v>10</v>
      </c>
      <c r="AI660" s="4">
        <v>100</v>
      </c>
      <c r="AJ660" s="4">
        <v>2</v>
      </c>
      <c r="AK660" s="4" t="s">
        <v>96</v>
      </c>
      <c r="AL660" s="4" t="s">
        <v>96</v>
      </c>
      <c r="AM660" s="4">
        <v>1</v>
      </c>
      <c r="AN660" s="4" t="s">
        <v>96</v>
      </c>
      <c r="AO660" s="4" t="s">
        <v>97</v>
      </c>
      <c r="AP660" s="4" t="s">
        <v>97</v>
      </c>
      <c r="AQ660" s="4" t="s">
        <v>96</v>
      </c>
      <c r="AR660" s="4" t="s">
        <v>96</v>
      </c>
      <c r="AS660" s="4" t="s">
        <v>97</v>
      </c>
      <c r="AT660" s="4" t="s">
        <v>97</v>
      </c>
      <c r="AU660" s="4" t="s">
        <v>96</v>
      </c>
      <c r="AV660" s="4" t="s">
        <v>97</v>
      </c>
      <c r="AW660" s="4" t="s">
        <v>97</v>
      </c>
      <c r="AX660" s="4" t="s">
        <v>97</v>
      </c>
      <c r="AY660" s="4" t="s">
        <v>97</v>
      </c>
      <c r="AZ660" s="4" t="s">
        <v>97</v>
      </c>
      <c r="BA660" s="4" t="s">
        <v>97</v>
      </c>
      <c r="BB660" s="4" t="s">
        <v>97</v>
      </c>
      <c r="BC660" s="4" t="s">
        <v>96</v>
      </c>
      <c r="BD660" s="4" t="s">
        <v>96</v>
      </c>
      <c r="BE660" s="4">
        <v>0</v>
      </c>
      <c r="BF660" s="4">
        <v>0</v>
      </c>
      <c r="BG660" s="4">
        <v>5</v>
      </c>
      <c r="BH660" s="4">
        <v>0</v>
      </c>
      <c r="BI660" s="4">
        <v>0</v>
      </c>
      <c r="BJ660" s="4">
        <v>0</v>
      </c>
      <c r="BK660" s="4">
        <v>9</v>
      </c>
      <c r="BL660" s="4" t="s">
        <v>97</v>
      </c>
      <c r="BM660" s="4" t="s">
        <v>96</v>
      </c>
      <c r="BN660" s="4" t="s">
        <v>1714</v>
      </c>
      <c r="BO660" s="6" t="s">
        <v>97</v>
      </c>
      <c r="BP660" s="6" t="s">
        <v>98</v>
      </c>
      <c r="BQ660" s="6" t="s">
        <v>98</v>
      </c>
      <c r="BR660" s="6" t="s">
        <v>96</v>
      </c>
      <c r="BS660" s="6">
        <v>4</v>
      </c>
      <c r="BT660" s="6" t="s">
        <v>96</v>
      </c>
      <c r="BU660" s="29" t="s">
        <v>429</v>
      </c>
      <c r="BV660" s="29" t="s">
        <v>1798</v>
      </c>
      <c r="BW660" s="29" t="s">
        <v>1798</v>
      </c>
      <c r="BX660" s="29" t="s">
        <v>429</v>
      </c>
      <c r="BY660" s="29" t="s">
        <v>430</v>
      </c>
      <c r="BZ660" s="65" t="s">
        <v>429</v>
      </c>
      <c r="CA660" s="65" t="s">
        <v>1800</v>
      </c>
      <c r="CB660" s="65" t="s">
        <v>429</v>
      </c>
      <c r="CC660" s="65" t="s">
        <v>1800</v>
      </c>
      <c r="CD660" s="66">
        <v>206</v>
      </c>
      <c r="CE660" s="66">
        <v>116</v>
      </c>
      <c r="CF660" s="66">
        <v>68</v>
      </c>
      <c r="CG660" s="66">
        <v>4</v>
      </c>
      <c r="CH660" s="66">
        <v>8</v>
      </c>
      <c r="CI660" s="66">
        <v>280</v>
      </c>
      <c r="CJ660" s="66">
        <v>21</v>
      </c>
      <c r="CK660" s="66">
        <v>83</v>
      </c>
      <c r="CL660" s="66">
        <v>837</v>
      </c>
      <c r="CM660" s="66">
        <v>347</v>
      </c>
      <c r="CN660" s="66">
        <v>23</v>
      </c>
      <c r="CO660" s="66">
        <v>103</v>
      </c>
      <c r="CP660" s="66">
        <v>170</v>
      </c>
      <c r="CQ660" s="66">
        <v>159</v>
      </c>
      <c r="CR660" s="67">
        <v>0.27125941872981701</v>
      </c>
      <c r="CS660" s="67">
        <v>0.20200932902762828</v>
      </c>
      <c r="CT660" s="67">
        <v>0.2802296376031575</v>
      </c>
      <c r="CU660" s="67">
        <v>0.13347685683530677</v>
      </c>
      <c r="CV660" s="67">
        <v>0.11302475780409042</v>
      </c>
      <c r="CW660" s="68">
        <v>30</v>
      </c>
      <c r="CX660" s="68">
        <v>25</v>
      </c>
      <c r="CY660" s="68">
        <v>41</v>
      </c>
      <c r="CZ660" s="68">
        <v>22</v>
      </c>
    </row>
    <row r="661" spans="1:375" x14ac:dyDescent="0.3">
      <c r="A661" s="3" t="s">
        <v>1003</v>
      </c>
      <c r="B661" s="3" t="s">
        <v>1211</v>
      </c>
      <c r="C661" s="3" t="s">
        <v>1225</v>
      </c>
      <c r="D661" s="6">
        <v>525090</v>
      </c>
      <c r="E661" s="4">
        <v>1564</v>
      </c>
      <c r="F661" s="4">
        <v>300</v>
      </c>
      <c r="G661" s="54">
        <v>0.1918158567774936</v>
      </c>
      <c r="H661" s="4">
        <v>1</v>
      </c>
      <c r="I661" s="4">
        <v>300</v>
      </c>
      <c r="J661" s="6"/>
      <c r="K661" s="6"/>
      <c r="L661" s="6">
        <v>300</v>
      </c>
      <c r="M661" s="61"/>
      <c r="N661" s="4" t="s">
        <v>1709</v>
      </c>
      <c r="O661" s="4">
        <v>0</v>
      </c>
      <c r="P661" s="4">
        <v>0</v>
      </c>
      <c r="Q661" s="4">
        <v>90</v>
      </c>
      <c r="R661" s="4">
        <v>80</v>
      </c>
      <c r="S661" s="4">
        <v>20</v>
      </c>
      <c r="T661" s="4">
        <v>0</v>
      </c>
      <c r="U661" s="4">
        <v>0</v>
      </c>
      <c r="V661" s="4">
        <v>95</v>
      </c>
      <c r="W661" s="4">
        <v>95</v>
      </c>
      <c r="X661" s="4">
        <v>3</v>
      </c>
      <c r="Y661" s="4">
        <v>2</v>
      </c>
      <c r="Z661" s="4">
        <v>0</v>
      </c>
      <c r="AA661" s="4">
        <v>100</v>
      </c>
      <c r="AB661" s="4">
        <v>100</v>
      </c>
      <c r="AC661" s="4">
        <v>100</v>
      </c>
      <c r="AD661" s="4">
        <v>100</v>
      </c>
      <c r="AE661" s="4">
        <v>80</v>
      </c>
      <c r="AF661" s="4">
        <v>0</v>
      </c>
      <c r="AG661" s="4">
        <v>85</v>
      </c>
      <c r="AH661" s="4">
        <v>15</v>
      </c>
      <c r="AI661" s="4">
        <v>100</v>
      </c>
      <c r="AJ661" s="4">
        <v>2</v>
      </c>
      <c r="AK661" s="4" t="s">
        <v>96</v>
      </c>
      <c r="AL661" s="4" t="s">
        <v>96</v>
      </c>
      <c r="AM661" s="4">
        <v>3</v>
      </c>
      <c r="AN661" s="4" t="s">
        <v>96</v>
      </c>
      <c r="AO661" s="4" t="s">
        <v>97</v>
      </c>
      <c r="AP661" s="4" t="s">
        <v>97</v>
      </c>
      <c r="AQ661" s="4" t="s">
        <v>96</v>
      </c>
      <c r="AR661" s="4" t="s">
        <v>96</v>
      </c>
      <c r="AS661" s="4" t="s">
        <v>97</v>
      </c>
      <c r="AT661" s="4" t="s">
        <v>97</v>
      </c>
      <c r="AU661" s="4" t="s">
        <v>97</v>
      </c>
      <c r="AV661" s="4" t="s">
        <v>97</v>
      </c>
      <c r="AW661" s="4" t="s">
        <v>97</v>
      </c>
      <c r="AX661" s="4" t="s">
        <v>97</v>
      </c>
      <c r="AY661" s="4" t="s">
        <v>97</v>
      </c>
      <c r="AZ661" s="4" t="s">
        <v>97</v>
      </c>
      <c r="BA661" s="4" t="s">
        <v>97</v>
      </c>
      <c r="BB661" s="4" t="s">
        <v>97</v>
      </c>
      <c r="BC661" s="4" t="s">
        <v>96</v>
      </c>
      <c r="BD661" s="4" t="s">
        <v>97</v>
      </c>
      <c r="BE661" s="4">
        <v>3</v>
      </c>
      <c r="BF661" s="4">
        <v>3</v>
      </c>
      <c r="BG661" s="4">
        <v>3</v>
      </c>
      <c r="BH661" s="4">
        <v>0</v>
      </c>
      <c r="BI661" s="4">
        <v>3</v>
      </c>
      <c r="BJ661" s="4">
        <v>0</v>
      </c>
      <c r="BK661" s="4">
        <v>9</v>
      </c>
      <c r="BL661" s="4" t="s">
        <v>97</v>
      </c>
      <c r="BM661" s="4" t="s">
        <v>97</v>
      </c>
      <c r="BN661" s="4" t="s">
        <v>98</v>
      </c>
      <c r="BO661" s="6" t="s">
        <v>96</v>
      </c>
      <c r="BP661" s="6">
        <v>0</v>
      </c>
      <c r="BQ661" s="6" t="s">
        <v>98</v>
      </c>
      <c r="BR661" s="6" t="s">
        <v>96</v>
      </c>
      <c r="BS661" s="6">
        <v>30</v>
      </c>
      <c r="BT661" s="6" t="s">
        <v>96</v>
      </c>
      <c r="BU661" s="29" t="s">
        <v>429</v>
      </c>
      <c r="BV661" s="29" t="s">
        <v>1798</v>
      </c>
      <c r="BW661" s="29" t="s">
        <v>1798</v>
      </c>
      <c r="BX661" s="29" t="s">
        <v>429</v>
      </c>
      <c r="BY661" s="29" t="s">
        <v>430</v>
      </c>
      <c r="BZ661" s="65" t="s">
        <v>1800</v>
      </c>
      <c r="CA661" s="65" t="s">
        <v>1799</v>
      </c>
      <c r="CB661" s="65" t="s">
        <v>429</v>
      </c>
      <c r="CC661" s="65" t="s">
        <v>1800</v>
      </c>
      <c r="CD661" s="66">
        <v>62</v>
      </c>
      <c r="CE661" s="66">
        <v>25</v>
      </c>
      <c r="CF661" s="66">
        <v>15</v>
      </c>
      <c r="CG661" s="66">
        <v>9</v>
      </c>
      <c r="CH661" s="66">
        <v>3</v>
      </c>
      <c r="CI661" s="66">
        <v>60</v>
      </c>
      <c r="CJ661" s="66">
        <v>0</v>
      </c>
      <c r="CK661" s="66">
        <v>20</v>
      </c>
      <c r="CL661" s="66">
        <v>353</v>
      </c>
      <c r="CM661" s="66">
        <v>190</v>
      </c>
      <c r="CN661" s="66">
        <v>17</v>
      </c>
      <c r="CO661" s="66">
        <v>48</v>
      </c>
      <c r="CP661" s="66">
        <v>2</v>
      </c>
      <c r="CQ661" s="66">
        <v>2</v>
      </c>
      <c r="CR661" s="67">
        <v>0.20219638242894056</v>
      </c>
      <c r="CS661" s="67">
        <v>0.23191214470284238</v>
      </c>
      <c r="CT661" s="67">
        <v>0.27131782945736432</v>
      </c>
      <c r="CU661" s="67">
        <v>0.17054263565891473</v>
      </c>
      <c r="CV661" s="67">
        <v>0.12403100775193798</v>
      </c>
      <c r="CW661" s="68">
        <v>20</v>
      </c>
      <c r="CX661" s="68">
        <v>22</v>
      </c>
      <c r="CY661" s="68">
        <v>17</v>
      </c>
      <c r="CZ661" s="68">
        <v>13</v>
      </c>
    </row>
    <row r="662" spans="1:375" x14ac:dyDescent="0.3">
      <c r="A662" s="3" t="s">
        <v>1003</v>
      </c>
      <c r="B662" s="3" t="s">
        <v>1211</v>
      </c>
      <c r="C662" s="3" t="s">
        <v>1226</v>
      </c>
      <c r="D662" s="6">
        <v>525120</v>
      </c>
      <c r="E662" s="4">
        <v>1320</v>
      </c>
      <c r="F662" s="4">
        <v>220</v>
      </c>
      <c r="G662" s="54">
        <v>0.16666666666666666</v>
      </c>
      <c r="H662" s="4">
        <v>2</v>
      </c>
      <c r="I662" s="4">
        <v>180</v>
      </c>
      <c r="J662" s="6">
        <v>70</v>
      </c>
      <c r="K662" s="6">
        <v>110</v>
      </c>
      <c r="L662" s="6"/>
      <c r="M662" s="61">
        <v>40</v>
      </c>
      <c r="N662" s="4" t="s">
        <v>1709</v>
      </c>
      <c r="O662" s="4">
        <v>14</v>
      </c>
      <c r="P662" s="4">
        <v>24</v>
      </c>
      <c r="Q662" s="4">
        <v>94</v>
      </c>
      <c r="R662" s="4">
        <v>40</v>
      </c>
      <c r="S662" s="4">
        <v>50</v>
      </c>
      <c r="T662" s="4">
        <v>0</v>
      </c>
      <c r="U662" s="4">
        <v>10</v>
      </c>
      <c r="V662" s="4">
        <v>94</v>
      </c>
      <c r="W662" s="4">
        <v>90</v>
      </c>
      <c r="X662" s="4">
        <v>4</v>
      </c>
      <c r="Y662" s="4">
        <v>0</v>
      </c>
      <c r="Z662" s="4">
        <v>6</v>
      </c>
      <c r="AA662" s="4">
        <v>100</v>
      </c>
      <c r="AB662" s="4">
        <v>90</v>
      </c>
      <c r="AC662" s="4">
        <v>90</v>
      </c>
      <c r="AD662" s="4">
        <v>90</v>
      </c>
      <c r="AE662" s="4">
        <v>80</v>
      </c>
      <c r="AF662" s="4">
        <v>0</v>
      </c>
      <c r="AG662" s="4">
        <v>80</v>
      </c>
      <c r="AH662" s="4">
        <v>20</v>
      </c>
      <c r="AI662" s="4">
        <v>100</v>
      </c>
      <c r="AJ662" s="4">
        <v>2</v>
      </c>
      <c r="AK662" s="4" t="s">
        <v>96</v>
      </c>
      <c r="AL662" s="4" t="s">
        <v>96</v>
      </c>
      <c r="AM662" s="4">
        <v>2</v>
      </c>
      <c r="AN662" s="4" t="s">
        <v>96</v>
      </c>
      <c r="AO662" s="4" t="s">
        <v>97</v>
      </c>
      <c r="AP662" s="4" t="s">
        <v>97</v>
      </c>
      <c r="AQ662" s="4" t="s">
        <v>96</v>
      </c>
      <c r="AR662" s="4" t="s">
        <v>96</v>
      </c>
      <c r="AS662" s="4" t="s">
        <v>97</v>
      </c>
      <c r="AT662" s="4" t="s">
        <v>97</v>
      </c>
      <c r="AU662" s="4" t="s">
        <v>97</v>
      </c>
      <c r="AV662" s="4" t="s">
        <v>97</v>
      </c>
      <c r="AW662" s="4" t="s">
        <v>97</v>
      </c>
      <c r="AX662" s="4" t="s">
        <v>97</v>
      </c>
      <c r="AY662" s="4" t="s">
        <v>97</v>
      </c>
      <c r="AZ662" s="4" t="s">
        <v>97</v>
      </c>
      <c r="BA662" s="4" t="s">
        <v>97</v>
      </c>
      <c r="BB662" s="4" t="s">
        <v>97</v>
      </c>
      <c r="BC662" s="4" t="s">
        <v>96</v>
      </c>
      <c r="BD662" s="4" t="s">
        <v>97</v>
      </c>
      <c r="BE662" s="4">
        <v>4</v>
      </c>
      <c r="BF662" s="4">
        <v>4</v>
      </c>
      <c r="BG662" s="4">
        <v>4</v>
      </c>
      <c r="BH662" s="4">
        <v>1</v>
      </c>
      <c r="BI662" s="4">
        <v>1</v>
      </c>
      <c r="BJ662" s="4">
        <v>1</v>
      </c>
      <c r="BK662" s="4">
        <v>9</v>
      </c>
      <c r="BL662" s="4" t="s">
        <v>97</v>
      </c>
      <c r="BM662" s="4" t="s">
        <v>97</v>
      </c>
      <c r="BN662" s="4" t="s">
        <v>1736</v>
      </c>
      <c r="BO662" s="6" t="s">
        <v>97</v>
      </c>
      <c r="BP662" s="6" t="s">
        <v>98</v>
      </c>
      <c r="BQ662" s="6" t="s">
        <v>98</v>
      </c>
      <c r="BR662" s="6" t="s">
        <v>96</v>
      </c>
      <c r="BS662" s="6">
        <v>24</v>
      </c>
      <c r="BT662" s="6" t="s">
        <v>96</v>
      </c>
      <c r="BU662" s="29" t="s">
        <v>430</v>
      </c>
      <c r="BV662" s="29" t="s">
        <v>1801</v>
      </c>
      <c r="BW662" s="29" t="s">
        <v>429</v>
      </c>
      <c r="BX662" s="29" t="s">
        <v>429</v>
      </c>
      <c r="BY662" s="29" t="s">
        <v>430</v>
      </c>
      <c r="BZ662" s="65" t="s">
        <v>429</v>
      </c>
      <c r="CA662" s="65" t="s">
        <v>1800</v>
      </c>
      <c r="CB662" s="65" t="s">
        <v>429</v>
      </c>
      <c r="CC662" s="65" t="s">
        <v>1800</v>
      </c>
      <c r="CD662" s="66">
        <v>59</v>
      </c>
      <c r="CE662" s="66">
        <v>25</v>
      </c>
      <c r="CF662" s="66">
        <v>18</v>
      </c>
      <c r="CG662" s="66">
        <v>0</v>
      </c>
      <c r="CH662" s="66">
        <v>1</v>
      </c>
      <c r="CI662" s="66">
        <v>69</v>
      </c>
      <c r="CJ662" s="66">
        <v>30</v>
      </c>
      <c r="CK662" s="66">
        <v>22</v>
      </c>
      <c r="CL662" s="66">
        <v>333</v>
      </c>
      <c r="CM662" s="66">
        <v>154</v>
      </c>
      <c r="CN662" s="66">
        <v>13</v>
      </c>
      <c r="CO662" s="66">
        <v>35</v>
      </c>
      <c r="CP662" s="66">
        <v>34</v>
      </c>
      <c r="CQ662" s="66">
        <v>30</v>
      </c>
      <c r="CR662" s="67">
        <v>0.20526315789473684</v>
      </c>
      <c r="CS662" s="67">
        <v>0.24210526315789474</v>
      </c>
      <c r="CT662" s="67">
        <v>0.2586466165413534</v>
      </c>
      <c r="CU662" s="67">
        <v>0.15112781954887219</v>
      </c>
      <c r="CV662" s="67">
        <v>0.14285714285714285</v>
      </c>
      <c r="CW662" s="68">
        <v>12</v>
      </c>
      <c r="CX662" s="68">
        <v>19</v>
      </c>
      <c r="CY662" s="68">
        <v>14</v>
      </c>
      <c r="CZ662" s="68">
        <v>12</v>
      </c>
    </row>
    <row r="663" spans="1:375" x14ac:dyDescent="0.3">
      <c r="A663" s="3" t="s">
        <v>1003</v>
      </c>
      <c r="B663" s="3" t="s">
        <v>1211</v>
      </c>
      <c r="C663" s="3" t="s">
        <v>1211</v>
      </c>
      <c r="D663" s="6">
        <v>525146</v>
      </c>
      <c r="E663" s="4">
        <v>12453</v>
      </c>
      <c r="F663" s="4">
        <v>2115</v>
      </c>
      <c r="G663" s="54">
        <v>0.16983859311009394</v>
      </c>
      <c r="H663" s="4">
        <v>2</v>
      </c>
      <c r="I663" s="4">
        <v>1685</v>
      </c>
      <c r="J663" s="6">
        <v>597</v>
      </c>
      <c r="K663" s="6">
        <v>1088</v>
      </c>
      <c r="L663" s="6"/>
      <c r="M663" s="61">
        <v>430</v>
      </c>
      <c r="N663" s="4" t="s">
        <v>1709</v>
      </c>
      <c r="O663" s="4">
        <v>0</v>
      </c>
      <c r="P663" s="4">
        <v>0</v>
      </c>
      <c r="Q663" s="4">
        <v>100</v>
      </c>
      <c r="R663" s="4">
        <v>100</v>
      </c>
      <c r="S663" s="4">
        <v>0</v>
      </c>
      <c r="T663" s="4">
        <v>0</v>
      </c>
      <c r="U663" s="4">
        <v>0</v>
      </c>
      <c r="V663" s="4">
        <v>100</v>
      </c>
      <c r="W663" s="4">
        <v>100</v>
      </c>
      <c r="X663" s="4">
        <v>0</v>
      </c>
      <c r="Y663" s="4">
        <v>0</v>
      </c>
      <c r="Z663" s="4">
        <v>0</v>
      </c>
      <c r="AA663" s="4">
        <v>100</v>
      </c>
      <c r="AB663" s="4">
        <v>100</v>
      </c>
      <c r="AC663" s="4">
        <v>100</v>
      </c>
      <c r="AD663" s="4">
        <v>100</v>
      </c>
      <c r="AE663" s="4">
        <v>100</v>
      </c>
      <c r="AF663" s="4">
        <v>40</v>
      </c>
      <c r="AG663" s="4">
        <v>60</v>
      </c>
      <c r="AH663" s="4">
        <v>0</v>
      </c>
      <c r="AI663" s="4">
        <v>100</v>
      </c>
      <c r="AJ663" s="4">
        <v>4</v>
      </c>
      <c r="AK663" s="4" t="s">
        <v>96</v>
      </c>
      <c r="AL663" s="4" t="s">
        <v>96</v>
      </c>
      <c r="AM663" s="4">
        <v>4</v>
      </c>
      <c r="AN663" s="4" t="s">
        <v>97</v>
      </c>
      <c r="AO663" s="4" t="s">
        <v>97</v>
      </c>
      <c r="AP663" s="4" t="s">
        <v>97</v>
      </c>
      <c r="AQ663" s="4" t="s">
        <v>97</v>
      </c>
      <c r="AR663" s="4" t="s">
        <v>96</v>
      </c>
      <c r="AS663" s="4" t="s">
        <v>97</v>
      </c>
      <c r="AT663" s="4" t="s">
        <v>97</v>
      </c>
      <c r="AU663" s="4" t="s">
        <v>96</v>
      </c>
      <c r="AV663" s="4" t="s">
        <v>97</v>
      </c>
      <c r="AW663" s="4" t="s">
        <v>97</v>
      </c>
      <c r="AX663" s="4" t="s">
        <v>96</v>
      </c>
      <c r="AY663" s="4" t="s">
        <v>97</v>
      </c>
      <c r="AZ663" s="4" t="s">
        <v>97</v>
      </c>
      <c r="BA663" s="4" t="s">
        <v>97</v>
      </c>
      <c r="BB663" s="4" t="s">
        <v>97</v>
      </c>
      <c r="BC663" s="4" t="s">
        <v>96</v>
      </c>
      <c r="BD663" s="4" t="s">
        <v>1710</v>
      </c>
      <c r="BE663" s="4">
        <v>1</v>
      </c>
      <c r="BF663" s="4">
        <v>1</v>
      </c>
      <c r="BG663" s="4">
        <v>1</v>
      </c>
      <c r="BH663" s="4">
        <v>1</v>
      </c>
      <c r="BI663" s="4">
        <v>1</v>
      </c>
      <c r="BJ663" s="4">
        <v>0</v>
      </c>
      <c r="BK663" s="4">
        <v>15</v>
      </c>
      <c r="BL663" s="4" t="s">
        <v>97</v>
      </c>
      <c r="BM663" s="4" t="s">
        <v>96</v>
      </c>
      <c r="BN663" s="4" t="s">
        <v>1734</v>
      </c>
      <c r="BO663" s="6" t="s">
        <v>97</v>
      </c>
      <c r="BP663" s="6" t="s">
        <v>98</v>
      </c>
      <c r="BQ663" s="6" t="s">
        <v>98</v>
      </c>
      <c r="BR663" s="6" t="s">
        <v>96</v>
      </c>
      <c r="BS663" s="6">
        <v>64</v>
      </c>
      <c r="BT663" s="6" t="s">
        <v>96</v>
      </c>
      <c r="BU663" s="29" t="s">
        <v>430</v>
      </c>
      <c r="BV663" s="29" t="s">
        <v>1798</v>
      </c>
      <c r="BW663" s="29" t="s">
        <v>1798</v>
      </c>
      <c r="BX663" s="29" t="s">
        <v>1798</v>
      </c>
      <c r="BY663" s="29" t="s">
        <v>430</v>
      </c>
      <c r="BZ663" s="65" t="s">
        <v>429</v>
      </c>
      <c r="CA663" s="65" t="s">
        <v>1799</v>
      </c>
      <c r="CB663" s="65" t="s">
        <v>429</v>
      </c>
      <c r="CC663" s="65" t="s">
        <v>429</v>
      </c>
      <c r="CD663" s="66">
        <v>557</v>
      </c>
      <c r="CE663" s="66">
        <v>254</v>
      </c>
      <c r="CF663" s="66">
        <v>143</v>
      </c>
      <c r="CG663" s="66">
        <v>55</v>
      </c>
      <c r="CH663" s="66">
        <v>3</v>
      </c>
      <c r="CI663" s="66">
        <v>561</v>
      </c>
      <c r="CJ663" s="66">
        <v>150</v>
      </c>
      <c r="CK663" s="66">
        <v>196</v>
      </c>
      <c r="CL663" s="66">
        <v>2628</v>
      </c>
      <c r="CM663" s="66">
        <v>1452</v>
      </c>
      <c r="CN663" s="66">
        <v>147</v>
      </c>
      <c r="CO663" s="66">
        <v>354</v>
      </c>
      <c r="CP663" s="66">
        <v>223</v>
      </c>
      <c r="CQ663" s="66">
        <v>205</v>
      </c>
      <c r="CR663" s="67">
        <v>0.19133858267716536</v>
      </c>
      <c r="CS663" s="67">
        <v>0.22866141732283465</v>
      </c>
      <c r="CT663" s="67">
        <v>0.28133858267716533</v>
      </c>
      <c r="CU663" s="67">
        <v>0.17889763779527559</v>
      </c>
      <c r="CV663" s="67">
        <v>0.11976377952755905</v>
      </c>
      <c r="CW663" s="68">
        <v>139</v>
      </c>
      <c r="CX663" s="68">
        <v>217</v>
      </c>
      <c r="CY663" s="68">
        <v>162</v>
      </c>
      <c r="CZ663" s="68">
        <v>84</v>
      </c>
    </row>
    <row r="664" spans="1:375" x14ac:dyDescent="0.3">
      <c r="A664" s="3" t="s">
        <v>1003</v>
      </c>
      <c r="B664" s="3" t="s">
        <v>1211</v>
      </c>
      <c r="C664" s="3" t="s">
        <v>1231</v>
      </c>
      <c r="D664" s="6">
        <v>525235</v>
      </c>
      <c r="E664" s="4">
        <v>2803</v>
      </c>
      <c r="F664" s="4">
        <v>308</v>
      </c>
      <c r="G664" s="54">
        <v>0.10988226899750267</v>
      </c>
      <c r="H664" s="4">
        <v>4</v>
      </c>
      <c r="I664" s="4">
        <v>298</v>
      </c>
      <c r="J664" s="6"/>
      <c r="K664" s="6">
        <v>131</v>
      </c>
      <c r="L664" s="6">
        <v>167</v>
      </c>
      <c r="M664" s="61">
        <v>10</v>
      </c>
      <c r="N664" s="4" t="s">
        <v>1709</v>
      </c>
      <c r="O664" s="4">
        <v>66</v>
      </c>
      <c r="P664" s="4">
        <v>173</v>
      </c>
      <c r="Q664" s="4">
        <v>100</v>
      </c>
      <c r="R664" s="4">
        <v>95</v>
      </c>
      <c r="S664" s="4">
        <v>5</v>
      </c>
      <c r="T664" s="4">
        <v>0</v>
      </c>
      <c r="U664" s="4">
        <v>0</v>
      </c>
      <c r="V664" s="4">
        <v>100</v>
      </c>
      <c r="W664" s="4">
        <v>100</v>
      </c>
      <c r="X664" s="4">
        <v>0</v>
      </c>
      <c r="Y664" s="4">
        <v>0</v>
      </c>
      <c r="Z664" s="4">
        <v>0</v>
      </c>
      <c r="AA664" s="4">
        <v>100</v>
      </c>
      <c r="AB664" s="4">
        <v>100</v>
      </c>
      <c r="AC664" s="4">
        <v>100</v>
      </c>
      <c r="AD664" s="4">
        <v>100</v>
      </c>
      <c r="AE664" s="4">
        <v>94</v>
      </c>
      <c r="AF664" s="4">
        <v>0</v>
      </c>
      <c r="AG664" s="4">
        <v>97</v>
      </c>
      <c r="AH664" s="4">
        <v>3</v>
      </c>
      <c r="AI664" s="4">
        <v>100</v>
      </c>
      <c r="AJ664" s="4">
        <v>2</v>
      </c>
      <c r="AK664" s="4" t="s">
        <v>96</v>
      </c>
      <c r="AL664" s="4" t="s">
        <v>96</v>
      </c>
      <c r="AM664" s="4">
        <v>2</v>
      </c>
      <c r="AN664" s="4" t="s">
        <v>96</v>
      </c>
      <c r="AO664" s="4" t="s">
        <v>97</v>
      </c>
      <c r="AP664" s="4" t="s">
        <v>97</v>
      </c>
      <c r="AQ664" s="4" t="s">
        <v>97</v>
      </c>
      <c r="AR664" s="4" t="s">
        <v>97</v>
      </c>
      <c r="AS664" s="4" t="s">
        <v>97</v>
      </c>
      <c r="AT664" s="4" t="s">
        <v>97</v>
      </c>
      <c r="AU664" s="4" t="s">
        <v>97</v>
      </c>
      <c r="AV664" s="4" t="s">
        <v>97</v>
      </c>
      <c r="AW664" s="4" t="s">
        <v>97</v>
      </c>
      <c r="AX664" s="4" t="s">
        <v>97</v>
      </c>
      <c r="AY664" s="4" t="s">
        <v>97</v>
      </c>
      <c r="AZ664" s="4" t="s">
        <v>97</v>
      </c>
      <c r="BA664" s="4" t="s">
        <v>97</v>
      </c>
      <c r="BB664" s="4" t="s">
        <v>97</v>
      </c>
      <c r="BC664" s="4" t="s">
        <v>96</v>
      </c>
      <c r="BD664" s="4" t="s">
        <v>96</v>
      </c>
      <c r="BE664" s="4">
        <v>0</v>
      </c>
      <c r="BF664" s="4">
        <v>0</v>
      </c>
      <c r="BG664" s="4">
        <v>5</v>
      </c>
      <c r="BH664" s="4">
        <v>0</v>
      </c>
      <c r="BI664" s="4">
        <v>0</v>
      </c>
      <c r="BJ664" s="4">
        <v>0</v>
      </c>
      <c r="BK664" s="4">
        <v>9</v>
      </c>
      <c r="BL664" s="4" t="s">
        <v>97</v>
      </c>
      <c r="BM664" s="4" t="s">
        <v>1713</v>
      </c>
      <c r="BN664" s="4" t="s">
        <v>98</v>
      </c>
      <c r="BO664" s="6" t="s">
        <v>97</v>
      </c>
      <c r="BP664" s="6" t="s">
        <v>98</v>
      </c>
      <c r="BQ664" s="6" t="s">
        <v>98</v>
      </c>
      <c r="BR664" s="6" t="s">
        <v>96</v>
      </c>
      <c r="BS664" s="6">
        <v>16</v>
      </c>
      <c r="BT664" s="6" t="s">
        <v>96</v>
      </c>
      <c r="BU664" s="29" t="s">
        <v>430</v>
      </c>
      <c r="BV664" s="29" t="s">
        <v>1801</v>
      </c>
      <c r="BW664" s="29" t="s">
        <v>429</v>
      </c>
      <c r="BX664" s="29" t="s">
        <v>429</v>
      </c>
      <c r="BY664" s="29" t="s">
        <v>429</v>
      </c>
      <c r="BZ664" s="65" t="s">
        <v>429</v>
      </c>
      <c r="CA664" s="65" t="s">
        <v>429</v>
      </c>
      <c r="CB664" s="65" t="s">
        <v>429</v>
      </c>
      <c r="CC664" s="65" t="s">
        <v>429</v>
      </c>
      <c r="CD664" s="66">
        <v>100</v>
      </c>
      <c r="CE664" s="66">
        <v>36</v>
      </c>
      <c r="CF664" s="66">
        <v>25</v>
      </c>
      <c r="CG664" s="66">
        <v>0</v>
      </c>
      <c r="CH664" s="66">
        <v>0</v>
      </c>
      <c r="CI664" s="66">
        <v>33</v>
      </c>
      <c r="CJ664" s="66">
        <v>0</v>
      </c>
      <c r="CK664" s="66">
        <v>17</v>
      </c>
      <c r="CL664" s="66">
        <v>604</v>
      </c>
      <c r="CM664" s="66">
        <v>342</v>
      </c>
      <c r="CN664" s="66">
        <v>21</v>
      </c>
      <c r="CO664" s="66">
        <v>71</v>
      </c>
      <c r="CP664" s="66">
        <v>158</v>
      </c>
      <c r="CQ664" s="66">
        <v>155</v>
      </c>
      <c r="CR664" s="67">
        <v>0.1732394366197183</v>
      </c>
      <c r="CS664" s="67">
        <v>0.20880281690140845</v>
      </c>
      <c r="CT664" s="67">
        <v>0.29507042253521126</v>
      </c>
      <c r="CU664" s="67">
        <v>0.15598591549295773</v>
      </c>
      <c r="CV664" s="67">
        <v>0.16690140845070423</v>
      </c>
      <c r="CW664" s="68">
        <v>41</v>
      </c>
      <c r="CX664" s="68">
        <v>55</v>
      </c>
      <c r="CY664" s="68">
        <v>25</v>
      </c>
      <c r="CZ664" s="68">
        <v>26</v>
      </c>
      <c r="DI664" s="47"/>
      <c r="DJ664" s="47"/>
      <c r="DK664" s="47"/>
      <c r="DL664" s="47"/>
      <c r="DM664" s="47"/>
      <c r="DN664" s="47"/>
      <c r="DO664" s="47"/>
      <c r="DP664" s="47"/>
      <c r="DQ664" s="47"/>
      <c r="DR664" s="47"/>
      <c r="DS664" s="47"/>
      <c r="DT664" s="47"/>
      <c r="DU664" s="47"/>
      <c r="DV664" s="47"/>
      <c r="DW664" s="47"/>
      <c r="DX664" s="47"/>
      <c r="DY664" s="47"/>
      <c r="DZ664" s="47"/>
      <c r="EA664" s="47"/>
      <c r="EB664" s="47"/>
      <c r="EC664" s="47"/>
      <c r="ED664" s="47"/>
      <c r="EE664" s="47"/>
      <c r="EF664" s="47"/>
      <c r="EG664" s="47"/>
      <c r="EH664" s="47"/>
      <c r="EI664" s="47"/>
      <c r="EJ664" s="47"/>
      <c r="EK664" s="47"/>
      <c r="EL664" s="47"/>
      <c r="EM664" s="47"/>
      <c r="EN664" s="47"/>
      <c r="EO664" s="47"/>
      <c r="EP664" s="47"/>
      <c r="EQ664" s="47"/>
      <c r="ER664" s="47"/>
      <c r="ES664" s="47"/>
      <c r="ET664" s="47"/>
      <c r="EU664" s="47"/>
      <c r="EV664" s="47"/>
      <c r="EW664" s="47"/>
      <c r="EX664" s="47"/>
      <c r="EY664" s="47"/>
      <c r="EZ664" s="47"/>
      <c r="FA664" s="47"/>
      <c r="FB664" s="47"/>
      <c r="FC664" s="47"/>
      <c r="FD664" s="47"/>
      <c r="FE664" s="47"/>
      <c r="FF664" s="47"/>
      <c r="FG664" s="47"/>
      <c r="FH664" s="47"/>
      <c r="FI664" s="47"/>
      <c r="FJ664" s="47"/>
      <c r="FK664" s="47"/>
      <c r="FL664" s="47"/>
      <c r="FM664" s="47"/>
      <c r="FN664" s="47"/>
      <c r="FO664" s="47"/>
      <c r="FP664" s="47"/>
      <c r="FQ664" s="47"/>
      <c r="FR664" s="47"/>
      <c r="FS664" s="47"/>
      <c r="FT664" s="47"/>
      <c r="FU664" s="47"/>
      <c r="FV664" s="47"/>
      <c r="FW664" s="47"/>
      <c r="FX664" s="47"/>
      <c r="FY664" s="47"/>
      <c r="FZ664" s="47"/>
      <c r="GA664" s="47"/>
      <c r="GB664" s="47"/>
      <c r="GC664" s="47"/>
      <c r="GD664" s="47"/>
      <c r="GE664" s="47"/>
      <c r="GF664" s="47"/>
      <c r="GG664" s="47"/>
      <c r="GH664" s="47"/>
      <c r="GI664" s="47"/>
      <c r="GJ664" s="47"/>
      <c r="GK664" s="47"/>
      <c r="GL664" s="47"/>
      <c r="GM664" s="47"/>
      <c r="GN664" s="47"/>
      <c r="GO664" s="47"/>
      <c r="GP664" s="47"/>
      <c r="GQ664" s="47"/>
      <c r="GR664" s="47"/>
      <c r="GS664" s="47"/>
      <c r="GT664" s="47"/>
      <c r="GU664" s="47"/>
      <c r="GV664" s="47"/>
      <c r="GW664" s="47"/>
      <c r="GX664" s="47"/>
      <c r="GY664" s="47"/>
      <c r="GZ664" s="47"/>
      <c r="HA664" s="47"/>
      <c r="HB664" s="47"/>
      <c r="HC664" s="47"/>
      <c r="HD664" s="47"/>
      <c r="HE664" s="47"/>
      <c r="HF664" s="47"/>
      <c r="HG664" s="47"/>
      <c r="HH664" s="47"/>
      <c r="HI664" s="47"/>
      <c r="HJ664" s="47"/>
      <c r="HK664" s="47"/>
      <c r="HL664" s="47"/>
      <c r="HM664" s="47"/>
      <c r="HN664" s="47"/>
      <c r="HO664" s="47"/>
      <c r="HP664" s="47"/>
      <c r="HQ664" s="47"/>
      <c r="HR664" s="47"/>
      <c r="HS664" s="47"/>
      <c r="HT664" s="47"/>
      <c r="HU664" s="47"/>
      <c r="HV664" s="47"/>
      <c r="HW664" s="47"/>
      <c r="HX664" s="47"/>
      <c r="HY664" s="47"/>
      <c r="HZ664" s="47"/>
      <c r="IA664" s="47"/>
      <c r="IB664" s="47"/>
      <c r="IC664" s="47"/>
      <c r="ID664" s="47"/>
      <c r="IE664" s="47"/>
      <c r="IF664" s="47"/>
      <c r="IG664" s="47"/>
      <c r="IH664" s="47"/>
      <c r="II664" s="47"/>
      <c r="IJ664" s="47"/>
      <c r="IK664" s="47"/>
      <c r="IL664" s="47"/>
      <c r="IM664" s="47"/>
      <c r="IN664" s="47"/>
      <c r="IO664" s="47"/>
      <c r="IP664" s="47"/>
      <c r="IQ664" s="47"/>
      <c r="IR664" s="47"/>
      <c r="IS664" s="47"/>
      <c r="IT664" s="47"/>
      <c r="IU664" s="47"/>
      <c r="IV664" s="47"/>
      <c r="IW664" s="47"/>
      <c r="IX664" s="47"/>
      <c r="IY664" s="47"/>
      <c r="IZ664" s="47"/>
      <c r="JA664" s="47"/>
      <c r="JB664" s="47"/>
      <c r="JC664" s="47"/>
      <c r="JD664" s="47"/>
      <c r="JE664" s="47"/>
      <c r="JF664" s="47"/>
      <c r="JG664" s="47"/>
      <c r="JH664" s="47"/>
      <c r="JI664" s="47"/>
      <c r="JJ664" s="47"/>
      <c r="JK664" s="47"/>
      <c r="JL664" s="47"/>
      <c r="JM664" s="47"/>
      <c r="JN664" s="47"/>
      <c r="JO664" s="47"/>
      <c r="JP664" s="47"/>
      <c r="JQ664" s="47"/>
      <c r="JR664" s="47"/>
      <c r="JS664" s="47"/>
      <c r="JT664" s="47"/>
      <c r="JU664" s="47"/>
      <c r="JV664" s="47"/>
      <c r="JW664" s="47"/>
      <c r="JX664" s="47"/>
      <c r="JY664" s="47"/>
      <c r="JZ664" s="47"/>
      <c r="KA664" s="47"/>
      <c r="KB664" s="47"/>
      <c r="KC664" s="47"/>
      <c r="KD664" s="47"/>
      <c r="KE664" s="47"/>
      <c r="KF664" s="47"/>
      <c r="KG664" s="47"/>
      <c r="KH664" s="47"/>
      <c r="KI664" s="47"/>
      <c r="KJ664" s="47"/>
      <c r="KK664" s="47"/>
      <c r="KL664" s="47"/>
      <c r="KM664" s="47"/>
      <c r="KN664" s="47"/>
      <c r="KO664" s="47"/>
      <c r="KP664" s="47"/>
      <c r="KQ664" s="47"/>
      <c r="KR664" s="47"/>
      <c r="KS664" s="47"/>
      <c r="KT664" s="47"/>
      <c r="KU664" s="47"/>
      <c r="KV664" s="47"/>
      <c r="KW664" s="47"/>
      <c r="KX664" s="47"/>
      <c r="KY664" s="47"/>
      <c r="KZ664" s="47"/>
      <c r="LA664" s="47"/>
      <c r="LB664" s="47"/>
      <c r="LC664" s="47"/>
      <c r="LD664" s="47"/>
      <c r="LE664" s="47"/>
      <c r="LF664" s="47"/>
      <c r="LG664" s="47"/>
      <c r="LH664" s="47"/>
      <c r="LI664" s="47"/>
      <c r="LJ664" s="47"/>
      <c r="LK664" s="47"/>
      <c r="LL664" s="47"/>
      <c r="LM664" s="47"/>
      <c r="LN664" s="47"/>
      <c r="LO664" s="47"/>
      <c r="LP664" s="47"/>
      <c r="LQ664" s="47"/>
      <c r="LR664" s="47"/>
      <c r="LS664" s="47"/>
      <c r="LT664" s="47"/>
      <c r="LU664" s="47"/>
      <c r="LV664" s="47"/>
      <c r="LW664" s="47"/>
      <c r="LX664" s="47"/>
      <c r="LY664" s="47"/>
      <c r="LZ664" s="47"/>
      <c r="MA664" s="47"/>
      <c r="MB664" s="47"/>
      <c r="MC664" s="47"/>
      <c r="MD664" s="47"/>
      <c r="ME664" s="47"/>
      <c r="MF664" s="47"/>
      <c r="MG664" s="47"/>
      <c r="MH664" s="47"/>
      <c r="MI664" s="47"/>
      <c r="MJ664" s="47"/>
      <c r="MK664" s="47"/>
      <c r="ML664" s="47"/>
      <c r="MM664" s="47"/>
      <c r="MN664" s="47"/>
      <c r="MO664" s="47"/>
      <c r="MP664" s="47"/>
      <c r="MQ664" s="47"/>
      <c r="MR664" s="47"/>
      <c r="MS664" s="47"/>
      <c r="MT664" s="47"/>
      <c r="MU664" s="47"/>
      <c r="MV664" s="47"/>
      <c r="MW664" s="47"/>
      <c r="MX664" s="47"/>
      <c r="MY664" s="47"/>
      <c r="MZ664" s="47"/>
      <c r="NA664" s="47"/>
      <c r="NB664" s="47"/>
      <c r="NC664" s="47"/>
      <c r="ND664" s="47"/>
      <c r="NE664" s="47"/>
      <c r="NF664" s="47"/>
      <c r="NG664" s="47"/>
      <c r="NH664" s="47"/>
      <c r="NI664" s="47"/>
      <c r="NJ664" s="47"/>
      <c r="NK664" s="47"/>
    </row>
    <row r="665" spans="1:375" x14ac:dyDescent="0.3">
      <c r="A665" s="3" t="s">
        <v>1003</v>
      </c>
      <c r="B665" s="3" t="s">
        <v>1211</v>
      </c>
      <c r="C665" s="3" t="s">
        <v>1234</v>
      </c>
      <c r="D665" s="6">
        <v>525308</v>
      </c>
      <c r="E665" s="4">
        <v>337</v>
      </c>
      <c r="F665" s="4">
        <v>37</v>
      </c>
      <c r="G665" s="54">
        <v>0.10979228486646884</v>
      </c>
      <c r="H665" s="4">
        <v>1</v>
      </c>
      <c r="I665" s="4">
        <v>37</v>
      </c>
      <c r="J665" s="6"/>
      <c r="K665" s="6"/>
      <c r="L665" s="6">
        <v>37</v>
      </c>
      <c r="M665" s="61"/>
      <c r="N665" s="4" t="s">
        <v>1709</v>
      </c>
      <c r="O665" s="4">
        <v>0</v>
      </c>
      <c r="P665" s="4">
        <v>0</v>
      </c>
      <c r="Q665" s="4">
        <v>100</v>
      </c>
      <c r="R665" s="4">
        <v>90</v>
      </c>
      <c r="S665" s="4">
        <v>10</v>
      </c>
      <c r="T665" s="4">
        <v>0</v>
      </c>
      <c r="U665" s="4">
        <v>0</v>
      </c>
      <c r="V665" s="4">
        <v>100</v>
      </c>
      <c r="W665" s="4">
        <v>30</v>
      </c>
      <c r="X665" s="4">
        <v>0</v>
      </c>
      <c r="Y665" s="4">
        <v>0</v>
      </c>
      <c r="Z665" s="4">
        <v>70</v>
      </c>
      <c r="AA665" s="4">
        <v>100</v>
      </c>
      <c r="AB665" s="4">
        <v>100</v>
      </c>
      <c r="AC665" s="4">
        <v>100</v>
      </c>
      <c r="AD665" s="4">
        <v>0</v>
      </c>
      <c r="AE665" s="4">
        <v>0</v>
      </c>
      <c r="AF665" s="4">
        <v>0</v>
      </c>
      <c r="AG665" s="4">
        <v>2</v>
      </c>
      <c r="AH665" s="4">
        <v>98</v>
      </c>
      <c r="AI665" s="4">
        <v>100</v>
      </c>
      <c r="AJ665" s="4">
        <v>2</v>
      </c>
      <c r="AK665" s="4" t="s">
        <v>96</v>
      </c>
      <c r="AL665" s="4" t="s">
        <v>96</v>
      </c>
      <c r="AM665" s="4">
        <v>2</v>
      </c>
      <c r="AN665" s="4" t="s">
        <v>97</v>
      </c>
      <c r="AO665" s="4" t="s">
        <v>97</v>
      </c>
      <c r="AP665" s="4" t="s">
        <v>97</v>
      </c>
      <c r="AQ665" s="4" t="s">
        <v>96</v>
      </c>
      <c r="AR665" s="4" t="s">
        <v>96</v>
      </c>
      <c r="AS665" s="4" t="s">
        <v>97</v>
      </c>
      <c r="AT665" s="4" t="s">
        <v>97</v>
      </c>
      <c r="AU665" s="4" t="s">
        <v>97</v>
      </c>
      <c r="AV665" s="4" t="s">
        <v>97</v>
      </c>
      <c r="AW665" s="4" t="s">
        <v>97</v>
      </c>
      <c r="AX665" s="4" t="s">
        <v>97</v>
      </c>
      <c r="AY665" s="4" t="s">
        <v>97</v>
      </c>
      <c r="AZ665" s="4" t="s">
        <v>97</v>
      </c>
      <c r="BA665" s="4" t="s">
        <v>97</v>
      </c>
      <c r="BB665" s="4" t="s">
        <v>97</v>
      </c>
      <c r="BC665" s="4" t="s">
        <v>96</v>
      </c>
      <c r="BD665" s="4" t="s">
        <v>96</v>
      </c>
      <c r="BE665" s="4">
        <v>5</v>
      </c>
      <c r="BF665" s="4">
        <v>15</v>
      </c>
      <c r="BG665" s="4">
        <v>15</v>
      </c>
      <c r="BH665" s="4">
        <v>0</v>
      </c>
      <c r="BI665" s="4">
        <v>15</v>
      </c>
      <c r="BJ665" s="4">
        <v>0</v>
      </c>
      <c r="BK665" s="4">
        <v>5</v>
      </c>
      <c r="BL665" s="4" t="s">
        <v>97</v>
      </c>
      <c r="BM665" s="4" t="s">
        <v>97</v>
      </c>
      <c r="BN665" s="4" t="s">
        <v>98</v>
      </c>
      <c r="BO665" s="6" t="s">
        <v>97</v>
      </c>
      <c r="BP665" s="6" t="s">
        <v>98</v>
      </c>
      <c r="BQ665" s="6" t="s">
        <v>98</v>
      </c>
      <c r="BR665" s="6" t="s">
        <v>96</v>
      </c>
      <c r="BS665" s="6">
        <v>8</v>
      </c>
      <c r="BT665" s="6" t="s">
        <v>96</v>
      </c>
      <c r="BU665" s="29" t="s">
        <v>429</v>
      </c>
      <c r="BV665" s="29" t="s">
        <v>429</v>
      </c>
      <c r="BW665" s="29" t="s">
        <v>429</v>
      </c>
      <c r="BX665" s="29" t="s">
        <v>429</v>
      </c>
      <c r="BY665" s="29" t="s">
        <v>429</v>
      </c>
      <c r="BZ665" s="65" t="s">
        <v>429</v>
      </c>
      <c r="CA665" s="65" t="s">
        <v>429</v>
      </c>
      <c r="CB665" s="65" t="s">
        <v>429</v>
      </c>
      <c r="CC665" s="65" t="s">
        <v>429</v>
      </c>
      <c r="CD665" s="66">
        <v>26</v>
      </c>
      <c r="CE665" s="66">
        <v>19</v>
      </c>
      <c r="CF665" s="66">
        <v>8</v>
      </c>
      <c r="CG665" s="66">
        <v>0</v>
      </c>
      <c r="CH665" s="66">
        <v>0</v>
      </c>
      <c r="CI665" s="66">
        <v>33</v>
      </c>
      <c r="CJ665" s="66">
        <v>0</v>
      </c>
      <c r="CK665" s="66">
        <v>10</v>
      </c>
      <c r="CL665" s="66">
        <v>78</v>
      </c>
      <c r="CM665" s="66">
        <v>35</v>
      </c>
      <c r="CN665" s="66">
        <v>2</v>
      </c>
      <c r="CO665" s="66">
        <v>5</v>
      </c>
      <c r="CP665" s="66">
        <v>0</v>
      </c>
      <c r="CQ665" s="66">
        <v>0</v>
      </c>
      <c r="CR665" s="67">
        <v>0.14678899082568808</v>
      </c>
      <c r="CS665" s="67">
        <v>0.25688073394495414</v>
      </c>
      <c r="CT665" s="67">
        <v>0.23547400611620795</v>
      </c>
      <c r="CU665" s="67">
        <v>0.20183486238532111</v>
      </c>
      <c r="CV665" s="67">
        <v>0.15902140672782875</v>
      </c>
      <c r="CW665" s="68">
        <v>6</v>
      </c>
      <c r="CX665" s="68">
        <v>2</v>
      </c>
      <c r="CY665" s="68">
        <v>2</v>
      </c>
      <c r="CZ665" s="68">
        <v>2</v>
      </c>
    </row>
    <row r="666" spans="1:375" x14ac:dyDescent="0.3">
      <c r="A666" s="3" t="s">
        <v>1003</v>
      </c>
      <c r="B666" s="3" t="s">
        <v>1211</v>
      </c>
      <c r="C666" s="3" t="s">
        <v>1235</v>
      </c>
      <c r="D666" s="6">
        <v>525316</v>
      </c>
      <c r="E666" s="4">
        <v>1526</v>
      </c>
      <c r="F666" s="4">
        <v>229</v>
      </c>
      <c r="G666" s="54">
        <v>0.15006553079947577</v>
      </c>
      <c r="H666" s="4">
        <v>2</v>
      </c>
      <c r="I666" s="4">
        <v>229</v>
      </c>
      <c r="J666" s="6">
        <v>83</v>
      </c>
      <c r="K666" s="6"/>
      <c r="L666" s="6">
        <v>146</v>
      </c>
      <c r="M666" s="61"/>
      <c r="N666" s="4" t="s">
        <v>1709</v>
      </c>
      <c r="O666" s="4">
        <v>0</v>
      </c>
      <c r="P666" s="4">
        <v>0</v>
      </c>
      <c r="Q666" s="4">
        <v>100</v>
      </c>
      <c r="R666" s="4">
        <v>90</v>
      </c>
      <c r="S666" s="4">
        <v>10</v>
      </c>
      <c r="T666" s="4">
        <v>0</v>
      </c>
      <c r="U666" s="4">
        <v>0</v>
      </c>
      <c r="V666" s="4">
        <v>100</v>
      </c>
      <c r="W666" s="4">
        <v>80</v>
      </c>
      <c r="X666" s="4">
        <v>20</v>
      </c>
      <c r="Y666" s="4">
        <v>0</v>
      </c>
      <c r="Z666" s="4">
        <v>0</v>
      </c>
      <c r="AA666" s="4">
        <v>100</v>
      </c>
      <c r="AB666" s="4">
        <v>100</v>
      </c>
      <c r="AC666" s="4">
        <v>100</v>
      </c>
      <c r="AD666" s="4">
        <v>100</v>
      </c>
      <c r="AE666" s="4">
        <v>60</v>
      </c>
      <c r="AF666" s="4">
        <v>0</v>
      </c>
      <c r="AG666" s="4">
        <v>10</v>
      </c>
      <c r="AH666" s="4">
        <v>90</v>
      </c>
      <c r="AI666" s="4">
        <v>100</v>
      </c>
      <c r="AJ666" s="4">
        <v>2</v>
      </c>
      <c r="AK666" s="4" t="s">
        <v>97</v>
      </c>
      <c r="AL666" s="4" t="s">
        <v>96</v>
      </c>
      <c r="AM666" s="4">
        <v>2</v>
      </c>
      <c r="AN666" s="4" t="s">
        <v>97</v>
      </c>
      <c r="AO666" s="4" t="s">
        <v>97</v>
      </c>
      <c r="AP666" s="4" t="s">
        <v>97</v>
      </c>
      <c r="AQ666" s="4" t="s">
        <v>97</v>
      </c>
      <c r="AR666" s="4" t="s">
        <v>97</v>
      </c>
      <c r="AS666" s="4" t="s">
        <v>97</v>
      </c>
      <c r="AT666" s="4" t="s">
        <v>97</v>
      </c>
      <c r="AU666" s="4" t="s">
        <v>97</v>
      </c>
      <c r="AV666" s="4" t="s">
        <v>97</v>
      </c>
      <c r="AW666" s="4" t="s">
        <v>97</v>
      </c>
      <c r="AX666" s="4" t="s">
        <v>97</v>
      </c>
      <c r="AY666" s="4" t="s">
        <v>97</v>
      </c>
      <c r="AZ666" s="4" t="s">
        <v>97</v>
      </c>
      <c r="BA666" s="4" t="s">
        <v>96</v>
      </c>
      <c r="BB666" s="4" t="s">
        <v>97</v>
      </c>
      <c r="BC666" s="4" t="s">
        <v>97</v>
      </c>
      <c r="BD666" s="4" t="s">
        <v>96</v>
      </c>
      <c r="BE666" s="4">
        <v>1</v>
      </c>
      <c r="BF666" s="4">
        <v>1</v>
      </c>
      <c r="BG666" s="4">
        <v>7</v>
      </c>
      <c r="BH666" s="4">
        <v>0</v>
      </c>
      <c r="BI666" s="4">
        <v>7</v>
      </c>
      <c r="BJ666" s="4">
        <v>1</v>
      </c>
      <c r="BK666" s="4">
        <v>9</v>
      </c>
      <c r="BL666" s="4" t="s">
        <v>97</v>
      </c>
      <c r="BM666" s="4" t="s">
        <v>96</v>
      </c>
      <c r="BN666" s="4" t="s">
        <v>1714</v>
      </c>
      <c r="BO666" s="6" t="s">
        <v>97</v>
      </c>
      <c r="BP666" s="6" t="s">
        <v>98</v>
      </c>
      <c r="BQ666" s="6" t="s">
        <v>98</v>
      </c>
      <c r="BR666" s="6" t="s">
        <v>96</v>
      </c>
      <c r="BS666" s="6">
        <v>8</v>
      </c>
      <c r="BT666" s="6" t="s">
        <v>97</v>
      </c>
      <c r="BU666" s="29" t="s">
        <v>429</v>
      </c>
      <c r="BV666" s="29" t="s">
        <v>1801</v>
      </c>
      <c r="BW666" s="29" t="s">
        <v>429</v>
      </c>
      <c r="BX666" s="29" t="s">
        <v>429</v>
      </c>
      <c r="BY666" s="29" t="s">
        <v>429</v>
      </c>
      <c r="BZ666" s="65" t="s">
        <v>429</v>
      </c>
      <c r="CA666" s="65" t="s">
        <v>1799</v>
      </c>
      <c r="CB666" s="65" t="s">
        <v>1800</v>
      </c>
      <c r="CC666" s="65" t="s">
        <v>429</v>
      </c>
      <c r="CD666" s="66">
        <v>93</v>
      </c>
      <c r="CE666" s="66">
        <v>54</v>
      </c>
      <c r="CF666" s="66">
        <v>22</v>
      </c>
      <c r="CG666" s="66">
        <v>0</v>
      </c>
      <c r="CH666" s="66">
        <v>0</v>
      </c>
      <c r="CI666" s="66">
        <v>123</v>
      </c>
      <c r="CJ666" s="66">
        <v>31</v>
      </c>
      <c r="CK666" s="66">
        <v>31</v>
      </c>
      <c r="CL666" s="66">
        <v>426</v>
      </c>
      <c r="CM666" s="66">
        <v>198</v>
      </c>
      <c r="CN666" s="66">
        <v>20</v>
      </c>
      <c r="CO666" s="66">
        <v>50</v>
      </c>
      <c r="CP666" s="66">
        <v>41</v>
      </c>
      <c r="CQ666" s="66">
        <v>33</v>
      </c>
      <c r="CR666" s="67">
        <v>0.22818358112475759</v>
      </c>
      <c r="CS666" s="67">
        <v>0.25856496444731741</v>
      </c>
      <c r="CT666" s="67">
        <v>0.26567550096961862</v>
      </c>
      <c r="CU666" s="67">
        <v>0.14414996767937943</v>
      </c>
      <c r="CV666" s="67">
        <v>0.10342598577892695</v>
      </c>
      <c r="CW666" s="68">
        <v>22</v>
      </c>
      <c r="CX666" s="68">
        <v>24</v>
      </c>
      <c r="CY666" s="68">
        <v>21</v>
      </c>
      <c r="CZ666" s="68">
        <v>16</v>
      </c>
    </row>
    <row r="667" spans="1:375" x14ac:dyDescent="0.3">
      <c r="A667" s="3" t="s">
        <v>1003</v>
      </c>
      <c r="B667" s="3" t="s">
        <v>1211</v>
      </c>
      <c r="C667" s="3" t="s">
        <v>1238</v>
      </c>
      <c r="D667" s="6">
        <v>525367</v>
      </c>
      <c r="E667" s="4">
        <v>464</v>
      </c>
      <c r="F667" s="4">
        <v>198</v>
      </c>
      <c r="G667" s="54">
        <v>0.42672413793103448</v>
      </c>
      <c r="H667" s="4">
        <v>1</v>
      </c>
      <c r="I667" s="4">
        <v>198</v>
      </c>
      <c r="J667" s="6">
        <v>198</v>
      </c>
      <c r="K667" s="6"/>
      <c r="L667" s="6"/>
      <c r="M667" s="61"/>
      <c r="N667" s="4" t="s">
        <v>1709</v>
      </c>
      <c r="O667" s="4">
        <v>0</v>
      </c>
      <c r="P667" s="4">
        <v>0</v>
      </c>
      <c r="Q667" s="4">
        <v>0</v>
      </c>
      <c r="R667" s="4">
        <v>0</v>
      </c>
      <c r="S667" s="4">
        <v>100</v>
      </c>
      <c r="T667" s="4">
        <v>0</v>
      </c>
      <c r="U667" s="4">
        <v>0</v>
      </c>
      <c r="V667" s="4">
        <v>0</v>
      </c>
      <c r="W667" s="4">
        <v>0</v>
      </c>
      <c r="X667" s="4">
        <v>100</v>
      </c>
      <c r="Y667" s="4">
        <v>0</v>
      </c>
      <c r="Z667" s="4">
        <v>0</v>
      </c>
      <c r="AA667" s="4">
        <v>100</v>
      </c>
      <c r="AB667" s="4">
        <v>100</v>
      </c>
      <c r="AC667" s="4">
        <v>100</v>
      </c>
      <c r="AD667" s="4">
        <v>100</v>
      </c>
      <c r="AE667" s="4">
        <v>90</v>
      </c>
      <c r="AF667" s="4">
        <v>0</v>
      </c>
      <c r="AG667" s="4">
        <v>50</v>
      </c>
      <c r="AH667" s="4">
        <v>50</v>
      </c>
      <c r="AI667" s="4">
        <v>100</v>
      </c>
      <c r="AJ667" s="4">
        <v>1</v>
      </c>
      <c r="AK667" s="4" t="s">
        <v>96</v>
      </c>
      <c r="AL667" s="4" t="s">
        <v>97</v>
      </c>
      <c r="AM667" s="4" t="s">
        <v>98</v>
      </c>
      <c r="AN667" s="4" t="s">
        <v>97</v>
      </c>
      <c r="AO667" s="4" t="s">
        <v>97</v>
      </c>
      <c r="AP667" s="4" t="s">
        <v>97</v>
      </c>
      <c r="AQ667" s="4" t="s">
        <v>97</v>
      </c>
      <c r="AR667" s="4" t="s">
        <v>96</v>
      </c>
      <c r="AS667" s="4" t="s">
        <v>97</v>
      </c>
      <c r="AT667" s="4" t="s">
        <v>97</v>
      </c>
      <c r="AU667" s="4" t="s">
        <v>97</v>
      </c>
      <c r="AV667" s="4" t="s">
        <v>97</v>
      </c>
      <c r="AW667" s="4" t="s">
        <v>97</v>
      </c>
      <c r="AX667" s="4" t="s">
        <v>97</v>
      </c>
      <c r="AY667" s="4" t="s">
        <v>97</v>
      </c>
      <c r="AZ667" s="4" t="s">
        <v>97</v>
      </c>
      <c r="BA667" s="4" t="s">
        <v>97</v>
      </c>
      <c r="BB667" s="4" t="s">
        <v>97</v>
      </c>
      <c r="BC667" s="4" t="s">
        <v>97</v>
      </c>
      <c r="BD667" s="4" t="s">
        <v>97</v>
      </c>
      <c r="BE667" s="4">
        <v>5</v>
      </c>
      <c r="BF667" s="4">
        <v>5</v>
      </c>
      <c r="BG667" s="4">
        <v>10</v>
      </c>
      <c r="BH667" s="4">
        <v>0</v>
      </c>
      <c r="BI667" s="4">
        <v>10</v>
      </c>
      <c r="BJ667" s="4">
        <v>0</v>
      </c>
      <c r="BK667" s="4">
        <v>5</v>
      </c>
      <c r="BL667" s="4" t="s">
        <v>97</v>
      </c>
      <c r="BM667" s="4" t="s">
        <v>97</v>
      </c>
      <c r="BN667" s="4" t="s">
        <v>98</v>
      </c>
      <c r="BO667" s="6" t="s">
        <v>97</v>
      </c>
      <c r="BP667" s="6" t="s">
        <v>98</v>
      </c>
      <c r="BQ667" s="6" t="s">
        <v>98</v>
      </c>
      <c r="BR667" s="6" t="s">
        <v>96</v>
      </c>
      <c r="BS667" s="6">
        <v>21</v>
      </c>
      <c r="BT667" s="6" t="s">
        <v>96</v>
      </c>
      <c r="BU667" s="29" t="s">
        <v>429</v>
      </c>
      <c r="BV667" s="29" t="s">
        <v>429</v>
      </c>
      <c r="BW667" s="29" t="s">
        <v>429</v>
      </c>
      <c r="BX667" s="29" t="s">
        <v>429</v>
      </c>
      <c r="BY667" s="29" t="s">
        <v>429</v>
      </c>
      <c r="BZ667" s="65" t="s">
        <v>429</v>
      </c>
      <c r="CA667" s="65" t="s">
        <v>429</v>
      </c>
      <c r="CB667" s="65" t="s">
        <v>429</v>
      </c>
      <c r="CC667" s="65" t="s">
        <v>429</v>
      </c>
      <c r="CD667" s="66">
        <v>47</v>
      </c>
      <c r="CE667" s="66">
        <v>31</v>
      </c>
      <c r="CF667" s="66">
        <v>14</v>
      </c>
      <c r="CG667" s="66">
        <v>0</v>
      </c>
      <c r="CH667" s="66">
        <v>0</v>
      </c>
      <c r="CI667" s="66">
        <v>64</v>
      </c>
      <c r="CJ667" s="66">
        <v>0</v>
      </c>
      <c r="CK667" s="66">
        <v>17</v>
      </c>
      <c r="CL667" s="66">
        <v>145</v>
      </c>
      <c r="CM667" s="66">
        <v>58</v>
      </c>
      <c r="CN667" s="66">
        <v>9</v>
      </c>
      <c r="CO667" s="66">
        <v>21</v>
      </c>
      <c r="CP667" s="66">
        <v>39</v>
      </c>
      <c r="CQ667" s="66">
        <v>37</v>
      </c>
      <c r="CR667" s="67">
        <v>0.27004219409282698</v>
      </c>
      <c r="CS667" s="67">
        <v>0.25527426160337552</v>
      </c>
      <c r="CT667" s="67">
        <v>0.25738396624472576</v>
      </c>
      <c r="CU667" s="67">
        <v>0.10548523206751055</v>
      </c>
      <c r="CV667" s="67">
        <v>0.11181434599156118</v>
      </c>
      <c r="CW667" s="68">
        <v>1</v>
      </c>
      <c r="CX667" s="68">
        <v>7</v>
      </c>
      <c r="CY667" s="68">
        <v>14</v>
      </c>
      <c r="CZ667" s="68">
        <v>3</v>
      </c>
    </row>
    <row r="668" spans="1:375" x14ac:dyDescent="0.3">
      <c r="A668" s="3" t="s">
        <v>1003</v>
      </c>
      <c r="B668" s="3" t="s">
        <v>1239</v>
      </c>
      <c r="C668" s="3" t="s">
        <v>1240</v>
      </c>
      <c r="D668" s="6">
        <v>520039</v>
      </c>
      <c r="E668" s="4">
        <v>3383</v>
      </c>
      <c r="F668" s="4">
        <v>66</v>
      </c>
      <c r="G668" s="54">
        <v>1.9509311262193321E-2</v>
      </c>
      <c r="H668" s="4">
        <v>1</v>
      </c>
      <c r="I668" s="4">
        <v>66</v>
      </c>
      <c r="J668" s="6"/>
      <c r="K668" s="6"/>
      <c r="L668" s="6">
        <v>66</v>
      </c>
      <c r="M668" s="61"/>
      <c r="N668" s="4" t="s">
        <v>1712</v>
      </c>
      <c r="O668" s="4">
        <v>32</v>
      </c>
      <c r="P668" s="4">
        <v>57</v>
      </c>
      <c r="Q668" s="4">
        <v>100</v>
      </c>
      <c r="R668" s="4">
        <v>90</v>
      </c>
      <c r="S668" s="4">
        <v>10</v>
      </c>
      <c r="T668" s="4">
        <v>0</v>
      </c>
      <c r="U668" s="4">
        <v>0</v>
      </c>
      <c r="V668" s="4">
        <v>90</v>
      </c>
      <c r="W668" s="4">
        <v>90</v>
      </c>
      <c r="X668" s="4">
        <v>10</v>
      </c>
      <c r="Y668" s="4">
        <v>0</v>
      </c>
      <c r="Z668" s="4">
        <v>0</v>
      </c>
      <c r="AA668" s="4">
        <v>100</v>
      </c>
      <c r="AB668" s="4">
        <v>100</v>
      </c>
      <c r="AC668" s="4">
        <v>100</v>
      </c>
      <c r="AD668" s="4">
        <v>80</v>
      </c>
      <c r="AE668" s="4">
        <v>80</v>
      </c>
      <c r="AF668" s="4">
        <v>0</v>
      </c>
      <c r="AG668" s="4">
        <v>40</v>
      </c>
      <c r="AH668" s="4">
        <v>60</v>
      </c>
      <c r="AI668" s="4">
        <v>100</v>
      </c>
      <c r="AJ668" s="4">
        <v>2</v>
      </c>
      <c r="AK668" s="4" t="s">
        <v>96</v>
      </c>
      <c r="AL668" s="4" t="s">
        <v>97</v>
      </c>
      <c r="AM668" s="4" t="s">
        <v>98</v>
      </c>
      <c r="AN668" s="4" t="s">
        <v>97</v>
      </c>
      <c r="AO668" s="4" t="s">
        <v>97</v>
      </c>
      <c r="AP668" s="4" t="s">
        <v>97</v>
      </c>
      <c r="AQ668" s="4" t="s">
        <v>97</v>
      </c>
      <c r="AR668" s="4" t="s">
        <v>97</v>
      </c>
      <c r="AS668" s="4" t="s">
        <v>97</v>
      </c>
      <c r="AT668" s="4" t="s">
        <v>97</v>
      </c>
      <c r="AU668" s="4" t="s">
        <v>97</v>
      </c>
      <c r="AV668" s="4" t="s">
        <v>97</v>
      </c>
      <c r="AW668" s="4" t="s">
        <v>97</v>
      </c>
      <c r="AX668" s="4" t="s">
        <v>97</v>
      </c>
      <c r="AY668" s="4" t="s">
        <v>97</v>
      </c>
      <c r="AZ668" s="4" t="s">
        <v>97</v>
      </c>
      <c r="BA668" s="4" t="s">
        <v>97</v>
      </c>
      <c r="BB668" s="4" t="s">
        <v>97</v>
      </c>
      <c r="BC668" s="4" t="s">
        <v>97</v>
      </c>
      <c r="BD668" s="4" t="s">
        <v>96</v>
      </c>
      <c r="BE668" s="4">
        <v>0</v>
      </c>
      <c r="BF668" s="4">
        <v>4</v>
      </c>
      <c r="BG668" s="4">
        <v>4</v>
      </c>
      <c r="BH668" s="4">
        <v>0</v>
      </c>
      <c r="BI668" s="4">
        <v>0</v>
      </c>
      <c r="BJ668" s="4">
        <v>0</v>
      </c>
      <c r="BK668" s="4">
        <v>11</v>
      </c>
      <c r="BL668" s="4" t="s">
        <v>97</v>
      </c>
      <c r="BM668" s="4" t="s">
        <v>97</v>
      </c>
      <c r="BN668" s="4" t="s">
        <v>98</v>
      </c>
      <c r="BO668" s="6" t="s">
        <v>97</v>
      </c>
      <c r="BP668" s="6" t="s">
        <v>98</v>
      </c>
      <c r="BQ668" s="6" t="s">
        <v>98</v>
      </c>
      <c r="BR668" s="6" t="s">
        <v>96</v>
      </c>
      <c r="BS668" s="6">
        <v>14</v>
      </c>
      <c r="BT668" s="6" t="s">
        <v>97</v>
      </c>
      <c r="BU668" s="29" t="s">
        <v>429</v>
      </c>
      <c r="BV668" s="29" t="s">
        <v>429</v>
      </c>
      <c r="BW668" s="29" t="s">
        <v>429</v>
      </c>
      <c r="BX668" s="29" t="s">
        <v>429</v>
      </c>
      <c r="BY668" s="29" t="s">
        <v>429</v>
      </c>
      <c r="BZ668" s="65" t="s">
        <v>429</v>
      </c>
      <c r="CA668" s="65" t="s">
        <v>429</v>
      </c>
      <c r="CB668" s="65" t="s">
        <v>429</v>
      </c>
      <c r="CC668" s="65" t="s">
        <v>429</v>
      </c>
      <c r="CD668" s="66">
        <v>171</v>
      </c>
      <c r="CE668" s="66">
        <v>81</v>
      </c>
      <c r="CF668" s="66">
        <v>45</v>
      </c>
      <c r="CG668" s="66">
        <v>0</v>
      </c>
      <c r="CH668" s="66">
        <v>0</v>
      </c>
      <c r="CI668" s="66">
        <v>76</v>
      </c>
      <c r="CJ668" s="66">
        <v>0</v>
      </c>
      <c r="CK668" s="66">
        <v>43</v>
      </c>
      <c r="CL668" s="66">
        <v>686</v>
      </c>
      <c r="CM668" s="66">
        <v>388</v>
      </c>
      <c r="CN668" s="66">
        <v>25</v>
      </c>
      <c r="CO668" s="66">
        <v>70</v>
      </c>
      <c r="CP668" s="66">
        <v>0</v>
      </c>
      <c r="CQ668" s="66">
        <v>0</v>
      </c>
      <c r="CR668" s="67">
        <v>0.15004439183190293</v>
      </c>
      <c r="CS668" s="67">
        <v>0.22077537733057118</v>
      </c>
      <c r="CT668" s="67">
        <v>0.31666173424089966</v>
      </c>
      <c r="CU668" s="67">
        <v>0.18644569399230543</v>
      </c>
      <c r="CV668" s="67">
        <v>0.1260728026043208</v>
      </c>
      <c r="CW668" s="68">
        <v>34</v>
      </c>
      <c r="CX668" s="68">
        <v>35</v>
      </c>
      <c r="CY668" s="68">
        <v>30</v>
      </c>
      <c r="CZ668" s="68">
        <v>22</v>
      </c>
    </row>
    <row r="669" spans="1:375" x14ac:dyDescent="0.3">
      <c r="A669" s="3" t="s">
        <v>1003</v>
      </c>
      <c r="B669" s="3" t="s">
        <v>1239</v>
      </c>
      <c r="C669" s="3" t="s">
        <v>1242</v>
      </c>
      <c r="D669" s="6">
        <v>520161</v>
      </c>
      <c r="E669" s="4">
        <v>1898</v>
      </c>
      <c r="F669" s="4">
        <v>56</v>
      </c>
      <c r="G669" s="54">
        <v>2.9504741833508957E-2</v>
      </c>
      <c r="H669" s="4">
        <v>1</v>
      </c>
      <c r="I669" s="4">
        <v>56</v>
      </c>
      <c r="J669" s="6">
        <v>56</v>
      </c>
      <c r="K669" s="6"/>
      <c r="L669" s="6"/>
      <c r="M669" s="61"/>
      <c r="N669" s="4" t="s">
        <v>1712</v>
      </c>
      <c r="O669" s="4">
        <v>0</v>
      </c>
      <c r="P669" s="4">
        <v>0</v>
      </c>
      <c r="Q669" s="4">
        <v>99</v>
      </c>
      <c r="R669" s="4">
        <v>99</v>
      </c>
      <c r="S669" s="4">
        <v>1</v>
      </c>
      <c r="T669" s="4">
        <v>0</v>
      </c>
      <c r="U669" s="4">
        <v>0</v>
      </c>
      <c r="V669" s="4">
        <v>98</v>
      </c>
      <c r="W669" s="4">
        <v>90</v>
      </c>
      <c r="X669" s="4">
        <v>10</v>
      </c>
      <c r="Y669" s="4">
        <v>0</v>
      </c>
      <c r="Z669" s="4">
        <v>0</v>
      </c>
      <c r="AA669" s="4">
        <v>100</v>
      </c>
      <c r="AB669" s="4">
        <v>100</v>
      </c>
      <c r="AC669" s="4">
        <v>0</v>
      </c>
      <c r="AD669" s="4">
        <v>98</v>
      </c>
      <c r="AE669" s="4">
        <v>90</v>
      </c>
      <c r="AF669" s="4">
        <v>0</v>
      </c>
      <c r="AG669" s="4">
        <v>50</v>
      </c>
      <c r="AH669" s="4">
        <v>50</v>
      </c>
      <c r="AI669" s="4">
        <v>100</v>
      </c>
      <c r="AJ669" s="4">
        <v>2</v>
      </c>
      <c r="AK669" s="4" t="s">
        <v>96</v>
      </c>
      <c r="AL669" s="4" t="s">
        <v>97</v>
      </c>
      <c r="AM669" s="4" t="s">
        <v>98</v>
      </c>
      <c r="AN669" s="4" t="s">
        <v>97</v>
      </c>
      <c r="AO669" s="4" t="s">
        <v>97</v>
      </c>
      <c r="AP669" s="4" t="s">
        <v>97</v>
      </c>
      <c r="AQ669" s="4" t="s">
        <v>97</v>
      </c>
      <c r="AR669" s="4" t="s">
        <v>97</v>
      </c>
      <c r="AS669" s="4" t="s">
        <v>97</v>
      </c>
      <c r="AT669" s="4" t="s">
        <v>97</v>
      </c>
      <c r="AU669" s="4" t="s">
        <v>97</v>
      </c>
      <c r="AV669" s="4" t="s">
        <v>97</v>
      </c>
      <c r="AW669" s="4" t="s">
        <v>97</v>
      </c>
      <c r="AX669" s="4" t="s">
        <v>97</v>
      </c>
      <c r="AY669" s="4" t="s">
        <v>97</v>
      </c>
      <c r="AZ669" s="4" t="s">
        <v>97</v>
      </c>
      <c r="BA669" s="4" t="s">
        <v>97</v>
      </c>
      <c r="BB669" s="4" t="s">
        <v>97</v>
      </c>
      <c r="BC669" s="4" t="s">
        <v>97</v>
      </c>
      <c r="BD669" s="4" t="s">
        <v>96</v>
      </c>
      <c r="BE669" s="4">
        <v>7</v>
      </c>
      <c r="BF669" s="4">
        <v>7</v>
      </c>
      <c r="BG669" s="4">
        <v>7</v>
      </c>
      <c r="BH669" s="4">
        <v>0</v>
      </c>
      <c r="BI669" s="4">
        <v>0</v>
      </c>
      <c r="BJ669" s="4">
        <v>0</v>
      </c>
      <c r="BK669" s="4">
        <v>9</v>
      </c>
      <c r="BL669" s="4" t="s">
        <v>97</v>
      </c>
      <c r="BM669" s="4" t="s">
        <v>97</v>
      </c>
      <c r="BN669" s="4" t="s">
        <v>98</v>
      </c>
      <c r="BO669" s="6" t="s">
        <v>97</v>
      </c>
      <c r="BP669" s="6" t="s">
        <v>98</v>
      </c>
      <c r="BQ669" s="6" t="s">
        <v>98</v>
      </c>
      <c r="BR669" s="6" t="s">
        <v>96</v>
      </c>
      <c r="BS669" s="6">
        <v>3</v>
      </c>
      <c r="BT669" s="6" t="s">
        <v>96</v>
      </c>
      <c r="BU669" s="29" t="s">
        <v>429</v>
      </c>
      <c r="BV669" s="29" t="s">
        <v>429</v>
      </c>
      <c r="BW669" s="29" t="s">
        <v>429</v>
      </c>
      <c r="BX669" s="29" t="s">
        <v>429</v>
      </c>
      <c r="BY669" s="29" t="s">
        <v>430</v>
      </c>
      <c r="BZ669" s="65" t="s">
        <v>429</v>
      </c>
      <c r="CA669" s="65" t="s">
        <v>429</v>
      </c>
      <c r="CB669" s="65" t="s">
        <v>429</v>
      </c>
      <c r="CC669" s="65" t="s">
        <v>429</v>
      </c>
      <c r="CD669" s="66">
        <v>80</v>
      </c>
      <c r="CE669" s="66">
        <v>33</v>
      </c>
      <c r="CF669" s="66">
        <v>18</v>
      </c>
      <c r="CG669" s="66">
        <v>0</v>
      </c>
      <c r="CH669" s="66">
        <v>1</v>
      </c>
      <c r="CI669" s="66">
        <v>30</v>
      </c>
      <c r="CJ669" s="66">
        <v>0</v>
      </c>
      <c r="CK669" s="66">
        <v>19</v>
      </c>
      <c r="CL669" s="66">
        <v>382</v>
      </c>
      <c r="CM669" s="66">
        <v>209</v>
      </c>
      <c r="CN669" s="66">
        <v>10</v>
      </c>
      <c r="CO669" s="66">
        <v>37</v>
      </c>
      <c r="CP669" s="66">
        <v>15</v>
      </c>
      <c r="CQ669" s="66">
        <v>12</v>
      </c>
      <c r="CR669" s="67">
        <v>0.13569937369519833</v>
      </c>
      <c r="CS669" s="67">
        <v>0.22233820459290188</v>
      </c>
      <c r="CT669" s="67">
        <v>0.30271398747390399</v>
      </c>
      <c r="CU669" s="67">
        <v>0.1826722338204593</v>
      </c>
      <c r="CV669" s="67">
        <v>0.15657620041753653</v>
      </c>
      <c r="CW669" s="68">
        <v>25</v>
      </c>
      <c r="CX669" s="68">
        <v>34</v>
      </c>
      <c r="CY669" s="68">
        <v>12</v>
      </c>
      <c r="CZ669" s="68">
        <v>23</v>
      </c>
    </row>
    <row r="670" spans="1:375" x14ac:dyDescent="0.3">
      <c r="A670" s="3" t="s">
        <v>1003</v>
      </c>
      <c r="B670" s="3" t="s">
        <v>1239</v>
      </c>
      <c r="C670" s="3" t="s">
        <v>1244</v>
      </c>
      <c r="D670" s="6">
        <v>520322</v>
      </c>
      <c r="E670" s="4">
        <v>539</v>
      </c>
      <c r="F670" s="4">
        <v>52</v>
      </c>
      <c r="G670" s="54">
        <v>9.6474953617810763E-2</v>
      </c>
      <c r="H670" s="4">
        <v>1</v>
      </c>
      <c r="I670" s="4">
        <v>52</v>
      </c>
      <c r="J670" s="6"/>
      <c r="K670" s="6"/>
      <c r="L670" s="6">
        <v>52</v>
      </c>
      <c r="M670" s="61"/>
      <c r="N670" s="4" t="s">
        <v>1735</v>
      </c>
      <c r="O670" s="4">
        <v>0</v>
      </c>
      <c r="P670" s="4">
        <v>0</v>
      </c>
      <c r="Q670" s="4">
        <v>0</v>
      </c>
      <c r="R670" s="4">
        <v>0</v>
      </c>
      <c r="S670" s="4">
        <v>100</v>
      </c>
      <c r="T670" s="4">
        <v>0</v>
      </c>
      <c r="U670" s="4">
        <v>0</v>
      </c>
      <c r="V670" s="4">
        <v>0</v>
      </c>
      <c r="W670" s="4">
        <v>0</v>
      </c>
      <c r="X670" s="4">
        <v>80</v>
      </c>
      <c r="Y670" s="4">
        <v>0</v>
      </c>
      <c r="Z670" s="4">
        <v>20</v>
      </c>
      <c r="AA670" s="4">
        <v>100</v>
      </c>
      <c r="AB670" s="4">
        <v>90</v>
      </c>
      <c r="AC670" s="4">
        <v>100</v>
      </c>
      <c r="AD670" s="4">
        <v>0</v>
      </c>
      <c r="AE670" s="4">
        <v>0</v>
      </c>
      <c r="AF670" s="4">
        <v>0</v>
      </c>
      <c r="AG670" s="4">
        <v>0</v>
      </c>
      <c r="AH670" s="4">
        <v>100</v>
      </c>
      <c r="AI670" s="4">
        <v>100</v>
      </c>
      <c r="AJ670" s="4">
        <v>2</v>
      </c>
      <c r="AK670" s="4" t="s">
        <v>96</v>
      </c>
      <c r="AL670" s="4" t="s">
        <v>97</v>
      </c>
      <c r="AM670" s="4" t="s">
        <v>98</v>
      </c>
      <c r="AN670" s="4" t="s">
        <v>97</v>
      </c>
      <c r="AO670" s="4" t="s">
        <v>97</v>
      </c>
      <c r="AP670" s="4" t="s">
        <v>97</v>
      </c>
      <c r="AQ670" s="4" t="s">
        <v>97</v>
      </c>
      <c r="AR670" s="4" t="s">
        <v>96</v>
      </c>
      <c r="AS670" s="4" t="s">
        <v>97</v>
      </c>
      <c r="AT670" s="4" t="s">
        <v>97</v>
      </c>
      <c r="AU670" s="4" t="s">
        <v>97</v>
      </c>
      <c r="AV670" s="4" t="s">
        <v>97</v>
      </c>
      <c r="AW670" s="4" t="s">
        <v>97</v>
      </c>
      <c r="AX670" s="4" t="s">
        <v>97</v>
      </c>
      <c r="AY670" s="4" t="s">
        <v>97</v>
      </c>
      <c r="AZ670" s="4" t="s">
        <v>97</v>
      </c>
      <c r="BA670" s="4" t="s">
        <v>97</v>
      </c>
      <c r="BB670" s="4" t="s">
        <v>97</v>
      </c>
      <c r="BC670" s="4" t="s">
        <v>97</v>
      </c>
      <c r="BD670" s="4" t="s">
        <v>96</v>
      </c>
      <c r="BE670" s="4">
        <v>8</v>
      </c>
      <c r="BF670" s="4">
        <v>8</v>
      </c>
      <c r="BG670" s="4">
        <v>16</v>
      </c>
      <c r="BH670" s="4">
        <v>0</v>
      </c>
      <c r="BI670" s="4">
        <v>8</v>
      </c>
      <c r="BJ670" s="4">
        <v>0</v>
      </c>
      <c r="BK670" s="4">
        <v>7</v>
      </c>
      <c r="BL670" s="4" t="s">
        <v>97</v>
      </c>
      <c r="BM670" s="4" t="s">
        <v>97</v>
      </c>
      <c r="BN670" s="4" t="s">
        <v>98</v>
      </c>
      <c r="BO670" s="6" t="s">
        <v>97</v>
      </c>
      <c r="BP670" s="6" t="s">
        <v>98</v>
      </c>
      <c r="BQ670" s="6" t="s">
        <v>98</v>
      </c>
      <c r="BR670" s="6" t="s">
        <v>96</v>
      </c>
      <c r="BS670" s="6">
        <v>3</v>
      </c>
      <c r="BT670" s="6" t="s">
        <v>96</v>
      </c>
      <c r="BU670" s="29" t="s">
        <v>429</v>
      </c>
      <c r="BV670" s="29" t="s">
        <v>429</v>
      </c>
      <c r="BW670" s="29" t="s">
        <v>429</v>
      </c>
      <c r="BX670" s="29" t="s">
        <v>429</v>
      </c>
      <c r="BY670" s="29" t="s">
        <v>429</v>
      </c>
      <c r="BZ670" s="65" t="s">
        <v>429</v>
      </c>
      <c r="CA670" s="65" t="s">
        <v>429</v>
      </c>
      <c r="CB670" s="65" t="s">
        <v>429</v>
      </c>
      <c r="CC670" s="65" t="s">
        <v>429</v>
      </c>
      <c r="CD670" s="66">
        <v>10</v>
      </c>
      <c r="CE670" s="66">
        <v>9</v>
      </c>
      <c r="CF670" s="66">
        <v>0</v>
      </c>
      <c r="CG670" s="66">
        <v>0</v>
      </c>
      <c r="CH670" s="66">
        <v>0</v>
      </c>
      <c r="CI670" s="66">
        <v>31</v>
      </c>
      <c r="CJ670" s="66">
        <v>0</v>
      </c>
      <c r="CK670" s="66">
        <v>15</v>
      </c>
      <c r="CL670" s="66">
        <v>109</v>
      </c>
      <c r="CM670" s="66">
        <v>64</v>
      </c>
      <c r="CN670" s="66">
        <v>4</v>
      </c>
      <c r="CO670" s="66">
        <v>12</v>
      </c>
      <c r="CP670" s="66">
        <v>6</v>
      </c>
      <c r="CQ670" s="66">
        <v>6</v>
      </c>
      <c r="CR670" s="67">
        <v>0.13627992633517497</v>
      </c>
      <c r="CS670" s="67">
        <v>0.2283609576427256</v>
      </c>
      <c r="CT670" s="67">
        <v>0.30755064456721914</v>
      </c>
      <c r="CU670" s="67">
        <v>0.16206261510128914</v>
      </c>
      <c r="CV670" s="67">
        <v>0.16574585635359115</v>
      </c>
      <c r="CW670" s="68">
        <v>0</v>
      </c>
      <c r="CX670" s="68">
        <v>13</v>
      </c>
      <c r="CY670" s="68">
        <v>4</v>
      </c>
      <c r="CZ670" s="68">
        <v>4</v>
      </c>
    </row>
    <row r="671" spans="1:375" x14ac:dyDescent="0.3">
      <c r="A671" s="3" t="s">
        <v>1003</v>
      </c>
      <c r="B671" s="3" t="s">
        <v>1239</v>
      </c>
      <c r="C671" s="3" t="s">
        <v>1246</v>
      </c>
      <c r="D671" s="6">
        <v>520365</v>
      </c>
      <c r="E671" s="4">
        <v>520</v>
      </c>
      <c r="F671" s="4">
        <v>61</v>
      </c>
      <c r="G671" s="54">
        <v>0.11730769230769231</v>
      </c>
      <c r="H671" s="4">
        <v>1</v>
      </c>
      <c r="I671" s="4">
        <v>61</v>
      </c>
      <c r="J671" s="6"/>
      <c r="K671" s="6"/>
      <c r="L671" s="6">
        <v>61</v>
      </c>
      <c r="M671" s="61"/>
      <c r="N671" s="4" t="s">
        <v>1735</v>
      </c>
      <c r="O671" s="4">
        <v>0</v>
      </c>
      <c r="P671" s="4">
        <v>0</v>
      </c>
      <c r="Q671" s="4">
        <v>0</v>
      </c>
      <c r="R671" s="4">
        <v>0</v>
      </c>
      <c r="S671" s="4">
        <v>100</v>
      </c>
      <c r="T671" s="4">
        <v>0</v>
      </c>
      <c r="U671" s="4">
        <v>0</v>
      </c>
      <c r="V671" s="4">
        <v>0</v>
      </c>
      <c r="W671" s="4">
        <v>0</v>
      </c>
      <c r="X671" s="4">
        <v>100</v>
      </c>
      <c r="Y671" s="4">
        <v>0</v>
      </c>
      <c r="Z671" s="4">
        <v>0</v>
      </c>
      <c r="AA671" s="4">
        <v>100</v>
      </c>
      <c r="AB671" s="4">
        <v>100</v>
      </c>
      <c r="AC671" s="4">
        <v>100</v>
      </c>
      <c r="AD671" s="4">
        <v>0</v>
      </c>
      <c r="AE671" s="4">
        <v>0</v>
      </c>
      <c r="AF671" s="4">
        <v>5</v>
      </c>
      <c r="AG671" s="4">
        <v>15</v>
      </c>
      <c r="AH671" s="4">
        <v>80</v>
      </c>
      <c r="AI671" s="4">
        <v>100</v>
      </c>
      <c r="AJ671" s="4">
        <v>2</v>
      </c>
      <c r="AK671" s="4" t="s">
        <v>96</v>
      </c>
      <c r="AL671" s="4" t="s">
        <v>96</v>
      </c>
      <c r="AM671" s="4">
        <v>1</v>
      </c>
      <c r="AN671" s="4" t="s">
        <v>96</v>
      </c>
      <c r="AO671" s="4" t="s">
        <v>97</v>
      </c>
      <c r="AP671" s="4" t="s">
        <v>97</v>
      </c>
      <c r="AQ671" s="4" t="s">
        <v>96</v>
      </c>
      <c r="AR671" s="4" t="s">
        <v>96</v>
      </c>
      <c r="AS671" s="4" t="s">
        <v>97</v>
      </c>
      <c r="AT671" s="4" t="s">
        <v>97</v>
      </c>
      <c r="AU671" s="4" t="s">
        <v>97</v>
      </c>
      <c r="AV671" s="4" t="s">
        <v>97</v>
      </c>
      <c r="AW671" s="4" t="s">
        <v>97</v>
      </c>
      <c r="AX671" s="4" t="s">
        <v>97</v>
      </c>
      <c r="AY671" s="4" t="s">
        <v>97</v>
      </c>
      <c r="AZ671" s="4" t="s">
        <v>97</v>
      </c>
      <c r="BA671" s="4" t="s">
        <v>97</v>
      </c>
      <c r="BB671" s="4" t="s">
        <v>97</v>
      </c>
      <c r="BC671" s="4" t="s">
        <v>97</v>
      </c>
      <c r="BD671" s="4" t="s">
        <v>96</v>
      </c>
      <c r="BE671" s="4">
        <v>7</v>
      </c>
      <c r="BF671" s="4">
        <v>7</v>
      </c>
      <c r="BG671" s="4">
        <v>20</v>
      </c>
      <c r="BH671" s="4">
        <v>1</v>
      </c>
      <c r="BI671" s="4">
        <v>9</v>
      </c>
      <c r="BJ671" s="4">
        <v>3</v>
      </c>
      <c r="BK671" s="4">
        <v>7</v>
      </c>
      <c r="BL671" s="4" t="s">
        <v>97</v>
      </c>
      <c r="BM671" s="4" t="s">
        <v>1713</v>
      </c>
      <c r="BN671" s="4" t="s">
        <v>98</v>
      </c>
      <c r="BO671" s="6" t="s">
        <v>97</v>
      </c>
      <c r="BP671" s="6" t="s">
        <v>98</v>
      </c>
      <c r="BQ671" s="6" t="s">
        <v>98</v>
      </c>
      <c r="BR671" s="6" t="s">
        <v>96</v>
      </c>
      <c r="BS671" s="6">
        <v>23</v>
      </c>
      <c r="BT671" s="6" t="s">
        <v>96</v>
      </c>
      <c r="BU671" s="29" t="s">
        <v>429</v>
      </c>
      <c r="BV671" s="29" t="s">
        <v>429</v>
      </c>
      <c r="BW671" s="29" t="s">
        <v>429</v>
      </c>
      <c r="BX671" s="29" t="s">
        <v>429</v>
      </c>
      <c r="BY671" s="29" t="s">
        <v>429</v>
      </c>
      <c r="BZ671" s="65" t="s">
        <v>429</v>
      </c>
      <c r="CA671" s="65" t="s">
        <v>429</v>
      </c>
      <c r="CB671" s="65" t="s">
        <v>429</v>
      </c>
      <c r="CC671" s="65" t="s">
        <v>429</v>
      </c>
      <c r="CD671" s="66">
        <v>76</v>
      </c>
      <c r="CE671" s="66">
        <v>35</v>
      </c>
      <c r="CF671" s="66">
        <v>20</v>
      </c>
      <c r="CG671" s="66">
        <v>0</v>
      </c>
      <c r="CH671" s="66">
        <v>0</v>
      </c>
      <c r="CI671" s="66">
        <v>43</v>
      </c>
      <c r="CJ671" s="66">
        <v>0</v>
      </c>
      <c r="CK671" s="66">
        <v>17</v>
      </c>
      <c r="CL671" s="66">
        <v>95</v>
      </c>
      <c r="CM671" s="66">
        <v>50</v>
      </c>
      <c r="CN671" s="66">
        <v>7</v>
      </c>
      <c r="CO671" s="66">
        <v>14</v>
      </c>
      <c r="CP671" s="66">
        <v>17</v>
      </c>
      <c r="CQ671" s="66">
        <v>15</v>
      </c>
      <c r="CR671" s="67">
        <v>0.18110236220472442</v>
      </c>
      <c r="CS671" s="67">
        <v>0.23031496062992127</v>
      </c>
      <c r="CT671" s="67">
        <v>0.25590551181102361</v>
      </c>
      <c r="CU671" s="67">
        <v>0.16535433070866143</v>
      </c>
      <c r="CV671" s="67">
        <v>0.1673228346456693</v>
      </c>
      <c r="CW671" s="68">
        <v>19</v>
      </c>
      <c r="CX671" s="68">
        <v>13</v>
      </c>
      <c r="CY671" s="68">
        <v>8</v>
      </c>
      <c r="CZ671" s="68">
        <v>7</v>
      </c>
    </row>
    <row r="672" spans="1:375" x14ac:dyDescent="0.3">
      <c r="A672" s="3" t="s">
        <v>1003</v>
      </c>
      <c r="B672" s="3" t="s">
        <v>1239</v>
      </c>
      <c r="C672" s="3" t="s">
        <v>1239</v>
      </c>
      <c r="D672" s="6">
        <v>520802</v>
      </c>
      <c r="E672" s="4">
        <v>19648</v>
      </c>
      <c r="F672" s="4">
        <v>1313</v>
      </c>
      <c r="G672" s="54">
        <v>6.6826140065146575E-2</v>
      </c>
      <c r="H672" s="4">
        <v>3</v>
      </c>
      <c r="I672" s="4">
        <v>923</v>
      </c>
      <c r="J672" s="6"/>
      <c r="K672" s="6">
        <v>288</v>
      </c>
      <c r="L672" s="6">
        <v>635</v>
      </c>
      <c r="M672" s="61">
        <v>389.99999999999994</v>
      </c>
      <c r="N672" s="4" t="s">
        <v>1712</v>
      </c>
      <c r="O672" s="4">
        <v>37</v>
      </c>
      <c r="P672" s="4">
        <v>111</v>
      </c>
      <c r="Q672" s="4">
        <v>99</v>
      </c>
      <c r="R672" s="4">
        <v>95</v>
      </c>
      <c r="S672" s="4">
        <v>5</v>
      </c>
      <c r="T672" s="4">
        <v>0</v>
      </c>
      <c r="U672" s="4">
        <v>0</v>
      </c>
      <c r="V672" s="4">
        <v>99</v>
      </c>
      <c r="W672" s="4">
        <v>98</v>
      </c>
      <c r="X672" s="4">
        <v>1</v>
      </c>
      <c r="Y672" s="4">
        <v>0</v>
      </c>
      <c r="Z672" s="4">
        <v>1</v>
      </c>
      <c r="AA672" s="4">
        <v>100</v>
      </c>
      <c r="AB672" s="4">
        <v>100</v>
      </c>
      <c r="AC672" s="4">
        <v>94</v>
      </c>
      <c r="AD672" s="4">
        <v>98</v>
      </c>
      <c r="AE672" s="4">
        <v>95</v>
      </c>
      <c r="AF672" s="4">
        <v>60</v>
      </c>
      <c r="AG672" s="4">
        <v>15</v>
      </c>
      <c r="AH672" s="4">
        <v>25</v>
      </c>
      <c r="AI672" s="4">
        <v>100</v>
      </c>
      <c r="AJ672" s="4">
        <v>2</v>
      </c>
      <c r="AK672" s="4" t="s">
        <v>96</v>
      </c>
      <c r="AL672" s="4" t="s">
        <v>97</v>
      </c>
      <c r="AM672" s="4" t="s">
        <v>98</v>
      </c>
      <c r="AN672" s="4" t="s">
        <v>96</v>
      </c>
      <c r="AO672" s="4" t="s">
        <v>96</v>
      </c>
      <c r="AP672" s="4" t="s">
        <v>97</v>
      </c>
      <c r="AQ672" s="4" t="s">
        <v>97</v>
      </c>
      <c r="AR672" s="4" t="s">
        <v>96</v>
      </c>
      <c r="AS672" s="4" t="s">
        <v>96</v>
      </c>
      <c r="AT672" s="4" t="s">
        <v>97</v>
      </c>
      <c r="AU672" s="4" t="s">
        <v>97</v>
      </c>
      <c r="AV672" s="4" t="s">
        <v>97</v>
      </c>
      <c r="AW672" s="4" t="s">
        <v>96</v>
      </c>
      <c r="AX672" s="4" t="s">
        <v>97</v>
      </c>
      <c r="AY672" s="4" t="s">
        <v>97</v>
      </c>
      <c r="AZ672" s="4" t="s">
        <v>97</v>
      </c>
      <c r="BA672" s="4" t="s">
        <v>97</v>
      </c>
      <c r="BB672" s="4" t="s">
        <v>97</v>
      </c>
      <c r="BC672" s="4" t="s">
        <v>96</v>
      </c>
      <c r="BD672" s="4" t="s">
        <v>96</v>
      </c>
      <c r="BE672" s="4">
        <v>0</v>
      </c>
      <c r="BF672" s="4">
        <v>0</v>
      </c>
      <c r="BG672" s="4">
        <v>0</v>
      </c>
      <c r="BH672" s="4">
        <v>0</v>
      </c>
      <c r="BI672" s="4">
        <v>0</v>
      </c>
      <c r="BJ672" s="4">
        <v>0</v>
      </c>
      <c r="BK672" s="4">
        <v>18</v>
      </c>
      <c r="BL672" s="4" t="s">
        <v>97</v>
      </c>
      <c r="BM672" s="4" t="s">
        <v>96</v>
      </c>
      <c r="BN672" s="4" t="s">
        <v>1714</v>
      </c>
      <c r="BO672" s="6" t="s">
        <v>97</v>
      </c>
      <c r="BP672" s="6" t="s">
        <v>98</v>
      </c>
      <c r="BQ672" s="6" t="s">
        <v>98</v>
      </c>
      <c r="BR672" s="6" t="s">
        <v>96</v>
      </c>
      <c r="BS672" s="6">
        <v>92</v>
      </c>
      <c r="BT672" s="6" t="s">
        <v>96</v>
      </c>
      <c r="BU672" s="29" t="s">
        <v>429</v>
      </c>
      <c r="BV672" s="29" t="s">
        <v>1801</v>
      </c>
      <c r="BW672" s="29" t="s">
        <v>429</v>
      </c>
      <c r="BX672" s="29" t="s">
        <v>1802</v>
      </c>
      <c r="BY672" s="29" t="s">
        <v>430</v>
      </c>
      <c r="BZ672" s="65" t="s">
        <v>429</v>
      </c>
      <c r="CA672" s="65" t="s">
        <v>1799</v>
      </c>
      <c r="CB672" s="65" t="s">
        <v>429</v>
      </c>
      <c r="CC672" s="65" t="s">
        <v>429</v>
      </c>
      <c r="CD672" s="66">
        <v>975</v>
      </c>
      <c r="CE672" s="66">
        <v>427</v>
      </c>
      <c r="CF672" s="66">
        <v>202</v>
      </c>
      <c r="CG672" s="66">
        <v>43</v>
      </c>
      <c r="CH672" s="66">
        <v>4</v>
      </c>
      <c r="CI672" s="66">
        <v>695</v>
      </c>
      <c r="CJ672" s="66">
        <v>115</v>
      </c>
      <c r="CK672" s="66">
        <v>333</v>
      </c>
      <c r="CL672" s="66">
        <v>3651</v>
      </c>
      <c r="CM672" s="66">
        <v>2229</v>
      </c>
      <c r="CN672" s="66">
        <v>186</v>
      </c>
      <c r="CO672" s="66">
        <v>455</v>
      </c>
      <c r="CP672" s="66">
        <v>382</v>
      </c>
      <c r="CQ672" s="66">
        <v>321</v>
      </c>
      <c r="CR672" s="67">
        <v>0.15074892104595075</v>
      </c>
      <c r="CS672" s="67">
        <v>0.20233561817720233</v>
      </c>
      <c r="CT672" s="67">
        <v>0.30982482863670985</v>
      </c>
      <c r="CU672" s="67">
        <v>0.20802234069560802</v>
      </c>
      <c r="CV672" s="67">
        <v>0.12906829144452908</v>
      </c>
      <c r="CW672" s="68">
        <v>176</v>
      </c>
      <c r="CX672" s="68">
        <v>324</v>
      </c>
      <c r="CY672" s="68">
        <v>166</v>
      </c>
      <c r="CZ672" s="68">
        <v>178</v>
      </c>
    </row>
    <row r="673" spans="1:375" x14ac:dyDescent="0.3">
      <c r="A673" s="3" t="s">
        <v>1003</v>
      </c>
      <c r="B673" s="3" t="s">
        <v>1239</v>
      </c>
      <c r="C673" s="3" t="s">
        <v>1250</v>
      </c>
      <c r="D673" s="6">
        <v>520829</v>
      </c>
      <c r="E673" s="4">
        <v>2434</v>
      </c>
      <c r="F673" s="4">
        <v>560</v>
      </c>
      <c r="G673" s="54">
        <v>0.23007395234182415</v>
      </c>
      <c r="H673" s="4">
        <v>1</v>
      </c>
      <c r="I673" s="4">
        <v>550</v>
      </c>
      <c r="J673" s="6"/>
      <c r="K673" s="6">
        <v>550</v>
      </c>
      <c r="L673" s="6"/>
      <c r="M673" s="61">
        <v>10</v>
      </c>
      <c r="N673" s="4" t="s">
        <v>1712</v>
      </c>
      <c r="O673" s="4">
        <v>0</v>
      </c>
      <c r="P673" s="4">
        <v>0</v>
      </c>
      <c r="Q673" s="4">
        <v>100</v>
      </c>
      <c r="R673" s="4">
        <v>95</v>
      </c>
      <c r="S673" s="4">
        <v>5</v>
      </c>
      <c r="T673" s="4">
        <v>0</v>
      </c>
      <c r="U673" s="4">
        <v>0</v>
      </c>
      <c r="V673" s="4">
        <v>100</v>
      </c>
      <c r="W673" s="4">
        <v>90</v>
      </c>
      <c r="X673" s="4">
        <v>10</v>
      </c>
      <c r="Y673" s="4">
        <v>0</v>
      </c>
      <c r="Z673" s="4">
        <v>0</v>
      </c>
      <c r="AA673" s="4">
        <v>100</v>
      </c>
      <c r="AB673" s="4">
        <v>100</v>
      </c>
      <c r="AC673" s="4">
        <v>100</v>
      </c>
      <c r="AD673" s="4">
        <v>100</v>
      </c>
      <c r="AE673" s="4">
        <v>40</v>
      </c>
      <c r="AF673" s="4">
        <v>0</v>
      </c>
      <c r="AG673" s="4">
        <v>40</v>
      </c>
      <c r="AH673" s="4">
        <v>60</v>
      </c>
      <c r="AI673" s="4">
        <v>100</v>
      </c>
      <c r="AJ673" s="4">
        <v>2</v>
      </c>
      <c r="AK673" s="4" t="s">
        <v>96</v>
      </c>
      <c r="AL673" s="4" t="s">
        <v>96</v>
      </c>
      <c r="AM673" s="4">
        <v>2</v>
      </c>
      <c r="AN673" s="4" t="s">
        <v>96</v>
      </c>
      <c r="AO673" s="4" t="s">
        <v>97</v>
      </c>
      <c r="AP673" s="4" t="s">
        <v>97</v>
      </c>
      <c r="AQ673" s="4" t="s">
        <v>97</v>
      </c>
      <c r="AR673" s="4" t="s">
        <v>96</v>
      </c>
      <c r="AS673" s="4" t="s">
        <v>97</v>
      </c>
      <c r="AT673" s="4" t="s">
        <v>97</v>
      </c>
      <c r="AU673" s="4" t="s">
        <v>97</v>
      </c>
      <c r="AV673" s="4" t="s">
        <v>96</v>
      </c>
      <c r="AW673" s="4" t="s">
        <v>97</v>
      </c>
      <c r="AX673" s="4" t="s">
        <v>97</v>
      </c>
      <c r="AY673" s="4" t="s">
        <v>97</v>
      </c>
      <c r="AZ673" s="4" t="s">
        <v>97</v>
      </c>
      <c r="BA673" s="4" t="s">
        <v>97</v>
      </c>
      <c r="BB673" s="4" t="s">
        <v>97</v>
      </c>
      <c r="BC673" s="4" t="s">
        <v>97</v>
      </c>
      <c r="BD673" s="4" t="s">
        <v>96</v>
      </c>
      <c r="BE673" s="4">
        <v>0</v>
      </c>
      <c r="BF673" s="4">
        <v>0</v>
      </c>
      <c r="BG673" s="4">
        <v>7</v>
      </c>
      <c r="BH673" s="4">
        <v>0</v>
      </c>
      <c r="BI673" s="4">
        <v>0</v>
      </c>
      <c r="BJ673" s="4">
        <v>0</v>
      </c>
      <c r="BK673" s="4">
        <v>9</v>
      </c>
      <c r="BL673" s="4" t="s">
        <v>97</v>
      </c>
      <c r="BM673" s="4" t="s">
        <v>1713</v>
      </c>
      <c r="BN673" s="4" t="s">
        <v>98</v>
      </c>
      <c r="BO673" s="6" t="s">
        <v>97</v>
      </c>
      <c r="BP673" s="6" t="s">
        <v>98</v>
      </c>
      <c r="BQ673" s="6" t="s">
        <v>98</v>
      </c>
      <c r="BR673" s="6" t="s">
        <v>96</v>
      </c>
      <c r="BS673" s="6">
        <v>2</v>
      </c>
      <c r="BT673" s="6" t="s">
        <v>96</v>
      </c>
      <c r="BU673" s="29" t="s">
        <v>429</v>
      </c>
      <c r="BV673" s="29" t="s">
        <v>429</v>
      </c>
      <c r="BW673" s="29" t="s">
        <v>429</v>
      </c>
      <c r="BX673" s="29" t="s">
        <v>429</v>
      </c>
      <c r="BY673" s="29" t="s">
        <v>430</v>
      </c>
      <c r="BZ673" s="65" t="s">
        <v>429</v>
      </c>
      <c r="CA673" s="65" t="s">
        <v>429</v>
      </c>
      <c r="CB673" s="65" t="s">
        <v>429</v>
      </c>
      <c r="CC673" s="65" t="s">
        <v>429</v>
      </c>
      <c r="CD673" s="66">
        <v>162</v>
      </c>
      <c r="CE673" s="66">
        <v>71</v>
      </c>
      <c r="CF673" s="66">
        <v>45</v>
      </c>
      <c r="CG673" s="66">
        <v>0</v>
      </c>
      <c r="CH673" s="66">
        <v>0</v>
      </c>
      <c r="CI673" s="66">
        <v>140</v>
      </c>
      <c r="CJ673" s="66">
        <v>0</v>
      </c>
      <c r="CK673" s="66">
        <v>59</v>
      </c>
      <c r="CL673" s="66">
        <v>444</v>
      </c>
      <c r="CM673" s="66">
        <v>288</v>
      </c>
      <c r="CN673" s="66">
        <v>22</v>
      </c>
      <c r="CO673" s="66">
        <v>68</v>
      </c>
      <c r="CP673" s="66">
        <v>65</v>
      </c>
      <c r="CQ673" s="66">
        <v>57</v>
      </c>
      <c r="CR673" s="67">
        <v>0.15508021390374332</v>
      </c>
      <c r="CS673" s="67">
        <v>0.18922254216371864</v>
      </c>
      <c r="CT673" s="67">
        <v>0.29288358700123407</v>
      </c>
      <c r="CU673" s="67">
        <v>0.19374742904154668</v>
      </c>
      <c r="CV673" s="67">
        <v>0.16906622788975731</v>
      </c>
      <c r="CW673" s="68">
        <v>29</v>
      </c>
      <c r="CX673" s="68">
        <v>31</v>
      </c>
      <c r="CY673" s="68">
        <v>21</v>
      </c>
      <c r="CZ673" s="68">
        <v>23</v>
      </c>
      <c r="DI673" s="47"/>
      <c r="DJ673" s="47"/>
      <c r="DK673" s="47"/>
      <c r="DL673" s="47"/>
      <c r="DM673" s="47"/>
      <c r="DN673" s="47"/>
      <c r="DO673" s="47"/>
      <c r="DP673" s="47"/>
      <c r="DQ673" s="47"/>
      <c r="DR673" s="47"/>
      <c r="DS673" s="47"/>
      <c r="DT673" s="47"/>
      <c r="DU673" s="47"/>
      <c r="DV673" s="47"/>
      <c r="DW673" s="47"/>
      <c r="DX673" s="47"/>
      <c r="DY673" s="47"/>
      <c r="DZ673" s="47"/>
      <c r="EA673" s="47"/>
      <c r="EB673" s="47"/>
      <c r="EC673" s="47"/>
      <c r="ED673" s="47"/>
      <c r="EE673" s="47"/>
      <c r="EF673" s="47"/>
      <c r="EG673" s="47"/>
      <c r="EH673" s="47"/>
      <c r="EI673" s="47"/>
      <c r="EJ673" s="47"/>
      <c r="EK673" s="47"/>
      <c r="EL673" s="47"/>
      <c r="EM673" s="47"/>
      <c r="EN673" s="47"/>
      <c r="EO673" s="47"/>
      <c r="EP673" s="47"/>
      <c r="EQ673" s="47"/>
      <c r="ER673" s="47"/>
      <c r="ES673" s="47"/>
      <c r="ET673" s="47"/>
      <c r="EU673" s="47"/>
      <c r="EV673" s="47"/>
      <c r="EW673" s="47"/>
      <c r="EX673" s="47"/>
      <c r="EY673" s="47"/>
      <c r="EZ673" s="47"/>
      <c r="FA673" s="47"/>
      <c r="FB673" s="47"/>
      <c r="FC673" s="47"/>
      <c r="FD673" s="47"/>
      <c r="FE673" s="47"/>
      <c r="FF673" s="47"/>
      <c r="FG673" s="47"/>
      <c r="FH673" s="47"/>
      <c r="FI673" s="47"/>
      <c r="FJ673" s="47"/>
      <c r="FK673" s="47"/>
      <c r="FL673" s="47"/>
      <c r="FM673" s="47"/>
      <c r="FN673" s="47"/>
      <c r="FO673" s="47"/>
      <c r="FP673" s="47"/>
      <c r="FQ673" s="47"/>
      <c r="FR673" s="47"/>
      <c r="FS673" s="47"/>
      <c r="FT673" s="47"/>
      <c r="FU673" s="47"/>
      <c r="FV673" s="47"/>
      <c r="FW673" s="47"/>
      <c r="FX673" s="47"/>
      <c r="FY673" s="47"/>
      <c r="FZ673" s="47"/>
      <c r="GA673" s="47"/>
      <c r="GB673" s="47"/>
      <c r="GC673" s="47"/>
      <c r="GD673" s="47"/>
      <c r="GE673" s="47"/>
      <c r="GF673" s="47"/>
      <c r="GG673" s="47"/>
      <c r="GH673" s="47"/>
      <c r="GI673" s="47"/>
      <c r="GJ673" s="47"/>
      <c r="GK673" s="47"/>
      <c r="GL673" s="47"/>
      <c r="GM673" s="47"/>
      <c r="GN673" s="47"/>
      <c r="GO673" s="47"/>
      <c r="GP673" s="47"/>
      <c r="GQ673" s="47"/>
      <c r="GR673" s="47"/>
      <c r="GS673" s="47"/>
      <c r="GT673" s="47"/>
      <c r="GU673" s="47"/>
      <c r="GV673" s="47"/>
      <c r="GW673" s="47"/>
      <c r="GX673" s="47"/>
      <c r="GY673" s="47"/>
      <c r="GZ673" s="47"/>
      <c r="HA673" s="47"/>
      <c r="HB673" s="47"/>
      <c r="HC673" s="47"/>
      <c r="HD673" s="47"/>
      <c r="HE673" s="47"/>
      <c r="HF673" s="47"/>
      <c r="HG673" s="47"/>
      <c r="HH673" s="47"/>
      <c r="HI673" s="47"/>
      <c r="HJ673" s="47"/>
      <c r="HK673" s="47"/>
      <c r="HL673" s="47"/>
      <c r="HM673" s="47"/>
      <c r="HN673" s="47"/>
      <c r="HO673" s="47"/>
      <c r="HP673" s="47"/>
      <c r="HQ673" s="47"/>
      <c r="HR673" s="47"/>
      <c r="HS673" s="47"/>
      <c r="HT673" s="47"/>
      <c r="HU673" s="47"/>
      <c r="HV673" s="47"/>
      <c r="HW673" s="47"/>
      <c r="HX673" s="47"/>
      <c r="HY673" s="47"/>
      <c r="HZ673" s="47"/>
      <c r="IA673" s="47"/>
      <c r="IB673" s="47"/>
      <c r="IC673" s="47"/>
      <c r="ID673" s="47"/>
      <c r="IE673" s="47"/>
      <c r="IF673" s="47"/>
      <c r="IG673" s="47"/>
      <c r="IH673" s="47"/>
      <c r="II673" s="47"/>
      <c r="IJ673" s="47"/>
      <c r="IK673" s="47"/>
      <c r="IL673" s="47"/>
      <c r="IM673" s="47"/>
      <c r="IN673" s="47"/>
      <c r="IO673" s="47"/>
      <c r="IP673" s="47"/>
      <c r="IQ673" s="47"/>
      <c r="IR673" s="47"/>
      <c r="IS673" s="47"/>
      <c r="IT673" s="47"/>
      <c r="IU673" s="47"/>
      <c r="IV673" s="47"/>
      <c r="IW673" s="47"/>
      <c r="IX673" s="47"/>
      <c r="IY673" s="47"/>
      <c r="IZ673" s="47"/>
      <c r="JA673" s="47"/>
      <c r="JB673" s="47"/>
      <c r="JC673" s="47"/>
      <c r="JD673" s="47"/>
      <c r="JE673" s="47"/>
      <c r="JF673" s="47"/>
      <c r="JG673" s="47"/>
      <c r="JH673" s="47"/>
      <c r="JI673" s="47"/>
      <c r="JJ673" s="47"/>
      <c r="JK673" s="47"/>
      <c r="JL673" s="47"/>
      <c r="JM673" s="47"/>
      <c r="JN673" s="47"/>
      <c r="JO673" s="47"/>
      <c r="JP673" s="47"/>
      <c r="JQ673" s="47"/>
      <c r="JR673" s="47"/>
      <c r="JS673" s="47"/>
      <c r="JT673" s="47"/>
      <c r="JU673" s="47"/>
      <c r="JV673" s="47"/>
      <c r="JW673" s="47"/>
      <c r="JX673" s="47"/>
      <c r="JY673" s="47"/>
      <c r="JZ673" s="47"/>
      <c r="KA673" s="47"/>
      <c r="KB673" s="47"/>
      <c r="KC673" s="47"/>
      <c r="KD673" s="47"/>
      <c r="KE673" s="47"/>
      <c r="KF673" s="47"/>
      <c r="KG673" s="47"/>
      <c r="KH673" s="47"/>
      <c r="KI673" s="47"/>
      <c r="KJ673" s="47"/>
      <c r="KK673" s="47"/>
      <c r="KL673" s="47"/>
      <c r="KM673" s="47"/>
      <c r="KN673" s="47"/>
      <c r="KO673" s="47"/>
      <c r="KP673" s="47"/>
      <c r="KQ673" s="47"/>
      <c r="KR673" s="47"/>
      <c r="KS673" s="47"/>
      <c r="KT673" s="47"/>
      <c r="KU673" s="47"/>
      <c r="KV673" s="47"/>
      <c r="KW673" s="47"/>
      <c r="KX673" s="47"/>
      <c r="KY673" s="47"/>
      <c r="KZ673" s="47"/>
      <c r="LA673" s="47"/>
      <c r="LB673" s="47"/>
      <c r="LC673" s="47"/>
      <c r="LD673" s="47"/>
      <c r="LE673" s="47"/>
      <c r="LF673" s="47"/>
      <c r="LG673" s="47"/>
      <c r="LH673" s="47"/>
      <c r="LI673" s="47"/>
      <c r="LJ673" s="47"/>
      <c r="LK673" s="47"/>
      <c r="LL673" s="47"/>
      <c r="LM673" s="47"/>
      <c r="LN673" s="47"/>
      <c r="LO673" s="47"/>
      <c r="LP673" s="47"/>
      <c r="LQ673" s="47"/>
      <c r="LR673" s="47"/>
      <c r="LS673" s="47"/>
      <c r="LT673" s="47"/>
      <c r="LU673" s="47"/>
      <c r="LV673" s="47"/>
      <c r="LW673" s="47"/>
      <c r="LX673" s="47"/>
      <c r="LY673" s="47"/>
      <c r="LZ673" s="47"/>
      <c r="MA673" s="47"/>
      <c r="MB673" s="47"/>
      <c r="MC673" s="47"/>
      <c r="MD673" s="47"/>
      <c r="ME673" s="47"/>
      <c r="MF673" s="47"/>
      <c r="MG673" s="47"/>
      <c r="MH673" s="47"/>
      <c r="MI673" s="47"/>
      <c r="MJ673" s="47"/>
      <c r="MK673" s="47"/>
      <c r="ML673" s="47"/>
      <c r="MM673" s="47"/>
      <c r="MN673" s="47"/>
      <c r="MO673" s="47"/>
      <c r="MP673" s="47"/>
      <c r="MQ673" s="47"/>
      <c r="MR673" s="47"/>
      <c r="MS673" s="47"/>
      <c r="MT673" s="47"/>
      <c r="MU673" s="47"/>
      <c r="MV673" s="47"/>
      <c r="MW673" s="47"/>
      <c r="MX673" s="47"/>
      <c r="MY673" s="47"/>
      <c r="MZ673" s="47"/>
      <c r="NA673" s="47"/>
      <c r="NB673" s="47"/>
      <c r="NC673" s="47"/>
      <c r="ND673" s="47"/>
      <c r="NE673" s="47"/>
      <c r="NF673" s="47"/>
      <c r="NG673" s="47"/>
    </row>
    <row r="674" spans="1:375" x14ac:dyDescent="0.3">
      <c r="A674" s="3" t="s">
        <v>1003</v>
      </c>
      <c r="B674" s="3" t="s">
        <v>1239</v>
      </c>
      <c r="C674" s="3" t="s">
        <v>1251</v>
      </c>
      <c r="D674" s="6">
        <v>520918</v>
      </c>
      <c r="E674" s="4">
        <v>786</v>
      </c>
      <c r="F674" s="4">
        <v>174</v>
      </c>
      <c r="G674" s="54">
        <v>0.22137404580152673</v>
      </c>
      <c r="H674" s="4">
        <v>1</v>
      </c>
      <c r="I674" s="4">
        <v>174</v>
      </c>
      <c r="J674" s="6"/>
      <c r="K674" s="6"/>
      <c r="L674" s="6">
        <v>174</v>
      </c>
      <c r="M674" s="61"/>
      <c r="N674" s="4" t="s">
        <v>1735</v>
      </c>
      <c r="O674" s="4">
        <v>2</v>
      </c>
      <c r="P674" s="4">
        <v>7</v>
      </c>
      <c r="Q674" s="4">
        <v>100</v>
      </c>
      <c r="R674" s="4">
        <v>100</v>
      </c>
      <c r="S674" s="4">
        <v>0</v>
      </c>
      <c r="T674" s="4">
        <v>0</v>
      </c>
      <c r="U674" s="4">
        <v>0</v>
      </c>
      <c r="V674" s="4">
        <v>0</v>
      </c>
      <c r="W674" s="4">
        <v>0</v>
      </c>
      <c r="X674" s="4">
        <v>100</v>
      </c>
      <c r="Y674" s="4">
        <v>0</v>
      </c>
      <c r="Z674" s="4">
        <v>0</v>
      </c>
      <c r="AA674" s="4">
        <v>100</v>
      </c>
      <c r="AB674" s="4">
        <v>100</v>
      </c>
      <c r="AC674" s="4">
        <v>100</v>
      </c>
      <c r="AD674" s="4">
        <v>0</v>
      </c>
      <c r="AE674" s="4">
        <v>0</v>
      </c>
      <c r="AF674" s="4">
        <v>0</v>
      </c>
      <c r="AG674" s="4">
        <v>0</v>
      </c>
      <c r="AH674" s="4">
        <v>100</v>
      </c>
      <c r="AI674" s="4">
        <v>100</v>
      </c>
      <c r="AJ674" s="4">
        <v>2</v>
      </c>
      <c r="AK674" s="4" t="s">
        <v>96</v>
      </c>
      <c r="AL674" s="4" t="s">
        <v>96</v>
      </c>
      <c r="AM674" s="4">
        <v>2</v>
      </c>
      <c r="AN674" s="4" t="s">
        <v>96</v>
      </c>
      <c r="AO674" s="4" t="s">
        <v>97</v>
      </c>
      <c r="AP674" s="4" t="s">
        <v>97</v>
      </c>
      <c r="AQ674" s="4" t="s">
        <v>97</v>
      </c>
      <c r="AR674" s="4" t="s">
        <v>96</v>
      </c>
      <c r="AS674" s="4" t="s">
        <v>97</v>
      </c>
      <c r="AT674" s="4" t="s">
        <v>97</v>
      </c>
      <c r="AU674" s="4" t="s">
        <v>97</v>
      </c>
      <c r="AV674" s="4" t="s">
        <v>97</v>
      </c>
      <c r="AW674" s="4" t="s">
        <v>97</v>
      </c>
      <c r="AX674" s="4" t="s">
        <v>97</v>
      </c>
      <c r="AY674" s="4" t="s">
        <v>97</v>
      </c>
      <c r="AZ674" s="4" t="s">
        <v>97</v>
      </c>
      <c r="BA674" s="4" t="s">
        <v>97</v>
      </c>
      <c r="BB674" s="4" t="s">
        <v>97</v>
      </c>
      <c r="BC674" s="4" t="s">
        <v>96</v>
      </c>
      <c r="BD674" s="4" t="s">
        <v>96</v>
      </c>
      <c r="BE674" s="4">
        <v>0</v>
      </c>
      <c r="BF674" s="4">
        <v>0</v>
      </c>
      <c r="BG674" s="4">
        <v>28</v>
      </c>
      <c r="BH674" s="4">
        <v>0</v>
      </c>
      <c r="BI674" s="4">
        <v>19</v>
      </c>
      <c r="BJ674" s="4">
        <v>0</v>
      </c>
      <c r="BK674" s="4">
        <v>7</v>
      </c>
      <c r="BL674" s="4" t="s">
        <v>97</v>
      </c>
      <c r="BM674" s="4" t="s">
        <v>97</v>
      </c>
      <c r="BN674" s="4" t="s">
        <v>98</v>
      </c>
      <c r="BO674" s="6" t="s">
        <v>97</v>
      </c>
      <c r="BP674" s="6" t="s">
        <v>98</v>
      </c>
      <c r="BQ674" s="6" t="s">
        <v>98</v>
      </c>
      <c r="BR674" s="6" t="s">
        <v>96</v>
      </c>
      <c r="BS674" s="6">
        <v>20</v>
      </c>
      <c r="BT674" s="6" t="s">
        <v>96</v>
      </c>
      <c r="BU674" s="29" t="s">
        <v>429</v>
      </c>
      <c r="BV674" s="29" t="s">
        <v>429</v>
      </c>
      <c r="BW674" s="29" t="s">
        <v>429</v>
      </c>
      <c r="BX674" s="29" t="s">
        <v>429</v>
      </c>
      <c r="BY674" s="29" t="s">
        <v>430</v>
      </c>
      <c r="BZ674" s="65" t="s">
        <v>429</v>
      </c>
      <c r="CA674" s="65" t="s">
        <v>429</v>
      </c>
      <c r="CB674" s="65" t="s">
        <v>429</v>
      </c>
      <c r="CC674" s="65" t="s">
        <v>429</v>
      </c>
      <c r="CD674" s="66">
        <v>80</v>
      </c>
      <c r="CE674" s="66">
        <v>49</v>
      </c>
      <c r="CF674" s="66">
        <v>19</v>
      </c>
      <c r="CG674" s="66">
        <v>4</v>
      </c>
      <c r="CH674" s="66">
        <v>3</v>
      </c>
      <c r="CI674" s="66">
        <v>96</v>
      </c>
      <c r="CJ674" s="66">
        <v>0</v>
      </c>
      <c r="CK674" s="66">
        <v>39</v>
      </c>
      <c r="CL674" s="66">
        <v>133</v>
      </c>
      <c r="CM674" s="66">
        <v>84</v>
      </c>
      <c r="CN674" s="66">
        <v>4</v>
      </c>
      <c r="CO674" s="66">
        <v>27</v>
      </c>
      <c r="CP674" s="66">
        <v>37</v>
      </c>
      <c r="CQ674" s="66">
        <v>35</v>
      </c>
      <c r="CR674" s="67">
        <v>0.14814814814814814</v>
      </c>
      <c r="CS674" s="67">
        <v>0.22222222222222221</v>
      </c>
      <c r="CT674" s="67">
        <v>0.25798212005108556</v>
      </c>
      <c r="CU674" s="67">
        <v>0.17241379310344829</v>
      </c>
      <c r="CV674" s="67">
        <v>0.19923371647509577</v>
      </c>
      <c r="CW674" s="68">
        <v>19</v>
      </c>
      <c r="CX674" s="68">
        <v>14</v>
      </c>
      <c r="CY674" s="68">
        <v>6</v>
      </c>
      <c r="CZ674" s="68">
        <v>10</v>
      </c>
    </row>
    <row r="675" spans="1:375" x14ac:dyDescent="0.3">
      <c r="A675" s="3" t="s">
        <v>1003</v>
      </c>
      <c r="B675" s="3" t="s">
        <v>1239</v>
      </c>
      <c r="C675" s="3" t="s">
        <v>1252</v>
      </c>
      <c r="D675" s="6">
        <v>520934</v>
      </c>
      <c r="E675" s="4">
        <v>870</v>
      </c>
      <c r="F675" s="4">
        <v>172</v>
      </c>
      <c r="G675" s="54">
        <v>0.19770114942528735</v>
      </c>
      <c r="H675" s="4">
        <v>1</v>
      </c>
      <c r="I675" s="4">
        <v>162</v>
      </c>
      <c r="J675" s="6"/>
      <c r="K675" s="6"/>
      <c r="L675" s="6">
        <v>162</v>
      </c>
      <c r="M675" s="61">
        <v>10</v>
      </c>
      <c r="N675" s="4" t="s">
        <v>1709</v>
      </c>
      <c r="O675" s="4">
        <v>6</v>
      </c>
      <c r="P675" s="4">
        <v>4</v>
      </c>
      <c r="Q675" s="4">
        <v>100</v>
      </c>
      <c r="R675" s="4">
        <v>100</v>
      </c>
      <c r="S675" s="4">
        <v>0</v>
      </c>
      <c r="T675" s="4">
        <v>0</v>
      </c>
      <c r="U675" s="4">
        <v>0</v>
      </c>
      <c r="V675" s="4">
        <v>100</v>
      </c>
      <c r="W675" s="4">
        <v>100</v>
      </c>
      <c r="X675" s="4">
        <v>0</v>
      </c>
      <c r="Y675" s="4">
        <v>0</v>
      </c>
      <c r="Z675" s="4">
        <v>0</v>
      </c>
      <c r="AA675" s="4">
        <v>100</v>
      </c>
      <c r="AB675" s="4">
        <v>100</v>
      </c>
      <c r="AC675" s="4">
        <v>100</v>
      </c>
      <c r="AD675" s="4">
        <v>0</v>
      </c>
      <c r="AE675" s="4">
        <v>0</v>
      </c>
      <c r="AF675" s="4">
        <v>0</v>
      </c>
      <c r="AG675" s="4">
        <v>0</v>
      </c>
      <c r="AH675" s="4">
        <v>100</v>
      </c>
      <c r="AI675" s="4">
        <v>100</v>
      </c>
      <c r="AJ675" s="4">
        <v>2</v>
      </c>
      <c r="AK675" s="4" t="s">
        <v>96</v>
      </c>
      <c r="AL675" s="4" t="s">
        <v>97</v>
      </c>
      <c r="AM675" s="4" t="s">
        <v>98</v>
      </c>
      <c r="AN675" s="4" t="s">
        <v>97</v>
      </c>
      <c r="AO675" s="4" t="s">
        <v>97</v>
      </c>
      <c r="AP675" s="4" t="s">
        <v>97</v>
      </c>
      <c r="AQ675" s="4" t="s">
        <v>97</v>
      </c>
      <c r="AR675" s="4" t="s">
        <v>97</v>
      </c>
      <c r="AS675" s="4" t="s">
        <v>97</v>
      </c>
      <c r="AT675" s="4" t="s">
        <v>97</v>
      </c>
      <c r="AU675" s="4" t="s">
        <v>96</v>
      </c>
      <c r="AV675" s="4" t="s">
        <v>97</v>
      </c>
      <c r="AW675" s="4" t="s">
        <v>97</v>
      </c>
      <c r="AX675" s="4" t="s">
        <v>97</v>
      </c>
      <c r="AY675" s="4" t="s">
        <v>97</v>
      </c>
      <c r="AZ675" s="4" t="s">
        <v>97</v>
      </c>
      <c r="BA675" s="4" t="s">
        <v>97</v>
      </c>
      <c r="BB675" s="4" t="s">
        <v>97</v>
      </c>
      <c r="BC675" s="4" t="s">
        <v>97</v>
      </c>
      <c r="BD675" s="4" t="s">
        <v>97</v>
      </c>
      <c r="BE675" s="4">
        <v>0</v>
      </c>
      <c r="BF675" s="4">
        <v>0</v>
      </c>
      <c r="BG675" s="4">
        <v>0</v>
      </c>
      <c r="BH675" s="4">
        <v>0</v>
      </c>
      <c r="BI675" s="4">
        <v>23</v>
      </c>
      <c r="BJ675" s="4">
        <v>0</v>
      </c>
      <c r="BK675" s="4">
        <v>7</v>
      </c>
      <c r="BL675" s="4" t="s">
        <v>97</v>
      </c>
      <c r="BM675" s="4" t="s">
        <v>96</v>
      </c>
      <c r="BN675" s="4" t="s">
        <v>1722</v>
      </c>
      <c r="BO675" s="6" t="s">
        <v>97</v>
      </c>
      <c r="BP675" s="6" t="s">
        <v>98</v>
      </c>
      <c r="BQ675" s="6" t="s">
        <v>98</v>
      </c>
      <c r="BR675" s="6" t="s">
        <v>96</v>
      </c>
      <c r="BS675" s="6">
        <v>24</v>
      </c>
      <c r="BT675" s="6" t="s">
        <v>96</v>
      </c>
      <c r="BU675" s="29" t="s">
        <v>429</v>
      </c>
      <c r="BV675" s="29" t="s">
        <v>1801</v>
      </c>
      <c r="BW675" s="29" t="s">
        <v>1801</v>
      </c>
      <c r="BX675" s="29" t="s">
        <v>429</v>
      </c>
      <c r="BY675" s="29" t="s">
        <v>429</v>
      </c>
      <c r="BZ675" s="65" t="s">
        <v>429</v>
      </c>
      <c r="CA675" s="65" t="s">
        <v>1799</v>
      </c>
      <c r="CB675" s="65" t="s">
        <v>429</v>
      </c>
      <c r="CC675" s="65" t="s">
        <v>429</v>
      </c>
      <c r="CD675" s="66">
        <v>70</v>
      </c>
      <c r="CE675" s="66">
        <v>42</v>
      </c>
      <c r="CF675" s="66">
        <v>12</v>
      </c>
      <c r="CG675" s="66">
        <v>14</v>
      </c>
      <c r="CH675" s="66">
        <v>0</v>
      </c>
      <c r="CI675" s="66">
        <v>72</v>
      </c>
      <c r="CJ675" s="66">
        <v>0</v>
      </c>
      <c r="CK675" s="66">
        <v>33</v>
      </c>
      <c r="CL675" s="66">
        <v>134</v>
      </c>
      <c r="CM675" s="66">
        <v>80</v>
      </c>
      <c r="CN675" s="66">
        <v>9</v>
      </c>
      <c r="CO675" s="66">
        <v>16</v>
      </c>
      <c r="CP675" s="66">
        <v>29</v>
      </c>
      <c r="CQ675" s="66">
        <v>26</v>
      </c>
      <c r="CR675" s="67">
        <v>0.12733644859813084</v>
      </c>
      <c r="CS675" s="67">
        <v>0.16238317757009346</v>
      </c>
      <c r="CT675" s="67">
        <v>0.32476635514018692</v>
      </c>
      <c r="CU675" s="67">
        <v>0.20327102803738317</v>
      </c>
      <c r="CV675" s="67">
        <v>0.1822429906542056</v>
      </c>
      <c r="CW675" s="68">
        <v>11</v>
      </c>
      <c r="CX675" s="68">
        <v>12</v>
      </c>
      <c r="CY675" s="68">
        <v>9</v>
      </c>
      <c r="CZ675" s="68">
        <v>15</v>
      </c>
    </row>
    <row r="676" spans="1:375" x14ac:dyDescent="0.3">
      <c r="A676" s="3" t="s">
        <v>1003</v>
      </c>
      <c r="B676" s="3" t="s">
        <v>1254</v>
      </c>
      <c r="C676" s="3" t="s">
        <v>1255</v>
      </c>
      <c r="D676" s="6">
        <v>526673</v>
      </c>
      <c r="E676" s="4">
        <v>1282</v>
      </c>
      <c r="F676" s="4">
        <v>323</v>
      </c>
      <c r="G676" s="54">
        <v>0.25195007800312014</v>
      </c>
      <c r="H676" s="4">
        <v>1</v>
      </c>
      <c r="I676" s="4">
        <v>273</v>
      </c>
      <c r="J676" s="6"/>
      <c r="K676" s="6">
        <v>273</v>
      </c>
      <c r="L676" s="6"/>
      <c r="M676" s="61">
        <v>50</v>
      </c>
      <c r="N676" s="4" t="s">
        <v>1709</v>
      </c>
      <c r="O676" s="4">
        <v>6</v>
      </c>
      <c r="P676" s="4">
        <v>21</v>
      </c>
      <c r="Q676" s="4">
        <v>100</v>
      </c>
      <c r="R676" s="4">
        <v>100</v>
      </c>
      <c r="S676" s="4">
        <v>0</v>
      </c>
      <c r="T676" s="4">
        <v>0</v>
      </c>
      <c r="U676" s="4">
        <v>0</v>
      </c>
      <c r="V676" s="4">
        <v>65</v>
      </c>
      <c r="W676" s="4">
        <v>65</v>
      </c>
      <c r="X676" s="4">
        <v>30</v>
      </c>
      <c r="Y676" s="4">
        <v>0</v>
      </c>
      <c r="Z676" s="4">
        <v>5</v>
      </c>
      <c r="AA676" s="4">
        <v>100</v>
      </c>
      <c r="AB676" s="4">
        <v>100</v>
      </c>
      <c r="AC676" s="4">
        <v>100</v>
      </c>
      <c r="AD676" s="4">
        <v>100</v>
      </c>
      <c r="AE676" s="4">
        <v>90</v>
      </c>
      <c r="AF676" s="4">
        <v>0</v>
      </c>
      <c r="AG676" s="4">
        <v>60</v>
      </c>
      <c r="AH676" s="4">
        <v>40</v>
      </c>
      <c r="AI676" s="4">
        <v>100</v>
      </c>
      <c r="AJ676" s="4">
        <v>2</v>
      </c>
      <c r="AK676" s="4" t="s">
        <v>96</v>
      </c>
      <c r="AL676" s="4" t="s">
        <v>96</v>
      </c>
      <c r="AM676" s="4">
        <v>6</v>
      </c>
      <c r="AN676" s="4" t="s">
        <v>97</v>
      </c>
      <c r="AO676" s="4" t="s">
        <v>97</v>
      </c>
      <c r="AP676" s="4" t="s">
        <v>97</v>
      </c>
      <c r="AQ676" s="4" t="s">
        <v>96</v>
      </c>
      <c r="AR676" s="4" t="s">
        <v>96</v>
      </c>
      <c r="AS676" s="4" t="s">
        <v>97</v>
      </c>
      <c r="AT676" s="4" t="s">
        <v>97</v>
      </c>
      <c r="AU676" s="4" t="s">
        <v>97</v>
      </c>
      <c r="AV676" s="4" t="s">
        <v>97</v>
      </c>
      <c r="AW676" s="4" t="s">
        <v>97</v>
      </c>
      <c r="AX676" s="4" t="s">
        <v>97</v>
      </c>
      <c r="AY676" s="4" t="s">
        <v>97</v>
      </c>
      <c r="AZ676" s="4" t="s">
        <v>97</v>
      </c>
      <c r="BA676" s="4" t="s">
        <v>97</v>
      </c>
      <c r="BB676" s="4" t="s">
        <v>97</v>
      </c>
      <c r="BC676" s="4" t="s">
        <v>97</v>
      </c>
      <c r="BD676" s="4" t="s">
        <v>97</v>
      </c>
      <c r="BE676" s="4">
        <v>6</v>
      </c>
      <c r="BF676" s="4">
        <v>6</v>
      </c>
      <c r="BG676" s="4">
        <v>6</v>
      </c>
      <c r="BH676" s="4">
        <v>0</v>
      </c>
      <c r="BI676" s="4">
        <v>2</v>
      </c>
      <c r="BJ676" s="4">
        <v>0</v>
      </c>
      <c r="BK676" s="4">
        <v>9</v>
      </c>
      <c r="BL676" s="4" t="s">
        <v>97</v>
      </c>
      <c r="BM676" s="4" t="s">
        <v>96</v>
      </c>
      <c r="BN676" s="4" t="s">
        <v>1715</v>
      </c>
      <c r="BO676" s="6" t="s">
        <v>97</v>
      </c>
      <c r="BP676" s="6" t="s">
        <v>98</v>
      </c>
      <c r="BQ676" s="6" t="s">
        <v>98</v>
      </c>
      <c r="BR676" s="6" t="s">
        <v>96</v>
      </c>
      <c r="BS676" s="6">
        <v>3</v>
      </c>
      <c r="BT676" s="6" t="s">
        <v>96</v>
      </c>
      <c r="BU676" s="29" t="s">
        <v>430</v>
      </c>
      <c r="BV676" s="29" t="s">
        <v>1801</v>
      </c>
      <c r="BW676" s="29" t="s">
        <v>429</v>
      </c>
      <c r="BX676" s="29" t="s">
        <v>429</v>
      </c>
      <c r="BY676" s="29" t="s">
        <v>429</v>
      </c>
      <c r="BZ676" s="65" t="s">
        <v>1800</v>
      </c>
      <c r="CA676" s="65" t="s">
        <v>1800</v>
      </c>
      <c r="CB676" s="65" t="s">
        <v>1800</v>
      </c>
      <c r="CC676" s="65" t="s">
        <v>1800</v>
      </c>
      <c r="CD676" s="66">
        <v>67</v>
      </c>
      <c r="CE676" s="66">
        <v>25</v>
      </c>
      <c r="CF676" s="66">
        <v>25</v>
      </c>
      <c r="CG676" s="66">
        <v>5</v>
      </c>
      <c r="CH676" s="66">
        <v>5</v>
      </c>
      <c r="CI676" s="66">
        <v>129</v>
      </c>
      <c r="CJ676" s="66">
        <v>4</v>
      </c>
      <c r="CK676" s="66">
        <v>24</v>
      </c>
      <c r="CL676" s="66">
        <v>397</v>
      </c>
      <c r="CM676" s="66">
        <v>176</v>
      </c>
      <c r="CN676" s="66">
        <v>18</v>
      </c>
      <c r="CO676" s="66">
        <v>44</v>
      </c>
      <c r="CP676" s="66">
        <v>75</v>
      </c>
      <c r="CQ676" s="66">
        <v>72</v>
      </c>
      <c r="CR676" s="67">
        <v>0.24713083397092578</v>
      </c>
      <c r="CS676" s="67">
        <v>0.260902830910482</v>
      </c>
      <c r="CT676" s="67">
        <v>0.25401683244070389</v>
      </c>
      <c r="CU676" s="67">
        <v>0.12930374904361133</v>
      </c>
      <c r="CV676" s="67">
        <v>0.10864575363427698</v>
      </c>
      <c r="CW676" s="68">
        <v>8</v>
      </c>
      <c r="CX676" s="68">
        <v>13</v>
      </c>
      <c r="CY676" s="68">
        <v>26</v>
      </c>
      <c r="CZ676" s="68">
        <v>9</v>
      </c>
    </row>
    <row r="677" spans="1:375" x14ac:dyDescent="0.3">
      <c r="A677" s="3" t="s">
        <v>1003</v>
      </c>
      <c r="B677" s="3" t="s">
        <v>1254</v>
      </c>
      <c r="C677" s="3" t="s">
        <v>1257</v>
      </c>
      <c r="D677" s="6">
        <v>526720</v>
      </c>
      <c r="E677" s="4">
        <v>1450</v>
      </c>
      <c r="F677" s="4">
        <v>220</v>
      </c>
      <c r="G677" s="54">
        <v>0.15172413793103448</v>
      </c>
      <c r="H677" s="4">
        <v>1</v>
      </c>
      <c r="I677" s="4">
        <v>220</v>
      </c>
      <c r="J677" s="6"/>
      <c r="K677" s="6">
        <v>220</v>
      </c>
      <c r="L677" s="6"/>
      <c r="M677" s="61"/>
      <c r="N677" s="4" t="s">
        <v>1709</v>
      </c>
      <c r="O677" s="4">
        <v>16</v>
      </c>
      <c r="P677" s="4">
        <v>58</v>
      </c>
      <c r="Q677" s="4">
        <v>100</v>
      </c>
      <c r="R677" s="4">
        <v>100</v>
      </c>
      <c r="S677" s="4">
        <v>0</v>
      </c>
      <c r="T677" s="4">
        <v>0</v>
      </c>
      <c r="U677" s="4">
        <v>0</v>
      </c>
      <c r="V677" s="4">
        <v>80</v>
      </c>
      <c r="W677" s="4">
        <v>65</v>
      </c>
      <c r="X677" s="4">
        <v>30</v>
      </c>
      <c r="Y677" s="4">
        <v>5</v>
      </c>
      <c r="Z677" s="4">
        <v>0</v>
      </c>
      <c r="AA677" s="4">
        <v>100</v>
      </c>
      <c r="AB677" s="4">
        <v>98</v>
      </c>
      <c r="AC677" s="4">
        <v>100</v>
      </c>
      <c r="AD677" s="4">
        <v>100</v>
      </c>
      <c r="AE677" s="4">
        <v>95</v>
      </c>
      <c r="AF677" s="4">
        <v>0</v>
      </c>
      <c r="AG677" s="4">
        <v>80</v>
      </c>
      <c r="AH677" s="4">
        <v>20</v>
      </c>
      <c r="AI677" s="4">
        <v>100</v>
      </c>
      <c r="AJ677" s="4">
        <v>2</v>
      </c>
      <c r="AK677" s="4" t="s">
        <v>96</v>
      </c>
      <c r="AL677" s="4" t="s">
        <v>97</v>
      </c>
      <c r="AM677" s="4">
        <v>2</v>
      </c>
      <c r="AN677" s="4" t="s">
        <v>97</v>
      </c>
      <c r="AO677" s="4" t="s">
        <v>97</v>
      </c>
      <c r="AP677" s="4" t="s">
        <v>97</v>
      </c>
      <c r="AQ677" s="4" t="s">
        <v>96</v>
      </c>
      <c r="AR677" s="4" t="s">
        <v>96</v>
      </c>
      <c r="AS677" s="4" t="s">
        <v>97</v>
      </c>
      <c r="AT677" s="4" t="s">
        <v>97</v>
      </c>
      <c r="AU677" s="4" t="s">
        <v>97</v>
      </c>
      <c r="AV677" s="4" t="s">
        <v>97</v>
      </c>
      <c r="AW677" s="4" t="s">
        <v>97</v>
      </c>
      <c r="AX677" s="4" t="s">
        <v>97</v>
      </c>
      <c r="AY677" s="4" t="s">
        <v>97</v>
      </c>
      <c r="AZ677" s="4" t="s">
        <v>97</v>
      </c>
      <c r="BA677" s="4" t="s">
        <v>97</v>
      </c>
      <c r="BB677" s="4" t="s">
        <v>97</v>
      </c>
      <c r="BC677" s="4" t="s">
        <v>97</v>
      </c>
      <c r="BD677" s="4" t="s">
        <v>97</v>
      </c>
      <c r="BE677" s="4">
        <v>0</v>
      </c>
      <c r="BF677" s="4">
        <v>0</v>
      </c>
      <c r="BG677" s="4">
        <v>4</v>
      </c>
      <c r="BH677" s="4">
        <v>0</v>
      </c>
      <c r="BI677" s="4">
        <v>1</v>
      </c>
      <c r="BJ677" s="4">
        <v>0</v>
      </c>
      <c r="BK677" s="4">
        <v>9</v>
      </c>
      <c r="BL677" s="4" t="s">
        <v>97</v>
      </c>
      <c r="BM677" s="4" t="s">
        <v>97</v>
      </c>
      <c r="BN677" s="4" t="s">
        <v>98</v>
      </c>
      <c r="BO677" s="6" t="s">
        <v>97</v>
      </c>
      <c r="BP677" s="6" t="s">
        <v>98</v>
      </c>
      <c r="BQ677" s="6" t="s">
        <v>98</v>
      </c>
      <c r="BR677" s="6" t="s">
        <v>96</v>
      </c>
      <c r="BS677" s="6">
        <v>5</v>
      </c>
      <c r="BT677" s="6" t="s">
        <v>96</v>
      </c>
      <c r="BU677" s="29" t="s">
        <v>429</v>
      </c>
      <c r="BV677" s="29" t="s">
        <v>1798</v>
      </c>
      <c r="BW677" s="29" t="s">
        <v>429</v>
      </c>
      <c r="BX677" s="29" t="s">
        <v>1798</v>
      </c>
      <c r="BY677" s="29" t="s">
        <v>430</v>
      </c>
      <c r="BZ677" s="65" t="s">
        <v>429</v>
      </c>
      <c r="CA677" s="65" t="s">
        <v>1800</v>
      </c>
      <c r="CB677" s="65" t="s">
        <v>429</v>
      </c>
      <c r="CC677" s="65" t="s">
        <v>429</v>
      </c>
      <c r="CD677" s="66">
        <v>43</v>
      </c>
      <c r="CE677" s="66">
        <v>18</v>
      </c>
      <c r="CF677" s="66">
        <v>8</v>
      </c>
      <c r="CG677" s="66">
        <v>0</v>
      </c>
      <c r="CH677" s="66">
        <v>3</v>
      </c>
      <c r="CI677" s="66">
        <v>46</v>
      </c>
      <c r="CJ677" s="66">
        <v>9</v>
      </c>
      <c r="CK677" s="66">
        <v>16</v>
      </c>
      <c r="CL677" s="66">
        <v>314</v>
      </c>
      <c r="CM677" s="66">
        <v>169</v>
      </c>
      <c r="CN677" s="66">
        <v>21</v>
      </c>
      <c r="CO677" s="66">
        <v>37</v>
      </c>
      <c r="CP677" s="66">
        <v>31</v>
      </c>
      <c r="CQ677" s="66">
        <v>24</v>
      </c>
      <c r="CR677" s="67">
        <v>0.1796116504854369</v>
      </c>
      <c r="CS677" s="67">
        <v>0.21567267683772537</v>
      </c>
      <c r="CT677" s="67">
        <v>0.29542302357836336</v>
      </c>
      <c r="CU677" s="67">
        <v>0.15603328710124825</v>
      </c>
      <c r="CV677" s="67">
        <v>0.15325936199722606</v>
      </c>
      <c r="CW677" s="68">
        <v>18</v>
      </c>
      <c r="CX677" s="68">
        <v>30</v>
      </c>
      <c r="CY677" s="68">
        <v>17</v>
      </c>
      <c r="CZ677" s="68">
        <v>20</v>
      </c>
    </row>
    <row r="678" spans="1:375" x14ac:dyDescent="0.3">
      <c r="A678" s="3" t="s">
        <v>1003</v>
      </c>
      <c r="B678" s="3" t="s">
        <v>1254</v>
      </c>
      <c r="C678" s="3" t="s">
        <v>1259</v>
      </c>
      <c r="D678" s="6">
        <v>526762</v>
      </c>
      <c r="E678" s="4">
        <v>2810</v>
      </c>
      <c r="F678" s="4">
        <v>1047</v>
      </c>
      <c r="G678" s="54">
        <v>0.37259786476868328</v>
      </c>
      <c r="H678" s="4">
        <v>1</v>
      </c>
      <c r="I678" s="4">
        <v>1047</v>
      </c>
      <c r="J678" s="6"/>
      <c r="K678" s="6">
        <v>1047</v>
      </c>
      <c r="L678" s="6"/>
      <c r="M678" s="61"/>
      <c r="N678" s="4" t="s">
        <v>1709</v>
      </c>
      <c r="O678" s="4">
        <v>32</v>
      </c>
      <c r="P678" s="4">
        <v>115</v>
      </c>
      <c r="Q678" s="4">
        <v>100</v>
      </c>
      <c r="R678" s="4">
        <v>80</v>
      </c>
      <c r="S678" s="4">
        <v>20</v>
      </c>
      <c r="T678" s="4">
        <v>0</v>
      </c>
      <c r="U678" s="4">
        <v>0</v>
      </c>
      <c r="V678" s="4">
        <v>100</v>
      </c>
      <c r="W678" s="4">
        <v>80</v>
      </c>
      <c r="X678" s="4">
        <v>20</v>
      </c>
      <c r="Y678" s="4">
        <v>0</v>
      </c>
      <c r="Z678" s="4">
        <v>0</v>
      </c>
      <c r="AA678" s="4">
        <v>100</v>
      </c>
      <c r="AB678" s="4">
        <v>100</v>
      </c>
      <c r="AC678" s="4">
        <v>100</v>
      </c>
      <c r="AD678" s="4">
        <v>100</v>
      </c>
      <c r="AE678" s="4">
        <v>50</v>
      </c>
      <c r="AF678" s="4">
        <v>0</v>
      </c>
      <c r="AG678" s="4">
        <v>50</v>
      </c>
      <c r="AH678" s="4">
        <v>50</v>
      </c>
      <c r="AI678" s="4">
        <v>100</v>
      </c>
      <c r="AJ678" s="4">
        <v>1</v>
      </c>
      <c r="AK678" s="4" t="s">
        <v>96</v>
      </c>
      <c r="AL678" s="4" t="s">
        <v>96</v>
      </c>
      <c r="AM678" s="4">
        <v>2</v>
      </c>
      <c r="AN678" s="4" t="s">
        <v>96</v>
      </c>
      <c r="AO678" s="4" t="s">
        <v>97</v>
      </c>
      <c r="AP678" s="4" t="s">
        <v>97</v>
      </c>
      <c r="AQ678" s="4" t="s">
        <v>97</v>
      </c>
      <c r="AR678" s="4" t="s">
        <v>96</v>
      </c>
      <c r="AS678" s="4" t="s">
        <v>97</v>
      </c>
      <c r="AT678" s="4" t="s">
        <v>97</v>
      </c>
      <c r="AU678" s="4" t="s">
        <v>97</v>
      </c>
      <c r="AV678" s="4" t="s">
        <v>97</v>
      </c>
      <c r="AW678" s="4" t="s">
        <v>97</v>
      </c>
      <c r="AX678" s="4" t="s">
        <v>97</v>
      </c>
      <c r="AY678" s="4" t="s">
        <v>97</v>
      </c>
      <c r="AZ678" s="4" t="s">
        <v>97</v>
      </c>
      <c r="BA678" s="4" t="s">
        <v>97</v>
      </c>
      <c r="BB678" s="4" t="s">
        <v>97</v>
      </c>
      <c r="BC678" s="4" t="s">
        <v>96</v>
      </c>
      <c r="BD678" s="4" t="s">
        <v>97</v>
      </c>
      <c r="BE678" s="4">
        <v>2</v>
      </c>
      <c r="BF678" s="4">
        <v>2</v>
      </c>
      <c r="BG678" s="4">
        <v>6</v>
      </c>
      <c r="BH678" s="4">
        <v>0</v>
      </c>
      <c r="BI678" s="4">
        <v>7</v>
      </c>
      <c r="BJ678" s="4">
        <v>0</v>
      </c>
      <c r="BK678" s="4">
        <v>9</v>
      </c>
      <c r="BL678" s="4" t="s">
        <v>97</v>
      </c>
      <c r="BM678" s="4" t="s">
        <v>96</v>
      </c>
      <c r="BN678" s="4" t="s">
        <v>1715</v>
      </c>
      <c r="BO678" s="6" t="s">
        <v>97</v>
      </c>
      <c r="BP678" s="6" t="s">
        <v>98</v>
      </c>
      <c r="BQ678" s="6" t="s">
        <v>98</v>
      </c>
      <c r="BR678" s="6" t="s">
        <v>96</v>
      </c>
      <c r="BS678" s="6">
        <v>21</v>
      </c>
      <c r="BT678" s="6" t="s">
        <v>96</v>
      </c>
      <c r="BU678" s="29" t="s">
        <v>430</v>
      </c>
      <c r="BV678" s="29" t="s">
        <v>1798</v>
      </c>
      <c r="BW678" s="29" t="s">
        <v>429</v>
      </c>
      <c r="BX678" s="29" t="s">
        <v>429</v>
      </c>
      <c r="BY678" s="29" t="s">
        <v>430</v>
      </c>
      <c r="BZ678" s="65" t="s">
        <v>1800</v>
      </c>
      <c r="CA678" s="65" t="s">
        <v>1800</v>
      </c>
      <c r="CB678" s="65" t="s">
        <v>429</v>
      </c>
      <c r="CC678" s="65" t="s">
        <v>429</v>
      </c>
      <c r="CD678" s="66">
        <v>179</v>
      </c>
      <c r="CE678" s="66">
        <v>77</v>
      </c>
      <c r="CF678" s="66">
        <v>50</v>
      </c>
      <c r="CG678" s="66">
        <v>26</v>
      </c>
      <c r="CH678" s="66">
        <v>11</v>
      </c>
      <c r="CI678" s="66">
        <v>213</v>
      </c>
      <c r="CJ678" s="66">
        <v>31</v>
      </c>
      <c r="CK678" s="66">
        <v>61</v>
      </c>
      <c r="CL678" s="66">
        <v>725</v>
      </c>
      <c r="CM678" s="66">
        <v>330</v>
      </c>
      <c r="CN678" s="66">
        <v>49</v>
      </c>
      <c r="CO678" s="66">
        <v>96</v>
      </c>
      <c r="CP678" s="66">
        <v>181</v>
      </c>
      <c r="CQ678" s="66">
        <v>171</v>
      </c>
      <c r="CR678" s="67">
        <v>0.24947220267417311</v>
      </c>
      <c r="CS678" s="67">
        <v>0.25087966220971147</v>
      </c>
      <c r="CT678" s="67">
        <v>0.25439831104855737</v>
      </c>
      <c r="CU678" s="67">
        <v>0.12843068261787474</v>
      </c>
      <c r="CV678" s="67">
        <v>0.11681914144968332</v>
      </c>
      <c r="CW678" s="68">
        <v>14</v>
      </c>
      <c r="CX678" s="68">
        <v>38</v>
      </c>
      <c r="CY678" s="68">
        <v>46</v>
      </c>
      <c r="CZ678" s="68">
        <v>16</v>
      </c>
    </row>
    <row r="679" spans="1:375" x14ac:dyDescent="0.3">
      <c r="A679" s="3" t="s">
        <v>1003</v>
      </c>
      <c r="B679" s="3" t="s">
        <v>1254</v>
      </c>
      <c r="C679" s="3" t="s">
        <v>1261</v>
      </c>
      <c r="D679" s="6">
        <v>526771</v>
      </c>
      <c r="E679" s="4">
        <v>914</v>
      </c>
      <c r="F679" s="4">
        <v>177</v>
      </c>
      <c r="G679" s="54">
        <v>0.1936542669584245</v>
      </c>
      <c r="H679" s="4">
        <v>3</v>
      </c>
      <c r="I679" s="4">
        <v>127</v>
      </c>
      <c r="J679" s="6"/>
      <c r="K679" s="6"/>
      <c r="L679" s="6">
        <v>127</v>
      </c>
      <c r="M679" s="61">
        <v>50</v>
      </c>
      <c r="N679" s="4" t="s">
        <v>1709</v>
      </c>
      <c r="O679" s="4">
        <v>16</v>
      </c>
      <c r="P679" s="4">
        <v>48</v>
      </c>
      <c r="Q679" s="4">
        <v>100</v>
      </c>
      <c r="R679" s="4">
        <v>100</v>
      </c>
      <c r="S679" s="4">
        <v>0</v>
      </c>
      <c r="T679" s="4">
        <v>0</v>
      </c>
      <c r="U679" s="4">
        <v>0</v>
      </c>
      <c r="V679" s="4">
        <v>70</v>
      </c>
      <c r="W679" s="4">
        <v>60</v>
      </c>
      <c r="X679" s="4">
        <v>40</v>
      </c>
      <c r="Y679" s="4">
        <v>0</v>
      </c>
      <c r="Z679" s="4">
        <v>0</v>
      </c>
      <c r="AA679" s="4">
        <v>100</v>
      </c>
      <c r="AB679" s="4">
        <v>100</v>
      </c>
      <c r="AC679" s="4">
        <v>100</v>
      </c>
      <c r="AD679" s="4">
        <v>100</v>
      </c>
      <c r="AE679" s="4">
        <v>95</v>
      </c>
      <c r="AF679" s="4">
        <v>0</v>
      </c>
      <c r="AG679" s="4">
        <v>95</v>
      </c>
      <c r="AH679" s="4">
        <v>5</v>
      </c>
      <c r="AI679" s="4">
        <v>100</v>
      </c>
      <c r="AJ679" s="4">
        <v>2</v>
      </c>
      <c r="AK679" s="4" t="s">
        <v>96</v>
      </c>
      <c r="AL679" s="4" t="s">
        <v>97</v>
      </c>
      <c r="AM679" s="4" t="s">
        <v>98</v>
      </c>
      <c r="AN679" s="4" t="s">
        <v>96</v>
      </c>
      <c r="AO679" s="4" t="s">
        <v>96</v>
      </c>
      <c r="AP679" s="4" t="s">
        <v>96</v>
      </c>
      <c r="AQ679" s="4" t="s">
        <v>96</v>
      </c>
      <c r="AR679" s="4" t="s">
        <v>96</v>
      </c>
      <c r="AS679" s="4" t="s">
        <v>97</v>
      </c>
      <c r="AT679" s="4" t="s">
        <v>97</v>
      </c>
      <c r="AU679" s="4" t="s">
        <v>97</v>
      </c>
      <c r="AV679" s="4" t="s">
        <v>97</v>
      </c>
      <c r="AW679" s="4" t="s">
        <v>97</v>
      </c>
      <c r="AX679" s="4" t="s">
        <v>97</v>
      </c>
      <c r="AY679" s="4" t="s">
        <v>97</v>
      </c>
      <c r="AZ679" s="4" t="s">
        <v>97</v>
      </c>
      <c r="BA679" s="4" t="s">
        <v>97</v>
      </c>
      <c r="BB679" s="4" t="s">
        <v>97</v>
      </c>
      <c r="BC679" s="4" t="s">
        <v>96</v>
      </c>
      <c r="BD679" s="4" t="s">
        <v>96</v>
      </c>
      <c r="BE679" s="4">
        <v>7</v>
      </c>
      <c r="BF679" s="4">
        <v>7</v>
      </c>
      <c r="BG679" s="4">
        <v>7</v>
      </c>
      <c r="BH679" s="4">
        <v>0</v>
      </c>
      <c r="BI679" s="4">
        <v>7</v>
      </c>
      <c r="BJ679" s="4">
        <v>0</v>
      </c>
      <c r="BK679" s="4">
        <v>7</v>
      </c>
      <c r="BL679" s="4" t="s">
        <v>97</v>
      </c>
      <c r="BM679" s="4" t="s">
        <v>97</v>
      </c>
      <c r="BN679" s="4" t="s">
        <v>98</v>
      </c>
      <c r="BO679" s="6" t="s">
        <v>97</v>
      </c>
      <c r="BP679" s="6" t="s">
        <v>98</v>
      </c>
      <c r="BQ679" s="6" t="s">
        <v>98</v>
      </c>
      <c r="BR679" s="6" t="s">
        <v>96</v>
      </c>
      <c r="BS679" s="6">
        <v>4</v>
      </c>
      <c r="BT679" s="6" t="s">
        <v>96</v>
      </c>
      <c r="BU679" s="29" t="s">
        <v>429</v>
      </c>
      <c r="BV679" s="29" t="s">
        <v>1801</v>
      </c>
      <c r="BW679" s="29" t="s">
        <v>429</v>
      </c>
      <c r="BX679" s="29" t="s">
        <v>429</v>
      </c>
      <c r="BY679" s="29" t="s">
        <v>429</v>
      </c>
      <c r="BZ679" s="65" t="s">
        <v>429</v>
      </c>
      <c r="CA679" s="65" t="s">
        <v>429</v>
      </c>
      <c r="CB679" s="65" t="s">
        <v>429</v>
      </c>
      <c r="CC679" s="65" t="s">
        <v>429</v>
      </c>
      <c r="CD679" s="66">
        <v>30</v>
      </c>
      <c r="CE679" s="66">
        <v>11</v>
      </c>
      <c r="CF679" s="66">
        <v>9</v>
      </c>
      <c r="CG679" s="66">
        <v>0</v>
      </c>
      <c r="CH679" s="66">
        <v>0</v>
      </c>
      <c r="CI679" s="66">
        <v>15</v>
      </c>
      <c r="CJ679" s="66">
        <v>1</v>
      </c>
      <c r="CK679" s="66">
        <v>10</v>
      </c>
      <c r="CL679" s="66">
        <v>163</v>
      </c>
      <c r="CM679" s="66">
        <v>92</v>
      </c>
      <c r="CN679" s="66">
        <v>6</v>
      </c>
      <c r="CO679" s="66">
        <v>24</v>
      </c>
      <c r="CP679" s="66">
        <v>16</v>
      </c>
      <c r="CQ679" s="66">
        <v>15</v>
      </c>
      <c r="CR679" s="67">
        <v>0.1722643553629469</v>
      </c>
      <c r="CS679" s="67">
        <v>0.18309859154929578</v>
      </c>
      <c r="CT679" s="67">
        <v>0.30985915492957744</v>
      </c>
      <c r="CU679" s="67">
        <v>0.1646803900325027</v>
      </c>
      <c r="CV679" s="67">
        <v>0.17009750812567714</v>
      </c>
      <c r="CW679" s="68">
        <v>29</v>
      </c>
      <c r="CX679" s="68">
        <v>23</v>
      </c>
      <c r="CY679" s="68">
        <v>8</v>
      </c>
      <c r="CZ679" s="68">
        <v>8</v>
      </c>
    </row>
    <row r="680" spans="1:375" x14ac:dyDescent="0.3">
      <c r="A680" s="3" t="s">
        <v>1003</v>
      </c>
      <c r="B680" s="3" t="s">
        <v>1254</v>
      </c>
      <c r="C680" s="3" t="s">
        <v>1265</v>
      </c>
      <c r="D680" s="6">
        <v>526789</v>
      </c>
      <c r="E680" s="4">
        <v>1368</v>
      </c>
      <c r="F680" s="4">
        <v>100</v>
      </c>
      <c r="G680" s="54">
        <v>7.3099415204678359E-2</v>
      </c>
      <c r="H680" s="4">
        <v>1</v>
      </c>
      <c r="I680" s="4">
        <v>100</v>
      </c>
      <c r="J680" s="6"/>
      <c r="K680" s="6">
        <v>100</v>
      </c>
      <c r="L680" s="6"/>
      <c r="M680" s="61"/>
      <c r="N680" s="4" t="s">
        <v>1712</v>
      </c>
      <c r="O680" s="4">
        <v>18</v>
      </c>
      <c r="P680" s="4">
        <v>50</v>
      </c>
      <c r="Q680" s="4">
        <v>100</v>
      </c>
      <c r="R680" s="4">
        <v>100</v>
      </c>
      <c r="S680" s="4">
        <v>0</v>
      </c>
      <c r="T680" s="4">
        <v>0</v>
      </c>
      <c r="U680" s="4">
        <v>0</v>
      </c>
      <c r="V680" s="4">
        <v>100</v>
      </c>
      <c r="W680" s="4">
        <v>90</v>
      </c>
      <c r="X680" s="4">
        <v>10</v>
      </c>
      <c r="Y680" s="4">
        <v>0</v>
      </c>
      <c r="Z680" s="4">
        <v>0</v>
      </c>
      <c r="AA680" s="4">
        <v>100</v>
      </c>
      <c r="AB680" s="4">
        <v>100</v>
      </c>
      <c r="AC680" s="4">
        <v>100</v>
      </c>
      <c r="AD680" s="4">
        <v>100</v>
      </c>
      <c r="AE680" s="4">
        <v>100</v>
      </c>
      <c r="AF680" s="4">
        <v>0</v>
      </c>
      <c r="AG680" s="4">
        <v>90</v>
      </c>
      <c r="AH680" s="4">
        <v>10</v>
      </c>
      <c r="AI680" s="4">
        <v>100</v>
      </c>
      <c r="AJ680" s="4">
        <v>2</v>
      </c>
      <c r="AK680" s="4" t="s">
        <v>96</v>
      </c>
      <c r="AL680" s="4" t="s">
        <v>97</v>
      </c>
      <c r="AM680" s="4" t="s">
        <v>98</v>
      </c>
      <c r="AN680" s="4" t="s">
        <v>97</v>
      </c>
      <c r="AO680" s="4" t="s">
        <v>97</v>
      </c>
      <c r="AP680" s="4" t="s">
        <v>97</v>
      </c>
      <c r="AQ680" s="4" t="s">
        <v>97</v>
      </c>
      <c r="AR680" s="4" t="s">
        <v>97</v>
      </c>
      <c r="AS680" s="4" t="s">
        <v>97</v>
      </c>
      <c r="AT680" s="4" t="s">
        <v>97</v>
      </c>
      <c r="AU680" s="4" t="s">
        <v>97</v>
      </c>
      <c r="AV680" s="4" t="s">
        <v>97</v>
      </c>
      <c r="AW680" s="4" t="s">
        <v>97</v>
      </c>
      <c r="AX680" s="4" t="s">
        <v>97</v>
      </c>
      <c r="AY680" s="4" t="s">
        <v>97</v>
      </c>
      <c r="AZ680" s="4" t="s">
        <v>97</v>
      </c>
      <c r="BA680" s="4" t="s">
        <v>97</v>
      </c>
      <c r="BB680" s="4" t="s">
        <v>97</v>
      </c>
      <c r="BC680" s="4" t="s">
        <v>97</v>
      </c>
      <c r="BD680" s="4" t="s">
        <v>96</v>
      </c>
      <c r="BE680" s="4">
        <v>0</v>
      </c>
      <c r="BF680" s="4">
        <v>10</v>
      </c>
      <c r="BG680" s="4">
        <v>10</v>
      </c>
      <c r="BH680" s="4">
        <v>0</v>
      </c>
      <c r="BI680" s="4">
        <v>10</v>
      </c>
      <c r="BJ680" s="4">
        <v>0</v>
      </c>
      <c r="BK680" s="4">
        <v>9</v>
      </c>
      <c r="BL680" s="4" t="s">
        <v>97</v>
      </c>
      <c r="BM680" s="4" t="s">
        <v>1713</v>
      </c>
      <c r="BN680" s="4" t="s">
        <v>98</v>
      </c>
      <c r="BO680" s="6" t="s">
        <v>97</v>
      </c>
      <c r="BP680" s="6" t="s">
        <v>98</v>
      </c>
      <c r="BQ680" s="6" t="s">
        <v>98</v>
      </c>
      <c r="BR680" s="6" t="s">
        <v>96</v>
      </c>
      <c r="BS680" s="6">
        <v>4</v>
      </c>
      <c r="BT680" s="6" t="s">
        <v>96</v>
      </c>
      <c r="BU680" s="29" t="s">
        <v>429</v>
      </c>
      <c r="BV680" s="29" t="s">
        <v>429</v>
      </c>
      <c r="BW680" s="29" t="s">
        <v>429</v>
      </c>
      <c r="BX680" s="29" t="s">
        <v>429</v>
      </c>
      <c r="BY680" s="29" t="s">
        <v>429</v>
      </c>
      <c r="BZ680" s="65" t="s">
        <v>429</v>
      </c>
      <c r="CA680" s="65" t="s">
        <v>429</v>
      </c>
      <c r="CB680" s="65" t="s">
        <v>429</v>
      </c>
      <c r="CC680" s="65" t="s">
        <v>429</v>
      </c>
      <c r="CD680" s="69">
        <v>44.916666666666664</v>
      </c>
      <c r="CE680" s="69">
        <v>10.083333333333334</v>
      </c>
      <c r="CF680" s="66">
        <v>11</v>
      </c>
      <c r="CG680" s="69">
        <v>0</v>
      </c>
      <c r="CH680" s="69">
        <v>2</v>
      </c>
      <c r="CI680" s="69">
        <v>3</v>
      </c>
      <c r="CJ680" s="69">
        <v>0</v>
      </c>
      <c r="CK680" s="66">
        <v>3</v>
      </c>
      <c r="CL680" s="66">
        <v>266</v>
      </c>
      <c r="CM680" s="66">
        <v>143</v>
      </c>
      <c r="CN680" s="66">
        <v>12</v>
      </c>
      <c r="CO680" s="66">
        <v>31</v>
      </c>
      <c r="CP680" s="66">
        <v>5</v>
      </c>
      <c r="CQ680" s="66">
        <v>4</v>
      </c>
      <c r="CR680" s="67">
        <v>0.15862573099415206</v>
      </c>
      <c r="CS680" s="67">
        <v>0.20248538011695907</v>
      </c>
      <c r="CT680" s="67">
        <v>0.27192982456140352</v>
      </c>
      <c r="CU680" s="67">
        <v>0.18640350877192982</v>
      </c>
      <c r="CV680" s="67">
        <v>0.18055555555555555</v>
      </c>
      <c r="CW680" s="68">
        <v>16</v>
      </c>
      <c r="CX680" s="68">
        <v>10</v>
      </c>
      <c r="CY680" s="68">
        <v>9</v>
      </c>
      <c r="CZ680" s="68">
        <v>15</v>
      </c>
    </row>
    <row r="681" spans="1:375" x14ac:dyDescent="0.3">
      <c r="A681" s="3" t="s">
        <v>1003</v>
      </c>
      <c r="B681" s="3" t="s">
        <v>1254</v>
      </c>
      <c r="C681" s="3" t="s">
        <v>1266</v>
      </c>
      <c r="D681" s="6">
        <v>526797</v>
      </c>
      <c r="E681" s="4">
        <v>1257</v>
      </c>
      <c r="F681" s="4">
        <v>480</v>
      </c>
      <c r="G681" s="54">
        <v>0.3818615751789976</v>
      </c>
      <c r="H681" s="4">
        <v>1</v>
      </c>
      <c r="I681" s="4">
        <v>480</v>
      </c>
      <c r="J681" s="6"/>
      <c r="K681" s="6">
        <v>480</v>
      </c>
      <c r="L681" s="6"/>
      <c r="M681" s="61"/>
      <c r="N681" s="4" t="s">
        <v>1709</v>
      </c>
      <c r="O681" s="4">
        <v>16</v>
      </c>
      <c r="P681" s="4">
        <v>62</v>
      </c>
      <c r="Q681" s="4">
        <v>80</v>
      </c>
      <c r="R681" s="4">
        <v>70</v>
      </c>
      <c r="S681" s="4">
        <v>30</v>
      </c>
      <c r="T681" s="4">
        <v>0</v>
      </c>
      <c r="U681" s="4">
        <v>0</v>
      </c>
      <c r="V681" s="4">
        <v>80</v>
      </c>
      <c r="W681" s="4">
        <v>70</v>
      </c>
      <c r="X681" s="4">
        <v>30</v>
      </c>
      <c r="Y681" s="4">
        <v>0</v>
      </c>
      <c r="Z681" s="4">
        <v>0</v>
      </c>
      <c r="AA681" s="4">
        <v>100</v>
      </c>
      <c r="AB681" s="4">
        <v>100</v>
      </c>
      <c r="AC681" s="4">
        <v>100</v>
      </c>
      <c r="AD681" s="4">
        <v>100</v>
      </c>
      <c r="AE681" s="4">
        <v>100</v>
      </c>
      <c r="AF681" s="4">
        <v>0</v>
      </c>
      <c r="AG681" s="4">
        <v>90</v>
      </c>
      <c r="AH681" s="4">
        <v>10</v>
      </c>
      <c r="AI681" s="4">
        <v>100</v>
      </c>
      <c r="AJ681" s="4">
        <v>1</v>
      </c>
      <c r="AK681" s="4" t="s">
        <v>96</v>
      </c>
      <c r="AL681" s="4" t="s">
        <v>96</v>
      </c>
      <c r="AM681" s="4">
        <v>4</v>
      </c>
      <c r="AN681" s="4" t="s">
        <v>97</v>
      </c>
      <c r="AO681" s="4" t="s">
        <v>97</v>
      </c>
      <c r="AP681" s="4" t="s">
        <v>97</v>
      </c>
      <c r="AQ681" s="4" t="s">
        <v>96</v>
      </c>
      <c r="AR681" s="4" t="s">
        <v>96</v>
      </c>
      <c r="AS681" s="4" t="s">
        <v>97</v>
      </c>
      <c r="AT681" s="4" t="s">
        <v>97</v>
      </c>
      <c r="AU681" s="4" t="s">
        <v>97</v>
      </c>
      <c r="AV681" s="4" t="s">
        <v>97</v>
      </c>
      <c r="AW681" s="4" t="s">
        <v>97</v>
      </c>
      <c r="AX681" s="4" t="s">
        <v>97</v>
      </c>
      <c r="AY681" s="4" t="s">
        <v>97</v>
      </c>
      <c r="AZ681" s="4" t="s">
        <v>97</v>
      </c>
      <c r="BA681" s="4" t="s">
        <v>97</v>
      </c>
      <c r="BB681" s="4" t="s">
        <v>97</v>
      </c>
      <c r="BC681" s="4" t="s">
        <v>97</v>
      </c>
      <c r="BD681" s="4" t="s">
        <v>97</v>
      </c>
      <c r="BE681" s="4">
        <v>6</v>
      </c>
      <c r="BF681" s="4">
        <v>10</v>
      </c>
      <c r="BG681" s="4">
        <v>10</v>
      </c>
      <c r="BH681" s="4">
        <v>0</v>
      </c>
      <c r="BI681" s="4">
        <v>10</v>
      </c>
      <c r="BJ681" s="4">
        <v>0</v>
      </c>
      <c r="BK681" s="4">
        <v>9</v>
      </c>
      <c r="BL681" s="4" t="s">
        <v>97</v>
      </c>
      <c r="BM681" s="4" t="s">
        <v>97</v>
      </c>
      <c r="BN681" s="4" t="s">
        <v>98</v>
      </c>
      <c r="BO681" s="6" t="s">
        <v>97</v>
      </c>
      <c r="BP681" s="6" t="s">
        <v>98</v>
      </c>
      <c r="BQ681" s="6" t="s">
        <v>98</v>
      </c>
      <c r="BR681" s="6" t="s">
        <v>96</v>
      </c>
      <c r="BS681" s="6">
        <v>12</v>
      </c>
      <c r="BT681" s="6" t="s">
        <v>96</v>
      </c>
      <c r="BU681" s="29" t="s">
        <v>430</v>
      </c>
      <c r="BV681" s="29" t="s">
        <v>1801</v>
      </c>
      <c r="BW681" s="29" t="s">
        <v>429</v>
      </c>
      <c r="BX681" s="29" t="s">
        <v>429</v>
      </c>
      <c r="BY681" s="29" t="s">
        <v>430</v>
      </c>
      <c r="BZ681" s="65" t="s">
        <v>429</v>
      </c>
      <c r="CA681" s="65" t="s">
        <v>1800</v>
      </c>
      <c r="CB681" s="65" t="s">
        <v>429</v>
      </c>
      <c r="CC681" s="65" t="s">
        <v>429</v>
      </c>
      <c r="CD681" s="66">
        <v>54</v>
      </c>
      <c r="CE681" s="66">
        <v>22</v>
      </c>
      <c r="CF681" s="66">
        <v>13</v>
      </c>
      <c r="CG681" s="66">
        <v>0</v>
      </c>
      <c r="CH681" s="66">
        <v>0</v>
      </c>
      <c r="CI681" s="66">
        <v>85</v>
      </c>
      <c r="CJ681" s="66">
        <v>16</v>
      </c>
      <c r="CK681" s="66">
        <v>22</v>
      </c>
      <c r="CL681" s="66">
        <v>432</v>
      </c>
      <c r="CM681" s="66">
        <v>163</v>
      </c>
      <c r="CN681" s="66">
        <v>17</v>
      </c>
      <c r="CO681" s="66">
        <v>58</v>
      </c>
      <c r="CP681" s="66">
        <v>124</v>
      </c>
      <c r="CQ681" s="66">
        <v>125</v>
      </c>
      <c r="CR681" s="67">
        <v>0.32074074074074072</v>
      </c>
      <c r="CS681" s="67">
        <v>0.24</v>
      </c>
      <c r="CT681" s="67">
        <v>0.22888888888888889</v>
      </c>
      <c r="CU681" s="67">
        <v>0.12814814814814815</v>
      </c>
      <c r="CV681" s="67">
        <v>8.2222222222222224E-2</v>
      </c>
      <c r="CW681" s="68">
        <v>3</v>
      </c>
      <c r="CX681" s="68">
        <v>9</v>
      </c>
      <c r="CY681" s="68">
        <v>24</v>
      </c>
      <c r="CZ681" s="68">
        <v>10</v>
      </c>
    </row>
    <row r="682" spans="1:375" x14ac:dyDescent="0.3">
      <c r="A682" s="3" t="s">
        <v>1003</v>
      </c>
      <c r="B682" s="3" t="s">
        <v>1254</v>
      </c>
      <c r="C682" s="3" t="s">
        <v>1267</v>
      </c>
      <c r="D682" s="6">
        <v>526819</v>
      </c>
      <c r="E682" s="4">
        <v>745</v>
      </c>
      <c r="F682" s="4">
        <v>291</v>
      </c>
      <c r="G682" s="54">
        <v>0.39060402684563761</v>
      </c>
      <c r="H682" s="4">
        <v>1</v>
      </c>
      <c r="I682" s="4">
        <v>291</v>
      </c>
      <c r="J682" s="6"/>
      <c r="K682" s="6">
        <v>291</v>
      </c>
      <c r="L682" s="6"/>
      <c r="M682" s="61"/>
      <c r="N682" s="4" t="s">
        <v>1709</v>
      </c>
      <c r="O682" s="4">
        <v>0</v>
      </c>
      <c r="P682" s="4">
        <v>0</v>
      </c>
      <c r="Q682" s="4">
        <v>100</v>
      </c>
      <c r="R682" s="4">
        <v>45</v>
      </c>
      <c r="S682" s="4">
        <v>55</v>
      </c>
      <c r="T682" s="4">
        <v>0</v>
      </c>
      <c r="U682" s="4">
        <v>0</v>
      </c>
      <c r="V682" s="4">
        <v>0</v>
      </c>
      <c r="W682" s="4">
        <v>0</v>
      </c>
      <c r="X682" s="4">
        <v>100</v>
      </c>
      <c r="Y682" s="4">
        <v>0</v>
      </c>
      <c r="Z682" s="4">
        <v>0</v>
      </c>
      <c r="AA682" s="4">
        <v>100</v>
      </c>
      <c r="AB682" s="4">
        <v>100</v>
      </c>
      <c r="AC682" s="4">
        <v>100</v>
      </c>
      <c r="AD682" s="4">
        <v>100</v>
      </c>
      <c r="AE682" s="4">
        <v>50</v>
      </c>
      <c r="AF682" s="4">
        <v>0</v>
      </c>
      <c r="AG682" s="4">
        <v>70</v>
      </c>
      <c r="AH682" s="4">
        <v>30</v>
      </c>
      <c r="AI682" s="4">
        <v>100</v>
      </c>
      <c r="AJ682" s="4">
        <v>2</v>
      </c>
      <c r="AK682" s="4" t="s">
        <v>96</v>
      </c>
      <c r="AL682" s="4" t="s">
        <v>96</v>
      </c>
      <c r="AM682" s="4">
        <v>3</v>
      </c>
      <c r="AN682" s="4" t="s">
        <v>97</v>
      </c>
      <c r="AO682" s="4" t="s">
        <v>97</v>
      </c>
      <c r="AP682" s="4" t="s">
        <v>97</v>
      </c>
      <c r="AQ682" s="4" t="s">
        <v>97</v>
      </c>
      <c r="AR682" s="4" t="s">
        <v>96</v>
      </c>
      <c r="AS682" s="4" t="s">
        <v>97</v>
      </c>
      <c r="AT682" s="4" t="s">
        <v>97</v>
      </c>
      <c r="AU682" s="4" t="s">
        <v>97</v>
      </c>
      <c r="AV682" s="4" t="s">
        <v>97</v>
      </c>
      <c r="AW682" s="4" t="s">
        <v>97</v>
      </c>
      <c r="AX682" s="4" t="s">
        <v>97</v>
      </c>
      <c r="AY682" s="4" t="s">
        <v>97</v>
      </c>
      <c r="AZ682" s="4" t="s">
        <v>97</v>
      </c>
      <c r="BA682" s="4" t="s">
        <v>97</v>
      </c>
      <c r="BB682" s="4" t="s">
        <v>97</v>
      </c>
      <c r="BC682" s="4" t="s">
        <v>97</v>
      </c>
      <c r="BD682" s="4" t="s">
        <v>96</v>
      </c>
      <c r="BE682" s="4">
        <v>9</v>
      </c>
      <c r="BF682" s="4">
        <v>30</v>
      </c>
      <c r="BG682" s="4">
        <v>30</v>
      </c>
      <c r="BH682" s="4">
        <v>1</v>
      </c>
      <c r="BI682" s="4">
        <v>0</v>
      </c>
      <c r="BJ682" s="4">
        <v>0</v>
      </c>
      <c r="BK682" s="4">
        <v>7</v>
      </c>
      <c r="BL682" s="4" t="s">
        <v>97</v>
      </c>
      <c r="BM682" s="4" t="s">
        <v>97</v>
      </c>
      <c r="BN682" s="4" t="s">
        <v>98</v>
      </c>
      <c r="BO682" s="6" t="s">
        <v>97</v>
      </c>
      <c r="BP682" s="6" t="s">
        <v>98</v>
      </c>
      <c r="BQ682" s="6" t="s">
        <v>98</v>
      </c>
      <c r="BR682" s="6" t="s">
        <v>96</v>
      </c>
      <c r="BS682" s="6">
        <v>20</v>
      </c>
      <c r="BT682" s="6" t="s">
        <v>96</v>
      </c>
      <c r="BU682" s="29" t="s">
        <v>430</v>
      </c>
      <c r="BV682" s="29" t="s">
        <v>1801</v>
      </c>
      <c r="BW682" s="29" t="s">
        <v>429</v>
      </c>
      <c r="BX682" s="29" t="s">
        <v>429</v>
      </c>
      <c r="BY682" s="29" t="s">
        <v>429</v>
      </c>
      <c r="BZ682" s="65" t="s">
        <v>429</v>
      </c>
      <c r="CA682" s="65" t="s">
        <v>1799</v>
      </c>
      <c r="CB682" s="65" t="s">
        <v>429</v>
      </c>
      <c r="CC682" s="65" t="s">
        <v>1800</v>
      </c>
      <c r="CD682" s="66">
        <v>51</v>
      </c>
      <c r="CE682" s="66">
        <v>31</v>
      </c>
      <c r="CF682" s="66">
        <v>12</v>
      </c>
      <c r="CG682" s="66">
        <v>0</v>
      </c>
      <c r="CH682" s="66">
        <v>0</v>
      </c>
      <c r="CI682" s="66">
        <v>49</v>
      </c>
      <c r="CJ682" s="66">
        <v>1</v>
      </c>
      <c r="CK682" s="66">
        <v>17</v>
      </c>
      <c r="CL682" s="66">
        <v>210</v>
      </c>
      <c r="CM682" s="66">
        <v>88</v>
      </c>
      <c r="CN682" s="66">
        <v>10</v>
      </c>
      <c r="CO682" s="66">
        <v>31</v>
      </c>
      <c r="CP682" s="66">
        <v>64</v>
      </c>
      <c r="CQ682" s="66">
        <v>49</v>
      </c>
      <c r="CR682" s="67">
        <v>0.24900662251655628</v>
      </c>
      <c r="CS682" s="67">
        <v>0.223841059602649</v>
      </c>
      <c r="CT682" s="67">
        <v>0.21721854304635763</v>
      </c>
      <c r="CU682" s="67">
        <v>0.14834437086092717</v>
      </c>
      <c r="CV682" s="67">
        <v>0.16158940397350993</v>
      </c>
      <c r="CW682" s="68">
        <v>5</v>
      </c>
      <c r="CX682" s="68">
        <v>13</v>
      </c>
      <c r="CY682" s="68">
        <v>14</v>
      </c>
      <c r="CZ682" s="68">
        <v>12</v>
      </c>
    </row>
    <row r="683" spans="1:375" x14ac:dyDescent="0.3">
      <c r="A683" s="3" t="s">
        <v>1003</v>
      </c>
      <c r="B683" s="3" t="s">
        <v>1254</v>
      </c>
      <c r="C683" s="3" t="s">
        <v>1667</v>
      </c>
      <c r="D683" s="6">
        <v>526860</v>
      </c>
      <c r="E683" s="4">
        <v>3021</v>
      </c>
      <c r="F683" s="4">
        <v>3021</v>
      </c>
      <c r="G683" s="54">
        <v>1</v>
      </c>
      <c r="H683" s="6" t="s">
        <v>1717</v>
      </c>
      <c r="I683" s="6">
        <v>3021</v>
      </c>
      <c r="J683" s="6"/>
      <c r="K683" s="6"/>
      <c r="L683" s="6">
        <v>3021</v>
      </c>
      <c r="M683" s="61"/>
      <c r="N683" s="4" t="s">
        <v>1709</v>
      </c>
      <c r="O683" s="4">
        <v>29</v>
      </c>
      <c r="P683" s="4">
        <v>230</v>
      </c>
      <c r="Q683" s="4">
        <v>90</v>
      </c>
      <c r="R683" s="4">
        <v>20</v>
      </c>
      <c r="S683" s="4">
        <v>0</v>
      </c>
      <c r="T683" s="4">
        <v>70</v>
      </c>
      <c r="U683" s="4">
        <v>10</v>
      </c>
      <c r="V683" s="4">
        <v>0</v>
      </c>
      <c r="W683" s="4">
        <v>0</v>
      </c>
      <c r="X683" s="4">
        <v>10</v>
      </c>
      <c r="Y683" s="4">
        <v>0</v>
      </c>
      <c r="Z683" s="4">
        <v>90</v>
      </c>
      <c r="AA683" s="4">
        <v>100</v>
      </c>
      <c r="AB683" s="4">
        <v>50</v>
      </c>
      <c r="AC683" s="4">
        <v>95</v>
      </c>
      <c r="AD683" s="4">
        <v>0</v>
      </c>
      <c r="AE683" s="4">
        <v>0</v>
      </c>
      <c r="AF683" s="4">
        <v>0</v>
      </c>
      <c r="AG683" s="4">
        <v>1</v>
      </c>
      <c r="AH683" s="4">
        <v>99</v>
      </c>
      <c r="AI683" s="4">
        <v>0</v>
      </c>
      <c r="AJ683" s="4">
        <v>0</v>
      </c>
      <c r="AK683" s="4" t="s">
        <v>97</v>
      </c>
      <c r="AL683" s="4" t="s">
        <v>96</v>
      </c>
      <c r="AM683" s="4">
        <v>3</v>
      </c>
      <c r="AN683" s="4" t="s">
        <v>96</v>
      </c>
      <c r="AO683" s="4" t="s">
        <v>97</v>
      </c>
      <c r="AP683" s="4" t="s">
        <v>97</v>
      </c>
      <c r="AQ683" s="4" t="s">
        <v>97</v>
      </c>
      <c r="AR683" s="4" t="s">
        <v>96</v>
      </c>
      <c r="AS683" s="4" t="s">
        <v>96</v>
      </c>
      <c r="AT683" s="4" t="s">
        <v>97</v>
      </c>
      <c r="AU683" s="4" t="s">
        <v>96</v>
      </c>
      <c r="AV683" s="4" t="s">
        <v>97</v>
      </c>
      <c r="AW683" s="4" t="s">
        <v>97</v>
      </c>
      <c r="AX683" s="4" t="s">
        <v>97</v>
      </c>
      <c r="AY683" s="4" t="s">
        <v>97</v>
      </c>
      <c r="AZ683" s="4" t="s">
        <v>97</v>
      </c>
      <c r="BA683" s="4" t="s">
        <v>97</v>
      </c>
      <c r="BB683" s="4" t="s">
        <v>97</v>
      </c>
      <c r="BC683" s="4" t="s">
        <v>97</v>
      </c>
      <c r="BD683" s="4" t="s">
        <v>1710</v>
      </c>
      <c r="BE683" s="4">
        <v>5</v>
      </c>
      <c r="BF683" s="4">
        <v>5</v>
      </c>
      <c r="BG683" s="4">
        <v>5</v>
      </c>
      <c r="BH683" s="4">
        <v>0</v>
      </c>
      <c r="BI683" s="4">
        <v>5</v>
      </c>
      <c r="BJ683" s="4">
        <v>0</v>
      </c>
      <c r="BK683" s="4">
        <v>9</v>
      </c>
      <c r="BL683" s="4" t="s">
        <v>96</v>
      </c>
      <c r="BM683" s="4" t="s">
        <v>96</v>
      </c>
      <c r="BN683" s="4" t="s">
        <v>1714</v>
      </c>
      <c r="BO683" s="6" t="s">
        <v>97</v>
      </c>
      <c r="BP683" s="6" t="s">
        <v>98</v>
      </c>
      <c r="BQ683" s="6" t="s">
        <v>98</v>
      </c>
      <c r="BR683" s="6" t="s">
        <v>96</v>
      </c>
      <c r="BS683" s="6">
        <v>340</v>
      </c>
      <c r="BT683" s="6" t="s">
        <v>96</v>
      </c>
      <c r="BU683" s="29" t="s">
        <v>429</v>
      </c>
      <c r="BV683" s="29" t="s">
        <v>1801</v>
      </c>
      <c r="BW683" s="29" t="s">
        <v>1801</v>
      </c>
      <c r="BX683" s="29" t="s">
        <v>1802</v>
      </c>
      <c r="BY683" s="29" t="s">
        <v>430</v>
      </c>
      <c r="BZ683" s="65" t="s">
        <v>429</v>
      </c>
      <c r="CA683" s="65" t="s">
        <v>429</v>
      </c>
      <c r="CB683" s="65" t="s">
        <v>429</v>
      </c>
      <c r="CC683" s="65" t="s">
        <v>429</v>
      </c>
      <c r="CD683" s="66">
        <v>292</v>
      </c>
      <c r="CE683" s="66">
        <v>152</v>
      </c>
      <c r="CF683" s="66">
        <v>82</v>
      </c>
      <c r="CG683" s="66">
        <v>93</v>
      </c>
      <c r="CH683" s="66">
        <v>0</v>
      </c>
      <c r="CI683" s="66">
        <v>1116</v>
      </c>
      <c r="CJ683" s="66">
        <v>41</v>
      </c>
      <c r="CK683" s="66">
        <v>221</v>
      </c>
      <c r="CL683" s="66">
        <v>1480</v>
      </c>
      <c r="CM683" s="66">
        <v>459</v>
      </c>
      <c r="CN683" s="66">
        <v>76</v>
      </c>
      <c r="CO683" s="66">
        <v>226</v>
      </c>
      <c r="CP683" s="66">
        <v>779</v>
      </c>
      <c r="CQ683" s="66">
        <v>781</v>
      </c>
      <c r="CR683" s="67">
        <v>0.45236686390532543</v>
      </c>
      <c r="CS683" s="67">
        <v>0.31124260355029587</v>
      </c>
      <c r="CT683" s="67">
        <v>0.1772189349112426</v>
      </c>
      <c r="CU683" s="67">
        <v>4.230769230769231E-2</v>
      </c>
      <c r="CV683" s="67">
        <v>1.6863905325443788E-2</v>
      </c>
      <c r="CW683" s="68">
        <v>9</v>
      </c>
      <c r="CX683" s="68">
        <v>1</v>
      </c>
      <c r="CY683" s="68">
        <v>105</v>
      </c>
      <c r="CZ683" s="68">
        <v>9</v>
      </c>
    </row>
    <row r="684" spans="1:375" x14ac:dyDescent="0.3">
      <c r="A684" s="3" t="s">
        <v>1003</v>
      </c>
      <c r="B684" s="3" t="s">
        <v>1254</v>
      </c>
      <c r="C684" s="3" t="s">
        <v>1268</v>
      </c>
      <c r="D684" s="6">
        <v>526878</v>
      </c>
      <c r="E684" s="4">
        <v>1340</v>
      </c>
      <c r="F684" s="4">
        <v>280</v>
      </c>
      <c r="G684" s="54">
        <v>0.20895522388059701</v>
      </c>
      <c r="H684" s="4">
        <v>1</v>
      </c>
      <c r="I684" s="4">
        <v>280</v>
      </c>
      <c r="J684" s="6"/>
      <c r="K684" s="6">
        <v>280</v>
      </c>
      <c r="L684" s="6"/>
      <c r="M684" s="61"/>
      <c r="N684" s="4" t="s">
        <v>1709</v>
      </c>
      <c r="O684" s="4">
        <v>0</v>
      </c>
      <c r="P684" s="4">
        <v>0</v>
      </c>
      <c r="Q684" s="4">
        <v>100</v>
      </c>
      <c r="R684" s="4">
        <v>40</v>
      </c>
      <c r="S684" s="4">
        <v>60</v>
      </c>
      <c r="T684" s="4">
        <v>0</v>
      </c>
      <c r="U684" s="4">
        <v>0</v>
      </c>
      <c r="V684" s="4">
        <v>30</v>
      </c>
      <c r="W684" s="4">
        <v>30</v>
      </c>
      <c r="X684" s="4">
        <v>40</v>
      </c>
      <c r="Y684" s="4">
        <v>0</v>
      </c>
      <c r="Z684" s="4">
        <v>30</v>
      </c>
      <c r="AA684" s="4">
        <v>100</v>
      </c>
      <c r="AB684" s="4">
        <v>100</v>
      </c>
      <c r="AC684" s="4">
        <v>100</v>
      </c>
      <c r="AD684" s="4">
        <v>100</v>
      </c>
      <c r="AE684" s="4">
        <v>80</v>
      </c>
      <c r="AF684" s="4">
        <v>0</v>
      </c>
      <c r="AG684" s="4">
        <v>40</v>
      </c>
      <c r="AH684" s="4">
        <v>60</v>
      </c>
      <c r="AI684" s="4">
        <v>95</v>
      </c>
      <c r="AJ684" s="4">
        <v>2</v>
      </c>
      <c r="AK684" s="4" t="s">
        <v>97</v>
      </c>
      <c r="AL684" s="4" t="s">
        <v>97</v>
      </c>
      <c r="AM684" s="4" t="s">
        <v>98</v>
      </c>
      <c r="AN684" s="4" t="s">
        <v>96</v>
      </c>
      <c r="AO684" s="4" t="s">
        <v>97</v>
      </c>
      <c r="AP684" s="4" t="s">
        <v>97</v>
      </c>
      <c r="AQ684" s="4" t="s">
        <v>97</v>
      </c>
      <c r="AR684" s="4" t="s">
        <v>97</v>
      </c>
      <c r="AS684" s="4" t="s">
        <v>97</v>
      </c>
      <c r="AT684" s="4" t="s">
        <v>97</v>
      </c>
      <c r="AU684" s="4" t="s">
        <v>96</v>
      </c>
      <c r="AV684" s="4" t="s">
        <v>97</v>
      </c>
      <c r="AW684" s="4" t="s">
        <v>97</v>
      </c>
      <c r="AX684" s="4" t="s">
        <v>97</v>
      </c>
      <c r="AY684" s="4" t="s">
        <v>97</v>
      </c>
      <c r="AZ684" s="4" t="s">
        <v>97</v>
      </c>
      <c r="BA684" s="4" t="s">
        <v>97</v>
      </c>
      <c r="BB684" s="4" t="s">
        <v>97</v>
      </c>
      <c r="BC684" s="4" t="s">
        <v>97</v>
      </c>
      <c r="BD684" s="4" t="s">
        <v>97</v>
      </c>
      <c r="BE684" s="4">
        <v>0</v>
      </c>
      <c r="BF684" s="4">
        <v>0</v>
      </c>
      <c r="BG684" s="4">
        <v>0</v>
      </c>
      <c r="BH684" s="4">
        <v>0</v>
      </c>
      <c r="BI684" s="4">
        <v>0</v>
      </c>
      <c r="BJ684" s="4">
        <v>0</v>
      </c>
      <c r="BK684" s="4">
        <v>9</v>
      </c>
      <c r="BL684" s="4" t="s">
        <v>97</v>
      </c>
      <c r="BM684" s="4" t="s">
        <v>97</v>
      </c>
      <c r="BN684" s="4" t="s">
        <v>98</v>
      </c>
      <c r="BO684" s="6" t="s">
        <v>97</v>
      </c>
      <c r="BP684" s="6" t="s">
        <v>98</v>
      </c>
      <c r="BQ684" s="6" t="s">
        <v>98</v>
      </c>
      <c r="BR684" s="6" t="s">
        <v>96</v>
      </c>
      <c r="BS684" s="6">
        <v>9</v>
      </c>
      <c r="BT684" s="6" t="s">
        <v>96</v>
      </c>
      <c r="BU684" s="29" t="s">
        <v>429</v>
      </c>
      <c r="BV684" s="29" t="s">
        <v>1801</v>
      </c>
      <c r="BW684" s="29" t="s">
        <v>1801</v>
      </c>
      <c r="BX684" s="29" t="s">
        <v>1802</v>
      </c>
      <c r="BY684" s="29" t="s">
        <v>429</v>
      </c>
      <c r="BZ684" s="65" t="s">
        <v>429</v>
      </c>
      <c r="CA684" s="65" t="s">
        <v>1803</v>
      </c>
      <c r="CB684" s="65" t="s">
        <v>1800</v>
      </c>
      <c r="CC684" s="65" t="s">
        <v>1800</v>
      </c>
      <c r="CD684" s="66">
        <v>65</v>
      </c>
      <c r="CE684" s="66">
        <v>29</v>
      </c>
      <c r="CF684" s="66">
        <v>19</v>
      </c>
      <c r="CG684" s="66">
        <v>8</v>
      </c>
      <c r="CH684" s="66">
        <v>6</v>
      </c>
      <c r="CI684" s="66">
        <v>42</v>
      </c>
      <c r="CJ684" s="66">
        <v>10</v>
      </c>
      <c r="CK684" s="66">
        <v>18</v>
      </c>
      <c r="CL684" s="66">
        <v>337</v>
      </c>
      <c r="CM684" s="66">
        <v>174</v>
      </c>
      <c r="CN684" s="66">
        <v>22</v>
      </c>
      <c r="CO684" s="66">
        <v>41</v>
      </c>
      <c r="CP684" s="66">
        <v>67</v>
      </c>
      <c r="CQ684" s="66">
        <v>60</v>
      </c>
      <c r="CR684" s="67">
        <v>0.20088626292466766</v>
      </c>
      <c r="CS684" s="67">
        <v>0.25406203840472674</v>
      </c>
      <c r="CT684" s="67">
        <v>0.2673559822747415</v>
      </c>
      <c r="CU684" s="67">
        <v>0.14918759231905465</v>
      </c>
      <c r="CV684" s="67">
        <v>0.12850812407680945</v>
      </c>
      <c r="CW684" s="68">
        <v>7</v>
      </c>
      <c r="CX684" s="68">
        <v>29</v>
      </c>
      <c r="CY684" s="68">
        <v>26</v>
      </c>
      <c r="CZ684" s="68">
        <v>15</v>
      </c>
    </row>
    <row r="685" spans="1:375" x14ac:dyDescent="0.3">
      <c r="A685" s="3" t="s">
        <v>1003</v>
      </c>
      <c r="B685" s="3" t="s">
        <v>1254</v>
      </c>
      <c r="C685" s="3" t="s">
        <v>1269</v>
      </c>
      <c r="D685" s="6">
        <v>526975</v>
      </c>
      <c r="E685" s="4">
        <v>3178</v>
      </c>
      <c r="F685" s="4">
        <v>543</v>
      </c>
      <c r="G685" s="54">
        <v>0.17086217747010699</v>
      </c>
      <c r="H685" s="4">
        <v>4</v>
      </c>
      <c r="I685" s="4">
        <v>293</v>
      </c>
      <c r="J685" s="6"/>
      <c r="K685" s="6"/>
      <c r="L685" s="6">
        <v>293</v>
      </c>
      <c r="M685" s="61">
        <v>250</v>
      </c>
      <c r="N685" s="4" t="s">
        <v>1709</v>
      </c>
      <c r="O685" s="4">
        <v>0</v>
      </c>
      <c r="P685" s="4">
        <v>0</v>
      </c>
      <c r="Q685" s="4">
        <v>90</v>
      </c>
      <c r="R685" s="4">
        <v>90</v>
      </c>
      <c r="S685" s="4">
        <v>10</v>
      </c>
      <c r="T685" s="4">
        <v>0</v>
      </c>
      <c r="U685" s="4">
        <v>0</v>
      </c>
      <c r="V685" s="4">
        <v>100</v>
      </c>
      <c r="W685" s="4">
        <v>90</v>
      </c>
      <c r="X685" s="4">
        <v>10</v>
      </c>
      <c r="Y685" s="4">
        <v>0</v>
      </c>
      <c r="Z685" s="4">
        <v>0</v>
      </c>
      <c r="AA685" s="4">
        <v>100</v>
      </c>
      <c r="AB685" s="4">
        <v>100</v>
      </c>
      <c r="AC685" s="4">
        <v>100</v>
      </c>
      <c r="AD685" s="4">
        <v>100</v>
      </c>
      <c r="AE685" s="4">
        <v>100</v>
      </c>
      <c r="AF685" s="4">
        <v>30</v>
      </c>
      <c r="AG685" s="4">
        <v>25</v>
      </c>
      <c r="AH685" s="4">
        <v>45</v>
      </c>
      <c r="AI685" s="4">
        <v>100</v>
      </c>
      <c r="AJ685" s="4">
        <v>3</v>
      </c>
      <c r="AK685" s="4" t="s">
        <v>97</v>
      </c>
      <c r="AL685" s="4" t="s">
        <v>96</v>
      </c>
      <c r="AM685" s="4">
        <v>24</v>
      </c>
      <c r="AN685" s="4" t="s">
        <v>97</v>
      </c>
      <c r="AO685" s="4" t="s">
        <v>96</v>
      </c>
      <c r="AP685" s="4" t="s">
        <v>97</v>
      </c>
      <c r="AQ685" s="4" t="s">
        <v>97</v>
      </c>
      <c r="AR685" s="4" t="s">
        <v>97</v>
      </c>
      <c r="AS685" s="4" t="s">
        <v>97</v>
      </c>
      <c r="AT685" s="4" t="s">
        <v>97</v>
      </c>
      <c r="AU685" s="4" t="s">
        <v>97</v>
      </c>
      <c r="AV685" s="4" t="s">
        <v>97</v>
      </c>
      <c r="AW685" s="4" t="s">
        <v>97</v>
      </c>
      <c r="AX685" s="4" t="s">
        <v>97</v>
      </c>
      <c r="AY685" s="4" t="s">
        <v>97</v>
      </c>
      <c r="AZ685" s="4" t="s">
        <v>97</v>
      </c>
      <c r="BA685" s="4" t="s">
        <v>97</v>
      </c>
      <c r="BB685" s="4" t="s">
        <v>97</v>
      </c>
      <c r="BC685" s="4" t="s">
        <v>96</v>
      </c>
      <c r="BD685" s="4" t="s">
        <v>96</v>
      </c>
      <c r="BE685" s="4">
        <v>0</v>
      </c>
      <c r="BF685" s="4">
        <v>0</v>
      </c>
      <c r="BG685" s="4">
        <v>0</v>
      </c>
      <c r="BH685" s="4">
        <v>0</v>
      </c>
      <c r="BI685" s="4">
        <v>0</v>
      </c>
      <c r="BJ685" s="4">
        <v>0</v>
      </c>
      <c r="BK685" s="4">
        <v>11</v>
      </c>
      <c r="BL685" s="4" t="s">
        <v>96</v>
      </c>
      <c r="BM685" s="4" t="s">
        <v>97</v>
      </c>
      <c r="BN685" s="4" t="s">
        <v>98</v>
      </c>
      <c r="BO685" s="6" t="s">
        <v>97</v>
      </c>
      <c r="BP685" s="6" t="s">
        <v>98</v>
      </c>
      <c r="BQ685" s="6" t="s">
        <v>98</v>
      </c>
      <c r="BR685" s="6" t="s">
        <v>96</v>
      </c>
      <c r="BS685" s="6">
        <v>10</v>
      </c>
      <c r="BT685" s="6" t="s">
        <v>96</v>
      </c>
      <c r="BU685" s="29" t="s">
        <v>429</v>
      </c>
      <c r="BV685" s="29" t="s">
        <v>1801</v>
      </c>
      <c r="BW685" s="29" t="s">
        <v>429</v>
      </c>
      <c r="BX685" s="29" t="s">
        <v>429</v>
      </c>
      <c r="BY685" s="29" t="s">
        <v>429</v>
      </c>
      <c r="BZ685" s="65" t="s">
        <v>429</v>
      </c>
      <c r="CA685" s="65" t="s">
        <v>429</v>
      </c>
      <c r="CB685" s="65" t="s">
        <v>429</v>
      </c>
      <c r="CC685" s="65" t="s">
        <v>429</v>
      </c>
      <c r="CD685" s="66">
        <v>110</v>
      </c>
      <c r="CE685" s="66">
        <v>32</v>
      </c>
      <c r="CF685" s="66">
        <v>33</v>
      </c>
      <c r="CG685" s="66">
        <v>6</v>
      </c>
      <c r="CH685" s="66">
        <v>7</v>
      </c>
      <c r="CI685" s="66">
        <v>103</v>
      </c>
      <c r="CJ685" s="66">
        <v>6</v>
      </c>
      <c r="CK685" s="66">
        <v>30</v>
      </c>
      <c r="CL685" s="66">
        <v>731</v>
      </c>
      <c r="CM685" s="66">
        <v>409</v>
      </c>
      <c r="CN685" s="66">
        <v>45</v>
      </c>
      <c r="CO685" s="66">
        <v>98</v>
      </c>
      <c r="CP685" s="66">
        <v>63</v>
      </c>
      <c r="CQ685" s="66">
        <v>57</v>
      </c>
      <c r="CR685" s="67">
        <v>0.19392230576441102</v>
      </c>
      <c r="CS685" s="67">
        <v>0.22368421052631579</v>
      </c>
      <c r="CT685" s="67">
        <v>0.2932330827067669</v>
      </c>
      <c r="CU685" s="67">
        <v>0.17606516290726817</v>
      </c>
      <c r="CV685" s="67">
        <v>0.1130952380952381</v>
      </c>
      <c r="CW685" s="68">
        <v>23</v>
      </c>
      <c r="CX685" s="68">
        <v>59</v>
      </c>
      <c r="CY685" s="68">
        <v>43</v>
      </c>
      <c r="CZ685" s="68">
        <v>28</v>
      </c>
      <c r="DI685" s="47"/>
      <c r="DJ685" s="47"/>
      <c r="DK685" s="47"/>
      <c r="DL685" s="47"/>
      <c r="DM685" s="47"/>
      <c r="DN685" s="47"/>
      <c r="DO685" s="47"/>
      <c r="DP685" s="47"/>
      <c r="DQ685" s="47"/>
      <c r="DR685" s="47"/>
      <c r="DS685" s="47"/>
      <c r="DT685" s="47"/>
      <c r="DU685" s="47"/>
      <c r="DV685" s="47"/>
      <c r="DW685" s="47"/>
      <c r="DX685" s="47"/>
      <c r="DY685" s="47"/>
      <c r="DZ685" s="47"/>
      <c r="EA685" s="47"/>
      <c r="EB685" s="47"/>
      <c r="EC685" s="47"/>
      <c r="ED685" s="47"/>
      <c r="EE685" s="47"/>
      <c r="EF685" s="47"/>
      <c r="EG685" s="47"/>
      <c r="EH685" s="47"/>
      <c r="EI685" s="47"/>
      <c r="EJ685" s="47"/>
      <c r="EK685" s="47"/>
      <c r="EL685" s="47"/>
      <c r="EM685" s="47"/>
      <c r="EN685" s="47"/>
      <c r="EO685" s="47"/>
      <c r="EP685" s="47"/>
      <c r="EQ685" s="47"/>
      <c r="ER685" s="47"/>
      <c r="ES685" s="47"/>
      <c r="ET685" s="47"/>
      <c r="EU685" s="47"/>
      <c r="EV685" s="47"/>
      <c r="EW685" s="47"/>
      <c r="EX685" s="47"/>
      <c r="EY685" s="47"/>
      <c r="EZ685" s="47"/>
      <c r="FA685" s="47"/>
      <c r="FB685" s="47"/>
      <c r="FC685" s="47"/>
      <c r="FD685" s="47"/>
      <c r="FE685" s="47"/>
      <c r="FF685" s="47"/>
      <c r="FG685" s="47"/>
      <c r="FH685" s="47"/>
      <c r="FI685" s="47"/>
      <c r="FJ685" s="47"/>
      <c r="FK685" s="47"/>
      <c r="FL685" s="47"/>
      <c r="FM685" s="47"/>
      <c r="FN685" s="47"/>
      <c r="FO685" s="47"/>
      <c r="FP685" s="47"/>
      <c r="FQ685" s="47"/>
      <c r="FR685" s="47"/>
      <c r="FS685" s="47"/>
      <c r="FT685" s="47"/>
      <c r="FU685" s="47"/>
      <c r="FV685" s="47"/>
      <c r="FW685" s="47"/>
      <c r="FX685" s="47"/>
      <c r="FY685" s="47"/>
      <c r="FZ685" s="47"/>
      <c r="GA685" s="47"/>
      <c r="GB685" s="47"/>
      <c r="GC685" s="47"/>
      <c r="GD685" s="47"/>
      <c r="GE685" s="47"/>
      <c r="GF685" s="47"/>
      <c r="GG685" s="47"/>
      <c r="GH685" s="47"/>
      <c r="GI685" s="47"/>
      <c r="GJ685" s="47"/>
      <c r="GK685" s="47"/>
      <c r="GL685" s="47"/>
      <c r="GM685" s="47"/>
      <c r="GN685" s="47"/>
      <c r="GO685" s="47"/>
      <c r="GP685" s="47"/>
      <c r="GQ685" s="47"/>
      <c r="GR685" s="47"/>
      <c r="GS685" s="47"/>
      <c r="GT685" s="47"/>
      <c r="GU685" s="47"/>
      <c r="GV685" s="47"/>
      <c r="GW685" s="47"/>
      <c r="GX685" s="47"/>
      <c r="GY685" s="47"/>
      <c r="GZ685" s="47"/>
      <c r="HA685" s="47"/>
      <c r="HB685" s="47"/>
      <c r="HC685" s="47"/>
      <c r="HD685" s="47"/>
      <c r="HE685" s="47"/>
      <c r="HF685" s="47"/>
      <c r="HG685" s="47"/>
      <c r="HH685" s="47"/>
      <c r="HI685" s="47"/>
      <c r="HJ685" s="47"/>
      <c r="HK685" s="47"/>
      <c r="HL685" s="47"/>
      <c r="HM685" s="47"/>
      <c r="HN685" s="47"/>
      <c r="HO685" s="47"/>
      <c r="HP685" s="47"/>
      <c r="HQ685" s="47"/>
      <c r="HR685" s="47"/>
      <c r="HS685" s="47"/>
      <c r="HT685" s="47"/>
      <c r="HU685" s="47"/>
      <c r="HV685" s="47"/>
      <c r="HW685" s="47"/>
      <c r="HX685" s="47"/>
      <c r="HY685" s="47"/>
      <c r="HZ685" s="47"/>
      <c r="IA685" s="47"/>
      <c r="IB685" s="47"/>
      <c r="IC685" s="47"/>
      <c r="ID685" s="47"/>
      <c r="IE685" s="47"/>
      <c r="IF685" s="47"/>
      <c r="IG685" s="47"/>
      <c r="IH685" s="47"/>
      <c r="II685" s="47"/>
      <c r="IJ685" s="47"/>
      <c r="IK685" s="47"/>
      <c r="IL685" s="47"/>
      <c r="IM685" s="47"/>
      <c r="IN685" s="47"/>
      <c r="IO685" s="47"/>
      <c r="IP685" s="47"/>
      <c r="IQ685" s="47"/>
      <c r="IR685" s="47"/>
      <c r="IS685" s="47"/>
      <c r="IT685" s="47"/>
      <c r="IU685" s="47"/>
      <c r="IV685" s="47"/>
      <c r="IW685" s="47"/>
      <c r="IX685" s="47"/>
      <c r="IY685" s="47"/>
      <c r="IZ685" s="47"/>
      <c r="JA685" s="47"/>
      <c r="JB685" s="47"/>
      <c r="JC685" s="47"/>
      <c r="JD685" s="47"/>
      <c r="JE685" s="47"/>
      <c r="JF685" s="47"/>
      <c r="JG685" s="47"/>
      <c r="JH685" s="47"/>
      <c r="JI685" s="47"/>
      <c r="JJ685" s="47"/>
      <c r="JK685" s="47"/>
      <c r="JL685" s="47"/>
      <c r="JM685" s="47"/>
      <c r="JN685" s="47"/>
      <c r="JO685" s="47"/>
      <c r="JP685" s="47"/>
      <c r="JQ685" s="47"/>
      <c r="JR685" s="47"/>
      <c r="JS685" s="47"/>
      <c r="JT685" s="47"/>
      <c r="JU685" s="47"/>
      <c r="JV685" s="47"/>
      <c r="JW685" s="47"/>
      <c r="JX685" s="47"/>
      <c r="JY685" s="47"/>
      <c r="JZ685" s="47"/>
      <c r="KA685" s="47"/>
      <c r="KB685" s="47"/>
      <c r="KC685" s="47"/>
      <c r="KD685" s="47"/>
      <c r="KE685" s="47"/>
      <c r="KF685" s="47"/>
      <c r="KG685" s="47"/>
      <c r="KH685" s="47"/>
      <c r="KI685" s="47"/>
      <c r="KJ685" s="47"/>
      <c r="KK685" s="47"/>
      <c r="KL685" s="47"/>
      <c r="KM685" s="47"/>
      <c r="KN685" s="47"/>
      <c r="KO685" s="47"/>
      <c r="KP685" s="47"/>
      <c r="KQ685" s="47"/>
      <c r="KR685" s="47"/>
      <c r="KS685" s="47"/>
      <c r="KT685" s="47"/>
      <c r="KU685" s="47"/>
      <c r="KV685" s="47"/>
      <c r="KW685" s="47"/>
      <c r="KX685" s="47"/>
      <c r="KY685" s="47"/>
      <c r="KZ685" s="47"/>
      <c r="LA685" s="47"/>
      <c r="LB685" s="47"/>
      <c r="LC685" s="47"/>
      <c r="LD685" s="47"/>
      <c r="LE685" s="47"/>
      <c r="LF685" s="47"/>
      <c r="LG685" s="47"/>
      <c r="LH685" s="47"/>
      <c r="LI685" s="47"/>
      <c r="LJ685" s="47"/>
      <c r="LK685" s="47"/>
      <c r="LL685" s="47"/>
      <c r="LM685" s="47"/>
      <c r="LN685" s="47"/>
      <c r="LO685" s="47"/>
      <c r="LP685" s="47"/>
      <c r="LQ685" s="47"/>
      <c r="LR685" s="47"/>
      <c r="LS685" s="47"/>
      <c r="LT685" s="47"/>
      <c r="LU685" s="47"/>
      <c r="LV685" s="47"/>
      <c r="LW685" s="47"/>
      <c r="LX685" s="47"/>
      <c r="LY685" s="47"/>
      <c r="LZ685" s="47"/>
      <c r="MA685" s="47"/>
      <c r="MB685" s="47"/>
      <c r="MC685" s="47"/>
      <c r="MD685" s="47"/>
      <c r="ME685" s="47"/>
      <c r="MF685" s="47"/>
      <c r="MG685" s="47"/>
      <c r="MH685" s="47"/>
      <c r="MI685" s="47"/>
      <c r="MJ685" s="47"/>
      <c r="MK685" s="47"/>
      <c r="ML685" s="47"/>
      <c r="MM685" s="47"/>
      <c r="MN685" s="47"/>
      <c r="MO685" s="47"/>
      <c r="MP685" s="47"/>
      <c r="MQ685" s="47"/>
      <c r="MR685" s="47"/>
      <c r="MS685" s="47"/>
      <c r="MT685" s="47"/>
      <c r="MU685" s="47"/>
      <c r="MV685" s="47"/>
      <c r="MW685" s="47"/>
      <c r="MX685" s="47"/>
      <c r="MY685" s="47"/>
      <c r="MZ685" s="47"/>
      <c r="NA685" s="47"/>
      <c r="NB685" s="47"/>
      <c r="NC685" s="47"/>
      <c r="ND685" s="47"/>
      <c r="NE685" s="47"/>
      <c r="NF685" s="47"/>
      <c r="NG685" s="47"/>
      <c r="NH685" s="47"/>
      <c r="NI685" s="47"/>
      <c r="NJ685" s="47"/>
      <c r="NK685" s="47"/>
    </row>
    <row r="686" spans="1:375" x14ac:dyDescent="0.3">
      <c r="A686" s="3" t="s">
        <v>1003</v>
      </c>
      <c r="B686" s="3" t="s">
        <v>1254</v>
      </c>
      <c r="C686" s="3" t="s">
        <v>1254</v>
      </c>
      <c r="D686" s="6">
        <v>526665</v>
      </c>
      <c r="E686" s="4">
        <v>16157</v>
      </c>
      <c r="F686" s="4">
        <v>2304</v>
      </c>
      <c r="G686" s="54">
        <v>0.14260073033360154</v>
      </c>
      <c r="H686" s="4">
        <v>3</v>
      </c>
      <c r="I686" s="4">
        <v>1534</v>
      </c>
      <c r="J686" s="6"/>
      <c r="K686" s="6">
        <v>1422</v>
      </c>
      <c r="L686" s="6">
        <v>112</v>
      </c>
      <c r="M686" s="61">
        <v>770</v>
      </c>
      <c r="N686" s="4" t="s">
        <v>1709</v>
      </c>
      <c r="O686" s="4">
        <v>190</v>
      </c>
      <c r="P686" s="4">
        <v>665</v>
      </c>
      <c r="Q686" s="4">
        <v>100</v>
      </c>
      <c r="R686" s="4">
        <v>100</v>
      </c>
      <c r="S686" s="4">
        <v>0</v>
      </c>
      <c r="T686" s="4">
        <v>0</v>
      </c>
      <c r="U686" s="4">
        <v>0</v>
      </c>
      <c r="V686" s="4">
        <v>100</v>
      </c>
      <c r="W686" s="4">
        <v>100</v>
      </c>
      <c r="X686" s="4">
        <v>0</v>
      </c>
      <c r="Y686" s="4">
        <v>0</v>
      </c>
      <c r="Z686" s="4">
        <v>0</v>
      </c>
      <c r="AA686" s="4">
        <v>100</v>
      </c>
      <c r="AB686" s="4">
        <v>100</v>
      </c>
      <c r="AC686" s="4">
        <v>100</v>
      </c>
      <c r="AD686" s="4">
        <v>100</v>
      </c>
      <c r="AE686" s="4">
        <v>85</v>
      </c>
      <c r="AF686" s="4">
        <v>5</v>
      </c>
      <c r="AG686" s="4">
        <v>30</v>
      </c>
      <c r="AH686" s="4">
        <v>65</v>
      </c>
      <c r="AI686" s="4">
        <v>100</v>
      </c>
      <c r="AJ686" s="4">
        <v>2</v>
      </c>
      <c r="AK686" s="4" t="s">
        <v>96</v>
      </c>
      <c r="AL686" s="4" t="s">
        <v>97</v>
      </c>
      <c r="AM686" s="4" t="s">
        <v>98</v>
      </c>
      <c r="AN686" s="4" t="s">
        <v>97</v>
      </c>
      <c r="AO686" s="4" t="s">
        <v>97</v>
      </c>
      <c r="AP686" s="4" t="s">
        <v>97</v>
      </c>
      <c r="AQ686" s="4" t="s">
        <v>97</v>
      </c>
      <c r="AR686" s="4" t="s">
        <v>96</v>
      </c>
      <c r="AS686" s="4" t="s">
        <v>97</v>
      </c>
      <c r="AT686" s="4" t="s">
        <v>97</v>
      </c>
      <c r="AU686" s="4" t="s">
        <v>96</v>
      </c>
      <c r="AV686" s="4" t="s">
        <v>97</v>
      </c>
      <c r="AW686" s="4" t="s">
        <v>97</v>
      </c>
      <c r="AX686" s="4" t="s">
        <v>97</v>
      </c>
      <c r="AY686" s="4" t="s">
        <v>97</v>
      </c>
      <c r="AZ686" s="4" t="s">
        <v>97</v>
      </c>
      <c r="BA686" s="4" t="s">
        <v>97</v>
      </c>
      <c r="BB686" s="4" t="s">
        <v>97</v>
      </c>
      <c r="BC686" s="4" t="s">
        <v>96</v>
      </c>
      <c r="BD686" s="4" t="s">
        <v>97</v>
      </c>
      <c r="BE686" s="4">
        <v>0</v>
      </c>
      <c r="BF686" s="4">
        <v>0</v>
      </c>
      <c r="BG686" s="4">
        <v>0</v>
      </c>
      <c r="BH686" s="4">
        <v>0</v>
      </c>
      <c r="BI686" s="4">
        <v>0</v>
      </c>
      <c r="BJ686" s="4">
        <v>0</v>
      </c>
      <c r="BK686" s="4">
        <v>19</v>
      </c>
      <c r="BL686" s="4" t="s">
        <v>97</v>
      </c>
      <c r="BM686" s="4" t="s">
        <v>97</v>
      </c>
      <c r="BN686" s="4" t="s">
        <v>98</v>
      </c>
      <c r="BO686" s="6" t="s">
        <v>97</v>
      </c>
      <c r="BP686" s="6" t="s">
        <v>98</v>
      </c>
      <c r="BQ686" s="6" t="s">
        <v>98</v>
      </c>
      <c r="BR686" s="6" t="s">
        <v>96</v>
      </c>
      <c r="BS686" s="6">
        <v>13</v>
      </c>
      <c r="BT686" s="6" t="s">
        <v>96</v>
      </c>
      <c r="BU686" s="29" t="s">
        <v>430</v>
      </c>
      <c r="BV686" s="29" t="s">
        <v>1798</v>
      </c>
      <c r="BW686" s="29" t="s">
        <v>1798</v>
      </c>
      <c r="BX686" s="29" t="s">
        <v>1798</v>
      </c>
      <c r="BY686" s="29" t="s">
        <v>430</v>
      </c>
      <c r="BZ686" s="65" t="s">
        <v>1800</v>
      </c>
      <c r="CA686" s="65" t="s">
        <v>429</v>
      </c>
      <c r="CB686" s="65" t="s">
        <v>429</v>
      </c>
      <c r="CC686" s="65" t="s">
        <v>429</v>
      </c>
      <c r="CD686" s="66">
        <v>646</v>
      </c>
      <c r="CE686" s="66">
        <v>195</v>
      </c>
      <c r="CF686" s="66">
        <v>228</v>
      </c>
      <c r="CG686" s="66">
        <v>49</v>
      </c>
      <c r="CH686" s="66">
        <v>26</v>
      </c>
      <c r="CI686" s="66">
        <v>507</v>
      </c>
      <c r="CJ686" s="66">
        <v>150</v>
      </c>
      <c r="CK686" s="66">
        <v>154</v>
      </c>
      <c r="CL686" s="66">
        <v>3644</v>
      </c>
      <c r="CM686" s="66">
        <v>1943</v>
      </c>
      <c r="CN686" s="66">
        <v>176</v>
      </c>
      <c r="CO686" s="66">
        <v>469</v>
      </c>
      <c r="CP686" s="66">
        <v>414</v>
      </c>
      <c r="CQ686" s="66">
        <v>405</v>
      </c>
      <c r="CR686" s="67">
        <v>0.19938763012859767</v>
      </c>
      <c r="CS686" s="67">
        <v>0.22865890998162891</v>
      </c>
      <c r="CT686" s="67">
        <v>0.28064911206368648</v>
      </c>
      <c r="CU686" s="67">
        <v>0.18328230251071648</v>
      </c>
      <c r="CV686" s="67">
        <v>0.10802204531537049</v>
      </c>
      <c r="CW686" s="68">
        <v>124</v>
      </c>
      <c r="CX686" s="68">
        <v>255</v>
      </c>
      <c r="CY686" s="68">
        <v>194</v>
      </c>
      <c r="CZ686" s="68">
        <v>81</v>
      </c>
    </row>
    <row r="687" spans="1:375" x14ac:dyDescent="0.3">
      <c r="A687" s="3" t="s">
        <v>1003</v>
      </c>
      <c r="B687" s="3" t="s">
        <v>1254</v>
      </c>
      <c r="C687" s="3" t="s">
        <v>1275</v>
      </c>
      <c r="D687" s="6">
        <v>527041</v>
      </c>
      <c r="E687" s="4">
        <v>1438</v>
      </c>
      <c r="F687" s="4">
        <v>692</v>
      </c>
      <c r="G687" s="54">
        <v>0.4812239221140473</v>
      </c>
      <c r="H687" s="4">
        <v>1</v>
      </c>
      <c r="I687" s="4">
        <v>692</v>
      </c>
      <c r="J687" s="6"/>
      <c r="K687" s="6">
        <v>692</v>
      </c>
      <c r="L687" s="6"/>
      <c r="M687" s="61"/>
      <c r="N687" s="4" t="s">
        <v>1709</v>
      </c>
      <c r="O687" s="4">
        <v>5</v>
      </c>
      <c r="P687" s="4">
        <v>11</v>
      </c>
      <c r="Q687" s="4">
        <v>100</v>
      </c>
      <c r="R687" s="4">
        <v>100</v>
      </c>
      <c r="S687" s="4">
        <v>0</v>
      </c>
      <c r="T687" s="4">
        <v>0</v>
      </c>
      <c r="U687" s="4">
        <v>0</v>
      </c>
      <c r="V687" s="4">
        <v>0</v>
      </c>
      <c r="W687" s="4">
        <v>0</v>
      </c>
      <c r="X687" s="4">
        <v>90</v>
      </c>
      <c r="Y687" s="4">
        <v>5</v>
      </c>
      <c r="Z687" s="4">
        <v>5</v>
      </c>
      <c r="AA687" s="4">
        <v>100</v>
      </c>
      <c r="AB687" s="4">
        <v>100</v>
      </c>
      <c r="AC687" s="4">
        <v>100</v>
      </c>
      <c r="AD687" s="4">
        <v>100</v>
      </c>
      <c r="AE687" s="4">
        <v>75</v>
      </c>
      <c r="AF687" s="4">
        <v>0</v>
      </c>
      <c r="AG687" s="4">
        <v>30</v>
      </c>
      <c r="AH687" s="4">
        <v>70</v>
      </c>
      <c r="AI687" s="4">
        <v>100</v>
      </c>
      <c r="AJ687" s="4">
        <v>2</v>
      </c>
      <c r="AK687" s="4" t="s">
        <v>96</v>
      </c>
      <c r="AL687" s="4" t="s">
        <v>97</v>
      </c>
      <c r="AM687" s="4" t="s">
        <v>98</v>
      </c>
      <c r="AN687" s="4" t="s">
        <v>96</v>
      </c>
      <c r="AO687" s="4" t="s">
        <v>97</v>
      </c>
      <c r="AP687" s="4" t="s">
        <v>97</v>
      </c>
      <c r="AQ687" s="4" t="s">
        <v>97</v>
      </c>
      <c r="AR687" s="4" t="s">
        <v>96</v>
      </c>
      <c r="AS687" s="4" t="s">
        <v>97</v>
      </c>
      <c r="AT687" s="4" t="s">
        <v>97</v>
      </c>
      <c r="AU687" s="4" t="s">
        <v>96</v>
      </c>
      <c r="AV687" s="4" t="s">
        <v>97</v>
      </c>
      <c r="AW687" s="4" t="s">
        <v>97</v>
      </c>
      <c r="AX687" s="4" t="s">
        <v>97</v>
      </c>
      <c r="AY687" s="4" t="s">
        <v>97</v>
      </c>
      <c r="AZ687" s="4" t="s">
        <v>97</v>
      </c>
      <c r="BA687" s="4" t="s">
        <v>97</v>
      </c>
      <c r="BB687" s="4" t="s">
        <v>97</v>
      </c>
      <c r="BC687" s="4" t="s">
        <v>96</v>
      </c>
      <c r="BD687" s="4" t="s">
        <v>97</v>
      </c>
      <c r="BE687" s="4">
        <v>5</v>
      </c>
      <c r="BF687" s="4">
        <v>5</v>
      </c>
      <c r="BG687" s="4">
        <v>5</v>
      </c>
      <c r="BH687" s="4">
        <v>1</v>
      </c>
      <c r="BI687" s="4">
        <v>3</v>
      </c>
      <c r="BJ687" s="4">
        <v>1</v>
      </c>
      <c r="BK687" s="4">
        <v>9</v>
      </c>
      <c r="BL687" s="4" t="s">
        <v>97</v>
      </c>
      <c r="BM687" s="4" t="s">
        <v>96</v>
      </c>
      <c r="BN687" s="4" t="s">
        <v>1715</v>
      </c>
      <c r="BO687" s="6" t="s">
        <v>97</v>
      </c>
      <c r="BP687" s="6" t="s">
        <v>98</v>
      </c>
      <c r="BQ687" s="6" t="s">
        <v>98</v>
      </c>
      <c r="BR687" s="6" t="s">
        <v>96</v>
      </c>
      <c r="BS687" s="6">
        <v>7</v>
      </c>
      <c r="BT687" s="6" t="s">
        <v>96</v>
      </c>
      <c r="BU687" s="29" t="s">
        <v>430</v>
      </c>
      <c r="BV687" s="29" t="s">
        <v>1798</v>
      </c>
      <c r="BW687" s="29" t="s">
        <v>1798</v>
      </c>
      <c r="BX687" s="29" t="s">
        <v>429</v>
      </c>
      <c r="BY687" s="29" t="s">
        <v>430</v>
      </c>
      <c r="BZ687" s="65" t="s">
        <v>1800</v>
      </c>
      <c r="CA687" s="65" t="s">
        <v>1800</v>
      </c>
      <c r="CB687" s="65" t="s">
        <v>1800</v>
      </c>
      <c r="CC687" s="65" t="s">
        <v>1800</v>
      </c>
      <c r="CD687" s="66">
        <v>97</v>
      </c>
      <c r="CE687" s="66">
        <v>46</v>
      </c>
      <c r="CF687" s="66">
        <v>35</v>
      </c>
      <c r="CG687" s="66">
        <v>18</v>
      </c>
      <c r="CH687" s="66">
        <v>5</v>
      </c>
      <c r="CI687" s="66">
        <v>179</v>
      </c>
      <c r="CJ687" s="66">
        <v>21</v>
      </c>
      <c r="CK687" s="66">
        <v>38</v>
      </c>
      <c r="CL687" s="66">
        <v>517</v>
      </c>
      <c r="CM687" s="66">
        <v>192</v>
      </c>
      <c r="CN687" s="66">
        <v>30</v>
      </c>
      <c r="CO687" s="66">
        <v>80</v>
      </c>
      <c r="CP687" s="66">
        <v>223</v>
      </c>
      <c r="CQ687" s="66">
        <v>209</v>
      </c>
      <c r="CR687" s="67">
        <v>0.32852233676975945</v>
      </c>
      <c r="CS687" s="67">
        <v>0.24054982817869416</v>
      </c>
      <c r="CT687" s="67">
        <v>0.21924398625429553</v>
      </c>
      <c r="CU687" s="67">
        <v>9.3470790378006874E-2</v>
      </c>
      <c r="CV687" s="67">
        <v>0.11821305841924398</v>
      </c>
      <c r="CW687" s="68">
        <v>21</v>
      </c>
      <c r="CX687" s="68">
        <v>12</v>
      </c>
      <c r="CY687" s="68">
        <v>40</v>
      </c>
      <c r="CZ687" s="68">
        <v>14</v>
      </c>
    </row>
    <row r="688" spans="1:375" x14ac:dyDescent="0.3">
      <c r="A688" s="3" t="s">
        <v>1003</v>
      </c>
      <c r="B688" s="3" t="s">
        <v>1254</v>
      </c>
      <c r="C688" s="3" t="s">
        <v>1276</v>
      </c>
      <c r="D688" s="6">
        <v>527092</v>
      </c>
      <c r="E688" s="4">
        <v>1347</v>
      </c>
      <c r="F688" s="4">
        <v>98</v>
      </c>
      <c r="G688" s="54">
        <v>7.2754268745360062E-2</v>
      </c>
      <c r="H688" s="4">
        <v>1</v>
      </c>
      <c r="I688" s="4">
        <v>98</v>
      </c>
      <c r="J688" s="6"/>
      <c r="K688" s="6">
        <v>98</v>
      </c>
      <c r="L688" s="6"/>
      <c r="M688" s="61"/>
      <c r="N688" s="4" t="s">
        <v>1709</v>
      </c>
      <c r="O688" s="4">
        <v>25</v>
      </c>
      <c r="P688" s="4">
        <v>60</v>
      </c>
      <c r="Q688" s="4">
        <v>100</v>
      </c>
      <c r="R688" s="4">
        <v>100</v>
      </c>
      <c r="S688" s="4">
        <v>0</v>
      </c>
      <c r="T688" s="4">
        <v>0</v>
      </c>
      <c r="U688" s="4">
        <v>0</v>
      </c>
      <c r="V688" s="4">
        <v>90</v>
      </c>
      <c r="W688" s="4">
        <v>90</v>
      </c>
      <c r="X688" s="4">
        <v>10</v>
      </c>
      <c r="Y688" s="4">
        <v>0</v>
      </c>
      <c r="Z688" s="4">
        <v>0</v>
      </c>
      <c r="AA688" s="4">
        <v>100</v>
      </c>
      <c r="AB688" s="4">
        <v>100</v>
      </c>
      <c r="AC688" s="4">
        <v>99</v>
      </c>
      <c r="AD688" s="4">
        <v>60</v>
      </c>
      <c r="AE688" s="4">
        <v>60</v>
      </c>
      <c r="AF688" s="4">
        <v>20</v>
      </c>
      <c r="AG688" s="4">
        <v>15</v>
      </c>
      <c r="AH688" s="4">
        <v>65</v>
      </c>
      <c r="AI688" s="4">
        <v>95</v>
      </c>
      <c r="AJ688" s="4">
        <v>5</v>
      </c>
      <c r="AK688" s="4" t="s">
        <v>96</v>
      </c>
      <c r="AL688" s="4" t="s">
        <v>96</v>
      </c>
      <c r="AM688" s="4">
        <v>2</v>
      </c>
      <c r="AN688" s="4" t="s">
        <v>96</v>
      </c>
      <c r="AO688" s="4" t="s">
        <v>97</v>
      </c>
      <c r="AP688" s="4" t="s">
        <v>97</v>
      </c>
      <c r="AQ688" s="4" t="s">
        <v>96</v>
      </c>
      <c r="AR688" s="4" t="s">
        <v>96</v>
      </c>
      <c r="AS688" s="4" t="s">
        <v>97</v>
      </c>
      <c r="AT688" s="4" t="s">
        <v>97</v>
      </c>
      <c r="AU688" s="4" t="s">
        <v>97</v>
      </c>
      <c r="AV688" s="4" t="s">
        <v>97</v>
      </c>
      <c r="AW688" s="4" t="s">
        <v>97</v>
      </c>
      <c r="AX688" s="4" t="s">
        <v>97</v>
      </c>
      <c r="AY688" s="4" t="s">
        <v>97</v>
      </c>
      <c r="AZ688" s="4" t="s">
        <v>97</v>
      </c>
      <c r="BA688" s="4" t="s">
        <v>97</v>
      </c>
      <c r="BB688" s="4" t="s">
        <v>97</v>
      </c>
      <c r="BC688" s="4" t="s">
        <v>96</v>
      </c>
      <c r="BD688" s="4" t="s">
        <v>97</v>
      </c>
      <c r="BE688" s="4">
        <v>0</v>
      </c>
      <c r="BF688" s="4">
        <v>0</v>
      </c>
      <c r="BG688" s="4">
        <v>15</v>
      </c>
      <c r="BH688" s="4">
        <v>0</v>
      </c>
      <c r="BI688" s="4">
        <v>3</v>
      </c>
      <c r="BJ688" s="4">
        <v>0</v>
      </c>
      <c r="BK688" s="4">
        <v>9</v>
      </c>
      <c r="BL688" s="4" t="s">
        <v>97</v>
      </c>
      <c r="BM688" s="4" t="s">
        <v>97</v>
      </c>
      <c r="BN688" s="4" t="s">
        <v>98</v>
      </c>
      <c r="BO688" s="6" t="s">
        <v>97</v>
      </c>
      <c r="BP688" s="6" t="s">
        <v>98</v>
      </c>
      <c r="BQ688" s="6" t="s">
        <v>98</v>
      </c>
      <c r="BR688" s="6" t="s">
        <v>96</v>
      </c>
      <c r="BS688" s="6">
        <v>6</v>
      </c>
      <c r="BT688" s="6" t="s">
        <v>96</v>
      </c>
      <c r="BU688" s="29" t="s">
        <v>429</v>
      </c>
      <c r="BV688" s="29" t="s">
        <v>429</v>
      </c>
      <c r="BW688" s="29" t="s">
        <v>429</v>
      </c>
      <c r="BX688" s="29" t="s">
        <v>429</v>
      </c>
      <c r="BY688" s="29" t="s">
        <v>429</v>
      </c>
      <c r="BZ688" s="65" t="s">
        <v>429</v>
      </c>
      <c r="CA688" s="65" t="s">
        <v>1800</v>
      </c>
      <c r="CB688" s="65" t="s">
        <v>429</v>
      </c>
      <c r="CC688" s="65" t="s">
        <v>429</v>
      </c>
      <c r="CD688" s="66">
        <v>43</v>
      </c>
      <c r="CE688" s="66">
        <v>14</v>
      </c>
      <c r="CF688" s="66">
        <v>15</v>
      </c>
      <c r="CG688" s="66">
        <v>0</v>
      </c>
      <c r="CH688" s="66">
        <v>3</v>
      </c>
      <c r="CI688" s="66">
        <v>16</v>
      </c>
      <c r="CJ688" s="66">
        <v>0</v>
      </c>
      <c r="CK688" s="66">
        <v>10</v>
      </c>
      <c r="CL688" s="66">
        <v>320</v>
      </c>
      <c r="CM688" s="66">
        <v>172</v>
      </c>
      <c r="CN688" s="66">
        <v>17</v>
      </c>
      <c r="CO688" s="66">
        <v>29</v>
      </c>
      <c r="CP688" s="66">
        <v>11</v>
      </c>
      <c r="CQ688" s="66">
        <v>11</v>
      </c>
      <c r="CR688" s="67">
        <v>0.1697054698457223</v>
      </c>
      <c r="CS688" s="67">
        <v>0.23632538569424966</v>
      </c>
      <c r="CT688" s="67">
        <v>0.30434782608695654</v>
      </c>
      <c r="CU688" s="67">
        <v>0.16690042075736325</v>
      </c>
      <c r="CV688" s="67">
        <v>0.12272089761570827</v>
      </c>
      <c r="CW688" s="68">
        <v>16</v>
      </c>
      <c r="CX688" s="68">
        <v>26</v>
      </c>
      <c r="CY688" s="68">
        <v>20</v>
      </c>
      <c r="CZ688" s="68">
        <v>6</v>
      </c>
    </row>
    <row r="689" spans="1:104" x14ac:dyDescent="0.3">
      <c r="A689" s="3" t="s">
        <v>1003</v>
      </c>
      <c r="B689" s="3" t="s">
        <v>1277</v>
      </c>
      <c r="C689" s="3" t="s">
        <v>1278</v>
      </c>
      <c r="D689" s="6">
        <v>527157</v>
      </c>
      <c r="E689" s="4">
        <v>823</v>
      </c>
      <c r="F689" s="4">
        <v>101</v>
      </c>
      <c r="G689" s="54">
        <v>0.1227217496962333</v>
      </c>
      <c r="H689" s="4">
        <v>1</v>
      </c>
      <c r="I689" s="4">
        <v>101</v>
      </c>
      <c r="J689" s="6"/>
      <c r="K689" s="6">
        <v>101</v>
      </c>
      <c r="L689" s="6"/>
      <c r="M689" s="61"/>
      <c r="N689" s="4" t="s">
        <v>1712</v>
      </c>
      <c r="O689" s="4">
        <v>14</v>
      </c>
      <c r="P689" s="4">
        <v>42</v>
      </c>
      <c r="Q689" s="4">
        <v>100</v>
      </c>
      <c r="R689" s="4">
        <v>100</v>
      </c>
      <c r="S689" s="4">
        <v>0</v>
      </c>
      <c r="T689" s="4">
        <v>0</v>
      </c>
      <c r="U689" s="4">
        <v>0</v>
      </c>
      <c r="V689" s="4">
        <v>0</v>
      </c>
      <c r="W689" s="4">
        <v>0</v>
      </c>
      <c r="X689" s="4">
        <v>95</v>
      </c>
      <c r="Y689" s="4">
        <v>5</v>
      </c>
      <c r="Z689" s="4">
        <v>0</v>
      </c>
      <c r="AA689" s="4">
        <v>100</v>
      </c>
      <c r="AB689" s="4">
        <v>100</v>
      </c>
      <c r="AC689" s="4">
        <v>100</v>
      </c>
      <c r="AD689" s="4">
        <v>100</v>
      </c>
      <c r="AE689" s="4">
        <v>90</v>
      </c>
      <c r="AF689" s="4">
        <v>0</v>
      </c>
      <c r="AG689" s="4">
        <v>50</v>
      </c>
      <c r="AH689" s="4">
        <v>50</v>
      </c>
      <c r="AI689" s="4">
        <v>100</v>
      </c>
      <c r="AJ689" s="4">
        <v>2</v>
      </c>
      <c r="AK689" s="4" t="s">
        <v>96</v>
      </c>
      <c r="AL689" s="4" t="s">
        <v>96</v>
      </c>
      <c r="AM689" s="4">
        <v>5</v>
      </c>
      <c r="AN689" s="4" t="s">
        <v>96</v>
      </c>
      <c r="AO689" s="4" t="s">
        <v>97</v>
      </c>
      <c r="AP689" s="4" t="s">
        <v>97</v>
      </c>
      <c r="AQ689" s="4" t="s">
        <v>96</v>
      </c>
      <c r="AR689" s="4" t="s">
        <v>96</v>
      </c>
      <c r="AS689" s="4" t="s">
        <v>97</v>
      </c>
      <c r="AT689" s="4" t="s">
        <v>97</v>
      </c>
      <c r="AU689" s="4" t="s">
        <v>97</v>
      </c>
      <c r="AV689" s="4" t="s">
        <v>97</v>
      </c>
      <c r="AW689" s="4" t="s">
        <v>97</v>
      </c>
      <c r="AX689" s="4" t="s">
        <v>97</v>
      </c>
      <c r="AY689" s="4" t="s">
        <v>97</v>
      </c>
      <c r="AZ689" s="4" t="s">
        <v>97</v>
      </c>
      <c r="BA689" s="4" t="s">
        <v>97</v>
      </c>
      <c r="BB689" s="4" t="s">
        <v>97</v>
      </c>
      <c r="BC689" s="4" t="s">
        <v>97</v>
      </c>
      <c r="BD689" s="4" t="s">
        <v>96</v>
      </c>
      <c r="BE689" s="4">
        <v>4</v>
      </c>
      <c r="BF689" s="4">
        <v>4</v>
      </c>
      <c r="BG689" s="4">
        <v>4</v>
      </c>
      <c r="BH689" s="4">
        <v>1</v>
      </c>
      <c r="BI689" s="4">
        <v>0</v>
      </c>
      <c r="BJ689" s="4">
        <v>1</v>
      </c>
      <c r="BK689" s="4">
        <v>7</v>
      </c>
      <c r="BL689" s="4" t="s">
        <v>97</v>
      </c>
      <c r="BM689" s="4" t="s">
        <v>97</v>
      </c>
      <c r="BN689" s="4" t="s">
        <v>98</v>
      </c>
      <c r="BO689" s="6" t="s">
        <v>97</v>
      </c>
      <c r="BP689" s="6" t="s">
        <v>98</v>
      </c>
      <c r="BQ689" s="6" t="s">
        <v>98</v>
      </c>
      <c r="BR689" s="6" t="s">
        <v>96</v>
      </c>
      <c r="BS689" s="6">
        <v>20</v>
      </c>
      <c r="BT689" s="6" t="s">
        <v>96</v>
      </c>
      <c r="BU689" s="29" t="s">
        <v>429</v>
      </c>
      <c r="BV689" s="29" t="s">
        <v>1801</v>
      </c>
      <c r="BW689" s="29" t="s">
        <v>429</v>
      </c>
      <c r="BX689" s="29" t="s">
        <v>429</v>
      </c>
      <c r="BY689" s="29" t="s">
        <v>429</v>
      </c>
      <c r="BZ689" s="65" t="s">
        <v>429</v>
      </c>
      <c r="CA689" s="65" t="s">
        <v>429</v>
      </c>
      <c r="CB689" s="65" t="s">
        <v>429</v>
      </c>
      <c r="CC689" s="65" t="s">
        <v>429</v>
      </c>
      <c r="CD689" s="66">
        <v>56</v>
      </c>
      <c r="CE689" s="66">
        <v>23</v>
      </c>
      <c r="CF689" s="66">
        <v>9</v>
      </c>
      <c r="CG689" s="66">
        <v>0</v>
      </c>
      <c r="CH689" s="66">
        <v>3</v>
      </c>
      <c r="CI689" s="66">
        <v>61</v>
      </c>
      <c r="CJ689" s="66">
        <v>0</v>
      </c>
      <c r="CK689" s="66">
        <v>28</v>
      </c>
      <c r="CL689" s="66">
        <v>158</v>
      </c>
      <c r="CM689" s="66">
        <v>93</v>
      </c>
      <c r="CN689" s="66">
        <v>10</v>
      </c>
      <c r="CO689" s="66">
        <v>24</v>
      </c>
      <c r="CP689" s="66">
        <v>48</v>
      </c>
      <c r="CQ689" s="66">
        <v>30</v>
      </c>
      <c r="CR689" s="67">
        <v>0.17857142857142858</v>
      </c>
      <c r="CS689" s="67">
        <v>0.19404761904761905</v>
      </c>
      <c r="CT689" s="67">
        <v>0.33095238095238094</v>
      </c>
      <c r="CU689" s="67">
        <v>0.15595238095238095</v>
      </c>
      <c r="CV689" s="67">
        <v>0.14047619047619048</v>
      </c>
      <c r="CW689" s="68">
        <v>16</v>
      </c>
      <c r="CX689" s="68">
        <v>10</v>
      </c>
      <c r="CY689" s="68">
        <v>13</v>
      </c>
      <c r="CZ689" s="68">
        <v>7</v>
      </c>
    </row>
    <row r="690" spans="1:104" x14ac:dyDescent="0.3">
      <c r="A690" s="3" t="s">
        <v>1003</v>
      </c>
      <c r="B690" s="3" t="s">
        <v>1277</v>
      </c>
      <c r="C690" s="3" t="s">
        <v>1279</v>
      </c>
      <c r="D690" s="6">
        <v>527173</v>
      </c>
      <c r="E690" s="4">
        <v>342</v>
      </c>
      <c r="F690" s="4">
        <v>61</v>
      </c>
      <c r="G690" s="54">
        <v>0.17836257309941519</v>
      </c>
      <c r="H690" s="4">
        <v>1</v>
      </c>
      <c r="I690" s="4">
        <v>51</v>
      </c>
      <c r="J690" s="6"/>
      <c r="K690" s="6">
        <v>51</v>
      </c>
      <c r="L690" s="6"/>
      <c r="M690" s="61">
        <v>10</v>
      </c>
      <c r="N690" s="4" t="s">
        <v>1709</v>
      </c>
      <c r="O690" s="4">
        <v>0</v>
      </c>
      <c r="P690" s="4">
        <v>0</v>
      </c>
      <c r="Q690" s="4">
        <v>100</v>
      </c>
      <c r="R690" s="4">
        <v>70</v>
      </c>
      <c r="S690" s="4">
        <v>30</v>
      </c>
      <c r="T690" s="4">
        <v>0</v>
      </c>
      <c r="U690" s="4">
        <v>0</v>
      </c>
      <c r="V690" s="4">
        <v>0</v>
      </c>
      <c r="W690" s="4">
        <v>0</v>
      </c>
      <c r="X690" s="4">
        <v>90</v>
      </c>
      <c r="Y690" s="4">
        <v>0</v>
      </c>
      <c r="Z690" s="4">
        <v>10</v>
      </c>
      <c r="AA690" s="4">
        <v>100</v>
      </c>
      <c r="AB690" s="4">
        <v>100</v>
      </c>
      <c r="AC690" s="4">
        <v>100</v>
      </c>
      <c r="AD690" s="4">
        <v>100</v>
      </c>
      <c r="AE690" s="4">
        <v>85</v>
      </c>
      <c r="AF690" s="4">
        <v>0</v>
      </c>
      <c r="AG690" s="4">
        <v>25</v>
      </c>
      <c r="AH690" s="4">
        <v>75</v>
      </c>
      <c r="AI690" s="4">
        <v>100</v>
      </c>
      <c r="AJ690" s="4">
        <v>2</v>
      </c>
      <c r="AK690" s="4" t="s">
        <v>96</v>
      </c>
      <c r="AL690" s="4" t="s">
        <v>96</v>
      </c>
      <c r="AM690" s="4">
        <v>1</v>
      </c>
      <c r="AN690" s="4" t="s">
        <v>97</v>
      </c>
      <c r="AO690" s="4" t="s">
        <v>97</v>
      </c>
      <c r="AP690" s="4" t="s">
        <v>97</v>
      </c>
      <c r="AQ690" s="4" t="s">
        <v>96</v>
      </c>
      <c r="AR690" s="4" t="s">
        <v>96</v>
      </c>
      <c r="AS690" s="4" t="s">
        <v>97</v>
      </c>
      <c r="AT690" s="4" t="s">
        <v>97</v>
      </c>
      <c r="AU690" s="4" t="s">
        <v>97</v>
      </c>
      <c r="AV690" s="4" t="s">
        <v>97</v>
      </c>
      <c r="AW690" s="4" t="s">
        <v>97</v>
      </c>
      <c r="AX690" s="4" t="s">
        <v>97</v>
      </c>
      <c r="AY690" s="4" t="s">
        <v>97</v>
      </c>
      <c r="AZ690" s="4" t="s">
        <v>97</v>
      </c>
      <c r="BA690" s="4" t="s">
        <v>97</v>
      </c>
      <c r="BB690" s="4" t="s">
        <v>97</v>
      </c>
      <c r="BC690" s="4" t="s">
        <v>97</v>
      </c>
      <c r="BD690" s="4" t="s">
        <v>96</v>
      </c>
      <c r="BE690" s="4">
        <v>10</v>
      </c>
      <c r="BF690" s="4">
        <v>10</v>
      </c>
      <c r="BG690" s="4">
        <v>10</v>
      </c>
      <c r="BH690" s="4">
        <v>0</v>
      </c>
      <c r="BI690" s="4">
        <v>41</v>
      </c>
      <c r="BJ690" s="4">
        <v>0</v>
      </c>
      <c r="BK690" s="4">
        <v>5</v>
      </c>
      <c r="BL690" s="4" t="s">
        <v>97</v>
      </c>
      <c r="BM690" s="4" t="s">
        <v>97</v>
      </c>
      <c r="BN690" s="4" t="s">
        <v>98</v>
      </c>
      <c r="BO690" s="6" t="s">
        <v>97</v>
      </c>
      <c r="BP690" s="6" t="s">
        <v>98</v>
      </c>
      <c r="BQ690" s="6" t="s">
        <v>98</v>
      </c>
      <c r="BR690" s="6" t="s">
        <v>96</v>
      </c>
      <c r="BS690" s="6">
        <v>5</v>
      </c>
      <c r="BT690" s="6" t="s">
        <v>96</v>
      </c>
      <c r="BU690" s="29" t="s">
        <v>429</v>
      </c>
      <c r="BV690" s="29" t="s">
        <v>429</v>
      </c>
      <c r="BW690" s="29" t="s">
        <v>429</v>
      </c>
      <c r="BX690" s="29" t="s">
        <v>429</v>
      </c>
      <c r="BY690" s="29" t="s">
        <v>429</v>
      </c>
      <c r="BZ690" s="65" t="s">
        <v>429</v>
      </c>
      <c r="CA690" s="65" t="s">
        <v>429</v>
      </c>
      <c r="CB690" s="65" t="s">
        <v>429</v>
      </c>
      <c r="CC690" s="65" t="s">
        <v>429</v>
      </c>
      <c r="CD690" s="66">
        <v>18</v>
      </c>
      <c r="CE690" s="66">
        <v>9</v>
      </c>
      <c r="CF690" s="66">
        <v>3</v>
      </c>
      <c r="CG690" s="66">
        <v>0</v>
      </c>
      <c r="CH690" s="66">
        <v>5</v>
      </c>
      <c r="CI690" s="66">
        <v>30</v>
      </c>
      <c r="CJ690" s="66">
        <v>0</v>
      </c>
      <c r="CK690" s="66">
        <v>9</v>
      </c>
      <c r="CL690" s="66">
        <v>96</v>
      </c>
      <c r="CM690" s="66">
        <v>46</v>
      </c>
      <c r="CN690" s="66">
        <v>4</v>
      </c>
      <c r="CO690" s="66">
        <v>13</v>
      </c>
      <c r="CP690" s="66">
        <v>20</v>
      </c>
      <c r="CQ690" s="66">
        <v>5</v>
      </c>
      <c r="CR690" s="67">
        <v>0.16708229426433915</v>
      </c>
      <c r="CS690" s="67">
        <v>0.20448877805486285</v>
      </c>
      <c r="CT690" s="67">
        <v>0.3117206982543641</v>
      </c>
      <c r="CU690" s="67">
        <v>0.18204488778054864</v>
      </c>
      <c r="CV690" s="67">
        <v>0.13466334164588528</v>
      </c>
      <c r="CW690" s="68">
        <v>5</v>
      </c>
      <c r="CX690" s="68">
        <v>23</v>
      </c>
      <c r="CY690" s="68">
        <v>3</v>
      </c>
      <c r="CZ690" s="68">
        <v>0</v>
      </c>
    </row>
    <row r="691" spans="1:104" x14ac:dyDescent="0.3">
      <c r="A691" s="3" t="s">
        <v>1003</v>
      </c>
      <c r="B691" s="3" t="s">
        <v>1277</v>
      </c>
      <c r="C691" s="3" t="s">
        <v>1280</v>
      </c>
      <c r="D691" s="6">
        <v>527181</v>
      </c>
      <c r="E691" s="4">
        <v>521</v>
      </c>
      <c r="F691" s="4">
        <v>132</v>
      </c>
      <c r="G691" s="54">
        <v>0.25335892514395392</v>
      </c>
      <c r="H691" s="4">
        <v>1</v>
      </c>
      <c r="I691" s="4">
        <v>132</v>
      </c>
      <c r="J691" s="6">
        <v>132</v>
      </c>
      <c r="K691" s="6"/>
      <c r="L691" s="6"/>
      <c r="M691" s="61"/>
      <c r="N691" s="4" t="s">
        <v>1709</v>
      </c>
      <c r="O691" s="4">
        <v>0</v>
      </c>
      <c r="P691" s="4">
        <v>0</v>
      </c>
      <c r="Q691" s="4">
        <v>100</v>
      </c>
      <c r="R691" s="4">
        <v>100</v>
      </c>
      <c r="S691" s="4">
        <v>0</v>
      </c>
      <c r="T691" s="4">
        <v>0</v>
      </c>
      <c r="U691" s="4">
        <v>0</v>
      </c>
      <c r="V691" s="4">
        <v>0</v>
      </c>
      <c r="W691" s="4">
        <v>0</v>
      </c>
      <c r="X691" s="4">
        <v>95</v>
      </c>
      <c r="Y691" s="4">
        <v>0</v>
      </c>
      <c r="Z691" s="4">
        <v>5</v>
      </c>
      <c r="AA691" s="4">
        <v>100</v>
      </c>
      <c r="AB691" s="4">
        <v>100</v>
      </c>
      <c r="AC691" s="4">
        <v>100</v>
      </c>
      <c r="AD691" s="4">
        <v>100</v>
      </c>
      <c r="AE691" s="4">
        <v>100</v>
      </c>
      <c r="AF691" s="4">
        <v>0</v>
      </c>
      <c r="AG691" s="4">
        <v>80</v>
      </c>
      <c r="AH691" s="4">
        <v>20</v>
      </c>
      <c r="AI691" s="4">
        <v>100</v>
      </c>
      <c r="AJ691" s="4">
        <v>2</v>
      </c>
      <c r="AK691" s="4" t="s">
        <v>97</v>
      </c>
      <c r="AL691" s="4" t="s">
        <v>97</v>
      </c>
      <c r="AM691" s="4" t="s">
        <v>98</v>
      </c>
      <c r="AN691" s="4" t="s">
        <v>97</v>
      </c>
      <c r="AO691" s="4" t="s">
        <v>97</v>
      </c>
      <c r="AP691" s="4" t="s">
        <v>97</v>
      </c>
      <c r="AQ691" s="4" t="s">
        <v>97</v>
      </c>
      <c r="AR691" s="4" t="s">
        <v>97</v>
      </c>
      <c r="AS691" s="4" t="s">
        <v>97</v>
      </c>
      <c r="AT691" s="4" t="s">
        <v>97</v>
      </c>
      <c r="AU691" s="4" t="s">
        <v>97</v>
      </c>
      <c r="AV691" s="4" t="s">
        <v>97</v>
      </c>
      <c r="AW691" s="4" t="s">
        <v>97</v>
      </c>
      <c r="AX691" s="4" t="s">
        <v>97</v>
      </c>
      <c r="AY691" s="4" t="s">
        <v>97</v>
      </c>
      <c r="AZ691" s="4" t="s">
        <v>97</v>
      </c>
      <c r="BA691" s="4" t="s">
        <v>97</v>
      </c>
      <c r="BB691" s="4" t="s">
        <v>97</v>
      </c>
      <c r="BC691" s="4" t="s">
        <v>97</v>
      </c>
      <c r="BD691" s="4" t="s">
        <v>96</v>
      </c>
      <c r="BE691" s="4">
        <v>10</v>
      </c>
      <c r="BF691" s="4">
        <v>10</v>
      </c>
      <c r="BG691" s="4">
        <v>10</v>
      </c>
      <c r="BH691" s="4">
        <v>0</v>
      </c>
      <c r="BI691" s="4">
        <v>0</v>
      </c>
      <c r="BJ691" s="4">
        <v>0</v>
      </c>
      <c r="BK691" s="4">
        <v>7</v>
      </c>
      <c r="BL691" s="4" t="s">
        <v>97</v>
      </c>
      <c r="BM691" s="4" t="s">
        <v>96</v>
      </c>
      <c r="BN691" s="4" t="s">
        <v>1715</v>
      </c>
      <c r="BO691" s="6" t="s">
        <v>97</v>
      </c>
      <c r="BP691" s="6" t="s">
        <v>98</v>
      </c>
      <c r="BQ691" s="6" t="s">
        <v>98</v>
      </c>
      <c r="BR691" s="6" t="s">
        <v>96</v>
      </c>
      <c r="BS691" s="6">
        <v>20</v>
      </c>
      <c r="BT691" s="6" t="s">
        <v>96</v>
      </c>
      <c r="BU691" s="29" t="s">
        <v>430</v>
      </c>
      <c r="BV691" s="29" t="s">
        <v>1801</v>
      </c>
      <c r="BW691" s="29" t="s">
        <v>429</v>
      </c>
      <c r="BX691" s="29" t="s">
        <v>429</v>
      </c>
      <c r="BY691" s="29" t="s">
        <v>429</v>
      </c>
      <c r="BZ691" s="65" t="s">
        <v>429</v>
      </c>
      <c r="CA691" s="65" t="s">
        <v>429</v>
      </c>
      <c r="CB691" s="65" t="s">
        <v>429</v>
      </c>
      <c r="CC691" s="65" t="s">
        <v>429</v>
      </c>
      <c r="CD691" s="66">
        <v>46</v>
      </c>
      <c r="CE691" s="66">
        <v>24</v>
      </c>
      <c r="CF691" s="66">
        <v>17</v>
      </c>
      <c r="CG691" s="66">
        <v>3</v>
      </c>
      <c r="CH691" s="66">
        <v>3</v>
      </c>
      <c r="CI691" s="66">
        <v>77</v>
      </c>
      <c r="CJ691" s="66">
        <v>16</v>
      </c>
      <c r="CK691" s="66">
        <v>19</v>
      </c>
      <c r="CL691" s="66">
        <v>113</v>
      </c>
      <c r="CM691" s="66">
        <v>59</v>
      </c>
      <c r="CN691" s="66">
        <v>9</v>
      </c>
      <c r="CO691" s="66">
        <v>17</v>
      </c>
      <c r="CP691" s="66">
        <v>91</v>
      </c>
      <c r="CQ691" s="66">
        <v>77</v>
      </c>
      <c r="CR691" s="67">
        <v>0.16074766355140188</v>
      </c>
      <c r="CS691" s="67">
        <v>0.24485981308411214</v>
      </c>
      <c r="CT691" s="67">
        <v>0.27476635514018694</v>
      </c>
      <c r="CU691" s="67">
        <v>0.17196261682242991</v>
      </c>
      <c r="CV691" s="67">
        <v>0.14766355140186915</v>
      </c>
      <c r="CW691" s="68">
        <v>13</v>
      </c>
      <c r="CX691" s="68">
        <v>16</v>
      </c>
      <c r="CY691" s="68">
        <v>7</v>
      </c>
      <c r="CZ691" s="68">
        <v>5</v>
      </c>
    </row>
    <row r="692" spans="1:104" x14ac:dyDescent="0.3">
      <c r="A692" s="3" t="s">
        <v>1003</v>
      </c>
      <c r="B692" s="3" t="s">
        <v>1277</v>
      </c>
      <c r="C692" s="3" t="s">
        <v>1281</v>
      </c>
      <c r="D692" s="6">
        <v>527203</v>
      </c>
      <c r="E692" s="4">
        <v>168</v>
      </c>
      <c r="F692" s="4">
        <v>53</v>
      </c>
      <c r="G692" s="54">
        <v>0.31547619047619047</v>
      </c>
      <c r="H692" s="4">
        <v>1</v>
      </c>
      <c r="I692" s="4">
        <v>53</v>
      </c>
      <c r="J692" s="6"/>
      <c r="K692" s="6">
        <v>53</v>
      </c>
      <c r="L692" s="6"/>
      <c r="M692" s="61"/>
      <c r="N692" s="4" t="s">
        <v>1712</v>
      </c>
      <c r="O692" s="4">
        <v>0</v>
      </c>
      <c r="P692" s="4">
        <v>0</v>
      </c>
      <c r="Q692" s="4">
        <v>0</v>
      </c>
      <c r="R692" s="4">
        <v>0</v>
      </c>
      <c r="S692" s="4">
        <v>90</v>
      </c>
      <c r="T692" s="4">
        <v>0</v>
      </c>
      <c r="U692" s="4">
        <v>10</v>
      </c>
      <c r="V692" s="4">
        <v>85</v>
      </c>
      <c r="W692" s="4">
        <v>85</v>
      </c>
      <c r="X692" s="4">
        <v>5</v>
      </c>
      <c r="Y692" s="4">
        <v>0</v>
      </c>
      <c r="Z692" s="4">
        <v>10</v>
      </c>
      <c r="AA692" s="4">
        <v>100</v>
      </c>
      <c r="AB692" s="4">
        <v>100</v>
      </c>
      <c r="AC692" s="4">
        <v>100</v>
      </c>
      <c r="AD692" s="4">
        <v>100</v>
      </c>
      <c r="AE692" s="4">
        <v>90</v>
      </c>
      <c r="AF692" s="4">
        <v>0</v>
      </c>
      <c r="AG692" s="4">
        <v>10</v>
      </c>
      <c r="AH692" s="4">
        <v>90</v>
      </c>
      <c r="AI692" s="4">
        <v>100</v>
      </c>
      <c r="AJ692" s="4">
        <v>2</v>
      </c>
      <c r="AK692" s="4" t="s">
        <v>96</v>
      </c>
      <c r="AL692" s="4" t="s">
        <v>97</v>
      </c>
      <c r="AM692" s="4" t="s">
        <v>98</v>
      </c>
      <c r="AN692" s="4" t="s">
        <v>97</v>
      </c>
      <c r="AO692" s="4" t="s">
        <v>97</v>
      </c>
      <c r="AP692" s="4" t="s">
        <v>97</v>
      </c>
      <c r="AQ692" s="4" t="s">
        <v>97</v>
      </c>
      <c r="AR692" s="4" t="s">
        <v>97</v>
      </c>
      <c r="AS692" s="4" t="s">
        <v>97</v>
      </c>
      <c r="AT692" s="4" t="s">
        <v>97</v>
      </c>
      <c r="AU692" s="4" t="s">
        <v>97</v>
      </c>
      <c r="AV692" s="4" t="s">
        <v>97</v>
      </c>
      <c r="AW692" s="4" t="s">
        <v>97</v>
      </c>
      <c r="AX692" s="4" t="s">
        <v>97</v>
      </c>
      <c r="AY692" s="4" t="s">
        <v>97</v>
      </c>
      <c r="AZ692" s="4" t="s">
        <v>97</v>
      </c>
      <c r="BA692" s="4" t="s">
        <v>97</v>
      </c>
      <c r="BB692" s="4" t="s">
        <v>97</v>
      </c>
      <c r="BC692" s="4" t="s">
        <v>97</v>
      </c>
      <c r="BD692" s="4" t="s">
        <v>1439</v>
      </c>
      <c r="BE692" s="4">
        <v>15</v>
      </c>
      <c r="BF692" s="4">
        <v>15</v>
      </c>
      <c r="BG692" s="4">
        <v>15</v>
      </c>
      <c r="BH692" s="4">
        <v>0</v>
      </c>
      <c r="BI692" s="4">
        <v>28</v>
      </c>
      <c r="BJ692" s="4">
        <v>0</v>
      </c>
      <c r="BK692" s="4">
        <v>5</v>
      </c>
      <c r="BL692" s="4" t="s">
        <v>97</v>
      </c>
      <c r="BM692" s="4" t="s">
        <v>97</v>
      </c>
      <c r="BN692" s="4" t="s">
        <v>98</v>
      </c>
      <c r="BO692" s="6" t="s">
        <v>97</v>
      </c>
      <c r="BP692" s="6" t="s">
        <v>98</v>
      </c>
      <c r="BQ692" s="6" t="s">
        <v>98</v>
      </c>
      <c r="BR692" s="6" t="s">
        <v>96</v>
      </c>
      <c r="BS692" s="6">
        <v>14</v>
      </c>
      <c r="BT692" s="6" t="s">
        <v>96</v>
      </c>
      <c r="BU692" s="29" t="s">
        <v>429</v>
      </c>
      <c r="BV692" s="29" t="s">
        <v>1801</v>
      </c>
      <c r="BW692" s="29" t="s">
        <v>429</v>
      </c>
      <c r="BX692" s="29" t="s">
        <v>429</v>
      </c>
      <c r="BY692" s="29" t="s">
        <v>429</v>
      </c>
      <c r="BZ692" s="65" t="s">
        <v>429</v>
      </c>
      <c r="CA692" s="65" t="s">
        <v>429</v>
      </c>
      <c r="CB692" s="65" t="s">
        <v>429</v>
      </c>
      <c r="CC692" s="65" t="s">
        <v>429</v>
      </c>
      <c r="CD692" s="66">
        <v>16</v>
      </c>
      <c r="CE692" s="66">
        <v>3</v>
      </c>
      <c r="CF692" s="66">
        <v>4</v>
      </c>
      <c r="CG692" s="66">
        <v>0</v>
      </c>
      <c r="CH692" s="66">
        <v>0</v>
      </c>
      <c r="CI692" s="66">
        <v>15</v>
      </c>
      <c r="CJ692" s="66">
        <v>0</v>
      </c>
      <c r="CK692" s="66">
        <v>6</v>
      </c>
      <c r="CL692" s="66">
        <v>33</v>
      </c>
      <c r="CM692" s="66">
        <v>21</v>
      </c>
      <c r="CN692" s="66">
        <v>0</v>
      </c>
      <c r="CO692" s="66">
        <v>5</v>
      </c>
      <c r="CP692" s="66">
        <v>0</v>
      </c>
      <c r="CQ692" s="66">
        <v>0</v>
      </c>
      <c r="CR692" s="67">
        <v>8.7155963302752298E-2</v>
      </c>
      <c r="CS692" s="67">
        <v>0.22477064220183487</v>
      </c>
      <c r="CT692" s="67">
        <v>0.29816513761467889</v>
      </c>
      <c r="CU692" s="67">
        <v>0.24311926605504589</v>
      </c>
      <c r="CV692" s="67">
        <v>0.14678899082568808</v>
      </c>
      <c r="CW692" s="68">
        <v>62</v>
      </c>
      <c r="CX692" s="68">
        <v>7</v>
      </c>
      <c r="CY692" s="68">
        <v>1</v>
      </c>
      <c r="CZ692" s="68">
        <v>2</v>
      </c>
    </row>
    <row r="693" spans="1:104" x14ac:dyDescent="0.3">
      <c r="A693" s="3" t="s">
        <v>1003</v>
      </c>
      <c r="B693" s="3" t="s">
        <v>1277</v>
      </c>
      <c r="C693" s="3" t="s">
        <v>1282</v>
      </c>
      <c r="D693" s="6">
        <v>527386</v>
      </c>
      <c r="E693" s="4">
        <v>180</v>
      </c>
      <c r="F693" s="4">
        <v>78</v>
      </c>
      <c r="G693" s="54">
        <v>0.43333333333333335</v>
      </c>
      <c r="H693" s="4">
        <v>1</v>
      </c>
      <c r="I693" s="4">
        <v>78</v>
      </c>
      <c r="J693" s="6"/>
      <c r="K693" s="6">
        <v>78</v>
      </c>
      <c r="L693" s="6"/>
      <c r="M693" s="61"/>
      <c r="N693" s="4" t="s">
        <v>1709</v>
      </c>
      <c r="O693" s="4">
        <v>10</v>
      </c>
      <c r="P693" s="4">
        <v>52</v>
      </c>
      <c r="Q693" s="4">
        <v>0</v>
      </c>
      <c r="R693" s="4">
        <v>0</v>
      </c>
      <c r="S693" s="4">
        <v>100</v>
      </c>
      <c r="T693" s="4">
        <v>0</v>
      </c>
      <c r="U693" s="4">
        <v>0</v>
      </c>
      <c r="V693" s="4">
        <v>0</v>
      </c>
      <c r="W693" s="4">
        <v>0</v>
      </c>
      <c r="X693" s="4">
        <v>100</v>
      </c>
      <c r="Y693" s="4">
        <v>0</v>
      </c>
      <c r="Z693" s="4">
        <v>0</v>
      </c>
      <c r="AA693" s="4">
        <v>100</v>
      </c>
      <c r="AB693" s="4">
        <v>100</v>
      </c>
      <c r="AC693" s="4">
        <v>100</v>
      </c>
      <c r="AD693" s="4">
        <v>100</v>
      </c>
      <c r="AE693" s="4">
        <v>50</v>
      </c>
      <c r="AF693" s="4">
        <v>0</v>
      </c>
      <c r="AG693" s="4">
        <v>10</v>
      </c>
      <c r="AH693" s="4">
        <v>90</v>
      </c>
      <c r="AI693" s="4">
        <v>100</v>
      </c>
      <c r="AJ693" s="4">
        <v>1</v>
      </c>
      <c r="AK693" s="4" t="s">
        <v>96</v>
      </c>
      <c r="AL693" s="4" t="s">
        <v>96</v>
      </c>
      <c r="AM693" s="4">
        <v>5</v>
      </c>
      <c r="AN693" s="4" t="s">
        <v>97</v>
      </c>
      <c r="AO693" s="4" t="s">
        <v>97</v>
      </c>
      <c r="AP693" s="4" t="s">
        <v>97</v>
      </c>
      <c r="AQ693" s="4" t="s">
        <v>96</v>
      </c>
      <c r="AR693" s="4" t="s">
        <v>96</v>
      </c>
      <c r="AS693" s="4" t="s">
        <v>97</v>
      </c>
      <c r="AT693" s="4" t="s">
        <v>97</v>
      </c>
      <c r="AU693" s="4" t="s">
        <v>97</v>
      </c>
      <c r="AV693" s="4" t="s">
        <v>97</v>
      </c>
      <c r="AW693" s="4" t="s">
        <v>97</v>
      </c>
      <c r="AX693" s="4" t="s">
        <v>97</v>
      </c>
      <c r="AY693" s="4" t="s">
        <v>97</v>
      </c>
      <c r="AZ693" s="4" t="s">
        <v>97</v>
      </c>
      <c r="BA693" s="4" t="s">
        <v>97</v>
      </c>
      <c r="BB693" s="4" t="s">
        <v>97</v>
      </c>
      <c r="BC693" s="4" t="s">
        <v>97</v>
      </c>
      <c r="BD693" s="4" t="s">
        <v>96</v>
      </c>
      <c r="BE693" s="4">
        <v>11</v>
      </c>
      <c r="BF693" s="4">
        <v>12</v>
      </c>
      <c r="BG693" s="4">
        <v>12</v>
      </c>
      <c r="BH693" s="4">
        <v>0</v>
      </c>
      <c r="BI693" s="4">
        <v>42</v>
      </c>
      <c r="BJ693" s="4">
        <v>0</v>
      </c>
      <c r="BK693" s="4">
        <v>5</v>
      </c>
      <c r="BL693" s="4" t="s">
        <v>96</v>
      </c>
      <c r="BM693" s="4" t="s">
        <v>97</v>
      </c>
      <c r="BN693" s="4" t="s">
        <v>98</v>
      </c>
      <c r="BO693" s="6" t="s">
        <v>97</v>
      </c>
      <c r="BP693" s="6" t="s">
        <v>98</v>
      </c>
      <c r="BQ693" s="6" t="s">
        <v>98</v>
      </c>
      <c r="BR693" s="6" t="s">
        <v>96</v>
      </c>
      <c r="BS693" s="6">
        <v>10</v>
      </c>
      <c r="BT693" s="6" t="s">
        <v>96</v>
      </c>
      <c r="BU693" s="29" t="s">
        <v>429</v>
      </c>
      <c r="BV693" s="29" t="s">
        <v>1801</v>
      </c>
      <c r="BW693" s="29" t="s">
        <v>429</v>
      </c>
      <c r="BX693" s="29" t="s">
        <v>429</v>
      </c>
      <c r="BY693" s="29" t="s">
        <v>429</v>
      </c>
      <c r="BZ693" s="65" t="s">
        <v>429</v>
      </c>
      <c r="CA693" s="65" t="s">
        <v>429</v>
      </c>
      <c r="CB693" s="65" t="s">
        <v>429</v>
      </c>
      <c r="CC693" s="65" t="s">
        <v>429</v>
      </c>
      <c r="CD693" s="66">
        <v>22</v>
      </c>
      <c r="CE693" s="66">
        <v>11</v>
      </c>
      <c r="CF693" s="66">
        <v>9</v>
      </c>
      <c r="CG693" s="66">
        <v>3</v>
      </c>
      <c r="CH693" s="66">
        <v>0</v>
      </c>
      <c r="CI693" s="66">
        <v>37</v>
      </c>
      <c r="CJ693" s="66">
        <v>0</v>
      </c>
      <c r="CK693" s="66">
        <v>9</v>
      </c>
      <c r="CL693" s="66">
        <v>47</v>
      </c>
      <c r="CM693" s="66">
        <v>24</v>
      </c>
      <c r="CN693" s="66">
        <v>2</v>
      </c>
      <c r="CO693" s="66">
        <v>3</v>
      </c>
      <c r="CP693" s="66">
        <v>81</v>
      </c>
      <c r="CQ693" s="66">
        <v>74</v>
      </c>
      <c r="CR693" s="67">
        <v>0.21808510638297873</v>
      </c>
      <c r="CS693" s="67">
        <v>0.24468085106382978</v>
      </c>
      <c r="CT693" s="67">
        <v>0.23936170212765959</v>
      </c>
      <c r="CU693" s="67">
        <v>0.13829787234042554</v>
      </c>
      <c r="CV693" s="67">
        <v>0.15957446808510639</v>
      </c>
      <c r="CW693" s="68">
        <v>0</v>
      </c>
      <c r="CX693" s="68">
        <v>5</v>
      </c>
      <c r="CY693" s="68">
        <v>1</v>
      </c>
      <c r="CZ693" s="68">
        <v>1</v>
      </c>
    </row>
    <row r="694" spans="1:104" x14ac:dyDescent="0.3">
      <c r="A694" s="3" t="s">
        <v>1003</v>
      </c>
      <c r="B694" s="3" t="s">
        <v>1277</v>
      </c>
      <c r="C694" s="3" t="s">
        <v>1283</v>
      </c>
      <c r="D694" s="6">
        <v>527572</v>
      </c>
      <c r="E694" s="4">
        <v>120</v>
      </c>
      <c r="F694" s="4">
        <v>63</v>
      </c>
      <c r="G694" s="54">
        <v>0.52500000000000002</v>
      </c>
      <c r="H694" s="4">
        <v>1</v>
      </c>
      <c r="I694" s="4">
        <v>63</v>
      </c>
      <c r="J694" s="6"/>
      <c r="K694" s="6">
        <v>63</v>
      </c>
      <c r="L694" s="6"/>
      <c r="M694" s="61"/>
      <c r="N694" s="4" t="s">
        <v>1709</v>
      </c>
      <c r="O694" s="4">
        <v>0</v>
      </c>
      <c r="P694" s="4">
        <v>0</v>
      </c>
      <c r="Q694" s="4">
        <v>0</v>
      </c>
      <c r="R694" s="4">
        <v>0</v>
      </c>
      <c r="S694" s="4">
        <v>100</v>
      </c>
      <c r="T694" s="4">
        <v>0</v>
      </c>
      <c r="U694" s="4">
        <v>0</v>
      </c>
      <c r="V694" s="4">
        <v>0</v>
      </c>
      <c r="W694" s="4">
        <v>0</v>
      </c>
      <c r="X694" s="4">
        <v>100</v>
      </c>
      <c r="Y694" s="4">
        <v>0</v>
      </c>
      <c r="Z694" s="4">
        <v>0</v>
      </c>
      <c r="AA694" s="4">
        <v>100</v>
      </c>
      <c r="AB694" s="4">
        <v>100</v>
      </c>
      <c r="AC694" s="4">
        <v>100</v>
      </c>
      <c r="AD694" s="4">
        <v>50</v>
      </c>
      <c r="AE694" s="4">
        <v>20</v>
      </c>
      <c r="AF694" s="4">
        <v>0</v>
      </c>
      <c r="AG694" s="4">
        <v>50</v>
      </c>
      <c r="AH694" s="4">
        <v>50</v>
      </c>
      <c r="AI694" s="4">
        <v>100</v>
      </c>
      <c r="AJ694" s="4">
        <v>3</v>
      </c>
      <c r="AK694" s="4" t="s">
        <v>96</v>
      </c>
      <c r="AL694" s="4" t="s">
        <v>96</v>
      </c>
      <c r="AM694" s="4">
        <v>2</v>
      </c>
      <c r="AN694" s="4" t="s">
        <v>97</v>
      </c>
      <c r="AO694" s="4" t="s">
        <v>97</v>
      </c>
      <c r="AP694" s="4" t="s">
        <v>97</v>
      </c>
      <c r="AQ694" s="4" t="s">
        <v>97</v>
      </c>
      <c r="AR694" s="4" t="s">
        <v>96</v>
      </c>
      <c r="AS694" s="4" t="s">
        <v>97</v>
      </c>
      <c r="AT694" s="4" t="s">
        <v>97</v>
      </c>
      <c r="AU694" s="4" t="s">
        <v>97</v>
      </c>
      <c r="AV694" s="4" t="s">
        <v>97</v>
      </c>
      <c r="AW694" s="4" t="s">
        <v>97</v>
      </c>
      <c r="AX694" s="4" t="s">
        <v>97</v>
      </c>
      <c r="AY694" s="4" t="s">
        <v>97</v>
      </c>
      <c r="AZ694" s="4" t="s">
        <v>97</v>
      </c>
      <c r="BA694" s="4" t="s">
        <v>97</v>
      </c>
      <c r="BB694" s="4" t="s">
        <v>97</v>
      </c>
      <c r="BC694" s="4" t="s">
        <v>96</v>
      </c>
      <c r="BD694" s="4" t="s">
        <v>1439</v>
      </c>
      <c r="BE694" s="4">
        <v>23</v>
      </c>
      <c r="BF694" s="4">
        <v>23</v>
      </c>
      <c r="BG694" s="4">
        <v>23</v>
      </c>
      <c r="BH694" s="4">
        <v>0</v>
      </c>
      <c r="BI694" s="4">
        <v>23</v>
      </c>
      <c r="BJ694" s="4">
        <v>6</v>
      </c>
      <c r="BK694" s="4">
        <v>5</v>
      </c>
      <c r="BL694" s="4" t="s">
        <v>96</v>
      </c>
      <c r="BM694" s="4" t="s">
        <v>97</v>
      </c>
      <c r="BN694" s="4" t="s">
        <v>98</v>
      </c>
      <c r="BO694" s="6" t="s">
        <v>96</v>
      </c>
      <c r="BP694" s="6">
        <v>1</v>
      </c>
      <c r="BQ694" s="6" t="s">
        <v>96</v>
      </c>
      <c r="BR694" s="6" t="s">
        <v>96</v>
      </c>
      <c r="BS694" s="6">
        <v>5</v>
      </c>
      <c r="BT694" s="6" t="s">
        <v>96</v>
      </c>
      <c r="BU694" s="29" t="s">
        <v>429</v>
      </c>
      <c r="BV694" s="29" t="s">
        <v>1801</v>
      </c>
      <c r="BW694" s="29" t="s">
        <v>429</v>
      </c>
      <c r="BX694" s="29" t="s">
        <v>429</v>
      </c>
      <c r="BY694" s="29" t="s">
        <v>429</v>
      </c>
      <c r="BZ694" s="65" t="s">
        <v>429</v>
      </c>
      <c r="CA694" s="65" t="s">
        <v>429</v>
      </c>
      <c r="CB694" s="65" t="s">
        <v>429</v>
      </c>
      <c r="CC694" s="65" t="s">
        <v>429</v>
      </c>
      <c r="CD694" s="66">
        <v>15</v>
      </c>
      <c r="CE694" s="66">
        <v>8</v>
      </c>
      <c r="CF694" s="66">
        <v>4</v>
      </c>
      <c r="CG694" s="66">
        <v>0</v>
      </c>
      <c r="CH694" s="66">
        <v>1</v>
      </c>
      <c r="CI694" s="66">
        <v>24</v>
      </c>
      <c r="CJ694" s="66">
        <v>0</v>
      </c>
      <c r="CK694" s="66">
        <v>8</v>
      </c>
      <c r="CL694" s="66">
        <v>41</v>
      </c>
      <c r="CM694" s="66">
        <v>17</v>
      </c>
      <c r="CN694" s="66">
        <v>3</v>
      </c>
      <c r="CO694" s="66">
        <v>7</v>
      </c>
      <c r="CP694" s="66">
        <v>0</v>
      </c>
      <c r="CQ694" s="66">
        <v>0</v>
      </c>
      <c r="CR694" s="67">
        <v>0.19402985074626866</v>
      </c>
      <c r="CS694" s="67">
        <v>0.23134328358208955</v>
      </c>
      <c r="CT694" s="67">
        <v>0.17164179104477612</v>
      </c>
      <c r="CU694" s="67">
        <v>0.1417910447761194</v>
      </c>
      <c r="CV694" s="67">
        <v>0.26119402985074625</v>
      </c>
      <c r="CW694" s="68">
        <v>1</v>
      </c>
      <c r="CX694" s="68">
        <v>8</v>
      </c>
      <c r="CY694" s="68">
        <v>3</v>
      </c>
      <c r="CZ694" s="68">
        <v>2</v>
      </c>
    </row>
    <row r="695" spans="1:104" x14ac:dyDescent="0.3">
      <c r="A695" s="3" t="s">
        <v>1003</v>
      </c>
      <c r="B695" s="3" t="s">
        <v>1277</v>
      </c>
      <c r="C695" s="3" t="s">
        <v>1284</v>
      </c>
      <c r="D695" s="6">
        <v>527637</v>
      </c>
      <c r="E695" s="4">
        <v>432</v>
      </c>
      <c r="F695" s="4">
        <v>71</v>
      </c>
      <c r="G695" s="54">
        <v>0.16435185185185186</v>
      </c>
      <c r="H695" s="4">
        <v>1</v>
      </c>
      <c r="I695" s="4">
        <v>71</v>
      </c>
      <c r="J695" s="6">
        <v>71</v>
      </c>
      <c r="K695" s="6"/>
      <c r="L695" s="6"/>
      <c r="M695" s="61"/>
      <c r="N695" s="4" t="s">
        <v>1709</v>
      </c>
      <c r="O695" s="4">
        <v>11</v>
      </c>
      <c r="P695" s="4">
        <v>36</v>
      </c>
      <c r="Q695" s="4">
        <v>100</v>
      </c>
      <c r="R695" s="4">
        <v>95</v>
      </c>
      <c r="S695" s="4">
        <v>5</v>
      </c>
      <c r="T695" s="4">
        <v>0</v>
      </c>
      <c r="U695" s="4">
        <v>0</v>
      </c>
      <c r="V695" s="4">
        <v>0</v>
      </c>
      <c r="W695" s="4">
        <v>0</v>
      </c>
      <c r="X695" s="4">
        <v>90</v>
      </c>
      <c r="Y695" s="4">
        <v>10</v>
      </c>
      <c r="Z695" s="4">
        <v>0</v>
      </c>
      <c r="AA695" s="4">
        <v>100</v>
      </c>
      <c r="AB695" s="4">
        <v>100</v>
      </c>
      <c r="AC695" s="4">
        <v>100</v>
      </c>
      <c r="AD695" s="4">
        <v>100</v>
      </c>
      <c r="AE695" s="4">
        <v>0</v>
      </c>
      <c r="AF695" s="4">
        <v>0</v>
      </c>
      <c r="AG695" s="4">
        <v>30</v>
      </c>
      <c r="AH695" s="4">
        <v>70</v>
      </c>
      <c r="AI695" s="4">
        <v>100</v>
      </c>
      <c r="AJ695" s="4">
        <v>2</v>
      </c>
      <c r="AK695" s="4" t="s">
        <v>96</v>
      </c>
      <c r="AL695" s="4" t="s">
        <v>96</v>
      </c>
      <c r="AM695" s="4">
        <v>2</v>
      </c>
      <c r="AN695" s="4" t="s">
        <v>97</v>
      </c>
      <c r="AO695" s="4" t="s">
        <v>97</v>
      </c>
      <c r="AP695" s="4" t="s">
        <v>97</v>
      </c>
      <c r="AQ695" s="4" t="s">
        <v>97</v>
      </c>
      <c r="AR695" s="4" t="s">
        <v>96</v>
      </c>
      <c r="AS695" s="4" t="s">
        <v>97</v>
      </c>
      <c r="AT695" s="4" t="s">
        <v>97</v>
      </c>
      <c r="AU695" s="4" t="s">
        <v>97</v>
      </c>
      <c r="AV695" s="4" t="s">
        <v>97</v>
      </c>
      <c r="AW695" s="4" t="s">
        <v>97</v>
      </c>
      <c r="AX695" s="4" t="s">
        <v>97</v>
      </c>
      <c r="AY695" s="4" t="s">
        <v>97</v>
      </c>
      <c r="AZ695" s="4" t="s">
        <v>97</v>
      </c>
      <c r="BA695" s="4" t="s">
        <v>97</v>
      </c>
      <c r="BB695" s="4" t="s">
        <v>97</v>
      </c>
      <c r="BC695" s="4" t="s">
        <v>97</v>
      </c>
      <c r="BD695" s="4" t="s">
        <v>96</v>
      </c>
      <c r="BE695" s="4">
        <v>8</v>
      </c>
      <c r="BF695" s="4">
        <v>8</v>
      </c>
      <c r="BG695" s="4">
        <v>8</v>
      </c>
      <c r="BH695" s="4">
        <v>0</v>
      </c>
      <c r="BI695" s="4">
        <v>32</v>
      </c>
      <c r="BJ695" s="4">
        <v>0</v>
      </c>
      <c r="BK695" s="4">
        <v>5</v>
      </c>
      <c r="BL695" s="4" t="s">
        <v>97</v>
      </c>
      <c r="BM695" s="4" t="s">
        <v>97</v>
      </c>
      <c r="BN695" s="4" t="s">
        <v>98</v>
      </c>
      <c r="BO695" s="6" t="s">
        <v>97</v>
      </c>
      <c r="BP695" s="6" t="s">
        <v>98</v>
      </c>
      <c r="BQ695" s="6" t="s">
        <v>98</v>
      </c>
      <c r="BR695" s="6" t="s">
        <v>96</v>
      </c>
      <c r="BS695" s="6">
        <v>14</v>
      </c>
      <c r="BT695" s="6" t="s">
        <v>96</v>
      </c>
      <c r="BU695" s="29" t="s">
        <v>429</v>
      </c>
      <c r="BV695" s="29" t="s">
        <v>1801</v>
      </c>
      <c r="BW695" s="29" t="s">
        <v>429</v>
      </c>
      <c r="BX695" s="29" t="s">
        <v>429</v>
      </c>
      <c r="BY695" s="29" t="s">
        <v>429</v>
      </c>
      <c r="BZ695" s="65" t="s">
        <v>429</v>
      </c>
      <c r="CA695" s="65" t="s">
        <v>429</v>
      </c>
      <c r="CB695" s="65" t="s">
        <v>429</v>
      </c>
      <c r="CC695" s="65" t="s">
        <v>429</v>
      </c>
      <c r="CD695" s="66">
        <v>35</v>
      </c>
      <c r="CE695" s="66">
        <v>19</v>
      </c>
      <c r="CF695" s="66">
        <v>13</v>
      </c>
      <c r="CG695" s="66">
        <v>3</v>
      </c>
      <c r="CH695" s="66">
        <v>3</v>
      </c>
      <c r="CI695" s="66">
        <v>50</v>
      </c>
      <c r="CJ695" s="66">
        <v>3</v>
      </c>
      <c r="CK695" s="66">
        <v>14</v>
      </c>
      <c r="CL695" s="66">
        <v>115</v>
      </c>
      <c r="CM695" s="66">
        <v>51</v>
      </c>
      <c r="CN695" s="66">
        <v>6</v>
      </c>
      <c r="CO695" s="66">
        <v>20</v>
      </c>
      <c r="CP695" s="66">
        <v>37</v>
      </c>
      <c r="CQ695" s="66">
        <v>26</v>
      </c>
      <c r="CR695" s="67">
        <v>0.2219679633867277</v>
      </c>
      <c r="CS695" s="67">
        <v>0.19450800915331809</v>
      </c>
      <c r="CT695" s="67">
        <v>0.29519450800915331</v>
      </c>
      <c r="CU695" s="67">
        <v>0.16475972540045766</v>
      </c>
      <c r="CV695" s="67">
        <v>0.12356979405034325</v>
      </c>
      <c r="CW695" s="68">
        <v>12</v>
      </c>
      <c r="CX695" s="68">
        <v>4</v>
      </c>
      <c r="CY695" s="68">
        <v>3</v>
      </c>
      <c r="CZ695" s="68">
        <v>5</v>
      </c>
    </row>
    <row r="696" spans="1:104" x14ac:dyDescent="0.3">
      <c r="A696" s="3" t="s">
        <v>1003</v>
      </c>
      <c r="B696" s="3" t="s">
        <v>1277</v>
      </c>
      <c r="C696" s="3" t="s">
        <v>1277</v>
      </c>
      <c r="D696" s="6">
        <v>527840</v>
      </c>
      <c r="E696" s="4">
        <v>10359</v>
      </c>
      <c r="F696" s="4">
        <v>1348</v>
      </c>
      <c r="G696" s="54">
        <v>0.13012839077130997</v>
      </c>
      <c r="H696" s="4">
        <v>4</v>
      </c>
      <c r="I696" s="4">
        <v>1198</v>
      </c>
      <c r="J696" s="6"/>
      <c r="K696" s="6">
        <v>1133</v>
      </c>
      <c r="L696" s="6">
        <v>65</v>
      </c>
      <c r="M696" s="61">
        <v>150</v>
      </c>
      <c r="N696" s="4" t="s">
        <v>1709</v>
      </c>
      <c r="O696" s="4">
        <v>71</v>
      </c>
      <c r="P696" s="4">
        <v>459</v>
      </c>
      <c r="Q696" s="4">
        <v>100</v>
      </c>
      <c r="R696" s="4">
        <v>100</v>
      </c>
      <c r="S696" s="4">
        <v>0</v>
      </c>
      <c r="T696" s="4">
        <v>0</v>
      </c>
      <c r="U696" s="4">
        <v>0</v>
      </c>
      <c r="V696" s="4">
        <v>70</v>
      </c>
      <c r="W696" s="4">
        <v>70</v>
      </c>
      <c r="X696" s="4">
        <v>0</v>
      </c>
      <c r="Y696" s="4">
        <v>0</v>
      </c>
      <c r="Z696" s="4">
        <v>30</v>
      </c>
      <c r="AA696" s="4">
        <v>100</v>
      </c>
      <c r="AB696" s="4">
        <v>100</v>
      </c>
      <c r="AC696" s="4">
        <v>90</v>
      </c>
      <c r="AD696" s="4">
        <v>15</v>
      </c>
      <c r="AE696" s="4">
        <v>15</v>
      </c>
      <c r="AF696" s="4">
        <v>0</v>
      </c>
      <c r="AG696" s="4">
        <v>5</v>
      </c>
      <c r="AH696" s="4">
        <v>95</v>
      </c>
      <c r="AI696" s="4">
        <v>100</v>
      </c>
      <c r="AJ696" s="4">
        <v>4</v>
      </c>
      <c r="AK696" s="4" t="s">
        <v>96</v>
      </c>
      <c r="AL696" s="4" t="s">
        <v>96</v>
      </c>
      <c r="AM696" s="4">
        <v>1</v>
      </c>
      <c r="AN696" s="4" t="s">
        <v>96</v>
      </c>
      <c r="AO696" s="4" t="s">
        <v>97</v>
      </c>
      <c r="AP696" s="4" t="s">
        <v>97</v>
      </c>
      <c r="AQ696" s="4" t="s">
        <v>96</v>
      </c>
      <c r="AR696" s="4" t="s">
        <v>96</v>
      </c>
      <c r="AS696" s="4" t="s">
        <v>97</v>
      </c>
      <c r="AT696" s="4" t="s">
        <v>97</v>
      </c>
      <c r="AU696" s="4" t="s">
        <v>96</v>
      </c>
      <c r="AV696" s="4" t="s">
        <v>96</v>
      </c>
      <c r="AW696" s="4" t="s">
        <v>97</v>
      </c>
      <c r="AX696" s="4" t="s">
        <v>97</v>
      </c>
      <c r="AY696" s="4" t="s">
        <v>96</v>
      </c>
      <c r="AZ696" s="4" t="s">
        <v>97</v>
      </c>
      <c r="BA696" s="4" t="s">
        <v>97</v>
      </c>
      <c r="BB696" s="4" t="s">
        <v>97</v>
      </c>
      <c r="BC696" s="4" t="s">
        <v>96</v>
      </c>
      <c r="BD696" s="4" t="s">
        <v>96</v>
      </c>
      <c r="BE696" s="4">
        <v>0</v>
      </c>
      <c r="BF696" s="4">
        <v>0</v>
      </c>
      <c r="BG696" s="4">
        <v>0</v>
      </c>
      <c r="BH696" s="4">
        <v>0</v>
      </c>
      <c r="BI696" s="4">
        <v>34</v>
      </c>
      <c r="BJ696" s="4">
        <v>0</v>
      </c>
      <c r="BK696" s="4">
        <v>18</v>
      </c>
      <c r="BL696" s="4" t="s">
        <v>97</v>
      </c>
      <c r="BM696" s="4" t="s">
        <v>97</v>
      </c>
      <c r="BN696" s="4" t="s">
        <v>98</v>
      </c>
      <c r="BO696" s="6" t="s">
        <v>96</v>
      </c>
      <c r="BP696" s="6">
        <v>0</v>
      </c>
      <c r="BQ696" s="6" t="s">
        <v>98</v>
      </c>
      <c r="BR696" s="6" t="s">
        <v>96</v>
      </c>
      <c r="BS696" s="6">
        <v>55</v>
      </c>
      <c r="BT696" s="6" t="s">
        <v>96</v>
      </c>
      <c r="BU696" s="29" t="s">
        <v>430</v>
      </c>
      <c r="BV696" s="29" t="s">
        <v>1801</v>
      </c>
      <c r="BW696" s="29" t="s">
        <v>1801</v>
      </c>
      <c r="BX696" s="29" t="s">
        <v>429</v>
      </c>
      <c r="BY696" s="29" t="s">
        <v>430</v>
      </c>
      <c r="BZ696" s="65" t="s">
        <v>429</v>
      </c>
      <c r="CA696" s="65" t="s">
        <v>1800</v>
      </c>
      <c r="CB696" s="65" t="s">
        <v>429</v>
      </c>
      <c r="CC696" s="65" t="s">
        <v>1800</v>
      </c>
      <c r="CD696" s="66">
        <v>648</v>
      </c>
      <c r="CE696" s="66">
        <v>348</v>
      </c>
      <c r="CF696" s="66">
        <v>170</v>
      </c>
      <c r="CG696" s="66">
        <v>48</v>
      </c>
      <c r="CH696" s="66">
        <v>35</v>
      </c>
      <c r="CI696" s="66">
        <v>790</v>
      </c>
      <c r="CJ696" s="66">
        <v>195</v>
      </c>
      <c r="CK696" s="66">
        <v>270</v>
      </c>
      <c r="CL696" s="66">
        <v>2282</v>
      </c>
      <c r="CM696" s="66">
        <v>1252</v>
      </c>
      <c r="CN696" s="66">
        <v>110</v>
      </c>
      <c r="CO696" s="66">
        <v>248</v>
      </c>
      <c r="CP696" s="66">
        <v>1505</v>
      </c>
      <c r="CQ696" s="66">
        <v>1217</v>
      </c>
      <c r="CR696" s="67">
        <v>0.16628744785741373</v>
      </c>
      <c r="CS696" s="67">
        <v>0.19520288206295033</v>
      </c>
      <c r="CT696" s="67">
        <v>0.30309063329541147</v>
      </c>
      <c r="CU696" s="67">
        <v>0.20145999241562382</v>
      </c>
      <c r="CV696" s="67">
        <v>0.13395904436860068</v>
      </c>
      <c r="CW696" s="68">
        <v>87</v>
      </c>
      <c r="CX696" s="68">
        <v>216</v>
      </c>
      <c r="CY696" s="68">
        <v>114</v>
      </c>
      <c r="CZ696" s="68">
        <v>91</v>
      </c>
    </row>
    <row r="697" spans="1:104" x14ac:dyDescent="0.3">
      <c r="A697" s="3" t="s">
        <v>1003</v>
      </c>
      <c r="B697" s="3" t="s">
        <v>1277</v>
      </c>
      <c r="C697" s="3" t="s">
        <v>1290</v>
      </c>
      <c r="D697" s="6">
        <v>527980</v>
      </c>
      <c r="E697" s="4">
        <v>224</v>
      </c>
      <c r="F697" s="4">
        <v>112</v>
      </c>
      <c r="G697" s="54">
        <v>0.5</v>
      </c>
      <c r="H697" s="4">
        <v>1</v>
      </c>
      <c r="I697" s="4">
        <v>72</v>
      </c>
      <c r="J697" s="6"/>
      <c r="K697" s="6">
        <v>72</v>
      </c>
      <c r="L697" s="6"/>
      <c r="M697" s="61">
        <v>40</v>
      </c>
      <c r="N697" s="4" t="s">
        <v>1709</v>
      </c>
      <c r="O697" s="4">
        <v>0</v>
      </c>
      <c r="P697" s="4">
        <v>0</v>
      </c>
      <c r="Q697" s="4">
        <v>0</v>
      </c>
      <c r="R697" s="4">
        <v>0</v>
      </c>
      <c r="S697" s="4">
        <v>100</v>
      </c>
      <c r="T697" s="4">
        <v>0</v>
      </c>
      <c r="U697" s="4">
        <v>0</v>
      </c>
      <c r="V697" s="4">
        <v>0</v>
      </c>
      <c r="W697" s="4">
        <v>0</v>
      </c>
      <c r="X697" s="4">
        <v>80</v>
      </c>
      <c r="Y697" s="4">
        <v>5</v>
      </c>
      <c r="Z697" s="4">
        <v>15</v>
      </c>
      <c r="AA697" s="4">
        <v>100</v>
      </c>
      <c r="AB697" s="4">
        <v>100</v>
      </c>
      <c r="AC697" s="4">
        <v>100</v>
      </c>
      <c r="AD697" s="4">
        <v>100</v>
      </c>
      <c r="AE697" s="4">
        <v>90</v>
      </c>
      <c r="AF697" s="4">
        <v>0</v>
      </c>
      <c r="AG697" s="4">
        <v>10</v>
      </c>
      <c r="AH697" s="4">
        <v>90</v>
      </c>
      <c r="AI697" s="4">
        <v>100</v>
      </c>
      <c r="AJ697" s="4">
        <v>1</v>
      </c>
      <c r="AK697" s="4" t="s">
        <v>96</v>
      </c>
      <c r="AL697" s="4" t="s">
        <v>97</v>
      </c>
      <c r="AM697" s="4" t="s">
        <v>98</v>
      </c>
      <c r="AN697" s="4" t="s">
        <v>97</v>
      </c>
      <c r="AO697" s="4" t="s">
        <v>97</v>
      </c>
      <c r="AP697" s="4" t="s">
        <v>97</v>
      </c>
      <c r="AQ697" s="4" t="s">
        <v>96</v>
      </c>
      <c r="AR697" s="4" t="s">
        <v>96</v>
      </c>
      <c r="AS697" s="4" t="s">
        <v>97</v>
      </c>
      <c r="AT697" s="4" t="s">
        <v>97</v>
      </c>
      <c r="AU697" s="4" t="s">
        <v>97</v>
      </c>
      <c r="AV697" s="4" t="s">
        <v>97</v>
      </c>
      <c r="AW697" s="4" t="s">
        <v>97</v>
      </c>
      <c r="AX697" s="4" t="s">
        <v>97</v>
      </c>
      <c r="AY697" s="4" t="s">
        <v>97</v>
      </c>
      <c r="AZ697" s="4" t="s">
        <v>97</v>
      </c>
      <c r="BA697" s="4" t="s">
        <v>97</v>
      </c>
      <c r="BB697" s="4" t="s">
        <v>97</v>
      </c>
      <c r="BC697" s="4" t="s">
        <v>97</v>
      </c>
      <c r="BD697" s="4" t="s">
        <v>1439</v>
      </c>
      <c r="BE697" s="4">
        <v>12</v>
      </c>
      <c r="BF697" s="4">
        <v>12</v>
      </c>
      <c r="BG697" s="4">
        <v>12</v>
      </c>
      <c r="BH697" s="4">
        <v>0</v>
      </c>
      <c r="BI697" s="4">
        <v>36</v>
      </c>
      <c r="BJ697" s="4">
        <v>0</v>
      </c>
      <c r="BK697" s="4">
        <v>5</v>
      </c>
      <c r="BL697" s="4" t="s">
        <v>97</v>
      </c>
      <c r="BM697" s="4" t="s">
        <v>1713</v>
      </c>
      <c r="BN697" s="4" t="s">
        <v>98</v>
      </c>
      <c r="BO697" s="6" t="s">
        <v>97</v>
      </c>
      <c r="BP697" s="6" t="s">
        <v>98</v>
      </c>
      <c r="BQ697" s="6" t="s">
        <v>98</v>
      </c>
      <c r="BR697" s="6" t="s">
        <v>96</v>
      </c>
      <c r="BS697" s="6">
        <v>18</v>
      </c>
      <c r="BT697" s="6" t="s">
        <v>96</v>
      </c>
      <c r="BU697" s="29" t="s">
        <v>429</v>
      </c>
      <c r="BV697" s="29" t="s">
        <v>1801</v>
      </c>
      <c r="BW697" s="29" t="s">
        <v>429</v>
      </c>
      <c r="BX697" s="29" t="s">
        <v>429</v>
      </c>
      <c r="BY697" s="29" t="s">
        <v>429</v>
      </c>
      <c r="BZ697" s="65" t="s">
        <v>429</v>
      </c>
      <c r="CA697" s="65" t="s">
        <v>429</v>
      </c>
      <c r="CB697" s="65" t="s">
        <v>429</v>
      </c>
      <c r="CC697" s="65" t="s">
        <v>429</v>
      </c>
      <c r="CD697" s="66">
        <v>31</v>
      </c>
      <c r="CE697" s="66">
        <v>18</v>
      </c>
      <c r="CF697" s="66">
        <v>8</v>
      </c>
      <c r="CG697" s="66">
        <v>0</v>
      </c>
      <c r="CH697" s="66">
        <v>0</v>
      </c>
      <c r="CI697" s="66">
        <v>57</v>
      </c>
      <c r="CJ697" s="66">
        <v>3</v>
      </c>
      <c r="CK697" s="66">
        <v>20</v>
      </c>
      <c r="CL697" s="66">
        <v>61</v>
      </c>
      <c r="CM697" s="66">
        <v>30</v>
      </c>
      <c r="CN697" s="66">
        <v>3</v>
      </c>
      <c r="CO697" s="66">
        <v>10</v>
      </c>
      <c r="CP697" s="66">
        <v>0</v>
      </c>
      <c r="CQ697" s="66">
        <v>0</v>
      </c>
      <c r="CR697" s="67">
        <v>0.27083333333333331</v>
      </c>
      <c r="CS697" s="67">
        <v>0.2</v>
      </c>
      <c r="CT697" s="67">
        <v>0.25416666666666665</v>
      </c>
      <c r="CU697" s="67">
        <v>0.12083333333333333</v>
      </c>
      <c r="CV697" s="67">
        <v>0.15416666666666667</v>
      </c>
      <c r="CW697" s="68">
        <v>18</v>
      </c>
      <c r="CX697" s="68">
        <v>4</v>
      </c>
      <c r="CY697" s="68">
        <v>3</v>
      </c>
      <c r="CZ697" s="68">
        <v>2</v>
      </c>
    </row>
    <row r="698" spans="1:104" x14ac:dyDescent="0.3">
      <c r="A698" s="3" t="s">
        <v>1003</v>
      </c>
      <c r="B698" s="3" t="s">
        <v>1277</v>
      </c>
      <c r="C698" s="3" t="s">
        <v>1292</v>
      </c>
      <c r="D698" s="6">
        <v>528048</v>
      </c>
      <c r="E698" s="4">
        <v>640</v>
      </c>
      <c r="F698" s="4">
        <v>192</v>
      </c>
      <c r="G698" s="54">
        <v>0.3</v>
      </c>
      <c r="H698" s="4">
        <v>2</v>
      </c>
      <c r="I698" s="4">
        <v>142</v>
      </c>
      <c r="J698" s="6">
        <v>90</v>
      </c>
      <c r="K698" s="6"/>
      <c r="L698" s="6">
        <v>52</v>
      </c>
      <c r="M698" s="61">
        <v>50</v>
      </c>
      <c r="N698" s="4" t="s">
        <v>1709</v>
      </c>
      <c r="O698" s="4">
        <v>20</v>
      </c>
      <c r="P698" s="4">
        <v>48</v>
      </c>
      <c r="Q698" s="4">
        <v>100</v>
      </c>
      <c r="R698" s="4">
        <v>80</v>
      </c>
      <c r="S698" s="4">
        <v>20</v>
      </c>
      <c r="T698" s="4">
        <v>0</v>
      </c>
      <c r="U698" s="4">
        <v>0</v>
      </c>
      <c r="V698" s="4">
        <v>0</v>
      </c>
      <c r="W698" s="4">
        <v>0</v>
      </c>
      <c r="X698" s="4">
        <v>90</v>
      </c>
      <c r="Y698" s="4">
        <v>10</v>
      </c>
      <c r="Z698" s="4">
        <v>0</v>
      </c>
      <c r="AA698" s="4">
        <v>100</v>
      </c>
      <c r="AB698" s="4">
        <v>100</v>
      </c>
      <c r="AC698" s="4">
        <v>90</v>
      </c>
      <c r="AD698" s="4">
        <v>100</v>
      </c>
      <c r="AE698" s="4">
        <v>90</v>
      </c>
      <c r="AF698" s="4">
        <v>0</v>
      </c>
      <c r="AG698" s="4">
        <v>20</v>
      </c>
      <c r="AH698" s="4">
        <v>80</v>
      </c>
      <c r="AI698" s="4">
        <v>100</v>
      </c>
      <c r="AJ698" s="4">
        <v>2</v>
      </c>
      <c r="AK698" s="4" t="s">
        <v>96</v>
      </c>
      <c r="AL698" s="4" t="s">
        <v>96</v>
      </c>
      <c r="AM698" s="4">
        <v>2</v>
      </c>
      <c r="AN698" s="4" t="s">
        <v>97</v>
      </c>
      <c r="AO698" s="4" t="s">
        <v>97</v>
      </c>
      <c r="AP698" s="4" t="s">
        <v>97</v>
      </c>
      <c r="AQ698" s="4" t="s">
        <v>97</v>
      </c>
      <c r="AR698" s="4" t="s">
        <v>96</v>
      </c>
      <c r="AS698" s="4" t="s">
        <v>97</v>
      </c>
      <c r="AT698" s="4" t="s">
        <v>97</v>
      </c>
      <c r="AU698" s="4" t="s">
        <v>97</v>
      </c>
      <c r="AV698" s="4" t="s">
        <v>97</v>
      </c>
      <c r="AW698" s="4" t="s">
        <v>97</v>
      </c>
      <c r="AX698" s="4" t="s">
        <v>97</v>
      </c>
      <c r="AY698" s="4" t="s">
        <v>97</v>
      </c>
      <c r="AZ698" s="4" t="s">
        <v>97</v>
      </c>
      <c r="BA698" s="4" t="s">
        <v>97</v>
      </c>
      <c r="BB698" s="4" t="s">
        <v>97</v>
      </c>
      <c r="BC698" s="4" t="s">
        <v>97</v>
      </c>
      <c r="BD698" s="4" t="s">
        <v>97</v>
      </c>
      <c r="BE698" s="4">
        <v>12</v>
      </c>
      <c r="BF698" s="4">
        <v>12</v>
      </c>
      <c r="BG698" s="4">
        <v>12</v>
      </c>
      <c r="BH698" s="4">
        <v>0</v>
      </c>
      <c r="BI698" s="4">
        <v>47</v>
      </c>
      <c r="BJ698" s="4">
        <v>1</v>
      </c>
      <c r="BK698" s="4">
        <v>7</v>
      </c>
      <c r="BL698" s="4" t="s">
        <v>97</v>
      </c>
      <c r="BM698" s="4" t="s">
        <v>97</v>
      </c>
      <c r="BN698" s="4" t="s">
        <v>1715</v>
      </c>
      <c r="BO698" s="6" t="s">
        <v>97</v>
      </c>
      <c r="BP698" s="6" t="s">
        <v>98</v>
      </c>
      <c r="BQ698" s="6" t="s">
        <v>98</v>
      </c>
      <c r="BR698" s="6" t="s">
        <v>96</v>
      </c>
      <c r="BS698" s="6">
        <v>25</v>
      </c>
      <c r="BT698" s="6" t="s">
        <v>96</v>
      </c>
      <c r="BU698" s="29" t="s">
        <v>430</v>
      </c>
      <c r="BV698" s="29" t="s">
        <v>1801</v>
      </c>
      <c r="BW698" s="29" t="s">
        <v>429</v>
      </c>
      <c r="BX698" s="29" t="s">
        <v>429</v>
      </c>
      <c r="BY698" s="29" t="s">
        <v>429</v>
      </c>
      <c r="BZ698" s="65" t="s">
        <v>429</v>
      </c>
      <c r="CA698" s="65" t="s">
        <v>1800</v>
      </c>
      <c r="CB698" s="65" t="s">
        <v>429</v>
      </c>
      <c r="CC698" s="65" t="s">
        <v>1800</v>
      </c>
      <c r="CD698" s="66">
        <v>57</v>
      </c>
      <c r="CE698" s="66">
        <v>27</v>
      </c>
      <c r="CF698" s="66">
        <v>21</v>
      </c>
      <c r="CG698" s="66">
        <v>2</v>
      </c>
      <c r="CH698" s="66">
        <v>0</v>
      </c>
      <c r="CI698" s="66">
        <v>84</v>
      </c>
      <c r="CJ698" s="66">
        <v>17</v>
      </c>
      <c r="CK698" s="66">
        <v>25</v>
      </c>
      <c r="CL698" s="66">
        <v>171</v>
      </c>
      <c r="CM698" s="66">
        <v>83</v>
      </c>
      <c r="CN698" s="66">
        <v>11</v>
      </c>
      <c r="CO698" s="66">
        <v>26</v>
      </c>
      <c r="CP698" s="66">
        <v>62</v>
      </c>
      <c r="CQ698" s="66">
        <v>41</v>
      </c>
      <c r="CR698" s="67">
        <v>0.21651090342679127</v>
      </c>
      <c r="CS698" s="67">
        <v>0.21495327102803738</v>
      </c>
      <c r="CT698" s="67">
        <v>0.27102803738317754</v>
      </c>
      <c r="CU698" s="67">
        <v>0.14797507788161993</v>
      </c>
      <c r="CV698" s="67">
        <v>0.14953271028037382</v>
      </c>
      <c r="CW698" s="68">
        <v>9</v>
      </c>
      <c r="CX698" s="68">
        <v>12</v>
      </c>
      <c r="CY698" s="68">
        <v>11</v>
      </c>
      <c r="CZ698" s="68">
        <v>6</v>
      </c>
    </row>
    <row r="699" spans="1:104" x14ac:dyDescent="0.3">
      <c r="A699" s="3" t="s">
        <v>1003</v>
      </c>
      <c r="B699" s="3" t="s">
        <v>1277</v>
      </c>
      <c r="C699" s="3" t="s">
        <v>1294</v>
      </c>
      <c r="D699" s="6">
        <v>560073</v>
      </c>
      <c r="E699" s="4">
        <v>206</v>
      </c>
      <c r="F699" s="4">
        <v>36</v>
      </c>
      <c r="G699" s="54">
        <v>0.17475728155339806</v>
      </c>
      <c r="H699" s="4">
        <v>1</v>
      </c>
      <c r="I699" s="4">
        <v>36</v>
      </c>
      <c r="J699" s="6"/>
      <c r="K699" s="6">
        <v>36</v>
      </c>
      <c r="L699" s="6"/>
      <c r="M699" s="61"/>
      <c r="N699" s="4" t="s">
        <v>1709</v>
      </c>
      <c r="O699" s="4">
        <v>0</v>
      </c>
      <c r="P699" s="4">
        <v>0</v>
      </c>
      <c r="Q699" s="4">
        <v>100</v>
      </c>
      <c r="R699" s="4">
        <v>100</v>
      </c>
      <c r="S699" s="4">
        <v>0</v>
      </c>
      <c r="T699" s="4">
        <v>0</v>
      </c>
      <c r="U699" s="4">
        <v>0</v>
      </c>
      <c r="V699" s="4">
        <v>0</v>
      </c>
      <c r="W699" s="4">
        <v>0</v>
      </c>
      <c r="X699" s="4">
        <v>90</v>
      </c>
      <c r="Y699" s="4">
        <v>10</v>
      </c>
      <c r="Z699" s="4">
        <v>0</v>
      </c>
      <c r="AA699" s="4">
        <v>100</v>
      </c>
      <c r="AB699" s="4">
        <v>100</v>
      </c>
      <c r="AC699" s="4">
        <v>100</v>
      </c>
      <c r="AD699" s="4">
        <v>0</v>
      </c>
      <c r="AE699" s="4">
        <v>0</v>
      </c>
      <c r="AF699" s="4">
        <v>0</v>
      </c>
      <c r="AG699" s="4">
        <v>0</v>
      </c>
      <c r="AH699" s="4">
        <v>100</v>
      </c>
      <c r="AI699" s="4">
        <v>100</v>
      </c>
      <c r="AJ699" s="4">
        <v>1</v>
      </c>
      <c r="AK699" s="4" t="s">
        <v>96</v>
      </c>
      <c r="AL699" s="4" t="s">
        <v>97</v>
      </c>
      <c r="AM699" s="4" t="s">
        <v>98</v>
      </c>
      <c r="AN699" s="4" t="s">
        <v>97</v>
      </c>
      <c r="AO699" s="4" t="s">
        <v>97</v>
      </c>
      <c r="AP699" s="4" t="s">
        <v>97</v>
      </c>
      <c r="AQ699" s="4" t="s">
        <v>97</v>
      </c>
      <c r="AR699" s="4" t="s">
        <v>97</v>
      </c>
      <c r="AS699" s="4" t="s">
        <v>97</v>
      </c>
      <c r="AT699" s="4" t="s">
        <v>97</v>
      </c>
      <c r="AU699" s="4" t="s">
        <v>97</v>
      </c>
      <c r="AV699" s="4" t="s">
        <v>97</v>
      </c>
      <c r="AW699" s="4" t="s">
        <v>97</v>
      </c>
      <c r="AX699" s="4" t="s">
        <v>97</v>
      </c>
      <c r="AY699" s="4" t="s">
        <v>97</v>
      </c>
      <c r="AZ699" s="4" t="s">
        <v>97</v>
      </c>
      <c r="BA699" s="4" t="s">
        <v>97</v>
      </c>
      <c r="BB699" s="4" t="s">
        <v>97</v>
      </c>
      <c r="BC699" s="4" t="s">
        <v>97</v>
      </c>
      <c r="BD699" s="4" t="s">
        <v>1439</v>
      </c>
      <c r="BE699" s="4">
        <v>20</v>
      </c>
      <c r="BF699" s="4">
        <v>20</v>
      </c>
      <c r="BG699" s="4">
        <v>20</v>
      </c>
      <c r="BH699" s="4">
        <v>0</v>
      </c>
      <c r="BI699" s="4">
        <v>0</v>
      </c>
      <c r="BJ699" s="4">
        <v>0</v>
      </c>
      <c r="BK699" s="4">
        <v>5</v>
      </c>
      <c r="BL699" s="4" t="s">
        <v>97</v>
      </c>
      <c r="BM699" s="4" t="s">
        <v>97</v>
      </c>
      <c r="BN699" s="4" t="s">
        <v>98</v>
      </c>
      <c r="BO699" s="6" t="s">
        <v>97</v>
      </c>
      <c r="BP699" s="6" t="s">
        <v>98</v>
      </c>
      <c r="BQ699" s="6" t="s">
        <v>98</v>
      </c>
      <c r="BR699" s="6" t="s">
        <v>96</v>
      </c>
      <c r="BS699" s="6">
        <v>1</v>
      </c>
      <c r="BT699" s="6" t="s">
        <v>97</v>
      </c>
      <c r="BU699" s="29" t="s">
        <v>429</v>
      </c>
      <c r="BV699" s="29" t="s">
        <v>429</v>
      </c>
      <c r="BW699" s="29" t="s">
        <v>429</v>
      </c>
      <c r="BX699" s="29" t="s">
        <v>429</v>
      </c>
      <c r="BY699" s="29" t="s">
        <v>429</v>
      </c>
      <c r="BZ699" s="65" t="s">
        <v>429</v>
      </c>
      <c r="CA699" s="65" t="s">
        <v>429</v>
      </c>
      <c r="CB699" s="65" t="s">
        <v>429</v>
      </c>
      <c r="CC699" s="65" t="s">
        <v>429</v>
      </c>
      <c r="CD699" s="66">
        <v>16</v>
      </c>
      <c r="CE699" s="66">
        <v>5</v>
      </c>
      <c r="CF699" s="66">
        <v>4</v>
      </c>
      <c r="CG699" s="66">
        <v>0</v>
      </c>
      <c r="CH699" s="66">
        <v>4</v>
      </c>
      <c r="CI699" s="66">
        <v>6</v>
      </c>
      <c r="CJ699" s="66">
        <v>0</v>
      </c>
      <c r="CK699" s="66">
        <v>3</v>
      </c>
      <c r="CL699" s="66">
        <v>28</v>
      </c>
      <c r="CM699" s="66">
        <v>15</v>
      </c>
      <c r="CN699" s="66">
        <v>1</v>
      </c>
      <c r="CO699" s="66">
        <v>6</v>
      </c>
      <c r="CP699" s="66">
        <v>0</v>
      </c>
      <c r="CQ699" s="66">
        <v>0</v>
      </c>
      <c r="CR699" s="67">
        <v>0.14361702127659576</v>
      </c>
      <c r="CS699" s="67">
        <v>0.26595744680851063</v>
      </c>
      <c r="CT699" s="67">
        <v>0.23936170212765959</v>
      </c>
      <c r="CU699" s="67">
        <v>0.18085106382978725</v>
      </c>
      <c r="CV699" s="67">
        <v>0.1702127659574468</v>
      </c>
      <c r="CW699" s="68">
        <v>3</v>
      </c>
      <c r="CX699" s="68">
        <v>1</v>
      </c>
      <c r="CY699" s="68">
        <v>2</v>
      </c>
      <c r="CZ699" s="68">
        <v>2</v>
      </c>
    </row>
    <row r="700" spans="1:104" x14ac:dyDescent="0.3">
      <c r="A700" s="3" t="s">
        <v>1003</v>
      </c>
      <c r="B700" s="3" t="s">
        <v>1295</v>
      </c>
      <c r="C700" s="3" t="s">
        <v>1296</v>
      </c>
      <c r="D700" s="6">
        <v>527149</v>
      </c>
      <c r="E700" s="4">
        <v>59</v>
      </c>
      <c r="F700" s="4">
        <v>34</v>
      </c>
      <c r="G700" s="54">
        <v>0.57627118644067798</v>
      </c>
      <c r="H700" s="4">
        <v>1</v>
      </c>
      <c r="I700" s="4">
        <v>34</v>
      </c>
      <c r="J700" s="6"/>
      <c r="K700" s="6">
        <v>34</v>
      </c>
      <c r="L700" s="6"/>
      <c r="M700" s="61"/>
      <c r="N700" s="4" t="s">
        <v>1712</v>
      </c>
      <c r="O700" s="4">
        <v>0</v>
      </c>
      <c r="P700" s="4">
        <v>0</v>
      </c>
      <c r="Q700" s="4">
        <v>0</v>
      </c>
      <c r="R700" s="4">
        <v>0</v>
      </c>
      <c r="S700" s="4">
        <v>100</v>
      </c>
      <c r="T700" s="4">
        <v>0</v>
      </c>
      <c r="U700" s="4">
        <v>0</v>
      </c>
      <c r="V700" s="4">
        <v>0</v>
      </c>
      <c r="W700" s="4">
        <v>0</v>
      </c>
      <c r="X700" s="4">
        <v>100</v>
      </c>
      <c r="Y700" s="4">
        <v>0</v>
      </c>
      <c r="Z700" s="4">
        <v>0</v>
      </c>
      <c r="AA700" s="4">
        <v>100</v>
      </c>
      <c r="AB700" s="4">
        <v>100</v>
      </c>
      <c r="AC700" s="4">
        <v>65</v>
      </c>
      <c r="AD700" s="4">
        <v>0</v>
      </c>
      <c r="AE700" s="4">
        <v>0</v>
      </c>
      <c r="AF700" s="4">
        <v>0</v>
      </c>
      <c r="AG700" s="4">
        <v>0</v>
      </c>
      <c r="AH700" s="4">
        <v>100</v>
      </c>
      <c r="AI700" s="4">
        <v>90</v>
      </c>
      <c r="AJ700" s="4">
        <v>1</v>
      </c>
      <c r="AK700" s="4" t="s">
        <v>97</v>
      </c>
      <c r="AL700" s="4" t="s">
        <v>97</v>
      </c>
      <c r="AM700" s="4" t="s">
        <v>98</v>
      </c>
      <c r="AN700" s="4" t="s">
        <v>97</v>
      </c>
      <c r="AO700" s="4" t="s">
        <v>97</v>
      </c>
      <c r="AP700" s="4" t="s">
        <v>97</v>
      </c>
      <c r="AQ700" s="4" t="s">
        <v>97</v>
      </c>
      <c r="AR700" s="4" t="s">
        <v>97</v>
      </c>
      <c r="AS700" s="4" t="s">
        <v>97</v>
      </c>
      <c r="AT700" s="4" t="s">
        <v>97</v>
      </c>
      <c r="AU700" s="4" t="s">
        <v>97</v>
      </c>
      <c r="AV700" s="4" t="s">
        <v>97</v>
      </c>
      <c r="AW700" s="4" t="s">
        <v>97</v>
      </c>
      <c r="AX700" s="4" t="s">
        <v>97</v>
      </c>
      <c r="AY700" s="4" t="s">
        <v>97</v>
      </c>
      <c r="AZ700" s="4" t="s">
        <v>97</v>
      </c>
      <c r="BA700" s="4" t="s">
        <v>97</v>
      </c>
      <c r="BB700" s="4" t="s">
        <v>97</v>
      </c>
      <c r="BC700" s="4" t="s">
        <v>97</v>
      </c>
      <c r="BD700" s="4" t="s">
        <v>1439</v>
      </c>
      <c r="BE700" s="4">
        <v>17</v>
      </c>
      <c r="BF700" s="4">
        <v>17</v>
      </c>
      <c r="BG700" s="4">
        <v>17</v>
      </c>
      <c r="BH700" s="4">
        <v>0</v>
      </c>
      <c r="BI700" s="4">
        <v>43</v>
      </c>
      <c r="BJ700" s="4">
        <v>1</v>
      </c>
      <c r="BK700" s="4">
        <v>5</v>
      </c>
      <c r="BL700" s="4" t="s">
        <v>97</v>
      </c>
      <c r="BM700" s="4" t="s">
        <v>97</v>
      </c>
      <c r="BN700" s="4" t="s">
        <v>98</v>
      </c>
      <c r="BO700" s="6" t="s">
        <v>97</v>
      </c>
      <c r="BP700" s="6" t="s">
        <v>98</v>
      </c>
      <c r="BQ700" s="6" t="s">
        <v>98</v>
      </c>
      <c r="BR700" s="6" t="s">
        <v>96</v>
      </c>
      <c r="BS700" s="6">
        <v>2</v>
      </c>
      <c r="BT700" s="6" t="s">
        <v>96</v>
      </c>
      <c r="BU700" s="29" t="s">
        <v>429</v>
      </c>
      <c r="BV700" s="29" t="s">
        <v>429</v>
      </c>
      <c r="BW700" s="29" t="s">
        <v>429</v>
      </c>
      <c r="BX700" s="29" t="s">
        <v>429</v>
      </c>
      <c r="BY700" s="29" t="s">
        <v>429</v>
      </c>
      <c r="BZ700" s="65" t="s">
        <v>429</v>
      </c>
      <c r="CA700" s="65" t="s">
        <v>429</v>
      </c>
      <c r="CB700" s="65" t="s">
        <v>429</v>
      </c>
      <c r="CC700" s="65" t="s">
        <v>429</v>
      </c>
      <c r="CD700" s="66">
        <v>11</v>
      </c>
      <c r="CE700" s="66">
        <v>7</v>
      </c>
      <c r="CF700" s="66">
        <v>1</v>
      </c>
      <c r="CG700" s="66">
        <v>0</v>
      </c>
      <c r="CH700" s="66">
        <v>0</v>
      </c>
      <c r="CI700" s="66">
        <v>13</v>
      </c>
      <c r="CJ700" s="66">
        <v>0</v>
      </c>
      <c r="CK700" s="66">
        <v>6</v>
      </c>
      <c r="CL700" s="66">
        <v>13</v>
      </c>
      <c r="CM700" s="66">
        <v>7</v>
      </c>
      <c r="CN700" s="66">
        <v>0</v>
      </c>
      <c r="CO700" s="66">
        <v>2</v>
      </c>
      <c r="CP700" s="66">
        <v>0</v>
      </c>
      <c r="CQ700" s="66">
        <v>0</v>
      </c>
      <c r="CR700" s="67">
        <v>0.140625</v>
      </c>
      <c r="CS700" s="67">
        <v>0.15625</v>
      </c>
      <c r="CT700" s="67">
        <v>0.296875</v>
      </c>
      <c r="CU700" s="67">
        <v>0.28125</v>
      </c>
      <c r="CV700" s="67">
        <v>0.125</v>
      </c>
      <c r="CW700" s="68">
        <v>1</v>
      </c>
      <c r="CX700" s="68">
        <v>0</v>
      </c>
      <c r="CY700" s="68">
        <v>1</v>
      </c>
      <c r="CZ700" s="68">
        <v>1</v>
      </c>
    </row>
    <row r="701" spans="1:104" x14ac:dyDescent="0.3">
      <c r="A701" s="3" t="s">
        <v>1003</v>
      </c>
      <c r="B701" s="3" t="s">
        <v>1295</v>
      </c>
      <c r="C701" s="3" t="s">
        <v>1297</v>
      </c>
      <c r="D701" s="6">
        <v>527211</v>
      </c>
      <c r="E701" s="4">
        <v>580</v>
      </c>
      <c r="F701" s="4">
        <v>121</v>
      </c>
      <c r="G701" s="54">
        <v>0.20862068965517241</v>
      </c>
      <c r="H701" s="4">
        <v>1</v>
      </c>
      <c r="I701" s="4">
        <v>101</v>
      </c>
      <c r="J701" s="6"/>
      <c r="K701" s="6">
        <v>101</v>
      </c>
      <c r="L701" s="6"/>
      <c r="M701" s="61">
        <v>20</v>
      </c>
      <c r="N701" s="4" t="s">
        <v>1709</v>
      </c>
      <c r="O701" s="4">
        <v>0</v>
      </c>
      <c r="P701" s="4">
        <v>0</v>
      </c>
      <c r="Q701" s="4">
        <v>0</v>
      </c>
      <c r="R701" s="4">
        <v>0</v>
      </c>
      <c r="S701" s="4">
        <v>0</v>
      </c>
      <c r="T701" s="4">
        <v>100</v>
      </c>
      <c r="U701" s="4">
        <v>0</v>
      </c>
      <c r="V701" s="4">
        <v>0</v>
      </c>
      <c r="W701" s="4">
        <v>0</v>
      </c>
      <c r="X701" s="4">
        <v>100</v>
      </c>
      <c r="Y701" s="4">
        <v>0</v>
      </c>
      <c r="Z701" s="4">
        <v>0</v>
      </c>
      <c r="AA701" s="4">
        <v>100</v>
      </c>
      <c r="AB701" s="4">
        <v>100</v>
      </c>
      <c r="AC701" s="4">
        <v>100</v>
      </c>
      <c r="AD701" s="4">
        <v>100</v>
      </c>
      <c r="AE701" s="4">
        <v>100</v>
      </c>
      <c r="AF701" s="4">
        <v>0</v>
      </c>
      <c r="AG701" s="4">
        <v>50</v>
      </c>
      <c r="AH701" s="4">
        <v>50</v>
      </c>
      <c r="AI701" s="4">
        <v>100</v>
      </c>
      <c r="AJ701" s="4">
        <v>2</v>
      </c>
      <c r="AK701" s="4" t="s">
        <v>96</v>
      </c>
      <c r="AL701" s="4" t="s">
        <v>97</v>
      </c>
      <c r="AM701" s="4" t="s">
        <v>98</v>
      </c>
      <c r="AN701" s="4" t="s">
        <v>96</v>
      </c>
      <c r="AO701" s="4" t="s">
        <v>97</v>
      </c>
      <c r="AP701" s="4" t="s">
        <v>97</v>
      </c>
      <c r="AQ701" s="4" t="s">
        <v>97</v>
      </c>
      <c r="AR701" s="4" t="s">
        <v>96</v>
      </c>
      <c r="AS701" s="4" t="s">
        <v>97</v>
      </c>
      <c r="AT701" s="4" t="s">
        <v>97</v>
      </c>
      <c r="AU701" s="4" t="s">
        <v>97</v>
      </c>
      <c r="AV701" s="4" t="s">
        <v>97</v>
      </c>
      <c r="AW701" s="4" t="s">
        <v>97</v>
      </c>
      <c r="AX701" s="4" t="s">
        <v>97</v>
      </c>
      <c r="AY701" s="4" t="s">
        <v>97</v>
      </c>
      <c r="AZ701" s="4" t="s">
        <v>97</v>
      </c>
      <c r="BA701" s="4" t="s">
        <v>97</v>
      </c>
      <c r="BB701" s="4" t="s">
        <v>97</v>
      </c>
      <c r="BC701" s="4" t="s">
        <v>96</v>
      </c>
      <c r="BD701" s="4" t="s">
        <v>96</v>
      </c>
      <c r="BE701" s="4">
        <v>0</v>
      </c>
      <c r="BF701" s="4">
        <v>15</v>
      </c>
      <c r="BG701" s="4">
        <v>15</v>
      </c>
      <c r="BH701" s="4">
        <v>0</v>
      </c>
      <c r="BI701" s="4">
        <v>25</v>
      </c>
      <c r="BJ701" s="4">
        <v>5</v>
      </c>
      <c r="BK701" s="4">
        <v>7</v>
      </c>
      <c r="BL701" s="4" t="s">
        <v>97</v>
      </c>
      <c r="BM701" s="4" t="s">
        <v>1713</v>
      </c>
      <c r="BN701" s="4" t="s">
        <v>98</v>
      </c>
      <c r="BO701" s="6" t="s">
        <v>97</v>
      </c>
      <c r="BP701" s="6" t="s">
        <v>98</v>
      </c>
      <c r="BQ701" s="6" t="s">
        <v>98</v>
      </c>
      <c r="BR701" s="6" t="s">
        <v>96</v>
      </c>
      <c r="BS701" s="6">
        <v>3</v>
      </c>
      <c r="BT701" s="6" t="s">
        <v>96</v>
      </c>
      <c r="BU701" s="29" t="s">
        <v>429</v>
      </c>
      <c r="BV701" s="29" t="s">
        <v>1801</v>
      </c>
      <c r="BW701" s="29" t="s">
        <v>429</v>
      </c>
      <c r="BX701" s="29" t="s">
        <v>429</v>
      </c>
      <c r="BY701" s="29" t="s">
        <v>429</v>
      </c>
      <c r="BZ701" s="65" t="s">
        <v>429</v>
      </c>
      <c r="CA701" s="65" t="s">
        <v>429</v>
      </c>
      <c r="CB701" s="65" t="s">
        <v>429</v>
      </c>
      <c r="CC701" s="65" t="s">
        <v>1800</v>
      </c>
      <c r="CD701" s="66">
        <v>49</v>
      </c>
      <c r="CE701" s="66">
        <v>23</v>
      </c>
      <c r="CF701" s="66">
        <v>15</v>
      </c>
      <c r="CG701" s="66">
        <v>4</v>
      </c>
      <c r="CH701" s="66">
        <v>0</v>
      </c>
      <c r="CI701" s="66">
        <v>32</v>
      </c>
      <c r="CJ701" s="66">
        <v>0</v>
      </c>
      <c r="CK701" s="66">
        <v>11</v>
      </c>
      <c r="CL701" s="66">
        <v>121</v>
      </c>
      <c r="CM701" s="66">
        <v>53</v>
      </c>
      <c r="CN701" s="66">
        <v>6</v>
      </c>
      <c r="CO701" s="66">
        <v>16</v>
      </c>
      <c r="CP701" s="66">
        <v>37</v>
      </c>
      <c r="CQ701" s="66">
        <v>35</v>
      </c>
      <c r="CR701" s="67">
        <v>0.16666666666666666</v>
      </c>
      <c r="CS701" s="67">
        <v>0.195578231292517</v>
      </c>
      <c r="CT701" s="67">
        <v>0.28061224489795916</v>
      </c>
      <c r="CU701" s="67">
        <v>0.18537414965986396</v>
      </c>
      <c r="CV701" s="67">
        <v>0.17176870748299319</v>
      </c>
      <c r="CW701" s="68">
        <v>8</v>
      </c>
      <c r="CX701" s="68">
        <v>16</v>
      </c>
      <c r="CY701" s="68">
        <v>9</v>
      </c>
      <c r="CZ701" s="68">
        <v>9</v>
      </c>
    </row>
    <row r="702" spans="1:104" x14ac:dyDescent="0.3">
      <c r="A702" s="3" t="s">
        <v>1003</v>
      </c>
      <c r="B702" s="3" t="s">
        <v>1295</v>
      </c>
      <c r="C702" s="3" t="s">
        <v>1298</v>
      </c>
      <c r="D702" s="6">
        <v>527238</v>
      </c>
      <c r="E702" s="4">
        <v>94</v>
      </c>
      <c r="F702" s="4">
        <v>43</v>
      </c>
      <c r="G702" s="54">
        <v>0.45744680851063829</v>
      </c>
      <c r="H702" s="4">
        <v>1</v>
      </c>
      <c r="I702" s="4">
        <v>43</v>
      </c>
      <c r="J702" s="6"/>
      <c r="K702" s="6">
        <v>43</v>
      </c>
      <c r="L702" s="6"/>
      <c r="M702" s="61"/>
      <c r="N702" s="4" t="s">
        <v>1709</v>
      </c>
      <c r="O702" s="4">
        <v>0</v>
      </c>
      <c r="P702" s="4">
        <v>0</v>
      </c>
      <c r="Q702" s="4">
        <v>100</v>
      </c>
      <c r="R702" s="4">
        <v>100</v>
      </c>
      <c r="S702" s="4">
        <v>0</v>
      </c>
      <c r="T702" s="4">
        <v>0</v>
      </c>
      <c r="U702" s="4">
        <v>0</v>
      </c>
      <c r="V702" s="4">
        <v>0</v>
      </c>
      <c r="W702" s="4">
        <v>0</v>
      </c>
      <c r="X702" s="4">
        <v>100</v>
      </c>
      <c r="Y702" s="4">
        <v>0</v>
      </c>
      <c r="Z702" s="4">
        <v>0</v>
      </c>
      <c r="AA702" s="4">
        <v>100</v>
      </c>
      <c r="AB702" s="4">
        <v>100</v>
      </c>
      <c r="AC702" s="4">
        <v>100</v>
      </c>
      <c r="AD702" s="4">
        <v>0</v>
      </c>
      <c r="AE702" s="4">
        <v>0</v>
      </c>
      <c r="AF702" s="4">
        <v>0</v>
      </c>
      <c r="AG702" s="4">
        <v>0</v>
      </c>
      <c r="AH702" s="4">
        <v>100</v>
      </c>
      <c r="AI702" s="4">
        <v>100</v>
      </c>
      <c r="AJ702" s="4">
        <v>1</v>
      </c>
      <c r="AK702" s="4" t="s">
        <v>96</v>
      </c>
      <c r="AL702" s="4" t="s">
        <v>96</v>
      </c>
      <c r="AM702" s="4">
        <v>2</v>
      </c>
      <c r="AN702" s="4" t="s">
        <v>97</v>
      </c>
      <c r="AO702" s="4" t="s">
        <v>97</v>
      </c>
      <c r="AP702" s="4" t="s">
        <v>97</v>
      </c>
      <c r="AQ702" s="4" t="s">
        <v>96</v>
      </c>
      <c r="AR702" s="4" t="s">
        <v>96</v>
      </c>
      <c r="AS702" s="4" t="s">
        <v>97</v>
      </c>
      <c r="AT702" s="4" t="s">
        <v>97</v>
      </c>
      <c r="AU702" s="4" t="s">
        <v>97</v>
      </c>
      <c r="AV702" s="4" t="s">
        <v>97</v>
      </c>
      <c r="AW702" s="4" t="s">
        <v>97</v>
      </c>
      <c r="AX702" s="4" t="s">
        <v>97</v>
      </c>
      <c r="AY702" s="4" t="s">
        <v>97</v>
      </c>
      <c r="AZ702" s="4" t="s">
        <v>97</v>
      </c>
      <c r="BA702" s="4" t="s">
        <v>97</v>
      </c>
      <c r="BB702" s="4" t="s">
        <v>97</v>
      </c>
      <c r="BC702" s="4" t="s">
        <v>97</v>
      </c>
      <c r="BD702" s="4" t="s">
        <v>1439</v>
      </c>
      <c r="BE702" s="4">
        <v>15</v>
      </c>
      <c r="BF702" s="4">
        <v>15</v>
      </c>
      <c r="BG702" s="4">
        <v>15</v>
      </c>
      <c r="BH702" s="4">
        <v>0</v>
      </c>
      <c r="BI702" s="4">
        <v>35</v>
      </c>
      <c r="BJ702" s="4">
        <v>8</v>
      </c>
      <c r="BK702" s="4">
        <v>5</v>
      </c>
      <c r="BL702" s="4" t="s">
        <v>96</v>
      </c>
      <c r="BM702" s="4" t="s">
        <v>97</v>
      </c>
      <c r="BN702" s="4" t="s">
        <v>98</v>
      </c>
      <c r="BO702" s="6" t="s">
        <v>97</v>
      </c>
      <c r="BP702" s="6" t="s">
        <v>98</v>
      </c>
      <c r="BQ702" s="6" t="s">
        <v>98</v>
      </c>
      <c r="BR702" s="6" t="s">
        <v>96</v>
      </c>
      <c r="BS702" s="6">
        <v>15</v>
      </c>
      <c r="BT702" s="6" t="s">
        <v>96</v>
      </c>
      <c r="BU702" s="29" t="s">
        <v>429</v>
      </c>
      <c r="BV702" s="29" t="s">
        <v>429</v>
      </c>
      <c r="BW702" s="29" t="s">
        <v>429</v>
      </c>
      <c r="BX702" s="29" t="s">
        <v>429</v>
      </c>
      <c r="BY702" s="29" t="s">
        <v>429</v>
      </c>
      <c r="BZ702" s="65" t="s">
        <v>429</v>
      </c>
      <c r="CA702" s="65" t="s">
        <v>429</v>
      </c>
      <c r="CB702" s="65" t="s">
        <v>429</v>
      </c>
      <c r="CC702" s="65" t="s">
        <v>429</v>
      </c>
      <c r="CD702" s="66">
        <v>25</v>
      </c>
      <c r="CE702" s="66">
        <v>19</v>
      </c>
      <c r="CF702" s="66">
        <v>8</v>
      </c>
      <c r="CG702" s="66">
        <v>0</v>
      </c>
      <c r="CH702" s="66">
        <v>0</v>
      </c>
      <c r="CI702" s="66">
        <v>46</v>
      </c>
      <c r="CJ702" s="66">
        <v>0</v>
      </c>
      <c r="CK702" s="66">
        <v>14</v>
      </c>
      <c r="CL702" s="66">
        <v>28</v>
      </c>
      <c r="CM702" s="66">
        <v>10</v>
      </c>
      <c r="CN702" s="66">
        <v>1</v>
      </c>
      <c r="CO702" s="66">
        <v>6</v>
      </c>
      <c r="CP702" s="66">
        <v>0</v>
      </c>
      <c r="CQ702" s="66">
        <v>0</v>
      </c>
      <c r="CR702" s="67">
        <v>0.30232558139534882</v>
      </c>
      <c r="CS702" s="67">
        <v>0.18604651162790697</v>
      </c>
      <c r="CT702" s="67">
        <v>0.26744186046511625</v>
      </c>
      <c r="CU702" s="67">
        <v>0.12790697674418605</v>
      </c>
      <c r="CV702" s="67">
        <v>0.11627906976744186</v>
      </c>
      <c r="CW702" s="68">
        <v>0</v>
      </c>
      <c r="CX702" s="68">
        <v>0</v>
      </c>
      <c r="CY702" s="68">
        <v>1</v>
      </c>
      <c r="CZ702" s="68">
        <v>1</v>
      </c>
    </row>
    <row r="703" spans="1:104" x14ac:dyDescent="0.3">
      <c r="A703" s="3" t="s">
        <v>1003</v>
      </c>
      <c r="B703" s="3" t="s">
        <v>1295</v>
      </c>
      <c r="C703" s="3" t="s">
        <v>1299</v>
      </c>
      <c r="D703" s="6">
        <v>519197</v>
      </c>
      <c r="E703" s="4">
        <v>4200</v>
      </c>
      <c r="F703" s="4">
        <v>1005</v>
      </c>
      <c r="G703" s="54">
        <v>0.2392857142857143</v>
      </c>
      <c r="H703" s="4">
        <v>3</v>
      </c>
      <c r="I703" s="4">
        <v>755</v>
      </c>
      <c r="J703" s="6"/>
      <c r="K703" s="6"/>
      <c r="L703" s="6">
        <v>755</v>
      </c>
      <c r="M703" s="61">
        <v>250</v>
      </c>
      <c r="N703" s="4" t="s">
        <v>1709</v>
      </c>
      <c r="O703" s="4">
        <v>0</v>
      </c>
      <c r="P703" s="4">
        <v>0</v>
      </c>
      <c r="Q703" s="4">
        <v>100</v>
      </c>
      <c r="R703" s="4">
        <v>95</v>
      </c>
      <c r="S703" s="4">
        <v>5</v>
      </c>
      <c r="T703" s="4">
        <v>0</v>
      </c>
      <c r="U703" s="4">
        <v>0</v>
      </c>
      <c r="V703" s="4">
        <v>100</v>
      </c>
      <c r="W703" s="4">
        <v>100</v>
      </c>
      <c r="X703" s="4">
        <v>0</v>
      </c>
      <c r="Y703" s="4">
        <v>0</v>
      </c>
      <c r="Z703" s="4">
        <v>0</v>
      </c>
      <c r="AA703" s="4">
        <v>100</v>
      </c>
      <c r="AB703" s="4">
        <v>100</v>
      </c>
      <c r="AC703" s="4">
        <v>100</v>
      </c>
      <c r="AD703" s="4">
        <v>100</v>
      </c>
      <c r="AE703" s="4">
        <v>90</v>
      </c>
      <c r="AF703" s="4">
        <v>50</v>
      </c>
      <c r="AG703" s="4">
        <v>35</v>
      </c>
      <c r="AH703" s="4">
        <v>15</v>
      </c>
      <c r="AI703" s="4">
        <v>100</v>
      </c>
      <c r="AJ703" s="4">
        <v>1</v>
      </c>
      <c r="AK703" s="4" t="s">
        <v>96</v>
      </c>
      <c r="AL703" s="4" t="s">
        <v>97</v>
      </c>
      <c r="AM703" s="4" t="s">
        <v>98</v>
      </c>
      <c r="AN703" s="4" t="s">
        <v>97</v>
      </c>
      <c r="AO703" s="4" t="s">
        <v>96</v>
      </c>
      <c r="AP703" s="4" t="s">
        <v>97</v>
      </c>
      <c r="AQ703" s="4" t="s">
        <v>96</v>
      </c>
      <c r="AR703" s="4" t="s">
        <v>96</v>
      </c>
      <c r="AS703" s="4" t="s">
        <v>97</v>
      </c>
      <c r="AT703" s="4" t="s">
        <v>97</v>
      </c>
      <c r="AU703" s="4" t="s">
        <v>96</v>
      </c>
      <c r="AV703" s="4" t="s">
        <v>97</v>
      </c>
      <c r="AW703" s="4" t="s">
        <v>97</v>
      </c>
      <c r="AX703" s="4" t="s">
        <v>97</v>
      </c>
      <c r="AY703" s="4" t="s">
        <v>96</v>
      </c>
      <c r="AZ703" s="4" t="s">
        <v>97</v>
      </c>
      <c r="BA703" s="4" t="s">
        <v>96</v>
      </c>
      <c r="BB703" s="4" t="s">
        <v>97</v>
      </c>
      <c r="BC703" s="4" t="s">
        <v>96</v>
      </c>
      <c r="BD703" s="4" t="s">
        <v>97</v>
      </c>
      <c r="BE703" s="4">
        <v>0</v>
      </c>
      <c r="BF703" s="4">
        <v>0</v>
      </c>
      <c r="BG703" s="4">
        <v>0</v>
      </c>
      <c r="BH703" s="4">
        <v>0</v>
      </c>
      <c r="BI703" s="4">
        <v>16</v>
      </c>
      <c r="BJ703" s="4">
        <v>0</v>
      </c>
      <c r="BK703" s="4">
        <v>11</v>
      </c>
      <c r="BL703" s="4" t="s">
        <v>97</v>
      </c>
      <c r="BM703" s="4" t="s">
        <v>1713</v>
      </c>
      <c r="BN703" s="4" t="s">
        <v>98</v>
      </c>
      <c r="BO703" s="6" t="s">
        <v>96</v>
      </c>
      <c r="BP703" s="6">
        <v>18</v>
      </c>
      <c r="BQ703" s="6" t="s">
        <v>96</v>
      </c>
      <c r="BR703" s="6" t="s">
        <v>96</v>
      </c>
      <c r="BS703" s="6">
        <v>75</v>
      </c>
      <c r="BT703" s="6" t="s">
        <v>96</v>
      </c>
      <c r="BU703" s="29" t="s">
        <v>430</v>
      </c>
      <c r="BV703" s="29" t="s">
        <v>1798</v>
      </c>
      <c r="BW703" s="29" t="s">
        <v>1798</v>
      </c>
      <c r="BX703" s="29" t="s">
        <v>1798</v>
      </c>
      <c r="BY703" s="29" t="s">
        <v>430</v>
      </c>
      <c r="BZ703" s="65" t="s">
        <v>429</v>
      </c>
      <c r="CA703" s="65" t="s">
        <v>429</v>
      </c>
      <c r="CB703" s="65" t="s">
        <v>429</v>
      </c>
      <c r="CC703" s="65" t="s">
        <v>1800</v>
      </c>
      <c r="CD703" s="66">
        <v>377</v>
      </c>
      <c r="CE703" s="66">
        <v>215</v>
      </c>
      <c r="CF703" s="66">
        <v>110</v>
      </c>
      <c r="CG703" s="66">
        <v>22</v>
      </c>
      <c r="CH703" s="66">
        <v>0</v>
      </c>
      <c r="CI703" s="66">
        <v>389</v>
      </c>
      <c r="CJ703" s="66">
        <v>262</v>
      </c>
      <c r="CK703" s="66">
        <v>121</v>
      </c>
      <c r="CL703" s="66">
        <v>897</v>
      </c>
      <c r="CM703" s="66">
        <v>498</v>
      </c>
      <c r="CN703" s="66">
        <v>38</v>
      </c>
      <c r="CO703" s="66">
        <v>112</v>
      </c>
      <c r="CP703" s="66">
        <v>160</v>
      </c>
      <c r="CQ703" s="66">
        <v>152</v>
      </c>
      <c r="CR703" s="67">
        <v>0.17210321324245376</v>
      </c>
      <c r="CS703" s="67">
        <v>0.22444011684518014</v>
      </c>
      <c r="CT703" s="67">
        <v>0.30550146056475169</v>
      </c>
      <c r="CU703" s="67">
        <v>0.17551119766309639</v>
      </c>
      <c r="CV703" s="67">
        <v>0.12244401168451802</v>
      </c>
      <c r="CW703" s="68">
        <v>40</v>
      </c>
      <c r="CX703" s="68">
        <v>92</v>
      </c>
      <c r="CY703" s="68">
        <v>40</v>
      </c>
      <c r="CZ703" s="68">
        <v>33</v>
      </c>
    </row>
    <row r="704" spans="1:104" x14ac:dyDescent="0.3">
      <c r="A704" s="3" t="s">
        <v>1003</v>
      </c>
      <c r="B704" s="3" t="s">
        <v>1295</v>
      </c>
      <c r="C704" s="3" t="s">
        <v>1302</v>
      </c>
      <c r="D704" s="6">
        <v>527327</v>
      </c>
      <c r="E704" s="4">
        <v>353</v>
      </c>
      <c r="F704" s="4">
        <v>120</v>
      </c>
      <c r="G704" s="54">
        <v>0.33994334277620397</v>
      </c>
      <c r="H704" s="4">
        <v>1</v>
      </c>
      <c r="I704" s="4">
        <v>120</v>
      </c>
      <c r="J704" s="6"/>
      <c r="K704" s="6">
        <v>120</v>
      </c>
      <c r="L704" s="6"/>
      <c r="M704" s="61"/>
      <c r="N704" s="4" t="s">
        <v>1709</v>
      </c>
      <c r="O704" s="4">
        <v>0</v>
      </c>
      <c r="P704" s="4">
        <v>0</v>
      </c>
      <c r="Q704" s="4">
        <v>100</v>
      </c>
      <c r="R704" s="4">
        <v>100</v>
      </c>
      <c r="S704" s="4">
        <v>0</v>
      </c>
      <c r="T704" s="4">
        <v>0</v>
      </c>
      <c r="U704" s="4">
        <v>0</v>
      </c>
      <c r="V704" s="4">
        <v>98</v>
      </c>
      <c r="W704" s="4">
        <v>98</v>
      </c>
      <c r="X704" s="4">
        <v>2</v>
      </c>
      <c r="Y704" s="4">
        <v>0</v>
      </c>
      <c r="Z704" s="4">
        <v>0</v>
      </c>
      <c r="AA704" s="4">
        <v>100</v>
      </c>
      <c r="AB704" s="4">
        <v>99</v>
      </c>
      <c r="AC704" s="4">
        <v>100</v>
      </c>
      <c r="AD704" s="4">
        <v>0</v>
      </c>
      <c r="AE704" s="4">
        <v>0</v>
      </c>
      <c r="AF704" s="4">
        <v>0</v>
      </c>
      <c r="AG704" s="4">
        <v>0</v>
      </c>
      <c r="AH704" s="4">
        <v>100</v>
      </c>
      <c r="AI704" s="4">
        <v>100</v>
      </c>
      <c r="AJ704" s="4">
        <v>2</v>
      </c>
      <c r="AK704" s="4" t="s">
        <v>96</v>
      </c>
      <c r="AL704" s="4" t="s">
        <v>96</v>
      </c>
      <c r="AM704" s="4">
        <v>2</v>
      </c>
      <c r="AN704" s="4" t="s">
        <v>97</v>
      </c>
      <c r="AO704" s="4" t="s">
        <v>97</v>
      </c>
      <c r="AP704" s="4" t="s">
        <v>97</v>
      </c>
      <c r="AQ704" s="4" t="s">
        <v>97</v>
      </c>
      <c r="AR704" s="4" t="s">
        <v>96</v>
      </c>
      <c r="AS704" s="4" t="s">
        <v>97</v>
      </c>
      <c r="AT704" s="4" t="s">
        <v>97</v>
      </c>
      <c r="AU704" s="4" t="s">
        <v>97</v>
      </c>
      <c r="AV704" s="4" t="s">
        <v>97</v>
      </c>
      <c r="AW704" s="4" t="s">
        <v>97</v>
      </c>
      <c r="AX704" s="4" t="s">
        <v>97</v>
      </c>
      <c r="AY704" s="4" t="s">
        <v>97</v>
      </c>
      <c r="AZ704" s="4" t="s">
        <v>97</v>
      </c>
      <c r="BA704" s="4" t="s">
        <v>97</v>
      </c>
      <c r="BB704" s="4" t="s">
        <v>97</v>
      </c>
      <c r="BC704" s="4" t="s">
        <v>97</v>
      </c>
      <c r="BD704" s="4" t="s">
        <v>1439</v>
      </c>
      <c r="BE704" s="4">
        <v>10</v>
      </c>
      <c r="BF704" s="4">
        <v>10</v>
      </c>
      <c r="BG704" s="4">
        <v>10</v>
      </c>
      <c r="BH704" s="4">
        <v>0</v>
      </c>
      <c r="BI704" s="4">
        <v>45</v>
      </c>
      <c r="BJ704" s="4">
        <v>0</v>
      </c>
      <c r="BK704" s="4">
        <v>5</v>
      </c>
      <c r="BL704" s="4" t="s">
        <v>96</v>
      </c>
      <c r="BM704" s="4" t="s">
        <v>97</v>
      </c>
      <c r="BN704" s="4" t="s">
        <v>98</v>
      </c>
      <c r="BO704" s="6" t="s">
        <v>97</v>
      </c>
      <c r="BP704" s="6" t="s">
        <v>98</v>
      </c>
      <c r="BQ704" s="6" t="s">
        <v>98</v>
      </c>
      <c r="BR704" s="6" t="s">
        <v>96</v>
      </c>
      <c r="BS704" s="6">
        <v>15</v>
      </c>
      <c r="BT704" s="6" t="s">
        <v>96</v>
      </c>
      <c r="BU704" s="29" t="s">
        <v>429</v>
      </c>
      <c r="BV704" s="29" t="s">
        <v>1801</v>
      </c>
      <c r="BW704" s="29" t="s">
        <v>429</v>
      </c>
      <c r="BX704" s="29" t="s">
        <v>429</v>
      </c>
      <c r="BY704" s="29" t="s">
        <v>429</v>
      </c>
      <c r="BZ704" s="65" t="s">
        <v>429</v>
      </c>
      <c r="CA704" s="65" t="s">
        <v>429</v>
      </c>
      <c r="CB704" s="65" t="s">
        <v>429</v>
      </c>
      <c r="CC704" s="65" t="s">
        <v>429</v>
      </c>
      <c r="CD704" s="66">
        <v>36</v>
      </c>
      <c r="CE704" s="66">
        <v>17</v>
      </c>
      <c r="CF704" s="66">
        <v>5</v>
      </c>
      <c r="CG704" s="66">
        <v>0</v>
      </c>
      <c r="CH704" s="66">
        <v>0</v>
      </c>
      <c r="CI704" s="66">
        <v>40</v>
      </c>
      <c r="CJ704" s="66">
        <v>0</v>
      </c>
      <c r="CK704" s="66">
        <v>16</v>
      </c>
      <c r="CL704" s="66">
        <v>86</v>
      </c>
      <c r="CM704" s="66">
        <v>49</v>
      </c>
      <c r="CN704" s="66">
        <v>7</v>
      </c>
      <c r="CO704" s="66">
        <v>15</v>
      </c>
      <c r="CP704" s="66">
        <v>0</v>
      </c>
      <c r="CQ704" s="66">
        <v>0</v>
      </c>
      <c r="CR704" s="67">
        <v>0.18639053254437871</v>
      </c>
      <c r="CS704" s="67">
        <v>0.25147928994082841</v>
      </c>
      <c r="CT704" s="67">
        <v>0.26331360946745563</v>
      </c>
      <c r="CU704" s="67">
        <v>0.18343195266272189</v>
      </c>
      <c r="CV704" s="67">
        <v>0.11538461538461539</v>
      </c>
      <c r="CW704" s="68">
        <v>3</v>
      </c>
      <c r="CX704" s="68">
        <v>13</v>
      </c>
      <c r="CY704" s="68">
        <v>7</v>
      </c>
      <c r="CZ704" s="68">
        <v>5</v>
      </c>
    </row>
    <row r="705" spans="1:104" x14ac:dyDescent="0.3">
      <c r="A705" s="3" t="s">
        <v>1003</v>
      </c>
      <c r="B705" s="3" t="s">
        <v>1295</v>
      </c>
      <c r="C705" s="3" t="s">
        <v>1303</v>
      </c>
      <c r="D705" s="6">
        <v>527360</v>
      </c>
      <c r="E705" s="4">
        <v>448</v>
      </c>
      <c r="F705" s="4">
        <v>145</v>
      </c>
      <c r="G705" s="54">
        <v>0.3236607142857143</v>
      </c>
      <c r="H705" s="4">
        <v>1</v>
      </c>
      <c r="I705" s="4">
        <v>145</v>
      </c>
      <c r="J705" s="6"/>
      <c r="K705" s="6">
        <v>145</v>
      </c>
      <c r="L705" s="6"/>
      <c r="M705" s="61"/>
      <c r="N705" s="4" t="s">
        <v>1712</v>
      </c>
      <c r="O705" s="4">
        <v>0</v>
      </c>
      <c r="P705" s="4">
        <v>0</v>
      </c>
      <c r="Q705" s="4">
        <v>100</v>
      </c>
      <c r="R705" s="4">
        <v>100</v>
      </c>
      <c r="S705" s="4">
        <v>0</v>
      </c>
      <c r="T705" s="4">
        <v>0</v>
      </c>
      <c r="U705" s="4">
        <v>0</v>
      </c>
      <c r="V705" s="4">
        <v>0</v>
      </c>
      <c r="W705" s="4">
        <v>0</v>
      </c>
      <c r="X705" s="4">
        <v>100</v>
      </c>
      <c r="Y705" s="4">
        <v>0</v>
      </c>
      <c r="Z705" s="4">
        <v>0</v>
      </c>
      <c r="AA705" s="4">
        <v>100</v>
      </c>
      <c r="AB705" s="4">
        <v>100</v>
      </c>
      <c r="AC705" s="4">
        <v>95</v>
      </c>
      <c r="AD705" s="4">
        <v>100</v>
      </c>
      <c r="AE705" s="4">
        <v>100</v>
      </c>
      <c r="AF705" s="4">
        <v>0</v>
      </c>
      <c r="AG705" s="4">
        <v>10</v>
      </c>
      <c r="AH705" s="4">
        <v>90</v>
      </c>
      <c r="AI705" s="4">
        <v>100</v>
      </c>
      <c r="AJ705" s="4">
        <v>2</v>
      </c>
      <c r="AK705" s="4" t="s">
        <v>96</v>
      </c>
      <c r="AL705" s="4" t="s">
        <v>97</v>
      </c>
      <c r="AM705" s="4" t="s">
        <v>98</v>
      </c>
      <c r="AN705" s="4" t="s">
        <v>97</v>
      </c>
      <c r="AO705" s="4" t="s">
        <v>97</v>
      </c>
      <c r="AP705" s="4" t="s">
        <v>97</v>
      </c>
      <c r="AQ705" s="4" t="s">
        <v>97</v>
      </c>
      <c r="AR705" s="4" t="s">
        <v>430</v>
      </c>
      <c r="AS705" s="4" t="s">
        <v>97</v>
      </c>
      <c r="AT705" s="4" t="s">
        <v>97</v>
      </c>
      <c r="AU705" s="4" t="s">
        <v>97</v>
      </c>
      <c r="AV705" s="4" t="s">
        <v>97</v>
      </c>
      <c r="AW705" s="4" t="s">
        <v>97</v>
      </c>
      <c r="AX705" s="4" t="s">
        <v>97</v>
      </c>
      <c r="AY705" s="4" t="s">
        <v>97</v>
      </c>
      <c r="AZ705" s="4" t="s">
        <v>97</v>
      </c>
      <c r="BA705" s="4" t="s">
        <v>97</v>
      </c>
      <c r="BB705" s="4" t="s">
        <v>97</v>
      </c>
      <c r="BC705" s="4" t="s">
        <v>97</v>
      </c>
      <c r="BD705" s="4" t="s">
        <v>1439</v>
      </c>
      <c r="BE705" s="4">
        <v>5</v>
      </c>
      <c r="BF705" s="4">
        <v>5</v>
      </c>
      <c r="BG705" s="4">
        <v>5</v>
      </c>
      <c r="BH705" s="4">
        <v>0</v>
      </c>
      <c r="BI705" s="4">
        <v>50</v>
      </c>
      <c r="BJ705" s="4">
        <v>0</v>
      </c>
      <c r="BK705" s="4">
        <v>5</v>
      </c>
      <c r="BL705" s="4" t="s">
        <v>97</v>
      </c>
      <c r="BM705" s="4" t="s">
        <v>97</v>
      </c>
      <c r="BN705" s="4" t="s">
        <v>98</v>
      </c>
      <c r="BO705" s="6" t="s">
        <v>97</v>
      </c>
      <c r="BP705" s="6" t="s">
        <v>98</v>
      </c>
      <c r="BQ705" s="6" t="s">
        <v>98</v>
      </c>
      <c r="BR705" s="6" t="s">
        <v>96</v>
      </c>
      <c r="BS705" s="6">
        <v>7</v>
      </c>
      <c r="BT705" s="6" t="s">
        <v>96</v>
      </c>
      <c r="BU705" s="29" t="s">
        <v>429</v>
      </c>
      <c r="BV705" s="29" t="s">
        <v>1801</v>
      </c>
      <c r="BW705" s="29" t="s">
        <v>429</v>
      </c>
      <c r="BX705" s="29" t="s">
        <v>429</v>
      </c>
      <c r="BY705" s="29" t="s">
        <v>429</v>
      </c>
      <c r="BZ705" s="65" t="s">
        <v>429</v>
      </c>
      <c r="CA705" s="65" t="s">
        <v>429</v>
      </c>
      <c r="CB705" s="65" t="s">
        <v>429</v>
      </c>
      <c r="CC705" s="65" t="s">
        <v>429</v>
      </c>
      <c r="CD705" s="66">
        <v>48</v>
      </c>
      <c r="CE705" s="66">
        <v>30</v>
      </c>
      <c r="CF705" s="66">
        <v>10</v>
      </c>
      <c r="CG705" s="66">
        <v>0</v>
      </c>
      <c r="CH705" s="66">
        <v>0</v>
      </c>
      <c r="CI705" s="66">
        <v>54</v>
      </c>
      <c r="CJ705" s="66">
        <v>0</v>
      </c>
      <c r="CK705" s="66">
        <v>21</v>
      </c>
      <c r="CL705" s="66">
        <v>93</v>
      </c>
      <c r="CM705" s="66">
        <v>53</v>
      </c>
      <c r="CN705" s="66">
        <v>7</v>
      </c>
      <c r="CO705" s="66">
        <v>18</v>
      </c>
      <c r="CP705" s="66">
        <v>0</v>
      </c>
      <c r="CQ705" s="66">
        <v>0</v>
      </c>
      <c r="CR705" s="67">
        <v>0.19501133786848074</v>
      </c>
      <c r="CS705" s="67">
        <v>0.23582766439909297</v>
      </c>
      <c r="CT705" s="67">
        <v>0.26303854875283444</v>
      </c>
      <c r="CU705" s="67">
        <v>0.18140589569160998</v>
      </c>
      <c r="CV705" s="67">
        <v>0.12471655328798185</v>
      </c>
      <c r="CW705" s="68">
        <v>9</v>
      </c>
      <c r="CX705" s="68">
        <v>3</v>
      </c>
      <c r="CY705" s="68">
        <v>6</v>
      </c>
      <c r="CZ705" s="68">
        <v>2</v>
      </c>
    </row>
    <row r="706" spans="1:104" x14ac:dyDescent="0.3">
      <c r="A706" s="3" t="s">
        <v>1003</v>
      </c>
      <c r="B706" s="3" t="s">
        <v>1295</v>
      </c>
      <c r="C706" s="3" t="s">
        <v>1304</v>
      </c>
      <c r="D706" s="6">
        <v>527378</v>
      </c>
      <c r="E706" s="4">
        <v>252</v>
      </c>
      <c r="F706" s="4">
        <v>164</v>
      </c>
      <c r="G706" s="54">
        <v>0.65079365079365081</v>
      </c>
      <c r="H706" s="6">
        <v>1</v>
      </c>
      <c r="I706" s="4">
        <v>62</v>
      </c>
      <c r="J706" s="6"/>
      <c r="K706" s="6">
        <v>62</v>
      </c>
      <c r="L706" s="6"/>
      <c r="M706" s="61">
        <v>102</v>
      </c>
      <c r="N706" s="4" t="s">
        <v>1709</v>
      </c>
      <c r="O706" s="4">
        <v>0</v>
      </c>
      <c r="P706" s="4">
        <v>0</v>
      </c>
      <c r="Q706" s="4">
        <v>0</v>
      </c>
      <c r="R706" s="4">
        <v>0</v>
      </c>
      <c r="S706" s="4">
        <v>100</v>
      </c>
      <c r="T706" s="4">
        <v>0</v>
      </c>
      <c r="U706" s="4">
        <v>0</v>
      </c>
      <c r="V706" s="4">
        <v>0</v>
      </c>
      <c r="W706" s="4">
        <v>0</v>
      </c>
      <c r="X706" s="4">
        <v>75</v>
      </c>
      <c r="Y706" s="4">
        <v>0</v>
      </c>
      <c r="Z706" s="4">
        <v>25</v>
      </c>
      <c r="AA706" s="4">
        <v>75</v>
      </c>
      <c r="AB706" s="4">
        <v>75</v>
      </c>
      <c r="AC706" s="4">
        <v>75</v>
      </c>
      <c r="AD706" s="4">
        <v>0</v>
      </c>
      <c r="AE706" s="4">
        <v>0</v>
      </c>
      <c r="AF706" s="4">
        <v>0</v>
      </c>
      <c r="AG706" s="4">
        <v>0</v>
      </c>
      <c r="AH706" s="4">
        <v>100</v>
      </c>
      <c r="AI706" s="4">
        <v>100</v>
      </c>
      <c r="AJ706" s="4">
        <v>1</v>
      </c>
      <c r="AK706" s="4" t="s">
        <v>97</v>
      </c>
      <c r="AL706" s="4" t="s">
        <v>97</v>
      </c>
      <c r="AM706" s="4" t="s">
        <v>98</v>
      </c>
      <c r="AN706" s="4" t="s">
        <v>97</v>
      </c>
      <c r="AO706" s="4" t="s">
        <v>97</v>
      </c>
      <c r="AP706" s="4" t="s">
        <v>97</v>
      </c>
      <c r="AQ706" s="4" t="s">
        <v>97</v>
      </c>
      <c r="AR706" s="4" t="s">
        <v>96</v>
      </c>
      <c r="AS706" s="4" t="s">
        <v>97</v>
      </c>
      <c r="AT706" s="4" t="s">
        <v>97</v>
      </c>
      <c r="AU706" s="4" t="s">
        <v>97</v>
      </c>
      <c r="AV706" s="4" t="s">
        <v>97</v>
      </c>
      <c r="AW706" s="4" t="s">
        <v>97</v>
      </c>
      <c r="AX706" s="4" t="s">
        <v>97</v>
      </c>
      <c r="AY706" s="4" t="s">
        <v>97</v>
      </c>
      <c r="AZ706" s="4" t="s">
        <v>97</v>
      </c>
      <c r="BA706" s="4" t="s">
        <v>97</v>
      </c>
      <c r="BB706" s="4" t="s">
        <v>97</v>
      </c>
      <c r="BC706" s="4" t="s">
        <v>96</v>
      </c>
      <c r="BD706" s="4" t="s">
        <v>97</v>
      </c>
      <c r="BE706" s="4">
        <v>15</v>
      </c>
      <c r="BF706" s="4">
        <v>15</v>
      </c>
      <c r="BG706" s="4">
        <v>15</v>
      </c>
      <c r="BH706" s="4">
        <v>5</v>
      </c>
      <c r="BI706" s="4">
        <v>34</v>
      </c>
      <c r="BJ706" s="4">
        <v>0</v>
      </c>
      <c r="BK706" s="4">
        <v>5</v>
      </c>
      <c r="BL706" s="4" t="s">
        <v>96</v>
      </c>
      <c r="BM706" s="4" t="s">
        <v>97</v>
      </c>
      <c r="BN706" s="4" t="s">
        <v>98</v>
      </c>
      <c r="BO706" s="6" t="s">
        <v>97</v>
      </c>
      <c r="BP706" s="6" t="s">
        <v>98</v>
      </c>
      <c r="BQ706" s="6" t="s">
        <v>98</v>
      </c>
      <c r="BR706" s="6" t="s">
        <v>96</v>
      </c>
      <c r="BS706" s="6">
        <v>15</v>
      </c>
      <c r="BT706" s="6" t="s">
        <v>96</v>
      </c>
      <c r="BU706" s="29" t="s">
        <v>429</v>
      </c>
      <c r="BV706" s="29" t="s">
        <v>429</v>
      </c>
      <c r="BW706" s="29" t="s">
        <v>429</v>
      </c>
      <c r="BX706" s="29" t="s">
        <v>429</v>
      </c>
      <c r="BY706" s="29" t="s">
        <v>429</v>
      </c>
      <c r="BZ706" s="65" t="s">
        <v>429</v>
      </c>
      <c r="CA706" s="65" t="s">
        <v>429</v>
      </c>
      <c r="CB706" s="65" t="s">
        <v>429</v>
      </c>
      <c r="CC706" s="65" t="s">
        <v>429</v>
      </c>
      <c r="CD706" s="66">
        <v>34</v>
      </c>
      <c r="CE706" s="66">
        <v>19</v>
      </c>
      <c r="CF706" s="66">
        <v>4</v>
      </c>
      <c r="CG706" s="66">
        <v>0</v>
      </c>
      <c r="CH706" s="66">
        <v>0</v>
      </c>
      <c r="CI706" s="66">
        <v>47</v>
      </c>
      <c r="CJ706" s="66">
        <v>10</v>
      </c>
      <c r="CK706" s="66">
        <v>15</v>
      </c>
      <c r="CL706" s="66">
        <v>63</v>
      </c>
      <c r="CM706" s="66">
        <v>32</v>
      </c>
      <c r="CN706" s="66">
        <v>5</v>
      </c>
      <c r="CO706" s="66">
        <v>12</v>
      </c>
      <c r="CP706" s="66">
        <v>0</v>
      </c>
      <c r="CQ706" s="66">
        <v>0</v>
      </c>
      <c r="CR706" s="67">
        <v>0.23046875</v>
      </c>
      <c r="CS706" s="67">
        <v>0.23828125</v>
      </c>
      <c r="CT706" s="67">
        <v>0.21484375</v>
      </c>
      <c r="CU706" s="67">
        <v>0.15625</v>
      </c>
      <c r="CV706" s="67">
        <v>0.16015625</v>
      </c>
      <c r="CW706" s="68">
        <v>6</v>
      </c>
      <c r="CX706" s="68">
        <v>3</v>
      </c>
      <c r="CY706" s="68">
        <v>4</v>
      </c>
      <c r="CZ706" s="68">
        <v>0</v>
      </c>
    </row>
    <row r="707" spans="1:104" x14ac:dyDescent="0.3">
      <c r="A707" s="3" t="s">
        <v>1003</v>
      </c>
      <c r="B707" s="3" t="s">
        <v>1295</v>
      </c>
      <c r="C707" s="3" t="s">
        <v>1306</v>
      </c>
      <c r="D707" s="6">
        <v>527424</v>
      </c>
      <c r="E707" s="4">
        <v>459</v>
      </c>
      <c r="F707" s="4">
        <v>330</v>
      </c>
      <c r="G707" s="54">
        <v>0.71895424836601307</v>
      </c>
      <c r="H707" s="4">
        <v>2</v>
      </c>
      <c r="I707" s="4">
        <v>310</v>
      </c>
      <c r="J707" s="6"/>
      <c r="K707" s="6">
        <v>87</v>
      </c>
      <c r="L707" s="6">
        <v>223</v>
      </c>
      <c r="M707" s="61">
        <v>20</v>
      </c>
      <c r="N707" s="4" t="s">
        <v>1709</v>
      </c>
      <c r="O707" s="4">
        <v>36</v>
      </c>
      <c r="P707" s="4">
        <v>223</v>
      </c>
      <c r="Q707" s="4">
        <v>100</v>
      </c>
      <c r="R707" s="4">
        <v>100</v>
      </c>
      <c r="S707" s="4">
        <v>0</v>
      </c>
      <c r="T707" s="4">
        <v>0</v>
      </c>
      <c r="U707" s="4">
        <v>0</v>
      </c>
      <c r="V707" s="4">
        <v>100</v>
      </c>
      <c r="W707" s="4">
        <v>100</v>
      </c>
      <c r="X707" s="4">
        <v>0</v>
      </c>
      <c r="Y707" s="4">
        <v>0</v>
      </c>
      <c r="Z707" s="4">
        <v>0</v>
      </c>
      <c r="AA707" s="4">
        <v>100</v>
      </c>
      <c r="AB707" s="4">
        <v>100</v>
      </c>
      <c r="AC707" s="4">
        <v>100</v>
      </c>
      <c r="AD707" s="4">
        <v>0</v>
      </c>
      <c r="AE707" s="4">
        <v>0</v>
      </c>
      <c r="AF707" s="4">
        <v>0</v>
      </c>
      <c r="AG707" s="4">
        <v>0</v>
      </c>
      <c r="AH707" s="4">
        <v>100</v>
      </c>
      <c r="AI707" s="4">
        <v>100</v>
      </c>
      <c r="AJ707" s="4">
        <v>1</v>
      </c>
      <c r="AK707" s="4" t="s">
        <v>96</v>
      </c>
      <c r="AL707" s="4" t="s">
        <v>96</v>
      </c>
      <c r="AM707" s="4">
        <v>12</v>
      </c>
      <c r="AN707" s="4" t="s">
        <v>97</v>
      </c>
      <c r="AO707" s="4" t="s">
        <v>97</v>
      </c>
      <c r="AP707" s="4" t="s">
        <v>97</v>
      </c>
      <c r="AQ707" s="4" t="s">
        <v>97</v>
      </c>
      <c r="AR707" s="4" t="s">
        <v>97</v>
      </c>
      <c r="AS707" s="4" t="s">
        <v>97</v>
      </c>
      <c r="AT707" s="4" t="s">
        <v>97</v>
      </c>
      <c r="AU707" s="4" t="s">
        <v>97</v>
      </c>
      <c r="AV707" s="4" t="s">
        <v>97</v>
      </c>
      <c r="AW707" s="4" t="s">
        <v>97</v>
      </c>
      <c r="AX707" s="4" t="s">
        <v>97</v>
      </c>
      <c r="AY707" s="4" t="s">
        <v>97</v>
      </c>
      <c r="AZ707" s="4" t="s">
        <v>97</v>
      </c>
      <c r="BA707" s="4" t="s">
        <v>97</v>
      </c>
      <c r="BB707" s="4" t="s">
        <v>97</v>
      </c>
      <c r="BC707" s="4" t="s">
        <v>97</v>
      </c>
      <c r="BD707" s="4" t="s">
        <v>1439</v>
      </c>
      <c r="BE707" s="4">
        <v>15</v>
      </c>
      <c r="BF707" s="4">
        <v>15</v>
      </c>
      <c r="BG707" s="4">
        <v>15</v>
      </c>
      <c r="BH707" s="4">
        <v>0</v>
      </c>
      <c r="BI707" s="4">
        <v>75</v>
      </c>
      <c r="BJ707" s="4">
        <v>0</v>
      </c>
      <c r="BK707" s="4">
        <v>5</v>
      </c>
      <c r="BL707" s="4" t="s">
        <v>96</v>
      </c>
      <c r="BM707" s="4" t="s">
        <v>97</v>
      </c>
      <c r="BN707" s="4" t="s">
        <v>98</v>
      </c>
      <c r="BO707" s="6" t="s">
        <v>97</v>
      </c>
      <c r="BP707" s="6" t="s">
        <v>98</v>
      </c>
      <c r="BQ707" s="6" t="s">
        <v>98</v>
      </c>
      <c r="BR707" s="6" t="s">
        <v>96</v>
      </c>
      <c r="BS707" s="6">
        <v>60</v>
      </c>
      <c r="BT707" s="6" t="s">
        <v>96</v>
      </c>
      <c r="BU707" s="29" t="s">
        <v>429</v>
      </c>
      <c r="BV707" s="29" t="s">
        <v>429</v>
      </c>
      <c r="BW707" s="29" t="s">
        <v>429</v>
      </c>
      <c r="BX707" s="29" t="s">
        <v>429</v>
      </c>
      <c r="BY707" s="29" t="s">
        <v>430</v>
      </c>
      <c r="BZ707" s="65" t="s">
        <v>429</v>
      </c>
      <c r="CA707" s="65" t="s">
        <v>429</v>
      </c>
      <c r="CB707" s="65" t="s">
        <v>429</v>
      </c>
      <c r="CC707" s="65" t="s">
        <v>429</v>
      </c>
      <c r="CD707" s="66">
        <v>100</v>
      </c>
      <c r="CE707" s="66">
        <v>60</v>
      </c>
      <c r="CF707" s="66">
        <v>25</v>
      </c>
      <c r="CG707" s="66">
        <v>0</v>
      </c>
      <c r="CH707" s="66">
        <v>0</v>
      </c>
      <c r="CI707" s="66">
        <v>181</v>
      </c>
      <c r="CJ707" s="66">
        <v>156</v>
      </c>
      <c r="CK707" s="66">
        <v>52</v>
      </c>
      <c r="CL707" s="66">
        <v>143</v>
      </c>
      <c r="CM707" s="66">
        <v>61</v>
      </c>
      <c r="CN707" s="66">
        <v>9</v>
      </c>
      <c r="CO707" s="66">
        <v>25</v>
      </c>
      <c r="CP707" s="66">
        <v>0</v>
      </c>
      <c r="CQ707" s="66">
        <v>0</v>
      </c>
      <c r="CR707" s="67">
        <v>0.28982300884955753</v>
      </c>
      <c r="CS707" s="67">
        <v>0.23893805309734514</v>
      </c>
      <c r="CT707" s="67">
        <v>0.26106194690265488</v>
      </c>
      <c r="CU707" s="67">
        <v>0.11504424778761062</v>
      </c>
      <c r="CV707" s="67">
        <v>9.5132743362831854E-2</v>
      </c>
      <c r="CW707" s="68">
        <v>12</v>
      </c>
      <c r="CX707" s="68">
        <v>6</v>
      </c>
      <c r="CY707" s="68">
        <v>9</v>
      </c>
      <c r="CZ707" s="68">
        <v>1</v>
      </c>
    </row>
    <row r="708" spans="1:104" x14ac:dyDescent="0.3">
      <c r="A708" s="3" t="s">
        <v>1003</v>
      </c>
      <c r="B708" s="3" t="s">
        <v>1295</v>
      </c>
      <c r="C708" s="3" t="s">
        <v>1307</v>
      </c>
      <c r="D708" s="6">
        <v>527432</v>
      </c>
      <c r="E708" s="4">
        <v>202</v>
      </c>
      <c r="F708" s="4">
        <v>67</v>
      </c>
      <c r="G708" s="54">
        <v>0.3316831683168317</v>
      </c>
      <c r="H708" s="4">
        <v>1</v>
      </c>
      <c r="I708" s="4">
        <v>47</v>
      </c>
      <c r="J708" s="6"/>
      <c r="K708" s="6">
        <v>47</v>
      </c>
      <c r="L708" s="6"/>
      <c r="M708" s="61">
        <v>20</v>
      </c>
      <c r="N708" s="4" t="s">
        <v>1709</v>
      </c>
      <c r="O708" s="4">
        <v>8</v>
      </c>
      <c r="P708" s="4">
        <v>13</v>
      </c>
      <c r="Q708" s="4">
        <v>100</v>
      </c>
      <c r="R708" s="4">
        <v>100</v>
      </c>
      <c r="S708" s="4">
        <v>0</v>
      </c>
      <c r="T708" s="4">
        <v>0</v>
      </c>
      <c r="U708" s="4">
        <v>0</v>
      </c>
      <c r="V708" s="4">
        <v>100</v>
      </c>
      <c r="W708" s="4">
        <v>70</v>
      </c>
      <c r="X708" s="4">
        <v>30</v>
      </c>
      <c r="Y708" s="4">
        <v>0</v>
      </c>
      <c r="Z708" s="4">
        <v>0</v>
      </c>
      <c r="AA708" s="4">
        <v>100</v>
      </c>
      <c r="AB708" s="4">
        <v>100</v>
      </c>
      <c r="AC708" s="4">
        <v>100</v>
      </c>
      <c r="AD708" s="4">
        <v>0</v>
      </c>
      <c r="AE708" s="4">
        <v>0</v>
      </c>
      <c r="AF708" s="4">
        <v>0</v>
      </c>
      <c r="AG708" s="4">
        <v>0</v>
      </c>
      <c r="AH708" s="4">
        <v>100</v>
      </c>
      <c r="AI708" s="4">
        <v>100</v>
      </c>
      <c r="AJ708" s="4">
        <v>2</v>
      </c>
      <c r="AK708" s="4" t="s">
        <v>97</v>
      </c>
      <c r="AL708" s="4" t="s">
        <v>97</v>
      </c>
      <c r="AM708" s="4" t="s">
        <v>98</v>
      </c>
      <c r="AN708" s="4" t="s">
        <v>97</v>
      </c>
      <c r="AO708" s="4" t="s">
        <v>97</v>
      </c>
      <c r="AP708" s="4" t="s">
        <v>97</v>
      </c>
      <c r="AQ708" s="4" t="s">
        <v>97</v>
      </c>
      <c r="AR708" s="4" t="s">
        <v>97</v>
      </c>
      <c r="AS708" s="4" t="s">
        <v>97</v>
      </c>
      <c r="AT708" s="4" t="s">
        <v>97</v>
      </c>
      <c r="AU708" s="4" t="s">
        <v>97</v>
      </c>
      <c r="AV708" s="4" t="s">
        <v>97</v>
      </c>
      <c r="AW708" s="4" t="s">
        <v>97</v>
      </c>
      <c r="AX708" s="4" t="s">
        <v>97</v>
      </c>
      <c r="AY708" s="4" t="s">
        <v>97</v>
      </c>
      <c r="AZ708" s="4" t="s">
        <v>97</v>
      </c>
      <c r="BA708" s="4" t="s">
        <v>97</v>
      </c>
      <c r="BB708" s="4" t="s">
        <v>97</v>
      </c>
      <c r="BC708" s="4" t="s">
        <v>97</v>
      </c>
      <c r="BD708" s="4" t="s">
        <v>96</v>
      </c>
      <c r="BE708" s="4">
        <v>12</v>
      </c>
      <c r="BF708" s="4">
        <v>12</v>
      </c>
      <c r="BG708" s="4">
        <v>12</v>
      </c>
      <c r="BH708" s="4">
        <v>0</v>
      </c>
      <c r="BI708" s="4">
        <v>46</v>
      </c>
      <c r="BJ708" s="4">
        <v>0</v>
      </c>
      <c r="BK708" s="4">
        <v>5</v>
      </c>
      <c r="BL708" s="4" t="s">
        <v>97</v>
      </c>
      <c r="BM708" s="4" t="s">
        <v>97</v>
      </c>
      <c r="BN708" s="4" t="s">
        <v>98</v>
      </c>
      <c r="BO708" s="6" t="s">
        <v>97</v>
      </c>
      <c r="BP708" s="6" t="s">
        <v>98</v>
      </c>
      <c r="BQ708" s="6" t="s">
        <v>98</v>
      </c>
      <c r="BR708" s="6" t="s">
        <v>96</v>
      </c>
      <c r="BS708" s="6">
        <v>20</v>
      </c>
      <c r="BT708" s="6" t="s">
        <v>96</v>
      </c>
      <c r="BU708" s="29" t="s">
        <v>429</v>
      </c>
      <c r="BV708" s="29" t="s">
        <v>429</v>
      </c>
      <c r="BW708" s="29" t="s">
        <v>429</v>
      </c>
      <c r="BX708" s="29" t="s">
        <v>429</v>
      </c>
      <c r="BY708" s="29" t="s">
        <v>429</v>
      </c>
      <c r="BZ708" s="65" t="s">
        <v>429</v>
      </c>
      <c r="CA708" s="65" t="s">
        <v>429</v>
      </c>
      <c r="CB708" s="65" t="s">
        <v>429</v>
      </c>
      <c r="CC708" s="65" t="s">
        <v>1800</v>
      </c>
      <c r="CD708" s="66">
        <v>29</v>
      </c>
      <c r="CE708" s="66">
        <v>19</v>
      </c>
      <c r="CF708" s="66">
        <v>4</v>
      </c>
      <c r="CG708" s="66">
        <v>3</v>
      </c>
      <c r="CH708" s="66">
        <v>0</v>
      </c>
      <c r="CI708" s="66">
        <v>36</v>
      </c>
      <c r="CJ708" s="66">
        <v>0</v>
      </c>
      <c r="CK708" s="66">
        <v>15</v>
      </c>
      <c r="CL708" s="66">
        <v>43</v>
      </c>
      <c r="CM708" s="66">
        <v>23</v>
      </c>
      <c r="CN708" s="66">
        <v>4</v>
      </c>
      <c r="CO708" s="66">
        <v>3</v>
      </c>
      <c r="CP708" s="66">
        <v>143</v>
      </c>
      <c r="CQ708" s="66">
        <v>133</v>
      </c>
      <c r="CR708" s="67">
        <v>0.21461187214611871</v>
      </c>
      <c r="CS708" s="67">
        <v>0.22374429223744291</v>
      </c>
      <c r="CT708" s="67">
        <v>0.25114155251141551</v>
      </c>
      <c r="CU708" s="67">
        <v>0.18264840182648401</v>
      </c>
      <c r="CV708" s="67">
        <v>0.12785388127853881</v>
      </c>
      <c r="CW708" s="68">
        <v>13</v>
      </c>
      <c r="CX708" s="68">
        <v>3</v>
      </c>
      <c r="CY708" s="68">
        <v>4</v>
      </c>
      <c r="CZ708" s="68">
        <v>5</v>
      </c>
    </row>
    <row r="709" spans="1:104" x14ac:dyDescent="0.3">
      <c r="A709" s="3" t="s">
        <v>1003</v>
      </c>
      <c r="B709" s="3" t="s">
        <v>1295</v>
      </c>
      <c r="C709" s="3" t="s">
        <v>1308</v>
      </c>
      <c r="D709" s="6">
        <v>527483</v>
      </c>
      <c r="E709" s="4">
        <v>698</v>
      </c>
      <c r="F709" s="4">
        <v>482</v>
      </c>
      <c r="G709" s="54">
        <v>0.69054441260744981</v>
      </c>
      <c r="H709" s="4">
        <v>3</v>
      </c>
      <c r="I709" s="4">
        <v>377</v>
      </c>
      <c r="J709" s="6">
        <v>209</v>
      </c>
      <c r="K709" s="6">
        <v>168</v>
      </c>
      <c r="L709" s="6"/>
      <c r="M709" s="61">
        <v>105</v>
      </c>
      <c r="N709" s="4" t="s">
        <v>1709</v>
      </c>
      <c r="O709" s="4">
        <v>20</v>
      </c>
      <c r="P709" s="4">
        <v>98</v>
      </c>
      <c r="Q709" s="4">
        <v>100</v>
      </c>
      <c r="R709" s="4">
        <v>100</v>
      </c>
      <c r="S709" s="4">
        <v>0</v>
      </c>
      <c r="T709" s="4">
        <v>0</v>
      </c>
      <c r="U709" s="4">
        <v>0</v>
      </c>
      <c r="V709" s="4">
        <v>0</v>
      </c>
      <c r="W709" s="4">
        <v>0</v>
      </c>
      <c r="X709" s="4">
        <v>100</v>
      </c>
      <c r="Y709" s="4">
        <v>0</v>
      </c>
      <c r="Z709" s="4">
        <v>0</v>
      </c>
      <c r="AA709" s="4">
        <v>100</v>
      </c>
      <c r="AB709" s="4">
        <v>100</v>
      </c>
      <c r="AC709" s="4">
        <v>100</v>
      </c>
      <c r="AD709" s="4">
        <v>100</v>
      </c>
      <c r="AE709" s="4">
        <v>50</v>
      </c>
      <c r="AF709" s="4">
        <v>0</v>
      </c>
      <c r="AG709" s="4">
        <v>50</v>
      </c>
      <c r="AH709" s="4">
        <v>50</v>
      </c>
      <c r="AI709" s="4">
        <v>50</v>
      </c>
      <c r="AJ709" s="4">
        <v>1</v>
      </c>
      <c r="AK709" s="4" t="s">
        <v>96</v>
      </c>
      <c r="AL709" s="4" t="s">
        <v>96</v>
      </c>
      <c r="AM709" s="4">
        <v>6</v>
      </c>
      <c r="AN709" s="4" t="s">
        <v>97</v>
      </c>
      <c r="AO709" s="4" t="s">
        <v>97</v>
      </c>
      <c r="AP709" s="4" t="s">
        <v>97</v>
      </c>
      <c r="AQ709" s="4" t="s">
        <v>97</v>
      </c>
      <c r="AR709" s="4" t="s">
        <v>96</v>
      </c>
      <c r="AS709" s="4" t="s">
        <v>97</v>
      </c>
      <c r="AT709" s="4" t="s">
        <v>97</v>
      </c>
      <c r="AU709" s="4" t="s">
        <v>97</v>
      </c>
      <c r="AV709" s="4" t="s">
        <v>97</v>
      </c>
      <c r="AW709" s="4" t="s">
        <v>97</v>
      </c>
      <c r="AX709" s="4" t="s">
        <v>97</v>
      </c>
      <c r="AY709" s="4" t="s">
        <v>97</v>
      </c>
      <c r="AZ709" s="4" t="s">
        <v>97</v>
      </c>
      <c r="BA709" s="4" t="s">
        <v>97</v>
      </c>
      <c r="BB709" s="4" t="s">
        <v>97</v>
      </c>
      <c r="BC709" s="4" t="s">
        <v>97</v>
      </c>
      <c r="BD709" s="4" t="s">
        <v>96</v>
      </c>
      <c r="BE709" s="4">
        <v>9</v>
      </c>
      <c r="BF709" s="4">
        <v>9</v>
      </c>
      <c r="BG709" s="4">
        <v>9</v>
      </c>
      <c r="BH709" s="4">
        <v>0</v>
      </c>
      <c r="BI709" s="4">
        <v>65</v>
      </c>
      <c r="BJ709" s="4">
        <v>0</v>
      </c>
      <c r="BK709" s="4">
        <v>7</v>
      </c>
      <c r="BL709" s="4" t="s">
        <v>96</v>
      </c>
      <c r="BM709" s="4" t="s">
        <v>97</v>
      </c>
      <c r="BN709" s="4" t="s">
        <v>1743</v>
      </c>
      <c r="BO709" s="6" t="s">
        <v>97</v>
      </c>
      <c r="BP709" s="6" t="s">
        <v>98</v>
      </c>
      <c r="BQ709" s="6" t="s">
        <v>98</v>
      </c>
      <c r="BR709" s="6" t="s">
        <v>96</v>
      </c>
      <c r="BS709" s="6">
        <v>55</v>
      </c>
      <c r="BT709" s="6" t="s">
        <v>96</v>
      </c>
      <c r="BU709" s="29" t="s">
        <v>430</v>
      </c>
      <c r="BV709" s="29" t="s">
        <v>1798</v>
      </c>
      <c r="BW709" s="29" t="s">
        <v>429</v>
      </c>
      <c r="BX709" s="29" t="s">
        <v>1798</v>
      </c>
      <c r="BY709" s="29" t="s">
        <v>430</v>
      </c>
      <c r="BZ709" s="65" t="s">
        <v>1800</v>
      </c>
      <c r="CA709" s="65" t="s">
        <v>1800</v>
      </c>
      <c r="CB709" s="65" t="s">
        <v>429</v>
      </c>
      <c r="CC709" s="65" t="s">
        <v>1800</v>
      </c>
      <c r="CD709" s="66">
        <v>122</v>
      </c>
      <c r="CE709" s="66">
        <v>68</v>
      </c>
      <c r="CF709" s="66">
        <v>36</v>
      </c>
      <c r="CG709" s="66">
        <v>0</v>
      </c>
      <c r="CH709" s="66">
        <v>1</v>
      </c>
      <c r="CI709" s="66">
        <v>170</v>
      </c>
      <c r="CJ709" s="66">
        <v>53</v>
      </c>
      <c r="CK709" s="66">
        <v>54</v>
      </c>
      <c r="CL709" s="66">
        <v>209</v>
      </c>
      <c r="CM709" s="66">
        <v>96</v>
      </c>
      <c r="CN709" s="66">
        <v>9</v>
      </c>
      <c r="CO709" s="66">
        <v>34</v>
      </c>
      <c r="CP709" s="66">
        <v>157</v>
      </c>
      <c r="CQ709" s="66">
        <v>133</v>
      </c>
      <c r="CR709" s="67">
        <v>0.2652482269503546</v>
      </c>
      <c r="CS709" s="67">
        <v>0.23687943262411348</v>
      </c>
      <c r="CT709" s="67">
        <v>0.26382978723404255</v>
      </c>
      <c r="CU709" s="67">
        <v>0.13617021276595745</v>
      </c>
      <c r="CV709" s="67">
        <v>9.7872340425531917E-2</v>
      </c>
      <c r="CW709" s="68">
        <v>20</v>
      </c>
      <c r="CX709" s="68">
        <v>6</v>
      </c>
      <c r="CY709" s="68">
        <v>12</v>
      </c>
      <c r="CZ709" s="68">
        <v>5</v>
      </c>
    </row>
    <row r="710" spans="1:104" x14ac:dyDescent="0.3">
      <c r="A710" s="3" t="s">
        <v>1003</v>
      </c>
      <c r="B710" s="3" t="s">
        <v>1295</v>
      </c>
      <c r="C710" s="3" t="s">
        <v>1312</v>
      </c>
      <c r="D710" s="6">
        <v>527491</v>
      </c>
      <c r="E710" s="4">
        <v>402</v>
      </c>
      <c r="F710" s="4">
        <v>53</v>
      </c>
      <c r="G710" s="54">
        <v>0.13184079601990051</v>
      </c>
      <c r="H710" s="4">
        <v>1</v>
      </c>
      <c r="I710" s="4">
        <v>43</v>
      </c>
      <c r="J710" s="6">
        <v>43</v>
      </c>
      <c r="K710" s="6"/>
      <c r="L710" s="6"/>
      <c r="M710" s="61">
        <v>10</v>
      </c>
      <c r="N710" s="4" t="s">
        <v>1709</v>
      </c>
      <c r="O710" s="4">
        <v>0</v>
      </c>
      <c r="P710" s="4">
        <v>0</v>
      </c>
      <c r="Q710" s="4">
        <v>100</v>
      </c>
      <c r="R710" s="4">
        <v>100</v>
      </c>
      <c r="S710" s="4">
        <v>0</v>
      </c>
      <c r="T710" s="4">
        <v>0</v>
      </c>
      <c r="U710" s="4">
        <v>0</v>
      </c>
      <c r="V710" s="4">
        <v>0</v>
      </c>
      <c r="W710" s="4">
        <v>0</v>
      </c>
      <c r="X710" s="4">
        <v>100</v>
      </c>
      <c r="Y710" s="4">
        <v>0</v>
      </c>
      <c r="Z710" s="4">
        <v>0</v>
      </c>
      <c r="AA710" s="4">
        <v>100</v>
      </c>
      <c r="AB710" s="4">
        <v>100</v>
      </c>
      <c r="AC710" s="4">
        <v>100</v>
      </c>
      <c r="AD710" s="4">
        <v>100</v>
      </c>
      <c r="AE710" s="4">
        <v>60</v>
      </c>
      <c r="AF710" s="4">
        <v>0</v>
      </c>
      <c r="AG710" s="4">
        <v>0</v>
      </c>
      <c r="AH710" s="4">
        <v>100</v>
      </c>
      <c r="AI710" s="4">
        <v>100</v>
      </c>
      <c r="AJ710" s="4">
        <v>4</v>
      </c>
      <c r="AK710" s="4" t="s">
        <v>96</v>
      </c>
      <c r="AL710" s="4" t="s">
        <v>97</v>
      </c>
      <c r="AM710" s="4" t="s">
        <v>98</v>
      </c>
      <c r="AN710" s="4" t="s">
        <v>97</v>
      </c>
      <c r="AO710" s="4" t="s">
        <v>97</v>
      </c>
      <c r="AP710" s="4" t="s">
        <v>97</v>
      </c>
      <c r="AQ710" s="4" t="s">
        <v>97</v>
      </c>
      <c r="AR710" s="4" t="s">
        <v>96</v>
      </c>
      <c r="AS710" s="4" t="s">
        <v>97</v>
      </c>
      <c r="AT710" s="4" t="s">
        <v>97</v>
      </c>
      <c r="AU710" s="4" t="s">
        <v>97</v>
      </c>
      <c r="AV710" s="4" t="s">
        <v>97</v>
      </c>
      <c r="AW710" s="4" t="s">
        <v>97</v>
      </c>
      <c r="AX710" s="4" t="s">
        <v>97</v>
      </c>
      <c r="AY710" s="4" t="s">
        <v>97</v>
      </c>
      <c r="AZ710" s="4" t="s">
        <v>97</v>
      </c>
      <c r="BA710" s="4" t="s">
        <v>97</v>
      </c>
      <c r="BB710" s="4" t="s">
        <v>97</v>
      </c>
      <c r="BC710" s="4" t="s">
        <v>97</v>
      </c>
      <c r="BD710" s="4" t="s">
        <v>1439</v>
      </c>
      <c r="BE710" s="4">
        <v>20</v>
      </c>
      <c r="BF710" s="4">
        <v>20</v>
      </c>
      <c r="BG710" s="4">
        <v>20</v>
      </c>
      <c r="BH710" s="4">
        <v>0</v>
      </c>
      <c r="BI710" s="4">
        <v>24</v>
      </c>
      <c r="BJ710" s="4">
        <v>0</v>
      </c>
      <c r="BK710" s="4">
        <v>5</v>
      </c>
      <c r="BL710" s="4" t="s">
        <v>97</v>
      </c>
      <c r="BM710" s="4" t="s">
        <v>97</v>
      </c>
      <c r="BN710" s="4" t="s">
        <v>98</v>
      </c>
      <c r="BO710" s="6" t="s">
        <v>96</v>
      </c>
      <c r="BP710" s="6">
        <v>3</v>
      </c>
      <c r="BQ710" s="6" t="s">
        <v>97</v>
      </c>
      <c r="BR710" s="6" t="s">
        <v>96</v>
      </c>
      <c r="BS710" s="6">
        <v>2</v>
      </c>
      <c r="BT710" s="6" t="s">
        <v>97</v>
      </c>
      <c r="BU710" s="29" t="s">
        <v>429</v>
      </c>
      <c r="BV710" s="29" t="s">
        <v>429</v>
      </c>
      <c r="BW710" s="29" t="s">
        <v>429</v>
      </c>
      <c r="BX710" s="29" t="s">
        <v>429</v>
      </c>
      <c r="BY710" s="29" t="s">
        <v>429</v>
      </c>
      <c r="BZ710" s="65" t="s">
        <v>429</v>
      </c>
      <c r="CA710" s="65" t="s">
        <v>429</v>
      </c>
      <c r="CB710" s="65" t="s">
        <v>429</v>
      </c>
      <c r="CC710" s="65" t="s">
        <v>429</v>
      </c>
      <c r="CD710" s="66">
        <v>14</v>
      </c>
      <c r="CE710" s="66">
        <v>5</v>
      </c>
      <c r="CF710" s="66">
        <v>5</v>
      </c>
      <c r="CG710" s="66">
        <v>0</v>
      </c>
      <c r="CH710" s="66">
        <v>0</v>
      </c>
      <c r="CI710" s="66">
        <v>4</v>
      </c>
      <c r="CJ710" s="66">
        <v>0</v>
      </c>
      <c r="CK710" s="66">
        <v>4</v>
      </c>
      <c r="CL710" s="66">
        <v>75</v>
      </c>
      <c r="CM710" s="66">
        <v>46</v>
      </c>
      <c r="CN710" s="66">
        <v>5</v>
      </c>
      <c r="CO710" s="66">
        <v>13</v>
      </c>
      <c r="CP710" s="66">
        <v>0</v>
      </c>
      <c r="CQ710" s="66">
        <v>0</v>
      </c>
      <c r="CR710" s="67">
        <v>0.17512690355329949</v>
      </c>
      <c r="CS710" s="67">
        <v>0.18527918781725888</v>
      </c>
      <c r="CT710" s="67">
        <v>0.30964467005076141</v>
      </c>
      <c r="CU710" s="67">
        <v>0.15228426395939088</v>
      </c>
      <c r="CV710" s="67">
        <v>0.17766497461928935</v>
      </c>
      <c r="CW710" s="68">
        <v>13</v>
      </c>
      <c r="CX710" s="68">
        <v>7</v>
      </c>
      <c r="CY710" s="68">
        <v>2</v>
      </c>
      <c r="CZ710" s="68">
        <v>6</v>
      </c>
    </row>
    <row r="711" spans="1:104" x14ac:dyDescent="0.3">
      <c r="A711" s="3" t="s">
        <v>1003</v>
      </c>
      <c r="B711" s="3" t="s">
        <v>1295</v>
      </c>
      <c r="C711" s="3" t="s">
        <v>1313</v>
      </c>
      <c r="D711" s="6">
        <v>527505</v>
      </c>
      <c r="E711" s="4">
        <v>1055</v>
      </c>
      <c r="F711" s="4">
        <v>524</v>
      </c>
      <c r="G711" s="54">
        <v>0.49668246445497632</v>
      </c>
      <c r="H711" s="4">
        <v>1</v>
      </c>
      <c r="I711" s="4">
        <v>524</v>
      </c>
      <c r="J711" s="6"/>
      <c r="K711" s="6">
        <v>524</v>
      </c>
      <c r="L711" s="6"/>
      <c r="M711" s="61"/>
      <c r="N711" s="4" t="s">
        <v>1709</v>
      </c>
      <c r="O711" s="4">
        <v>12</v>
      </c>
      <c r="P711" s="4">
        <v>63</v>
      </c>
      <c r="Q711" s="4">
        <v>100</v>
      </c>
      <c r="R711" s="4">
        <v>100</v>
      </c>
      <c r="S711" s="4">
        <v>0</v>
      </c>
      <c r="T711" s="4">
        <v>0</v>
      </c>
      <c r="U711" s="4">
        <v>0</v>
      </c>
      <c r="V711" s="4">
        <v>90</v>
      </c>
      <c r="W711" s="4">
        <v>90</v>
      </c>
      <c r="X711" s="4">
        <v>8</v>
      </c>
      <c r="Y711" s="4">
        <v>2</v>
      </c>
      <c r="Z711" s="4">
        <v>0</v>
      </c>
      <c r="AA711" s="4">
        <v>100</v>
      </c>
      <c r="AB711" s="4">
        <v>100</v>
      </c>
      <c r="AC711" s="4">
        <v>100</v>
      </c>
      <c r="AD711" s="4">
        <v>100</v>
      </c>
      <c r="AE711" s="4">
        <v>100</v>
      </c>
      <c r="AF711" s="4">
        <v>0</v>
      </c>
      <c r="AG711" s="4">
        <v>30</v>
      </c>
      <c r="AH711" s="4">
        <v>70</v>
      </c>
      <c r="AI711" s="4">
        <v>100</v>
      </c>
      <c r="AJ711" s="4">
        <v>2</v>
      </c>
      <c r="AK711" s="4" t="s">
        <v>96</v>
      </c>
      <c r="AL711" s="4" t="s">
        <v>96</v>
      </c>
      <c r="AM711" s="4">
        <v>12</v>
      </c>
      <c r="AN711" s="4" t="s">
        <v>96</v>
      </c>
      <c r="AO711" s="4" t="s">
        <v>97</v>
      </c>
      <c r="AP711" s="4" t="s">
        <v>97</v>
      </c>
      <c r="AQ711" s="4" t="s">
        <v>97</v>
      </c>
      <c r="AR711" s="4" t="s">
        <v>96</v>
      </c>
      <c r="AS711" s="4" t="s">
        <v>97</v>
      </c>
      <c r="AT711" s="4" t="s">
        <v>97</v>
      </c>
      <c r="AU711" s="4" t="s">
        <v>96</v>
      </c>
      <c r="AV711" s="4" t="s">
        <v>97</v>
      </c>
      <c r="AW711" s="4" t="s">
        <v>97</v>
      </c>
      <c r="AX711" s="4" t="s">
        <v>97</v>
      </c>
      <c r="AY711" s="4" t="s">
        <v>97</v>
      </c>
      <c r="AZ711" s="4" t="s">
        <v>97</v>
      </c>
      <c r="BA711" s="4" t="s">
        <v>97</v>
      </c>
      <c r="BB711" s="4" t="s">
        <v>97</v>
      </c>
      <c r="BC711" s="4" t="s">
        <v>97</v>
      </c>
      <c r="BD711" s="4" t="s">
        <v>97</v>
      </c>
      <c r="BE711" s="4">
        <v>7</v>
      </c>
      <c r="BF711" s="4">
        <v>7</v>
      </c>
      <c r="BG711" s="4">
        <v>7</v>
      </c>
      <c r="BH711" s="4">
        <v>0</v>
      </c>
      <c r="BI711" s="4">
        <v>50</v>
      </c>
      <c r="BJ711" s="4">
        <v>0</v>
      </c>
      <c r="BK711" s="4">
        <v>7</v>
      </c>
      <c r="BL711" s="4" t="s">
        <v>96</v>
      </c>
      <c r="BM711" s="4" t="s">
        <v>96</v>
      </c>
      <c r="BN711" s="4" t="s">
        <v>1715</v>
      </c>
      <c r="BO711" s="6" t="s">
        <v>97</v>
      </c>
      <c r="BP711" s="6" t="s">
        <v>98</v>
      </c>
      <c r="BQ711" s="6" t="s">
        <v>98</v>
      </c>
      <c r="BR711" s="6" t="s">
        <v>96</v>
      </c>
      <c r="BS711" s="6">
        <v>55</v>
      </c>
      <c r="BT711" s="6" t="s">
        <v>96</v>
      </c>
      <c r="BU711" s="29" t="s">
        <v>429</v>
      </c>
      <c r="BV711" s="29" t="s">
        <v>429</v>
      </c>
      <c r="BW711" s="29" t="s">
        <v>1798</v>
      </c>
      <c r="BX711" s="29" t="s">
        <v>429</v>
      </c>
      <c r="BY711" s="29" t="s">
        <v>430</v>
      </c>
      <c r="BZ711" s="65" t="s">
        <v>429</v>
      </c>
      <c r="CA711" s="65" t="s">
        <v>429</v>
      </c>
      <c r="CB711" s="65" t="s">
        <v>429</v>
      </c>
      <c r="CC711" s="65" t="s">
        <v>429</v>
      </c>
      <c r="CD711" s="66">
        <v>143</v>
      </c>
      <c r="CE711" s="66">
        <v>80</v>
      </c>
      <c r="CF711" s="66">
        <v>37</v>
      </c>
      <c r="CG711" s="66">
        <v>0</v>
      </c>
      <c r="CH711" s="66">
        <v>0</v>
      </c>
      <c r="CI711" s="66">
        <v>183</v>
      </c>
      <c r="CJ711" s="66">
        <v>30</v>
      </c>
      <c r="CK711" s="66">
        <v>52</v>
      </c>
      <c r="CL711" s="66">
        <v>271</v>
      </c>
      <c r="CM711" s="66">
        <v>132</v>
      </c>
      <c r="CN711" s="66">
        <v>10</v>
      </c>
      <c r="CO711" s="66">
        <v>36</v>
      </c>
      <c r="CP711" s="66">
        <v>62</v>
      </c>
      <c r="CQ711" s="66">
        <v>56</v>
      </c>
      <c r="CR711" s="67">
        <v>0.2323612417685795</v>
      </c>
      <c r="CS711" s="67">
        <v>0.21730950141110067</v>
      </c>
      <c r="CT711" s="67">
        <v>0.30573847601128878</v>
      </c>
      <c r="CU711" s="67">
        <v>0.1523988711194732</v>
      </c>
      <c r="CV711" s="67">
        <v>9.2191909689557858E-2</v>
      </c>
      <c r="CW711" s="68">
        <v>25</v>
      </c>
      <c r="CX711" s="68">
        <v>16</v>
      </c>
      <c r="CY711" s="68">
        <v>12</v>
      </c>
      <c r="CZ711" s="68">
        <v>13</v>
      </c>
    </row>
    <row r="712" spans="1:104" x14ac:dyDescent="0.3">
      <c r="A712" s="2" t="s">
        <v>1003</v>
      </c>
      <c r="B712" s="2" t="s">
        <v>1295</v>
      </c>
      <c r="C712" s="2" t="s">
        <v>1668</v>
      </c>
      <c r="D712" s="6">
        <v>527602</v>
      </c>
      <c r="E712" s="6">
        <v>220</v>
      </c>
      <c r="F712" s="4">
        <v>66</v>
      </c>
      <c r="G712" s="54">
        <v>0.3</v>
      </c>
      <c r="H712" s="6">
        <v>0</v>
      </c>
      <c r="I712" s="6">
        <v>0</v>
      </c>
      <c r="J712" s="6"/>
      <c r="K712" s="6"/>
      <c r="L712" s="6"/>
      <c r="M712" s="61">
        <v>66</v>
      </c>
      <c r="N712" s="6" t="s">
        <v>1709</v>
      </c>
      <c r="O712" s="6">
        <v>0</v>
      </c>
      <c r="P712" s="6">
        <v>0</v>
      </c>
      <c r="Q712" s="6">
        <v>100</v>
      </c>
      <c r="R712" s="6">
        <v>100</v>
      </c>
      <c r="S712" s="6">
        <v>0</v>
      </c>
      <c r="T712" s="6">
        <v>0</v>
      </c>
      <c r="U712" s="6">
        <v>0</v>
      </c>
      <c r="V712" s="6">
        <v>100</v>
      </c>
      <c r="W712" s="6">
        <v>50</v>
      </c>
      <c r="X712" s="6">
        <v>0</v>
      </c>
      <c r="Y712" s="6">
        <v>0</v>
      </c>
      <c r="Z712" s="6">
        <v>50</v>
      </c>
      <c r="AA712" s="6">
        <v>100</v>
      </c>
      <c r="AB712" s="6">
        <v>100</v>
      </c>
      <c r="AC712" s="6">
        <v>67</v>
      </c>
      <c r="AD712" s="6">
        <v>10</v>
      </c>
      <c r="AE712" s="6">
        <v>10</v>
      </c>
      <c r="AF712" s="6">
        <v>0</v>
      </c>
      <c r="AG712" s="6">
        <v>10</v>
      </c>
      <c r="AH712" s="6">
        <v>90</v>
      </c>
      <c r="AI712" s="6">
        <v>100</v>
      </c>
      <c r="AJ712" s="6">
        <v>1</v>
      </c>
      <c r="AK712" s="6" t="s">
        <v>97</v>
      </c>
      <c r="AL712" s="6" t="s">
        <v>96</v>
      </c>
      <c r="AM712" s="6" t="s">
        <v>98</v>
      </c>
      <c r="AN712" s="6" t="s">
        <v>96</v>
      </c>
      <c r="AO712" s="6" t="s">
        <v>97</v>
      </c>
      <c r="AP712" s="6" t="s">
        <v>97</v>
      </c>
      <c r="AQ712" s="6" t="s">
        <v>97</v>
      </c>
      <c r="AR712" s="6" t="s">
        <v>96</v>
      </c>
      <c r="AS712" s="6" t="s">
        <v>97</v>
      </c>
      <c r="AT712" s="6" t="s">
        <v>97</v>
      </c>
      <c r="AU712" s="6" t="s">
        <v>97</v>
      </c>
      <c r="AV712" s="6" t="s">
        <v>97</v>
      </c>
      <c r="AW712" s="6" t="s">
        <v>97</v>
      </c>
      <c r="AX712" s="6" t="s">
        <v>97</v>
      </c>
      <c r="AY712" s="6" t="s">
        <v>97</v>
      </c>
      <c r="AZ712" s="6" t="s">
        <v>97</v>
      </c>
      <c r="BA712" s="6" t="s">
        <v>97</v>
      </c>
      <c r="BB712" s="6" t="s">
        <v>97</v>
      </c>
      <c r="BC712" s="6" t="s">
        <v>97</v>
      </c>
      <c r="BD712" s="6" t="s">
        <v>97</v>
      </c>
      <c r="BE712" s="6">
        <v>20</v>
      </c>
      <c r="BF712" s="6">
        <v>20</v>
      </c>
      <c r="BG712" s="6">
        <v>20</v>
      </c>
      <c r="BH712" s="6">
        <v>0</v>
      </c>
      <c r="BI712" s="6">
        <v>0</v>
      </c>
      <c r="BJ712" s="6">
        <v>3</v>
      </c>
      <c r="BK712" s="6">
        <v>5</v>
      </c>
      <c r="BL712" s="6" t="s">
        <v>97</v>
      </c>
      <c r="BM712" s="6" t="s">
        <v>97</v>
      </c>
      <c r="BN712" s="6" t="s">
        <v>98</v>
      </c>
      <c r="BO712" s="6" t="s">
        <v>97</v>
      </c>
      <c r="BP712" s="6" t="s">
        <v>98</v>
      </c>
      <c r="BQ712" s="6" t="s">
        <v>98</v>
      </c>
      <c r="BR712" s="6" t="s">
        <v>96</v>
      </c>
      <c r="BS712" s="6">
        <v>11</v>
      </c>
      <c r="BT712" s="6" t="s">
        <v>96</v>
      </c>
      <c r="BU712" s="29" t="s">
        <v>429</v>
      </c>
      <c r="BV712" s="29" t="s">
        <v>429</v>
      </c>
      <c r="BW712" s="29" t="s">
        <v>429</v>
      </c>
      <c r="BX712" s="29" t="s">
        <v>429</v>
      </c>
      <c r="BY712" s="29" t="s">
        <v>429</v>
      </c>
      <c r="BZ712" s="65" t="s">
        <v>429</v>
      </c>
      <c r="CA712" s="65" t="s">
        <v>429</v>
      </c>
      <c r="CB712" s="65" t="s">
        <v>429</v>
      </c>
      <c r="CC712" s="65" t="s">
        <v>429</v>
      </c>
      <c r="CD712" s="66">
        <v>15</v>
      </c>
      <c r="CE712" s="66">
        <v>8</v>
      </c>
      <c r="CF712" s="66">
        <v>8</v>
      </c>
      <c r="CG712" s="66">
        <v>0</v>
      </c>
      <c r="CH712" s="66">
        <v>0</v>
      </c>
      <c r="CI712" s="66">
        <v>15</v>
      </c>
      <c r="CJ712" s="66">
        <v>0</v>
      </c>
      <c r="CK712" s="66">
        <v>5</v>
      </c>
      <c r="CL712" s="66">
        <v>33</v>
      </c>
      <c r="CM712" s="66">
        <v>20</v>
      </c>
      <c r="CN712" s="66">
        <v>1</v>
      </c>
      <c r="CO712" s="66">
        <v>4</v>
      </c>
      <c r="CP712" s="66">
        <v>0</v>
      </c>
      <c r="CQ712" s="66">
        <v>0</v>
      </c>
      <c r="CR712" s="67">
        <v>0.13</v>
      </c>
      <c r="CS712" s="67">
        <v>0.18</v>
      </c>
      <c r="CT712" s="67">
        <v>0.26</v>
      </c>
      <c r="CU712" s="67">
        <v>0.13</v>
      </c>
      <c r="CV712" s="67">
        <v>0.3</v>
      </c>
      <c r="CW712" s="66">
        <v>25</v>
      </c>
      <c r="CX712" s="66">
        <v>12</v>
      </c>
      <c r="CY712" s="66">
        <v>1</v>
      </c>
      <c r="CZ712" s="66">
        <v>5</v>
      </c>
    </row>
    <row r="713" spans="1:104" x14ac:dyDescent="0.3">
      <c r="A713" s="3" t="s">
        <v>1003</v>
      </c>
      <c r="B713" s="3" t="s">
        <v>1295</v>
      </c>
      <c r="C713" s="3" t="s">
        <v>1314</v>
      </c>
      <c r="D713" s="6">
        <v>527653</v>
      </c>
      <c r="E713" s="4">
        <v>183</v>
      </c>
      <c r="F713" s="4">
        <v>58</v>
      </c>
      <c r="G713" s="54">
        <v>0.31693989071038253</v>
      </c>
      <c r="H713" s="4">
        <v>1</v>
      </c>
      <c r="I713" s="4">
        <v>58</v>
      </c>
      <c r="J713" s="6"/>
      <c r="K713" s="6"/>
      <c r="L713" s="6">
        <v>58</v>
      </c>
      <c r="M713" s="61"/>
      <c r="N713" s="4" t="s">
        <v>1709</v>
      </c>
      <c r="O713" s="4">
        <v>8</v>
      </c>
      <c r="P713" s="4">
        <v>58</v>
      </c>
      <c r="Q713" s="4">
        <v>100</v>
      </c>
      <c r="R713" s="4">
        <v>100</v>
      </c>
      <c r="S713" s="4">
        <v>0</v>
      </c>
      <c r="T713" s="4">
        <v>0</v>
      </c>
      <c r="U713" s="4">
        <v>0</v>
      </c>
      <c r="V713" s="4">
        <v>0</v>
      </c>
      <c r="W713" s="4">
        <v>0</v>
      </c>
      <c r="X713" s="4">
        <v>70</v>
      </c>
      <c r="Y713" s="4">
        <v>30</v>
      </c>
      <c r="Z713" s="4">
        <v>0</v>
      </c>
      <c r="AA713" s="4">
        <v>100</v>
      </c>
      <c r="AB713" s="4">
        <v>100</v>
      </c>
      <c r="AC713" s="4">
        <v>100</v>
      </c>
      <c r="AD713" s="4">
        <v>0</v>
      </c>
      <c r="AE713" s="4">
        <v>0</v>
      </c>
      <c r="AF713" s="4">
        <v>0</v>
      </c>
      <c r="AG713" s="4">
        <v>0</v>
      </c>
      <c r="AH713" s="4">
        <v>100</v>
      </c>
      <c r="AI713" s="4">
        <v>100</v>
      </c>
      <c r="AJ713" s="4">
        <v>1</v>
      </c>
      <c r="AK713" s="4" t="s">
        <v>96</v>
      </c>
      <c r="AL713" s="4" t="s">
        <v>97</v>
      </c>
      <c r="AM713" s="4" t="s">
        <v>98</v>
      </c>
      <c r="AN713" s="4" t="s">
        <v>96</v>
      </c>
      <c r="AO713" s="4" t="s">
        <v>97</v>
      </c>
      <c r="AP713" s="4" t="s">
        <v>97</v>
      </c>
      <c r="AQ713" s="4" t="s">
        <v>96</v>
      </c>
      <c r="AR713" s="4" t="s">
        <v>96</v>
      </c>
      <c r="AS713" s="4" t="s">
        <v>97</v>
      </c>
      <c r="AT713" s="4" t="s">
        <v>97</v>
      </c>
      <c r="AU713" s="4" t="s">
        <v>97</v>
      </c>
      <c r="AV713" s="4" t="s">
        <v>97</v>
      </c>
      <c r="AW713" s="4" t="s">
        <v>97</v>
      </c>
      <c r="AX713" s="4" t="s">
        <v>97</v>
      </c>
      <c r="AY713" s="4" t="s">
        <v>97</v>
      </c>
      <c r="AZ713" s="4" t="s">
        <v>97</v>
      </c>
      <c r="BA713" s="4" t="s">
        <v>97</v>
      </c>
      <c r="BB713" s="4" t="s">
        <v>97</v>
      </c>
      <c r="BC713" s="4" t="s">
        <v>97</v>
      </c>
      <c r="BD713" s="4" t="s">
        <v>1439</v>
      </c>
      <c r="BE713" s="4">
        <v>15</v>
      </c>
      <c r="BF713" s="4">
        <v>15</v>
      </c>
      <c r="BG713" s="4">
        <v>15</v>
      </c>
      <c r="BH713" s="4">
        <v>0</v>
      </c>
      <c r="BI713" s="4">
        <v>50</v>
      </c>
      <c r="BJ713" s="4">
        <v>0</v>
      </c>
      <c r="BK713" s="4">
        <v>5</v>
      </c>
      <c r="BL713" s="4" t="s">
        <v>96</v>
      </c>
      <c r="BM713" s="4" t="s">
        <v>97</v>
      </c>
      <c r="BN713" s="4" t="s">
        <v>98</v>
      </c>
      <c r="BO713" s="6" t="s">
        <v>97</v>
      </c>
      <c r="BP713" s="6" t="s">
        <v>98</v>
      </c>
      <c r="BQ713" s="6" t="s">
        <v>98</v>
      </c>
      <c r="BR713" s="6" t="s">
        <v>96</v>
      </c>
      <c r="BS713" s="6">
        <v>18</v>
      </c>
      <c r="BT713" s="6" t="s">
        <v>96</v>
      </c>
      <c r="BU713" s="29" t="s">
        <v>429</v>
      </c>
      <c r="BV713" s="29" t="s">
        <v>429</v>
      </c>
      <c r="BW713" s="29" t="s">
        <v>429</v>
      </c>
      <c r="BX713" s="29" t="s">
        <v>429</v>
      </c>
      <c r="BY713" s="29" t="s">
        <v>429</v>
      </c>
      <c r="BZ713" s="65" t="s">
        <v>429</v>
      </c>
      <c r="CA713" s="65" t="s">
        <v>429</v>
      </c>
      <c r="CB713" s="65" t="s">
        <v>429</v>
      </c>
      <c r="CC713" s="65" t="s">
        <v>429</v>
      </c>
      <c r="CD713" s="66">
        <v>31</v>
      </c>
      <c r="CE713" s="66">
        <v>22</v>
      </c>
      <c r="CF713" s="66">
        <v>3</v>
      </c>
      <c r="CG713" s="66">
        <v>0</v>
      </c>
      <c r="CH713" s="66">
        <v>0</v>
      </c>
      <c r="CI713" s="66">
        <v>40</v>
      </c>
      <c r="CJ713" s="66">
        <v>9</v>
      </c>
      <c r="CK713" s="66">
        <v>13</v>
      </c>
      <c r="CL713" s="66">
        <v>52</v>
      </c>
      <c r="CM713" s="66">
        <v>22</v>
      </c>
      <c r="CN713" s="66">
        <v>4</v>
      </c>
      <c r="CO713" s="66">
        <v>9</v>
      </c>
      <c r="CP713" s="66">
        <v>0</v>
      </c>
      <c r="CQ713" s="66">
        <v>0</v>
      </c>
      <c r="CR713" s="67">
        <v>0.29381443298969073</v>
      </c>
      <c r="CS713" s="67">
        <v>0.19072164948453607</v>
      </c>
      <c r="CT713" s="67">
        <v>0.25257731958762886</v>
      </c>
      <c r="CU713" s="67">
        <v>0.13402061855670103</v>
      </c>
      <c r="CV713" s="67">
        <v>0.12886597938144329</v>
      </c>
      <c r="CW713" s="68">
        <v>9</v>
      </c>
      <c r="CX713" s="68">
        <v>4</v>
      </c>
      <c r="CY713" s="68">
        <v>5</v>
      </c>
      <c r="CZ713" s="68">
        <v>0</v>
      </c>
    </row>
    <row r="714" spans="1:104" x14ac:dyDescent="0.3">
      <c r="A714" s="3" t="s">
        <v>1003</v>
      </c>
      <c r="B714" s="3" t="s">
        <v>1295</v>
      </c>
      <c r="C714" s="3" t="s">
        <v>1669</v>
      </c>
      <c r="D714" s="6">
        <v>527661</v>
      </c>
      <c r="E714" s="4">
        <v>274</v>
      </c>
      <c r="F714" s="4">
        <v>82</v>
      </c>
      <c r="G714" s="54">
        <v>0.29927007299270075</v>
      </c>
      <c r="H714" s="6">
        <v>0</v>
      </c>
      <c r="I714" s="6">
        <v>0</v>
      </c>
      <c r="J714" s="6"/>
      <c r="K714" s="6"/>
      <c r="L714" s="6"/>
      <c r="M714" s="61">
        <v>82</v>
      </c>
      <c r="N714" s="4" t="s">
        <v>1709</v>
      </c>
      <c r="O714" s="4">
        <v>0</v>
      </c>
      <c r="P714" s="4">
        <v>0</v>
      </c>
      <c r="Q714" s="4">
        <v>100</v>
      </c>
      <c r="R714" s="4">
        <v>100</v>
      </c>
      <c r="S714" s="4">
        <v>0</v>
      </c>
      <c r="T714" s="4">
        <v>0</v>
      </c>
      <c r="U714" s="4">
        <v>0</v>
      </c>
      <c r="V714" s="4">
        <v>0</v>
      </c>
      <c r="W714" s="4">
        <v>0</v>
      </c>
      <c r="X714" s="4">
        <v>100</v>
      </c>
      <c r="Y714" s="4">
        <v>0</v>
      </c>
      <c r="Z714" s="4">
        <v>0</v>
      </c>
      <c r="AA714" s="4">
        <v>100</v>
      </c>
      <c r="AB714" s="4">
        <v>100</v>
      </c>
      <c r="AC714" s="4">
        <v>100</v>
      </c>
      <c r="AD714" s="4">
        <v>100</v>
      </c>
      <c r="AE714" s="4">
        <v>99</v>
      </c>
      <c r="AF714" s="4">
        <v>50</v>
      </c>
      <c r="AG714" s="4">
        <v>0</v>
      </c>
      <c r="AH714" s="4">
        <v>50</v>
      </c>
      <c r="AI714" s="4">
        <v>100</v>
      </c>
      <c r="AJ714" s="4">
        <v>2</v>
      </c>
      <c r="AK714" s="4" t="s">
        <v>96</v>
      </c>
      <c r="AL714" s="4" t="s">
        <v>96</v>
      </c>
      <c r="AM714" s="4">
        <v>3</v>
      </c>
      <c r="AN714" s="4" t="s">
        <v>96</v>
      </c>
      <c r="AO714" s="4" t="s">
        <v>97</v>
      </c>
      <c r="AP714" s="4" t="s">
        <v>97</v>
      </c>
      <c r="AQ714" s="4" t="s">
        <v>96</v>
      </c>
      <c r="AR714" s="4" t="s">
        <v>96</v>
      </c>
      <c r="AS714" s="4" t="s">
        <v>97</v>
      </c>
      <c r="AT714" s="4" t="s">
        <v>97</v>
      </c>
      <c r="AU714" s="4" t="s">
        <v>97</v>
      </c>
      <c r="AV714" s="4" t="s">
        <v>97</v>
      </c>
      <c r="AW714" s="4" t="s">
        <v>97</v>
      </c>
      <c r="AX714" s="4" t="s">
        <v>97</v>
      </c>
      <c r="AY714" s="4" t="s">
        <v>97</v>
      </c>
      <c r="AZ714" s="4" t="s">
        <v>97</v>
      </c>
      <c r="BA714" s="4" t="s">
        <v>97</v>
      </c>
      <c r="BB714" s="4" t="s">
        <v>97</v>
      </c>
      <c r="BC714" s="4" t="s">
        <v>97</v>
      </c>
      <c r="BD714" s="4" t="s">
        <v>1439</v>
      </c>
      <c r="BE714" s="4">
        <v>12</v>
      </c>
      <c r="BF714" s="4">
        <v>12</v>
      </c>
      <c r="BG714" s="4">
        <v>12</v>
      </c>
      <c r="BH714" s="4">
        <v>0</v>
      </c>
      <c r="BI714" s="4">
        <v>25</v>
      </c>
      <c r="BJ714" s="4">
        <v>0</v>
      </c>
      <c r="BK714" s="4">
        <v>5</v>
      </c>
      <c r="BL714" s="4" t="s">
        <v>97</v>
      </c>
      <c r="BM714" s="4" t="s">
        <v>97</v>
      </c>
      <c r="BN714" s="4" t="s">
        <v>98</v>
      </c>
      <c r="BO714" s="6" t="s">
        <v>97</v>
      </c>
      <c r="BP714" s="6" t="s">
        <v>98</v>
      </c>
      <c r="BQ714" s="6" t="s">
        <v>98</v>
      </c>
      <c r="BR714" s="6" t="s">
        <v>96</v>
      </c>
      <c r="BS714" s="6">
        <v>6</v>
      </c>
      <c r="BT714" s="6" t="s">
        <v>96</v>
      </c>
      <c r="BU714" s="29" t="s">
        <v>429</v>
      </c>
      <c r="BV714" s="29" t="s">
        <v>429</v>
      </c>
      <c r="BW714" s="29" t="s">
        <v>429</v>
      </c>
      <c r="BX714" s="29" t="s">
        <v>429</v>
      </c>
      <c r="BY714" s="29" t="s">
        <v>429</v>
      </c>
      <c r="BZ714" s="65" t="s">
        <v>429</v>
      </c>
      <c r="CA714" s="65" t="s">
        <v>429</v>
      </c>
      <c r="CB714" s="65" t="s">
        <v>429</v>
      </c>
      <c r="CC714" s="65" t="s">
        <v>429</v>
      </c>
      <c r="CD714" s="66">
        <v>20</v>
      </c>
      <c r="CE714" s="66">
        <v>9</v>
      </c>
      <c r="CF714" s="66">
        <v>4</v>
      </c>
      <c r="CG714" s="66">
        <v>0</v>
      </c>
      <c r="CH714" s="66">
        <v>0</v>
      </c>
      <c r="CI714" s="66">
        <v>23</v>
      </c>
      <c r="CJ714" s="66">
        <v>0</v>
      </c>
      <c r="CK714" s="66">
        <v>5</v>
      </c>
      <c r="CL714" s="66">
        <v>64</v>
      </c>
      <c r="CM714" s="66">
        <v>36</v>
      </c>
      <c r="CN714" s="66">
        <v>3</v>
      </c>
      <c r="CO714" s="66">
        <v>6</v>
      </c>
      <c r="CP714" s="66">
        <v>85</v>
      </c>
      <c r="CQ714" s="66">
        <v>85</v>
      </c>
      <c r="CR714" s="67">
        <v>0.18888888888888888</v>
      </c>
      <c r="CS714" s="67">
        <v>0.1962962962962963</v>
      </c>
      <c r="CT714" s="67">
        <v>0.3</v>
      </c>
      <c r="CU714" s="67">
        <v>0.18148148148148149</v>
      </c>
      <c r="CV714" s="67">
        <v>0.13333333333333333</v>
      </c>
      <c r="CW714" s="68">
        <v>5</v>
      </c>
      <c r="CX714" s="68">
        <v>5</v>
      </c>
      <c r="CY714" s="68">
        <v>4</v>
      </c>
      <c r="CZ714" s="68">
        <v>3</v>
      </c>
    </row>
    <row r="715" spans="1:104" x14ac:dyDescent="0.3">
      <c r="A715" s="3" t="s">
        <v>1003</v>
      </c>
      <c r="B715" s="3" t="s">
        <v>1295</v>
      </c>
      <c r="C715" s="3" t="s">
        <v>1315</v>
      </c>
      <c r="D715" s="6">
        <v>527777</v>
      </c>
      <c r="E715" s="4">
        <v>479</v>
      </c>
      <c r="F715" s="4">
        <v>81</v>
      </c>
      <c r="G715" s="54">
        <v>0.16910229645093947</v>
      </c>
      <c r="H715" s="4">
        <v>1</v>
      </c>
      <c r="I715" s="4">
        <v>51</v>
      </c>
      <c r="J715" s="6"/>
      <c r="K715" s="6">
        <v>51</v>
      </c>
      <c r="L715" s="6"/>
      <c r="M715" s="61">
        <v>30</v>
      </c>
      <c r="N715" s="4" t="s">
        <v>1709</v>
      </c>
      <c r="O715" s="4">
        <v>0</v>
      </c>
      <c r="P715" s="4">
        <v>0</v>
      </c>
      <c r="Q715" s="4">
        <v>100</v>
      </c>
      <c r="R715" s="4">
        <v>100</v>
      </c>
      <c r="S715" s="4">
        <v>0</v>
      </c>
      <c r="T715" s="4">
        <v>0</v>
      </c>
      <c r="U715" s="4">
        <v>0</v>
      </c>
      <c r="V715" s="4">
        <v>0</v>
      </c>
      <c r="W715" s="4">
        <v>0</v>
      </c>
      <c r="X715" s="4">
        <v>100</v>
      </c>
      <c r="Y715" s="4">
        <v>0</v>
      </c>
      <c r="Z715" s="4">
        <v>0</v>
      </c>
      <c r="AA715" s="4">
        <v>100</v>
      </c>
      <c r="AB715" s="4">
        <v>100</v>
      </c>
      <c r="AC715" s="4">
        <v>100</v>
      </c>
      <c r="AD715" s="4">
        <v>100</v>
      </c>
      <c r="AE715" s="4">
        <v>80</v>
      </c>
      <c r="AF715" s="4">
        <v>0</v>
      </c>
      <c r="AG715" s="4">
        <v>40</v>
      </c>
      <c r="AH715" s="4">
        <v>60</v>
      </c>
      <c r="AI715" s="4">
        <v>100</v>
      </c>
      <c r="AJ715" s="4">
        <v>2</v>
      </c>
      <c r="AK715" s="4" t="s">
        <v>97</v>
      </c>
      <c r="AL715" s="4" t="s">
        <v>97</v>
      </c>
      <c r="AM715" s="4" t="s">
        <v>98</v>
      </c>
      <c r="AN715" s="4" t="s">
        <v>97</v>
      </c>
      <c r="AO715" s="4" t="s">
        <v>97</v>
      </c>
      <c r="AP715" s="4" t="s">
        <v>97</v>
      </c>
      <c r="AQ715" s="4" t="s">
        <v>97</v>
      </c>
      <c r="AR715" s="4" t="s">
        <v>97</v>
      </c>
      <c r="AS715" s="4" t="s">
        <v>97</v>
      </c>
      <c r="AT715" s="4" t="s">
        <v>97</v>
      </c>
      <c r="AU715" s="4" t="s">
        <v>97</v>
      </c>
      <c r="AV715" s="4" t="s">
        <v>97</v>
      </c>
      <c r="AW715" s="4" t="s">
        <v>97</v>
      </c>
      <c r="AX715" s="4" t="s">
        <v>97</v>
      </c>
      <c r="AY715" s="4" t="s">
        <v>97</v>
      </c>
      <c r="AZ715" s="4" t="s">
        <v>97</v>
      </c>
      <c r="BA715" s="4" t="s">
        <v>97</v>
      </c>
      <c r="BB715" s="4" t="s">
        <v>97</v>
      </c>
      <c r="BC715" s="4" t="s">
        <v>97</v>
      </c>
      <c r="BD715" s="4" t="s">
        <v>96</v>
      </c>
      <c r="BE715" s="4">
        <v>4</v>
      </c>
      <c r="BF715" s="4">
        <v>15</v>
      </c>
      <c r="BG715" s="4">
        <v>15</v>
      </c>
      <c r="BH715" s="4">
        <v>0</v>
      </c>
      <c r="BI715" s="4">
        <v>25</v>
      </c>
      <c r="BJ715" s="4">
        <v>0</v>
      </c>
      <c r="BK715" s="4">
        <v>5</v>
      </c>
      <c r="BL715" s="4" t="s">
        <v>97</v>
      </c>
      <c r="BM715" s="4" t="s">
        <v>97</v>
      </c>
      <c r="BN715" s="4" t="s">
        <v>98</v>
      </c>
      <c r="BO715" s="6" t="s">
        <v>96</v>
      </c>
      <c r="BP715" s="6">
        <v>5</v>
      </c>
      <c r="BQ715" s="6" t="s">
        <v>96</v>
      </c>
      <c r="BR715" s="6" t="s">
        <v>96</v>
      </c>
      <c r="BS715" s="6">
        <v>13</v>
      </c>
      <c r="BT715" s="6" t="s">
        <v>96</v>
      </c>
      <c r="BU715" s="29" t="s">
        <v>429</v>
      </c>
      <c r="BV715" s="29" t="s">
        <v>1801</v>
      </c>
      <c r="BW715" s="29" t="s">
        <v>429</v>
      </c>
      <c r="BX715" s="29" t="s">
        <v>429</v>
      </c>
      <c r="BY715" s="29" t="s">
        <v>429</v>
      </c>
      <c r="BZ715" s="65" t="s">
        <v>429</v>
      </c>
      <c r="CA715" s="65" t="s">
        <v>429</v>
      </c>
      <c r="CB715" s="65" t="s">
        <v>429</v>
      </c>
      <c r="CC715" s="65" t="s">
        <v>1800</v>
      </c>
      <c r="CD715" s="66">
        <v>40</v>
      </c>
      <c r="CE715" s="66">
        <v>18</v>
      </c>
      <c r="CF715" s="66">
        <v>13</v>
      </c>
      <c r="CG715" s="66">
        <v>0</v>
      </c>
      <c r="CH715" s="66">
        <v>0</v>
      </c>
      <c r="CI715" s="66">
        <v>24</v>
      </c>
      <c r="CJ715" s="66">
        <v>0</v>
      </c>
      <c r="CK715" s="66">
        <v>7</v>
      </c>
      <c r="CL715" s="66">
        <v>75</v>
      </c>
      <c r="CM715" s="66">
        <v>40</v>
      </c>
      <c r="CN715" s="66">
        <v>3</v>
      </c>
      <c r="CO715" s="66">
        <v>11</v>
      </c>
      <c r="CP715" s="66">
        <v>5</v>
      </c>
      <c r="CQ715" s="66">
        <v>3</v>
      </c>
      <c r="CR715" s="67">
        <v>0.12605042016806722</v>
      </c>
      <c r="CS715" s="67">
        <v>0.25420168067226889</v>
      </c>
      <c r="CT715" s="67">
        <v>0.27941176470588236</v>
      </c>
      <c r="CU715" s="67">
        <v>0.19957983193277312</v>
      </c>
      <c r="CV715" s="67">
        <v>0.1407563025210084</v>
      </c>
      <c r="CW715" s="68">
        <v>3</v>
      </c>
      <c r="CX715" s="68">
        <v>6</v>
      </c>
      <c r="CY715" s="68">
        <v>5</v>
      </c>
      <c r="CZ715" s="68">
        <v>5</v>
      </c>
    </row>
    <row r="716" spans="1:104" x14ac:dyDescent="0.3">
      <c r="A716" s="3" t="s">
        <v>1003</v>
      </c>
      <c r="B716" s="3" t="s">
        <v>1295</v>
      </c>
      <c r="C716" s="3" t="s">
        <v>1317</v>
      </c>
      <c r="D716" s="6">
        <v>527785</v>
      </c>
      <c r="E716" s="4">
        <v>419</v>
      </c>
      <c r="F716" s="4">
        <v>280</v>
      </c>
      <c r="G716" s="54">
        <v>0.66825775656324582</v>
      </c>
      <c r="H716" s="4">
        <v>3</v>
      </c>
      <c r="I716" s="4">
        <v>220</v>
      </c>
      <c r="J716" s="6"/>
      <c r="K716" s="6">
        <v>167</v>
      </c>
      <c r="L716" s="6">
        <v>53</v>
      </c>
      <c r="M716" s="61">
        <v>60</v>
      </c>
      <c r="N716" s="4" t="s">
        <v>1709</v>
      </c>
      <c r="O716" s="4">
        <v>0</v>
      </c>
      <c r="P716" s="4">
        <v>0</v>
      </c>
      <c r="Q716" s="4">
        <v>0</v>
      </c>
      <c r="R716" s="4">
        <v>0</v>
      </c>
      <c r="S716" s="4">
        <v>100</v>
      </c>
      <c r="T716" s="4">
        <v>0</v>
      </c>
      <c r="U716" s="4">
        <v>0</v>
      </c>
      <c r="V716" s="4">
        <v>0</v>
      </c>
      <c r="W716" s="4">
        <v>0</v>
      </c>
      <c r="X716" s="4">
        <v>100</v>
      </c>
      <c r="Y716" s="4">
        <v>0</v>
      </c>
      <c r="Z716" s="4">
        <v>0</v>
      </c>
      <c r="AA716" s="4">
        <v>100</v>
      </c>
      <c r="AB716" s="4">
        <v>80</v>
      </c>
      <c r="AC716" s="4">
        <v>70</v>
      </c>
      <c r="AD716" s="4">
        <v>100</v>
      </c>
      <c r="AE716" s="4">
        <v>15</v>
      </c>
      <c r="AF716" s="4">
        <v>0</v>
      </c>
      <c r="AG716" s="4">
        <v>15</v>
      </c>
      <c r="AH716" s="4">
        <v>85</v>
      </c>
      <c r="AI716" s="4">
        <v>95</v>
      </c>
      <c r="AJ716" s="4">
        <v>2</v>
      </c>
      <c r="AK716" s="4" t="s">
        <v>96</v>
      </c>
      <c r="AL716" s="4" t="s">
        <v>97</v>
      </c>
      <c r="AM716" s="4" t="s">
        <v>98</v>
      </c>
      <c r="AN716" s="4" t="s">
        <v>96</v>
      </c>
      <c r="AO716" s="4" t="s">
        <v>97</v>
      </c>
      <c r="AP716" s="4" t="s">
        <v>97</v>
      </c>
      <c r="AQ716" s="4" t="s">
        <v>96</v>
      </c>
      <c r="AR716" s="4" t="s">
        <v>96</v>
      </c>
      <c r="AS716" s="4" t="s">
        <v>97</v>
      </c>
      <c r="AT716" s="4" t="s">
        <v>97</v>
      </c>
      <c r="AU716" s="4" t="s">
        <v>97</v>
      </c>
      <c r="AV716" s="4" t="s">
        <v>97</v>
      </c>
      <c r="AW716" s="4" t="s">
        <v>97</v>
      </c>
      <c r="AX716" s="4" t="s">
        <v>97</v>
      </c>
      <c r="AY716" s="4" t="s">
        <v>97</v>
      </c>
      <c r="AZ716" s="4" t="s">
        <v>97</v>
      </c>
      <c r="BA716" s="4" t="s">
        <v>97</v>
      </c>
      <c r="BB716" s="4" t="s">
        <v>97</v>
      </c>
      <c r="BC716" s="4" t="s">
        <v>97</v>
      </c>
      <c r="BD716" s="4" t="s">
        <v>97</v>
      </c>
      <c r="BE716" s="4">
        <v>15</v>
      </c>
      <c r="BF716" s="4">
        <v>15</v>
      </c>
      <c r="BG716" s="4">
        <v>15</v>
      </c>
      <c r="BH716" s="4">
        <v>0</v>
      </c>
      <c r="BI716" s="4">
        <v>0</v>
      </c>
      <c r="BJ716" s="4">
        <v>0</v>
      </c>
      <c r="BK716" s="4">
        <v>5</v>
      </c>
      <c r="BL716" s="4" t="s">
        <v>96</v>
      </c>
      <c r="BM716" s="4" t="s">
        <v>97</v>
      </c>
      <c r="BN716" s="4" t="s">
        <v>98</v>
      </c>
      <c r="BO716" s="6" t="s">
        <v>96</v>
      </c>
      <c r="BP716" s="6">
        <v>0</v>
      </c>
      <c r="BQ716" s="6" t="s">
        <v>98</v>
      </c>
      <c r="BR716" s="6" t="s">
        <v>96</v>
      </c>
      <c r="BS716" s="6">
        <v>40</v>
      </c>
      <c r="BT716" s="6" t="s">
        <v>96</v>
      </c>
      <c r="BU716" s="29" t="s">
        <v>430</v>
      </c>
      <c r="BV716" s="29" t="s">
        <v>1801</v>
      </c>
      <c r="BW716" s="29" t="s">
        <v>429</v>
      </c>
      <c r="BX716" s="29" t="s">
        <v>429</v>
      </c>
      <c r="BY716" s="29" t="s">
        <v>429</v>
      </c>
      <c r="BZ716" s="65" t="s">
        <v>429</v>
      </c>
      <c r="CA716" s="65" t="s">
        <v>1800</v>
      </c>
      <c r="CB716" s="65" t="s">
        <v>429</v>
      </c>
      <c r="CC716" s="65" t="s">
        <v>1800</v>
      </c>
      <c r="CD716" s="66">
        <v>73</v>
      </c>
      <c r="CE716" s="66">
        <v>48</v>
      </c>
      <c r="CF716" s="66">
        <v>31</v>
      </c>
      <c r="CG716" s="66">
        <v>30</v>
      </c>
      <c r="CH716" s="66">
        <v>0</v>
      </c>
      <c r="CI716" s="66">
        <v>119</v>
      </c>
      <c r="CJ716" s="66">
        <v>55</v>
      </c>
      <c r="CK716" s="66">
        <v>38</v>
      </c>
      <c r="CL716" s="66">
        <v>135</v>
      </c>
      <c r="CM716" s="66">
        <v>65</v>
      </c>
      <c r="CN716" s="66">
        <v>11</v>
      </c>
      <c r="CO716" s="66">
        <v>27</v>
      </c>
      <c r="CP716" s="66">
        <v>23</v>
      </c>
      <c r="CQ716" s="66">
        <v>10</v>
      </c>
      <c r="CR716" s="67">
        <v>0.29314420803782504</v>
      </c>
      <c r="CS716" s="67">
        <v>0.27895981087470451</v>
      </c>
      <c r="CT716" s="67">
        <v>0.2458628841607565</v>
      </c>
      <c r="CU716" s="67">
        <v>0.10165484633569739</v>
      </c>
      <c r="CV716" s="67">
        <v>8.0378250591016553E-2</v>
      </c>
      <c r="CW716" s="68">
        <v>1</v>
      </c>
      <c r="CX716" s="68">
        <v>4</v>
      </c>
      <c r="CY716" s="68">
        <v>11</v>
      </c>
      <c r="CZ716" s="68">
        <v>3</v>
      </c>
    </row>
    <row r="717" spans="1:104" x14ac:dyDescent="0.3">
      <c r="A717" s="3" t="s">
        <v>1003</v>
      </c>
      <c r="B717" s="3" t="s">
        <v>1295</v>
      </c>
      <c r="C717" s="3" t="s">
        <v>1319</v>
      </c>
      <c r="D717" s="6">
        <v>527831</v>
      </c>
      <c r="E717" s="4">
        <v>566</v>
      </c>
      <c r="F717" s="4">
        <v>220</v>
      </c>
      <c r="G717" s="54">
        <v>0.38869257950530034</v>
      </c>
      <c r="H717" s="4">
        <v>1</v>
      </c>
      <c r="I717" s="4">
        <v>220</v>
      </c>
      <c r="J717" s="6"/>
      <c r="K717" s="6"/>
      <c r="L717" s="6">
        <v>220</v>
      </c>
      <c r="M717" s="61"/>
      <c r="N717" s="4" t="s">
        <v>1709</v>
      </c>
      <c r="O717" s="4">
        <v>0</v>
      </c>
      <c r="P717" s="4">
        <v>0</v>
      </c>
      <c r="Q717" s="4">
        <v>100</v>
      </c>
      <c r="R717" s="4">
        <v>100</v>
      </c>
      <c r="S717" s="4">
        <v>0</v>
      </c>
      <c r="T717" s="4">
        <v>0</v>
      </c>
      <c r="U717" s="4">
        <v>0</v>
      </c>
      <c r="V717" s="4">
        <v>100</v>
      </c>
      <c r="W717" s="4">
        <v>95</v>
      </c>
      <c r="X717" s="4">
        <v>5</v>
      </c>
      <c r="Y717" s="4">
        <v>0</v>
      </c>
      <c r="Z717" s="4">
        <v>0</v>
      </c>
      <c r="AA717" s="4">
        <v>100</v>
      </c>
      <c r="AB717" s="4">
        <v>100</v>
      </c>
      <c r="AC717" s="4">
        <v>100</v>
      </c>
      <c r="AD717" s="4">
        <v>100</v>
      </c>
      <c r="AE717" s="4">
        <v>50</v>
      </c>
      <c r="AF717" s="4">
        <v>0</v>
      </c>
      <c r="AG717" s="4">
        <v>70</v>
      </c>
      <c r="AH717" s="4">
        <v>30</v>
      </c>
      <c r="AI717" s="4">
        <v>100</v>
      </c>
      <c r="AJ717" s="4">
        <v>2</v>
      </c>
      <c r="AK717" s="4" t="s">
        <v>97</v>
      </c>
      <c r="AL717" s="4" t="s">
        <v>430</v>
      </c>
      <c r="AM717" s="4">
        <v>5</v>
      </c>
      <c r="AN717" s="4" t="s">
        <v>96</v>
      </c>
      <c r="AO717" s="4" t="s">
        <v>97</v>
      </c>
      <c r="AP717" s="4" t="s">
        <v>97</v>
      </c>
      <c r="AQ717" s="4" t="s">
        <v>97</v>
      </c>
      <c r="AR717" s="4" t="s">
        <v>97</v>
      </c>
      <c r="AS717" s="4" t="s">
        <v>97</v>
      </c>
      <c r="AT717" s="4" t="s">
        <v>97</v>
      </c>
      <c r="AU717" s="4" t="s">
        <v>97</v>
      </c>
      <c r="AV717" s="4" t="s">
        <v>97</v>
      </c>
      <c r="AW717" s="4" t="s">
        <v>97</v>
      </c>
      <c r="AX717" s="4" t="s">
        <v>97</v>
      </c>
      <c r="AY717" s="4" t="s">
        <v>97</v>
      </c>
      <c r="AZ717" s="4" t="s">
        <v>97</v>
      </c>
      <c r="BA717" s="4" t="s">
        <v>97</v>
      </c>
      <c r="BB717" s="4" t="s">
        <v>97</v>
      </c>
      <c r="BC717" s="4" t="s">
        <v>97</v>
      </c>
      <c r="BD717" s="4" t="s">
        <v>96</v>
      </c>
      <c r="BE717" s="4">
        <v>5</v>
      </c>
      <c r="BF717" s="4">
        <v>5</v>
      </c>
      <c r="BG717" s="4">
        <v>5</v>
      </c>
      <c r="BH717" s="4">
        <v>0</v>
      </c>
      <c r="BI717" s="4">
        <v>0</v>
      </c>
      <c r="BJ717" s="4">
        <v>0</v>
      </c>
      <c r="BK717" s="4">
        <v>5</v>
      </c>
      <c r="BL717" s="4" t="s">
        <v>96</v>
      </c>
      <c r="BM717" s="4" t="s">
        <v>97</v>
      </c>
      <c r="BN717" s="4" t="s">
        <v>98</v>
      </c>
      <c r="BO717" s="6" t="s">
        <v>97</v>
      </c>
      <c r="BP717" s="6" t="s">
        <v>98</v>
      </c>
      <c r="BQ717" s="6" t="s">
        <v>98</v>
      </c>
      <c r="BR717" s="6" t="s">
        <v>96</v>
      </c>
      <c r="BS717" s="6">
        <v>25</v>
      </c>
      <c r="BT717" s="6" t="s">
        <v>96</v>
      </c>
      <c r="BU717" s="29" t="s">
        <v>429</v>
      </c>
      <c r="BV717" s="29" t="s">
        <v>1801</v>
      </c>
      <c r="BW717" s="29" t="s">
        <v>429</v>
      </c>
      <c r="BX717" s="29" t="s">
        <v>429</v>
      </c>
      <c r="BY717" s="29" t="s">
        <v>429</v>
      </c>
      <c r="BZ717" s="65" t="s">
        <v>429</v>
      </c>
      <c r="CA717" s="65" t="s">
        <v>429</v>
      </c>
      <c r="CB717" s="65" t="s">
        <v>429</v>
      </c>
      <c r="CC717" s="65" t="s">
        <v>1800</v>
      </c>
      <c r="CD717" s="66">
        <v>55</v>
      </c>
      <c r="CE717" s="66">
        <v>20</v>
      </c>
      <c r="CF717" s="66">
        <v>11</v>
      </c>
      <c r="CG717" s="66">
        <v>3</v>
      </c>
      <c r="CH717" s="66">
        <v>5</v>
      </c>
      <c r="CI717" s="66">
        <v>55</v>
      </c>
      <c r="CJ717" s="66">
        <v>0</v>
      </c>
      <c r="CK717" s="66">
        <v>17</v>
      </c>
      <c r="CL717" s="66">
        <v>136</v>
      </c>
      <c r="CM717" s="66">
        <v>72</v>
      </c>
      <c r="CN717" s="66">
        <v>7</v>
      </c>
      <c r="CO717" s="66">
        <v>19</v>
      </c>
      <c r="CP717" s="66">
        <v>3</v>
      </c>
      <c r="CQ717" s="66">
        <v>0</v>
      </c>
      <c r="CR717" s="67">
        <v>0.20811287477954143</v>
      </c>
      <c r="CS717" s="67">
        <v>0.24514991181657847</v>
      </c>
      <c r="CT717" s="67">
        <v>0.26631393298059963</v>
      </c>
      <c r="CU717" s="67">
        <v>0.16225749559082892</v>
      </c>
      <c r="CV717" s="67">
        <v>0.11816578483245149</v>
      </c>
      <c r="CW717" s="68">
        <v>16</v>
      </c>
      <c r="CX717" s="68">
        <v>19</v>
      </c>
      <c r="CY717" s="68">
        <v>7</v>
      </c>
      <c r="CZ717" s="68">
        <v>3</v>
      </c>
    </row>
    <row r="718" spans="1:104" x14ac:dyDescent="0.3">
      <c r="A718" s="3" t="s">
        <v>1003</v>
      </c>
      <c r="B718" s="3" t="s">
        <v>1295</v>
      </c>
      <c r="C718" s="3" t="s">
        <v>1295</v>
      </c>
      <c r="D718" s="6">
        <v>527106</v>
      </c>
      <c r="E718" s="4">
        <v>10728</v>
      </c>
      <c r="F718" s="4">
        <v>751</v>
      </c>
      <c r="G718" s="54">
        <v>7.0003728560775538E-2</v>
      </c>
      <c r="H718" s="4">
        <v>4</v>
      </c>
      <c r="I718" s="4">
        <v>631</v>
      </c>
      <c r="J718" s="6"/>
      <c r="K718" s="6">
        <v>408</v>
      </c>
      <c r="L718" s="6">
        <v>223</v>
      </c>
      <c r="M718" s="61">
        <v>120</v>
      </c>
      <c r="N718" s="4" t="s">
        <v>1709</v>
      </c>
      <c r="O718" s="4">
        <v>274</v>
      </c>
      <c r="P718" s="4">
        <v>1174</v>
      </c>
      <c r="Q718" s="4">
        <v>100</v>
      </c>
      <c r="R718" s="4">
        <v>100</v>
      </c>
      <c r="S718" s="4">
        <v>0</v>
      </c>
      <c r="T718" s="4">
        <v>0</v>
      </c>
      <c r="U718" s="4">
        <v>0</v>
      </c>
      <c r="V718" s="4">
        <v>100</v>
      </c>
      <c r="W718" s="4">
        <v>100</v>
      </c>
      <c r="X718" s="4">
        <v>0</v>
      </c>
      <c r="Y718" s="4">
        <v>0</v>
      </c>
      <c r="Z718" s="4">
        <v>0</v>
      </c>
      <c r="AA718" s="4">
        <v>100</v>
      </c>
      <c r="AB718" s="4">
        <v>100</v>
      </c>
      <c r="AC718" s="4">
        <v>100</v>
      </c>
      <c r="AD718" s="4">
        <v>100</v>
      </c>
      <c r="AE718" s="4">
        <v>0</v>
      </c>
      <c r="AF718" s="4">
        <v>50</v>
      </c>
      <c r="AG718" s="4">
        <v>50</v>
      </c>
      <c r="AH718" s="4">
        <v>0</v>
      </c>
      <c r="AI718" s="4">
        <v>100</v>
      </c>
      <c r="AJ718" s="4">
        <v>8</v>
      </c>
      <c r="AK718" s="4" t="s">
        <v>96</v>
      </c>
      <c r="AL718" s="4" t="s">
        <v>96</v>
      </c>
      <c r="AM718" s="4">
        <v>12</v>
      </c>
      <c r="AN718" s="4" t="s">
        <v>97</v>
      </c>
      <c r="AO718" s="4" t="s">
        <v>97</v>
      </c>
      <c r="AP718" s="4" t="s">
        <v>97</v>
      </c>
      <c r="AQ718" s="4" t="s">
        <v>97</v>
      </c>
      <c r="AR718" s="4" t="s">
        <v>97</v>
      </c>
      <c r="AS718" s="4" t="s">
        <v>97</v>
      </c>
      <c r="AT718" s="4" t="s">
        <v>97</v>
      </c>
      <c r="AU718" s="4" t="s">
        <v>97</v>
      </c>
      <c r="AV718" s="4" t="s">
        <v>97</v>
      </c>
      <c r="AW718" s="4" t="s">
        <v>96</v>
      </c>
      <c r="AX718" s="4" t="s">
        <v>97</v>
      </c>
      <c r="AY718" s="4" t="s">
        <v>97</v>
      </c>
      <c r="AZ718" s="4" t="s">
        <v>96</v>
      </c>
      <c r="BA718" s="4" t="s">
        <v>97</v>
      </c>
      <c r="BB718" s="4" t="s">
        <v>97</v>
      </c>
      <c r="BC718" s="4" t="s">
        <v>96</v>
      </c>
      <c r="BD718" s="4" t="s">
        <v>1710</v>
      </c>
      <c r="BE718" s="4">
        <v>0</v>
      </c>
      <c r="BF718" s="4">
        <v>0</v>
      </c>
      <c r="BG718" s="4">
        <v>0</v>
      </c>
      <c r="BH718" s="4">
        <v>0</v>
      </c>
      <c r="BI718" s="4">
        <v>35</v>
      </c>
      <c r="BJ718" s="4">
        <v>0</v>
      </c>
      <c r="BK718" s="4">
        <v>15</v>
      </c>
      <c r="BL718" s="4" t="s">
        <v>97</v>
      </c>
      <c r="BM718" s="4" t="s">
        <v>1713</v>
      </c>
      <c r="BN718" s="4" t="s">
        <v>98</v>
      </c>
      <c r="BO718" s="6" t="s">
        <v>97</v>
      </c>
      <c r="BP718" s="6" t="s">
        <v>98</v>
      </c>
      <c r="BQ718" s="6" t="s">
        <v>98</v>
      </c>
      <c r="BR718" s="6" t="s">
        <v>96</v>
      </c>
      <c r="BS718" s="6">
        <v>60</v>
      </c>
      <c r="BT718" s="6" t="s">
        <v>96</v>
      </c>
      <c r="BU718" s="29" t="s">
        <v>430</v>
      </c>
      <c r="BV718" s="29" t="s">
        <v>1801</v>
      </c>
      <c r="BW718" s="29" t="s">
        <v>429</v>
      </c>
      <c r="BX718" s="29" t="s">
        <v>429</v>
      </c>
      <c r="BY718" s="29" t="s">
        <v>430</v>
      </c>
      <c r="BZ718" s="65" t="s">
        <v>429</v>
      </c>
      <c r="CA718" s="65" t="s">
        <v>1799</v>
      </c>
      <c r="CB718" s="65" t="s">
        <v>429</v>
      </c>
      <c r="CC718" s="65" t="s">
        <v>429</v>
      </c>
      <c r="CD718" s="66">
        <v>592</v>
      </c>
      <c r="CE718" s="66">
        <v>264</v>
      </c>
      <c r="CF718" s="66">
        <v>155</v>
      </c>
      <c r="CG718" s="66">
        <v>12</v>
      </c>
      <c r="CH718" s="66">
        <v>2</v>
      </c>
      <c r="CI718" s="66">
        <v>368</v>
      </c>
      <c r="CJ718" s="66">
        <v>176</v>
      </c>
      <c r="CK718" s="66">
        <v>177</v>
      </c>
      <c r="CL718" s="66">
        <v>1837</v>
      </c>
      <c r="CM718" s="66">
        <v>1111</v>
      </c>
      <c r="CN718" s="66">
        <v>74</v>
      </c>
      <c r="CO718" s="66">
        <v>215</v>
      </c>
      <c r="CP718" s="66">
        <v>192</v>
      </c>
      <c r="CQ718" s="66">
        <v>184</v>
      </c>
      <c r="CR718" s="67">
        <v>0.12848339924583832</v>
      </c>
      <c r="CS718" s="67">
        <v>0.18145865906373587</v>
      </c>
      <c r="CT718" s="67">
        <v>0.31500045985468594</v>
      </c>
      <c r="CU718" s="67">
        <v>0.2274441276556608</v>
      </c>
      <c r="CV718" s="67">
        <v>0.14761335418007909</v>
      </c>
      <c r="CW718" s="68">
        <v>102</v>
      </c>
      <c r="CX718" s="68">
        <v>285</v>
      </c>
      <c r="CY718" s="68">
        <v>64</v>
      </c>
      <c r="CZ718" s="68">
        <v>104</v>
      </c>
    </row>
    <row r="719" spans="1:104" x14ac:dyDescent="0.3">
      <c r="A719" s="3" t="s">
        <v>1003</v>
      </c>
      <c r="B719" s="3" t="s">
        <v>1295</v>
      </c>
      <c r="C719" s="3" t="s">
        <v>1324</v>
      </c>
      <c r="D719" s="6">
        <v>528072</v>
      </c>
      <c r="E719" s="4">
        <v>597</v>
      </c>
      <c r="F719" s="4">
        <v>240</v>
      </c>
      <c r="G719" s="54">
        <v>0.4020100502512563</v>
      </c>
      <c r="H719" s="4">
        <v>1</v>
      </c>
      <c r="I719" s="4">
        <v>170</v>
      </c>
      <c r="J719" s="6">
        <v>170</v>
      </c>
      <c r="K719" s="6"/>
      <c r="L719" s="6"/>
      <c r="M719" s="61">
        <v>70</v>
      </c>
      <c r="N719" s="4" t="s">
        <v>1712</v>
      </c>
      <c r="O719" s="4">
        <v>0</v>
      </c>
      <c r="P719" s="4">
        <v>0</v>
      </c>
      <c r="Q719" s="4">
        <v>100</v>
      </c>
      <c r="R719" s="4">
        <v>100</v>
      </c>
      <c r="S719" s="4">
        <v>0</v>
      </c>
      <c r="T719" s="4">
        <v>0</v>
      </c>
      <c r="U719" s="4">
        <v>0</v>
      </c>
      <c r="V719" s="4">
        <v>0</v>
      </c>
      <c r="W719" s="4">
        <v>0</v>
      </c>
      <c r="X719" s="4">
        <v>100</v>
      </c>
      <c r="Y719" s="4">
        <v>0</v>
      </c>
      <c r="Z719" s="4">
        <v>0</v>
      </c>
      <c r="AA719" s="4">
        <v>100</v>
      </c>
      <c r="AB719" s="4">
        <v>100</v>
      </c>
      <c r="AC719" s="4">
        <v>100</v>
      </c>
      <c r="AD719" s="4">
        <v>100</v>
      </c>
      <c r="AE719" s="4">
        <v>70</v>
      </c>
      <c r="AF719" s="4">
        <v>0</v>
      </c>
      <c r="AG719" s="4">
        <v>50</v>
      </c>
      <c r="AH719" s="4">
        <v>50</v>
      </c>
      <c r="AI719" s="4">
        <v>100</v>
      </c>
      <c r="AJ719" s="4">
        <v>2</v>
      </c>
      <c r="AK719" s="4" t="s">
        <v>97</v>
      </c>
      <c r="AL719" s="4" t="s">
        <v>96</v>
      </c>
      <c r="AM719" s="4">
        <v>2</v>
      </c>
      <c r="AN719" s="4" t="s">
        <v>97</v>
      </c>
      <c r="AO719" s="4" t="s">
        <v>97</v>
      </c>
      <c r="AP719" s="4" t="s">
        <v>97</v>
      </c>
      <c r="AQ719" s="4" t="s">
        <v>96</v>
      </c>
      <c r="AR719" s="4" t="s">
        <v>96</v>
      </c>
      <c r="AS719" s="4" t="s">
        <v>97</v>
      </c>
      <c r="AT719" s="4" t="s">
        <v>97</v>
      </c>
      <c r="AU719" s="4" t="s">
        <v>97</v>
      </c>
      <c r="AV719" s="4" t="s">
        <v>97</v>
      </c>
      <c r="AW719" s="4" t="s">
        <v>97</v>
      </c>
      <c r="AX719" s="4" t="s">
        <v>97</v>
      </c>
      <c r="AY719" s="4" t="s">
        <v>97</v>
      </c>
      <c r="AZ719" s="4" t="s">
        <v>97</v>
      </c>
      <c r="BA719" s="4" t="s">
        <v>97</v>
      </c>
      <c r="BB719" s="4" t="s">
        <v>97</v>
      </c>
      <c r="BC719" s="4" t="s">
        <v>97</v>
      </c>
      <c r="BD719" s="4" t="s">
        <v>96</v>
      </c>
      <c r="BE719" s="4">
        <v>15</v>
      </c>
      <c r="BF719" s="4">
        <v>15</v>
      </c>
      <c r="BG719" s="4">
        <v>15</v>
      </c>
      <c r="BH719" s="4">
        <v>0</v>
      </c>
      <c r="BI719" s="4">
        <v>0</v>
      </c>
      <c r="BJ719" s="4">
        <v>0</v>
      </c>
      <c r="BK719" s="4">
        <v>7</v>
      </c>
      <c r="BL719" s="4" t="s">
        <v>96</v>
      </c>
      <c r="BM719" s="4" t="s">
        <v>1713</v>
      </c>
      <c r="BN719" s="4" t="s">
        <v>1715</v>
      </c>
      <c r="BO719" s="6" t="s">
        <v>97</v>
      </c>
      <c r="BP719" s="6" t="s">
        <v>98</v>
      </c>
      <c r="BQ719" s="6" t="s">
        <v>98</v>
      </c>
      <c r="BR719" s="6" t="s">
        <v>96</v>
      </c>
      <c r="BS719" s="6">
        <v>15</v>
      </c>
      <c r="BT719" s="6" t="s">
        <v>96</v>
      </c>
      <c r="BU719" s="29" t="s">
        <v>429</v>
      </c>
      <c r="BV719" s="29" t="s">
        <v>1801</v>
      </c>
      <c r="BW719" s="29" t="s">
        <v>429</v>
      </c>
      <c r="BX719" s="29" t="s">
        <v>429</v>
      </c>
      <c r="BY719" s="29" t="s">
        <v>429</v>
      </c>
      <c r="BZ719" s="65" t="s">
        <v>429</v>
      </c>
      <c r="CA719" s="65" t="s">
        <v>429</v>
      </c>
      <c r="CB719" s="65" t="s">
        <v>429</v>
      </c>
      <c r="CC719" s="65" t="s">
        <v>429</v>
      </c>
      <c r="CD719" s="66">
        <v>71</v>
      </c>
      <c r="CE719" s="66">
        <v>46</v>
      </c>
      <c r="CF719" s="66">
        <v>26</v>
      </c>
      <c r="CG719" s="66">
        <v>0</v>
      </c>
      <c r="CH719" s="66">
        <v>2</v>
      </c>
      <c r="CI719" s="66">
        <v>64</v>
      </c>
      <c r="CJ719" s="66">
        <v>0</v>
      </c>
      <c r="CK719" s="66">
        <v>27</v>
      </c>
      <c r="CL719" s="66">
        <v>122</v>
      </c>
      <c r="CM719" s="66">
        <v>71</v>
      </c>
      <c r="CN719" s="66">
        <v>8</v>
      </c>
      <c r="CO719" s="66">
        <v>17</v>
      </c>
      <c r="CP719" s="66">
        <v>45</v>
      </c>
      <c r="CQ719" s="66">
        <v>32</v>
      </c>
      <c r="CR719" s="67">
        <v>0.18487394957983194</v>
      </c>
      <c r="CS719" s="67">
        <v>0.22689075630252101</v>
      </c>
      <c r="CT719" s="67">
        <v>0.27563025210084036</v>
      </c>
      <c r="CU719" s="67">
        <v>0.17478991596638654</v>
      </c>
      <c r="CV719" s="67">
        <v>0.13781512605042018</v>
      </c>
      <c r="CW719" s="68">
        <v>11</v>
      </c>
      <c r="CX719" s="68">
        <v>4</v>
      </c>
      <c r="CY719" s="68">
        <v>8</v>
      </c>
      <c r="CZ719" s="68">
        <v>3</v>
      </c>
    </row>
    <row r="720" spans="1:104" x14ac:dyDescent="0.3">
      <c r="A720" s="3" t="s">
        <v>1003</v>
      </c>
      <c r="B720" s="3" t="s">
        <v>1295</v>
      </c>
      <c r="C720" s="3" t="s">
        <v>1325</v>
      </c>
      <c r="D720" s="6">
        <v>528081</v>
      </c>
      <c r="E720" s="4">
        <v>384</v>
      </c>
      <c r="F720" s="4">
        <v>73</v>
      </c>
      <c r="G720" s="54">
        <v>0.19010416666666666</v>
      </c>
      <c r="H720" s="4">
        <v>1</v>
      </c>
      <c r="I720" s="4">
        <v>73</v>
      </c>
      <c r="J720" s="6"/>
      <c r="K720" s="6">
        <v>73</v>
      </c>
      <c r="L720" s="6"/>
      <c r="M720" s="61"/>
      <c r="N720" s="4" t="s">
        <v>1709</v>
      </c>
      <c r="O720" s="4">
        <v>0</v>
      </c>
      <c r="P720" s="4">
        <v>0</v>
      </c>
      <c r="Q720" s="4">
        <v>100</v>
      </c>
      <c r="R720" s="4">
        <v>100</v>
      </c>
      <c r="S720" s="4">
        <v>0</v>
      </c>
      <c r="T720" s="4">
        <v>0</v>
      </c>
      <c r="U720" s="4">
        <v>0</v>
      </c>
      <c r="V720" s="4">
        <v>0</v>
      </c>
      <c r="W720" s="4">
        <v>0</v>
      </c>
      <c r="X720" s="4">
        <v>99</v>
      </c>
      <c r="Y720" s="4">
        <v>1</v>
      </c>
      <c r="Z720" s="4">
        <v>0</v>
      </c>
      <c r="AA720" s="4">
        <v>100</v>
      </c>
      <c r="AB720" s="4">
        <v>100</v>
      </c>
      <c r="AC720" s="4">
        <v>100</v>
      </c>
      <c r="AD720" s="4">
        <v>100</v>
      </c>
      <c r="AE720" s="4">
        <v>100</v>
      </c>
      <c r="AF720" s="4">
        <v>0</v>
      </c>
      <c r="AG720" s="4">
        <v>20</v>
      </c>
      <c r="AH720" s="4">
        <v>80</v>
      </c>
      <c r="AI720" s="4">
        <v>100</v>
      </c>
      <c r="AJ720" s="4">
        <v>2</v>
      </c>
      <c r="AK720" s="4" t="s">
        <v>96</v>
      </c>
      <c r="AL720" s="4" t="s">
        <v>96</v>
      </c>
      <c r="AM720" s="4">
        <v>2</v>
      </c>
      <c r="AN720" s="4" t="s">
        <v>97</v>
      </c>
      <c r="AO720" s="4" t="s">
        <v>97</v>
      </c>
      <c r="AP720" s="4" t="s">
        <v>97</v>
      </c>
      <c r="AQ720" s="4" t="s">
        <v>97</v>
      </c>
      <c r="AR720" s="4" t="s">
        <v>97</v>
      </c>
      <c r="AS720" s="4" t="s">
        <v>97</v>
      </c>
      <c r="AT720" s="4" t="s">
        <v>97</v>
      </c>
      <c r="AU720" s="4" t="s">
        <v>97</v>
      </c>
      <c r="AV720" s="4" t="s">
        <v>97</v>
      </c>
      <c r="AW720" s="4" t="s">
        <v>97</v>
      </c>
      <c r="AX720" s="4" t="s">
        <v>97</v>
      </c>
      <c r="AY720" s="4" t="s">
        <v>97</v>
      </c>
      <c r="AZ720" s="4" t="s">
        <v>97</v>
      </c>
      <c r="BA720" s="4" t="s">
        <v>97</v>
      </c>
      <c r="BB720" s="4" t="s">
        <v>97</v>
      </c>
      <c r="BC720" s="4" t="s">
        <v>96</v>
      </c>
      <c r="BD720" s="4" t="s">
        <v>96</v>
      </c>
      <c r="BE720" s="4">
        <v>7</v>
      </c>
      <c r="BF720" s="4">
        <v>7</v>
      </c>
      <c r="BG720" s="4">
        <v>7</v>
      </c>
      <c r="BH720" s="4">
        <v>0</v>
      </c>
      <c r="BI720" s="4">
        <v>31</v>
      </c>
      <c r="BJ720" s="4">
        <v>0</v>
      </c>
      <c r="BK720" s="4">
        <v>5</v>
      </c>
      <c r="BL720" s="4" t="s">
        <v>97</v>
      </c>
      <c r="BM720" s="4" t="s">
        <v>97</v>
      </c>
      <c r="BN720" s="4" t="s">
        <v>98</v>
      </c>
      <c r="BO720" s="6" t="s">
        <v>97</v>
      </c>
      <c r="BP720" s="6" t="s">
        <v>98</v>
      </c>
      <c r="BQ720" s="6" t="s">
        <v>98</v>
      </c>
      <c r="BR720" s="6" t="s">
        <v>96</v>
      </c>
      <c r="BS720" s="6">
        <v>7</v>
      </c>
      <c r="BT720" s="6" t="s">
        <v>96</v>
      </c>
      <c r="BU720" s="29" t="s">
        <v>429</v>
      </c>
      <c r="BV720" s="29" t="s">
        <v>429</v>
      </c>
      <c r="BW720" s="29" t="s">
        <v>429</v>
      </c>
      <c r="BX720" s="29" t="s">
        <v>429</v>
      </c>
      <c r="BY720" s="29" t="s">
        <v>429</v>
      </c>
      <c r="BZ720" s="65" t="s">
        <v>1800</v>
      </c>
      <c r="CA720" s="65" t="s">
        <v>429</v>
      </c>
      <c r="CB720" s="65" t="s">
        <v>429</v>
      </c>
      <c r="CC720" s="65" t="s">
        <v>429</v>
      </c>
      <c r="CD720" s="66">
        <v>28</v>
      </c>
      <c r="CE720" s="66">
        <v>11</v>
      </c>
      <c r="CF720" s="66">
        <v>8</v>
      </c>
      <c r="CG720" s="66">
        <v>2</v>
      </c>
      <c r="CH720" s="66">
        <v>0</v>
      </c>
      <c r="CI720" s="66">
        <v>20</v>
      </c>
      <c r="CJ720" s="66">
        <v>0</v>
      </c>
      <c r="CK720" s="66">
        <v>7</v>
      </c>
      <c r="CL720" s="66">
        <v>80</v>
      </c>
      <c r="CM720" s="66">
        <v>50</v>
      </c>
      <c r="CN720" s="66">
        <v>6</v>
      </c>
      <c r="CO720" s="66">
        <v>11</v>
      </c>
      <c r="CP720" s="66">
        <v>23</v>
      </c>
      <c r="CQ720" s="66">
        <v>14</v>
      </c>
      <c r="CR720" s="67">
        <v>0.15760869565217392</v>
      </c>
      <c r="CS720" s="67">
        <v>0.21467391304347827</v>
      </c>
      <c r="CT720" s="67">
        <v>0.30434782608695654</v>
      </c>
      <c r="CU720" s="67">
        <v>0.16576086956521738</v>
      </c>
      <c r="CV720" s="67">
        <v>0.15760869565217392</v>
      </c>
      <c r="CW720" s="68">
        <v>11</v>
      </c>
      <c r="CX720" s="68">
        <v>4</v>
      </c>
      <c r="CY720" s="68">
        <v>8</v>
      </c>
      <c r="CZ720" s="68">
        <v>8</v>
      </c>
    </row>
    <row r="721" spans="1:104" x14ac:dyDescent="0.3">
      <c r="A721" s="3" t="s">
        <v>1003</v>
      </c>
      <c r="B721" s="3" t="s">
        <v>1326</v>
      </c>
      <c r="C721" s="3" t="s">
        <v>1327</v>
      </c>
      <c r="D721" s="6">
        <v>544078</v>
      </c>
      <c r="E721" s="4">
        <v>1841</v>
      </c>
      <c r="F721" s="4">
        <v>884</v>
      </c>
      <c r="G721" s="54">
        <v>0.48017381857686042</v>
      </c>
      <c r="H721" s="4">
        <v>1</v>
      </c>
      <c r="I721" s="4">
        <v>884</v>
      </c>
      <c r="J721" s="6"/>
      <c r="K721" s="6">
        <v>884</v>
      </c>
      <c r="L721" s="6"/>
      <c r="M721" s="61"/>
      <c r="N721" s="4" t="s">
        <v>1709</v>
      </c>
      <c r="O721" s="4">
        <v>0</v>
      </c>
      <c r="P721" s="4">
        <v>0</v>
      </c>
      <c r="Q721" s="4">
        <v>100</v>
      </c>
      <c r="R721" s="4">
        <v>86</v>
      </c>
      <c r="S721" s="4">
        <v>14</v>
      </c>
      <c r="T721" s="4">
        <v>0</v>
      </c>
      <c r="U721" s="4">
        <v>0</v>
      </c>
      <c r="V721" s="4">
        <v>100</v>
      </c>
      <c r="W721" s="4">
        <v>80</v>
      </c>
      <c r="X721" s="4">
        <v>0</v>
      </c>
      <c r="Y721" s="4">
        <v>0</v>
      </c>
      <c r="Z721" s="4">
        <v>20</v>
      </c>
      <c r="AA721" s="4">
        <v>100</v>
      </c>
      <c r="AB721" s="4">
        <v>100</v>
      </c>
      <c r="AC721" s="4">
        <v>100</v>
      </c>
      <c r="AD721" s="4">
        <v>100</v>
      </c>
      <c r="AE721" s="4">
        <v>20</v>
      </c>
      <c r="AF721" s="4">
        <v>0</v>
      </c>
      <c r="AG721" s="4">
        <v>20</v>
      </c>
      <c r="AH721" s="4">
        <v>80</v>
      </c>
      <c r="AI721" s="4">
        <v>100</v>
      </c>
      <c r="AJ721" s="4">
        <v>2</v>
      </c>
      <c r="AK721" s="4" t="s">
        <v>96</v>
      </c>
      <c r="AL721" s="4" t="s">
        <v>96</v>
      </c>
      <c r="AM721" s="4">
        <v>3</v>
      </c>
      <c r="AN721" s="4" t="s">
        <v>96</v>
      </c>
      <c r="AO721" s="4" t="s">
        <v>97</v>
      </c>
      <c r="AP721" s="4" t="s">
        <v>97</v>
      </c>
      <c r="AQ721" s="4" t="s">
        <v>97</v>
      </c>
      <c r="AR721" s="4" t="s">
        <v>97</v>
      </c>
      <c r="AS721" s="4" t="s">
        <v>97</v>
      </c>
      <c r="AT721" s="4" t="s">
        <v>97</v>
      </c>
      <c r="AU721" s="4" t="s">
        <v>97</v>
      </c>
      <c r="AV721" s="4" t="s">
        <v>97</v>
      </c>
      <c r="AW721" s="4" t="s">
        <v>97</v>
      </c>
      <c r="AX721" s="4" t="s">
        <v>97</v>
      </c>
      <c r="AY721" s="4" t="s">
        <v>97</v>
      </c>
      <c r="AZ721" s="4" t="s">
        <v>97</v>
      </c>
      <c r="BA721" s="4" t="s">
        <v>97</v>
      </c>
      <c r="BB721" s="4" t="s">
        <v>97</v>
      </c>
      <c r="BC721" s="4" t="s">
        <v>96</v>
      </c>
      <c r="BD721" s="4" t="s">
        <v>96</v>
      </c>
      <c r="BE721" s="4">
        <v>15</v>
      </c>
      <c r="BF721" s="4">
        <v>15</v>
      </c>
      <c r="BG721" s="4">
        <v>15</v>
      </c>
      <c r="BH721" s="4">
        <v>0</v>
      </c>
      <c r="BI721" s="4">
        <v>0</v>
      </c>
      <c r="BJ721" s="4">
        <v>0</v>
      </c>
      <c r="BK721" s="4">
        <v>9</v>
      </c>
      <c r="BL721" s="4" t="s">
        <v>96</v>
      </c>
      <c r="BM721" s="4" t="s">
        <v>96</v>
      </c>
      <c r="BN721" s="4" t="s">
        <v>1715</v>
      </c>
      <c r="BO721" s="6" t="s">
        <v>97</v>
      </c>
      <c r="BP721" s="6" t="s">
        <v>98</v>
      </c>
      <c r="BQ721" s="6" t="s">
        <v>98</v>
      </c>
      <c r="BR721" s="6" t="s">
        <v>96</v>
      </c>
      <c r="BS721" s="6">
        <v>80</v>
      </c>
      <c r="BT721" s="6" t="s">
        <v>96</v>
      </c>
      <c r="BU721" s="29" t="s">
        <v>430</v>
      </c>
      <c r="BV721" s="29" t="s">
        <v>1798</v>
      </c>
      <c r="BW721" s="29" t="s">
        <v>429</v>
      </c>
      <c r="BX721" s="29" t="s">
        <v>1798</v>
      </c>
      <c r="BY721" s="29" t="s">
        <v>430</v>
      </c>
      <c r="BZ721" s="65" t="s">
        <v>429</v>
      </c>
      <c r="CA721" s="65" t="s">
        <v>429</v>
      </c>
      <c r="CB721" s="65" t="s">
        <v>429</v>
      </c>
      <c r="CC721" s="65" t="s">
        <v>429</v>
      </c>
      <c r="CD721" s="66">
        <v>212</v>
      </c>
      <c r="CE721" s="66">
        <v>123</v>
      </c>
      <c r="CF721" s="66">
        <v>88</v>
      </c>
      <c r="CG721" s="66">
        <v>0</v>
      </c>
      <c r="CH721" s="66">
        <v>2</v>
      </c>
      <c r="CI721" s="66">
        <v>334</v>
      </c>
      <c r="CJ721" s="66">
        <v>11</v>
      </c>
      <c r="CK721" s="66">
        <v>91</v>
      </c>
      <c r="CL721" s="66">
        <v>576</v>
      </c>
      <c r="CM721" s="66">
        <v>263</v>
      </c>
      <c r="CN721" s="66">
        <v>23</v>
      </c>
      <c r="CO721" s="66">
        <v>89</v>
      </c>
      <c r="CP721" s="66">
        <v>131</v>
      </c>
      <c r="CQ721" s="66">
        <v>115</v>
      </c>
      <c r="CR721" s="67">
        <v>0.30096051227321235</v>
      </c>
      <c r="CS721" s="67">
        <v>0.24546424759871932</v>
      </c>
      <c r="CT721" s="67">
        <v>0.23372465314834578</v>
      </c>
      <c r="CU721" s="67">
        <v>0.13073639274279616</v>
      </c>
      <c r="CV721" s="67">
        <v>8.9114194236926361E-2</v>
      </c>
      <c r="CW721" s="68">
        <v>11</v>
      </c>
      <c r="CX721" s="68">
        <v>21</v>
      </c>
      <c r="CY721" s="68">
        <v>25</v>
      </c>
      <c r="CZ721" s="68">
        <v>12</v>
      </c>
    </row>
    <row r="722" spans="1:104" x14ac:dyDescent="0.3">
      <c r="A722" s="3" t="s">
        <v>1003</v>
      </c>
      <c r="B722" s="3" t="s">
        <v>1326</v>
      </c>
      <c r="C722" s="3" t="s">
        <v>1328</v>
      </c>
      <c r="D722" s="6">
        <v>544086</v>
      </c>
      <c r="E722" s="4">
        <v>543</v>
      </c>
      <c r="F722" s="4">
        <v>105</v>
      </c>
      <c r="G722" s="54">
        <v>0.19337016574585636</v>
      </c>
      <c r="H722" s="4">
        <v>1</v>
      </c>
      <c r="I722" s="4">
        <v>105</v>
      </c>
      <c r="J722" s="6"/>
      <c r="K722" s="6"/>
      <c r="L722" s="6">
        <v>105</v>
      </c>
      <c r="M722" s="61"/>
      <c r="N722" s="4" t="s">
        <v>1712</v>
      </c>
      <c r="O722" s="4">
        <v>5</v>
      </c>
      <c r="P722" s="4">
        <v>12</v>
      </c>
      <c r="Q722" s="4">
        <v>100</v>
      </c>
      <c r="R722" s="4">
        <v>80</v>
      </c>
      <c r="S722" s="4">
        <v>20</v>
      </c>
      <c r="T722" s="4">
        <v>0</v>
      </c>
      <c r="U722" s="4">
        <v>0</v>
      </c>
      <c r="V722" s="4">
        <v>100</v>
      </c>
      <c r="W722" s="4">
        <v>100</v>
      </c>
      <c r="X722" s="4">
        <v>0</v>
      </c>
      <c r="Y722" s="4">
        <v>0</v>
      </c>
      <c r="Z722" s="4">
        <v>0</v>
      </c>
      <c r="AA722" s="4">
        <v>100</v>
      </c>
      <c r="AB722" s="4">
        <v>100</v>
      </c>
      <c r="AC722" s="4">
        <v>100</v>
      </c>
      <c r="AD722" s="4">
        <v>100</v>
      </c>
      <c r="AE722" s="4">
        <v>100</v>
      </c>
      <c r="AF722" s="4">
        <v>0</v>
      </c>
      <c r="AG722" s="4">
        <v>70</v>
      </c>
      <c r="AH722" s="4">
        <v>30</v>
      </c>
      <c r="AI722" s="4">
        <v>100</v>
      </c>
      <c r="AJ722" s="4">
        <v>2</v>
      </c>
      <c r="AK722" s="4" t="s">
        <v>97</v>
      </c>
      <c r="AL722" s="4" t="s">
        <v>96</v>
      </c>
      <c r="AM722" s="4">
        <v>2</v>
      </c>
      <c r="AN722" s="4" t="s">
        <v>97</v>
      </c>
      <c r="AO722" s="4" t="s">
        <v>97</v>
      </c>
      <c r="AP722" s="4" t="s">
        <v>96</v>
      </c>
      <c r="AQ722" s="4" t="s">
        <v>96</v>
      </c>
      <c r="AR722" s="4" t="s">
        <v>96</v>
      </c>
      <c r="AS722" s="4" t="s">
        <v>97</v>
      </c>
      <c r="AT722" s="4" t="s">
        <v>97</v>
      </c>
      <c r="AU722" s="4" t="s">
        <v>96</v>
      </c>
      <c r="AV722" s="4" t="s">
        <v>97</v>
      </c>
      <c r="AW722" s="4" t="s">
        <v>97</v>
      </c>
      <c r="AX722" s="4" t="s">
        <v>97</v>
      </c>
      <c r="AY722" s="4" t="s">
        <v>97</v>
      </c>
      <c r="AZ722" s="4" t="s">
        <v>97</v>
      </c>
      <c r="BA722" s="4" t="s">
        <v>97</v>
      </c>
      <c r="BB722" s="4" t="s">
        <v>97</v>
      </c>
      <c r="BC722" s="4" t="s">
        <v>96</v>
      </c>
      <c r="BD722" s="4" t="s">
        <v>96</v>
      </c>
      <c r="BE722" s="4">
        <v>2</v>
      </c>
      <c r="BF722" s="4">
        <v>17</v>
      </c>
      <c r="BG722" s="4">
        <v>17</v>
      </c>
      <c r="BH722" s="4">
        <v>0</v>
      </c>
      <c r="BI722" s="4">
        <v>20</v>
      </c>
      <c r="BJ722" s="4">
        <v>0</v>
      </c>
      <c r="BK722" s="4">
        <v>7</v>
      </c>
      <c r="BL722" s="4" t="s">
        <v>97</v>
      </c>
      <c r="BM722" s="4" t="s">
        <v>97</v>
      </c>
      <c r="BN722" s="4" t="s">
        <v>98</v>
      </c>
      <c r="BO722" s="6" t="s">
        <v>97</v>
      </c>
      <c r="BP722" s="6" t="s">
        <v>98</v>
      </c>
      <c r="BQ722" s="6" t="s">
        <v>98</v>
      </c>
      <c r="BR722" s="6" t="s">
        <v>96</v>
      </c>
      <c r="BS722" s="6">
        <v>1</v>
      </c>
      <c r="BT722" s="6" t="s">
        <v>96</v>
      </c>
      <c r="BU722" s="29" t="s">
        <v>430</v>
      </c>
      <c r="BV722" s="29" t="s">
        <v>1801</v>
      </c>
      <c r="BW722" s="29" t="s">
        <v>1801</v>
      </c>
      <c r="BX722" s="29" t="s">
        <v>429</v>
      </c>
      <c r="BY722" s="29" t="s">
        <v>429</v>
      </c>
      <c r="BZ722" s="65" t="s">
        <v>429</v>
      </c>
      <c r="CA722" s="65" t="s">
        <v>429</v>
      </c>
      <c r="CB722" s="65" t="s">
        <v>429</v>
      </c>
      <c r="CC722" s="65" t="s">
        <v>429</v>
      </c>
      <c r="CD722" s="66">
        <v>25</v>
      </c>
      <c r="CE722" s="66">
        <v>9</v>
      </c>
      <c r="CF722" s="66">
        <v>8</v>
      </c>
      <c r="CG722" s="66">
        <v>0</v>
      </c>
      <c r="CH722" s="66">
        <v>1</v>
      </c>
      <c r="CI722" s="66">
        <v>17</v>
      </c>
      <c r="CJ722" s="66">
        <v>0</v>
      </c>
      <c r="CK722" s="66">
        <v>6</v>
      </c>
      <c r="CL722" s="66">
        <v>129</v>
      </c>
      <c r="CM722" s="66">
        <v>73</v>
      </c>
      <c r="CN722" s="66">
        <v>4</v>
      </c>
      <c r="CO722" s="66">
        <v>20</v>
      </c>
      <c r="CP722" s="66">
        <v>0</v>
      </c>
      <c r="CQ722" s="66">
        <v>0</v>
      </c>
      <c r="CR722" s="67">
        <v>0.17153284671532848</v>
      </c>
      <c r="CS722" s="67">
        <v>0.21715328467153286</v>
      </c>
      <c r="CT722" s="67">
        <v>0.28284671532846717</v>
      </c>
      <c r="CU722" s="67">
        <v>0.16058394160583941</v>
      </c>
      <c r="CV722" s="67">
        <v>0.16788321167883211</v>
      </c>
      <c r="CW722" s="68">
        <v>7</v>
      </c>
      <c r="CX722" s="68">
        <v>3</v>
      </c>
      <c r="CY722" s="68">
        <v>3</v>
      </c>
      <c r="CZ722" s="68">
        <v>5</v>
      </c>
    </row>
    <row r="723" spans="1:104" x14ac:dyDescent="0.3">
      <c r="A723" s="3" t="s">
        <v>1003</v>
      </c>
      <c r="B723" s="3" t="s">
        <v>1326</v>
      </c>
      <c r="C723" s="3" t="s">
        <v>1330</v>
      </c>
      <c r="D723" s="6">
        <v>544094</v>
      </c>
      <c r="E723" s="4">
        <v>2762</v>
      </c>
      <c r="F723" s="4">
        <v>660</v>
      </c>
      <c r="G723" s="54">
        <v>0.23895727733526431</v>
      </c>
      <c r="H723" s="4">
        <v>2</v>
      </c>
      <c r="I723" s="4">
        <v>470</v>
      </c>
      <c r="J723" s="6"/>
      <c r="K723" s="6"/>
      <c r="L723" s="6">
        <v>470</v>
      </c>
      <c r="M723" s="61">
        <v>190</v>
      </c>
      <c r="N723" s="4" t="s">
        <v>1709</v>
      </c>
      <c r="O723" s="4">
        <v>44</v>
      </c>
      <c r="P723" s="4">
        <v>40</v>
      </c>
      <c r="Q723" s="4">
        <v>100</v>
      </c>
      <c r="R723" s="4">
        <v>100</v>
      </c>
      <c r="S723" s="4">
        <v>0</v>
      </c>
      <c r="T723" s="4">
        <v>0</v>
      </c>
      <c r="U723" s="4">
        <v>0</v>
      </c>
      <c r="V723" s="4">
        <v>100</v>
      </c>
      <c r="W723" s="4">
        <v>99</v>
      </c>
      <c r="X723" s="4">
        <v>1</v>
      </c>
      <c r="Y723" s="4">
        <v>0</v>
      </c>
      <c r="Z723" s="4">
        <v>0</v>
      </c>
      <c r="AA723" s="4">
        <v>100</v>
      </c>
      <c r="AB723" s="4">
        <v>100</v>
      </c>
      <c r="AC723" s="4">
        <v>100</v>
      </c>
      <c r="AD723" s="4">
        <v>100</v>
      </c>
      <c r="AE723" s="4">
        <v>30</v>
      </c>
      <c r="AF723" s="4">
        <v>0</v>
      </c>
      <c r="AG723" s="4">
        <v>20</v>
      </c>
      <c r="AH723" s="4">
        <v>80</v>
      </c>
      <c r="AI723" s="4">
        <v>100</v>
      </c>
      <c r="AJ723" s="4">
        <v>2</v>
      </c>
      <c r="AK723" s="4" t="s">
        <v>96</v>
      </c>
      <c r="AL723" s="4" t="s">
        <v>96</v>
      </c>
      <c r="AM723" s="4">
        <v>3</v>
      </c>
      <c r="AN723" s="4" t="s">
        <v>97</v>
      </c>
      <c r="AO723" s="4" t="s">
        <v>97</v>
      </c>
      <c r="AP723" s="4" t="s">
        <v>96</v>
      </c>
      <c r="AQ723" s="4" t="s">
        <v>96</v>
      </c>
      <c r="AR723" s="4" t="s">
        <v>96</v>
      </c>
      <c r="AS723" s="4" t="s">
        <v>97</v>
      </c>
      <c r="AT723" s="4" t="s">
        <v>97</v>
      </c>
      <c r="AU723" s="4" t="s">
        <v>96</v>
      </c>
      <c r="AV723" s="4" t="s">
        <v>97</v>
      </c>
      <c r="AW723" s="4" t="s">
        <v>97</v>
      </c>
      <c r="AX723" s="4" t="s">
        <v>97</v>
      </c>
      <c r="AY723" s="4" t="s">
        <v>97</v>
      </c>
      <c r="AZ723" s="4" t="s">
        <v>97</v>
      </c>
      <c r="BA723" s="4" t="s">
        <v>97</v>
      </c>
      <c r="BB723" s="4" t="s">
        <v>97</v>
      </c>
      <c r="BC723" s="4" t="s">
        <v>97</v>
      </c>
      <c r="BD723" s="4" t="s">
        <v>96</v>
      </c>
      <c r="BE723" s="4">
        <v>0</v>
      </c>
      <c r="BF723" s="4">
        <v>25</v>
      </c>
      <c r="BG723" s="4">
        <v>25</v>
      </c>
      <c r="BH723" s="4">
        <v>0</v>
      </c>
      <c r="BI723" s="4">
        <v>0</v>
      </c>
      <c r="BJ723" s="4">
        <v>0</v>
      </c>
      <c r="BK723" s="4">
        <v>9</v>
      </c>
      <c r="BL723" s="4" t="s">
        <v>97</v>
      </c>
      <c r="BM723" s="4" t="s">
        <v>96</v>
      </c>
      <c r="BN723" s="4" t="s">
        <v>1715</v>
      </c>
      <c r="BO723" s="6" t="s">
        <v>96</v>
      </c>
      <c r="BP723" s="6">
        <v>3</v>
      </c>
      <c r="BQ723" s="6" t="s">
        <v>96</v>
      </c>
      <c r="BR723" s="6" t="s">
        <v>96</v>
      </c>
      <c r="BS723" s="6">
        <v>25</v>
      </c>
      <c r="BT723" s="6" t="s">
        <v>96</v>
      </c>
      <c r="BU723" s="29" t="s">
        <v>430</v>
      </c>
      <c r="BV723" s="29" t="s">
        <v>1798</v>
      </c>
      <c r="BW723" s="29" t="s">
        <v>1798</v>
      </c>
      <c r="BX723" s="29" t="s">
        <v>1798</v>
      </c>
      <c r="BY723" s="29" t="s">
        <v>430</v>
      </c>
      <c r="BZ723" s="65" t="s">
        <v>429</v>
      </c>
      <c r="CA723" s="65" t="s">
        <v>429</v>
      </c>
      <c r="CB723" s="65" t="s">
        <v>429</v>
      </c>
      <c r="CC723" s="65" t="s">
        <v>1800</v>
      </c>
      <c r="CD723" s="66">
        <v>162</v>
      </c>
      <c r="CE723" s="66">
        <v>71</v>
      </c>
      <c r="CF723" s="66">
        <v>37</v>
      </c>
      <c r="CG723" s="66">
        <v>13</v>
      </c>
      <c r="CH723" s="66">
        <v>5</v>
      </c>
      <c r="CI723" s="66">
        <v>104</v>
      </c>
      <c r="CJ723" s="66">
        <v>0</v>
      </c>
      <c r="CK723" s="66">
        <v>47</v>
      </c>
      <c r="CL723" s="66">
        <v>576</v>
      </c>
      <c r="CM723" s="66">
        <v>313</v>
      </c>
      <c r="CN723" s="66">
        <v>29</v>
      </c>
      <c r="CO723" s="66">
        <v>70</v>
      </c>
      <c r="CP723" s="66">
        <v>37</v>
      </c>
      <c r="CQ723" s="66">
        <v>34</v>
      </c>
      <c r="CR723" s="67">
        <v>0.18249258160237389</v>
      </c>
      <c r="CS723" s="67">
        <v>0.21439169139465875</v>
      </c>
      <c r="CT723" s="67">
        <v>0.29710682492581603</v>
      </c>
      <c r="CU723" s="67">
        <v>0.16913946587537093</v>
      </c>
      <c r="CV723" s="67">
        <v>0.13686943620178041</v>
      </c>
      <c r="CW723" s="68">
        <v>37</v>
      </c>
      <c r="CX723" s="68">
        <v>31</v>
      </c>
      <c r="CY723" s="68">
        <v>25</v>
      </c>
      <c r="CZ723" s="68">
        <v>21</v>
      </c>
    </row>
    <row r="724" spans="1:104" x14ac:dyDescent="0.3">
      <c r="A724" s="3" t="s">
        <v>1003</v>
      </c>
      <c r="B724" s="3" t="s">
        <v>1326</v>
      </c>
      <c r="C724" s="3" t="s">
        <v>1332</v>
      </c>
      <c r="D724" s="6">
        <v>544116</v>
      </c>
      <c r="E724" s="4">
        <v>2612</v>
      </c>
      <c r="F724" s="4">
        <v>1442</v>
      </c>
      <c r="G724" s="54">
        <v>0.55206738131699851</v>
      </c>
      <c r="H724" s="4">
        <v>1</v>
      </c>
      <c r="I724" s="4">
        <v>1402</v>
      </c>
      <c r="J724" s="6"/>
      <c r="K724" s="6">
        <v>1402</v>
      </c>
      <c r="L724" s="6"/>
      <c r="M724" s="61">
        <v>40</v>
      </c>
      <c r="N724" s="4" t="s">
        <v>1709</v>
      </c>
      <c r="O724" s="4">
        <v>0</v>
      </c>
      <c r="P724" s="4">
        <v>0</v>
      </c>
      <c r="Q724" s="4">
        <v>100</v>
      </c>
      <c r="R724" s="4">
        <v>30</v>
      </c>
      <c r="S724" s="4">
        <v>70</v>
      </c>
      <c r="T724" s="4">
        <v>0</v>
      </c>
      <c r="U724" s="4">
        <v>0</v>
      </c>
      <c r="V724" s="4">
        <v>100</v>
      </c>
      <c r="W724" s="4">
        <v>100</v>
      </c>
      <c r="X724" s="4">
        <v>0</v>
      </c>
      <c r="Y724" s="4">
        <v>0</v>
      </c>
      <c r="Z724" s="4">
        <v>0</v>
      </c>
      <c r="AA724" s="4">
        <v>100</v>
      </c>
      <c r="AB724" s="4">
        <v>100</v>
      </c>
      <c r="AC724" s="4">
        <v>100</v>
      </c>
      <c r="AD724" s="4">
        <v>100</v>
      </c>
      <c r="AE724" s="4">
        <v>50</v>
      </c>
      <c r="AF724" s="4">
        <v>0</v>
      </c>
      <c r="AG724" s="4">
        <v>5</v>
      </c>
      <c r="AH724" s="4">
        <v>95</v>
      </c>
      <c r="AI724" s="4">
        <v>100</v>
      </c>
      <c r="AJ724" s="4">
        <v>2</v>
      </c>
      <c r="AK724" s="4" t="s">
        <v>96</v>
      </c>
      <c r="AL724" s="4" t="s">
        <v>97</v>
      </c>
      <c r="AM724" s="4" t="s">
        <v>98</v>
      </c>
      <c r="AN724" s="4" t="s">
        <v>97</v>
      </c>
      <c r="AO724" s="4" t="s">
        <v>97</v>
      </c>
      <c r="AP724" s="4" t="s">
        <v>97</v>
      </c>
      <c r="AQ724" s="4" t="s">
        <v>97</v>
      </c>
      <c r="AR724" s="4" t="s">
        <v>97</v>
      </c>
      <c r="AS724" s="4" t="s">
        <v>97</v>
      </c>
      <c r="AT724" s="4" t="s">
        <v>97</v>
      </c>
      <c r="AU724" s="4" t="s">
        <v>97</v>
      </c>
      <c r="AV724" s="4" t="s">
        <v>97</v>
      </c>
      <c r="AW724" s="4" t="s">
        <v>97</v>
      </c>
      <c r="AX724" s="4" t="s">
        <v>97</v>
      </c>
      <c r="AY724" s="4" t="s">
        <v>97</v>
      </c>
      <c r="AZ724" s="4" t="s">
        <v>97</v>
      </c>
      <c r="BA724" s="4" t="s">
        <v>97</v>
      </c>
      <c r="BB724" s="4" t="s">
        <v>97</v>
      </c>
      <c r="BC724" s="4" t="s">
        <v>96</v>
      </c>
      <c r="BD724" s="4" t="s">
        <v>96</v>
      </c>
      <c r="BE724" s="4">
        <v>0</v>
      </c>
      <c r="BF724" s="4">
        <v>5</v>
      </c>
      <c r="BG724" s="4">
        <v>7</v>
      </c>
      <c r="BH724" s="4">
        <v>0</v>
      </c>
      <c r="BI724" s="4">
        <v>3</v>
      </c>
      <c r="BJ724" s="4">
        <v>0</v>
      </c>
      <c r="BK724" s="4">
        <v>9</v>
      </c>
      <c r="BL724" s="4" t="s">
        <v>96</v>
      </c>
      <c r="BM724" s="4" t="s">
        <v>1713</v>
      </c>
      <c r="BN724" s="4" t="s">
        <v>98</v>
      </c>
      <c r="BO724" s="6" t="s">
        <v>97</v>
      </c>
      <c r="BP724" s="6" t="s">
        <v>98</v>
      </c>
      <c r="BQ724" s="6" t="s">
        <v>98</v>
      </c>
      <c r="BR724" s="6" t="s">
        <v>96</v>
      </c>
      <c r="BS724" s="6">
        <v>150</v>
      </c>
      <c r="BT724" s="6" t="s">
        <v>96</v>
      </c>
      <c r="BU724" s="29" t="s">
        <v>430</v>
      </c>
      <c r="BV724" s="29" t="s">
        <v>429</v>
      </c>
      <c r="BW724" s="29" t="s">
        <v>429</v>
      </c>
      <c r="BX724" s="29" t="s">
        <v>1798</v>
      </c>
      <c r="BY724" s="29" t="s">
        <v>430</v>
      </c>
      <c r="BZ724" s="65" t="s">
        <v>1800</v>
      </c>
      <c r="CA724" s="65" t="s">
        <v>1800</v>
      </c>
      <c r="CB724" s="65" t="s">
        <v>429</v>
      </c>
      <c r="CC724" s="65" t="s">
        <v>429</v>
      </c>
      <c r="CD724" s="66">
        <v>396</v>
      </c>
      <c r="CE724" s="66">
        <v>199</v>
      </c>
      <c r="CF724" s="66">
        <v>100</v>
      </c>
      <c r="CG724" s="66">
        <v>68</v>
      </c>
      <c r="CH724" s="66">
        <v>1</v>
      </c>
      <c r="CI724" s="66">
        <v>574</v>
      </c>
      <c r="CJ724" s="66">
        <v>85</v>
      </c>
      <c r="CK724" s="66">
        <v>165</v>
      </c>
      <c r="CL724" s="66">
        <v>768</v>
      </c>
      <c r="CM724" s="66">
        <v>369</v>
      </c>
      <c r="CN724" s="66">
        <v>39</v>
      </c>
      <c r="CO724" s="66">
        <v>108</v>
      </c>
      <c r="CP724" s="66">
        <v>316</v>
      </c>
      <c r="CQ724" s="66">
        <v>310</v>
      </c>
      <c r="CR724" s="67">
        <v>0.2609357170026626</v>
      </c>
      <c r="CS724" s="67">
        <v>0.23088626854317232</v>
      </c>
      <c r="CT724" s="67">
        <v>0.25865348041080261</v>
      </c>
      <c r="CU724" s="67">
        <v>0.14530239634842146</v>
      </c>
      <c r="CV724" s="67">
        <v>0.10422213769494104</v>
      </c>
      <c r="CW724" s="68">
        <v>21</v>
      </c>
      <c r="CX724" s="68">
        <v>34</v>
      </c>
      <c r="CY724" s="68">
        <v>39</v>
      </c>
      <c r="CZ724" s="68">
        <v>17</v>
      </c>
    </row>
    <row r="725" spans="1:104" x14ac:dyDescent="0.3">
      <c r="A725" s="3" t="s">
        <v>1003</v>
      </c>
      <c r="B725" s="3" t="s">
        <v>1326</v>
      </c>
      <c r="C725" s="3" t="s">
        <v>1334</v>
      </c>
      <c r="D725" s="6">
        <v>544124</v>
      </c>
      <c r="E725" s="4">
        <v>1269</v>
      </c>
      <c r="F725" s="4">
        <v>1015</v>
      </c>
      <c r="G725" s="54">
        <v>0.79984239558707648</v>
      </c>
      <c r="H725" s="6">
        <v>2</v>
      </c>
      <c r="I725" s="4">
        <v>734</v>
      </c>
      <c r="J725" s="6"/>
      <c r="K725" s="6">
        <v>734</v>
      </c>
      <c r="L725" s="6"/>
      <c r="M725" s="61">
        <v>281</v>
      </c>
      <c r="N725" s="4" t="s">
        <v>1709</v>
      </c>
      <c r="O725" s="4">
        <v>0</v>
      </c>
      <c r="P725" s="4">
        <v>0</v>
      </c>
      <c r="Q725" s="4">
        <v>100</v>
      </c>
      <c r="R725" s="4">
        <v>90</v>
      </c>
      <c r="S725" s="4">
        <v>10</v>
      </c>
      <c r="T725" s="4">
        <v>0</v>
      </c>
      <c r="U725" s="4">
        <v>0</v>
      </c>
      <c r="V725" s="4">
        <v>100</v>
      </c>
      <c r="W725" s="4">
        <v>90</v>
      </c>
      <c r="X725" s="4">
        <v>10</v>
      </c>
      <c r="Y725" s="4">
        <v>0</v>
      </c>
      <c r="Z725" s="4">
        <v>0</v>
      </c>
      <c r="AA725" s="4">
        <v>100</v>
      </c>
      <c r="AB725" s="4">
        <v>100</v>
      </c>
      <c r="AC725" s="4">
        <v>100</v>
      </c>
      <c r="AD725" s="4">
        <v>100</v>
      </c>
      <c r="AE725" s="4">
        <v>100</v>
      </c>
      <c r="AF725" s="4">
        <v>0</v>
      </c>
      <c r="AG725" s="4">
        <v>10</v>
      </c>
      <c r="AH725" s="4">
        <v>90</v>
      </c>
      <c r="AI725" s="4">
        <v>80</v>
      </c>
      <c r="AJ725" s="4">
        <v>2</v>
      </c>
      <c r="AK725" s="4" t="s">
        <v>97</v>
      </c>
      <c r="AL725" s="4" t="s">
        <v>96</v>
      </c>
      <c r="AM725" s="4">
        <v>2</v>
      </c>
      <c r="AN725" s="4" t="s">
        <v>97</v>
      </c>
      <c r="AO725" s="4" t="s">
        <v>97</v>
      </c>
      <c r="AP725" s="4" t="s">
        <v>97</v>
      </c>
      <c r="AQ725" s="4" t="s">
        <v>97</v>
      </c>
      <c r="AR725" s="4" t="s">
        <v>97</v>
      </c>
      <c r="AS725" s="4" t="s">
        <v>97</v>
      </c>
      <c r="AT725" s="4" t="s">
        <v>97</v>
      </c>
      <c r="AU725" s="4" t="s">
        <v>97</v>
      </c>
      <c r="AV725" s="4" t="s">
        <v>97</v>
      </c>
      <c r="AW725" s="4" t="s">
        <v>97</v>
      </c>
      <c r="AX725" s="4" t="s">
        <v>97</v>
      </c>
      <c r="AY725" s="4" t="s">
        <v>97</v>
      </c>
      <c r="AZ725" s="4" t="s">
        <v>97</v>
      </c>
      <c r="BA725" s="4" t="s">
        <v>97</v>
      </c>
      <c r="BB725" s="4" t="s">
        <v>97</v>
      </c>
      <c r="BC725" s="4" t="s">
        <v>97</v>
      </c>
      <c r="BD725" s="4" t="s">
        <v>97</v>
      </c>
      <c r="BE725" s="4">
        <v>5</v>
      </c>
      <c r="BF725" s="4">
        <v>5</v>
      </c>
      <c r="BG725" s="4">
        <v>5</v>
      </c>
      <c r="BH725" s="4">
        <v>0</v>
      </c>
      <c r="BI725" s="4">
        <v>5</v>
      </c>
      <c r="BJ725" s="4">
        <v>0</v>
      </c>
      <c r="BK725" s="4">
        <v>7</v>
      </c>
      <c r="BL725" s="4" t="s">
        <v>96</v>
      </c>
      <c r="BM725" s="4" t="s">
        <v>96</v>
      </c>
      <c r="BN725" s="4" t="s">
        <v>1715</v>
      </c>
      <c r="BO725" s="6" t="s">
        <v>97</v>
      </c>
      <c r="BP725" s="6" t="s">
        <v>98</v>
      </c>
      <c r="BQ725" s="6" t="s">
        <v>98</v>
      </c>
      <c r="BR725" s="6" t="s">
        <v>96</v>
      </c>
      <c r="BS725" s="6">
        <v>113</v>
      </c>
      <c r="BT725" s="6" t="s">
        <v>96</v>
      </c>
      <c r="BU725" s="29" t="s">
        <v>430</v>
      </c>
      <c r="BV725" s="29" t="s">
        <v>1798</v>
      </c>
      <c r="BW725" s="29" t="s">
        <v>429</v>
      </c>
      <c r="BX725" s="29" t="s">
        <v>1798</v>
      </c>
      <c r="BY725" s="29" t="s">
        <v>430</v>
      </c>
      <c r="BZ725" s="65" t="s">
        <v>429</v>
      </c>
      <c r="CA725" s="65" t="s">
        <v>1800</v>
      </c>
      <c r="CB725" s="65" t="s">
        <v>429</v>
      </c>
      <c r="CC725" s="65" t="s">
        <v>429</v>
      </c>
      <c r="CD725" s="66">
        <v>221</v>
      </c>
      <c r="CE725" s="66">
        <v>136</v>
      </c>
      <c r="CF725" s="66">
        <v>68</v>
      </c>
      <c r="CG725" s="66">
        <v>30</v>
      </c>
      <c r="CH725" s="66">
        <v>8</v>
      </c>
      <c r="CI725" s="66">
        <v>393</v>
      </c>
      <c r="CJ725" s="66">
        <v>220</v>
      </c>
      <c r="CK725" s="66">
        <v>98</v>
      </c>
      <c r="CL725" s="66">
        <v>408</v>
      </c>
      <c r="CM725" s="66">
        <v>178</v>
      </c>
      <c r="CN725" s="66">
        <v>31</v>
      </c>
      <c r="CO725" s="66">
        <v>64</v>
      </c>
      <c r="CP725" s="66">
        <v>126</v>
      </c>
      <c r="CQ725" s="66">
        <v>110</v>
      </c>
      <c r="CR725" s="67">
        <v>0.31437125748502992</v>
      </c>
      <c r="CS725" s="67">
        <v>0.26047904191616766</v>
      </c>
      <c r="CT725" s="67">
        <v>0.25748502994011974</v>
      </c>
      <c r="CU725" s="67">
        <v>9.5059880239520958E-2</v>
      </c>
      <c r="CV725" s="67">
        <v>7.260479041916168E-2</v>
      </c>
      <c r="CW725" s="68">
        <v>18</v>
      </c>
      <c r="CX725" s="68">
        <v>16</v>
      </c>
      <c r="CY725" s="68">
        <v>32</v>
      </c>
      <c r="CZ725" s="68">
        <v>9</v>
      </c>
    </row>
    <row r="726" spans="1:104" x14ac:dyDescent="0.3">
      <c r="A726" s="3" t="s">
        <v>1003</v>
      </c>
      <c r="B726" s="3" t="s">
        <v>1326</v>
      </c>
      <c r="C726" s="3" t="s">
        <v>1337</v>
      </c>
      <c r="D726" s="6">
        <v>544183</v>
      </c>
      <c r="E726" s="4">
        <v>250</v>
      </c>
      <c r="F726" s="4">
        <v>180</v>
      </c>
      <c r="G726" s="54">
        <v>0.72</v>
      </c>
      <c r="H726" s="4">
        <v>1</v>
      </c>
      <c r="I726" s="4">
        <v>150</v>
      </c>
      <c r="J726" s="6">
        <v>150</v>
      </c>
      <c r="K726" s="6"/>
      <c r="L726" s="6"/>
      <c r="M726" s="61">
        <v>30</v>
      </c>
      <c r="N726" s="4" t="s">
        <v>1712</v>
      </c>
      <c r="O726" s="4">
        <v>0</v>
      </c>
      <c r="P726" s="4">
        <v>0</v>
      </c>
      <c r="Q726" s="4">
        <v>0</v>
      </c>
      <c r="R726" s="4">
        <v>0</v>
      </c>
      <c r="S726" s="4">
        <v>100</v>
      </c>
      <c r="T726" s="4">
        <v>0</v>
      </c>
      <c r="U726" s="4">
        <v>0</v>
      </c>
      <c r="V726" s="4">
        <v>0</v>
      </c>
      <c r="W726" s="4">
        <v>0</v>
      </c>
      <c r="X726" s="4">
        <v>100</v>
      </c>
      <c r="Y726" s="4">
        <v>0</v>
      </c>
      <c r="Z726" s="4">
        <v>0</v>
      </c>
      <c r="AA726" s="4">
        <v>100</v>
      </c>
      <c r="AB726" s="4">
        <v>100</v>
      </c>
      <c r="AC726" s="4">
        <v>100</v>
      </c>
      <c r="AD726" s="4">
        <v>100</v>
      </c>
      <c r="AE726" s="4">
        <v>80</v>
      </c>
      <c r="AF726" s="4">
        <v>0</v>
      </c>
      <c r="AG726" s="4">
        <v>70</v>
      </c>
      <c r="AH726" s="4">
        <v>30</v>
      </c>
      <c r="AI726" s="4">
        <v>100</v>
      </c>
      <c r="AJ726" s="4">
        <v>2</v>
      </c>
      <c r="AK726" s="4" t="s">
        <v>96</v>
      </c>
      <c r="AL726" s="4" t="s">
        <v>96</v>
      </c>
      <c r="AM726" s="4">
        <v>1</v>
      </c>
      <c r="AN726" s="4" t="s">
        <v>97</v>
      </c>
      <c r="AO726" s="4" t="s">
        <v>97</v>
      </c>
      <c r="AP726" s="4" t="s">
        <v>97</v>
      </c>
      <c r="AQ726" s="4" t="s">
        <v>96</v>
      </c>
      <c r="AR726" s="4" t="s">
        <v>96</v>
      </c>
      <c r="AS726" s="4" t="s">
        <v>97</v>
      </c>
      <c r="AT726" s="4" t="s">
        <v>97</v>
      </c>
      <c r="AU726" s="4" t="s">
        <v>97</v>
      </c>
      <c r="AV726" s="4" t="s">
        <v>97</v>
      </c>
      <c r="AW726" s="4" t="s">
        <v>97</v>
      </c>
      <c r="AX726" s="4" t="s">
        <v>97</v>
      </c>
      <c r="AY726" s="4" t="s">
        <v>97</v>
      </c>
      <c r="AZ726" s="4" t="s">
        <v>97</v>
      </c>
      <c r="BA726" s="4" t="s">
        <v>97</v>
      </c>
      <c r="BB726" s="4" t="s">
        <v>97</v>
      </c>
      <c r="BC726" s="4" t="s">
        <v>97</v>
      </c>
      <c r="BD726" s="4" t="s">
        <v>1439</v>
      </c>
      <c r="BE726" s="4">
        <v>5</v>
      </c>
      <c r="BF726" s="4">
        <v>5</v>
      </c>
      <c r="BG726" s="4">
        <v>5</v>
      </c>
      <c r="BH726" s="4">
        <v>0</v>
      </c>
      <c r="BI726" s="4">
        <v>5</v>
      </c>
      <c r="BJ726" s="4">
        <v>0</v>
      </c>
      <c r="BK726" s="4">
        <v>5</v>
      </c>
      <c r="BL726" s="4" t="s">
        <v>96</v>
      </c>
      <c r="BM726" s="4" t="s">
        <v>97</v>
      </c>
      <c r="BN726" s="4" t="s">
        <v>98</v>
      </c>
      <c r="BO726" s="6" t="s">
        <v>97</v>
      </c>
      <c r="BP726" s="6" t="s">
        <v>98</v>
      </c>
      <c r="BQ726" s="6" t="s">
        <v>98</v>
      </c>
      <c r="BR726" s="6" t="s">
        <v>97</v>
      </c>
      <c r="BS726" s="6" t="s">
        <v>98</v>
      </c>
      <c r="BT726" s="6" t="s">
        <v>98</v>
      </c>
      <c r="BU726" s="29" t="s">
        <v>429</v>
      </c>
      <c r="BV726" s="29" t="s">
        <v>429</v>
      </c>
      <c r="BW726" s="29" t="s">
        <v>429</v>
      </c>
      <c r="BX726" s="29" t="s">
        <v>429</v>
      </c>
      <c r="BY726" s="29" t="s">
        <v>429</v>
      </c>
      <c r="BZ726" s="65" t="s">
        <v>429</v>
      </c>
      <c r="CA726" s="65" t="s">
        <v>429</v>
      </c>
      <c r="CB726" s="65" t="s">
        <v>429</v>
      </c>
      <c r="CC726" s="65" t="s">
        <v>429</v>
      </c>
      <c r="CD726" s="66">
        <v>30</v>
      </c>
      <c r="CE726" s="66">
        <v>18</v>
      </c>
      <c r="CF726" s="66">
        <v>6</v>
      </c>
      <c r="CG726" s="66">
        <v>0</v>
      </c>
      <c r="CH726" s="66">
        <v>0</v>
      </c>
      <c r="CI726" s="66">
        <v>32</v>
      </c>
      <c r="CJ726" s="66">
        <v>3</v>
      </c>
      <c r="CK726" s="66">
        <v>11</v>
      </c>
      <c r="CL726" s="66">
        <v>52</v>
      </c>
      <c r="CM726" s="66">
        <v>29</v>
      </c>
      <c r="CN726" s="66">
        <v>2</v>
      </c>
      <c r="CO726" s="66">
        <v>4</v>
      </c>
      <c r="CP726" s="66">
        <v>0</v>
      </c>
      <c r="CQ726" s="66">
        <v>0</v>
      </c>
      <c r="CR726" s="67">
        <v>0.21072796934865901</v>
      </c>
      <c r="CS726" s="67">
        <v>0.23754789272030652</v>
      </c>
      <c r="CT726" s="67">
        <v>0.2950191570881226</v>
      </c>
      <c r="CU726" s="67">
        <v>0.17241379310344829</v>
      </c>
      <c r="CV726" s="67">
        <v>8.4291187739463605E-2</v>
      </c>
      <c r="CW726" s="68">
        <v>4</v>
      </c>
      <c r="CX726" s="68">
        <v>2</v>
      </c>
      <c r="CY726" s="68">
        <v>3</v>
      </c>
      <c r="CZ726" s="68">
        <v>2</v>
      </c>
    </row>
    <row r="727" spans="1:104" x14ac:dyDescent="0.3">
      <c r="A727" s="3" t="s">
        <v>1003</v>
      </c>
      <c r="B727" s="3" t="s">
        <v>1326</v>
      </c>
      <c r="C727" s="3" t="s">
        <v>1338</v>
      </c>
      <c r="D727" s="6">
        <v>544213</v>
      </c>
      <c r="E727" s="4">
        <v>3860</v>
      </c>
      <c r="F727" s="4">
        <v>1000</v>
      </c>
      <c r="G727" s="54">
        <v>0.25906735751295334</v>
      </c>
      <c r="H727" s="4">
        <v>3</v>
      </c>
      <c r="I727" s="4">
        <v>910</v>
      </c>
      <c r="J727" s="6">
        <v>50</v>
      </c>
      <c r="K727" s="6">
        <v>560</v>
      </c>
      <c r="L727" s="6">
        <v>300</v>
      </c>
      <c r="M727" s="61">
        <v>90</v>
      </c>
      <c r="N727" s="4" t="s">
        <v>1709</v>
      </c>
      <c r="O727" s="4">
        <v>24</v>
      </c>
      <c r="P727" s="4">
        <v>100</v>
      </c>
      <c r="Q727" s="4">
        <v>90</v>
      </c>
      <c r="R727" s="4">
        <v>90</v>
      </c>
      <c r="S727" s="4">
        <v>10</v>
      </c>
      <c r="T727" s="4">
        <v>0</v>
      </c>
      <c r="U727" s="4">
        <v>0</v>
      </c>
      <c r="V727" s="4">
        <v>80</v>
      </c>
      <c r="W727" s="4">
        <v>80</v>
      </c>
      <c r="X727" s="4">
        <v>10</v>
      </c>
      <c r="Y727" s="4">
        <v>10</v>
      </c>
      <c r="Z727" s="4">
        <v>0</v>
      </c>
      <c r="AA727" s="4">
        <v>100</v>
      </c>
      <c r="AB727" s="4">
        <v>100</v>
      </c>
      <c r="AC727" s="4">
        <v>100</v>
      </c>
      <c r="AD727" s="4">
        <v>80</v>
      </c>
      <c r="AE727" s="4">
        <v>70</v>
      </c>
      <c r="AF727" s="4">
        <v>30</v>
      </c>
      <c r="AG727" s="4">
        <v>50</v>
      </c>
      <c r="AH727" s="4">
        <v>20</v>
      </c>
      <c r="AI727" s="4">
        <v>100</v>
      </c>
      <c r="AJ727" s="4">
        <v>2</v>
      </c>
      <c r="AK727" s="4" t="s">
        <v>96</v>
      </c>
      <c r="AL727" s="4" t="s">
        <v>96</v>
      </c>
      <c r="AM727" s="4">
        <v>2</v>
      </c>
      <c r="AN727" s="4" t="s">
        <v>97</v>
      </c>
      <c r="AO727" s="4" t="s">
        <v>97</v>
      </c>
      <c r="AP727" s="4" t="s">
        <v>97</v>
      </c>
      <c r="AQ727" s="4" t="s">
        <v>97</v>
      </c>
      <c r="AR727" s="4" t="s">
        <v>96</v>
      </c>
      <c r="AS727" s="4" t="s">
        <v>97</v>
      </c>
      <c r="AT727" s="4" t="s">
        <v>97</v>
      </c>
      <c r="AU727" s="4" t="s">
        <v>96</v>
      </c>
      <c r="AV727" s="4" t="s">
        <v>97</v>
      </c>
      <c r="AW727" s="4" t="s">
        <v>97</v>
      </c>
      <c r="AX727" s="4" t="s">
        <v>97</v>
      </c>
      <c r="AY727" s="4" t="s">
        <v>97</v>
      </c>
      <c r="AZ727" s="4" t="s">
        <v>97</v>
      </c>
      <c r="BA727" s="4" t="s">
        <v>97</v>
      </c>
      <c r="BB727" s="4" t="s">
        <v>97</v>
      </c>
      <c r="BC727" s="4" t="s">
        <v>96</v>
      </c>
      <c r="BD727" s="4" t="s">
        <v>97</v>
      </c>
      <c r="BE727" s="4">
        <v>0</v>
      </c>
      <c r="BF727" s="4">
        <v>0</v>
      </c>
      <c r="BG727" s="4">
        <v>0</v>
      </c>
      <c r="BH727" s="4">
        <v>0</v>
      </c>
      <c r="BI727" s="4">
        <v>0</v>
      </c>
      <c r="BJ727" s="4">
        <v>0</v>
      </c>
      <c r="BK727" s="4">
        <v>11</v>
      </c>
      <c r="BL727" s="4" t="s">
        <v>97</v>
      </c>
      <c r="BM727" s="4" t="s">
        <v>96</v>
      </c>
      <c r="BN727" s="4" t="s">
        <v>1714</v>
      </c>
      <c r="BO727" s="6" t="s">
        <v>97</v>
      </c>
      <c r="BP727" s="6" t="s">
        <v>98</v>
      </c>
      <c r="BQ727" s="6" t="s">
        <v>98</v>
      </c>
      <c r="BR727" s="6" t="s">
        <v>96</v>
      </c>
      <c r="BS727" s="6">
        <v>50</v>
      </c>
      <c r="BT727" s="6" t="s">
        <v>96</v>
      </c>
      <c r="BU727" s="29" t="s">
        <v>430</v>
      </c>
      <c r="BV727" s="29" t="s">
        <v>1801</v>
      </c>
      <c r="BW727" s="29" t="s">
        <v>1801</v>
      </c>
      <c r="BX727" s="29" t="s">
        <v>429</v>
      </c>
      <c r="BY727" s="29" t="s">
        <v>430</v>
      </c>
      <c r="BZ727" s="65" t="s">
        <v>429</v>
      </c>
      <c r="CA727" s="65" t="s">
        <v>1799</v>
      </c>
      <c r="CB727" s="65" t="s">
        <v>429</v>
      </c>
      <c r="CC727" s="65" t="s">
        <v>429</v>
      </c>
      <c r="CD727" s="66">
        <v>295</v>
      </c>
      <c r="CE727" s="66">
        <v>166</v>
      </c>
      <c r="CF727" s="66">
        <v>80</v>
      </c>
      <c r="CG727" s="66">
        <v>15</v>
      </c>
      <c r="CH727" s="66">
        <v>7</v>
      </c>
      <c r="CI727" s="66">
        <v>375</v>
      </c>
      <c r="CJ727" s="66">
        <v>101</v>
      </c>
      <c r="CK727" s="66">
        <v>115</v>
      </c>
      <c r="CL727" s="66">
        <v>971</v>
      </c>
      <c r="CM727" s="66">
        <v>499</v>
      </c>
      <c r="CN727" s="66">
        <v>61</v>
      </c>
      <c r="CO727" s="66">
        <v>137</v>
      </c>
      <c r="CP727" s="66">
        <v>214</v>
      </c>
      <c r="CQ727" s="66">
        <v>196</v>
      </c>
      <c r="CR727" s="67">
        <v>0.21682590233545648</v>
      </c>
      <c r="CS727" s="67">
        <v>0.22478768577494693</v>
      </c>
      <c r="CT727" s="67">
        <v>0.26910828025477707</v>
      </c>
      <c r="CU727" s="67">
        <v>0.18285562632696389</v>
      </c>
      <c r="CV727" s="67">
        <v>0.10642250530785563</v>
      </c>
      <c r="CW727" s="68">
        <v>30</v>
      </c>
      <c r="CX727" s="68">
        <v>57</v>
      </c>
      <c r="CY727" s="68">
        <v>57</v>
      </c>
      <c r="CZ727" s="68">
        <v>30</v>
      </c>
    </row>
    <row r="728" spans="1:104" x14ac:dyDescent="0.3">
      <c r="A728" s="3" t="s">
        <v>1003</v>
      </c>
      <c r="B728" s="3" t="s">
        <v>1326</v>
      </c>
      <c r="C728" s="3" t="s">
        <v>1342</v>
      </c>
      <c r="D728" s="6">
        <v>581674</v>
      </c>
      <c r="E728" s="4">
        <v>1236</v>
      </c>
      <c r="F728" s="4">
        <v>245</v>
      </c>
      <c r="G728" s="54">
        <v>0.1982200647249191</v>
      </c>
      <c r="H728" s="4">
        <v>2</v>
      </c>
      <c r="I728" s="4">
        <v>245</v>
      </c>
      <c r="J728" s="6">
        <v>53</v>
      </c>
      <c r="K728" s="6">
        <v>192</v>
      </c>
      <c r="L728" s="6"/>
      <c r="M728" s="61"/>
      <c r="N728" s="4" t="s">
        <v>1712</v>
      </c>
      <c r="O728" s="4">
        <v>0</v>
      </c>
      <c r="P728" s="4">
        <v>0</v>
      </c>
      <c r="Q728" s="4">
        <v>100</v>
      </c>
      <c r="R728" s="4">
        <v>100</v>
      </c>
      <c r="S728" s="4">
        <v>0</v>
      </c>
      <c r="T728" s="4">
        <v>0</v>
      </c>
      <c r="U728" s="4">
        <v>0</v>
      </c>
      <c r="V728" s="4">
        <v>100</v>
      </c>
      <c r="W728" s="4">
        <v>100</v>
      </c>
      <c r="X728" s="4">
        <v>0</v>
      </c>
      <c r="Y728" s="4">
        <v>0</v>
      </c>
      <c r="Z728" s="4">
        <v>0</v>
      </c>
      <c r="AA728" s="4">
        <v>100</v>
      </c>
      <c r="AB728" s="4">
        <v>100</v>
      </c>
      <c r="AC728" s="4">
        <v>100</v>
      </c>
      <c r="AD728" s="4">
        <v>100</v>
      </c>
      <c r="AE728" s="4">
        <v>90</v>
      </c>
      <c r="AF728" s="4">
        <v>0</v>
      </c>
      <c r="AG728" s="4">
        <v>90</v>
      </c>
      <c r="AH728" s="4">
        <v>10</v>
      </c>
      <c r="AI728" s="4">
        <v>100</v>
      </c>
      <c r="AJ728" s="4">
        <v>2</v>
      </c>
      <c r="AK728" s="4" t="s">
        <v>96</v>
      </c>
      <c r="AL728" s="4" t="s">
        <v>96</v>
      </c>
      <c r="AM728" s="4">
        <v>2</v>
      </c>
      <c r="AN728" s="4" t="s">
        <v>96</v>
      </c>
      <c r="AO728" s="4" t="s">
        <v>97</v>
      </c>
      <c r="AP728" s="4" t="s">
        <v>96</v>
      </c>
      <c r="AQ728" s="4" t="s">
        <v>97</v>
      </c>
      <c r="AR728" s="4" t="s">
        <v>97</v>
      </c>
      <c r="AS728" s="4" t="s">
        <v>97</v>
      </c>
      <c r="AT728" s="4" t="s">
        <v>97</v>
      </c>
      <c r="AU728" s="4" t="s">
        <v>96</v>
      </c>
      <c r="AV728" s="4" t="s">
        <v>97</v>
      </c>
      <c r="AW728" s="4" t="s">
        <v>97</v>
      </c>
      <c r="AX728" s="4" t="s">
        <v>97</v>
      </c>
      <c r="AY728" s="4" t="s">
        <v>97</v>
      </c>
      <c r="AZ728" s="4" t="s">
        <v>97</v>
      </c>
      <c r="BA728" s="4" t="s">
        <v>97</v>
      </c>
      <c r="BB728" s="4" t="s">
        <v>97</v>
      </c>
      <c r="BC728" s="4" t="s">
        <v>97</v>
      </c>
      <c r="BD728" s="4" t="s">
        <v>1710</v>
      </c>
      <c r="BE728" s="4">
        <v>6</v>
      </c>
      <c r="BF728" s="4">
        <v>6</v>
      </c>
      <c r="BG728" s="4">
        <v>6</v>
      </c>
      <c r="BH728" s="4">
        <v>0</v>
      </c>
      <c r="BI728" s="4">
        <v>0</v>
      </c>
      <c r="BJ728" s="4">
        <v>0</v>
      </c>
      <c r="BK728" s="4">
        <v>9</v>
      </c>
      <c r="BL728" s="4" t="s">
        <v>97</v>
      </c>
      <c r="BM728" s="4" t="s">
        <v>97</v>
      </c>
      <c r="BN728" s="4" t="s">
        <v>98</v>
      </c>
      <c r="BO728" s="6" t="s">
        <v>97</v>
      </c>
      <c r="BP728" s="6" t="s">
        <v>98</v>
      </c>
      <c r="BQ728" s="6" t="s">
        <v>98</v>
      </c>
      <c r="BR728" s="6" t="s">
        <v>96</v>
      </c>
      <c r="BS728" s="6">
        <v>30</v>
      </c>
      <c r="BT728" s="6" t="s">
        <v>96</v>
      </c>
      <c r="BU728" s="29" t="s">
        <v>429</v>
      </c>
      <c r="BV728" s="29" t="s">
        <v>1798</v>
      </c>
      <c r="BW728" s="29" t="s">
        <v>1798</v>
      </c>
      <c r="BX728" s="29" t="s">
        <v>429</v>
      </c>
      <c r="BY728" s="29" t="s">
        <v>430</v>
      </c>
      <c r="BZ728" s="65" t="s">
        <v>1800</v>
      </c>
      <c r="CA728" s="65" t="s">
        <v>429</v>
      </c>
      <c r="CB728" s="65" t="s">
        <v>429</v>
      </c>
      <c r="CC728" s="65" t="s">
        <v>429</v>
      </c>
      <c r="CD728" s="66">
        <v>86</v>
      </c>
      <c r="CE728" s="66">
        <v>47</v>
      </c>
      <c r="CF728" s="66">
        <v>27</v>
      </c>
      <c r="CG728" s="66">
        <v>0</v>
      </c>
      <c r="CH728" s="66">
        <v>1</v>
      </c>
      <c r="CI728" s="66">
        <v>100</v>
      </c>
      <c r="CJ728" s="66">
        <v>6</v>
      </c>
      <c r="CK728" s="66">
        <v>32</v>
      </c>
      <c r="CL728" s="66">
        <v>303</v>
      </c>
      <c r="CM728" s="66">
        <v>159</v>
      </c>
      <c r="CN728" s="66">
        <v>4</v>
      </c>
      <c r="CO728" s="66">
        <v>36</v>
      </c>
      <c r="CP728" s="66">
        <v>0</v>
      </c>
      <c r="CQ728" s="66">
        <v>0</v>
      </c>
      <c r="CR728" s="67">
        <v>0.17320503330866024</v>
      </c>
      <c r="CS728" s="67">
        <v>0.22501850481125094</v>
      </c>
      <c r="CT728" s="67">
        <v>0.29385640266469282</v>
      </c>
      <c r="CU728" s="67">
        <v>0.17172464840858623</v>
      </c>
      <c r="CV728" s="67">
        <v>0.13619541080680977</v>
      </c>
      <c r="CW728" s="68">
        <v>22</v>
      </c>
      <c r="CX728" s="68">
        <v>17</v>
      </c>
      <c r="CY728" s="68">
        <v>5</v>
      </c>
      <c r="CZ728" s="68">
        <v>14</v>
      </c>
    </row>
    <row r="729" spans="1:104" x14ac:dyDescent="0.3">
      <c r="A729" s="3" t="s">
        <v>1003</v>
      </c>
      <c r="B729" s="3" t="s">
        <v>1326</v>
      </c>
      <c r="C729" s="3" t="s">
        <v>1345</v>
      </c>
      <c r="D729" s="6">
        <v>544230</v>
      </c>
      <c r="E729" s="4">
        <v>1836</v>
      </c>
      <c r="F729" s="4">
        <v>1099</v>
      </c>
      <c r="G729" s="54">
        <v>0.59858387799564272</v>
      </c>
      <c r="H729" s="4">
        <v>1</v>
      </c>
      <c r="I729" s="4">
        <v>1099</v>
      </c>
      <c r="J729" s="6"/>
      <c r="K729" s="6">
        <v>1099</v>
      </c>
      <c r="L729" s="6"/>
      <c r="M729" s="61"/>
      <c r="N729" s="4" t="s">
        <v>1709</v>
      </c>
      <c r="O729" s="4">
        <v>12</v>
      </c>
      <c r="P729" s="4">
        <v>19</v>
      </c>
      <c r="Q729" s="4">
        <v>100</v>
      </c>
      <c r="R729" s="4">
        <v>98</v>
      </c>
      <c r="S729" s="4">
        <v>2</v>
      </c>
      <c r="T729" s="4">
        <v>0</v>
      </c>
      <c r="U729" s="4">
        <v>0</v>
      </c>
      <c r="V729" s="4">
        <v>100</v>
      </c>
      <c r="W729" s="4">
        <v>94</v>
      </c>
      <c r="X729" s="4">
        <v>6</v>
      </c>
      <c r="Y729" s="4">
        <v>0</v>
      </c>
      <c r="Z729" s="4">
        <v>0</v>
      </c>
      <c r="AA729" s="4">
        <v>100</v>
      </c>
      <c r="AB729" s="4">
        <v>100</v>
      </c>
      <c r="AC729" s="4">
        <v>100</v>
      </c>
      <c r="AD729" s="4">
        <v>100</v>
      </c>
      <c r="AE729" s="4">
        <v>60</v>
      </c>
      <c r="AF729" s="4">
        <v>0</v>
      </c>
      <c r="AG729" s="4">
        <v>86</v>
      </c>
      <c r="AH729" s="4">
        <v>14</v>
      </c>
      <c r="AI729" s="4">
        <v>100</v>
      </c>
      <c r="AJ729" s="4">
        <v>2</v>
      </c>
      <c r="AK729" s="4" t="s">
        <v>96</v>
      </c>
      <c r="AL729" s="4" t="s">
        <v>96</v>
      </c>
      <c r="AM729" s="4">
        <v>1</v>
      </c>
      <c r="AN729" s="4" t="s">
        <v>97</v>
      </c>
      <c r="AO729" s="4" t="s">
        <v>97</v>
      </c>
      <c r="AP729" s="4" t="s">
        <v>97</v>
      </c>
      <c r="AQ729" s="4" t="s">
        <v>97</v>
      </c>
      <c r="AR729" s="4" t="s">
        <v>97</v>
      </c>
      <c r="AS729" s="4" t="s">
        <v>97</v>
      </c>
      <c r="AT729" s="4" t="s">
        <v>97</v>
      </c>
      <c r="AU729" s="4" t="s">
        <v>96</v>
      </c>
      <c r="AV729" s="4" t="s">
        <v>97</v>
      </c>
      <c r="AW729" s="4" t="s">
        <v>97</v>
      </c>
      <c r="AX729" s="4" t="s">
        <v>97</v>
      </c>
      <c r="AY729" s="4" t="s">
        <v>97</v>
      </c>
      <c r="AZ729" s="4" t="s">
        <v>97</v>
      </c>
      <c r="BA729" s="4" t="s">
        <v>97</v>
      </c>
      <c r="BB729" s="4" t="s">
        <v>97</v>
      </c>
      <c r="BC729" s="4" t="s">
        <v>97</v>
      </c>
      <c r="BD729" s="4" t="s">
        <v>96</v>
      </c>
      <c r="BE729" s="4">
        <v>4</v>
      </c>
      <c r="BF729" s="4">
        <v>4</v>
      </c>
      <c r="BG729" s="4">
        <v>13</v>
      </c>
      <c r="BH729" s="4">
        <v>0</v>
      </c>
      <c r="BI729" s="4">
        <v>0</v>
      </c>
      <c r="BJ729" s="4">
        <v>0</v>
      </c>
      <c r="BK729" s="4">
        <v>9</v>
      </c>
      <c r="BL729" s="4" t="s">
        <v>96</v>
      </c>
      <c r="BM729" s="4" t="s">
        <v>96</v>
      </c>
      <c r="BN729" s="4" t="s">
        <v>1715</v>
      </c>
      <c r="BO729" s="6" t="s">
        <v>97</v>
      </c>
      <c r="BP729" s="6" t="s">
        <v>98</v>
      </c>
      <c r="BQ729" s="6" t="s">
        <v>98</v>
      </c>
      <c r="BR729" s="6" t="s">
        <v>96</v>
      </c>
      <c r="BS729" s="6">
        <v>52</v>
      </c>
      <c r="BT729" s="6" t="s">
        <v>96</v>
      </c>
      <c r="BU729" s="29" t="s">
        <v>430</v>
      </c>
      <c r="BV729" s="29" t="s">
        <v>1798</v>
      </c>
      <c r="BW729" s="29" t="s">
        <v>429</v>
      </c>
      <c r="BX729" s="29" t="s">
        <v>1798</v>
      </c>
      <c r="BY729" s="29" t="s">
        <v>430</v>
      </c>
      <c r="BZ729" s="65" t="s">
        <v>1800</v>
      </c>
      <c r="CA729" s="65" t="s">
        <v>1800</v>
      </c>
      <c r="CB729" s="65" t="s">
        <v>429</v>
      </c>
      <c r="CC729" s="65" t="s">
        <v>1800</v>
      </c>
      <c r="CD729" s="66">
        <v>172</v>
      </c>
      <c r="CE729" s="66">
        <v>101</v>
      </c>
      <c r="CF729" s="66">
        <v>43</v>
      </c>
      <c r="CG729" s="66">
        <v>33</v>
      </c>
      <c r="CH729" s="66">
        <v>4</v>
      </c>
      <c r="CI729" s="66">
        <v>206</v>
      </c>
      <c r="CJ729" s="66">
        <v>39</v>
      </c>
      <c r="CK729" s="66">
        <v>57</v>
      </c>
      <c r="CL729" s="66">
        <v>573</v>
      </c>
      <c r="CM729" s="66">
        <v>267</v>
      </c>
      <c r="CN729" s="66">
        <v>22</v>
      </c>
      <c r="CO729" s="66">
        <v>70</v>
      </c>
      <c r="CP729" s="66">
        <v>61</v>
      </c>
      <c r="CQ729" s="66">
        <v>59</v>
      </c>
      <c r="CR729" s="67">
        <v>0.27485062466051058</v>
      </c>
      <c r="CS729" s="67">
        <v>0.23085279739272135</v>
      </c>
      <c r="CT729" s="67">
        <v>0.28245518739815317</v>
      </c>
      <c r="CU729" s="67">
        <v>0.12384573601303639</v>
      </c>
      <c r="CV729" s="67">
        <v>8.7995654535578491E-2</v>
      </c>
      <c r="CW729" s="68">
        <v>21</v>
      </c>
      <c r="CX729" s="68">
        <v>27</v>
      </c>
      <c r="CY729" s="68">
        <v>22</v>
      </c>
      <c r="CZ729" s="68">
        <v>13</v>
      </c>
    </row>
    <row r="730" spans="1:104" x14ac:dyDescent="0.3">
      <c r="A730" s="3" t="s">
        <v>1003</v>
      </c>
      <c r="B730" s="3" t="s">
        <v>1326</v>
      </c>
      <c r="C730" s="3" t="s">
        <v>1346</v>
      </c>
      <c r="D730" s="6">
        <v>528757</v>
      </c>
      <c r="E730" s="4">
        <v>472</v>
      </c>
      <c r="F730" s="4">
        <v>172</v>
      </c>
      <c r="G730" s="54">
        <v>0.36440677966101692</v>
      </c>
      <c r="H730" s="4">
        <v>1</v>
      </c>
      <c r="I730" s="4">
        <v>172</v>
      </c>
      <c r="J730" s="6"/>
      <c r="K730" s="6">
        <v>172</v>
      </c>
      <c r="L730" s="6"/>
      <c r="M730" s="61"/>
      <c r="N730" s="4" t="s">
        <v>1709</v>
      </c>
      <c r="O730" s="4">
        <v>21</v>
      </c>
      <c r="P730" s="4">
        <v>47</v>
      </c>
      <c r="Q730" s="4">
        <v>100</v>
      </c>
      <c r="R730" s="4">
        <v>80</v>
      </c>
      <c r="S730" s="4">
        <v>20</v>
      </c>
      <c r="T730" s="4">
        <v>0</v>
      </c>
      <c r="U730" s="4">
        <v>0</v>
      </c>
      <c r="V730" s="4">
        <v>100</v>
      </c>
      <c r="W730" s="4">
        <v>100</v>
      </c>
      <c r="X730" s="4">
        <v>0</v>
      </c>
      <c r="Y730" s="4">
        <v>0</v>
      </c>
      <c r="Z730" s="4">
        <v>0</v>
      </c>
      <c r="AA730" s="4">
        <v>100</v>
      </c>
      <c r="AB730" s="4">
        <v>100</v>
      </c>
      <c r="AC730" s="4">
        <v>100</v>
      </c>
      <c r="AD730" s="4">
        <v>100</v>
      </c>
      <c r="AE730" s="4">
        <v>80</v>
      </c>
      <c r="AF730" s="4">
        <v>0</v>
      </c>
      <c r="AG730" s="4">
        <v>80</v>
      </c>
      <c r="AH730" s="4">
        <v>20</v>
      </c>
      <c r="AI730" s="4">
        <v>100</v>
      </c>
      <c r="AJ730" s="4">
        <v>2</v>
      </c>
      <c r="AK730" s="4" t="s">
        <v>96</v>
      </c>
      <c r="AL730" s="4" t="s">
        <v>97</v>
      </c>
      <c r="AM730" s="4" t="s">
        <v>98</v>
      </c>
      <c r="AN730" s="4" t="s">
        <v>97</v>
      </c>
      <c r="AO730" s="4" t="s">
        <v>97</v>
      </c>
      <c r="AP730" s="4" t="s">
        <v>97</v>
      </c>
      <c r="AQ730" s="4" t="s">
        <v>97</v>
      </c>
      <c r="AR730" s="4" t="s">
        <v>96</v>
      </c>
      <c r="AS730" s="4" t="s">
        <v>97</v>
      </c>
      <c r="AT730" s="4" t="s">
        <v>97</v>
      </c>
      <c r="AU730" s="4" t="s">
        <v>97</v>
      </c>
      <c r="AV730" s="4" t="s">
        <v>97</v>
      </c>
      <c r="AW730" s="4" t="s">
        <v>97</v>
      </c>
      <c r="AX730" s="4" t="s">
        <v>97</v>
      </c>
      <c r="AY730" s="4" t="s">
        <v>97</v>
      </c>
      <c r="AZ730" s="4" t="s">
        <v>97</v>
      </c>
      <c r="BA730" s="4" t="s">
        <v>97</v>
      </c>
      <c r="BB730" s="4" t="s">
        <v>97</v>
      </c>
      <c r="BC730" s="4" t="s">
        <v>97</v>
      </c>
      <c r="BD730" s="4" t="s">
        <v>1710</v>
      </c>
      <c r="BE730" s="4">
        <v>9</v>
      </c>
      <c r="BF730" s="4">
        <v>9</v>
      </c>
      <c r="BG730" s="4">
        <v>9</v>
      </c>
      <c r="BH730" s="4">
        <v>0</v>
      </c>
      <c r="BI730" s="4">
        <v>3</v>
      </c>
      <c r="BJ730" s="4">
        <v>0</v>
      </c>
      <c r="BK730" s="4">
        <v>5</v>
      </c>
      <c r="BL730" s="4" t="s">
        <v>96</v>
      </c>
      <c r="BM730" s="4" t="s">
        <v>96</v>
      </c>
      <c r="BN730" s="4" t="s">
        <v>1715</v>
      </c>
      <c r="BO730" s="6" t="s">
        <v>96</v>
      </c>
      <c r="BP730" s="6">
        <v>0</v>
      </c>
      <c r="BQ730" s="6" t="s">
        <v>98</v>
      </c>
      <c r="BR730" s="6" t="s">
        <v>96</v>
      </c>
      <c r="BS730" s="6">
        <v>30</v>
      </c>
      <c r="BT730" s="6" t="s">
        <v>96</v>
      </c>
      <c r="BU730" s="29" t="s">
        <v>430</v>
      </c>
      <c r="BV730" s="29" t="s">
        <v>1798</v>
      </c>
      <c r="BW730" s="29" t="s">
        <v>429</v>
      </c>
      <c r="BX730" s="29" t="s">
        <v>1798</v>
      </c>
      <c r="BY730" s="29" t="s">
        <v>430</v>
      </c>
      <c r="BZ730" s="65" t="s">
        <v>1800</v>
      </c>
      <c r="CA730" s="65" t="s">
        <v>1800</v>
      </c>
      <c r="CB730" s="65" t="s">
        <v>429</v>
      </c>
      <c r="CC730" s="65" t="s">
        <v>429</v>
      </c>
      <c r="CD730" s="66">
        <v>52</v>
      </c>
      <c r="CE730" s="66">
        <v>22</v>
      </c>
      <c r="CF730" s="66">
        <v>12</v>
      </c>
      <c r="CG730" s="66">
        <v>0</v>
      </c>
      <c r="CH730" s="66">
        <v>0</v>
      </c>
      <c r="CI730" s="66">
        <v>61</v>
      </c>
      <c r="CJ730" s="66">
        <v>11</v>
      </c>
      <c r="CK730" s="66">
        <v>23</v>
      </c>
      <c r="CL730" s="66">
        <v>108</v>
      </c>
      <c r="CM730" s="66">
        <v>58</v>
      </c>
      <c r="CN730" s="66">
        <v>6</v>
      </c>
      <c r="CO730" s="66">
        <v>24</v>
      </c>
      <c r="CP730" s="66">
        <v>17</v>
      </c>
      <c r="CQ730" s="66">
        <v>11</v>
      </c>
      <c r="CR730" s="67">
        <v>0.22129436325678498</v>
      </c>
      <c r="CS730" s="67">
        <v>0.20668058455114824</v>
      </c>
      <c r="CT730" s="67">
        <v>0.29853862212943633</v>
      </c>
      <c r="CU730" s="67">
        <v>0.13778705636743216</v>
      </c>
      <c r="CV730" s="67">
        <v>0.13569937369519833</v>
      </c>
      <c r="CW730" s="68">
        <v>13</v>
      </c>
      <c r="CX730" s="68">
        <v>7</v>
      </c>
      <c r="CY730" s="68">
        <v>7</v>
      </c>
      <c r="CZ730" s="68">
        <v>7</v>
      </c>
    </row>
    <row r="731" spans="1:104" x14ac:dyDescent="0.3">
      <c r="A731" s="3" t="s">
        <v>1003</v>
      </c>
      <c r="B731" s="3" t="s">
        <v>1326</v>
      </c>
      <c r="C731" s="3" t="s">
        <v>1347</v>
      </c>
      <c r="D731" s="6">
        <v>528773</v>
      </c>
      <c r="E731" s="4">
        <v>1480</v>
      </c>
      <c r="F731" s="4">
        <v>1110</v>
      </c>
      <c r="G731" s="54">
        <v>0.75</v>
      </c>
      <c r="H731" s="6">
        <v>1</v>
      </c>
      <c r="I731" s="4">
        <v>890</v>
      </c>
      <c r="J731" s="6">
        <v>890</v>
      </c>
      <c r="K731" s="6"/>
      <c r="L731" s="6"/>
      <c r="M731" s="61">
        <v>220</v>
      </c>
      <c r="N731" s="4" t="s">
        <v>1709</v>
      </c>
      <c r="O731" s="4">
        <v>0</v>
      </c>
      <c r="P731" s="4">
        <v>0</v>
      </c>
      <c r="Q731" s="4">
        <v>100</v>
      </c>
      <c r="R731" s="4">
        <v>90</v>
      </c>
      <c r="S731" s="4">
        <v>10</v>
      </c>
      <c r="T731" s="4">
        <v>0</v>
      </c>
      <c r="U731" s="4">
        <v>0</v>
      </c>
      <c r="V731" s="4">
        <v>100</v>
      </c>
      <c r="W731" s="4">
        <v>100</v>
      </c>
      <c r="X731" s="4">
        <v>0</v>
      </c>
      <c r="Y731" s="4">
        <v>0</v>
      </c>
      <c r="Z731" s="4">
        <v>0</v>
      </c>
      <c r="AA731" s="4">
        <v>100</v>
      </c>
      <c r="AB731" s="4">
        <v>100</v>
      </c>
      <c r="AC731" s="4">
        <v>100</v>
      </c>
      <c r="AD731" s="4">
        <v>100</v>
      </c>
      <c r="AE731" s="4">
        <v>95</v>
      </c>
      <c r="AF731" s="4">
        <v>0</v>
      </c>
      <c r="AG731" s="4">
        <v>50</v>
      </c>
      <c r="AH731" s="4">
        <v>50</v>
      </c>
      <c r="AI731" s="4">
        <v>100</v>
      </c>
      <c r="AJ731" s="4">
        <v>2</v>
      </c>
      <c r="AK731" s="4" t="s">
        <v>96</v>
      </c>
      <c r="AL731" s="4" t="s">
        <v>97</v>
      </c>
      <c r="AM731" s="4" t="s">
        <v>98</v>
      </c>
      <c r="AN731" s="4" t="s">
        <v>96</v>
      </c>
      <c r="AO731" s="4" t="s">
        <v>97</v>
      </c>
      <c r="AP731" s="4" t="s">
        <v>97</v>
      </c>
      <c r="AQ731" s="4" t="s">
        <v>96</v>
      </c>
      <c r="AR731" s="4" t="s">
        <v>96</v>
      </c>
      <c r="AS731" s="4" t="s">
        <v>97</v>
      </c>
      <c r="AT731" s="4" t="s">
        <v>97</v>
      </c>
      <c r="AU731" s="4" t="s">
        <v>96</v>
      </c>
      <c r="AV731" s="4" t="s">
        <v>97</v>
      </c>
      <c r="AW731" s="4" t="s">
        <v>97</v>
      </c>
      <c r="AX731" s="4" t="s">
        <v>97</v>
      </c>
      <c r="AY731" s="4" t="s">
        <v>97</v>
      </c>
      <c r="AZ731" s="4" t="s">
        <v>97</v>
      </c>
      <c r="BA731" s="4" t="s">
        <v>97</v>
      </c>
      <c r="BB731" s="4" t="s">
        <v>97</v>
      </c>
      <c r="BC731" s="4" t="s">
        <v>97</v>
      </c>
      <c r="BD731" s="4" t="s">
        <v>97</v>
      </c>
      <c r="BE731" s="4">
        <v>6</v>
      </c>
      <c r="BF731" s="4">
        <v>9</v>
      </c>
      <c r="BG731" s="4">
        <v>9</v>
      </c>
      <c r="BH731" s="4">
        <v>0</v>
      </c>
      <c r="BI731" s="4">
        <v>9</v>
      </c>
      <c r="BJ731" s="4">
        <v>0</v>
      </c>
      <c r="BK731" s="4">
        <v>9</v>
      </c>
      <c r="BL731" s="4" t="s">
        <v>96</v>
      </c>
      <c r="BM731" s="4" t="s">
        <v>96</v>
      </c>
      <c r="BN731" s="4" t="s">
        <v>1729</v>
      </c>
      <c r="BO731" s="6" t="s">
        <v>97</v>
      </c>
      <c r="BP731" s="6" t="s">
        <v>98</v>
      </c>
      <c r="BQ731" s="6" t="s">
        <v>98</v>
      </c>
      <c r="BR731" s="6" t="s">
        <v>96</v>
      </c>
      <c r="BS731" s="6">
        <v>101</v>
      </c>
      <c r="BT731" s="6" t="s">
        <v>96</v>
      </c>
      <c r="BU731" s="29" t="s">
        <v>430</v>
      </c>
      <c r="BV731" s="29" t="s">
        <v>1798</v>
      </c>
      <c r="BW731" s="29" t="s">
        <v>1798</v>
      </c>
      <c r="BX731" s="29" t="s">
        <v>1798</v>
      </c>
      <c r="BY731" s="29" t="s">
        <v>430</v>
      </c>
      <c r="BZ731" s="65" t="s">
        <v>429</v>
      </c>
      <c r="CA731" s="65" t="s">
        <v>429</v>
      </c>
      <c r="CB731" s="65" t="s">
        <v>429</v>
      </c>
      <c r="CC731" s="65" t="s">
        <v>429</v>
      </c>
      <c r="CD731" s="69">
        <v>178.16666666666666</v>
      </c>
      <c r="CE731" s="69">
        <v>103.41666666666667</v>
      </c>
      <c r="CF731" s="66">
        <v>53</v>
      </c>
      <c r="CG731" s="69">
        <v>0</v>
      </c>
      <c r="CH731" s="69">
        <v>0</v>
      </c>
      <c r="CI731" s="69">
        <v>392</v>
      </c>
      <c r="CJ731" s="69">
        <v>75</v>
      </c>
      <c r="CK731" s="66">
        <v>99</v>
      </c>
      <c r="CL731" s="66">
        <v>534</v>
      </c>
      <c r="CM731" s="66">
        <v>209</v>
      </c>
      <c r="CN731" s="66">
        <v>45</v>
      </c>
      <c r="CO731" s="66">
        <v>86</v>
      </c>
      <c r="CP731" s="66">
        <v>138</v>
      </c>
      <c r="CQ731" s="66">
        <v>130</v>
      </c>
      <c r="CR731" s="67">
        <v>0.34401114206128136</v>
      </c>
      <c r="CS731" s="67">
        <v>0.24442896935933148</v>
      </c>
      <c r="CT731" s="67">
        <v>0.24512534818941503</v>
      </c>
      <c r="CU731" s="67">
        <v>9.610027855153204E-2</v>
      </c>
      <c r="CV731" s="67">
        <v>7.0334261838440118E-2</v>
      </c>
      <c r="CW731" s="68">
        <v>27</v>
      </c>
      <c r="CX731" s="68">
        <v>17</v>
      </c>
      <c r="CY731" s="68">
        <v>47</v>
      </c>
      <c r="CZ731" s="68">
        <v>11</v>
      </c>
    </row>
    <row r="732" spans="1:104" x14ac:dyDescent="0.3">
      <c r="A732" s="3" t="s">
        <v>1003</v>
      </c>
      <c r="B732" s="3" t="s">
        <v>1326</v>
      </c>
      <c r="C732" s="3" t="s">
        <v>1348</v>
      </c>
      <c r="D732" s="6">
        <v>528811</v>
      </c>
      <c r="E732" s="4">
        <v>545</v>
      </c>
      <c r="F732" s="4">
        <v>316</v>
      </c>
      <c r="G732" s="54">
        <v>0.57981651376146792</v>
      </c>
      <c r="H732" s="6">
        <v>1</v>
      </c>
      <c r="I732" s="4">
        <v>34</v>
      </c>
      <c r="J732" s="6"/>
      <c r="K732" s="6">
        <v>34</v>
      </c>
      <c r="L732" s="6"/>
      <c r="M732" s="61">
        <v>282</v>
      </c>
      <c r="N732" s="4" t="s">
        <v>1712</v>
      </c>
      <c r="O732" s="4">
        <v>0</v>
      </c>
      <c r="P732" s="4">
        <v>0</v>
      </c>
      <c r="Q732" s="4">
        <v>100</v>
      </c>
      <c r="R732" s="4">
        <v>100</v>
      </c>
      <c r="S732" s="4">
        <v>0</v>
      </c>
      <c r="T732" s="4">
        <v>0</v>
      </c>
      <c r="U732" s="4">
        <v>0</v>
      </c>
      <c r="V732" s="4">
        <v>0</v>
      </c>
      <c r="W732" s="4">
        <v>0</v>
      </c>
      <c r="X732" s="4">
        <v>100</v>
      </c>
      <c r="Y732" s="4">
        <v>0</v>
      </c>
      <c r="Z732" s="4">
        <v>0</v>
      </c>
      <c r="AA732" s="4">
        <v>100</v>
      </c>
      <c r="AB732" s="4">
        <v>100</v>
      </c>
      <c r="AC732" s="4">
        <v>100</v>
      </c>
      <c r="AD732" s="4">
        <v>100</v>
      </c>
      <c r="AE732" s="4">
        <v>60</v>
      </c>
      <c r="AF732" s="4">
        <v>0</v>
      </c>
      <c r="AG732" s="4">
        <v>60</v>
      </c>
      <c r="AH732" s="4">
        <v>40</v>
      </c>
      <c r="AI732" s="4">
        <v>100</v>
      </c>
      <c r="AJ732" s="4">
        <v>2</v>
      </c>
      <c r="AK732" s="4" t="s">
        <v>96</v>
      </c>
      <c r="AL732" s="4" t="s">
        <v>97</v>
      </c>
      <c r="AM732" s="4" t="s">
        <v>98</v>
      </c>
      <c r="AN732" s="4" t="s">
        <v>97</v>
      </c>
      <c r="AO732" s="4" t="s">
        <v>97</v>
      </c>
      <c r="AP732" s="4" t="s">
        <v>96</v>
      </c>
      <c r="AQ732" s="4" t="s">
        <v>97</v>
      </c>
      <c r="AR732" s="4" t="s">
        <v>96</v>
      </c>
      <c r="AS732" s="4" t="s">
        <v>97</v>
      </c>
      <c r="AT732" s="4" t="s">
        <v>97</v>
      </c>
      <c r="AU732" s="4" t="s">
        <v>97</v>
      </c>
      <c r="AV732" s="4" t="s">
        <v>97</v>
      </c>
      <c r="AW732" s="4" t="s">
        <v>97</v>
      </c>
      <c r="AX732" s="4" t="s">
        <v>97</v>
      </c>
      <c r="AY732" s="4" t="s">
        <v>97</v>
      </c>
      <c r="AZ732" s="4" t="s">
        <v>97</v>
      </c>
      <c r="BA732" s="4" t="s">
        <v>97</v>
      </c>
      <c r="BB732" s="4" t="s">
        <v>97</v>
      </c>
      <c r="BC732" s="4" t="s">
        <v>97</v>
      </c>
      <c r="BD732" s="4" t="s">
        <v>96</v>
      </c>
      <c r="BE732" s="4">
        <v>2</v>
      </c>
      <c r="BF732" s="4">
        <v>2</v>
      </c>
      <c r="BG732" s="4">
        <v>10</v>
      </c>
      <c r="BH732" s="4">
        <v>0</v>
      </c>
      <c r="BI732" s="4">
        <v>2</v>
      </c>
      <c r="BJ732" s="4">
        <v>0</v>
      </c>
      <c r="BK732" s="4">
        <v>5</v>
      </c>
      <c r="BL732" s="4" t="s">
        <v>96</v>
      </c>
      <c r="BM732" s="4" t="s">
        <v>97</v>
      </c>
      <c r="BN732" s="4" t="s">
        <v>98</v>
      </c>
      <c r="BO732" s="6" t="s">
        <v>97</v>
      </c>
      <c r="BP732" s="6" t="s">
        <v>98</v>
      </c>
      <c r="BQ732" s="6" t="s">
        <v>98</v>
      </c>
      <c r="BR732" s="6" t="s">
        <v>96</v>
      </c>
      <c r="BS732" s="6">
        <v>30</v>
      </c>
      <c r="BT732" s="6" t="s">
        <v>96</v>
      </c>
      <c r="BU732" s="29" t="s">
        <v>430</v>
      </c>
      <c r="BV732" s="29" t="s">
        <v>1801</v>
      </c>
      <c r="BW732" s="29" t="s">
        <v>429</v>
      </c>
      <c r="BX732" s="29" t="s">
        <v>429</v>
      </c>
      <c r="BY732" s="29" t="s">
        <v>430</v>
      </c>
      <c r="BZ732" s="65" t="s">
        <v>1800</v>
      </c>
      <c r="CA732" s="65" t="s">
        <v>429</v>
      </c>
      <c r="CB732" s="65" t="s">
        <v>429</v>
      </c>
      <c r="CC732" s="65" t="s">
        <v>429</v>
      </c>
      <c r="CD732" s="69">
        <v>53.333333333333336</v>
      </c>
      <c r="CE732" s="69">
        <v>22.916666666666668</v>
      </c>
      <c r="CF732" s="66">
        <v>16</v>
      </c>
      <c r="CG732" s="69">
        <v>0</v>
      </c>
      <c r="CH732" s="69">
        <v>1</v>
      </c>
      <c r="CI732" s="69">
        <v>68</v>
      </c>
      <c r="CJ732" s="69">
        <v>0</v>
      </c>
      <c r="CK732" s="66">
        <v>25</v>
      </c>
      <c r="CL732" s="66">
        <v>130</v>
      </c>
      <c r="CM732" s="66">
        <v>65</v>
      </c>
      <c r="CN732" s="66">
        <v>6</v>
      </c>
      <c r="CO732" s="66">
        <v>20</v>
      </c>
      <c r="CP732" s="66">
        <v>8</v>
      </c>
      <c r="CQ732" s="66">
        <v>1</v>
      </c>
      <c r="CR732" s="67">
        <v>0.25688073394495414</v>
      </c>
      <c r="CS732" s="67">
        <v>0.21834862385321102</v>
      </c>
      <c r="CT732" s="67">
        <v>0.28256880733944956</v>
      </c>
      <c r="CU732" s="67">
        <v>0.14311926605504588</v>
      </c>
      <c r="CV732" s="67">
        <v>9.9082568807339455E-2</v>
      </c>
      <c r="CW732" s="68">
        <v>16</v>
      </c>
      <c r="CX732" s="68">
        <v>6</v>
      </c>
      <c r="CY732" s="68">
        <v>9</v>
      </c>
      <c r="CZ732" s="68">
        <v>1</v>
      </c>
    </row>
    <row r="733" spans="1:104" x14ac:dyDescent="0.3">
      <c r="A733" s="3" t="s">
        <v>1003</v>
      </c>
      <c r="B733" s="3" t="s">
        <v>1326</v>
      </c>
      <c r="C733" s="3" t="s">
        <v>1350</v>
      </c>
      <c r="D733" s="6">
        <v>528846</v>
      </c>
      <c r="E733" s="4">
        <v>587</v>
      </c>
      <c r="F733" s="4">
        <v>191</v>
      </c>
      <c r="G733" s="54">
        <v>0.32538330494037476</v>
      </c>
      <c r="H733" s="4">
        <v>1</v>
      </c>
      <c r="I733" s="4">
        <v>191</v>
      </c>
      <c r="J733" s="6"/>
      <c r="K733" s="6">
        <v>191</v>
      </c>
      <c r="L733" s="6"/>
      <c r="M733" s="61"/>
      <c r="N733" s="4" t="s">
        <v>1712</v>
      </c>
      <c r="O733" s="4">
        <v>53</v>
      </c>
      <c r="P733" s="4">
        <v>99</v>
      </c>
      <c r="Q733" s="4">
        <v>100</v>
      </c>
      <c r="R733" s="4">
        <v>100</v>
      </c>
      <c r="S733" s="4">
        <v>0</v>
      </c>
      <c r="T733" s="4">
        <v>0</v>
      </c>
      <c r="U733" s="4">
        <v>0</v>
      </c>
      <c r="V733" s="4">
        <v>100</v>
      </c>
      <c r="W733" s="4">
        <v>99</v>
      </c>
      <c r="X733" s="4">
        <v>1</v>
      </c>
      <c r="Y733" s="4">
        <v>0</v>
      </c>
      <c r="Z733" s="4">
        <v>0</v>
      </c>
      <c r="AA733" s="4">
        <v>100</v>
      </c>
      <c r="AB733" s="4">
        <v>100</v>
      </c>
      <c r="AC733" s="4">
        <v>100</v>
      </c>
      <c r="AD733" s="4">
        <v>100</v>
      </c>
      <c r="AE733" s="4">
        <v>70</v>
      </c>
      <c r="AF733" s="4">
        <v>0</v>
      </c>
      <c r="AG733" s="4">
        <v>60</v>
      </c>
      <c r="AH733" s="4">
        <v>40</v>
      </c>
      <c r="AI733" s="4">
        <v>100</v>
      </c>
      <c r="AJ733" s="4">
        <v>2</v>
      </c>
      <c r="AK733" s="4" t="s">
        <v>96</v>
      </c>
      <c r="AL733" s="4" t="s">
        <v>96</v>
      </c>
      <c r="AM733" s="4">
        <v>4</v>
      </c>
      <c r="AN733" s="4" t="s">
        <v>97</v>
      </c>
      <c r="AO733" s="4" t="s">
        <v>97</v>
      </c>
      <c r="AP733" s="4" t="s">
        <v>97</v>
      </c>
      <c r="AQ733" s="4" t="s">
        <v>97</v>
      </c>
      <c r="AR733" s="4" t="s">
        <v>97</v>
      </c>
      <c r="AS733" s="4" t="s">
        <v>97</v>
      </c>
      <c r="AT733" s="4" t="s">
        <v>97</v>
      </c>
      <c r="AU733" s="4" t="s">
        <v>96</v>
      </c>
      <c r="AV733" s="4" t="s">
        <v>97</v>
      </c>
      <c r="AW733" s="4" t="s">
        <v>97</v>
      </c>
      <c r="AX733" s="4" t="s">
        <v>97</v>
      </c>
      <c r="AY733" s="4" t="s">
        <v>97</v>
      </c>
      <c r="AZ733" s="4" t="s">
        <v>97</v>
      </c>
      <c r="BA733" s="4" t="s">
        <v>97</v>
      </c>
      <c r="BB733" s="4" t="s">
        <v>97</v>
      </c>
      <c r="BC733" s="4" t="s">
        <v>97</v>
      </c>
      <c r="BD733" s="4" t="s">
        <v>1439</v>
      </c>
      <c r="BE733" s="4">
        <v>2</v>
      </c>
      <c r="BF733" s="4">
        <v>15</v>
      </c>
      <c r="BG733" s="4">
        <v>15</v>
      </c>
      <c r="BH733" s="4">
        <v>0</v>
      </c>
      <c r="BI733" s="4">
        <v>15</v>
      </c>
      <c r="BJ733" s="4">
        <v>0</v>
      </c>
      <c r="BK733" s="4">
        <v>7</v>
      </c>
      <c r="BL733" s="4" t="s">
        <v>97</v>
      </c>
      <c r="BM733" s="4" t="s">
        <v>97</v>
      </c>
      <c r="BN733" s="4" t="s">
        <v>98</v>
      </c>
      <c r="BO733" s="6" t="s">
        <v>97</v>
      </c>
      <c r="BP733" s="6" t="s">
        <v>98</v>
      </c>
      <c r="BQ733" s="6" t="s">
        <v>98</v>
      </c>
      <c r="BR733" s="6" t="s">
        <v>96</v>
      </c>
      <c r="BS733" s="6">
        <v>25</v>
      </c>
      <c r="BT733" s="6" t="s">
        <v>96</v>
      </c>
      <c r="BU733" s="29" t="s">
        <v>430</v>
      </c>
      <c r="BV733" s="29" t="s">
        <v>1798</v>
      </c>
      <c r="BW733" s="29" t="s">
        <v>1798</v>
      </c>
      <c r="BX733" s="29" t="s">
        <v>429</v>
      </c>
      <c r="BY733" s="29" t="s">
        <v>430</v>
      </c>
      <c r="BZ733" s="65" t="s">
        <v>1800</v>
      </c>
      <c r="CA733" s="65" t="s">
        <v>1800</v>
      </c>
      <c r="CB733" s="65" t="s">
        <v>429</v>
      </c>
      <c r="CC733" s="65" t="s">
        <v>429</v>
      </c>
      <c r="CD733" s="66">
        <v>50</v>
      </c>
      <c r="CE733" s="66">
        <v>20</v>
      </c>
      <c r="CF733" s="66">
        <v>15</v>
      </c>
      <c r="CG733" s="66">
        <v>0</v>
      </c>
      <c r="CH733" s="66">
        <v>0</v>
      </c>
      <c r="CI733" s="66">
        <v>62</v>
      </c>
      <c r="CJ733" s="66">
        <v>5</v>
      </c>
      <c r="CK733" s="66">
        <v>19</v>
      </c>
      <c r="CL733" s="66">
        <v>166</v>
      </c>
      <c r="CM733" s="66">
        <v>80</v>
      </c>
      <c r="CN733" s="66">
        <v>10</v>
      </c>
      <c r="CO733" s="66">
        <v>28</v>
      </c>
      <c r="CP733" s="66">
        <v>0</v>
      </c>
      <c r="CQ733" s="66">
        <v>0</v>
      </c>
      <c r="CR733" s="67">
        <v>0.26223776223776224</v>
      </c>
      <c r="CS733" s="67">
        <v>0.22202797202797203</v>
      </c>
      <c r="CT733" s="67">
        <v>0.27797202797202797</v>
      </c>
      <c r="CU733" s="67">
        <v>0.12587412587412589</v>
      </c>
      <c r="CV733" s="67">
        <v>0.11188811188811189</v>
      </c>
      <c r="CW733" s="68">
        <v>18</v>
      </c>
      <c r="CX733" s="68">
        <v>2</v>
      </c>
      <c r="CY733" s="68">
        <v>9</v>
      </c>
      <c r="CZ733" s="68">
        <v>2</v>
      </c>
    </row>
    <row r="734" spans="1:104" x14ac:dyDescent="0.3">
      <c r="A734" s="3" t="s">
        <v>1003</v>
      </c>
      <c r="B734" s="3" t="s">
        <v>1326</v>
      </c>
      <c r="C734" s="3" t="s">
        <v>1351</v>
      </c>
      <c r="D734" s="6">
        <v>528901</v>
      </c>
      <c r="E734" s="4">
        <v>1663</v>
      </c>
      <c r="F734" s="4">
        <v>484</v>
      </c>
      <c r="G734" s="54">
        <v>0.29104028863499698</v>
      </c>
      <c r="H734" s="4">
        <v>1</v>
      </c>
      <c r="I734" s="4">
        <v>144</v>
      </c>
      <c r="J734" s="6"/>
      <c r="K734" s="6">
        <v>144</v>
      </c>
      <c r="L734" s="6"/>
      <c r="M734" s="61">
        <v>340</v>
      </c>
      <c r="N734" s="4" t="s">
        <v>1712</v>
      </c>
      <c r="O734" s="4">
        <v>0</v>
      </c>
      <c r="P734" s="4">
        <v>0</v>
      </c>
      <c r="Q734" s="4">
        <v>100</v>
      </c>
      <c r="R734" s="4">
        <v>100</v>
      </c>
      <c r="S734" s="4">
        <v>0</v>
      </c>
      <c r="T734" s="4">
        <v>0</v>
      </c>
      <c r="U734" s="4">
        <v>0</v>
      </c>
      <c r="V734" s="4">
        <v>100</v>
      </c>
      <c r="W734" s="4">
        <v>100</v>
      </c>
      <c r="X734" s="4">
        <v>0</v>
      </c>
      <c r="Y734" s="4">
        <v>0</v>
      </c>
      <c r="Z734" s="4">
        <v>0</v>
      </c>
      <c r="AA734" s="4">
        <v>100</v>
      </c>
      <c r="AB734" s="4">
        <v>100</v>
      </c>
      <c r="AC734" s="4">
        <v>100</v>
      </c>
      <c r="AD734" s="4">
        <v>100</v>
      </c>
      <c r="AE734" s="4">
        <v>100</v>
      </c>
      <c r="AF734" s="4">
        <v>0</v>
      </c>
      <c r="AG734" s="4">
        <v>40</v>
      </c>
      <c r="AH734" s="4">
        <v>60</v>
      </c>
      <c r="AI734" s="4">
        <v>100</v>
      </c>
      <c r="AJ734" s="4">
        <v>2</v>
      </c>
      <c r="AK734" s="4" t="s">
        <v>96</v>
      </c>
      <c r="AL734" s="4" t="s">
        <v>96</v>
      </c>
      <c r="AM734" s="4">
        <v>2</v>
      </c>
      <c r="AN734" s="4" t="s">
        <v>97</v>
      </c>
      <c r="AO734" s="4" t="s">
        <v>96</v>
      </c>
      <c r="AP734" s="4" t="s">
        <v>96</v>
      </c>
      <c r="AQ734" s="4" t="s">
        <v>96</v>
      </c>
      <c r="AR734" s="4" t="s">
        <v>96</v>
      </c>
      <c r="AS734" s="4" t="s">
        <v>97</v>
      </c>
      <c r="AT734" s="4" t="s">
        <v>97</v>
      </c>
      <c r="AU734" s="4" t="s">
        <v>97</v>
      </c>
      <c r="AV734" s="4" t="s">
        <v>97</v>
      </c>
      <c r="AW734" s="4" t="s">
        <v>97</v>
      </c>
      <c r="AX734" s="4" t="s">
        <v>97</v>
      </c>
      <c r="AY734" s="4" t="s">
        <v>97</v>
      </c>
      <c r="AZ734" s="4" t="s">
        <v>97</v>
      </c>
      <c r="BA734" s="4" t="s">
        <v>97</v>
      </c>
      <c r="BB734" s="4" t="s">
        <v>97</v>
      </c>
      <c r="BC734" s="4" t="s">
        <v>97</v>
      </c>
      <c r="BD734" s="4" t="s">
        <v>96</v>
      </c>
      <c r="BE734" s="4">
        <v>0</v>
      </c>
      <c r="BF734" s="4">
        <v>0</v>
      </c>
      <c r="BG734" s="4">
        <v>10</v>
      </c>
      <c r="BH734" s="4">
        <v>0</v>
      </c>
      <c r="BI734" s="4">
        <v>0</v>
      </c>
      <c r="BJ734" s="4">
        <v>0</v>
      </c>
      <c r="BK734" s="4">
        <v>7</v>
      </c>
      <c r="BL734" s="4" t="s">
        <v>97</v>
      </c>
      <c r="BM734" s="4" t="s">
        <v>97</v>
      </c>
      <c r="BN734" s="4" t="s">
        <v>98</v>
      </c>
      <c r="BO734" s="6" t="s">
        <v>97</v>
      </c>
      <c r="BP734" s="6" t="s">
        <v>98</v>
      </c>
      <c r="BQ734" s="6" t="s">
        <v>98</v>
      </c>
      <c r="BR734" s="6" t="s">
        <v>96</v>
      </c>
      <c r="BS734" s="6">
        <v>22</v>
      </c>
      <c r="BT734" s="6" t="s">
        <v>96</v>
      </c>
      <c r="BU734" s="29" t="s">
        <v>430</v>
      </c>
      <c r="BV734" s="29" t="s">
        <v>1801</v>
      </c>
      <c r="BW734" s="29" t="s">
        <v>429</v>
      </c>
      <c r="BX734" s="29" t="s">
        <v>429</v>
      </c>
      <c r="BY734" s="29" t="s">
        <v>430</v>
      </c>
      <c r="BZ734" s="65" t="s">
        <v>429</v>
      </c>
      <c r="CA734" s="65" t="s">
        <v>429</v>
      </c>
      <c r="CB734" s="65" t="s">
        <v>429</v>
      </c>
      <c r="CC734" s="65" t="s">
        <v>429</v>
      </c>
      <c r="CD734" s="66">
        <v>117</v>
      </c>
      <c r="CE734" s="66">
        <v>62</v>
      </c>
      <c r="CF734" s="66">
        <v>34</v>
      </c>
      <c r="CG734" s="66">
        <v>0</v>
      </c>
      <c r="CH734" s="66">
        <v>1</v>
      </c>
      <c r="CI734" s="66">
        <v>95</v>
      </c>
      <c r="CJ734" s="66">
        <v>0</v>
      </c>
      <c r="CK734" s="66">
        <v>45</v>
      </c>
      <c r="CL734" s="66">
        <v>340</v>
      </c>
      <c r="CM734" s="66">
        <v>185</v>
      </c>
      <c r="CN734" s="66">
        <v>17</v>
      </c>
      <c r="CO734" s="66">
        <v>46</v>
      </c>
      <c r="CP734" s="66">
        <v>159</v>
      </c>
      <c r="CQ734" s="66">
        <v>158</v>
      </c>
      <c r="CR734" s="67">
        <v>0.17805755395683454</v>
      </c>
      <c r="CS734" s="67">
        <v>0.22182254196642687</v>
      </c>
      <c r="CT734" s="67">
        <v>0.26798561151079137</v>
      </c>
      <c r="CU734" s="67">
        <v>0.1882494004796163</v>
      </c>
      <c r="CV734" s="67">
        <v>0.14388489208633093</v>
      </c>
      <c r="CW734" s="68">
        <v>30</v>
      </c>
      <c r="CX734" s="68">
        <v>21</v>
      </c>
      <c r="CY734" s="68">
        <v>15</v>
      </c>
      <c r="CZ734" s="68">
        <v>9</v>
      </c>
    </row>
    <row r="735" spans="1:104" x14ac:dyDescent="0.3">
      <c r="A735" s="3" t="s">
        <v>1003</v>
      </c>
      <c r="B735" s="3" t="s">
        <v>1326</v>
      </c>
      <c r="C735" s="3" t="s">
        <v>1352</v>
      </c>
      <c r="D735" s="6">
        <v>528919</v>
      </c>
      <c r="E735" s="4">
        <v>1518</v>
      </c>
      <c r="F735" s="4">
        <v>52</v>
      </c>
      <c r="G735" s="54">
        <v>3.4255599472990776E-2</v>
      </c>
      <c r="H735" s="4">
        <v>1</v>
      </c>
      <c r="I735" s="4">
        <v>52</v>
      </c>
      <c r="J735" s="6">
        <v>52</v>
      </c>
      <c r="K735" s="6"/>
      <c r="L735" s="6"/>
      <c r="M735" s="61"/>
      <c r="N735" s="4" t="s">
        <v>1712</v>
      </c>
      <c r="O735" s="4">
        <v>0</v>
      </c>
      <c r="P735" s="4">
        <v>0</v>
      </c>
      <c r="Q735" s="4">
        <v>80</v>
      </c>
      <c r="R735" s="4">
        <v>60</v>
      </c>
      <c r="S735" s="4">
        <v>40</v>
      </c>
      <c r="T735" s="4">
        <v>0</v>
      </c>
      <c r="U735" s="4">
        <v>0</v>
      </c>
      <c r="V735" s="4">
        <v>80</v>
      </c>
      <c r="W735" s="4">
        <v>60</v>
      </c>
      <c r="X735" s="4">
        <v>20</v>
      </c>
      <c r="Y735" s="4">
        <v>0</v>
      </c>
      <c r="Z735" s="4">
        <v>20</v>
      </c>
      <c r="AA735" s="4">
        <v>100</v>
      </c>
      <c r="AB735" s="4">
        <v>100</v>
      </c>
      <c r="AC735" s="4">
        <v>100</v>
      </c>
      <c r="AD735" s="4">
        <v>90</v>
      </c>
      <c r="AE735" s="4">
        <v>70</v>
      </c>
      <c r="AF735" s="4">
        <v>0</v>
      </c>
      <c r="AG735" s="4">
        <v>70</v>
      </c>
      <c r="AH735" s="4">
        <v>30</v>
      </c>
      <c r="AI735" s="4">
        <v>100</v>
      </c>
      <c r="AJ735" s="4">
        <v>2</v>
      </c>
      <c r="AK735" s="4" t="s">
        <v>96</v>
      </c>
      <c r="AL735" s="4" t="s">
        <v>96</v>
      </c>
      <c r="AM735" s="4">
        <v>4</v>
      </c>
      <c r="AN735" s="4" t="s">
        <v>97</v>
      </c>
      <c r="AO735" s="4" t="s">
        <v>96</v>
      </c>
      <c r="AP735" s="4" t="s">
        <v>96</v>
      </c>
      <c r="AQ735" s="4" t="s">
        <v>97</v>
      </c>
      <c r="AR735" s="4" t="s">
        <v>97</v>
      </c>
      <c r="AS735" s="4" t="s">
        <v>97</v>
      </c>
      <c r="AT735" s="4" t="s">
        <v>97</v>
      </c>
      <c r="AU735" s="4" t="s">
        <v>97</v>
      </c>
      <c r="AV735" s="4" t="s">
        <v>97</v>
      </c>
      <c r="AW735" s="4" t="s">
        <v>97</v>
      </c>
      <c r="AX735" s="4" t="s">
        <v>97</v>
      </c>
      <c r="AY735" s="4" t="s">
        <v>97</v>
      </c>
      <c r="AZ735" s="4" t="s">
        <v>97</v>
      </c>
      <c r="BA735" s="4" t="s">
        <v>97</v>
      </c>
      <c r="BB735" s="4" t="s">
        <v>97</v>
      </c>
      <c r="BC735" s="4" t="s">
        <v>96</v>
      </c>
      <c r="BD735" s="4" t="s">
        <v>96</v>
      </c>
      <c r="BE735" s="4">
        <v>4</v>
      </c>
      <c r="BF735" s="4">
        <v>14</v>
      </c>
      <c r="BG735" s="4">
        <v>14</v>
      </c>
      <c r="BH735" s="4">
        <v>1</v>
      </c>
      <c r="BI735" s="4">
        <v>0</v>
      </c>
      <c r="BJ735" s="4">
        <v>1</v>
      </c>
      <c r="BK735" s="4">
        <v>9</v>
      </c>
      <c r="BL735" s="4" t="s">
        <v>97</v>
      </c>
      <c r="BM735" s="4" t="s">
        <v>97</v>
      </c>
      <c r="BN735" s="4" t="s">
        <v>98</v>
      </c>
      <c r="BO735" s="6" t="s">
        <v>97</v>
      </c>
      <c r="BP735" s="6" t="s">
        <v>98</v>
      </c>
      <c r="BQ735" s="6" t="s">
        <v>98</v>
      </c>
      <c r="BR735" s="6" t="s">
        <v>96</v>
      </c>
      <c r="BS735" s="6">
        <v>12</v>
      </c>
      <c r="BT735" s="6" t="s">
        <v>96</v>
      </c>
      <c r="BU735" s="29" t="s">
        <v>429</v>
      </c>
      <c r="BV735" s="29" t="s">
        <v>429</v>
      </c>
      <c r="BW735" s="29" t="s">
        <v>429</v>
      </c>
      <c r="BX735" s="29" t="s">
        <v>429</v>
      </c>
      <c r="BY735" s="29" t="s">
        <v>429</v>
      </c>
      <c r="BZ735" s="65" t="s">
        <v>429</v>
      </c>
      <c r="CA735" s="65" t="s">
        <v>1799</v>
      </c>
      <c r="CB735" s="65" t="s">
        <v>429</v>
      </c>
      <c r="CC735" s="65" t="s">
        <v>429</v>
      </c>
      <c r="CD735" s="66">
        <v>72</v>
      </c>
      <c r="CE735" s="66">
        <v>25</v>
      </c>
      <c r="CF735" s="66">
        <v>9</v>
      </c>
      <c r="CG735" s="66">
        <v>0</v>
      </c>
      <c r="CH735" s="66">
        <v>5</v>
      </c>
      <c r="CI735" s="66">
        <v>35</v>
      </c>
      <c r="CJ735" s="66">
        <v>0</v>
      </c>
      <c r="CK735" s="66">
        <v>22</v>
      </c>
      <c r="CL735" s="66">
        <v>299</v>
      </c>
      <c r="CM735" s="66">
        <v>178</v>
      </c>
      <c r="CN735" s="66">
        <v>8</v>
      </c>
      <c r="CO735" s="66">
        <v>23</v>
      </c>
      <c r="CP735" s="66">
        <v>1</v>
      </c>
      <c r="CQ735" s="66">
        <v>1</v>
      </c>
      <c r="CR735" s="67">
        <v>0.13666228646517739</v>
      </c>
      <c r="CS735" s="67">
        <v>0.19710906701708278</v>
      </c>
      <c r="CT735" s="67">
        <v>0.29894875164257556</v>
      </c>
      <c r="CU735" s="67">
        <v>0.18265440210249673</v>
      </c>
      <c r="CV735" s="67">
        <v>0.18462549277266754</v>
      </c>
      <c r="CW735" s="68">
        <v>15</v>
      </c>
      <c r="CX735" s="68">
        <v>25</v>
      </c>
      <c r="CY735" s="68">
        <v>12</v>
      </c>
      <c r="CZ735" s="68">
        <v>17</v>
      </c>
    </row>
    <row r="736" spans="1:104" x14ac:dyDescent="0.3">
      <c r="A736" s="3" t="s">
        <v>1003</v>
      </c>
      <c r="B736" s="3" t="s">
        <v>1326</v>
      </c>
      <c r="C736" s="3" t="s">
        <v>1353</v>
      </c>
      <c r="D736" s="6">
        <v>528943</v>
      </c>
      <c r="E736" s="4">
        <v>820</v>
      </c>
      <c r="F736" s="4">
        <v>324</v>
      </c>
      <c r="G736" s="54">
        <v>0.39512195121951221</v>
      </c>
      <c r="H736" s="4">
        <v>1</v>
      </c>
      <c r="I736" s="4">
        <v>314</v>
      </c>
      <c r="J736" s="6">
        <v>314</v>
      </c>
      <c r="K736" s="6"/>
      <c r="L736" s="6"/>
      <c r="M736" s="61">
        <v>10</v>
      </c>
      <c r="N736" s="4" t="s">
        <v>1712</v>
      </c>
      <c r="O736" s="4">
        <v>0</v>
      </c>
      <c r="P736" s="4">
        <v>0</v>
      </c>
      <c r="Q736" s="4">
        <v>0</v>
      </c>
      <c r="R736" s="4">
        <v>0</v>
      </c>
      <c r="S736" s="4">
        <v>100</v>
      </c>
      <c r="T736" s="4">
        <v>0</v>
      </c>
      <c r="U736" s="4">
        <v>0</v>
      </c>
      <c r="V736" s="4">
        <v>0</v>
      </c>
      <c r="W736" s="4">
        <v>0</v>
      </c>
      <c r="X736" s="4">
        <v>90</v>
      </c>
      <c r="Y736" s="4">
        <v>10</v>
      </c>
      <c r="Z736" s="4">
        <v>0</v>
      </c>
      <c r="AA736" s="4">
        <v>100</v>
      </c>
      <c r="AB736" s="4">
        <v>100</v>
      </c>
      <c r="AC736" s="4">
        <v>100</v>
      </c>
      <c r="AD736" s="4">
        <v>90</v>
      </c>
      <c r="AE736" s="4">
        <v>80</v>
      </c>
      <c r="AF736" s="4">
        <v>0</v>
      </c>
      <c r="AG736" s="4">
        <v>60</v>
      </c>
      <c r="AH736" s="4">
        <v>40</v>
      </c>
      <c r="AI736" s="4">
        <v>95</v>
      </c>
      <c r="AJ736" s="4">
        <v>2</v>
      </c>
      <c r="AK736" s="4" t="s">
        <v>96</v>
      </c>
      <c r="AL736" s="4" t="s">
        <v>96</v>
      </c>
      <c r="AM736" s="4">
        <v>2</v>
      </c>
      <c r="AN736" s="4" t="s">
        <v>96</v>
      </c>
      <c r="AO736" s="4" t="s">
        <v>96</v>
      </c>
      <c r="AP736" s="4" t="s">
        <v>97</v>
      </c>
      <c r="AQ736" s="4" t="s">
        <v>96</v>
      </c>
      <c r="AR736" s="4" t="s">
        <v>96</v>
      </c>
      <c r="AS736" s="4" t="s">
        <v>97</v>
      </c>
      <c r="AT736" s="4" t="s">
        <v>97</v>
      </c>
      <c r="AU736" s="4" t="s">
        <v>97</v>
      </c>
      <c r="AV736" s="4" t="s">
        <v>97</v>
      </c>
      <c r="AW736" s="4" t="s">
        <v>97</v>
      </c>
      <c r="AX736" s="4" t="s">
        <v>97</v>
      </c>
      <c r="AY736" s="4" t="s">
        <v>97</v>
      </c>
      <c r="AZ736" s="4" t="s">
        <v>97</v>
      </c>
      <c r="BA736" s="4" t="s">
        <v>97</v>
      </c>
      <c r="BB736" s="4" t="s">
        <v>97</v>
      </c>
      <c r="BC736" s="4" t="s">
        <v>97</v>
      </c>
      <c r="BD736" s="4" t="s">
        <v>96</v>
      </c>
      <c r="BE736" s="4">
        <v>3</v>
      </c>
      <c r="BF736" s="4">
        <v>12</v>
      </c>
      <c r="BG736" s="4">
        <v>12</v>
      </c>
      <c r="BH736" s="4">
        <v>1</v>
      </c>
      <c r="BI736" s="4">
        <v>12</v>
      </c>
      <c r="BJ736" s="4">
        <v>1</v>
      </c>
      <c r="BK736" s="4">
        <v>7</v>
      </c>
      <c r="BL736" s="4" t="s">
        <v>97</v>
      </c>
      <c r="BM736" s="4" t="s">
        <v>97</v>
      </c>
      <c r="BN736" s="4" t="s">
        <v>98</v>
      </c>
      <c r="BO736" s="6" t="s">
        <v>97</v>
      </c>
      <c r="BP736" s="6" t="s">
        <v>98</v>
      </c>
      <c r="BQ736" s="6" t="s">
        <v>98</v>
      </c>
      <c r="BR736" s="6" t="s">
        <v>96</v>
      </c>
      <c r="BS736" s="6">
        <v>30</v>
      </c>
      <c r="BT736" s="6" t="s">
        <v>96</v>
      </c>
      <c r="BU736" s="29" t="s">
        <v>430</v>
      </c>
      <c r="BV736" s="29" t="s">
        <v>429</v>
      </c>
      <c r="BW736" s="29" t="s">
        <v>429</v>
      </c>
      <c r="BX736" s="29" t="s">
        <v>429</v>
      </c>
      <c r="BY736" s="29" t="s">
        <v>430</v>
      </c>
      <c r="BZ736" s="65" t="s">
        <v>429</v>
      </c>
      <c r="CA736" s="65" t="s">
        <v>429</v>
      </c>
      <c r="CB736" s="65" t="s">
        <v>429</v>
      </c>
      <c r="CC736" s="65" t="s">
        <v>429</v>
      </c>
      <c r="CD736" s="66">
        <v>84</v>
      </c>
      <c r="CE736" s="66">
        <v>46</v>
      </c>
      <c r="CF736" s="66">
        <v>23</v>
      </c>
      <c r="CG736" s="66">
        <v>0</v>
      </c>
      <c r="CH736" s="66">
        <v>0</v>
      </c>
      <c r="CI736" s="66">
        <v>109</v>
      </c>
      <c r="CJ736" s="66">
        <v>0</v>
      </c>
      <c r="CK736" s="66">
        <v>36</v>
      </c>
      <c r="CL736" s="66">
        <v>181</v>
      </c>
      <c r="CM736" s="66">
        <v>101</v>
      </c>
      <c r="CN736" s="66">
        <v>9</v>
      </c>
      <c r="CO736" s="66">
        <v>28</v>
      </c>
      <c r="CP736" s="66">
        <v>43</v>
      </c>
      <c r="CQ736" s="66">
        <v>32</v>
      </c>
      <c r="CR736" s="67">
        <v>0.21437578814627994</v>
      </c>
      <c r="CS736" s="67">
        <v>0.20807061790668349</v>
      </c>
      <c r="CT736" s="67">
        <v>0.29129886506935687</v>
      </c>
      <c r="CU736" s="67">
        <v>0.14880201765447668</v>
      </c>
      <c r="CV736" s="67">
        <v>0.13745271122320302</v>
      </c>
      <c r="CW736" s="68">
        <v>0</v>
      </c>
      <c r="CX736" s="68">
        <v>11</v>
      </c>
      <c r="CY736" s="68">
        <v>9</v>
      </c>
      <c r="CZ736" s="68">
        <v>9</v>
      </c>
    </row>
    <row r="737" spans="1:104" x14ac:dyDescent="0.3">
      <c r="A737" s="3" t="s">
        <v>1003</v>
      </c>
      <c r="B737" s="3" t="s">
        <v>1326</v>
      </c>
      <c r="C737" s="3" t="s">
        <v>1354</v>
      </c>
      <c r="D737" s="6">
        <v>528960</v>
      </c>
      <c r="E737" s="4">
        <v>792</v>
      </c>
      <c r="F737" s="4">
        <v>50</v>
      </c>
      <c r="G737" s="54">
        <v>6.3131313131313135E-2</v>
      </c>
      <c r="H737" s="4">
        <v>1</v>
      </c>
      <c r="I737" s="4">
        <v>30</v>
      </c>
      <c r="J737" s="6"/>
      <c r="K737" s="6">
        <v>30</v>
      </c>
      <c r="L737" s="6"/>
      <c r="M737" s="61">
        <v>20</v>
      </c>
      <c r="N737" s="4" t="s">
        <v>1709</v>
      </c>
      <c r="O737" s="4">
        <v>0</v>
      </c>
      <c r="P737" s="4">
        <v>0</v>
      </c>
      <c r="Q737" s="4">
        <v>100</v>
      </c>
      <c r="R737" s="4">
        <v>100</v>
      </c>
      <c r="S737" s="4">
        <v>0</v>
      </c>
      <c r="T737" s="4">
        <v>0</v>
      </c>
      <c r="U737" s="4">
        <v>0</v>
      </c>
      <c r="V737" s="4">
        <v>0</v>
      </c>
      <c r="W737" s="4">
        <v>0</v>
      </c>
      <c r="X737" s="4">
        <v>95</v>
      </c>
      <c r="Y737" s="4">
        <v>5</v>
      </c>
      <c r="Z737" s="4">
        <v>0</v>
      </c>
      <c r="AA737" s="4">
        <v>100</v>
      </c>
      <c r="AB737" s="4">
        <v>100</v>
      </c>
      <c r="AC737" s="4">
        <v>100</v>
      </c>
      <c r="AD737" s="4">
        <v>100</v>
      </c>
      <c r="AE737" s="4">
        <v>100</v>
      </c>
      <c r="AF737" s="4">
        <v>0</v>
      </c>
      <c r="AG737" s="4">
        <v>50</v>
      </c>
      <c r="AH737" s="4">
        <v>50</v>
      </c>
      <c r="AI737" s="4">
        <v>100</v>
      </c>
      <c r="AJ737" s="4">
        <v>2</v>
      </c>
      <c r="AK737" s="4" t="s">
        <v>96</v>
      </c>
      <c r="AL737" s="4" t="s">
        <v>96</v>
      </c>
      <c r="AM737" s="4">
        <v>2</v>
      </c>
      <c r="AN737" s="4" t="s">
        <v>97</v>
      </c>
      <c r="AO737" s="4" t="s">
        <v>97</v>
      </c>
      <c r="AP737" s="4" t="s">
        <v>97</v>
      </c>
      <c r="AQ737" s="4" t="s">
        <v>97</v>
      </c>
      <c r="AR737" s="4" t="s">
        <v>96</v>
      </c>
      <c r="AS737" s="4" t="s">
        <v>97</v>
      </c>
      <c r="AT737" s="4" t="s">
        <v>97</v>
      </c>
      <c r="AU737" s="4" t="s">
        <v>97</v>
      </c>
      <c r="AV737" s="4" t="s">
        <v>97</v>
      </c>
      <c r="AW737" s="4" t="s">
        <v>97</v>
      </c>
      <c r="AX737" s="4" t="s">
        <v>97</v>
      </c>
      <c r="AY737" s="4" t="s">
        <v>97</v>
      </c>
      <c r="AZ737" s="4" t="s">
        <v>97</v>
      </c>
      <c r="BA737" s="4" t="s">
        <v>97</v>
      </c>
      <c r="BB737" s="4" t="s">
        <v>97</v>
      </c>
      <c r="BC737" s="4" t="s">
        <v>97</v>
      </c>
      <c r="BD737" s="4" t="s">
        <v>96</v>
      </c>
      <c r="BE737" s="4">
        <v>7</v>
      </c>
      <c r="BF737" s="4">
        <v>7</v>
      </c>
      <c r="BG737" s="4">
        <v>7</v>
      </c>
      <c r="BH737" s="4">
        <v>0</v>
      </c>
      <c r="BI737" s="4">
        <v>0</v>
      </c>
      <c r="BJ737" s="4">
        <v>0</v>
      </c>
      <c r="BK737" s="4">
        <v>5</v>
      </c>
      <c r="BL737" s="4" t="s">
        <v>97</v>
      </c>
      <c r="BM737" s="4" t="s">
        <v>97</v>
      </c>
      <c r="BN737" s="4" t="s">
        <v>98</v>
      </c>
      <c r="BO737" s="6" t="s">
        <v>97</v>
      </c>
      <c r="BP737" s="6" t="s">
        <v>98</v>
      </c>
      <c r="BQ737" s="6" t="s">
        <v>98</v>
      </c>
      <c r="BR737" s="6" t="s">
        <v>96</v>
      </c>
      <c r="BS737" s="6">
        <v>13</v>
      </c>
      <c r="BT737" s="6" t="s">
        <v>96</v>
      </c>
      <c r="BU737" s="29" t="s">
        <v>429</v>
      </c>
      <c r="BV737" s="29" t="s">
        <v>1801</v>
      </c>
      <c r="BW737" s="29" t="s">
        <v>429</v>
      </c>
      <c r="BX737" s="29" t="s">
        <v>429</v>
      </c>
      <c r="BY737" s="29" t="s">
        <v>429</v>
      </c>
      <c r="BZ737" s="65" t="s">
        <v>429</v>
      </c>
      <c r="CA737" s="65" t="s">
        <v>429</v>
      </c>
      <c r="CB737" s="65" t="s">
        <v>429</v>
      </c>
      <c r="CC737" s="65" t="s">
        <v>429</v>
      </c>
      <c r="CD737" s="66">
        <v>42</v>
      </c>
      <c r="CE737" s="66">
        <v>17</v>
      </c>
      <c r="CF737" s="66">
        <v>7</v>
      </c>
      <c r="CG737" s="66">
        <v>0</v>
      </c>
      <c r="CH737" s="66">
        <v>0</v>
      </c>
      <c r="CI737" s="66">
        <v>51</v>
      </c>
      <c r="CJ737" s="66">
        <v>9</v>
      </c>
      <c r="CK737" s="66">
        <v>16</v>
      </c>
      <c r="CL737" s="66">
        <v>209</v>
      </c>
      <c r="CM737" s="66">
        <v>107</v>
      </c>
      <c r="CN737" s="66">
        <v>12</v>
      </c>
      <c r="CO737" s="66">
        <v>31</v>
      </c>
      <c r="CP737" s="66">
        <v>8</v>
      </c>
      <c r="CQ737" s="66">
        <v>8</v>
      </c>
      <c r="CR737" s="67">
        <v>0.20959595959595959</v>
      </c>
      <c r="CS737" s="67">
        <v>0.25378787878787878</v>
      </c>
      <c r="CT737" s="67">
        <v>0.26136363636363635</v>
      </c>
      <c r="CU737" s="67">
        <v>0.17045454545454544</v>
      </c>
      <c r="CV737" s="67">
        <v>0.10479797979797979</v>
      </c>
      <c r="CW737" s="68">
        <v>9</v>
      </c>
      <c r="CX737" s="68">
        <v>18</v>
      </c>
      <c r="CY737" s="68">
        <v>12</v>
      </c>
      <c r="CZ737" s="68">
        <v>7</v>
      </c>
    </row>
    <row r="738" spans="1:104" x14ac:dyDescent="0.3">
      <c r="A738" s="3" t="s">
        <v>1003</v>
      </c>
      <c r="B738" s="3" t="s">
        <v>1326</v>
      </c>
      <c r="C738" s="3" t="s">
        <v>1355</v>
      </c>
      <c r="D738" s="6">
        <v>529001</v>
      </c>
      <c r="E738" s="4">
        <v>930</v>
      </c>
      <c r="F738" s="4">
        <v>370</v>
      </c>
      <c r="G738" s="54">
        <v>0.39784946236559138</v>
      </c>
      <c r="H738" s="4">
        <v>1</v>
      </c>
      <c r="I738" s="4">
        <v>370</v>
      </c>
      <c r="J738" s="6"/>
      <c r="K738" s="6">
        <v>370</v>
      </c>
      <c r="L738" s="6"/>
      <c r="M738" s="61"/>
      <c r="N738" s="4" t="s">
        <v>1709</v>
      </c>
      <c r="O738" s="4">
        <v>0</v>
      </c>
      <c r="P738" s="4">
        <v>0</v>
      </c>
      <c r="Q738" s="4">
        <v>100</v>
      </c>
      <c r="R738" s="4">
        <v>80</v>
      </c>
      <c r="S738" s="4">
        <v>20</v>
      </c>
      <c r="T738" s="4">
        <v>0</v>
      </c>
      <c r="U738" s="4">
        <v>0</v>
      </c>
      <c r="V738" s="4">
        <v>0</v>
      </c>
      <c r="W738" s="4">
        <v>0</v>
      </c>
      <c r="X738" s="4">
        <v>100</v>
      </c>
      <c r="Y738" s="4">
        <v>0</v>
      </c>
      <c r="Z738" s="4">
        <v>0</v>
      </c>
      <c r="AA738" s="4">
        <v>100</v>
      </c>
      <c r="AB738" s="4">
        <v>100</v>
      </c>
      <c r="AC738" s="4">
        <v>100</v>
      </c>
      <c r="AD738" s="4">
        <v>100</v>
      </c>
      <c r="AE738" s="4">
        <v>100</v>
      </c>
      <c r="AF738" s="4">
        <v>0</v>
      </c>
      <c r="AG738" s="4">
        <v>70</v>
      </c>
      <c r="AH738" s="4">
        <v>30</v>
      </c>
      <c r="AI738" s="4">
        <v>100</v>
      </c>
      <c r="AJ738" s="4">
        <v>2</v>
      </c>
      <c r="AK738" s="4" t="s">
        <v>96</v>
      </c>
      <c r="AL738" s="4" t="s">
        <v>96</v>
      </c>
      <c r="AM738" s="4">
        <v>1</v>
      </c>
      <c r="AN738" s="4" t="s">
        <v>97</v>
      </c>
      <c r="AO738" s="4" t="s">
        <v>96</v>
      </c>
      <c r="AP738" s="4" t="s">
        <v>96</v>
      </c>
      <c r="AQ738" s="4" t="s">
        <v>97</v>
      </c>
      <c r="AR738" s="4" t="s">
        <v>96</v>
      </c>
      <c r="AS738" s="4" t="s">
        <v>97</v>
      </c>
      <c r="AT738" s="4" t="s">
        <v>97</v>
      </c>
      <c r="AU738" s="4" t="s">
        <v>97</v>
      </c>
      <c r="AV738" s="4" t="s">
        <v>97</v>
      </c>
      <c r="AW738" s="4" t="s">
        <v>97</v>
      </c>
      <c r="AX738" s="4" t="s">
        <v>97</v>
      </c>
      <c r="AY738" s="4" t="s">
        <v>97</v>
      </c>
      <c r="AZ738" s="4" t="s">
        <v>97</v>
      </c>
      <c r="BA738" s="4" t="s">
        <v>97</v>
      </c>
      <c r="BB738" s="4" t="s">
        <v>97</v>
      </c>
      <c r="BC738" s="4" t="s">
        <v>97</v>
      </c>
      <c r="BD738" s="4" t="s">
        <v>97</v>
      </c>
      <c r="BE738" s="4">
        <v>1</v>
      </c>
      <c r="BF738" s="4">
        <v>1</v>
      </c>
      <c r="BG738" s="4">
        <v>11</v>
      </c>
      <c r="BH738" s="4">
        <v>0</v>
      </c>
      <c r="BI738" s="4">
        <v>1</v>
      </c>
      <c r="BJ738" s="4">
        <v>0</v>
      </c>
      <c r="BK738" s="4">
        <v>7</v>
      </c>
      <c r="BL738" s="4" t="s">
        <v>97</v>
      </c>
      <c r="BM738" s="4" t="s">
        <v>1713</v>
      </c>
      <c r="BN738" s="4" t="s">
        <v>98</v>
      </c>
      <c r="BO738" s="6" t="s">
        <v>97</v>
      </c>
      <c r="BP738" s="6" t="s">
        <v>98</v>
      </c>
      <c r="BQ738" s="6" t="s">
        <v>98</v>
      </c>
      <c r="BR738" s="6" t="s">
        <v>96</v>
      </c>
      <c r="BS738" s="6">
        <v>40</v>
      </c>
      <c r="BT738" s="6" t="s">
        <v>96</v>
      </c>
      <c r="BU738" s="29" t="s">
        <v>430</v>
      </c>
      <c r="BV738" s="29" t="s">
        <v>429</v>
      </c>
      <c r="BW738" s="29" t="s">
        <v>429</v>
      </c>
      <c r="BX738" s="29" t="s">
        <v>429</v>
      </c>
      <c r="BY738" s="29" t="s">
        <v>430</v>
      </c>
      <c r="BZ738" s="65" t="s">
        <v>429</v>
      </c>
      <c r="CA738" s="65" t="s">
        <v>429</v>
      </c>
      <c r="CB738" s="65" t="s">
        <v>429</v>
      </c>
      <c r="CC738" s="65" t="s">
        <v>429</v>
      </c>
      <c r="CD738" s="66">
        <v>93</v>
      </c>
      <c r="CE738" s="66">
        <v>57</v>
      </c>
      <c r="CF738" s="66">
        <v>22</v>
      </c>
      <c r="CG738" s="66">
        <v>0</v>
      </c>
      <c r="CH738" s="66">
        <v>1</v>
      </c>
      <c r="CI738" s="66">
        <v>189</v>
      </c>
      <c r="CJ738" s="66">
        <v>0</v>
      </c>
      <c r="CK738" s="66">
        <v>41</v>
      </c>
      <c r="CL738" s="66">
        <v>299</v>
      </c>
      <c r="CM738" s="66">
        <v>115</v>
      </c>
      <c r="CN738" s="66">
        <v>14</v>
      </c>
      <c r="CO738" s="66">
        <v>39</v>
      </c>
      <c r="CP738" s="66">
        <v>87</v>
      </c>
      <c r="CQ738" s="66">
        <v>82</v>
      </c>
      <c r="CR738" s="67">
        <v>0.29157894736842105</v>
      </c>
      <c r="CS738" s="67">
        <v>0.19578947368421051</v>
      </c>
      <c r="CT738" s="67">
        <v>0.2431578947368421</v>
      </c>
      <c r="CU738" s="67">
        <v>0.14210526315789473</v>
      </c>
      <c r="CV738" s="67">
        <v>0.12736842105263158</v>
      </c>
      <c r="CW738" s="68">
        <v>13</v>
      </c>
      <c r="CX738" s="68">
        <v>16</v>
      </c>
      <c r="CY738" s="68">
        <v>18</v>
      </c>
      <c r="CZ738" s="68">
        <v>5</v>
      </c>
    </row>
    <row r="739" spans="1:104" x14ac:dyDescent="0.3">
      <c r="A739" s="3" t="s">
        <v>1003</v>
      </c>
      <c r="B739" s="3" t="s">
        <v>1326</v>
      </c>
      <c r="C739" s="3" t="s">
        <v>1356</v>
      </c>
      <c r="D739" s="6">
        <v>529028</v>
      </c>
      <c r="E739" s="4">
        <v>222</v>
      </c>
      <c r="F739" s="4">
        <v>156</v>
      </c>
      <c r="G739" s="54">
        <v>0.70270270270270274</v>
      </c>
      <c r="H739" s="4">
        <v>1</v>
      </c>
      <c r="I739" s="4">
        <v>156</v>
      </c>
      <c r="J739" s="6">
        <v>156</v>
      </c>
      <c r="K739" s="6"/>
      <c r="L739" s="6"/>
      <c r="M739" s="61"/>
      <c r="N739" s="4" t="s">
        <v>1709</v>
      </c>
      <c r="O739" s="4">
        <v>10</v>
      </c>
      <c r="P739" s="4">
        <v>90</v>
      </c>
      <c r="Q739" s="4">
        <v>0</v>
      </c>
      <c r="R739" s="4">
        <v>0</v>
      </c>
      <c r="S739" s="4">
        <v>100</v>
      </c>
      <c r="T739" s="4">
        <v>0</v>
      </c>
      <c r="U739" s="4">
        <v>0</v>
      </c>
      <c r="V739" s="4">
        <v>0</v>
      </c>
      <c r="W739" s="4">
        <v>0</v>
      </c>
      <c r="X739" s="4">
        <v>30</v>
      </c>
      <c r="Y739" s="4">
        <v>40</v>
      </c>
      <c r="Z739" s="4">
        <v>30</v>
      </c>
      <c r="AA739" s="4">
        <v>100</v>
      </c>
      <c r="AB739" s="4">
        <v>100</v>
      </c>
      <c r="AC739" s="4">
        <v>0</v>
      </c>
      <c r="AD739" s="4">
        <v>90</v>
      </c>
      <c r="AE739" s="4">
        <v>40</v>
      </c>
      <c r="AF739" s="4">
        <v>0</v>
      </c>
      <c r="AG739" s="4">
        <v>40</v>
      </c>
      <c r="AH739" s="4">
        <v>60</v>
      </c>
      <c r="AI739" s="4">
        <v>100</v>
      </c>
      <c r="AJ739" s="4">
        <v>2</v>
      </c>
      <c r="AK739" s="4" t="s">
        <v>96</v>
      </c>
      <c r="AL739" s="4" t="s">
        <v>96</v>
      </c>
      <c r="AM739" s="4">
        <v>2</v>
      </c>
      <c r="AN739" s="4" t="s">
        <v>97</v>
      </c>
      <c r="AO739" s="4" t="s">
        <v>97</v>
      </c>
      <c r="AP739" s="4" t="s">
        <v>97</v>
      </c>
      <c r="AQ739" s="4" t="s">
        <v>97</v>
      </c>
      <c r="AR739" s="4" t="s">
        <v>97</v>
      </c>
      <c r="AS739" s="4" t="s">
        <v>97</v>
      </c>
      <c r="AT739" s="4" t="s">
        <v>97</v>
      </c>
      <c r="AU739" s="4" t="s">
        <v>97</v>
      </c>
      <c r="AV739" s="4" t="s">
        <v>97</v>
      </c>
      <c r="AW739" s="4" t="s">
        <v>97</v>
      </c>
      <c r="AX739" s="4" t="s">
        <v>97</v>
      </c>
      <c r="AY739" s="4" t="s">
        <v>97</v>
      </c>
      <c r="AZ739" s="4" t="s">
        <v>97</v>
      </c>
      <c r="BA739" s="4" t="s">
        <v>97</v>
      </c>
      <c r="BB739" s="4" t="s">
        <v>97</v>
      </c>
      <c r="BC739" s="4" t="s">
        <v>97</v>
      </c>
      <c r="BD739" s="4" t="s">
        <v>1439</v>
      </c>
      <c r="BE739" s="4">
        <v>5</v>
      </c>
      <c r="BF739" s="4">
        <v>5</v>
      </c>
      <c r="BG739" s="4">
        <v>5</v>
      </c>
      <c r="BH739" s="4">
        <v>0</v>
      </c>
      <c r="BI739" s="4">
        <v>5</v>
      </c>
      <c r="BJ739" s="4">
        <v>0</v>
      </c>
      <c r="BK739" s="4">
        <v>5</v>
      </c>
      <c r="BL739" s="4" t="s">
        <v>96</v>
      </c>
      <c r="BM739" s="4" t="s">
        <v>97</v>
      </c>
      <c r="BN739" s="4" t="s">
        <v>98</v>
      </c>
      <c r="BO739" s="6" t="s">
        <v>97</v>
      </c>
      <c r="BP739" s="6" t="s">
        <v>98</v>
      </c>
      <c r="BQ739" s="6" t="s">
        <v>98</v>
      </c>
      <c r="BR739" s="6" t="s">
        <v>96</v>
      </c>
      <c r="BS739" s="6">
        <v>25</v>
      </c>
      <c r="BT739" s="6" t="s">
        <v>96</v>
      </c>
      <c r="BU739" s="29" t="s">
        <v>429</v>
      </c>
      <c r="BV739" s="29" t="s">
        <v>1801</v>
      </c>
      <c r="BW739" s="29" t="s">
        <v>429</v>
      </c>
      <c r="BX739" s="29" t="s">
        <v>429</v>
      </c>
      <c r="BY739" s="29" t="s">
        <v>429</v>
      </c>
      <c r="BZ739" s="65" t="s">
        <v>429</v>
      </c>
      <c r="CA739" s="65" t="s">
        <v>429</v>
      </c>
      <c r="CB739" s="65" t="s">
        <v>429</v>
      </c>
      <c r="CC739" s="65" t="s">
        <v>429</v>
      </c>
      <c r="CD739" s="66">
        <v>32</v>
      </c>
      <c r="CE739" s="66">
        <v>22</v>
      </c>
      <c r="CF739" s="66">
        <v>11</v>
      </c>
      <c r="CG739" s="66">
        <v>0</v>
      </c>
      <c r="CH739" s="66">
        <v>1</v>
      </c>
      <c r="CI739" s="66">
        <v>85</v>
      </c>
      <c r="CJ739" s="66">
        <v>37</v>
      </c>
      <c r="CK739" s="66">
        <v>16</v>
      </c>
      <c r="CL739" s="66">
        <v>88</v>
      </c>
      <c r="CM739" s="66">
        <v>29</v>
      </c>
      <c r="CN739" s="66">
        <v>0</v>
      </c>
      <c r="CO739" s="66">
        <v>4</v>
      </c>
      <c r="CP739" s="66">
        <v>0</v>
      </c>
      <c r="CQ739" s="66">
        <v>0</v>
      </c>
      <c r="CR739" s="67">
        <v>0.35087719298245612</v>
      </c>
      <c r="CS739" s="67">
        <v>0.19736842105263158</v>
      </c>
      <c r="CT739" s="67">
        <v>0.28508771929824561</v>
      </c>
      <c r="CU739" s="67">
        <v>0.10087719298245613</v>
      </c>
      <c r="CV739" s="67">
        <v>6.5789473684210523E-2</v>
      </c>
      <c r="CW739" s="68">
        <v>3</v>
      </c>
      <c r="CX739" s="68">
        <v>0</v>
      </c>
      <c r="CY739" s="68">
        <v>3</v>
      </c>
      <c r="CZ739" s="68">
        <v>6</v>
      </c>
    </row>
    <row r="740" spans="1:104" x14ac:dyDescent="0.3">
      <c r="A740" s="3" t="s">
        <v>1003</v>
      </c>
      <c r="B740" s="3" t="s">
        <v>1326</v>
      </c>
      <c r="C740" s="3" t="s">
        <v>1357</v>
      </c>
      <c r="D740" s="6">
        <v>529044</v>
      </c>
      <c r="E740" s="4">
        <v>171</v>
      </c>
      <c r="F740" s="4">
        <v>43</v>
      </c>
      <c r="G740" s="54">
        <v>0.25146198830409355</v>
      </c>
      <c r="H740" s="4">
        <v>1</v>
      </c>
      <c r="I740" s="4">
        <v>43</v>
      </c>
      <c r="J740" s="6"/>
      <c r="K740" s="6">
        <v>43</v>
      </c>
      <c r="L740" s="6"/>
      <c r="M740" s="61"/>
      <c r="N740" s="4" t="s">
        <v>1712</v>
      </c>
      <c r="O740" s="4">
        <v>0</v>
      </c>
      <c r="P740" s="4">
        <v>0</v>
      </c>
      <c r="Q740" s="4">
        <v>0</v>
      </c>
      <c r="R740" s="4">
        <v>0</v>
      </c>
      <c r="S740" s="4">
        <v>100</v>
      </c>
      <c r="T740" s="4">
        <v>0</v>
      </c>
      <c r="U740" s="4">
        <v>0</v>
      </c>
      <c r="V740" s="4">
        <v>0</v>
      </c>
      <c r="W740" s="4">
        <v>0</v>
      </c>
      <c r="X740" s="4">
        <v>90</v>
      </c>
      <c r="Y740" s="4">
        <v>2</v>
      </c>
      <c r="Z740" s="4">
        <v>8</v>
      </c>
      <c r="AA740" s="4">
        <v>100</v>
      </c>
      <c r="AB740" s="4">
        <v>100</v>
      </c>
      <c r="AC740" s="4">
        <v>100</v>
      </c>
      <c r="AD740" s="4">
        <v>0</v>
      </c>
      <c r="AE740" s="4">
        <v>0</v>
      </c>
      <c r="AF740" s="4">
        <v>0</v>
      </c>
      <c r="AG740" s="4">
        <v>0</v>
      </c>
      <c r="AH740" s="4">
        <v>100</v>
      </c>
      <c r="AI740" s="4">
        <v>100</v>
      </c>
      <c r="AJ740" s="4">
        <v>1</v>
      </c>
      <c r="AK740" s="4" t="s">
        <v>96</v>
      </c>
      <c r="AL740" s="4" t="s">
        <v>97</v>
      </c>
      <c r="AM740" s="4" t="s">
        <v>98</v>
      </c>
      <c r="AN740" s="4" t="s">
        <v>97</v>
      </c>
      <c r="AO740" s="4" t="s">
        <v>97</v>
      </c>
      <c r="AP740" s="4" t="s">
        <v>97</v>
      </c>
      <c r="AQ740" s="4" t="s">
        <v>96</v>
      </c>
      <c r="AR740" s="4" t="s">
        <v>96</v>
      </c>
      <c r="AS740" s="4" t="s">
        <v>97</v>
      </c>
      <c r="AT740" s="4" t="s">
        <v>97</v>
      </c>
      <c r="AU740" s="4" t="s">
        <v>97</v>
      </c>
      <c r="AV740" s="4" t="s">
        <v>97</v>
      </c>
      <c r="AW740" s="4" t="s">
        <v>97</v>
      </c>
      <c r="AX740" s="4" t="s">
        <v>97</v>
      </c>
      <c r="AY740" s="4" t="s">
        <v>97</v>
      </c>
      <c r="AZ740" s="4" t="s">
        <v>97</v>
      </c>
      <c r="BA740" s="4" t="s">
        <v>97</v>
      </c>
      <c r="BB740" s="4" t="s">
        <v>97</v>
      </c>
      <c r="BC740" s="4" t="s">
        <v>97</v>
      </c>
      <c r="BD740" s="4" t="s">
        <v>1439</v>
      </c>
      <c r="BE740" s="4">
        <v>4</v>
      </c>
      <c r="BF740" s="4">
        <v>29</v>
      </c>
      <c r="BG740" s="4">
        <v>29</v>
      </c>
      <c r="BH740" s="4">
        <v>0</v>
      </c>
      <c r="BI740" s="4">
        <v>0</v>
      </c>
      <c r="BJ740" s="4">
        <v>0</v>
      </c>
      <c r="BK740" s="4">
        <v>3</v>
      </c>
      <c r="BL740" s="4" t="s">
        <v>97</v>
      </c>
      <c r="BM740" s="4" t="s">
        <v>97</v>
      </c>
      <c r="BN740" s="4" t="s">
        <v>98</v>
      </c>
      <c r="BO740" s="6" t="s">
        <v>97</v>
      </c>
      <c r="BP740" s="6" t="s">
        <v>98</v>
      </c>
      <c r="BQ740" s="6" t="s">
        <v>98</v>
      </c>
      <c r="BR740" s="6" t="s">
        <v>96</v>
      </c>
      <c r="BS740" s="6">
        <v>8</v>
      </c>
      <c r="BT740" s="6" t="s">
        <v>96</v>
      </c>
      <c r="BU740" s="29" t="s">
        <v>429</v>
      </c>
      <c r="BV740" s="29" t="s">
        <v>429</v>
      </c>
      <c r="BW740" s="29" t="s">
        <v>429</v>
      </c>
      <c r="BX740" s="29" t="s">
        <v>429</v>
      </c>
      <c r="BY740" s="29" t="s">
        <v>429</v>
      </c>
      <c r="BZ740" s="65" t="s">
        <v>429</v>
      </c>
      <c r="CA740" s="65" t="s">
        <v>429</v>
      </c>
      <c r="CB740" s="65" t="s">
        <v>429</v>
      </c>
      <c r="CC740" s="65" t="s">
        <v>429</v>
      </c>
      <c r="CD740" s="66">
        <v>14</v>
      </c>
      <c r="CE740" s="66">
        <v>6</v>
      </c>
      <c r="CF740" s="66">
        <v>6</v>
      </c>
      <c r="CG740" s="66">
        <v>0</v>
      </c>
      <c r="CH740" s="66">
        <v>0</v>
      </c>
      <c r="CI740" s="66">
        <v>19</v>
      </c>
      <c r="CJ740" s="66">
        <v>0</v>
      </c>
      <c r="CK740" s="66">
        <v>7</v>
      </c>
      <c r="CL740" s="66">
        <v>38</v>
      </c>
      <c r="CM740" s="66">
        <v>22</v>
      </c>
      <c r="CN740" s="66">
        <v>0</v>
      </c>
      <c r="CO740" s="66">
        <v>4</v>
      </c>
      <c r="CP740" s="66">
        <v>0</v>
      </c>
      <c r="CQ740" s="66">
        <v>0</v>
      </c>
      <c r="CR740" s="67">
        <v>0.20786516853932585</v>
      </c>
      <c r="CS740" s="67">
        <v>0.24719101123595505</v>
      </c>
      <c r="CT740" s="67">
        <v>0.2640449438202247</v>
      </c>
      <c r="CU740" s="67">
        <v>0.15730337078651685</v>
      </c>
      <c r="CV740" s="67">
        <v>0.12359550561797752</v>
      </c>
      <c r="CW740" s="68">
        <v>0</v>
      </c>
      <c r="CX740" s="68">
        <v>4</v>
      </c>
      <c r="CY740" s="68">
        <v>1</v>
      </c>
      <c r="CZ740" s="68">
        <v>2</v>
      </c>
    </row>
    <row r="741" spans="1:104" x14ac:dyDescent="0.3">
      <c r="A741" s="3" t="s">
        <v>1003</v>
      </c>
      <c r="B741" s="3" t="s">
        <v>1326</v>
      </c>
      <c r="C741" s="3" t="s">
        <v>1358</v>
      </c>
      <c r="D741" s="6">
        <v>529079</v>
      </c>
      <c r="E741" s="4">
        <v>688</v>
      </c>
      <c r="F741" s="4">
        <v>230</v>
      </c>
      <c r="G741" s="54">
        <v>0.33430232558139533</v>
      </c>
      <c r="H741" s="4">
        <v>1</v>
      </c>
      <c r="I741" s="4">
        <v>200</v>
      </c>
      <c r="J741" s="6"/>
      <c r="K741" s="6">
        <v>200</v>
      </c>
      <c r="L741" s="6"/>
      <c r="M741" s="61">
        <v>30</v>
      </c>
      <c r="N741" s="4" t="s">
        <v>1709</v>
      </c>
      <c r="O741" s="4">
        <v>0</v>
      </c>
      <c r="P741" s="4">
        <v>0</v>
      </c>
      <c r="Q741" s="4">
        <v>100</v>
      </c>
      <c r="R741" s="4">
        <v>80</v>
      </c>
      <c r="S741" s="4">
        <v>20</v>
      </c>
      <c r="T741" s="4">
        <v>0</v>
      </c>
      <c r="U741" s="4">
        <v>0</v>
      </c>
      <c r="V741" s="4">
        <v>100</v>
      </c>
      <c r="W741" s="4">
        <v>90</v>
      </c>
      <c r="X741" s="4">
        <v>0</v>
      </c>
      <c r="Y741" s="4">
        <v>0</v>
      </c>
      <c r="Z741" s="4">
        <v>10</v>
      </c>
      <c r="AA741" s="4">
        <v>100</v>
      </c>
      <c r="AB741" s="4">
        <v>100</v>
      </c>
      <c r="AC741" s="4">
        <v>100</v>
      </c>
      <c r="AD741" s="4">
        <v>100</v>
      </c>
      <c r="AE741" s="4">
        <v>95</v>
      </c>
      <c r="AF741" s="4">
        <v>0</v>
      </c>
      <c r="AG741" s="4">
        <v>95</v>
      </c>
      <c r="AH741" s="4">
        <v>5</v>
      </c>
      <c r="AI741" s="4">
        <v>95</v>
      </c>
      <c r="AJ741" s="4">
        <v>2</v>
      </c>
      <c r="AK741" s="4" t="s">
        <v>96</v>
      </c>
      <c r="AL741" s="4" t="s">
        <v>96</v>
      </c>
      <c r="AM741" s="4">
        <v>12</v>
      </c>
      <c r="AN741" s="4" t="s">
        <v>97</v>
      </c>
      <c r="AO741" s="4" t="s">
        <v>97</v>
      </c>
      <c r="AP741" s="4" t="s">
        <v>97</v>
      </c>
      <c r="AQ741" s="4" t="s">
        <v>97</v>
      </c>
      <c r="AR741" s="4" t="s">
        <v>97</v>
      </c>
      <c r="AS741" s="4" t="s">
        <v>97</v>
      </c>
      <c r="AT741" s="4" t="s">
        <v>97</v>
      </c>
      <c r="AU741" s="4" t="s">
        <v>97</v>
      </c>
      <c r="AV741" s="4" t="s">
        <v>97</v>
      </c>
      <c r="AW741" s="4" t="s">
        <v>97</v>
      </c>
      <c r="AX741" s="4" t="s">
        <v>97</v>
      </c>
      <c r="AY741" s="4" t="s">
        <v>97</v>
      </c>
      <c r="AZ741" s="4" t="s">
        <v>97</v>
      </c>
      <c r="BA741" s="4" t="s">
        <v>97</v>
      </c>
      <c r="BB741" s="4" t="s">
        <v>97</v>
      </c>
      <c r="BC741" s="4" t="s">
        <v>97</v>
      </c>
      <c r="BD741" s="4" t="s">
        <v>96</v>
      </c>
      <c r="BE741" s="4">
        <v>3</v>
      </c>
      <c r="BF741" s="4">
        <v>3</v>
      </c>
      <c r="BG741" s="4">
        <v>12</v>
      </c>
      <c r="BH741" s="4">
        <v>0</v>
      </c>
      <c r="BI741" s="4">
        <v>3</v>
      </c>
      <c r="BJ741" s="4">
        <v>1</v>
      </c>
      <c r="BK741" s="4">
        <v>7</v>
      </c>
      <c r="BL741" s="4" t="s">
        <v>97</v>
      </c>
      <c r="BM741" s="4" t="s">
        <v>96</v>
      </c>
      <c r="BN741" s="4" t="s">
        <v>1715</v>
      </c>
      <c r="BO741" s="6" t="s">
        <v>97</v>
      </c>
      <c r="BP741" s="6" t="s">
        <v>98</v>
      </c>
      <c r="BQ741" s="6" t="s">
        <v>98</v>
      </c>
      <c r="BR741" s="6" t="s">
        <v>97</v>
      </c>
      <c r="BS741" s="6" t="s">
        <v>98</v>
      </c>
      <c r="BT741" s="6" t="s">
        <v>98</v>
      </c>
      <c r="BU741" s="29" t="s">
        <v>429</v>
      </c>
      <c r="BV741" s="29" t="s">
        <v>429</v>
      </c>
      <c r="BW741" s="29" t="s">
        <v>429</v>
      </c>
      <c r="BX741" s="29" t="s">
        <v>429</v>
      </c>
      <c r="BY741" s="29" t="s">
        <v>429</v>
      </c>
      <c r="BZ741" s="65" t="s">
        <v>429</v>
      </c>
      <c r="CA741" s="65" t="s">
        <v>429</v>
      </c>
      <c r="CB741" s="65" t="s">
        <v>429</v>
      </c>
      <c r="CC741" s="65" t="s">
        <v>1800</v>
      </c>
      <c r="CD741" s="66">
        <v>54</v>
      </c>
      <c r="CE741" s="66">
        <v>30</v>
      </c>
      <c r="CF741" s="66">
        <v>19</v>
      </c>
      <c r="CG741" s="66">
        <v>0</v>
      </c>
      <c r="CH741" s="66">
        <v>1</v>
      </c>
      <c r="CI741" s="66">
        <v>62</v>
      </c>
      <c r="CJ741" s="66">
        <v>5</v>
      </c>
      <c r="CK741" s="66">
        <v>20</v>
      </c>
      <c r="CL741" s="66">
        <v>169</v>
      </c>
      <c r="CM741" s="66">
        <v>89</v>
      </c>
      <c r="CN741" s="66">
        <v>12</v>
      </c>
      <c r="CO741" s="66">
        <v>27</v>
      </c>
      <c r="CP741" s="66">
        <v>20</v>
      </c>
      <c r="CQ741" s="66">
        <v>19</v>
      </c>
      <c r="CR741" s="67">
        <v>0.23537803138373753</v>
      </c>
      <c r="CS741" s="67">
        <v>0.22253922967189729</v>
      </c>
      <c r="CT741" s="67">
        <v>0.2810271041369472</v>
      </c>
      <c r="CU741" s="67">
        <v>0.13694721825962911</v>
      </c>
      <c r="CV741" s="67">
        <v>0.12410841654778887</v>
      </c>
      <c r="CW741" s="68">
        <v>10</v>
      </c>
      <c r="CX741" s="68">
        <v>14</v>
      </c>
      <c r="CY741" s="68">
        <v>16</v>
      </c>
      <c r="CZ741" s="68">
        <v>2</v>
      </c>
    </row>
    <row r="742" spans="1:104" x14ac:dyDescent="0.3">
      <c r="A742" s="3" t="s">
        <v>1003</v>
      </c>
      <c r="B742" s="3" t="s">
        <v>1326</v>
      </c>
      <c r="C742" s="3" t="s">
        <v>1360</v>
      </c>
      <c r="D742" s="6">
        <v>529109</v>
      </c>
      <c r="E742" s="4">
        <v>95</v>
      </c>
      <c r="F742" s="4">
        <v>55</v>
      </c>
      <c r="G742" s="54">
        <v>0.57894736842105265</v>
      </c>
      <c r="H742" s="6">
        <v>1</v>
      </c>
      <c r="I742" s="4">
        <v>33</v>
      </c>
      <c r="J742" s="6"/>
      <c r="K742" s="6">
        <v>33</v>
      </c>
      <c r="L742" s="6"/>
      <c r="M742" s="61">
        <v>22</v>
      </c>
      <c r="N742" s="4" t="s">
        <v>1712</v>
      </c>
      <c r="O742" s="4">
        <v>0</v>
      </c>
      <c r="P742" s="4">
        <v>0</v>
      </c>
      <c r="Q742" s="4">
        <v>0</v>
      </c>
      <c r="R742" s="4">
        <v>0</v>
      </c>
      <c r="S742" s="4">
        <v>100</v>
      </c>
      <c r="T742" s="4">
        <v>0</v>
      </c>
      <c r="U742" s="4">
        <v>0</v>
      </c>
      <c r="V742" s="4">
        <v>0</v>
      </c>
      <c r="W742" s="4">
        <v>0</v>
      </c>
      <c r="X742" s="4">
        <v>100</v>
      </c>
      <c r="Y742" s="4">
        <v>0</v>
      </c>
      <c r="Z742" s="4">
        <v>0</v>
      </c>
      <c r="AA742" s="4">
        <v>100</v>
      </c>
      <c r="AB742" s="4">
        <v>100</v>
      </c>
      <c r="AC742" s="4">
        <v>100</v>
      </c>
      <c r="AD742" s="4">
        <v>0</v>
      </c>
      <c r="AE742" s="4">
        <v>0</v>
      </c>
      <c r="AF742" s="4">
        <v>0</v>
      </c>
      <c r="AG742" s="4">
        <v>0</v>
      </c>
      <c r="AH742" s="4">
        <v>100</v>
      </c>
      <c r="AI742" s="4">
        <v>100</v>
      </c>
      <c r="AJ742" s="4">
        <v>1</v>
      </c>
      <c r="AK742" s="4" t="s">
        <v>97</v>
      </c>
      <c r="AL742" s="4" t="s">
        <v>97</v>
      </c>
      <c r="AM742" s="4" t="s">
        <v>98</v>
      </c>
      <c r="AN742" s="4" t="s">
        <v>97</v>
      </c>
      <c r="AO742" s="4" t="s">
        <v>97</v>
      </c>
      <c r="AP742" s="4" t="s">
        <v>97</v>
      </c>
      <c r="AQ742" s="4" t="s">
        <v>97</v>
      </c>
      <c r="AR742" s="4" t="s">
        <v>97</v>
      </c>
      <c r="AS742" s="4" t="s">
        <v>97</v>
      </c>
      <c r="AT742" s="4" t="s">
        <v>97</v>
      </c>
      <c r="AU742" s="4" t="s">
        <v>97</v>
      </c>
      <c r="AV742" s="4" t="s">
        <v>97</v>
      </c>
      <c r="AW742" s="4" t="s">
        <v>97</v>
      </c>
      <c r="AX742" s="4" t="s">
        <v>97</v>
      </c>
      <c r="AY742" s="4" t="s">
        <v>97</v>
      </c>
      <c r="AZ742" s="4" t="s">
        <v>97</v>
      </c>
      <c r="BA742" s="4" t="s">
        <v>97</v>
      </c>
      <c r="BB742" s="4" t="s">
        <v>97</v>
      </c>
      <c r="BC742" s="4" t="s">
        <v>97</v>
      </c>
      <c r="BD742" s="4" t="s">
        <v>1439</v>
      </c>
      <c r="BE742" s="4">
        <v>12</v>
      </c>
      <c r="BF742" s="4">
        <v>12</v>
      </c>
      <c r="BG742" s="4">
        <v>35</v>
      </c>
      <c r="BH742" s="4">
        <v>0</v>
      </c>
      <c r="BI742" s="4">
        <v>12</v>
      </c>
      <c r="BJ742" s="4">
        <v>5</v>
      </c>
      <c r="BK742" s="4">
        <v>3</v>
      </c>
      <c r="BL742" s="4" t="s">
        <v>96</v>
      </c>
      <c r="BM742" s="4" t="s">
        <v>97</v>
      </c>
      <c r="BN742" s="4" t="s">
        <v>98</v>
      </c>
      <c r="BO742" s="6" t="s">
        <v>97</v>
      </c>
      <c r="BP742" s="6" t="s">
        <v>98</v>
      </c>
      <c r="BQ742" s="6" t="s">
        <v>98</v>
      </c>
      <c r="BR742" s="6" t="s">
        <v>96</v>
      </c>
      <c r="BS742" s="6">
        <v>7</v>
      </c>
      <c r="BT742" s="6" t="s">
        <v>96</v>
      </c>
      <c r="BU742" s="29" t="s">
        <v>429</v>
      </c>
      <c r="BV742" s="29" t="s">
        <v>429</v>
      </c>
      <c r="BW742" s="29" t="s">
        <v>429</v>
      </c>
      <c r="BX742" s="29" t="s">
        <v>429</v>
      </c>
      <c r="BY742" s="29" t="s">
        <v>429</v>
      </c>
      <c r="BZ742" s="65" t="s">
        <v>429</v>
      </c>
      <c r="CA742" s="65" t="s">
        <v>429</v>
      </c>
      <c r="CB742" s="65" t="s">
        <v>429</v>
      </c>
      <c r="CC742" s="65" t="s">
        <v>429</v>
      </c>
      <c r="CD742" s="66">
        <v>12</v>
      </c>
      <c r="CE742" s="66">
        <v>9</v>
      </c>
      <c r="CF742" s="66">
        <v>5</v>
      </c>
      <c r="CG742" s="66">
        <v>0</v>
      </c>
      <c r="CH742" s="66">
        <v>0</v>
      </c>
      <c r="CI742" s="66">
        <v>27</v>
      </c>
      <c r="CJ742" s="66">
        <v>8</v>
      </c>
      <c r="CK742" s="66">
        <v>6</v>
      </c>
      <c r="CL742" s="66">
        <v>42</v>
      </c>
      <c r="CM742" s="66">
        <v>17</v>
      </c>
      <c r="CN742" s="66">
        <v>2</v>
      </c>
      <c r="CO742" s="66">
        <v>5</v>
      </c>
      <c r="CP742" s="66">
        <v>0</v>
      </c>
      <c r="CQ742" s="66">
        <v>0</v>
      </c>
      <c r="CR742" s="67">
        <v>0.32142857142857145</v>
      </c>
      <c r="CS742" s="67">
        <v>0.22619047619047619</v>
      </c>
      <c r="CT742" s="67">
        <v>0.21428571428571427</v>
      </c>
      <c r="CU742" s="67">
        <v>5.9523809523809521E-2</v>
      </c>
      <c r="CV742" s="67">
        <v>0.17857142857142858</v>
      </c>
      <c r="CW742" s="68">
        <v>0</v>
      </c>
      <c r="CX742" s="68">
        <v>0</v>
      </c>
      <c r="CY742" s="68">
        <v>1</v>
      </c>
      <c r="CZ742" s="68">
        <v>0</v>
      </c>
    </row>
    <row r="743" spans="1:104" x14ac:dyDescent="0.3">
      <c r="A743" s="3" t="s">
        <v>1003</v>
      </c>
      <c r="B743" s="3" t="s">
        <v>1326</v>
      </c>
      <c r="C743" s="3" t="s">
        <v>1361</v>
      </c>
      <c r="D743" s="6">
        <v>529125</v>
      </c>
      <c r="E743" s="4">
        <v>2400</v>
      </c>
      <c r="F743" s="4">
        <v>960</v>
      </c>
      <c r="G743" s="54">
        <v>0.4</v>
      </c>
      <c r="H743" s="4">
        <v>1</v>
      </c>
      <c r="I743" s="4">
        <v>750</v>
      </c>
      <c r="J743" s="6"/>
      <c r="K743" s="6">
        <v>750</v>
      </c>
      <c r="L743" s="6"/>
      <c r="M743" s="61">
        <v>210</v>
      </c>
      <c r="N743" s="4" t="s">
        <v>1712</v>
      </c>
      <c r="O743" s="4">
        <v>0</v>
      </c>
      <c r="P743" s="4">
        <v>0</v>
      </c>
      <c r="Q743" s="4">
        <v>100</v>
      </c>
      <c r="R743" s="4">
        <v>50</v>
      </c>
      <c r="S743" s="4">
        <v>50</v>
      </c>
      <c r="T743" s="4">
        <v>0</v>
      </c>
      <c r="U743" s="4">
        <v>0</v>
      </c>
      <c r="V743" s="4">
        <v>100</v>
      </c>
      <c r="W743" s="4">
        <v>60</v>
      </c>
      <c r="X743" s="4">
        <v>5</v>
      </c>
      <c r="Y743" s="4">
        <v>0</v>
      </c>
      <c r="Z743" s="4">
        <v>35</v>
      </c>
      <c r="AA743" s="4">
        <v>100</v>
      </c>
      <c r="AB743" s="4">
        <v>100</v>
      </c>
      <c r="AC743" s="4">
        <v>100</v>
      </c>
      <c r="AD743" s="4">
        <v>100</v>
      </c>
      <c r="AE743" s="4">
        <v>60</v>
      </c>
      <c r="AF743" s="4">
        <v>0</v>
      </c>
      <c r="AG743" s="4">
        <v>50</v>
      </c>
      <c r="AH743" s="4">
        <v>50</v>
      </c>
      <c r="AI743" s="4">
        <v>100</v>
      </c>
      <c r="AJ743" s="4">
        <v>2</v>
      </c>
      <c r="AK743" s="4" t="s">
        <v>96</v>
      </c>
      <c r="AL743" s="4" t="s">
        <v>96</v>
      </c>
      <c r="AM743" s="4">
        <v>50</v>
      </c>
      <c r="AN743" s="4" t="s">
        <v>96</v>
      </c>
      <c r="AO743" s="4" t="s">
        <v>97</v>
      </c>
      <c r="AP743" s="4" t="s">
        <v>96</v>
      </c>
      <c r="AQ743" s="4" t="s">
        <v>97</v>
      </c>
      <c r="AR743" s="4" t="s">
        <v>96</v>
      </c>
      <c r="AS743" s="4" t="s">
        <v>97</v>
      </c>
      <c r="AT743" s="4" t="s">
        <v>97</v>
      </c>
      <c r="AU743" s="4" t="s">
        <v>96</v>
      </c>
      <c r="AV743" s="4" t="s">
        <v>97</v>
      </c>
      <c r="AW743" s="4" t="s">
        <v>97</v>
      </c>
      <c r="AX743" s="4" t="s">
        <v>97</v>
      </c>
      <c r="AY743" s="4" t="s">
        <v>97</v>
      </c>
      <c r="AZ743" s="4" t="s">
        <v>97</v>
      </c>
      <c r="BA743" s="4" t="s">
        <v>97</v>
      </c>
      <c r="BB743" s="4" t="s">
        <v>96</v>
      </c>
      <c r="BC743" s="4" t="s">
        <v>97</v>
      </c>
      <c r="BD743" s="4" t="s">
        <v>96</v>
      </c>
      <c r="BE743" s="4">
        <v>1</v>
      </c>
      <c r="BF743" s="4">
        <v>10</v>
      </c>
      <c r="BG743" s="4">
        <v>10</v>
      </c>
      <c r="BH743" s="4">
        <v>1</v>
      </c>
      <c r="BI743" s="4">
        <v>10</v>
      </c>
      <c r="BJ743" s="4">
        <v>0</v>
      </c>
      <c r="BK743" s="4">
        <v>9</v>
      </c>
      <c r="BL743" s="4" t="s">
        <v>97</v>
      </c>
      <c r="BM743" s="4" t="s">
        <v>97</v>
      </c>
      <c r="BN743" s="4" t="s">
        <v>98</v>
      </c>
      <c r="BO743" s="6" t="s">
        <v>97</v>
      </c>
      <c r="BP743" s="6" t="s">
        <v>98</v>
      </c>
      <c r="BQ743" s="6" t="s">
        <v>98</v>
      </c>
      <c r="BR743" s="6" t="s">
        <v>96</v>
      </c>
      <c r="BS743" s="6">
        <v>20</v>
      </c>
      <c r="BT743" s="6" t="s">
        <v>96</v>
      </c>
      <c r="BU743" s="29" t="s">
        <v>430</v>
      </c>
      <c r="BV743" s="29" t="s">
        <v>1798</v>
      </c>
      <c r="BW743" s="29" t="s">
        <v>1798</v>
      </c>
      <c r="BX743" s="29" t="s">
        <v>1798</v>
      </c>
      <c r="BY743" s="29" t="s">
        <v>430</v>
      </c>
      <c r="BZ743" s="65" t="s">
        <v>429</v>
      </c>
      <c r="CA743" s="65" t="s">
        <v>1800</v>
      </c>
      <c r="CB743" s="65" t="s">
        <v>429</v>
      </c>
      <c r="CC743" s="65" t="s">
        <v>1800</v>
      </c>
      <c r="CD743" s="66">
        <v>183</v>
      </c>
      <c r="CE743" s="66">
        <v>103</v>
      </c>
      <c r="CF743" s="66">
        <v>55</v>
      </c>
      <c r="CG743" s="66">
        <v>20</v>
      </c>
      <c r="CH743" s="66">
        <v>4</v>
      </c>
      <c r="CI743" s="66">
        <v>279</v>
      </c>
      <c r="CJ743" s="66">
        <v>7</v>
      </c>
      <c r="CK743" s="66">
        <v>79</v>
      </c>
      <c r="CL743" s="66">
        <v>760</v>
      </c>
      <c r="CM743" s="66">
        <v>333</v>
      </c>
      <c r="CN743" s="66">
        <v>24</v>
      </c>
      <c r="CO743" s="66">
        <v>114</v>
      </c>
      <c r="CP743" s="66">
        <v>152</v>
      </c>
      <c r="CQ743" s="66">
        <v>141</v>
      </c>
      <c r="CR743" s="67">
        <v>0.29390243902439023</v>
      </c>
      <c r="CS743" s="67">
        <v>0.22154471544715448</v>
      </c>
      <c r="CT743" s="67">
        <v>0.25487804878048781</v>
      </c>
      <c r="CU743" s="67">
        <v>0.13130081300813007</v>
      </c>
      <c r="CV743" s="67">
        <v>9.8373983739837398E-2</v>
      </c>
      <c r="CW743" s="68">
        <v>39</v>
      </c>
      <c r="CX743" s="68">
        <v>34</v>
      </c>
      <c r="CY743" s="68">
        <v>60</v>
      </c>
      <c r="CZ743" s="68">
        <v>20</v>
      </c>
    </row>
    <row r="744" spans="1:104" x14ac:dyDescent="0.3">
      <c r="A744" s="3" t="s">
        <v>1003</v>
      </c>
      <c r="B744" s="3" t="s">
        <v>1326</v>
      </c>
      <c r="C744" s="3" t="s">
        <v>1362</v>
      </c>
      <c r="D744" s="6">
        <v>529133</v>
      </c>
      <c r="E744" s="4">
        <v>2729</v>
      </c>
      <c r="F744" s="4">
        <v>522</v>
      </c>
      <c r="G744" s="54">
        <v>0.19127885672407474</v>
      </c>
      <c r="H744" s="4">
        <v>2</v>
      </c>
      <c r="I744" s="4">
        <v>452</v>
      </c>
      <c r="J744" s="6"/>
      <c r="K744" s="6"/>
      <c r="L744" s="6">
        <v>452</v>
      </c>
      <c r="M744" s="61">
        <v>70</v>
      </c>
      <c r="N744" s="4" t="s">
        <v>1712</v>
      </c>
      <c r="O744" s="4">
        <v>0</v>
      </c>
      <c r="P744" s="4">
        <v>0</v>
      </c>
      <c r="Q744" s="4">
        <v>86</v>
      </c>
      <c r="R744" s="4">
        <v>39</v>
      </c>
      <c r="S744" s="4">
        <v>61</v>
      </c>
      <c r="T744" s="4">
        <v>0</v>
      </c>
      <c r="U744" s="4">
        <v>0</v>
      </c>
      <c r="V744" s="4">
        <v>100</v>
      </c>
      <c r="W744" s="4">
        <v>90</v>
      </c>
      <c r="X744" s="4">
        <v>10</v>
      </c>
      <c r="Y744" s="4">
        <v>0</v>
      </c>
      <c r="Z744" s="4">
        <v>0</v>
      </c>
      <c r="AA744" s="4">
        <v>100</v>
      </c>
      <c r="AB744" s="4">
        <v>100</v>
      </c>
      <c r="AC744" s="4">
        <v>100</v>
      </c>
      <c r="AD744" s="4">
        <v>100</v>
      </c>
      <c r="AE744" s="4">
        <v>100</v>
      </c>
      <c r="AF744" s="4">
        <v>0</v>
      </c>
      <c r="AG744" s="4">
        <v>20</v>
      </c>
      <c r="AH744" s="4">
        <v>80</v>
      </c>
      <c r="AI744" s="4">
        <v>100</v>
      </c>
      <c r="AJ744" s="4">
        <v>2</v>
      </c>
      <c r="AK744" s="4" t="s">
        <v>96</v>
      </c>
      <c r="AL744" s="4" t="s">
        <v>96</v>
      </c>
      <c r="AM744" s="4">
        <v>3</v>
      </c>
      <c r="AN744" s="4" t="s">
        <v>97</v>
      </c>
      <c r="AO744" s="4" t="s">
        <v>97</v>
      </c>
      <c r="AP744" s="4" t="s">
        <v>97</v>
      </c>
      <c r="AQ744" s="4" t="s">
        <v>97</v>
      </c>
      <c r="AR744" s="4" t="s">
        <v>96</v>
      </c>
      <c r="AS744" s="4" t="s">
        <v>97</v>
      </c>
      <c r="AT744" s="4" t="s">
        <v>97</v>
      </c>
      <c r="AU744" s="4" t="s">
        <v>97</v>
      </c>
      <c r="AV744" s="4" t="s">
        <v>97</v>
      </c>
      <c r="AW744" s="4" t="s">
        <v>97</v>
      </c>
      <c r="AX744" s="4" t="s">
        <v>97</v>
      </c>
      <c r="AY744" s="4" t="s">
        <v>97</v>
      </c>
      <c r="AZ744" s="4" t="s">
        <v>97</v>
      </c>
      <c r="BA744" s="4" t="s">
        <v>97</v>
      </c>
      <c r="BB744" s="4" t="s">
        <v>97</v>
      </c>
      <c r="BC744" s="4" t="s">
        <v>97</v>
      </c>
      <c r="BD744" s="4" t="s">
        <v>96</v>
      </c>
      <c r="BE744" s="4">
        <v>0</v>
      </c>
      <c r="BF744" s="4">
        <v>18</v>
      </c>
      <c r="BG744" s="4">
        <v>18</v>
      </c>
      <c r="BH744" s="4">
        <v>0</v>
      </c>
      <c r="BI744" s="4">
        <v>18</v>
      </c>
      <c r="BJ744" s="4">
        <v>0</v>
      </c>
      <c r="BK744" s="4">
        <v>9</v>
      </c>
      <c r="BL744" s="4" t="s">
        <v>97</v>
      </c>
      <c r="BM744" s="4" t="s">
        <v>97</v>
      </c>
      <c r="BN744" s="4" t="s">
        <v>98</v>
      </c>
      <c r="BO744" s="6" t="s">
        <v>97</v>
      </c>
      <c r="BP744" s="6" t="s">
        <v>98</v>
      </c>
      <c r="BQ744" s="6" t="s">
        <v>98</v>
      </c>
      <c r="BR744" s="6" t="s">
        <v>96</v>
      </c>
      <c r="BS744" s="6">
        <v>8</v>
      </c>
      <c r="BT744" s="6" t="s">
        <v>96</v>
      </c>
      <c r="BU744" s="29" t="s">
        <v>429</v>
      </c>
      <c r="BV744" s="29" t="s">
        <v>1801</v>
      </c>
      <c r="BW744" s="29" t="s">
        <v>429</v>
      </c>
      <c r="BX744" s="29" t="s">
        <v>429</v>
      </c>
      <c r="BY744" s="29" t="s">
        <v>430</v>
      </c>
      <c r="BZ744" s="65" t="s">
        <v>429</v>
      </c>
      <c r="CA744" s="65" t="s">
        <v>1799</v>
      </c>
      <c r="CB744" s="65" t="s">
        <v>429</v>
      </c>
      <c r="CC744" s="65" t="s">
        <v>429</v>
      </c>
      <c r="CD744" s="66">
        <v>136</v>
      </c>
      <c r="CE744" s="66">
        <v>57</v>
      </c>
      <c r="CF744" s="66">
        <v>23</v>
      </c>
      <c r="CG744" s="66">
        <v>0</v>
      </c>
      <c r="CH744" s="66">
        <v>1</v>
      </c>
      <c r="CI744" s="66">
        <v>49</v>
      </c>
      <c r="CJ744" s="66">
        <v>0</v>
      </c>
      <c r="CK744" s="66">
        <v>31</v>
      </c>
      <c r="CL744" s="66">
        <v>599</v>
      </c>
      <c r="CM744" s="66">
        <v>339</v>
      </c>
      <c r="CN744" s="66">
        <v>34</v>
      </c>
      <c r="CO744" s="66">
        <v>74</v>
      </c>
      <c r="CP744" s="66">
        <v>5</v>
      </c>
      <c r="CQ744" s="66">
        <v>6</v>
      </c>
      <c r="CR744" s="67">
        <v>0.17945007235890015</v>
      </c>
      <c r="CS744" s="67">
        <v>0.19681620839363242</v>
      </c>
      <c r="CT744" s="67">
        <v>0.29739507959479017</v>
      </c>
      <c r="CU744" s="67">
        <v>0.17691751085383503</v>
      </c>
      <c r="CV744" s="67">
        <v>0.14942112879884226</v>
      </c>
      <c r="CW744" s="68">
        <v>23</v>
      </c>
      <c r="CX744" s="68">
        <v>35</v>
      </c>
      <c r="CY744" s="68">
        <v>30</v>
      </c>
      <c r="CZ744" s="68">
        <v>19</v>
      </c>
    </row>
    <row r="745" spans="1:104" x14ac:dyDescent="0.3">
      <c r="A745" s="3" t="s">
        <v>1003</v>
      </c>
      <c r="B745" s="3" t="s">
        <v>1326</v>
      </c>
      <c r="C745" s="3" t="s">
        <v>1365</v>
      </c>
      <c r="D745" s="6">
        <v>529141</v>
      </c>
      <c r="E745" s="4">
        <v>1431</v>
      </c>
      <c r="F745" s="4">
        <v>317</v>
      </c>
      <c r="G745" s="54">
        <v>0.22152341020265548</v>
      </c>
      <c r="H745" s="4">
        <v>1</v>
      </c>
      <c r="I745" s="4">
        <v>257</v>
      </c>
      <c r="J745" s="6"/>
      <c r="K745" s="6">
        <v>257</v>
      </c>
      <c r="L745" s="6"/>
      <c r="M745" s="61">
        <v>60</v>
      </c>
      <c r="N745" s="4" t="s">
        <v>1709</v>
      </c>
      <c r="O745" s="4">
        <v>0</v>
      </c>
      <c r="P745" s="4">
        <v>0</v>
      </c>
      <c r="Q745" s="4">
        <v>100</v>
      </c>
      <c r="R745" s="4">
        <v>90</v>
      </c>
      <c r="S745" s="4">
        <v>10</v>
      </c>
      <c r="T745" s="4">
        <v>0</v>
      </c>
      <c r="U745" s="4">
        <v>0</v>
      </c>
      <c r="V745" s="4">
        <v>100</v>
      </c>
      <c r="W745" s="4">
        <v>70</v>
      </c>
      <c r="X745" s="4">
        <v>30</v>
      </c>
      <c r="Y745" s="4">
        <v>0</v>
      </c>
      <c r="Z745" s="4">
        <v>0</v>
      </c>
      <c r="AA745" s="4">
        <v>100</v>
      </c>
      <c r="AB745" s="4">
        <v>100</v>
      </c>
      <c r="AC745" s="4">
        <v>100</v>
      </c>
      <c r="AD745" s="4">
        <v>100</v>
      </c>
      <c r="AE745" s="4">
        <v>75</v>
      </c>
      <c r="AF745" s="4">
        <v>0</v>
      </c>
      <c r="AG745" s="4">
        <v>60</v>
      </c>
      <c r="AH745" s="4">
        <v>40</v>
      </c>
      <c r="AI745" s="4">
        <v>100</v>
      </c>
      <c r="AJ745" s="4">
        <v>4</v>
      </c>
      <c r="AK745" s="4" t="s">
        <v>96</v>
      </c>
      <c r="AL745" s="4" t="s">
        <v>97</v>
      </c>
      <c r="AM745" s="4" t="s">
        <v>98</v>
      </c>
      <c r="AN745" s="4" t="s">
        <v>97</v>
      </c>
      <c r="AO745" s="4" t="s">
        <v>97</v>
      </c>
      <c r="AP745" s="4" t="s">
        <v>96</v>
      </c>
      <c r="AQ745" s="4" t="s">
        <v>96</v>
      </c>
      <c r="AR745" s="4" t="s">
        <v>96</v>
      </c>
      <c r="AS745" s="4" t="s">
        <v>97</v>
      </c>
      <c r="AT745" s="4" t="s">
        <v>97</v>
      </c>
      <c r="AU745" s="4" t="s">
        <v>97</v>
      </c>
      <c r="AV745" s="4" t="s">
        <v>97</v>
      </c>
      <c r="AW745" s="4" t="s">
        <v>97</v>
      </c>
      <c r="AX745" s="4" t="s">
        <v>97</v>
      </c>
      <c r="AY745" s="4" t="s">
        <v>97</v>
      </c>
      <c r="AZ745" s="4" t="s">
        <v>97</v>
      </c>
      <c r="BA745" s="4" t="s">
        <v>97</v>
      </c>
      <c r="BB745" s="4" t="s">
        <v>97</v>
      </c>
      <c r="BC745" s="4" t="s">
        <v>97</v>
      </c>
      <c r="BD745" s="4" t="s">
        <v>97</v>
      </c>
      <c r="BE745" s="4">
        <v>3</v>
      </c>
      <c r="BF745" s="4">
        <v>8</v>
      </c>
      <c r="BG745" s="4">
        <v>8</v>
      </c>
      <c r="BH745" s="4">
        <v>0</v>
      </c>
      <c r="BI745" s="4">
        <v>8</v>
      </c>
      <c r="BJ745" s="4">
        <v>0</v>
      </c>
      <c r="BK745" s="4">
        <v>9</v>
      </c>
      <c r="BL745" s="4" t="s">
        <v>97</v>
      </c>
      <c r="BM745" s="4" t="s">
        <v>97</v>
      </c>
      <c r="BN745" s="4" t="s">
        <v>98</v>
      </c>
      <c r="BO745" s="6" t="s">
        <v>97</v>
      </c>
      <c r="BP745" s="6" t="s">
        <v>98</v>
      </c>
      <c r="BQ745" s="6" t="s">
        <v>98</v>
      </c>
      <c r="BR745" s="6" t="s">
        <v>96</v>
      </c>
      <c r="BS745" s="6">
        <v>22</v>
      </c>
      <c r="BT745" s="6" t="s">
        <v>96</v>
      </c>
      <c r="BU745" s="29" t="s">
        <v>430</v>
      </c>
      <c r="BV745" s="29" t="s">
        <v>429</v>
      </c>
      <c r="BW745" s="29" t="s">
        <v>429</v>
      </c>
      <c r="BX745" s="29" t="s">
        <v>429</v>
      </c>
      <c r="BY745" s="29" t="s">
        <v>429</v>
      </c>
      <c r="BZ745" s="65" t="s">
        <v>429</v>
      </c>
      <c r="CA745" s="65" t="s">
        <v>429</v>
      </c>
      <c r="CB745" s="65" t="s">
        <v>429</v>
      </c>
      <c r="CC745" s="65" t="s">
        <v>1800</v>
      </c>
      <c r="CD745" s="66">
        <v>90</v>
      </c>
      <c r="CE745" s="66">
        <v>30</v>
      </c>
      <c r="CF745" s="66">
        <v>30</v>
      </c>
      <c r="CG745" s="66">
        <v>4</v>
      </c>
      <c r="CH745" s="66">
        <v>1</v>
      </c>
      <c r="CI745" s="66">
        <v>93</v>
      </c>
      <c r="CJ745" s="66">
        <v>0</v>
      </c>
      <c r="CK745" s="66">
        <v>25</v>
      </c>
      <c r="CL745" s="66">
        <v>344</v>
      </c>
      <c r="CM745" s="66">
        <v>167</v>
      </c>
      <c r="CN745" s="66">
        <v>13</v>
      </c>
      <c r="CO745" s="66">
        <v>47</v>
      </c>
      <c r="CP745" s="66">
        <v>27</v>
      </c>
      <c r="CQ745" s="66">
        <v>27</v>
      </c>
      <c r="CR745" s="67">
        <v>0.21927374301675978</v>
      </c>
      <c r="CS745" s="67">
        <v>0.21298882681564246</v>
      </c>
      <c r="CT745" s="67">
        <v>0.27653631284916202</v>
      </c>
      <c r="CU745" s="67">
        <v>0.15642458100558659</v>
      </c>
      <c r="CV745" s="67">
        <v>0.13477653631284917</v>
      </c>
      <c r="CW745" s="68">
        <v>25</v>
      </c>
      <c r="CX745" s="68">
        <v>20</v>
      </c>
      <c r="CY745" s="68">
        <v>21</v>
      </c>
      <c r="CZ745" s="68">
        <v>16</v>
      </c>
    </row>
    <row r="746" spans="1:104" x14ac:dyDescent="0.3">
      <c r="A746" s="3" t="s">
        <v>1003</v>
      </c>
      <c r="B746" s="3" t="s">
        <v>1326</v>
      </c>
      <c r="C746" s="3" t="s">
        <v>1367</v>
      </c>
      <c r="D746" s="6">
        <v>529150</v>
      </c>
      <c r="E746" s="4">
        <v>780</v>
      </c>
      <c r="F746" s="4">
        <v>272</v>
      </c>
      <c r="G746" s="54">
        <v>0.3487179487179487</v>
      </c>
      <c r="H746" s="4">
        <v>3</v>
      </c>
      <c r="I746" s="4">
        <v>272</v>
      </c>
      <c r="J746" s="6"/>
      <c r="K746" s="6">
        <v>235</v>
      </c>
      <c r="L746" s="6">
        <v>37</v>
      </c>
      <c r="M746" s="61"/>
      <c r="N746" s="4" t="s">
        <v>1709</v>
      </c>
      <c r="O746" s="4">
        <v>0</v>
      </c>
      <c r="P746" s="4">
        <v>0</v>
      </c>
      <c r="Q746" s="4">
        <v>100</v>
      </c>
      <c r="R746" s="4">
        <v>60</v>
      </c>
      <c r="S746" s="4">
        <v>40</v>
      </c>
      <c r="T746" s="4">
        <v>0</v>
      </c>
      <c r="U746" s="4">
        <v>0</v>
      </c>
      <c r="V746" s="4">
        <v>0</v>
      </c>
      <c r="W746" s="4">
        <v>0</v>
      </c>
      <c r="X746" s="4">
        <v>100</v>
      </c>
      <c r="Y746" s="4">
        <v>0</v>
      </c>
      <c r="Z746" s="4">
        <v>0</v>
      </c>
      <c r="AA746" s="4">
        <v>100</v>
      </c>
      <c r="AB746" s="4">
        <v>100</v>
      </c>
      <c r="AC746" s="4">
        <v>100</v>
      </c>
      <c r="AD746" s="4">
        <v>100</v>
      </c>
      <c r="AE746" s="4">
        <v>90</v>
      </c>
      <c r="AF746" s="4">
        <v>0</v>
      </c>
      <c r="AG746" s="4">
        <v>50</v>
      </c>
      <c r="AH746" s="4">
        <v>50</v>
      </c>
      <c r="AI746" s="4">
        <v>100</v>
      </c>
      <c r="AJ746" s="4">
        <v>2</v>
      </c>
      <c r="AK746" s="4" t="s">
        <v>96</v>
      </c>
      <c r="AL746" s="4" t="s">
        <v>96</v>
      </c>
      <c r="AM746" s="4">
        <v>12</v>
      </c>
      <c r="AN746" s="4" t="s">
        <v>97</v>
      </c>
      <c r="AO746" s="4" t="s">
        <v>97</v>
      </c>
      <c r="AP746" s="4" t="s">
        <v>97</v>
      </c>
      <c r="AQ746" s="4" t="s">
        <v>97</v>
      </c>
      <c r="AR746" s="4" t="s">
        <v>96</v>
      </c>
      <c r="AS746" s="4" t="s">
        <v>97</v>
      </c>
      <c r="AT746" s="4" t="s">
        <v>97</v>
      </c>
      <c r="AU746" s="4" t="s">
        <v>97</v>
      </c>
      <c r="AV746" s="4" t="s">
        <v>97</v>
      </c>
      <c r="AW746" s="4" t="s">
        <v>97</v>
      </c>
      <c r="AX746" s="4" t="s">
        <v>97</v>
      </c>
      <c r="AY746" s="4" t="s">
        <v>97</v>
      </c>
      <c r="AZ746" s="4" t="s">
        <v>97</v>
      </c>
      <c r="BA746" s="4" t="s">
        <v>97</v>
      </c>
      <c r="BB746" s="4" t="s">
        <v>97</v>
      </c>
      <c r="BC746" s="4" t="s">
        <v>97</v>
      </c>
      <c r="BD746" s="4" t="s">
        <v>96</v>
      </c>
      <c r="BE746" s="4">
        <v>15</v>
      </c>
      <c r="BF746" s="4">
        <v>15</v>
      </c>
      <c r="BG746" s="4">
        <v>15</v>
      </c>
      <c r="BH746" s="4">
        <v>0</v>
      </c>
      <c r="BI746" s="4">
        <v>5</v>
      </c>
      <c r="BJ746" s="4">
        <v>0</v>
      </c>
      <c r="BK746" s="4">
        <v>7</v>
      </c>
      <c r="BL746" s="4" t="s">
        <v>97</v>
      </c>
      <c r="BM746" s="4" t="s">
        <v>97</v>
      </c>
      <c r="BN746" s="4" t="s">
        <v>98</v>
      </c>
      <c r="BO746" s="6" t="s">
        <v>97</v>
      </c>
      <c r="BP746" s="6" t="s">
        <v>98</v>
      </c>
      <c r="BQ746" s="6" t="s">
        <v>98</v>
      </c>
      <c r="BR746" s="6" t="s">
        <v>96</v>
      </c>
      <c r="BS746" s="6">
        <v>25</v>
      </c>
      <c r="BT746" s="6" t="s">
        <v>96</v>
      </c>
      <c r="BU746" s="29" t="s">
        <v>430</v>
      </c>
      <c r="BV746" s="29" t="s">
        <v>1801</v>
      </c>
      <c r="BW746" s="29" t="s">
        <v>429</v>
      </c>
      <c r="BX746" s="29" t="s">
        <v>429</v>
      </c>
      <c r="BY746" s="29" t="s">
        <v>429</v>
      </c>
      <c r="BZ746" s="65" t="s">
        <v>429</v>
      </c>
      <c r="CA746" s="65" t="s">
        <v>429</v>
      </c>
      <c r="CB746" s="65" t="s">
        <v>429</v>
      </c>
      <c r="CC746" s="65" t="s">
        <v>429</v>
      </c>
      <c r="CD746" s="66">
        <v>80</v>
      </c>
      <c r="CE746" s="66">
        <v>49</v>
      </c>
      <c r="CF746" s="66">
        <v>13</v>
      </c>
      <c r="CG746" s="66">
        <v>0</v>
      </c>
      <c r="CH746" s="66">
        <v>3</v>
      </c>
      <c r="CI746" s="66">
        <v>139</v>
      </c>
      <c r="CJ746" s="66">
        <v>6</v>
      </c>
      <c r="CK746" s="66">
        <v>38</v>
      </c>
      <c r="CL746" s="66">
        <v>208</v>
      </c>
      <c r="CM746" s="66">
        <v>94</v>
      </c>
      <c r="CN746" s="66">
        <v>7</v>
      </c>
      <c r="CO746" s="66">
        <v>18</v>
      </c>
      <c r="CP746" s="66">
        <v>38</v>
      </c>
      <c r="CQ746" s="66">
        <v>33</v>
      </c>
      <c r="CR746" s="67">
        <v>0.22680412371134021</v>
      </c>
      <c r="CS746" s="67">
        <v>0.21391752577319587</v>
      </c>
      <c r="CT746" s="67">
        <v>0.28092783505154639</v>
      </c>
      <c r="CU746" s="67">
        <v>0.16237113402061856</v>
      </c>
      <c r="CV746" s="67">
        <v>0.11597938144329897</v>
      </c>
      <c r="CW746" s="68">
        <v>13</v>
      </c>
      <c r="CX746" s="68">
        <v>15</v>
      </c>
      <c r="CY746" s="68">
        <v>8</v>
      </c>
      <c r="CZ746" s="68">
        <v>7</v>
      </c>
    </row>
    <row r="747" spans="1:104" x14ac:dyDescent="0.3">
      <c r="A747" s="3" t="s">
        <v>1003</v>
      </c>
      <c r="B747" s="3" t="s">
        <v>1326</v>
      </c>
      <c r="C747" s="3" t="s">
        <v>1369</v>
      </c>
      <c r="D747" s="6">
        <v>529176</v>
      </c>
      <c r="E747" s="4">
        <v>2577</v>
      </c>
      <c r="F747" s="4">
        <v>1528</v>
      </c>
      <c r="G747" s="54">
        <v>0.59293752425300739</v>
      </c>
      <c r="H747" s="4">
        <v>1</v>
      </c>
      <c r="I747" s="4">
        <v>1528</v>
      </c>
      <c r="J747" s="6"/>
      <c r="K747" s="6">
        <v>1528</v>
      </c>
      <c r="L747" s="6"/>
      <c r="M747" s="61"/>
      <c r="N747" s="4" t="s">
        <v>1709</v>
      </c>
      <c r="O747" s="4">
        <v>39</v>
      </c>
      <c r="P747" s="4">
        <v>102</v>
      </c>
      <c r="Q747" s="4">
        <v>100</v>
      </c>
      <c r="R747" s="4">
        <v>90</v>
      </c>
      <c r="S747" s="4">
        <v>5</v>
      </c>
      <c r="T747" s="4">
        <v>5</v>
      </c>
      <c r="U747" s="4">
        <v>0</v>
      </c>
      <c r="V747" s="4">
        <v>99</v>
      </c>
      <c r="W747" s="4">
        <v>99</v>
      </c>
      <c r="X747" s="4">
        <v>1</v>
      </c>
      <c r="Y747" s="4">
        <v>0</v>
      </c>
      <c r="Z747" s="4">
        <v>0</v>
      </c>
      <c r="AA747" s="4">
        <v>100</v>
      </c>
      <c r="AB747" s="4">
        <v>100</v>
      </c>
      <c r="AC747" s="4">
        <v>100</v>
      </c>
      <c r="AD747" s="4">
        <v>100</v>
      </c>
      <c r="AE747" s="4">
        <v>100</v>
      </c>
      <c r="AF747" s="4">
        <v>0</v>
      </c>
      <c r="AG747" s="4">
        <v>90</v>
      </c>
      <c r="AH747" s="4">
        <v>10</v>
      </c>
      <c r="AI747" s="4">
        <v>100</v>
      </c>
      <c r="AJ747" s="4">
        <v>2</v>
      </c>
      <c r="AK747" s="4" t="s">
        <v>96</v>
      </c>
      <c r="AL747" s="4" t="s">
        <v>96</v>
      </c>
      <c r="AM747" s="4">
        <v>4</v>
      </c>
      <c r="AN747" s="4" t="s">
        <v>97</v>
      </c>
      <c r="AO747" s="4" t="s">
        <v>97</v>
      </c>
      <c r="AP747" s="4" t="s">
        <v>97</v>
      </c>
      <c r="AQ747" s="4" t="s">
        <v>97</v>
      </c>
      <c r="AR747" s="4" t="s">
        <v>97</v>
      </c>
      <c r="AS747" s="4" t="s">
        <v>97</v>
      </c>
      <c r="AT747" s="4" t="s">
        <v>97</v>
      </c>
      <c r="AU747" s="4" t="s">
        <v>96</v>
      </c>
      <c r="AV747" s="4" t="s">
        <v>97</v>
      </c>
      <c r="AW747" s="4" t="s">
        <v>97</v>
      </c>
      <c r="AX747" s="4" t="s">
        <v>97</v>
      </c>
      <c r="AY747" s="4" t="s">
        <v>97</v>
      </c>
      <c r="AZ747" s="4" t="s">
        <v>97</v>
      </c>
      <c r="BA747" s="4" t="s">
        <v>97</v>
      </c>
      <c r="BB747" s="4" t="s">
        <v>97</v>
      </c>
      <c r="BC747" s="4" t="s">
        <v>96</v>
      </c>
      <c r="BD747" s="4" t="s">
        <v>97</v>
      </c>
      <c r="BE747" s="4">
        <v>0</v>
      </c>
      <c r="BF747" s="4">
        <v>0</v>
      </c>
      <c r="BG747" s="4">
        <v>11</v>
      </c>
      <c r="BH747" s="4">
        <v>0</v>
      </c>
      <c r="BI747" s="4">
        <v>0</v>
      </c>
      <c r="BJ747" s="4">
        <v>0</v>
      </c>
      <c r="BK747" s="4">
        <v>9</v>
      </c>
      <c r="BL747" s="4" t="s">
        <v>96</v>
      </c>
      <c r="BM747" s="4" t="s">
        <v>96</v>
      </c>
      <c r="BN747" s="4" t="s">
        <v>1744</v>
      </c>
      <c r="BO747" s="6" t="s">
        <v>97</v>
      </c>
      <c r="BP747" s="6" t="s">
        <v>98</v>
      </c>
      <c r="BQ747" s="6" t="s">
        <v>98</v>
      </c>
      <c r="BR747" s="6" t="s">
        <v>96</v>
      </c>
      <c r="BS747" s="6">
        <v>62</v>
      </c>
      <c r="BT747" s="6" t="s">
        <v>96</v>
      </c>
      <c r="BU747" s="29" t="s">
        <v>430</v>
      </c>
      <c r="BV747" s="29" t="s">
        <v>1798</v>
      </c>
      <c r="BW747" s="29" t="s">
        <v>1798</v>
      </c>
      <c r="BX747" s="29" t="s">
        <v>1798</v>
      </c>
      <c r="BY747" s="29" t="s">
        <v>430</v>
      </c>
      <c r="BZ747" s="65" t="s">
        <v>429</v>
      </c>
      <c r="CA747" s="65" t="s">
        <v>429</v>
      </c>
      <c r="CB747" s="65" t="s">
        <v>1800</v>
      </c>
      <c r="CC747" s="65" t="s">
        <v>1800</v>
      </c>
      <c r="CD747" s="66">
        <v>278</v>
      </c>
      <c r="CE747" s="66">
        <v>135</v>
      </c>
      <c r="CF747" s="66">
        <v>95</v>
      </c>
      <c r="CG747" s="66">
        <v>37</v>
      </c>
      <c r="CH747" s="66">
        <v>3</v>
      </c>
      <c r="CI747" s="66">
        <v>298</v>
      </c>
      <c r="CJ747" s="66">
        <v>51</v>
      </c>
      <c r="CK747" s="66">
        <v>88</v>
      </c>
      <c r="CL747" s="66">
        <v>679</v>
      </c>
      <c r="CM747" s="66">
        <v>341</v>
      </c>
      <c r="CN747" s="66">
        <v>41</v>
      </c>
      <c r="CO747" s="66">
        <v>103</v>
      </c>
      <c r="CP747" s="66">
        <v>392</v>
      </c>
      <c r="CQ747" s="66">
        <v>376</v>
      </c>
      <c r="CR747" s="67">
        <v>0.2471822774970851</v>
      </c>
      <c r="CS747" s="67">
        <v>0.23357947920715119</v>
      </c>
      <c r="CT747" s="67">
        <v>0.28488146132918774</v>
      </c>
      <c r="CU747" s="67">
        <v>0.13097551496307813</v>
      </c>
      <c r="CV747" s="67">
        <v>0.10338126700349787</v>
      </c>
      <c r="CW747" s="68">
        <v>21</v>
      </c>
      <c r="CX747" s="68">
        <v>27</v>
      </c>
      <c r="CY747" s="68">
        <v>46</v>
      </c>
      <c r="CZ747" s="68">
        <v>21</v>
      </c>
    </row>
    <row r="748" spans="1:104" x14ac:dyDescent="0.3">
      <c r="A748" s="3" t="s">
        <v>1003</v>
      </c>
      <c r="B748" s="3" t="s">
        <v>1326</v>
      </c>
      <c r="C748" s="3" t="s">
        <v>1370</v>
      </c>
      <c r="D748" s="6">
        <v>529222</v>
      </c>
      <c r="E748" s="4">
        <v>2920</v>
      </c>
      <c r="F748" s="4">
        <v>1578</v>
      </c>
      <c r="G748" s="54">
        <v>0.54041095890410962</v>
      </c>
      <c r="H748" s="4">
        <v>2</v>
      </c>
      <c r="I748" s="4">
        <v>1348</v>
      </c>
      <c r="J748" s="6">
        <v>962</v>
      </c>
      <c r="K748" s="6">
        <v>386</v>
      </c>
      <c r="L748" s="6"/>
      <c r="M748" s="61">
        <v>230</v>
      </c>
      <c r="N748" s="4" t="s">
        <v>1709</v>
      </c>
      <c r="O748" s="4">
        <v>0</v>
      </c>
      <c r="P748" s="4">
        <v>0</v>
      </c>
      <c r="Q748" s="4">
        <v>100</v>
      </c>
      <c r="R748" s="4">
        <v>90</v>
      </c>
      <c r="S748" s="4">
        <v>10</v>
      </c>
      <c r="T748" s="4">
        <v>0</v>
      </c>
      <c r="U748" s="4">
        <v>0</v>
      </c>
      <c r="V748" s="4">
        <v>100</v>
      </c>
      <c r="W748" s="4">
        <v>93</v>
      </c>
      <c r="X748" s="4">
        <v>5</v>
      </c>
      <c r="Y748" s="4">
        <v>2</v>
      </c>
      <c r="Z748" s="4">
        <v>0</v>
      </c>
      <c r="AA748" s="4">
        <v>100</v>
      </c>
      <c r="AB748" s="4">
        <v>100</v>
      </c>
      <c r="AC748" s="4">
        <v>100</v>
      </c>
      <c r="AD748" s="4">
        <v>100</v>
      </c>
      <c r="AE748" s="4">
        <v>70</v>
      </c>
      <c r="AF748" s="4">
        <v>0</v>
      </c>
      <c r="AG748" s="4">
        <v>10</v>
      </c>
      <c r="AH748" s="4">
        <v>90</v>
      </c>
      <c r="AI748" s="4">
        <v>100</v>
      </c>
      <c r="AJ748" s="4">
        <v>2</v>
      </c>
      <c r="AK748" s="4" t="s">
        <v>96</v>
      </c>
      <c r="AL748" s="4" t="s">
        <v>96</v>
      </c>
      <c r="AM748" s="4">
        <v>4</v>
      </c>
      <c r="AN748" s="4" t="s">
        <v>97</v>
      </c>
      <c r="AO748" s="4" t="s">
        <v>97</v>
      </c>
      <c r="AP748" s="4" t="s">
        <v>97</v>
      </c>
      <c r="AQ748" s="4" t="s">
        <v>97</v>
      </c>
      <c r="AR748" s="4" t="s">
        <v>96</v>
      </c>
      <c r="AS748" s="4" t="s">
        <v>97</v>
      </c>
      <c r="AT748" s="4" t="s">
        <v>97</v>
      </c>
      <c r="AU748" s="4" t="s">
        <v>97</v>
      </c>
      <c r="AV748" s="4" t="s">
        <v>97</v>
      </c>
      <c r="AW748" s="4" t="s">
        <v>97</v>
      </c>
      <c r="AX748" s="4" t="s">
        <v>97</v>
      </c>
      <c r="AY748" s="4" t="s">
        <v>97</v>
      </c>
      <c r="AZ748" s="4" t="s">
        <v>97</v>
      </c>
      <c r="BA748" s="4" t="s">
        <v>97</v>
      </c>
      <c r="BB748" s="4" t="s">
        <v>97</v>
      </c>
      <c r="BC748" s="4" t="s">
        <v>97</v>
      </c>
      <c r="BD748" s="4" t="s">
        <v>97</v>
      </c>
      <c r="BE748" s="4">
        <v>3</v>
      </c>
      <c r="BF748" s="4">
        <v>3</v>
      </c>
      <c r="BG748" s="4">
        <v>3</v>
      </c>
      <c r="BH748" s="4">
        <v>6</v>
      </c>
      <c r="BI748" s="4">
        <v>0</v>
      </c>
      <c r="BJ748" s="4">
        <v>0</v>
      </c>
      <c r="BK748" s="4">
        <v>7</v>
      </c>
      <c r="BL748" s="4" t="s">
        <v>96</v>
      </c>
      <c r="BM748" s="4" t="s">
        <v>97</v>
      </c>
      <c r="BN748" s="4" t="s">
        <v>98</v>
      </c>
      <c r="BO748" s="6" t="s">
        <v>97</v>
      </c>
      <c r="BP748" s="6" t="s">
        <v>98</v>
      </c>
      <c r="BQ748" s="6" t="s">
        <v>98</v>
      </c>
      <c r="BR748" s="6" t="s">
        <v>96</v>
      </c>
      <c r="BS748" s="6">
        <v>150</v>
      </c>
      <c r="BT748" s="6" t="s">
        <v>96</v>
      </c>
      <c r="BU748" s="29" t="s">
        <v>430</v>
      </c>
      <c r="BV748" s="29" t="s">
        <v>1798</v>
      </c>
      <c r="BW748" s="29" t="s">
        <v>1798</v>
      </c>
      <c r="BX748" s="29" t="s">
        <v>429</v>
      </c>
      <c r="BY748" s="29" t="s">
        <v>430</v>
      </c>
      <c r="BZ748" s="65" t="s">
        <v>429</v>
      </c>
      <c r="CA748" s="65" t="s">
        <v>1800</v>
      </c>
      <c r="CB748" s="65" t="s">
        <v>429</v>
      </c>
      <c r="CC748" s="65" t="s">
        <v>429</v>
      </c>
      <c r="CD748" s="66">
        <v>340</v>
      </c>
      <c r="CE748" s="66">
        <v>157</v>
      </c>
      <c r="CF748" s="66">
        <v>100</v>
      </c>
      <c r="CG748" s="66">
        <v>61</v>
      </c>
      <c r="CH748" s="66">
        <v>3</v>
      </c>
      <c r="CI748" s="66">
        <v>512</v>
      </c>
      <c r="CJ748" s="66">
        <v>19</v>
      </c>
      <c r="CK748" s="66">
        <v>123</v>
      </c>
      <c r="CL748" s="66">
        <v>967</v>
      </c>
      <c r="CM748" s="66">
        <v>404</v>
      </c>
      <c r="CN748" s="66">
        <v>35</v>
      </c>
      <c r="CO748" s="66">
        <v>129</v>
      </c>
      <c r="CP748" s="66">
        <v>259</v>
      </c>
      <c r="CQ748" s="66">
        <v>251</v>
      </c>
      <c r="CR748" s="67">
        <v>0.29996629592180651</v>
      </c>
      <c r="CS748" s="67">
        <v>0.25716211661611055</v>
      </c>
      <c r="CT748" s="67">
        <v>0.25985844287158744</v>
      </c>
      <c r="CU748" s="67">
        <v>0.10583080552746882</v>
      </c>
      <c r="CV748" s="67">
        <v>7.7182339063026628E-2</v>
      </c>
      <c r="CW748" s="68">
        <v>29</v>
      </c>
      <c r="CX748" s="68">
        <v>34</v>
      </c>
      <c r="CY748" s="68">
        <v>50</v>
      </c>
      <c r="CZ748" s="68">
        <v>18</v>
      </c>
    </row>
    <row r="749" spans="1:104" x14ac:dyDescent="0.3">
      <c r="A749" s="3" t="s">
        <v>1003</v>
      </c>
      <c r="B749" s="3" t="s">
        <v>1326</v>
      </c>
      <c r="C749" s="3" t="s">
        <v>1326</v>
      </c>
      <c r="D749" s="6">
        <v>544051</v>
      </c>
      <c r="E749" s="4">
        <v>22071</v>
      </c>
      <c r="F749" s="4">
        <v>2210</v>
      </c>
      <c r="G749" s="54">
        <v>0.10013139413710298</v>
      </c>
      <c r="H749" s="4">
        <v>3</v>
      </c>
      <c r="I749" s="4">
        <v>2000</v>
      </c>
      <c r="J749" s="6"/>
      <c r="K749" s="6">
        <v>1550</v>
      </c>
      <c r="L749" s="6">
        <v>450</v>
      </c>
      <c r="M749" s="61">
        <v>210</v>
      </c>
      <c r="N749" s="4" t="s">
        <v>1709</v>
      </c>
      <c r="O749" s="4">
        <v>0</v>
      </c>
      <c r="P749" s="4">
        <v>0</v>
      </c>
      <c r="Q749" s="4">
        <v>100</v>
      </c>
      <c r="R749" s="4">
        <v>100</v>
      </c>
      <c r="S749" s="4">
        <v>0</v>
      </c>
      <c r="T749" s="4">
        <v>0</v>
      </c>
      <c r="U749" s="4">
        <v>0</v>
      </c>
      <c r="V749" s="4">
        <v>100</v>
      </c>
      <c r="W749" s="4">
        <v>100</v>
      </c>
      <c r="X749" s="4">
        <v>0</v>
      </c>
      <c r="Y749" s="4">
        <v>0</v>
      </c>
      <c r="Z749" s="4">
        <v>0</v>
      </c>
      <c r="AA749" s="4">
        <v>100</v>
      </c>
      <c r="AB749" s="4">
        <v>100</v>
      </c>
      <c r="AC749" s="4">
        <v>100</v>
      </c>
      <c r="AD749" s="4">
        <v>100</v>
      </c>
      <c r="AE749" s="4">
        <v>0</v>
      </c>
      <c r="AF749" s="4">
        <v>50</v>
      </c>
      <c r="AG749" s="4">
        <v>50</v>
      </c>
      <c r="AH749" s="4">
        <v>0</v>
      </c>
      <c r="AI749" s="4">
        <v>100</v>
      </c>
      <c r="AJ749" s="4">
        <v>4</v>
      </c>
      <c r="AK749" s="4" t="s">
        <v>96</v>
      </c>
      <c r="AL749" s="4" t="s">
        <v>96</v>
      </c>
      <c r="AM749" s="4">
        <v>2</v>
      </c>
      <c r="AN749" s="4" t="s">
        <v>97</v>
      </c>
      <c r="AO749" s="4" t="s">
        <v>97</v>
      </c>
      <c r="AP749" s="4" t="s">
        <v>97</v>
      </c>
      <c r="AQ749" s="4" t="s">
        <v>97</v>
      </c>
      <c r="AR749" s="4" t="s">
        <v>96</v>
      </c>
      <c r="AS749" s="4" t="s">
        <v>97</v>
      </c>
      <c r="AT749" s="4" t="s">
        <v>97</v>
      </c>
      <c r="AU749" s="4" t="s">
        <v>96</v>
      </c>
      <c r="AV749" s="4" t="s">
        <v>97</v>
      </c>
      <c r="AW749" s="4" t="s">
        <v>97</v>
      </c>
      <c r="AX749" s="4" t="s">
        <v>97</v>
      </c>
      <c r="AY749" s="4" t="s">
        <v>96</v>
      </c>
      <c r="AZ749" s="4" t="s">
        <v>96</v>
      </c>
      <c r="BA749" s="4" t="s">
        <v>97</v>
      </c>
      <c r="BB749" s="4" t="s">
        <v>97</v>
      </c>
      <c r="BC749" s="4" t="s">
        <v>96</v>
      </c>
      <c r="BD749" s="4" t="s">
        <v>96</v>
      </c>
      <c r="BE749" s="4">
        <v>0</v>
      </c>
      <c r="BF749" s="4">
        <v>0</v>
      </c>
      <c r="BG749" s="4">
        <v>0</v>
      </c>
      <c r="BH749" s="4">
        <v>0</v>
      </c>
      <c r="BI749" s="4">
        <v>0</v>
      </c>
      <c r="BJ749" s="4">
        <v>0</v>
      </c>
      <c r="BK749" s="4">
        <v>25</v>
      </c>
      <c r="BL749" s="4" t="s">
        <v>97</v>
      </c>
      <c r="BM749" s="4" t="s">
        <v>96</v>
      </c>
      <c r="BN749" s="4" t="s">
        <v>1714</v>
      </c>
      <c r="BO749" s="6" t="s">
        <v>97</v>
      </c>
      <c r="BP749" s="6" t="s">
        <v>98</v>
      </c>
      <c r="BQ749" s="6" t="s">
        <v>98</v>
      </c>
      <c r="BR749" s="6" t="s">
        <v>96</v>
      </c>
      <c r="BS749" s="6">
        <v>140</v>
      </c>
      <c r="BT749" s="6" t="s">
        <v>96</v>
      </c>
      <c r="BU749" s="29" t="s">
        <v>430</v>
      </c>
      <c r="BV749" s="29" t="s">
        <v>1801</v>
      </c>
      <c r="BW749" s="29" t="s">
        <v>1801</v>
      </c>
      <c r="BX749" s="29" t="s">
        <v>429</v>
      </c>
      <c r="BY749" s="29" t="s">
        <v>430</v>
      </c>
      <c r="BZ749" s="65" t="s">
        <v>429</v>
      </c>
      <c r="CA749" s="65" t="s">
        <v>1799</v>
      </c>
      <c r="CB749" s="65" t="s">
        <v>429</v>
      </c>
      <c r="CC749" s="65" t="s">
        <v>429</v>
      </c>
      <c r="CD749" s="66">
        <v>1170</v>
      </c>
      <c r="CE749" s="66">
        <v>531</v>
      </c>
      <c r="CF749" s="66">
        <v>293</v>
      </c>
      <c r="CG749" s="66">
        <v>121</v>
      </c>
      <c r="CH749" s="66">
        <v>14</v>
      </c>
      <c r="CI749" s="66">
        <v>820</v>
      </c>
      <c r="CJ749" s="66">
        <v>207</v>
      </c>
      <c r="CK749" s="66">
        <v>374</v>
      </c>
      <c r="CL749" s="66">
        <v>4486</v>
      </c>
      <c r="CM749" s="66">
        <v>2652</v>
      </c>
      <c r="CN749" s="66">
        <v>202</v>
      </c>
      <c r="CO749" s="66">
        <v>516</v>
      </c>
      <c r="CP749" s="66">
        <v>557</v>
      </c>
      <c r="CQ749" s="66">
        <v>651</v>
      </c>
      <c r="CR749" s="67">
        <v>0.16714889828622301</v>
      </c>
      <c r="CS749" s="67">
        <v>0.19790785666592478</v>
      </c>
      <c r="CT749" s="67">
        <v>0.30776763854885375</v>
      </c>
      <c r="CU749" s="67">
        <v>0.19114177609614957</v>
      </c>
      <c r="CV749" s="67">
        <v>0.13603383040284889</v>
      </c>
      <c r="CW749" s="68">
        <v>266</v>
      </c>
      <c r="CX749" s="68">
        <v>429</v>
      </c>
      <c r="CY749" s="68">
        <v>206</v>
      </c>
      <c r="CZ749" s="68">
        <v>167</v>
      </c>
    </row>
    <row r="750" spans="1:104" x14ac:dyDescent="0.3">
      <c r="A750" s="3" t="s">
        <v>1003</v>
      </c>
      <c r="B750" s="3" t="s">
        <v>1326</v>
      </c>
      <c r="C750" s="3" t="s">
        <v>1375</v>
      </c>
      <c r="D750" s="6">
        <v>529257</v>
      </c>
      <c r="E750" s="4">
        <v>1183</v>
      </c>
      <c r="F750" s="4">
        <v>152</v>
      </c>
      <c r="G750" s="54">
        <v>0.12848689771766694</v>
      </c>
      <c r="H750" s="4">
        <v>1</v>
      </c>
      <c r="I750" s="4">
        <v>152</v>
      </c>
      <c r="J750" s="6"/>
      <c r="K750" s="6"/>
      <c r="L750" s="6">
        <v>152</v>
      </c>
      <c r="M750" s="61"/>
      <c r="N750" s="4" t="s">
        <v>1709</v>
      </c>
      <c r="O750" s="4">
        <v>0</v>
      </c>
      <c r="P750" s="4">
        <v>0</v>
      </c>
      <c r="Q750" s="4">
        <v>100</v>
      </c>
      <c r="R750" s="4">
        <v>0</v>
      </c>
      <c r="S750" s="4">
        <v>100</v>
      </c>
      <c r="T750" s="4">
        <v>0</v>
      </c>
      <c r="U750" s="4">
        <v>0</v>
      </c>
      <c r="V750" s="4">
        <v>0</v>
      </c>
      <c r="W750" s="4">
        <v>0</v>
      </c>
      <c r="X750" s="4">
        <v>90</v>
      </c>
      <c r="Y750" s="4">
        <v>5</v>
      </c>
      <c r="Z750" s="4">
        <v>5</v>
      </c>
      <c r="AA750" s="4">
        <v>100</v>
      </c>
      <c r="AB750" s="4">
        <v>100</v>
      </c>
      <c r="AC750" s="4">
        <v>100</v>
      </c>
      <c r="AD750" s="4">
        <v>100</v>
      </c>
      <c r="AE750" s="4">
        <v>100</v>
      </c>
      <c r="AF750" s="4">
        <v>0</v>
      </c>
      <c r="AG750" s="4">
        <v>60</v>
      </c>
      <c r="AH750" s="4">
        <v>40</v>
      </c>
      <c r="AI750" s="4">
        <v>100</v>
      </c>
      <c r="AJ750" s="4">
        <v>2</v>
      </c>
      <c r="AK750" s="4" t="s">
        <v>96</v>
      </c>
      <c r="AL750" s="4" t="s">
        <v>97</v>
      </c>
      <c r="AM750" s="4" t="s">
        <v>98</v>
      </c>
      <c r="AN750" s="4" t="s">
        <v>97</v>
      </c>
      <c r="AO750" s="4" t="s">
        <v>97</v>
      </c>
      <c r="AP750" s="4" t="s">
        <v>97</v>
      </c>
      <c r="AQ750" s="4" t="s">
        <v>97</v>
      </c>
      <c r="AR750" s="4" t="s">
        <v>96</v>
      </c>
      <c r="AS750" s="4" t="s">
        <v>97</v>
      </c>
      <c r="AT750" s="4" t="s">
        <v>97</v>
      </c>
      <c r="AU750" s="4" t="s">
        <v>97</v>
      </c>
      <c r="AV750" s="4" t="s">
        <v>97</v>
      </c>
      <c r="AW750" s="4" t="s">
        <v>97</v>
      </c>
      <c r="AX750" s="4" t="s">
        <v>97</v>
      </c>
      <c r="AY750" s="4" t="s">
        <v>97</v>
      </c>
      <c r="AZ750" s="4" t="s">
        <v>97</v>
      </c>
      <c r="BA750" s="4" t="s">
        <v>97</v>
      </c>
      <c r="BB750" s="4" t="s">
        <v>97</v>
      </c>
      <c r="BC750" s="4" t="s">
        <v>97</v>
      </c>
      <c r="BD750" s="4" t="s">
        <v>96</v>
      </c>
      <c r="BE750" s="4">
        <v>0</v>
      </c>
      <c r="BF750" s="4">
        <v>11</v>
      </c>
      <c r="BG750" s="4">
        <v>11</v>
      </c>
      <c r="BH750" s="4">
        <v>0</v>
      </c>
      <c r="BI750" s="4">
        <v>3</v>
      </c>
      <c r="BJ750" s="4">
        <v>0</v>
      </c>
      <c r="BK750" s="4">
        <v>9</v>
      </c>
      <c r="BL750" s="4" t="s">
        <v>97</v>
      </c>
      <c r="BM750" s="4" t="s">
        <v>97</v>
      </c>
      <c r="BN750" s="4" t="s">
        <v>98</v>
      </c>
      <c r="BO750" s="6" t="s">
        <v>97</v>
      </c>
      <c r="BP750" s="6" t="s">
        <v>98</v>
      </c>
      <c r="BQ750" s="6" t="s">
        <v>98</v>
      </c>
      <c r="BR750" s="6" t="s">
        <v>96</v>
      </c>
      <c r="BS750" s="6">
        <v>13</v>
      </c>
      <c r="BT750" s="6" t="s">
        <v>96</v>
      </c>
      <c r="BU750" s="29" t="s">
        <v>430</v>
      </c>
      <c r="BV750" s="29" t="s">
        <v>1801</v>
      </c>
      <c r="BW750" s="29" t="s">
        <v>429</v>
      </c>
      <c r="BX750" s="29" t="s">
        <v>429</v>
      </c>
      <c r="BY750" s="29" t="s">
        <v>429</v>
      </c>
      <c r="BZ750" s="65" t="s">
        <v>429</v>
      </c>
      <c r="CA750" s="65" t="s">
        <v>429</v>
      </c>
      <c r="CB750" s="65" t="s">
        <v>429</v>
      </c>
      <c r="CC750" s="65" t="s">
        <v>1800</v>
      </c>
      <c r="CD750" s="66">
        <v>87</v>
      </c>
      <c r="CE750" s="66">
        <v>49</v>
      </c>
      <c r="CF750" s="66">
        <v>16</v>
      </c>
      <c r="CG750" s="66">
        <v>11</v>
      </c>
      <c r="CH750" s="66">
        <v>2</v>
      </c>
      <c r="CI750" s="66">
        <v>53</v>
      </c>
      <c r="CJ750" s="66">
        <v>0</v>
      </c>
      <c r="CK750" s="66">
        <v>25</v>
      </c>
      <c r="CL750" s="66">
        <v>244</v>
      </c>
      <c r="CM750" s="66">
        <v>136</v>
      </c>
      <c r="CN750" s="66">
        <v>11</v>
      </c>
      <c r="CO750" s="66">
        <v>30</v>
      </c>
      <c r="CP750" s="66">
        <v>40</v>
      </c>
      <c r="CQ750" s="66">
        <v>35</v>
      </c>
      <c r="CR750" s="67">
        <v>0.15151515151515152</v>
      </c>
      <c r="CS750" s="67">
        <v>0.20692640692640693</v>
      </c>
      <c r="CT750" s="67">
        <v>0.30303030303030304</v>
      </c>
      <c r="CU750" s="67">
        <v>0.21125541125541125</v>
      </c>
      <c r="CV750" s="67">
        <v>0.12727272727272726</v>
      </c>
      <c r="CW750" s="68">
        <v>15</v>
      </c>
      <c r="CX750" s="68">
        <v>15</v>
      </c>
      <c r="CY750" s="68">
        <v>10</v>
      </c>
      <c r="CZ750" s="68">
        <v>11</v>
      </c>
    </row>
    <row r="751" spans="1:104" x14ac:dyDescent="0.3">
      <c r="A751" s="3" t="s">
        <v>1003</v>
      </c>
      <c r="B751" s="3" t="s">
        <v>1326</v>
      </c>
      <c r="C751" s="3" t="s">
        <v>1377</v>
      </c>
      <c r="D751" s="6">
        <v>529265</v>
      </c>
      <c r="E751" s="4">
        <v>3217</v>
      </c>
      <c r="F751" s="4">
        <v>1704</v>
      </c>
      <c r="G751" s="54">
        <v>0.52968604289710908</v>
      </c>
      <c r="H751" s="4">
        <v>1</v>
      </c>
      <c r="I751" s="4">
        <v>1704</v>
      </c>
      <c r="J751" s="6"/>
      <c r="K751" s="6">
        <v>1704</v>
      </c>
      <c r="L751" s="6"/>
      <c r="M751" s="61"/>
      <c r="N751" s="4" t="s">
        <v>1709</v>
      </c>
      <c r="O751" s="4">
        <v>0</v>
      </c>
      <c r="P751" s="4">
        <v>0</v>
      </c>
      <c r="Q751" s="4">
        <v>90</v>
      </c>
      <c r="R751" s="4">
        <v>30</v>
      </c>
      <c r="S751" s="4">
        <v>70</v>
      </c>
      <c r="T751" s="4">
        <v>0</v>
      </c>
      <c r="U751" s="4">
        <v>0</v>
      </c>
      <c r="V751" s="4">
        <v>90</v>
      </c>
      <c r="W751" s="4">
        <v>70</v>
      </c>
      <c r="X751" s="4">
        <v>30</v>
      </c>
      <c r="Y751" s="4">
        <v>0</v>
      </c>
      <c r="Z751" s="4">
        <v>0</v>
      </c>
      <c r="AA751" s="4">
        <v>100</v>
      </c>
      <c r="AB751" s="4">
        <v>100</v>
      </c>
      <c r="AC751" s="4">
        <v>95</v>
      </c>
      <c r="AD751" s="4">
        <v>90</v>
      </c>
      <c r="AE751" s="4">
        <v>70</v>
      </c>
      <c r="AF751" s="4">
        <v>0</v>
      </c>
      <c r="AG751" s="4">
        <v>50</v>
      </c>
      <c r="AH751" s="4">
        <v>50</v>
      </c>
      <c r="AI751" s="4">
        <v>100</v>
      </c>
      <c r="AJ751" s="4">
        <v>2</v>
      </c>
      <c r="AK751" s="4" t="s">
        <v>96</v>
      </c>
      <c r="AL751" s="4" t="s">
        <v>96</v>
      </c>
      <c r="AM751" s="4">
        <v>12</v>
      </c>
      <c r="AN751" s="4" t="s">
        <v>97</v>
      </c>
      <c r="AO751" s="4" t="s">
        <v>97</v>
      </c>
      <c r="AP751" s="4" t="s">
        <v>97</v>
      </c>
      <c r="AQ751" s="4" t="s">
        <v>97</v>
      </c>
      <c r="AR751" s="4" t="s">
        <v>97</v>
      </c>
      <c r="AS751" s="4" t="s">
        <v>97</v>
      </c>
      <c r="AT751" s="4" t="s">
        <v>97</v>
      </c>
      <c r="AU751" s="4" t="s">
        <v>96</v>
      </c>
      <c r="AV751" s="4" t="s">
        <v>97</v>
      </c>
      <c r="AW751" s="4" t="s">
        <v>97</v>
      </c>
      <c r="AX751" s="4" t="s">
        <v>97</v>
      </c>
      <c r="AY751" s="4" t="s">
        <v>97</v>
      </c>
      <c r="AZ751" s="4" t="s">
        <v>97</v>
      </c>
      <c r="BA751" s="4" t="s">
        <v>97</v>
      </c>
      <c r="BB751" s="4" t="s">
        <v>97</v>
      </c>
      <c r="BC751" s="4" t="s">
        <v>96</v>
      </c>
      <c r="BD751" s="4" t="s">
        <v>96</v>
      </c>
      <c r="BE751" s="4">
        <v>0</v>
      </c>
      <c r="BF751" s="4">
        <v>12</v>
      </c>
      <c r="BG751" s="4">
        <v>15</v>
      </c>
      <c r="BH751" s="4">
        <v>0</v>
      </c>
      <c r="BI751" s="4">
        <v>15</v>
      </c>
      <c r="BJ751" s="4">
        <v>0</v>
      </c>
      <c r="BK751" s="4">
        <v>9</v>
      </c>
      <c r="BL751" s="4" t="s">
        <v>96</v>
      </c>
      <c r="BM751" s="4" t="s">
        <v>96</v>
      </c>
      <c r="BN751" s="4" t="s">
        <v>1715</v>
      </c>
      <c r="BO751" s="6" t="s">
        <v>97</v>
      </c>
      <c r="BP751" s="6" t="s">
        <v>98</v>
      </c>
      <c r="BQ751" s="6" t="s">
        <v>98</v>
      </c>
      <c r="BR751" s="6" t="s">
        <v>96</v>
      </c>
      <c r="BS751" s="6">
        <v>120</v>
      </c>
      <c r="BT751" s="6" t="s">
        <v>96</v>
      </c>
      <c r="BU751" s="29" t="s">
        <v>430</v>
      </c>
      <c r="BV751" s="29" t="s">
        <v>1798</v>
      </c>
      <c r="BW751" s="29" t="s">
        <v>1798</v>
      </c>
      <c r="BX751" s="29" t="s">
        <v>1798</v>
      </c>
      <c r="BY751" s="29" t="s">
        <v>430</v>
      </c>
      <c r="BZ751" s="65" t="s">
        <v>1800</v>
      </c>
      <c r="CA751" s="65" t="s">
        <v>1803</v>
      </c>
      <c r="CB751" s="65" t="s">
        <v>429</v>
      </c>
      <c r="CC751" s="65" t="s">
        <v>429</v>
      </c>
      <c r="CD751" s="66">
        <v>412</v>
      </c>
      <c r="CE751" s="66">
        <v>218</v>
      </c>
      <c r="CF751" s="66">
        <v>106</v>
      </c>
      <c r="CG751" s="66">
        <v>58</v>
      </c>
      <c r="CH751" s="66">
        <v>0</v>
      </c>
      <c r="CI751" s="66">
        <v>539</v>
      </c>
      <c r="CJ751" s="66">
        <v>54</v>
      </c>
      <c r="CK751" s="66">
        <v>178</v>
      </c>
      <c r="CL751" s="66">
        <v>944</v>
      </c>
      <c r="CM751" s="66">
        <v>492</v>
      </c>
      <c r="CN751" s="66">
        <v>49</v>
      </c>
      <c r="CO751" s="66">
        <v>144</v>
      </c>
      <c r="CP751" s="66">
        <v>378</v>
      </c>
      <c r="CQ751" s="66">
        <v>351</v>
      </c>
      <c r="CR751" s="67">
        <v>0.26893590923029748</v>
      </c>
      <c r="CS751" s="67">
        <v>0.22293774915670039</v>
      </c>
      <c r="CT751" s="67">
        <v>0.28212204845139527</v>
      </c>
      <c r="CU751" s="67">
        <v>0.14136767862618829</v>
      </c>
      <c r="CV751" s="67">
        <v>8.4636614535418583E-2</v>
      </c>
      <c r="CW751" s="68">
        <v>25</v>
      </c>
      <c r="CX751" s="68">
        <v>28</v>
      </c>
      <c r="CY751" s="68">
        <v>59</v>
      </c>
      <c r="CZ751" s="68">
        <v>27</v>
      </c>
    </row>
    <row r="752" spans="1:104" x14ac:dyDescent="0.3">
      <c r="A752" s="3" t="s">
        <v>1003</v>
      </c>
      <c r="B752" s="3" t="s">
        <v>1326</v>
      </c>
      <c r="C752" s="3" t="s">
        <v>1378</v>
      </c>
      <c r="D752" s="6">
        <v>529290</v>
      </c>
      <c r="E752" s="4">
        <v>850</v>
      </c>
      <c r="F752" s="4">
        <v>345</v>
      </c>
      <c r="G752" s="54">
        <v>0.40588235294117647</v>
      </c>
      <c r="H752" s="4">
        <v>1</v>
      </c>
      <c r="I752" s="4">
        <v>325</v>
      </c>
      <c r="J752" s="6">
        <v>325</v>
      </c>
      <c r="K752" s="6"/>
      <c r="L752" s="6"/>
      <c r="M752" s="61">
        <v>20</v>
      </c>
      <c r="N752" s="4" t="s">
        <v>1712</v>
      </c>
      <c r="O752" s="4">
        <v>0</v>
      </c>
      <c r="P752" s="4">
        <v>0</v>
      </c>
      <c r="Q752" s="4">
        <v>100</v>
      </c>
      <c r="R752" s="4">
        <v>40</v>
      </c>
      <c r="S752" s="4">
        <v>60</v>
      </c>
      <c r="T752" s="4">
        <v>0</v>
      </c>
      <c r="U752" s="4">
        <v>0</v>
      </c>
      <c r="V752" s="4">
        <v>100</v>
      </c>
      <c r="W752" s="4">
        <v>0</v>
      </c>
      <c r="X752" s="4">
        <v>99</v>
      </c>
      <c r="Y752" s="4">
        <v>1</v>
      </c>
      <c r="Z752" s="4">
        <v>0</v>
      </c>
      <c r="AA752" s="4">
        <v>100</v>
      </c>
      <c r="AB752" s="4">
        <v>100</v>
      </c>
      <c r="AC752" s="4">
        <v>100</v>
      </c>
      <c r="AD752" s="4">
        <v>100</v>
      </c>
      <c r="AE752" s="4">
        <v>75</v>
      </c>
      <c r="AF752" s="4">
        <v>0</v>
      </c>
      <c r="AG752" s="4">
        <v>75</v>
      </c>
      <c r="AH752" s="4">
        <v>25</v>
      </c>
      <c r="AI752" s="4">
        <v>100</v>
      </c>
      <c r="AJ752" s="4">
        <v>2</v>
      </c>
      <c r="AK752" s="4" t="s">
        <v>96</v>
      </c>
      <c r="AL752" s="4" t="s">
        <v>96</v>
      </c>
      <c r="AM752" s="4">
        <v>2</v>
      </c>
      <c r="AN752" s="4" t="s">
        <v>97</v>
      </c>
      <c r="AO752" s="4" t="s">
        <v>97</v>
      </c>
      <c r="AP752" s="4" t="s">
        <v>97</v>
      </c>
      <c r="AQ752" s="4" t="s">
        <v>97</v>
      </c>
      <c r="AR752" s="4" t="s">
        <v>96</v>
      </c>
      <c r="AS752" s="4" t="s">
        <v>97</v>
      </c>
      <c r="AT752" s="4" t="s">
        <v>97</v>
      </c>
      <c r="AU752" s="4" t="s">
        <v>97</v>
      </c>
      <c r="AV752" s="4" t="s">
        <v>97</v>
      </c>
      <c r="AW752" s="4" t="s">
        <v>97</v>
      </c>
      <c r="AX752" s="4" t="s">
        <v>97</v>
      </c>
      <c r="AY752" s="4" t="s">
        <v>97</v>
      </c>
      <c r="AZ752" s="4" t="s">
        <v>97</v>
      </c>
      <c r="BA752" s="4" t="s">
        <v>97</v>
      </c>
      <c r="BB752" s="4" t="s">
        <v>97</v>
      </c>
      <c r="BC752" s="4" t="s">
        <v>97</v>
      </c>
      <c r="BD752" s="4" t="s">
        <v>96</v>
      </c>
      <c r="BE752" s="4">
        <v>3</v>
      </c>
      <c r="BF752" s="4">
        <v>20</v>
      </c>
      <c r="BG752" s="4">
        <v>20</v>
      </c>
      <c r="BH752" s="4">
        <v>0</v>
      </c>
      <c r="BI752" s="4">
        <v>0</v>
      </c>
      <c r="BJ752" s="4">
        <v>0</v>
      </c>
      <c r="BK752" s="4">
        <v>7</v>
      </c>
      <c r="BL752" s="4" t="s">
        <v>97</v>
      </c>
      <c r="BM752" s="4" t="s">
        <v>97</v>
      </c>
      <c r="BN752" s="4" t="s">
        <v>98</v>
      </c>
      <c r="BO752" s="6" t="s">
        <v>96</v>
      </c>
      <c r="BP752" s="6">
        <v>2</v>
      </c>
      <c r="BQ752" s="6" t="s">
        <v>96</v>
      </c>
      <c r="BR752" s="6" t="s">
        <v>96</v>
      </c>
      <c r="BS752" s="6">
        <v>10</v>
      </c>
      <c r="BT752" s="6" t="s">
        <v>96</v>
      </c>
      <c r="BU752" s="29" t="s">
        <v>430</v>
      </c>
      <c r="BV752" s="29" t="s">
        <v>1801</v>
      </c>
      <c r="BW752" s="29" t="s">
        <v>429</v>
      </c>
      <c r="BX752" s="29" t="s">
        <v>429</v>
      </c>
      <c r="BY752" s="29" t="s">
        <v>430</v>
      </c>
      <c r="BZ752" s="65" t="s">
        <v>429</v>
      </c>
      <c r="CA752" s="65" t="s">
        <v>429</v>
      </c>
      <c r="CB752" s="65" t="s">
        <v>429</v>
      </c>
      <c r="CC752" s="65" t="s">
        <v>429</v>
      </c>
      <c r="CD752" s="66">
        <v>130</v>
      </c>
      <c r="CE752" s="66">
        <v>74</v>
      </c>
      <c r="CF752" s="66">
        <v>40</v>
      </c>
      <c r="CG752" s="66">
        <v>22</v>
      </c>
      <c r="CH752" s="66">
        <v>1</v>
      </c>
      <c r="CI752" s="66">
        <v>195</v>
      </c>
      <c r="CJ752" s="66">
        <v>35</v>
      </c>
      <c r="CK752" s="66">
        <v>59</v>
      </c>
      <c r="CL752" s="66">
        <v>209</v>
      </c>
      <c r="CM752" s="66">
        <v>103</v>
      </c>
      <c r="CN752" s="66">
        <v>5</v>
      </c>
      <c r="CO752" s="66">
        <v>25</v>
      </c>
      <c r="CP752" s="66">
        <v>50</v>
      </c>
      <c r="CQ752" s="66">
        <v>54</v>
      </c>
      <c r="CR752" s="67">
        <v>0.21820303383897316</v>
      </c>
      <c r="CS752" s="67">
        <v>0.21470245040840141</v>
      </c>
      <c r="CT752" s="67">
        <v>0.26487747957992996</v>
      </c>
      <c r="CU752" s="67">
        <v>0.15519253208868145</v>
      </c>
      <c r="CV752" s="67">
        <v>0.14702450408401399</v>
      </c>
      <c r="CW752" s="68">
        <v>10</v>
      </c>
      <c r="CX752" s="68">
        <v>8</v>
      </c>
      <c r="CY752" s="68">
        <v>5</v>
      </c>
      <c r="CZ752" s="68">
        <v>10</v>
      </c>
    </row>
    <row r="753" spans="1:104" x14ac:dyDescent="0.3">
      <c r="A753" s="3" t="s">
        <v>1379</v>
      </c>
      <c r="B753" s="3" t="s">
        <v>1380</v>
      </c>
      <c r="C753" s="3" t="s">
        <v>1380</v>
      </c>
      <c r="D753" s="6">
        <v>542652</v>
      </c>
      <c r="E753" s="4">
        <v>18046</v>
      </c>
      <c r="F753" s="4">
        <v>727</v>
      </c>
      <c r="G753" s="54">
        <v>4.028593594148288E-2</v>
      </c>
      <c r="H753" s="4">
        <v>2</v>
      </c>
      <c r="I753" s="4">
        <v>557</v>
      </c>
      <c r="J753" s="6"/>
      <c r="K753" s="6"/>
      <c r="L753" s="6">
        <v>557</v>
      </c>
      <c r="M753" s="61">
        <v>170</v>
      </c>
      <c r="N753" s="4" t="s">
        <v>1712</v>
      </c>
      <c r="O753" s="4">
        <v>369</v>
      </c>
      <c r="P753" s="4">
        <v>609</v>
      </c>
      <c r="Q753" s="4">
        <v>100</v>
      </c>
      <c r="R753" s="4">
        <v>100</v>
      </c>
      <c r="S753" s="4">
        <v>0</v>
      </c>
      <c r="T753" s="4">
        <v>0</v>
      </c>
      <c r="U753" s="4">
        <v>0</v>
      </c>
      <c r="V753" s="4">
        <v>100</v>
      </c>
      <c r="W753" s="4">
        <v>100</v>
      </c>
      <c r="X753" s="4">
        <v>0</v>
      </c>
      <c r="Y753" s="4">
        <v>0</v>
      </c>
      <c r="Z753" s="4">
        <v>0</v>
      </c>
      <c r="AA753" s="4">
        <v>100</v>
      </c>
      <c r="AB753" s="4">
        <v>100</v>
      </c>
      <c r="AC753" s="4">
        <v>100</v>
      </c>
      <c r="AD753" s="4">
        <v>100</v>
      </c>
      <c r="AE753" s="4">
        <v>90</v>
      </c>
      <c r="AF753" s="4">
        <v>70</v>
      </c>
      <c r="AG753" s="4">
        <v>10</v>
      </c>
      <c r="AH753" s="4">
        <v>20</v>
      </c>
      <c r="AI753" s="4">
        <v>100</v>
      </c>
      <c r="AJ753" s="4">
        <v>8</v>
      </c>
      <c r="AK753" s="4" t="s">
        <v>96</v>
      </c>
      <c r="AL753" s="4" t="s">
        <v>96</v>
      </c>
      <c r="AM753" s="4">
        <v>2</v>
      </c>
      <c r="AN753" s="4" t="s">
        <v>97</v>
      </c>
      <c r="AO753" s="4" t="s">
        <v>97</v>
      </c>
      <c r="AP753" s="4" t="s">
        <v>97</v>
      </c>
      <c r="AQ753" s="4" t="s">
        <v>97</v>
      </c>
      <c r="AR753" s="4" t="s">
        <v>97</v>
      </c>
      <c r="AS753" s="4" t="s">
        <v>97</v>
      </c>
      <c r="AT753" s="4" t="s">
        <v>97</v>
      </c>
      <c r="AU753" s="4" t="s">
        <v>97</v>
      </c>
      <c r="AV753" s="4" t="s">
        <v>97</v>
      </c>
      <c r="AW753" s="4" t="s">
        <v>97</v>
      </c>
      <c r="AX753" s="4" t="s">
        <v>97</v>
      </c>
      <c r="AY753" s="4" t="s">
        <v>97</v>
      </c>
      <c r="AZ753" s="4" t="s">
        <v>97</v>
      </c>
      <c r="BA753" s="4" t="s">
        <v>97</v>
      </c>
      <c r="BB753" s="4" t="s">
        <v>97</v>
      </c>
      <c r="BC753" s="4" t="s">
        <v>96</v>
      </c>
      <c r="BD753" s="4" t="s">
        <v>96</v>
      </c>
      <c r="BE753" s="4">
        <v>0</v>
      </c>
      <c r="BF753" s="4">
        <v>0</v>
      </c>
      <c r="BG753" s="4">
        <v>0</v>
      </c>
      <c r="BH753" s="4">
        <v>0</v>
      </c>
      <c r="BI753" s="4">
        <v>0</v>
      </c>
      <c r="BJ753" s="4">
        <v>0</v>
      </c>
      <c r="BK753" s="4">
        <v>19</v>
      </c>
      <c r="BL753" s="4" t="s">
        <v>97</v>
      </c>
      <c r="BM753" s="4" t="s">
        <v>97</v>
      </c>
      <c r="BN753" s="4" t="s">
        <v>98</v>
      </c>
      <c r="BO753" s="6" t="s">
        <v>97</v>
      </c>
      <c r="BP753" s="6" t="s">
        <v>98</v>
      </c>
      <c r="BQ753" s="6" t="s">
        <v>98</v>
      </c>
      <c r="BR753" s="6" t="s">
        <v>96</v>
      </c>
      <c r="BS753" s="6">
        <v>14</v>
      </c>
      <c r="BT753" s="6" t="s">
        <v>96</v>
      </c>
      <c r="BU753" s="29" t="s">
        <v>430</v>
      </c>
      <c r="BV753" s="29" t="s">
        <v>1798</v>
      </c>
      <c r="BW753" s="29" t="s">
        <v>429</v>
      </c>
      <c r="BX753" s="29" t="s">
        <v>1798</v>
      </c>
      <c r="BY753" s="29" t="s">
        <v>430</v>
      </c>
      <c r="BZ753" s="65" t="s">
        <v>429</v>
      </c>
      <c r="CA753" s="65" t="s">
        <v>429</v>
      </c>
      <c r="CB753" s="65" t="s">
        <v>429</v>
      </c>
      <c r="CC753" s="65" t="s">
        <v>429</v>
      </c>
      <c r="CD753" s="66">
        <v>420</v>
      </c>
      <c r="CE753" s="66">
        <v>132</v>
      </c>
      <c r="CF753" s="66">
        <v>110</v>
      </c>
      <c r="CG753" s="66">
        <v>0</v>
      </c>
      <c r="CH753" s="66">
        <v>2</v>
      </c>
      <c r="CI753" s="66">
        <v>206</v>
      </c>
      <c r="CJ753" s="66">
        <v>18</v>
      </c>
      <c r="CK753" s="66">
        <v>116</v>
      </c>
      <c r="CL753" s="66">
        <v>3501</v>
      </c>
      <c r="CM753" s="66">
        <v>2200</v>
      </c>
      <c r="CN753" s="66">
        <v>157</v>
      </c>
      <c r="CO753" s="66">
        <v>398</v>
      </c>
      <c r="CP753" s="66">
        <v>88</v>
      </c>
      <c r="CQ753" s="66">
        <v>81</v>
      </c>
      <c r="CR753" s="67">
        <v>0.14815838955867713</v>
      </c>
      <c r="CS753" s="67">
        <v>0.17592080522066142</v>
      </c>
      <c r="CT753" s="67">
        <v>0.30693507355381044</v>
      </c>
      <c r="CU753" s="67">
        <v>0.20700143789403827</v>
      </c>
      <c r="CV753" s="67">
        <v>0.16198429377281273</v>
      </c>
      <c r="CW753" s="68">
        <v>197</v>
      </c>
      <c r="CX753" s="68">
        <v>462</v>
      </c>
      <c r="CY753" s="68">
        <v>160</v>
      </c>
      <c r="CZ753" s="68">
        <v>163</v>
      </c>
    </row>
    <row r="754" spans="1:104" x14ac:dyDescent="0.3">
      <c r="A754" s="3" t="s">
        <v>1379</v>
      </c>
      <c r="B754" s="3" t="s">
        <v>1383</v>
      </c>
      <c r="C754" s="3" t="s">
        <v>1384</v>
      </c>
      <c r="D754" s="6">
        <v>513016</v>
      </c>
      <c r="E754" s="4">
        <v>24000</v>
      </c>
      <c r="F754" s="4">
        <v>1200</v>
      </c>
      <c r="G754" s="54">
        <v>0.05</v>
      </c>
      <c r="H754" s="4">
        <v>2</v>
      </c>
      <c r="I754" s="4">
        <v>500</v>
      </c>
      <c r="J754" s="6"/>
      <c r="K754" s="6"/>
      <c r="L754" s="6">
        <v>500</v>
      </c>
      <c r="M754" s="61">
        <v>700</v>
      </c>
      <c r="N754" s="4" t="s">
        <v>1712</v>
      </c>
      <c r="O754" s="4">
        <v>0</v>
      </c>
      <c r="P754" s="4">
        <v>0</v>
      </c>
      <c r="Q754" s="4">
        <v>100</v>
      </c>
      <c r="R754" s="4">
        <v>100</v>
      </c>
      <c r="S754" s="4">
        <v>0</v>
      </c>
      <c r="T754" s="4">
        <v>0</v>
      </c>
      <c r="U754" s="4">
        <v>0</v>
      </c>
      <c r="V754" s="4">
        <v>100</v>
      </c>
      <c r="W754" s="4">
        <v>100</v>
      </c>
      <c r="X754" s="4">
        <v>0</v>
      </c>
      <c r="Y754" s="4">
        <v>0</v>
      </c>
      <c r="Z754" s="4">
        <v>0</v>
      </c>
      <c r="AA754" s="4">
        <v>100</v>
      </c>
      <c r="AB754" s="4">
        <v>100</v>
      </c>
      <c r="AC754" s="4">
        <v>100</v>
      </c>
      <c r="AD754" s="4">
        <v>100</v>
      </c>
      <c r="AE754" s="4">
        <v>100</v>
      </c>
      <c r="AF754" s="4">
        <v>100</v>
      </c>
      <c r="AG754" s="4">
        <v>0</v>
      </c>
      <c r="AH754" s="4">
        <v>0</v>
      </c>
      <c r="AI754" s="4">
        <v>100</v>
      </c>
      <c r="AJ754" s="4">
        <v>4</v>
      </c>
      <c r="AK754" s="4" t="s">
        <v>96</v>
      </c>
      <c r="AL754" s="4" t="s">
        <v>97</v>
      </c>
      <c r="AM754" s="4" t="s">
        <v>98</v>
      </c>
      <c r="AN754" s="4" t="s">
        <v>97</v>
      </c>
      <c r="AO754" s="4" t="s">
        <v>97</v>
      </c>
      <c r="AP754" s="4" t="s">
        <v>97</v>
      </c>
      <c r="AQ754" s="4" t="s">
        <v>97</v>
      </c>
      <c r="AR754" s="4" t="s">
        <v>97</v>
      </c>
      <c r="AS754" s="4" t="s">
        <v>97</v>
      </c>
      <c r="AT754" s="4" t="s">
        <v>97</v>
      </c>
      <c r="AU754" s="4" t="s">
        <v>97</v>
      </c>
      <c r="AV754" s="4" t="s">
        <v>97</v>
      </c>
      <c r="AW754" s="4" t="s">
        <v>97</v>
      </c>
      <c r="AX754" s="4" t="s">
        <v>96</v>
      </c>
      <c r="AY754" s="4" t="s">
        <v>97</v>
      </c>
      <c r="AZ754" s="4" t="s">
        <v>97</v>
      </c>
      <c r="BA754" s="4" t="s">
        <v>97</v>
      </c>
      <c r="BB754" s="4" t="s">
        <v>97</v>
      </c>
      <c r="BC754" s="4" t="s">
        <v>96</v>
      </c>
      <c r="BD754" s="4" t="s">
        <v>96</v>
      </c>
      <c r="BE754" s="4">
        <v>0</v>
      </c>
      <c r="BF754" s="4">
        <v>0</v>
      </c>
      <c r="BG754" s="4">
        <v>0</v>
      </c>
      <c r="BH754" s="4">
        <v>0</v>
      </c>
      <c r="BI754" s="4">
        <v>0</v>
      </c>
      <c r="BJ754" s="4">
        <v>0</v>
      </c>
      <c r="BK754" s="4">
        <v>17</v>
      </c>
      <c r="BL754" s="4" t="s">
        <v>97</v>
      </c>
      <c r="BM754" s="4" t="s">
        <v>1713</v>
      </c>
      <c r="BN754" s="4" t="s">
        <v>98</v>
      </c>
      <c r="BO754" s="6" t="s">
        <v>97</v>
      </c>
      <c r="BP754" s="6" t="s">
        <v>98</v>
      </c>
      <c r="BQ754" s="6" t="s">
        <v>98</v>
      </c>
      <c r="BR754" s="6" t="s">
        <v>97</v>
      </c>
      <c r="BS754" s="6" t="s">
        <v>98</v>
      </c>
      <c r="BT754" s="6" t="s">
        <v>98</v>
      </c>
      <c r="BU754" s="29" t="s">
        <v>429</v>
      </c>
      <c r="BV754" s="29" t="s">
        <v>429</v>
      </c>
      <c r="BW754" s="29" t="s">
        <v>429</v>
      </c>
      <c r="BX754" s="29" t="s">
        <v>429</v>
      </c>
      <c r="BY754" s="29" t="s">
        <v>429</v>
      </c>
      <c r="BZ754" s="65" t="s">
        <v>429</v>
      </c>
      <c r="CA754" s="65" t="s">
        <v>1799</v>
      </c>
      <c r="CB754" s="65" t="s">
        <v>429</v>
      </c>
      <c r="CC754" s="65" t="s">
        <v>429</v>
      </c>
      <c r="CD754" s="66">
        <v>383</v>
      </c>
      <c r="CE754" s="66">
        <v>62</v>
      </c>
      <c r="CF754" s="66">
        <v>85</v>
      </c>
      <c r="CG754" s="66">
        <v>0</v>
      </c>
      <c r="CH754" s="66">
        <v>0</v>
      </c>
      <c r="CI754" s="66">
        <v>174</v>
      </c>
      <c r="CJ754" s="66">
        <v>4</v>
      </c>
      <c r="CK754" s="66">
        <v>128</v>
      </c>
      <c r="CL754" s="66">
        <v>4171</v>
      </c>
      <c r="CM754" s="66">
        <v>2717</v>
      </c>
      <c r="CN754" s="66">
        <v>200</v>
      </c>
      <c r="CO754" s="66">
        <v>496</v>
      </c>
      <c r="CP754" s="66">
        <v>34</v>
      </c>
      <c r="CQ754" s="66">
        <v>29</v>
      </c>
      <c r="CR754" s="67">
        <v>0.14047639087618888</v>
      </c>
      <c r="CS754" s="67">
        <v>0.17452234660382124</v>
      </c>
      <c r="CT754" s="67">
        <v>0.31348371349213028</v>
      </c>
      <c r="CU754" s="67">
        <v>0.22594899419240805</v>
      </c>
      <c r="CV754" s="67">
        <v>0.14556855483545156</v>
      </c>
      <c r="CW754" s="68">
        <v>258</v>
      </c>
      <c r="CX754" s="68">
        <v>528</v>
      </c>
      <c r="CY754" s="68">
        <v>182</v>
      </c>
      <c r="CZ754" s="68">
        <v>218</v>
      </c>
    </row>
    <row r="755" spans="1:104" x14ac:dyDescent="0.3">
      <c r="A755" s="3" t="s">
        <v>1379</v>
      </c>
      <c r="B755" s="3" t="s">
        <v>1383</v>
      </c>
      <c r="C755" s="3" t="s">
        <v>1387</v>
      </c>
      <c r="D755" s="6">
        <v>513296</v>
      </c>
      <c r="E755" s="4">
        <v>2555</v>
      </c>
      <c r="F755" s="4">
        <v>64</v>
      </c>
      <c r="G755" s="54">
        <v>2.5048923679060666E-2</v>
      </c>
      <c r="H755" s="4">
        <v>1</v>
      </c>
      <c r="I755" s="4">
        <v>64</v>
      </c>
      <c r="J755" s="6"/>
      <c r="K755" s="6"/>
      <c r="L755" s="6">
        <v>64</v>
      </c>
      <c r="M755" s="61"/>
      <c r="N755" s="4" t="s">
        <v>1712</v>
      </c>
      <c r="O755" s="4">
        <v>0</v>
      </c>
      <c r="P755" s="4">
        <v>0</v>
      </c>
      <c r="Q755" s="4">
        <v>30</v>
      </c>
      <c r="R755" s="4">
        <v>30</v>
      </c>
      <c r="S755" s="4">
        <v>60</v>
      </c>
      <c r="T755" s="4">
        <v>10</v>
      </c>
      <c r="U755" s="4">
        <v>0</v>
      </c>
      <c r="V755" s="4">
        <v>50</v>
      </c>
      <c r="W755" s="4">
        <v>10</v>
      </c>
      <c r="X755" s="4">
        <v>90</v>
      </c>
      <c r="Y755" s="4">
        <v>0</v>
      </c>
      <c r="Z755" s="4">
        <v>0</v>
      </c>
      <c r="AA755" s="4">
        <v>100</v>
      </c>
      <c r="AB755" s="4">
        <v>80</v>
      </c>
      <c r="AC755" s="4">
        <v>80</v>
      </c>
      <c r="AD755" s="4">
        <v>100</v>
      </c>
      <c r="AE755" s="4">
        <v>80</v>
      </c>
      <c r="AF755" s="4">
        <v>0</v>
      </c>
      <c r="AG755" s="4">
        <v>50</v>
      </c>
      <c r="AH755" s="4">
        <v>50</v>
      </c>
      <c r="AI755" s="4">
        <v>55</v>
      </c>
      <c r="AJ755" s="4">
        <v>2</v>
      </c>
      <c r="AK755" s="4" t="s">
        <v>96</v>
      </c>
      <c r="AL755" s="4" t="s">
        <v>96</v>
      </c>
      <c r="AM755" s="4">
        <v>2</v>
      </c>
      <c r="AN755" s="4" t="s">
        <v>97</v>
      </c>
      <c r="AO755" s="4" t="s">
        <v>96</v>
      </c>
      <c r="AP755" s="4" t="s">
        <v>96</v>
      </c>
      <c r="AQ755" s="4" t="s">
        <v>97</v>
      </c>
      <c r="AR755" s="4" t="s">
        <v>97</v>
      </c>
      <c r="AS755" s="4" t="s">
        <v>97</v>
      </c>
      <c r="AT755" s="4" t="s">
        <v>97</v>
      </c>
      <c r="AU755" s="4" t="s">
        <v>97</v>
      </c>
      <c r="AV755" s="4" t="s">
        <v>97</v>
      </c>
      <c r="AW755" s="4" t="s">
        <v>97</v>
      </c>
      <c r="AX755" s="4" t="s">
        <v>97</v>
      </c>
      <c r="AY755" s="4" t="s">
        <v>97</v>
      </c>
      <c r="AZ755" s="4" t="s">
        <v>97</v>
      </c>
      <c r="BA755" s="4" t="s">
        <v>97</v>
      </c>
      <c r="BB755" s="4" t="s">
        <v>97</v>
      </c>
      <c r="BC755" s="4" t="s">
        <v>96</v>
      </c>
      <c r="BD755" s="4" t="s">
        <v>97</v>
      </c>
      <c r="BE755" s="4">
        <v>8</v>
      </c>
      <c r="BF755" s="4">
        <v>8</v>
      </c>
      <c r="BG755" s="4">
        <v>8</v>
      </c>
      <c r="BH755" s="4">
        <v>0</v>
      </c>
      <c r="BI755" s="4">
        <v>0</v>
      </c>
      <c r="BJ755" s="4">
        <v>0</v>
      </c>
      <c r="BK755" s="4">
        <v>9</v>
      </c>
      <c r="BL755" s="4" t="s">
        <v>97</v>
      </c>
      <c r="BM755" s="4" t="s">
        <v>97</v>
      </c>
      <c r="BN755" s="4" t="s">
        <v>98</v>
      </c>
      <c r="BO755" s="6" t="s">
        <v>97</v>
      </c>
      <c r="BP755" s="6" t="s">
        <v>98</v>
      </c>
      <c r="BQ755" s="6" t="s">
        <v>98</v>
      </c>
      <c r="BR755" s="6" t="s">
        <v>96</v>
      </c>
      <c r="BS755" s="6">
        <v>2</v>
      </c>
      <c r="BT755" s="6" t="s">
        <v>96</v>
      </c>
      <c r="BU755" s="29" t="s">
        <v>429</v>
      </c>
      <c r="BV755" s="29" t="s">
        <v>429</v>
      </c>
      <c r="BW755" s="29" t="s">
        <v>429</v>
      </c>
      <c r="BX755" s="29" t="s">
        <v>429</v>
      </c>
      <c r="BY755" s="29" t="s">
        <v>429</v>
      </c>
      <c r="BZ755" s="65" t="s">
        <v>429</v>
      </c>
      <c r="CA755" s="65" t="s">
        <v>429</v>
      </c>
      <c r="CB755" s="65" t="s">
        <v>429</v>
      </c>
      <c r="CC755" s="65" t="s">
        <v>429</v>
      </c>
      <c r="CD755" s="66">
        <v>41</v>
      </c>
      <c r="CE755" s="66">
        <v>9</v>
      </c>
      <c r="CF755" s="66">
        <v>10</v>
      </c>
      <c r="CG755" s="66">
        <v>0</v>
      </c>
      <c r="CH755" s="66">
        <v>0</v>
      </c>
      <c r="CI755" s="66">
        <v>6</v>
      </c>
      <c r="CJ755" s="66">
        <v>0</v>
      </c>
      <c r="CK755" s="66">
        <v>5</v>
      </c>
      <c r="CL755" s="66">
        <v>518</v>
      </c>
      <c r="CM755" s="66">
        <v>331</v>
      </c>
      <c r="CN755" s="66">
        <v>26</v>
      </c>
      <c r="CO755" s="66">
        <v>63</v>
      </c>
      <c r="CP755" s="66">
        <v>5</v>
      </c>
      <c r="CQ755" s="66">
        <v>4</v>
      </c>
      <c r="CR755" s="67">
        <v>0.1528735632183908</v>
      </c>
      <c r="CS755" s="67">
        <v>0.17547892720306513</v>
      </c>
      <c r="CT755" s="67">
        <v>0.32796934865900385</v>
      </c>
      <c r="CU755" s="67">
        <v>0.17969348659003831</v>
      </c>
      <c r="CV755" s="67">
        <v>0.16398467432950192</v>
      </c>
      <c r="CW755" s="68">
        <v>46</v>
      </c>
      <c r="CX755" s="68">
        <v>32</v>
      </c>
      <c r="CY755" s="68">
        <v>23</v>
      </c>
      <c r="CZ755" s="68">
        <v>29</v>
      </c>
    </row>
    <row r="756" spans="1:104" x14ac:dyDescent="0.3">
      <c r="A756" s="3" t="s">
        <v>1379</v>
      </c>
      <c r="B756" s="3" t="s">
        <v>1383</v>
      </c>
      <c r="C756" s="3" t="s">
        <v>1389</v>
      </c>
      <c r="D756" s="6">
        <v>513598</v>
      </c>
      <c r="E756" s="4">
        <v>2298</v>
      </c>
      <c r="F756" s="4">
        <v>160</v>
      </c>
      <c r="G756" s="54">
        <v>6.962576153176675E-2</v>
      </c>
      <c r="H756" s="4">
        <v>2</v>
      </c>
      <c r="I756" s="4">
        <v>70</v>
      </c>
      <c r="J756" s="6"/>
      <c r="K756" s="6">
        <v>70</v>
      </c>
      <c r="L756" s="6"/>
      <c r="M756" s="61">
        <v>90</v>
      </c>
      <c r="N756" s="4" t="s">
        <v>1712</v>
      </c>
      <c r="O756" s="4">
        <v>36</v>
      </c>
      <c r="P756" s="4">
        <v>120</v>
      </c>
      <c r="Q756" s="4">
        <v>80</v>
      </c>
      <c r="R756" s="4">
        <v>80</v>
      </c>
      <c r="S756" s="4">
        <v>20</v>
      </c>
      <c r="T756" s="4">
        <v>0</v>
      </c>
      <c r="U756" s="4">
        <v>0</v>
      </c>
      <c r="V756" s="4">
        <v>0</v>
      </c>
      <c r="W756" s="4">
        <v>0</v>
      </c>
      <c r="X756" s="4">
        <v>90</v>
      </c>
      <c r="Y756" s="4">
        <v>2</v>
      </c>
      <c r="Z756" s="4">
        <v>8</v>
      </c>
      <c r="AA756" s="4">
        <v>100</v>
      </c>
      <c r="AB756" s="4">
        <v>100</v>
      </c>
      <c r="AC756" s="4">
        <v>100</v>
      </c>
      <c r="AD756" s="4">
        <v>80</v>
      </c>
      <c r="AE756" s="4">
        <v>80</v>
      </c>
      <c r="AF756" s="4">
        <v>0</v>
      </c>
      <c r="AG756" s="4">
        <v>60</v>
      </c>
      <c r="AH756" s="4">
        <v>40</v>
      </c>
      <c r="AI756" s="4">
        <v>100</v>
      </c>
      <c r="AJ756" s="4">
        <v>2</v>
      </c>
      <c r="AK756" s="4" t="s">
        <v>96</v>
      </c>
      <c r="AL756" s="4" t="s">
        <v>97</v>
      </c>
      <c r="AM756" s="4" t="s">
        <v>98</v>
      </c>
      <c r="AN756" s="4" t="s">
        <v>97</v>
      </c>
      <c r="AO756" s="4" t="s">
        <v>97</v>
      </c>
      <c r="AP756" s="4" t="s">
        <v>97</v>
      </c>
      <c r="AQ756" s="4" t="s">
        <v>97</v>
      </c>
      <c r="AR756" s="4" t="s">
        <v>97</v>
      </c>
      <c r="AS756" s="4" t="s">
        <v>97</v>
      </c>
      <c r="AT756" s="4" t="s">
        <v>97</v>
      </c>
      <c r="AU756" s="4" t="s">
        <v>97</v>
      </c>
      <c r="AV756" s="4" t="s">
        <v>96</v>
      </c>
      <c r="AW756" s="4" t="s">
        <v>97</v>
      </c>
      <c r="AX756" s="4" t="s">
        <v>97</v>
      </c>
      <c r="AY756" s="4" t="s">
        <v>97</v>
      </c>
      <c r="AZ756" s="4" t="s">
        <v>97</v>
      </c>
      <c r="BA756" s="4" t="s">
        <v>97</v>
      </c>
      <c r="BB756" s="4" t="s">
        <v>97</v>
      </c>
      <c r="BC756" s="4" t="s">
        <v>96</v>
      </c>
      <c r="BD756" s="4" t="s">
        <v>96</v>
      </c>
      <c r="BE756" s="4">
        <v>0</v>
      </c>
      <c r="BF756" s="4">
        <v>0</v>
      </c>
      <c r="BG756" s="4">
        <v>0</v>
      </c>
      <c r="BH756" s="4">
        <v>0</v>
      </c>
      <c r="BI756" s="4">
        <v>0</v>
      </c>
      <c r="BJ756" s="4">
        <v>0</v>
      </c>
      <c r="BK756" s="4">
        <v>9</v>
      </c>
      <c r="BL756" s="4" t="s">
        <v>97</v>
      </c>
      <c r="BM756" s="4" t="s">
        <v>97</v>
      </c>
      <c r="BN756" s="4" t="s">
        <v>98</v>
      </c>
      <c r="BO756" s="6" t="s">
        <v>97</v>
      </c>
      <c r="BP756" s="6" t="s">
        <v>98</v>
      </c>
      <c r="BQ756" s="6" t="s">
        <v>98</v>
      </c>
      <c r="BR756" s="6" t="s">
        <v>96</v>
      </c>
      <c r="BS756" s="6">
        <v>4</v>
      </c>
      <c r="BT756" s="6" t="s">
        <v>97</v>
      </c>
      <c r="BU756" s="29" t="s">
        <v>429</v>
      </c>
      <c r="BV756" s="29" t="s">
        <v>429</v>
      </c>
      <c r="BW756" s="29" t="s">
        <v>429</v>
      </c>
      <c r="BX756" s="29" t="s">
        <v>429</v>
      </c>
      <c r="BY756" s="29" t="s">
        <v>429</v>
      </c>
      <c r="BZ756" s="65" t="s">
        <v>429</v>
      </c>
      <c r="CA756" s="65" t="s">
        <v>1800</v>
      </c>
      <c r="CB756" s="65" t="s">
        <v>429</v>
      </c>
      <c r="CC756" s="65" t="s">
        <v>429</v>
      </c>
      <c r="CD756" s="66">
        <v>44</v>
      </c>
      <c r="CE756" s="66">
        <v>7</v>
      </c>
      <c r="CF756" s="66">
        <v>10</v>
      </c>
      <c r="CG756" s="66">
        <v>0</v>
      </c>
      <c r="CH756" s="66">
        <v>0</v>
      </c>
      <c r="CI756" s="66">
        <v>14</v>
      </c>
      <c r="CJ756" s="66">
        <v>2</v>
      </c>
      <c r="CK756" s="66">
        <v>11</v>
      </c>
      <c r="CL756" s="66">
        <v>504</v>
      </c>
      <c r="CM756" s="66">
        <v>296</v>
      </c>
      <c r="CN756" s="66">
        <v>28</v>
      </c>
      <c r="CO756" s="66">
        <v>58</v>
      </c>
      <c r="CP756" s="66">
        <v>3</v>
      </c>
      <c r="CQ756" s="66">
        <v>2</v>
      </c>
      <c r="CR756" s="67">
        <v>0.17406440382941687</v>
      </c>
      <c r="CS756" s="67">
        <v>0.17493472584856398</v>
      </c>
      <c r="CT756" s="67">
        <v>0.31940818102697999</v>
      </c>
      <c r="CU756" s="67">
        <v>0.18015665796344649</v>
      </c>
      <c r="CV756" s="67">
        <v>0.1514360313315927</v>
      </c>
      <c r="CW756" s="68">
        <v>38</v>
      </c>
      <c r="CX756" s="68">
        <v>29</v>
      </c>
      <c r="CY756" s="68">
        <v>24</v>
      </c>
      <c r="CZ756" s="68">
        <v>23</v>
      </c>
    </row>
    <row r="757" spans="1:104" x14ac:dyDescent="0.3">
      <c r="A757" s="3" t="s">
        <v>1379</v>
      </c>
      <c r="B757" s="3" t="s">
        <v>1383</v>
      </c>
      <c r="C757" s="3" t="s">
        <v>1391</v>
      </c>
      <c r="D757" s="6">
        <v>513865</v>
      </c>
      <c r="E757" s="4">
        <v>572</v>
      </c>
      <c r="F757" s="4">
        <v>62</v>
      </c>
      <c r="G757" s="54">
        <v>0.10839160839160839</v>
      </c>
      <c r="H757" s="4">
        <v>1</v>
      </c>
      <c r="I757" s="4">
        <v>42</v>
      </c>
      <c r="J757" s="6"/>
      <c r="K757" s="6">
        <v>42</v>
      </c>
      <c r="L757" s="6"/>
      <c r="M757" s="61">
        <v>20</v>
      </c>
      <c r="N757" s="4" t="s">
        <v>1712</v>
      </c>
      <c r="O757" s="4">
        <v>0</v>
      </c>
      <c r="P757" s="4">
        <v>0</v>
      </c>
      <c r="Q757" s="4">
        <v>100</v>
      </c>
      <c r="R757" s="4">
        <v>100</v>
      </c>
      <c r="S757" s="4">
        <v>0</v>
      </c>
      <c r="T757" s="4">
        <v>0</v>
      </c>
      <c r="U757" s="4">
        <v>0</v>
      </c>
      <c r="V757" s="4">
        <v>0</v>
      </c>
      <c r="W757" s="4">
        <v>0</v>
      </c>
      <c r="X757" s="4">
        <v>50</v>
      </c>
      <c r="Y757" s="4">
        <v>10</v>
      </c>
      <c r="Z757" s="4">
        <v>40</v>
      </c>
      <c r="AA757" s="4">
        <v>100</v>
      </c>
      <c r="AB757" s="4">
        <v>100</v>
      </c>
      <c r="AC757" s="4">
        <v>100</v>
      </c>
      <c r="AD757" s="4">
        <v>0</v>
      </c>
      <c r="AE757" s="4">
        <v>0</v>
      </c>
      <c r="AF757" s="4">
        <v>0</v>
      </c>
      <c r="AG757" s="4">
        <v>0</v>
      </c>
      <c r="AH757" s="4">
        <v>100</v>
      </c>
      <c r="AI757" s="4">
        <v>100</v>
      </c>
      <c r="AJ757" s="4">
        <v>1</v>
      </c>
      <c r="AK757" s="4" t="s">
        <v>96</v>
      </c>
      <c r="AL757" s="4" t="s">
        <v>96</v>
      </c>
      <c r="AM757" s="4">
        <v>6</v>
      </c>
      <c r="AN757" s="4" t="s">
        <v>97</v>
      </c>
      <c r="AO757" s="4" t="s">
        <v>97</v>
      </c>
      <c r="AP757" s="4" t="s">
        <v>97</v>
      </c>
      <c r="AQ757" s="4" t="s">
        <v>97</v>
      </c>
      <c r="AR757" s="4" t="s">
        <v>97</v>
      </c>
      <c r="AS757" s="4" t="s">
        <v>97</v>
      </c>
      <c r="AT757" s="4" t="s">
        <v>97</v>
      </c>
      <c r="AU757" s="4" t="s">
        <v>97</v>
      </c>
      <c r="AV757" s="4" t="s">
        <v>97</v>
      </c>
      <c r="AW757" s="4" t="s">
        <v>97</v>
      </c>
      <c r="AX757" s="4" t="s">
        <v>97</v>
      </c>
      <c r="AY757" s="4" t="s">
        <v>97</v>
      </c>
      <c r="AZ757" s="4" t="s">
        <v>97</v>
      </c>
      <c r="BA757" s="4" t="s">
        <v>97</v>
      </c>
      <c r="BB757" s="4" t="s">
        <v>97</v>
      </c>
      <c r="BC757" s="4" t="s">
        <v>96</v>
      </c>
      <c r="BD757" s="4" t="s">
        <v>96</v>
      </c>
      <c r="BE757" s="4">
        <v>20</v>
      </c>
      <c r="BF757" s="4">
        <v>20</v>
      </c>
      <c r="BG757" s="4">
        <v>20</v>
      </c>
      <c r="BH757" s="4">
        <v>0</v>
      </c>
      <c r="BI757" s="4">
        <v>20</v>
      </c>
      <c r="BJ757" s="4">
        <v>0</v>
      </c>
      <c r="BK757" s="4">
        <v>7</v>
      </c>
      <c r="BL757" s="4" t="s">
        <v>97</v>
      </c>
      <c r="BM757" s="4" t="s">
        <v>97</v>
      </c>
      <c r="BN757" s="4" t="s">
        <v>98</v>
      </c>
      <c r="BO757" s="6" t="s">
        <v>97</v>
      </c>
      <c r="BP757" s="6" t="s">
        <v>98</v>
      </c>
      <c r="BQ757" s="6" t="s">
        <v>98</v>
      </c>
      <c r="BR757" s="6" t="s">
        <v>96</v>
      </c>
      <c r="BS757" s="6">
        <v>6</v>
      </c>
      <c r="BT757" s="6" t="s">
        <v>96</v>
      </c>
      <c r="BU757" s="29" t="s">
        <v>429</v>
      </c>
      <c r="BV757" s="29" t="s">
        <v>429</v>
      </c>
      <c r="BW757" s="29" t="s">
        <v>429</v>
      </c>
      <c r="BX757" s="29" t="s">
        <v>429</v>
      </c>
      <c r="BY757" s="29" t="s">
        <v>429</v>
      </c>
      <c r="BZ757" s="65" t="s">
        <v>429</v>
      </c>
      <c r="CA757" s="65" t="s">
        <v>429</v>
      </c>
      <c r="CB757" s="65" t="s">
        <v>429</v>
      </c>
      <c r="CC757" s="65" t="s">
        <v>1800</v>
      </c>
      <c r="CD757" s="66">
        <v>9</v>
      </c>
      <c r="CE757" s="66">
        <v>0</v>
      </c>
      <c r="CF757" s="66">
        <v>1</v>
      </c>
      <c r="CG757" s="66">
        <v>0</v>
      </c>
      <c r="CH757" s="66">
        <v>4</v>
      </c>
      <c r="CI757" s="66">
        <v>2</v>
      </c>
      <c r="CJ757" s="66">
        <v>0</v>
      </c>
      <c r="CK757" s="66">
        <v>2</v>
      </c>
      <c r="CL757" s="66">
        <v>131</v>
      </c>
      <c r="CM757" s="66">
        <v>69</v>
      </c>
      <c r="CN757" s="66">
        <v>4</v>
      </c>
      <c r="CO757" s="66">
        <v>17</v>
      </c>
      <c r="CP757" s="66">
        <v>5</v>
      </c>
      <c r="CQ757" s="66">
        <v>2</v>
      </c>
      <c r="CR757" s="67">
        <v>0.18319327731092436</v>
      </c>
      <c r="CS757" s="67">
        <v>0.16302521008403362</v>
      </c>
      <c r="CT757" s="67">
        <v>0.28235294117647058</v>
      </c>
      <c r="CU757" s="67">
        <v>0.20504201680672268</v>
      </c>
      <c r="CV757" s="67">
        <v>0.16638655462184873</v>
      </c>
      <c r="CW757" s="68">
        <v>6</v>
      </c>
      <c r="CX757" s="68">
        <v>3</v>
      </c>
      <c r="CY757" s="68">
        <v>4</v>
      </c>
      <c r="CZ757" s="68">
        <v>3</v>
      </c>
    </row>
    <row r="758" spans="1:104" x14ac:dyDescent="0.3">
      <c r="A758" s="3" t="s">
        <v>1379</v>
      </c>
      <c r="B758" s="3" t="s">
        <v>1394</v>
      </c>
      <c r="C758" s="3" t="s">
        <v>1394</v>
      </c>
      <c r="D758" s="6">
        <v>504581</v>
      </c>
      <c r="E758" s="4">
        <v>11370</v>
      </c>
      <c r="F758" s="4">
        <v>570</v>
      </c>
      <c r="G758" s="54">
        <v>5.0131926121372031E-2</v>
      </c>
      <c r="H758" s="4">
        <v>1</v>
      </c>
      <c r="I758" s="4">
        <v>160</v>
      </c>
      <c r="J758" s="6"/>
      <c r="K758" s="6"/>
      <c r="L758" s="6">
        <v>160</v>
      </c>
      <c r="M758" s="61">
        <v>410</v>
      </c>
      <c r="N758" s="4" t="s">
        <v>1712</v>
      </c>
      <c r="O758" s="4">
        <v>113</v>
      </c>
      <c r="P758" s="4">
        <v>113</v>
      </c>
      <c r="Q758" s="4">
        <v>100</v>
      </c>
      <c r="R758" s="4">
        <v>100</v>
      </c>
      <c r="S758" s="4">
        <v>0</v>
      </c>
      <c r="T758" s="4">
        <v>0</v>
      </c>
      <c r="U758" s="4">
        <v>0</v>
      </c>
      <c r="V758" s="4">
        <v>97</v>
      </c>
      <c r="W758" s="4">
        <v>97</v>
      </c>
      <c r="X758" s="4">
        <v>3</v>
      </c>
      <c r="Y758" s="4">
        <v>0</v>
      </c>
      <c r="Z758" s="4">
        <v>0</v>
      </c>
      <c r="AA758" s="4">
        <v>100</v>
      </c>
      <c r="AB758" s="4">
        <v>100</v>
      </c>
      <c r="AC758" s="4">
        <v>85</v>
      </c>
      <c r="AD758" s="4">
        <v>97</v>
      </c>
      <c r="AE758" s="4">
        <v>90</v>
      </c>
      <c r="AF758" s="4">
        <v>0</v>
      </c>
      <c r="AG758" s="4">
        <v>90</v>
      </c>
      <c r="AH758" s="4">
        <v>10</v>
      </c>
      <c r="AI758" s="4">
        <v>100</v>
      </c>
      <c r="AJ758" s="4">
        <v>8</v>
      </c>
      <c r="AK758" s="4" t="s">
        <v>96</v>
      </c>
      <c r="AL758" s="4" t="s">
        <v>96</v>
      </c>
      <c r="AM758" s="4">
        <v>8</v>
      </c>
      <c r="AN758" s="4" t="s">
        <v>97</v>
      </c>
      <c r="AO758" s="4" t="s">
        <v>97</v>
      </c>
      <c r="AP758" s="4" t="s">
        <v>97</v>
      </c>
      <c r="AQ758" s="4" t="s">
        <v>97</v>
      </c>
      <c r="AR758" s="4" t="s">
        <v>97</v>
      </c>
      <c r="AS758" s="4" t="s">
        <v>97</v>
      </c>
      <c r="AT758" s="4" t="s">
        <v>97</v>
      </c>
      <c r="AU758" s="4" t="s">
        <v>96</v>
      </c>
      <c r="AV758" s="4" t="s">
        <v>96</v>
      </c>
      <c r="AW758" s="4" t="s">
        <v>97</v>
      </c>
      <c r="AX758" s="4" t="s">
        <v>96</v>
      </c>
      <c r="AY758" s="4" t="s">
        <v>96</v>
      </c>
      <c r="AZ758" s="4" t="s">
        <v>97</v>
      </c>
      <c r="BA758" s="4" t="s">
        <v>97</v>
      </c>
      <c r="BB758" s="4" t="s">
        <v>97</v>
      </c>
      <c r="BC758" s="4" t="s">
        <v>96</v>
      </c>
      <c r="BD758" s="4" t="s">
        <v>96</v>
      </c>
      <c r="BE758" s="4">
        <v>0</v>
      </c>
      <c r="BF758" s="4">
        <v>0</v>
      </c>
      <c r="BG758" s="4">
        <v>0</v>
      </c>
      <c r="BH758" s="4">
        <v>0</v>
      </c>
      <c r="BI758" s="4">
        <v>0</v>
      </c>
      <c r="BJ758" s="4">
        <v>0</v>
      </c>
      <c r="BK758" s="4">
        <v>19</v>
      </c>
      <c r="BL758" s="4" t="s">
        <v>97</v>
      </c>
      <c r="BM758" s="4" t="s">
        <v>97</v>
      </c>
      <c r="BN758" s="4" t="s">
        <v>98</v>
      </c>
      <c r="BO758" s="6" t="s">
        <v>97</v>
      </c>
      <c r="BP758" s="6" t="s">
        <v>98</v>
      </c>
      <c r="BQ758" s="6" t="s">
        <v>98</v>
      </c>
      <c r="BR758" s="6" t="s">
        <v>96</v>
      </c>
      <c r="BS758" s="6">
        <v>5</v>
      </c>
      <c r="BT758" s="6" t="s">
        <v>96</v>
      </c>
      <c r="BU758" s="29" t="s">
        <v>429</v>
      </c>
      <c r="BV758" s="29" t="s">
        <v>429</v>
      </c>
      <c r="BW758" s="29" t="s">
        <v>1801</v>
      </c>
      <c r="BX758" s="29" t="s">
        <v>429</v>
      </c>
      <c r="BY758" s="29" t="s">
        <v>429</v>
      </c>
      <c r="BZ758" s="65" t="s">
        <v>429</v>
      </c>
      <c r="CA758" s="65" t="s">
        <v>1799</v>
      </c>
      <c r="CB758" s="65" t="s">
        <v>429</v>
      </c>
      <c r="CC758" s="65" t="s">
        <v>429</v>
      </c>
      <c r="CD758" s="66">
        <v>171</v>
      </c>
      <c r="CE758" s="66">
        <v>22</v>
      </c>
      <c r="CF758" s="66">
        <v>33</v>
      </c>
      <c r="CG758" s="66">
        <v>0</v>
      </c>
      <c r="CH758" s="66">
        <v>8</v>
      </c>
      <c r="CI758" s="66">
        <v>51</v>
      </c>
      <c r="CJ758" s="66">
        <v>1</v>
      </c>
      <c r="CK758" s="66">
        <v>41</v>
      </c>
      <c r="CL758" s="66">
        <v>1920</v>
      </c>
      <c r="CM758" s="66">
        <v>1252</v>
      </c>
      <c r="CN758" s="66">
        <v>98</v>
      </c>
      <c r="CO758" s="66">
        <v>240</v>
      </c>
      <c r="CP758" s="66">
        <v>16</v>
      </c>
      <c r="CQ758" s="66">
        <v>14</v>
      </c>
      <c r="CR758" s="67">
        <v>0.13208523854714865</v>
      </c>
      <c r="CS758" s="67">
        <v>0.15805366232421705</v>
      </c>
      <c r="CT758" s="67">
        <v>0.29980157018376324</v>
      </c>
      <c r="CU758" s="67">
        <v>0.21516693986713831</v>
      </c>
      <c r="CV758" s="67">
        <v>0.19489258907773271</v>
      </c>
      <c r="CW758" s="68">
        <v>123</v>
      </c>
      <c r="CX758" s="68">
        <v>201</v>
      </c>
      <c r="CY758" s="68">
        <v>94</v>
      </c>
      <c r="CZ758" s="68">
        <v>133</v>
      </c>
    </row>
    <row r="759" spans="1:104" x14ac:dyDescent="0.3">
      <c r="A759" s="3" t="s">
        <v>1379</v>
      </c>
      <c r="B759" s="3" t="s">
        <v>1396</v>
      </c>
      <c r="C759" s="3" t="s">
        <v>1397</v>
      </c>
      <c r="D759" s="6">
        <v>505901</v>
      </c>
      <c r="E759" s="4">
        <v>3857</v>
      </c>
      <c r="F759" s="4">
        <v>305</v>
      </c>
      <c r="G759" s="54">
        <v>7.9077002851957484E-2</v>
      </c>
      <c r="H759" s="4">
        <v>2</v>
      </c>
      <c r="I759" s="4">
        <v>165</v>
      </c>
      <c r="J759" s="6"/>
      <c r="K759" s="6">
        <v>108</v>
      </c>
      <c r="L759" s="6">
        <v>57</v>
      </c>
      <c r="M759" s="61">
        <v>140</v>
      </c>
      <c r="N759" s="4" t="s">
        <v>1712</v>
      </c>
      <c r="O759" s="4">
        <v>136</v>
      </c>
      <c r="P759" s="4">
        <v>351</v>
      </c>
      <c r="Q759" s="4">
        <v>100</v>
      </c>
      <c r="R759" s="4">
        <v>100</v>
      </c>
      <c r="S759" s="4">
        <v>0</v>
      </c>
      <c r="T759" s="4">
        <v>0</v>
      </c>
      <c r="U759" s="4">
        <v>0</v>
      </c>
      <c r="V759" s="4">
        <v>87</v>
      </c>
      <c r="W759" s="4">
        <v>87</v>
      </c>
      <c r="X759" s="4">
        <v>10</v>
      </c>
      <c r="Y759" s="4">
        <v>0</v>
      </c>
      <c r="Z759" s="4">
        <v>3</v>
      </c>
      <c r="AA759" s="4">
        <v>100</v>
      </c>
      <c r="AB759" s="4">
        <v>100</v>
      </c>
      <c r="AC759" s="4">
        <v>100</v>
      </c>
      <c r="AD759" s="4">
        <v>100</v>
      </c>
      <c r="AE759" s="4">
        <v>80</v>
      </c>
      <c r="AF759" s="4">
        <v>0</v>
      </c>
      <c r="AG759" s="4">
        <v>70</v>
      </c>
      <c r="AH759" s="4">
        <v>30</v>
      </c>
      <c r="AI759" s="4">
        <v>100</v>
      </c>
      <c r="AJ759" s="4">
        <v>2</v>
      </c>
      <c r="AK759" s="4" t="s">
        <v>96</v>
      </c>
      <c r="AL759" s="4" t="s">
        <v>96</v>
      </c>
      <c r="AM759" s="4">
        <v>1</v>
      </c>
      <c r="AN759" s="4" t="s">
        <v>96</v>
      </c>
      <c r="AO759" s="4" t="s">
        <v>97</v>
      </c>
      <c r="AP759" s="4" t="s">
        <v>97</v>
      </c>
      <c r="AQ759" s="4" t="s">
        <v>97</v>
      </c>
      <c r="AR759" s="4" t="s">
        <v>97</v>
      </c>
      <c r="AS759" s="4" t="s">
        <v>97</v>
      </c>
      <c r="AT759" s="4" t="s">
        <v>97</v>
      </c>
      <c r="AU759" s="4" t="s">
        <v>97</v>
      </c>
      <c r="AV759" s="4" t="s">
        <v>97</v>
      </c>
      <c r="AW759" s="4" t="s">
        <v>97</v>
      </c>
      <c r="AX759" s="4" t="s">
        <v>97</v>
      </c>
      <c r="AY759" s="4" t="s">
        <v>97</v>
      </c>
      <c r="AZ759" s="4" t="s">
        <v>97</v>
      </c>
      <c r="BA759" s="4" t="s">
        <v>97</v>
      </c>
      <c r="BB759" s="4" t="s">
        <v>97</v>
      </c>
      <c r="BC759" s="4" t="s">
        <v>96</v>
      </c>
      <c r="BD759" s="4" t="s">
        <v>96</v>
      </c>
      <c r="BE759" s="4">
        <v>0</v>
      </c>
      <c r="BF759" s="4">
        <v>0</v>
      </c>
      <c r="BG759" s="4">
        <v>0</v>
      </c>
      <c r="BH759" s="4">
        <v>0</v>
      </c>
      <c r="BI759" s="4">
        <v>0</v>
      </c>
      <c r="BJ759" s="4">
        <v>0</v>
      </c>
      <c r="BK759" s="4">
        <v>11</v>
      </c>
      <c r="BL759" s="4" t="s">
        <v>97</v>
      </c>
      <c r="BM759" s="4" t="s">
        <v>96</v>
      </c>
      <c r="BN759" s="4" t="s">
        <v>1721</v>
      </c>
      <c r="BO759" s="6" t="s">
        <v>97</v>
      </c>
      <c r="BP759" s="6" t="s">
        <v>98</v>
      </c>
      <c r="BQ759" s="6" t="s">
        <v>98</v>
      </c>
      <c r="BR759" s="6" t="s">
        <v>96</v>
      </c>
      <c r="BS759" s="6">
        <v>8</v>
      </c>
      <c r="BT759" s="6" t="s">
        <v>96</v>
      </c>
      <c r="BU759" s="29" t="s">
        <v>429</v>
      </c>
      <c r="BV759" s="29" t="s">
        <v>429</v>
      </c>
      <c r="BW759" s="29" t="s">
        <v>429</v>
      </c>
      <c r="BX759" s="29" t="s">
        <v>429</v>
      </c>
      <c r="BY759" s="29" t="s">
        <v>429</v>
      </c>
      <c r="BZ759" s="65" t="s">
        <v>429</v>
      </c>
      <c r="CA759" s="65" t="s">
        <v>429</v>
      </c>
      <c r="CB759" s="65" t="s">
        <v>429</v>
      </c>
      <c r="CC759" s="65" t="s">
        <v>429</v>
      </c>
      <c r="CD759" s="66">
        <v>65</v>
      </c>
      <c r="CE759" s="66">
        <v>12</v>
      </c>
      <c r="CF759" s="66">
        <v>26</v>
      </c>
      <c r="CG759" s="66">
        <v>0</v>
      </c>
      <c r="CH759" s="66">
        <v>2</v>
      </c>
      <c r="CI759" s="66">
        <v>18</v>
      </c>
      <c r="CJ759" s="66">
        <v>0</v>
      </c>
      <c r="CK759" s="66">
        <v>10</v>
      </c>
      <c r="CL759" s="66">
        <v>851</v>
      </c>
      <c r="CM759" s="66">
        <v>497</v>
      </c>
      <c r="CN759" s="66">
        <v>41</v>
      </c>
      <c r="CO759" s="66">
        <v>88</v>
      </c>
      <c r="CP759" s="66">
        <v>8</v>
      </c>
      <c r="CQ759" s="66">
        <v>3</v>
      </c>
      <c r="CR759" s="67">
        <v>0.17847169332317847</v>
      </c>
      <c r="CS759" s="67">
        <v>0.16552424473216554</v>
      </c>
      <c r="CT759" s="67">
        <v>0.31429296775831428</v>
      </c>
      <c r="CU759" s="67">
        <v>0.17745620715917745</v>
      </c>
      <c r="CV759" s="67">
        <v>0.16425488702716426</v>
      </c>
      <c r="CW759" s="68">
        <v>59</v>
      </c>
      <c r="CX759" s="68">
        <v>62</v>
      </c>
      <c r="CY759" s="68">
        <v>38</v>
      </c>
      <c r="CZ759" s="68">
        <v>35</v>
      </c>
    </row>
    <row r="760" spans="1:104" x14ac:dyDescent="0.3">
      <c r="A760" s="3" t="s">
        <v>1379</v>
      </c>
      <c r="B760" s="3" t="s">
        <v>1396</v>
      </c>
      <c r="C760" s="3" t="s">
        <v>1400</v>
      </c>
      <c r="D760" s="6">
        <v>505919</v>
      </c>
      <c r="E760" s="4">
        <v>1520</v>
      </c>
      <c r="F760" s="4">
        <v>92</v>
      </c>
      <c r="G760" s="54">
        <v>6.0526315789473685E-2</v>
      </c>
      <c r="H760" s="4">
        <v>1</v>
      </c>
      <c r="I760" s="4">
        <v>52</v>
      </c>
      <c r="J760" s="6">
        <v>52</v>
      </c>
      <c r="K760" s="6"/>
      <c r="L760" s="6"/>
      <c r="M760" s="61">
        <v>40</v>
      </c>
      <c r="N760" s="4" t="s">
        <v>1712</v>
      </c>
      <c r="O760" s="4">
        <v>5</v>
      </c>
      <c r="P760" s="4">
        <v>11</v>
      </c>
      <c r="Q760" s="4">
        <v>100</v>
      </c>
      <c r="R760" s="4">
        <v>70</v>
      </c>
      <c r="S760" s="4">
        <v>30</v>
      </c>
      <c r="T760" s="4">
        <v>0</v>
      </c>
      <c r="U760" s="4">
        <v>0</v>
      </c>
      <c r="V760" s="4">
        <v>100</v>
      </c>
      <c r="W760" s="4">
        <v>60</v>
      </c>
      <c r="X760" s="4">
        <v>30</v>
      </c>
      <c r="Y760" s="4">
        <v>0</v>
      </c>
      <c r="Z760" s="4">
        <v>10</v>
      </c>
      <c r="AA760" s="4">
        <v>100</v>
      </c>
      <c r="AB760" s="4">
        <v>100</v>
      </c>
      <c r="AC760" s="4">
        <v>100</v>
      </c>
      <c r="AD760" s="4">
        <v>100</v>
      </c>
      <c r="AE760" s="4">
        <v>100</v>
      </c>
      <c r="AF760" s="4">
        <v>90</v>
      </c>
      <c r="AG760" s="4">
        <v>0</v>
      </c>
      <c r="AH760" s="4">
        <v>10</v>
      </c>
      <c r="AI760" s="4">
        <v>100</v>
      </c>
      <c r="AJ760" s="4">
        <v>2</v>
      </c>
      <c r="AK760" s="4" t="s">
        <v>96</v>
      </c>
      <c r="AL760" s="4" t="s">
        <v>97</v>
      </c>
      <c r="AM760" s="4" t="s">
        <v>98</v>
      </c>
      <c r="AN760" s="4" t="s">
        <v>97</v>
      </c>
      <c r="AO760" s="4" t="s">
        <v>97</v>
      </c>
      <c r="AP760" s="4" t="s">
        <v>97</v>
      </c>
      <c r="AQ760" s="4" t="s">
        <v>97</v>
      </c>
      <c r="AR760" s="4" t="s">
        <v>97</v>
      </c>
      <c r="AS760" s="4" t="s">
        <v>97</v>
      </c>
      <c r="AT760" s="4" t="s">
        <v>97</v>
      </c>
      <c r="AU760" s="4" t="s">
        <v>97</v>
      </c>
      <c r="AV760" s="4" t="s">
        <v>97</v>
      </c>
      <c r="AW760" s="4" t="s">
        <v>97</v>
      </c>
      <c r="AX760" s="4" t="s">
        <v>97</v>
      </c>
      <c r="AY760" s="4" t="s">
        <v>97</v>
      </c>
      <c r="AZ760" s="4" t="s">
        <v>97</v>
      </c>
      <c r="BA760" s="4" t="s">
        <v>97</v>
      </c>
      <c r="BB760" s="4" t="s">
        <v>97</v>
      </c>
      <c r="BC760" s="4" t="s">
        <v>97</v>
      </c>
      <c r="BD760" s="4" t="s">
        <v>97</v>
      </c>
      <c r="BE760" s="4">
        <v>3</v>
      </c>
      <c r="BF760" s="4">
        <v>1</v>
      </c>
      <c r="BG760" s="4">
        <v>3</v>
      </c>
      <c r="BH760" s="4">
        <v>0</v>
      </c>
      <c r="BI760" s="4">
        <v>3</v>
      </c>
      <c r="BJ760" s="4">
        <v>0</v>
      </c>
      <c r="BK760" s="4">
        <v>9</v>
      </c>
      <c r="BL760" s="4" t="s">
        <v>97</v>
      </c>
      <c r="BM760" s="4" t="s">
        <v>97</v>
      </c>
      <c r="BN760" s="4" t="s">
        <v>98</v>
      </c>
      <c r="BO760" s="6" t="s">
        <v>97</v>
      </c>
      <c r="BP760" s="6" t="s">
        <v>98</v>
      </c>
      <c r="BQ760" s="6" t="s">
        <v>98</v>
      </c>
      <c r="BR760" s="6" t="s">
        <v>96</v>
      </c>
      <c r="BS760" s="6">
        <v>2</v>
      </c>
      <c r="BT760" s="6" t="s">
        <v>96</v>
      </c>
      <c r="BU760" s="29" t="s">
        <v>429</v>
      </c>
      <c r="BV760" s="29" t="s">
        <v>429</v>
      </c>
      <c r="BW760" s="29" t="s">
        <v>429</v>
      </c>
      <c r="BX760" s="29" t="s">
        <v>429</v>
      </c>
      <c r="BY760" s="29" t="s">
        <v>429</v>
      </c>
      <c r="BZ760" s="65" t="s">
        <v>429</v>
      </c>
      <c r="CA760" s="65" t="s">
        <v>429</v>
      </c>
      <c r="CB760" s="65" t="s">
        <v>429</v>
      </c>
      <c r="CC760" s="65" t="s">
        <v>429</v>
      </c>
      <c r="CD760" s="66">
        <v>24</v>
      </c>
      <c r="CE760" s="66">
        <v>4</v>
      </c>
      <c r="CF760" s="66">
        <v>4</v>
      </c>
      <c r="CG760" s="66">
        <v>0</v>
      </c>
      <c r="CH760" s="66">
        <v>0</v>
      </c>
      <c r="CI760" s="66">
        <v>14</v>
      </c>
      <c r="CJ760" s="66">
        <v>0</v>
      </c>
      <c r="CK760" s="66">
        <v>8</v>
      </c>
      <c r="CL760" s="66">
        <v>303</v>
      </c>
      <c r="CM760" s="66">
        <v>194</v>
      </c>
      <c r="CN760" s="66">
        <v>17</v>
      </c>
      <c r="CO760" s="66">
        <v>54</v>
      </c>
      <c r="CP760" s="66">
        <v>1</v>
      </c>
      <c r="CQ760" s="66">
        <v>0</v>
      </c>
      <c r="CR760" s="67">
        <v>0.17624020887728459</v>
      </c>
      <c r="CS760" s="67">
        <v>0.21866840731070497</v>
      </c>
      <c r="CT760" s="67">
        <v>0.31723237597911225</v>
      </c>
      <c r="CU760" s="67">
        <v>0.18994778067885118</v>
      </c>
      <c r="CV760" s="67">
        <v>9.7911227154047001E-2</v>
      </c>
      <c r="CW760" s="68">
        <v>76</v>
      </c>
      <c r="CX760" s="68">
        <v>39</v>
      </c>
      <c r="CY760" s="68">
        <v>20</v>
      </c>
      <c r="CZ760" s="68">
        <v>11</v>
      </c>
    </row>
    <row r="761" spans="1:104" x14ac:dyDescent="0.3">
      <c r="A761" s="3" t="s">
        <v>1379</v>
      </c>
      <c r="B761" s="3" t="s">
        <v>1396</v>
      </c>
      <c r="C761" s="3" t="s">
        <v>1402</v>
      </c>
      <c r="D761" s="6">
        <v>506061</v>
      </c>
      <c r="E761" s="4">
        <v>709</v>
      </c>
      <c r="F761" s="4">
        <v>148</v>
      </c>
      <c r="G761" s="54">
        <v>0.20874471086036672</v>
      </c>
      <c r="H761" s="4">
        <v>1</v>
      </c>
      <c r="I761" s="4">
        <v>88</v>
      </c>
      <c r="J761" s="6"/>
      <c r="K761" s="6">
        <v>88</v>
      </c>
      <c r="L761" s="6"/>
      <c r="M761" s="61">
        <v>59.999999999999993</v>
      </c>
      <c r="N761" s="4" t="s">
        <v>1712</v>
      </c>
      <c r="O761" s="4">
        <v>0</v>
      </c>
      <c r="P761" s="4">
        <v>0</v>
      </c>
      <c r="Q761" s="4">
        <v>100</v>
      </c>
      <c r="R761" s="4">
        <v>90</v>
      </c>
      <c r="S761" s="4">
        <v>10</v>
      </c>
      <c r="T761" s="4">
        <v>0</v>
      </c>
      <c r="U761" s="4">
        <v>0</v>
      </c>
      <c r="V761" s="4">
        <v>0</v>
      </c>
      <c r="W761" s="4">
        <v>0</v>
      </c>
      <c r="X761" s="4">
        <v>100</v>
      </c>
      <c r="Y761" s="4">
        <v>0</v>
      </c>
      <c r="Z761" s="4">
        <v>0</v>
      </c>
      <c r="AA761" s="4">
        <v>100</v>
      </c>
      <c r="AB761" s="4">
        <v>100</v>
      </c>
      <c r="AC761" s="4">
        <v>100</v>
      </c>
      <c r="AD761" s="4">
        <v>100</v>
      </c>
      <c r="AE761" s="4">
        <v>50</v>
      </c>
      <c r="AF761" s="4">
        <v>0</v>
      </c>
      <c r="AG761" s="4">
        <v>50</v>
      </c>
      <c r="AH761" s="4">
        <v>50</v>
      </c>
      <c r="AI761" s="4">
        <v>100</v>
      </c>
      <c r="AJ761" s="4">
        <v>2</v>
      </c>
      <c r="AK761" s="4" t="s">
        <v>96</v>
      </c>
      <c r="AL761" s="4" t="s">
        <v>96</v>
      </c>
      <c r="AM761" s="4">
        <v>2</v>
      </c>
      <c r="AN761" s="4" t="s">
        <v>97</v>
      </c>
      <c r="AO761" s="4" t="s">
        <v>97</v>
      </c>
      <c r="AP761" s="4" t="s">
        <v>97</v>
      </c>
      <c r="AQ761" s="4" t="s">
        <v>96</v>
      </c>
      <c r="AR761" s="4" t="s">
        <v>96</v>
      </c>
      <c r="AS761" s="4" t="s">
        <v>97</v>
      </c>
      <c r="AT761" s="4" t="s">
        <v>97</v>
      </c>
      <c r="AU761" s="4" t="s">
        <v>97</v>
      </c>
      <c r="AV761" s="4" t="s">
        <v>97</v>
      </c>
      <c r="AW761" s="4" t="s">
        <v>97</v>
      </c>
      <c r="AX761" s="4" t="s">
        <v>97</v>
      </c>
      <c r="AY761" s="4" t="s">
        <v>97</v>
      </c>
      <c r="AZ761" s="4" t="s">
        <v>97</v>
      </c>
      <c r="BA761" s="4" t="s">
        <v>97</v>
      </c>
      <c r="BB761" s="4" t="s">
        <v>97</v>
      </c>
      <c r="BC761" s="4" t="s">
        <v>96</v>
      </c>
      <c r="BD761" s="4" t="s">
        <v>97</v>
      </c>
      <c r="BE761" s="4">
        <v>0</v>
      </c>
      <c r="BF761" s="4">
        <v>8</v>
      </c>
      <c r="BG761" s="4">
        <v>8</v>
      </c>
      <c r="BH761" s="4">
        <v>0</v>
      </c>
      <c r="BI761" s="4">
        <v>0</v>
      </c>
      <c r="BJ761" s="4">
        <v>0</v>
      </c>
      <c r="BK761" s="4">
        <v>7</v>
      </c>
      <c r="BL761" s="4" t="s">
        <v>97</v>
      </c>
      <c r="BM761" s="4" t="s">
        <v>96</v>
      </c>
      <c r="BN761" s="4" t="s">
        <v>1714</v>
      </c>
      <c r="BO761" s="6" t="s">
        <v>97</v>
      </c>
      <c r="BP761" s="6" t="s">
        <v>98</v>
      </c>
      <c r="BQ761" s="6" t="s">
        <v>98</v>
      </c>
      <c r="BR761" s="6" t="s">
        <v>96</v>
      </c>
      <c r="BS761" s="6">
        <v>1</v>
      </c>
      <c r="BT761" s="6" t="s">
        <v>97</v>
      </c>
      <c r="BU761" s="29" t="s">
        <v>429</v>
      </c>
      <c r="BV761" s="29" t="s">
        <v>429</v>
      </c>
      <c r="BW761" s="29" t="s">
        <v>429</v>
      </c>
      <c r="BX761" s="29" t="s">
        <v>429</v>
      </c>
      <c r="BY761" s="29" t="s">
        <v>429</v>
      </c>
      <c r="BZ761" s="65" t="s">
        <v>429</v>
      </c>
      <c r="CA761" s="65" t="s">
        <v>429</v>
      </c>
      <c r="CB761" s="65" t="s">
        <v>429</v>
      </c>
      <c r="CC761" s="65" t="s">
        <v>429</v>
      </c>
      <c r="CD761" s="66">
        <v>10</v>
      </c>
      <c r="CE761" s="66">
        <v>3</v>
      </c>
      <c r="CF761" s="66">
        <v>2</v>
      </c>
      <c r="CG761" s="66">
        <v>0</v>
      </c>
      <c r="CH761" s="66">
        <v>0</v>
      </c>
      <c r="CI761" s="66">
        <v>5</v>
      </c>
      <c r="CJ761" s="66">
        <v>0</v>
      </c>
      <c r="CK761" s="66">
        <v>4</v>
      </c>
      <c r="CL761" s="66">
        <v>168</v>
      </c>
      <c r="CM761" s="66">
        <v>91</v>
      </c>
      <c r="CN761" s="66">
        <v>11</v>
      </c>
      <c r="CO761" s="66">
        <v>22</v>
      </c>
      <c r="CP761" s="66">
        <v>0</v>
      </c>
      <c r="CQ761" s="66">
        <v>0</v>
      </c>
      <c r="CR761" s="67">
        <v>0.18245125348189414</v>
      </c>
      <c r="CS761" s="67">
        <v>0.19498607242339833</v>
      </c>
      <c r="CT761" s="67">
        <v>0.28272980501392758</v>
      </c>
      <c r="CU761" s="67">
        <v>0.16434540389972144</v>
      </c>
      <c r="CV761" s="67">
        <v>0.17548746518105848</v>
      </c>
      <c r="CW761" s="68">
        <v>17</v>
      </c>
      <c r="CX761" s="68">
        <v>9</v>
      </c>
      <c r="CY761" s="68">
        <v>12</v>
      </c>
      <c r="CZ761" s="68">
        <v>7</v>
      </c>
    </row>
    <row r="762" spans="1:104" x14ac:dyDescent="0.3">
      <c r="A762" s="3" t="s">
        <v>1379</v>
      </c>
      <c r="B762" s="3" t="s">
        <v>1396</v>
      </c>
      <c r="C762" s="3" t="s">
        <v>1396</v>
      </c>
      <c r="D762" s="6">
        <v>506338</v>
      </c>
      <c r="E762" s="4">
        <v>20045</v>
      </c>
      <c r="F762" s="4">
        <v>705</v>
      </c>
      <c r="G762" s="54">
        <v>3.5170865552506862E-2</v>
      </c>
      <c r="H762" s="4">
        <v>1</v>
      </c>
      <c r="I762" s="4">
        <v>245</v>
      </c>
      <c r="J762" s="6"/>
      <c r="K762" s="6">
        <v>245</v>
      </c>
      <c r="L762" s="6"/>
      <c r="M762" s="61">
        <v>459.99999999999994</v>
      </c>
      <c r="N762" s="4" t="s">
        <v>1712</v>
      </c>
      <c r="O762" s="4">
        <v>702</v>
      </c>
      <c r="P762" s="4">
        <v>3000</v>
      </c>
      <c r="Q762" s="4">
        <v>100</v>
      </c>
      <c r="R762" s="4">
        <v>96</v>
      </c>
      <c r="S762" s="4">
        <v>4</v>
      </c>
      <c r="T762" s="4">
        <v>0</v>
      </c>
      <c r="U762" s="4">
        <v>0</v>
      </c>
      <c r="V762" s="4">
        <v>100</v>
      </c>
      <c r="W762" s="4">
        <v>98</v>
      </c>
      <c r="X762" s="4">
        <v>2</v>
      </c>
      <c r="Y762" s="4">
        <v>0</v>
      </c>
      <c r="Z762" s="4">
        <v>0</v>
      </c>
      <c r="AA762" s="4">
        <v>100</v>
      </c>
      <c r="AB762" s="4">
        <v>100</v>
      </c>
      <c r="AC762" s="4">
        <v>100</v>
      </c>
      <c r="AD762" s="4">
        <v>100</v>
      </c>
      <c r="AE762" s="4">
        <v>100</v>
      </c>
      <c r="AF762" s="4">
        <v>50</v>
      </c>
      <c r="AG762" s="4">
        <v>50</v>
      </c>
      <c r="AH762" s="4">
        <v>0</v>
      </c>
      <c r="AI762" s="4">
        <v>100</v>
      </c>
      <c r="AJ762" s="4">
        <v>4</v>
      </c>
      <c r="AK762" s="4" t="s">
        <v>96</v>
      </c>
      <c r="AL762" s="4" t="s">
        <v>96</v>
      </c>
      <c r="AM762" s="4">
        <v>2</v>
      </c>
      <c r="AN762" s="4" t="s">
        <v>97</v>
      </c>
      <c r="AO762" s="4" t="s">
        <v>97</v>
      </c>
      <c r="AP762" s="4" t="s">
        <v>97</v>
      </c>
      <c r="AQ762" s="4" t="s">
        <v>96</v>
      </c>
      <c r="AR762" s="4" t="s">
        <v>96</v>
      </c>
      <c r="AS762" s="4" t="s">
        <v>97</v>
      </c>
      <c r="AT762" s="4" t="s">
        <v>96</v>
      </c>
      <c r="AU762" s="4" t="s">
        <v>97</v>
      </c>
      <c r="AV762" s="4" t="s">
        <v>96</v>
      </c>
      <c r="AW762" s="4" t="s">
        <v>97</v>
      </c>
      <c r="AX762" s="4" t="s">
        <v>97</v>
      </c>
      <c r="AY762" s="4" t="s">
        <v>96</v>
      </c>
      <c r="AZ762" s="4" t="s">
        <v>97</v>
      </c>
      <c r="BA762" s="4" t="s">
        <v>97</v>
      </c>
      <c r="BB762" s="4" t="s">
        <v>97</v>
      </c>
      <c r="BC762" s="4" t="s">
        <v>96</v>
      </c>
      <c r="BD762" s="4" t="s">
        <v>96</v>
      </c>
      <c r="BE762" s="4">
        <v>2</v>
      </c>
      <c r="BF762" s="4">
        <v>2</v>
      </c>
      <c r="BG762" s="4">
        <v>2</v>
      </c>
      <c r="BH762" s="4">
        <v>0</v>
      </c>
      <c r="BI762" s="4">
        <v>4</v>
      </c>
      <c r="BJ762" s="4">
        <v>2</v>
      </c>
      <c r="BK762" s="4">
        <v>25</v>
      </c>
      <c r="BL762" s="4" t="s">
        <v>97</v>
      </c>
      <c r="BM762" s="4" t="s">
        <v>96</v>
      </c>
      <c r="BN762" s="4" t="s">
        <v>1714</v>
      </c>
      <c r="BO762" s="6" t="s">
        <v>96</v>
      </c>
      <c r="BP762" s="6">
        <v>3</v>
      </c>
      <c r="BQ762" s="6" t="s">
        <v>96</v>
      </c>
      <c r="BR762" s="6" t="s">
        <v>96</v>
      </c>
      <c r="BS762" s="6">
        <v>30</v>
      </c>
      <c r="BT762" s="6" t="s">
        <v>96</v>
      </c>
      <c r="BU762" s="29" t="s">
        <v>429</v>
      </c>
      <c r="BV762" s="29" t="s">
        <v>429</v>
      </c>
      <c r="BW762" s="29" t="s">
        <v>429</v>
      </c>
      <c r="BX762" s="29" t="s">
        <v>429</v>
      </c>
      <c r="BY762" s="29" t="s">
        <v>429</v>
      </c>
      <c r="BZ762" s="65" t="s">
        <v>429</v>
      </c>
      <c r="CA762" s="65" t="s">
        <v>429</v>
      </c>
      <c r="CB762" s="65" t="s">
        <v>429</v>
      </c>
      <c r="CC762" s="65" t="s">
        <v>429</v>
      </c>
      <c r="CD762" s="66">
        <v>335</v>
      </c>
      <c r="CE762" s="66">
        <v>90</v>
      </c>
      <c r="CF762" s="66">
        <v>78</v>
      </c>
      <c r="CG762" s="66">
        <v>0</v>
      </c>
      <c r="CH762" s="66">
        <v>0</v>
      </c>
      <c r="CI762" s="66">
        <v>125</v>
      </c>
      <c r="CJ762" s="66">
        <v>4</v>
      </c>
      <c r="CK762" s="66">
        <v>92</v>
      </c>
      <c r="CL762" s="66">
        <v>3623</v>
      </c>
      <c r="CM762" s="66">
        <v>2389</v>
      </c>
      <c r="CN762" s="66">
        <v>192</v>
      </c>
      <c r="CO762" s="66">
        <v>455</v>
      </c>
      <c r="CP762" s="66">
        <v>38</v>
      </c>
      <c r="CQ762" s="66">
        <v>19</v>
      </c>
      <c r="CR762" s="67">
        <v>0.14373409192992964</v>
      </c>
      <c r="CS762" s="67">
        <v>0.16100214602984478</v>
      </c>
      <c r="CT762" s="67">
        <v>0.30783051354993263</v>
      </c>
      <c r="CU762" s="67">
        <v>0.19219444028547189</v>
      </c>
      <c r="CV762" s="67">
        <v>0.19523880820482109</v>
      </c>
      <c r="CW762" s="68">
        <v>310</v>
      </c>
      <c r="CX762" s="68">
        <v>333</v>
      </c>
      <c r="CY762" s="68">
        <v>203</v>
      </c>
      <c r="CZ762" s="68">
        <v>209</v>
      </c>
    </row>
    <row r="763" spans="1:104" x14ac:dyDescent="0.3">
      <c r="A763" s="3" t="s">
        <v>1379</v>
      </c>
      <c r="B763" s="3" t="s">
        <v>1396</v>
      </c>
      <c r="C763" s="3" t="s">
        <v>1405</v>
      </c>
      <c r="D763" s="6">
        <v>506401</v>
      </c>
      <c r="E763" s="4">
        <v>1152</v>
      </c>
      <c r="F763" s="4">
        <v>132</v>
      </c>
      <c r="G763" s="54">
        <v>0.11458333333333333</v>
      </c>
      <c r="H763" s="4">
        <v>1</v>
      </c>
      <c r="I763" s="4">
        <v>132</v>
      </c>
      <c r="J763" s="6"/>
      <c r="K763" s="6">
        <v>132</v>
      </c>
      <c r="L763" s="6"/>
      <c r="M763" s="61"/>
      <c r="N763" s="4" t="s">
        <v>1712</v>
      </c>
      <c r="O763" s="4">
        <v>4</v>
      </c>
      <c r="P763" s="4">
        <v>2</v>
      </c>
      <c r="Q763" s="4">
        <v>100</v>
      </c>
      <c r="R763" s="4">
        <v>15</v>
      </c>
      <c r="S763" s="4">
        <v>85</v>
      </c>
      <c r="T763" s="4">
        <v>0</v>
      </c>
      <c r="U763" s="4">
        <v>0</v>
      </c>
      <c r="V763" s="4">
        <v>0</v>
      </c>
      <c r="W763" s="4">
        <v>0</v>
      </c>
      <c r="X763" s="4">
        <v>100</v>
      </c>
      <c r="Y763" s="4">
        <v>0</v>
      </c>
      <c r="Z763" s="4">
        <v>0</v>
      </c>
      <c r="AA763" s="4">
        <v>100</v>
      </c>
      <c r="AB763" s="4">
        <v>100</v>
      </c>
      <c r="AC763" s="4">
        <v>100</v>
      </c>
      <c r="AD763" s="4">
        <v>100</v>
      </c>
      <c r="AE763" s="4">
        <v>90</v>
      </c>
      <c r="AF763" s="4">
        <v>0</v>
      </c>
      <c r="AG763" s="4">
        <v>98</v>
      </c>
      <c r="AH763" s="4">
        <v>2</v>
      </c>
      <c r="AI763" s="4">
        <v>100</v>
      </c>
      <c r="AJ763" s="4">
        <v>2</v>
      </c>
      <c r="AK763" s="4" t="s">
        <v>96</v>
      </c>
      <c r="AL763" s="4" t="s">
        <v>96</v>
      </c>
      <c r="AM763" s="4">
        <v>2</v>
      </c>
      <c r="AN763" s="4" t="s">
        <v>97</v>
      </c>
      <c r="AO763" s="4" t="s">
        <v>97</v>
      </c>
      <c r="AP763" s="4" t="s">
        <v>97</v>
      </c>
      <c r="AQ763" s="4" t="s">
        <v>97</v>
      </c>
      <c r="AR763" s="4" t="s">
        <v>97</v>
      </c>
      <c r="AS763" s="4" t="s">
        <v>97</v>
      </c>
      <c r="AT763" s="4" t="s">
        <v>97</v>
      </c>
      <c r="AU763" s="4" t="s">
        <v>97</v>
      </c>
      <c r="AV763" s="4" t="s">
        <v>97</v>
      </c>
      <c r="AW763" s="4" t="s">
        <v>97</v>
      </c>
      <c r="AX763" s="4" t="s">
        <v>97</v>
      </c>
      <c r="AY763" s="4" t="s">
        <v>97</v>
      </c>
      <c r="AZ763" s="4" t="s">
        <v>97</v>
      </c>
      <c r="BA763" s="4" t="s">
        <v>97</v>
      </c>
      <c r="BB763" s="4" t="s">
        <v>97</v>
      </c>
      <c r="BC763" s="4" t="s">
        <v>97</v>
      </c>
      <c r="BD763" s="4" t="s">
        <v>96</v>
      </c>
      <c r="BE763" s="4">
        <v>0</v>
      </c>
      <c r="BF763" s="4">
        <v>0</v>
      </c>
      <c r="BG763" s="4">
        <v>9</v>
      </c>
      <c r="BH763" s="4">
        <v>0</v>
      </c>
      <c r="BI763" s="4">
        <v>4</v>
      </c>
      <c r="BJ763" s="4">
        <v>0</v>
      </c>
      <c r="BK763" s="4">
        <v>9</v>
      </c>
      <c r="BL763" s="4" t="s">
        <v>97</v>
      </c>
      <c r="BM763" s="4" t="s">
        <v>97</v>
      </c>
      <c r="BN763" s="4" t="s">
        <v>98</v>
      </c>
      <c r="BO763" s="6" t="s">
        <v>97</v>
      </c>
      <c r="BP763" s="6" t="s">
        <v>98</v>
      </c>
      <c r="BQ763" s="6" t="s">
        <v>98</v>
      </c>
      <c r="BR763" s="6" t="s">
        <v>96</v>
      </c>
      <c r="BS763" s="6">
        <v>5</v>
      </c>
      <c r="BT763" s="6" t="s">
        <v>96</v>
      </c>
      <c r="BU763" s="29" t="s">
        <v>429</v>
      </c>
      <c r="BV763" s="29" t="s">
        <v>429</v>
      </c>
      <c r="BW763" s="29" t="s">
        <v>429</v>
      </c>
      <c r="BX763" s="29" t="s">
        <v>429</v>
      </c>
      <c r="BY763" s="29" t="s">
        <v>429</v>
      </c>
      <c r="BZ763" s="65" t="s">
        <v>1800</v>
      </c>
      <c r="CA763" s="65" t="s">
        <v>429</v>
      </c>
      <c r="CB763" s="65" t="s">
        <v>429</v>
      </c>
      <c r="CC763" s="65" t="s">
        <v>1800</v>
      </c>
      <c r="CD763" s="66">
        <v>35</v>
      </c>
      <c r="CE763" s="66">
        <v>7</v>
      </c>
      <c r="CF763" s="66">
        <v>11</v>
      </c>
      <c r="CG763" s="66">
        <v>1</v>
      </c>
      <c r="CH763" s="66">
        <v>1</v>
      </c>
      <c r="CI763" s="66">
        <v>6</v>
      </c>
      <c r="CJ763" s="66">
        <v>0</v>
      </c>
      <c r="CK763" s="66">
        <v>4</v>
      </c>
      <c r="CL763" s="66">
        <v>204</v>
      </c>
      <c r="CM763" s="66">
        <v>128</v>
      </c>
      <c r="CN763" s="66">
        <v>13</v>
      </c>
      <c r="CO763" s="66">
        <v>28</v>
      </c>
      <c r="CP763" s="66">
        <v>2</v>
      </c>
      <c r="CQ763" s="66">
        <v>1</v>
      </c>
      <c r="CR763" s="67">
        <v>0.1444636678200692</v>
      </c>
      <c r="CS763" s="67">
        <v>0.19117647058823528</v>
      </c>
      <c r="CT763" s="67">
        <v>0.30103806228373703</v>
      </c>
      <c r="CU763" s="67">
        <v>0.17041522491349481</v>
      </c>
      <c r="CV763" s="67">
        <v>0.19290657439446368</v>
      </c>
      <c r="CW763" s="68">
        <v>22</v>
      </c>
      <c r="CX763" s="68">
        <v>18</v>
      </c>
      <c r="CY763" s="68">
        <v>13</v>
      </c>
      <c r="CZ763" s="68">
        <v>19</v>
      </c>
    </row>
    <row r="764" spans="1:104" x14ac:dyDescent="0.3">
      <c r="A764" s="3" t="s">
        <v>1379</v>
      </c>
      <c r="B764" s="3" t="s">
        <v>1396</v>
      </c>
      <c r="C764" s="3" t="s">
        <v>1407</v>
      </c>
      <c r="D764" s="6">
        <v>506427</v>
      </c>
      <c r="E764" s="4">
        <v>1891</v>
      </c>
      <c r="F764" s="4">
        <v>300</v>
      </c>
      <c r="G764" s="54">
        <v>0.15864621893178213</v>
      </c>
      <c r="H764" s="4">
        <v>3</v>
      </c>
      <c r="I764" s="4">
        <v>220</v>
      </c>
      <c r="J764" s="6"/>
      <c r="K764" s="6"/>
      <c r="L764" s="6">
        <v>220</v>
      </c>
      <c r="M764" s="61">
        <v>80</v>
      </c>
      <c r="N764" s="4" t="s">
        <v>1709</v>
      </c>
      <c r="O764" s="4">
        <v>0</v>
      </c>
      <c r="P764" s="4">
        <v>0</v>
      </c>
      <c r="Q764" s="4">
        <v>90</v>
      </c>
      <c r="R764" s="4">
        <v>60</v>
      </c>
      <c r="S764" s="4">
        <v>40</v>
      </c>
      <c r="T764" s="4">
        <v>0</v>
      </c>
      <c r="U764" s="4">
        <v>0</v>
      </c>
      <c r="V764" s="4">
        <v>0</v>
      </c>
      <c r="W764" s="4">
        <v>0</v>
      </c>
      <c r="X764" s="4">
        <v>100</v>
      </c>
      <c r="Y764" s="4">
        <v>0</v>
      </c>
      <c r="Z764" s="4">
        <v>0</v>
      </c>
      <c r="AA764" s="4">
        <v>100</v>
      </c>
      <c r="AB764" s="4">
        <v>100</v>
      </c>
      <c r="AC764" s="4">
        <v>100</v>
      </c>
      <c r="AD764" s="4">
        <v>80</v>
      </c>
      <c r="AE764" s="4">
        <v>80</v>
      </c>
      <c r="AF764" s="4">
        <v>0</v>
      </c>
      <c r="AG764" s="4">
        <v>80</v>
      </c>
      <c r="AH764" s="4">
        <v>20</v>
      </c>
      <c r="AI764" s="4">
        <v>100</v>
      </c>
      <c r="AJ764" s="4">
        <v>2</v>
      </c>
      <c r="AK764" s="4" t="s">
        <v>96</v>
      </c>
      <c r="AL764" s="4" t="s">
        <v>96</v>
      </c>
      <c r="AM764" s="4">
        <v>6</v>
      </c>
      <c r="AN764" s="4" t="s">
        <v>96</v>
      </c>
      <c r="AO764" s="4" t="s">
        <v>97</v>
      </c>
      <c r="AP764" s="4" t="s">
        <v>97</v>
      </c>
      <c r="AQ764" s="4" t="s">
        <v>97</v>
      </c>
      <c r="AR764" s="4" t="s">
        <v>97</v>
      </c>
      <c r="AS764" s="4" t="s">
        <v>97</v>
      </c>
      <c r="AT764" s="4" t="s">
        <v>97</v>
      </c>
      <c r="AU764" s="4" t="s">
        <v>97</v>
      </c>
      <c r="AV764" s="4" t="s">
        <v>97</v>
      </c>
      <c r="AW764" s="4" t="s">
        <v>97</v>
      </c>
      <c r="AX764" s="4" t="s">
        <v>97</v>
      </c>
      <c r="AY764" s="4" t="s">
        <v>97</v>
      </c>
      <c r="AZ764" s="4" t="s">
        <v>97</v>
      </c>
      <c r="BA764" s="4" t="s">
        <v>97</v>
      </c>
      <c r="BB764" s="4" t="s">
        <v>97</v>
      </c>
      <c r="BC764" s="4" t="s">
        <v>97</v>
      </c>
      <c r="BD764" s="4" t="s">
        <v>96</v>
      </c>
      <c r="BE764" s="4">
        <v>0</v>
      </c>
      <c r="BF764" s="4">
        <v>0</v>
      </c>
      <c r="BG764" s="4">
        <v>10</v>
      </c>
      <c r="BH764" s="4">
        <v>0</v>
      </c>
      <c r="BI764" s="4">
        <v>8</v>
      </c>
      <c r="BJ764" s="4">
        <v>0</v>
      </c>
      <c r="BK764" s="4">
        <v>9</v>
      </c>
      <c r="BL764" s="4" t="s">
        <v>97</v>
      </c>
      <c r="BM764" s="4" t="s">
        <v>97</v>
      </c>
      <c r="BN764" s="4" t="s">
        <v>98</v>
      </c>
      <c r="BO764" s="6" t="s">
        <v>97</v>
      </c>
      <c r="BP764" s="6" t="s">
        <v>98</v>
      </c>
      <c r="BQ764" s="6" t="s">
        <v>98</v>
      </c>
      <c r="BR764" s="6" t="s">
        <v>96</v>
      </c>
      <c r="BS764" s="6">
        <v>2</v>
      </c>
      <c r="BT764" s="6" t="s">
        <v>96</v>
      </c>
      <c r="BU764" s="29" t="s">
        <v>429</v>
      </c>
      <c r="BV764" s="29" t="s">
        <v>429</v>
      </c>
      <c r="BW764" s="29" t="s">
        <v>429</v>
      </c>
      <c r="BX764" s="29" t="s">
        <v>429</v>
      </c>
      <c r="BY764" s="29" t="s">
        <v>429</v>
      </c>
      <c r="BZ764" s="65" t="s">
        <v>429</v>
      </c>
      <c r="CA764" s="65" t="s">
        <v>429</v>
      </c>
      <c r="CB764" s="65" t="s">
        <v>429</v>
      </c>
      <c r="CC764" s="65" t="s">
        <v>1800</v>
      </c>
      <c r="CD764" s="66">
        <v>40</v>
      </c>
      <c r="CE764" s="66">
        <v>7</v>
      </c>
      <c r="CF764" s="66">
        <v>13</v>
      </c>
      <c r="CG764" s="66">
        <v>0</v>
      </c>
      <c r="CH764" s="66">
        <v>6</v>
      </c>
      <c r="CI764" s="66">
        <v>18</v>
      </c>
      <c r="CJ764" s="66">
        <v>0</v>
      </c>
      <c r="CK764" s="66">
        <v>12</v>
      </c>
      <c r="CL764" s="66">
        <v>373</v>
      </c>
      <c r="CM764" s="66">
        <v>227</v>
      </c>
      <c r="CN764" s="66">
        <v>18</v>
      </c>
      <c r="CO764" s="66">
        <v>43</v>
      </c>
      <c r="CP764" s="66">
        <v>5</v>
      </c>
      <c r="CQ764" s="66">
        <v>4</v>
      </c>
      <c r="CR764" s="67">
        <v>0.15980758952431853</v>
      </c>
      <c r="CS764" s="67">
        <v>0.16354890432923569</v>
      </c>
      <c r="CT764" s="67">
        <v>0.28647781934794225</v>
      </c>
      <c r="CU764" s="67">
        <v>0.20256547300908606</v>
      </c>
      <c r="CV764" s="67">
        <v>0.18760021378941744</v>
      </c>
      <c r="CW764" s="68">
        <v>39</v>
      </c>
      <c r="CX764" s="68">
        <v>31</v>
      </c>
      <c r="CY764" s="68">
        <v>24</v>
      </c>
      <c r="CZ764" s="68">
        <v>19</v>
      </c>
    </row>
    <row r="765" spans="1:104" x14ac:dyDescent="0.3">
      <c r="A765" s="3" t="s">
        <v>1379</v>
      </c>
      <c r="B765" s="3" t="s">
        <v>1411</v>
      </c>
      <c r="C765" s="3" t="s">
        <v>1412</v>
      </c>
      <c r="D765" s="6">
        <v>543004</v>
      </c>
      <c r="E765" s="4">
        <v>2751</v>
      </c>
      <c r="F765" s="4">
        <v>140</v>
      </c>
      <c r="G765" s="54">
        <v>5.0890585241730277E-2</v>
      </c>
      <c r="H765" s="4">
        <v>2</v>
      </c>
      <c r="I765" s="4">
        <v>80</v>
      </c>
      <c r="J765" s="6"/>
      <c r="K765" s="6"/>
      <c r="L765" s="6">
        <v>80</v>
      </c>
      <c r="M765" s="61">
        <v>60</v>
      </c>
      <c r="N765" s="4" t="s">
        <v>1712</v>
      </c>
      <c r="O765" s="4">
        <v>30</v>
      </c>
      <c r="P765" s="4">
        <v>82</v>
      </c>
      <c r="Q765" s="4">
        <v>100</v>
      </c>
      <c r="R765" s="4">
        <v>100</v>
      </c>
      <c r="S765" s="4">
        <v>0</v>
      </c>
      <c r="T765" s="4">
        <v>0</v>
      </c>
      <c r="U765" s="4">
        <v>0</v>
      </c>
      <c r="V765" s="4">
        <v>100</v>
      </c>
      <c r="W765" s="4">
        <v>100</v>
      </c>
      <c r="X765" s="4">
        <v>0</v>
      </c>
      <c r="Y765" s="4">
        <v>0</v>
      </c>
      <c r="Z765" s="4">
        <v>0</v>
      </c>
      <c r="AA765" s="4">
        <v>100</v>
      </c>
      <c r="AB765" s="4">
        <v>100</v>
      </c>
      <c r="AC765" s="4">
        <v>100</v>
      </c>
      <c r="AD765" s="4">
        <v>100</v>
      </c>
      <c r="AE765" s="4">
        <v>75</v>
      </c>
      <c r="AF765" s="4">
        <v>0</v>
      </c>
      <c r="AG765" s="4">
        <v>80</v>
      </c>
      <c r="AH765" s="4">
        <v>20</v>
      </c>
      <c r="AI765" s="4">
        <v>100</v>
      </c>
      <c r="AJ765" s="4">
        <v>4</v>
      </c>
      <c r="AK765" s="4" t="s">
        <v>96</v>
      </c>
      <c r="AL765" s="4" t="s">
        <v>96</v>
      </c>
      <c r="AM765" s="4">
        <v>5</v>
      </c>
      <c r="AN765" s="4" t="s">
        <v>97</v>
      </c>
      <c r="AO765" s="4" t="s">
        <v>97</v>
      </c>
      <c r="AP765" s="4" t="s">
        <v>97</v>
      </c>
      <c r="AQ765" s="4" t="s">
        <v>97</v>
      </c>
      <c r="AR765" s="4" t="s">
        <v>97</v>
      </c>
      <c r="AS765" s="4" t="s">
        <v>97</v>
      </c>
      <c r="AT765" s="4" t="s">
        <v>97</v>
      </c>
      <c r="AU765" s="4" t="s">
        <v>97</v>
      </c>
      <c r="AV765" s="4" t="s">
        <v>97</v>
      </c>
      <c r="AW765" s="4" t="s">
        <v>97</v>
      </c>
      <c r="AX765" s="4" t="s">
        <v>97</v>
      </c>
      <c r="AY765" s="4" t="s">
        <v>97</v>
      </c>
      <c r="AZ765" s="4" t="s">
        <v>97</v>
      </c>
      <c r="BA765" s="4" t="s">
        <v>97</v>
      </c>
      <c r="BB765" s="4" t="s">
        <v>97</v>
      </c>
      <c r="BC765" s="4" t="s">
        <v>97</v>
      </c>
      <c r="BD765" s="4" t="s">
        <v>96</v>
      </c>
      <c r="BE765" s="4">
        <v>0</v>
      </c>
      <c r="BF765" s="4">
        <v>0</v>
      </c>
      <c r="BG765" s="4">
        <v>0</v>
      </c>
      <c r="BH765" s="4">
        <v>0</v>
      </c>
      <c r="BI765" s="4">
        <v>0</v>
      </c>
      <c r="BJ765" s="4">
        <v>0</v>
      </c>
      <c r="BK765" s="4">
        <v>9</v>
      </c>
      <c r="BL765" s="4" t="s">
        <v>97</v>
      </c>
      <c r="BM765" s="4" t="s">
        <v>96</v>
      </c>
      <c r="BN765" s="4" t="s">
        <v>1714</v>
      </c>
      <c r="BO765" s="6" t="s">
        <v>97</v>
      </c>
      <c r="BP765" s="6" t="s">
        <v>98</v>
      </c>
      <c r="BQ765" s="6" t="s">
        <v>98</v>
      </c>
      <c r="BR765" s="6" t="s">
        <v>96</v>
      </c>
      <c r="BS765" s="6">
        <v>1</v>
      </c>
      <c r="BT765" s="6" t="s">
        <v>97</v>
      </c>
      <c r="BU765" s="29" t="s">
        <v>429</v>
      </c>
      <c r="BV765" s="29" t="s">
        <v>1801</v>
      </c>
      <c r="BW765" s="29" t="s">
        <v>429</v>
      </c>
      <c r="BX765" s="29" t="s">
        <v>429</v>
      </c>
      <c r="BY765" s="29" t="s">
        <v>429</v>
      </c>
      <c r="BZ765" s="65" t="s">
        <v>429</v>
      </c>
      <c r="CA765" s="65" t="s">
        <v>429</v>
      </c>
      <c r="CB765" s="65" t="s">
        <v>429</v>
      </c>
      <c r="CC765" s="65" t="s">
        <v>429</v>
      </c>
      <c r="CD765" s="66">
        <v>70</v>
      </c>
      <c r="CE765" s="66">
        <v>23</v>
      </c>
      <c r="CF765" s="66">
        <v>21</v>
      </c>
      <c r="CG765" s="66">
        <v>0</v>
      </c>
      <c r="CH765" s="66">
        <v>2</v>
      </c>
      <c r="CI765" s="66">
        <v>40</v>
      </c>
      <c r="CJ765" s="66">
        <v>5</v>
      </c>
      <c r="CK765" s="66">
        <v>21</v>
      </c>
      <c r="CL765" s="66">
        <v>534</v>
      </c>
      <c r="CM765" s="66">
        <v>315</v>
      </c>
      <c r="CN765" s="66">
        <v>19</v>
      </c>
      <c r="CO765" s="66">
        <v>73</v>
      </c>
      <c r="CP765" s="66">
        <v>17</v>
      </c>
      <c r="CQ765" s="66">
        <v>13</v>
      </c>
      <c r="CR765" s="67">
        <v>0.15649278579356271</v>
      </c>
      <c r="CS765" s="67">
        <v>0.17203107658157601</v>
      </c>
      <c r="CT765" s="67">
        <v>0.30521642619311878</v>
      </c>
      <c r="CU765" s="67">
        <v>0.17351091379948205</v>
      </c>
      <c r="CV765" s="67">
        <v>0.19274879763226044</v>
      </c>
      <c r="CW765" s="68">
        <v>41</v>
      </c>
      <c r="CX765" s="68">
        <v>36</v>
      </c>
      <c r="CY765" s="68">
        <v>19</v>
      </c>
      <c r="CZ765" s="68">
        <v>37</v>
      </c>
    </row>
    <row r="766" spans="1:104" x14ac:dyDescent="0.3">
      <c r="A766" s="3" t="s">
        <v>1379</v>
      </c>
      <c r="B766" s="3" t="s">
        <v>1411</v>
      </c>
      <c r="C766" s="3" t="s">
        <v>1411</v>
      </c>
      <c r="D766" s="6">
        <v>505315</v>
      </c>
      <c r="E766" s="4">
        <v>21962</v>
      </c>
      <c r="F766" s="4">
        <v>441</v>
      </c>
      <c r="G766" s="54">
        <v>2.0080138420908843E-2</v>
      </c>
      <c r="H766" s="4">
        <v>1</v>
      </c>
      <c r="I766" s="4">
        <v>211</v>
      </c>
      <c r="J766" s="6"/>
      <c r="K766" s="6"/>
      <c r="L766" s="6">
        <v>211</v>
      </c>
      <c r="M766" s="61">
        <v>229.99999999999997</v>
      </c>
      <c r="N766" s="4" t="s">
        <v>1712</v>
      </c>
      <c r="O766" s="4">
        <v>264</v>
      </c>
      <c r="P766" s="4">
        <v>635</v>
      </c>
      <c r="Q766" s="4">
        <v>100</v>
      </c>
      <c r="R766" s="4">
        <v>100</v>
      </c>
      <c r="S766" s="4">
        <v>0</v>
      </c>
      <c r="T766" s="4">
        <v>0</v>
      </c>
      <c r="U766" s="4">
        <v>0</v>
      </c>
      <c r="V766" s="4">
        <v>100</v>
      </c>
      <c r="W766" s="4">
        <v>100</v>
      </c>
      <c r="X766" s="4">
        <v>0</v>
      </c>
      <c r="Y766" s="4">
        <v>0</v>
      </c>
      <c r="Z766" s="4">
        <v>0</v>
      </c>
      <c r="AA766" s="4">
        <v>100</v>
      </c>
      <c r="AB766" s="4">
        <v>100</v>
      </c>
      <c r="AC766" s="4">
        <v>100</v>
      </c>
      <c r="AD766" s="4">
        <v>100</v>
      </c>
      <c r="AE766" s="4">
        <v>100</v>
      </c>
      <c r="AF766" s="4">
        <v>100</v>
      </c>
      <c r="AG766" s="4">
        <v>0</v>
      </c>
      <c r="AH766" s="4">
        <v>0</v>
      </c>
      <c r="AI766" s="4">
        <v>100</v>
      </c>
      <c r="AJ766" s="4">
        <v>1</v>
      </c>
      <c r="AK766" s="4" t="s">
        <v>96</v>
      </c>
      <c r="AL766" s="4" t="s">
        <v>96</v>
      </c>
      <c r="AM766" s="4">
        <v>2</v>
      </c>
      <c r="AN766" s="4" t="s">
        <v>97</v>
      </c>
      <c r="AO766" s="4" t="s">
        <v>97</v>
      </c>
      <c r="AP766" s="4" t="s">
        <v>96</v>
      </c>
      <c r="AQ766" s="4" t="s">
        <v>97</v>
      </c>
      <c r="AR766" s="4" t="s">
        <v>97</v>
      </c>
      <c r="AS766" s="4" t="s">
        <v>96</v>
      </c>
      <c r="AT766" s="4" t="s">
        <v>97</v>
      </c>
      <c r="AU766" s="4" t="s">
        <v>96</v>
      </c>
      <c r="AV766" s="4" t="s">
        <v>97</v>
      </c>
      <c r="AW766" s="4" t="s">
        <v>97</v>
      </c>
      <c r="AX766" s="4" t="s">
        <v>97</v>
      </c>
      <c r="AY766" s="4" t="s">
        <v>96</v>
      </c>
      <c r="AZ766" s="4" t="s">
        <v>97</v>
      </c>
      <c r="BA766" s="4" t="s">
        <v>96</v>
      </c>
      <c r="BB766" s="4" t="s">
        <v>97</v>
      </c>
      <c r="BC766" s="4" t="s">
        <v>96</v>
      </c>
      <c r="BD766" s="4" t="s">
        <v>96</v>
      </c>
      <c r="BE766" s="4">
        <v>0</v>
      </c>
      <c r="BF766" s="4">
        <v>0</v>
      </c>
      <c r="BG766" s="4">
        <v>0</v>
      </c>
      <c r="BH766" s="4">
        <v>0</v>
      </c>
      <c r="BI766" s="4">
        <v>0</v>
      </c>
      <c r="BJ766" s="4">
        <v>0</v>
      </c>
      <c r="BK766" s="4">
        <v>21</v>
      </c>
      <c r="BL766" s="4" t="s">
        <v>97</v>
      </c>
      <c r="BM766" s="4" t="s">
        <v>97</v>
      </c>
      <c r="BN766" s="4" t="s">
        <v>98</v>
      </c>
      <c r="BO766" s="6" t="s">
        <v>97</v>
      </c>
      <c r="BP766" s="6" t="s">
        <v>98</v>
      </c>
      <c r="BQ766" s="6" t="s">
        <v>98</v>
      </c>
      <c r="BR766" s="6" t="s">
        <v>96</v>
      </c>
      <c r="BS766" s="6">
        <v>12</v>
      </c>
      <c r="BT766" s="6" t="s">
        <v>96</v>
      </c>
      <c r="BU766" s="29" t="s">
        <v>430</v>
      </c>
      <c r="BV766" s="29" t="s">
        <v>1801</v>
      </c>
      <c r="BW766" s="29" t="s">
        <v>1801</v>
      </c>
      <c r="BX766" s="29" t="s">
        <v>429</v>
      </c>
      <c r="BY766" s="29" t="s">
        <v>429</v>
      </c>
      <c r="BZ766" s="65" t="s">
        <v>429</v>
      </c>
      <c r="CA766" s="65" t="s">
        <v>429</v>
      </c>
      <c r="CB766" s="65" t="s">
        <v>429</v>
      </c>
      <c r="CC766" s="65" t="s">
        <v>429</v>
      </c>
      <c r="CD766" s="66">
        <v>506</v>
      </c>
      <c r="CE766" s="66">
        <v>122</v>
      </c>
      <c r="CF766" s="66">
        <v>123</v>
      </c>
      <c r="CG766" s="66">
        <v>0</v>
      </c>
      <c r="CH766" s="66">
        <v>1</v>
      </c>
      <c r="CI766" s="66">
        <v>432</v>
      </c>
      <c r="CJ766" s="66">
        <v>78</v>
      </c>
      <c r="CK766" s="66">
        <v>270</v>
      </c>
      <c r="CL766" s="66">
        <v>3599</v>
      </c>
      <c r="CM766" s="66">
        <v>2359</v>
      </c>
      <c r="CN766" s="66">
        <v>189</v>
      </c>
      <c r="CO766" s="66">
        <v>455</v>
      </c>
      <c r="CP766" s="66">
        <v>114</v>
      </c>
      <c r="CQ766" s="66">
        <v>101</v>
      </c>
      <c r="CR766" s="67">
        <v>0.13146292585170341</v>
      </c>
      <c r="CS766" s="67">
        <v>0.15853930082386997</v>
      </c>
      <c r="CT766" s="67">
        <v>0.31088844355377421</v>
      </c>
      <c r="CU766" s="67">
        <v>0.2040525495435315</v>
      </c>
      <c r="CV766" s="67">
        <v>0.19505678022712092</v>
      </c>
      <c r="CW766" s="68">
        <v>268</v>
      </c>
      <c r="CX766" s="68">
        <v>414</v>
      </c>
      <c r="CY766" s="68">
        <v>196</v>
      </c>
      <c r="CZ766" s="68">
        <v>248</v>
      </c>
    </row>
    <row r="767" spans="1:104" x14ac:dyDescent="0.3">
      <c r="A767" s="3" t="s">
        <v>1379</v>
      </c>
      <c r="B767" s="3" t="s">
        <v>1411</v>
      </c>
      <c r="C767" s="3" t="s">
        <v>1416</v>
      </c>
      <c r="D767" s="6">
        <v>505706</v>
      </c>
      <c r="E767" s="4">
        <v>601</v>
      </c>
      <c r="F767" s="4">
        <v>97</v>
      </c>
      <c r="G767" s="54">
        <v>0.16139767054908485</v>
      </c>
      <c r="H767" s="4">
        <v>1</v>
      </c>
      <c r="I767" s="4">
        <v>97</v>
      </c>
      <c r="J767" s="6"/>
      <c r="K767" s="6">
        <v>97</v>
      </c>
      <c r="L767" s="6"/>
      <c r="M767" s="61"/>
      <c r="N767" s="4" t="s">
        <v>1712</v>
      </c>
      <c r="O767" s="4">
        <v>186</v>
      </c>
      <c r="P767" s="4">
        <v>0</v>
      </c>
      <c r="Q767" s="4">
        <v>100</v>
      </c>
      <c r="R767" s="4">
        <v>100</v>
      </c>
      <c r="S767" s="4">
        <v>0</v>
      </c>
      <c r="T767" s="4">
        <v>0</v>
      </c>
      <c r="U767" s="4">
        <v>0</v>
      </c>
      <c r="V767" s="4">
        <v>100</v>
      </c>
      <c r="W767" s="4">
        <v>80</v>
      </c>
      <c r="X767" s="4">
        <v>20</v>
      </c>
      <c r="Y767" s="4">
        <v>0</v>
      </c>
      <c r="Z767" s="4">
        <v>0</v>
      </c>
      <c r="AA767" s="4">
        <v>100</v>
      </c>
      <c r="AB767" s="4">
        <v>100</v>
      </c>
      <c r="AC767" s="4">
        <v>100</v>
      </c>
      <c r="AD767" s="4">
        <v>80</v>
      </c>
      <c r="AE767" s="4">
        <v>80</v>
      </c>
      <c r="AF767" s="4">
        <v>0</v>
      </c>
      <c r="AG767" s="4">
        <v>80</v>
      </c>
      <c r="AH767" s="4">
        <v>20</v>
      </c>
      <c r="AI767" s="4">
        <v>100</v>
      </c>
      <c r="AJ767" s="4">
        <v>2</v>
      </c>
      <c r="AK767" s="4" t="s">
        <v>96</v>
      </c>
      <c r="AL767" s="4" t="s">
        <v>97</v>
      </c>
      <c r="AM767" s="4" t="s">
        <v>98</v>
      </c>
      <c r="AN767" s="4" t="s">
        <v>96</v>
      </c>
      <c r="AO767" s="4" t="s">
        <v>97</v>
      </c>
      <c r="AP767" s="4" t="s">
        <v>97</v>
      </c>
      <c r="AQ767" s="4" t="s">
        <v>97</v>
      </c>
      <c r="AR767" s="4" t="s">
        <v>97</v>
      </c>
      <c r="AS767" s="4" t="s">
        <v>97</v>
      </c>
      <c r="AT767" s="4" t="s">
        <v>97</v>
      </c>
      <c r="AU767" s="4" t="s">
        <v>97</v>
      </c>
      <c r="AV767" s="4" t="s">
        <v>97</v>
      </c>
      <c r="AW767" s="4" t="s">
        <v>97</v>
      </c>
      <c r="AX767" s="4" t="s">
        <v>97</v>
      </c>
      <c r="AY767" s="4" t="s">
        <v>97</v>
      </c>
      <c r="AZ767" s="4" t="s">
        <v>97</v>
      </c>
      <c r="BA767" s="4" t="s">
        <v>97</v>
      </c>
      <c r="BB767" s="4" t="s">
        <v>97</v>
      </c>
      <c r="BC767" s="4" t="s">
        <v>97</v>
      </c>
      <c r="BD767" s="4" t="s">
        <v>96</v>
      </c>
      <c r="BE767" s="4">
        <v>5</v>
      </c>
      <c r="BF767" s="4">
        <v>5</v>
      </c>
      <c r="BG767" s="4">
        <v>5</v>
      </c>
      <c r="BH767" s="4">
        <v>5</v>
      </c>
      <c r="BI767" s="4">
        <v>5</v>
      </c>
      <c r="BJ767" s="4">
        <v>1</v>
      </c>
      <c r="BK767" s="4">
        <v>7</v>
      </c>
      <c r="BL767" s="4" t="s">
        <v>97</v>
      </c>
      <c r="BM767" s="4" t="s">
        <v>97</v>
      </c>
      <c r="BN767" s="4" t="s">
        <v>98</v>
      </c>
      <c r="BO767" s="6" t="s">
        <v>97</v>
      </c>
      <c r="BP767" s="6" t="s">
        <v>98</v>
      </c>
      <c r="BQ767" s="6" t="s">
        <v>98</v>
      </c>
      <c r="BR767" s="6" t="s">
        <v>96</v>
      </c>
      <c r="BS767" s="6">
        <v>5</v>
      </c>
      <c r="BT767" s="6" t="s">
        <v>96</v>
      </c>
      <c r="BU767" s="29" t="s">
        <v>429</v>
      </c>
      <c r="BV767" s="29" t="s">
        <v>429</v>
      </c>
      <c r="BW767" s="29" t="s">
        <v>429</v>
      </c>
      <c r="BX767" s="29" t="s">
        <v>429</v>
      </c>
      <c r="BY767" s="29" t="s">
        <v>429</v>
      </c>
      <c r="BZ767" s="65" t="s">
        <v>429</v>
      </c>
      <c r="CA767" s="65" t="s">
        <v>429</v>
      </c>
      <c r="CB767" s="65" t="s">
        <v>429</v>
      </c>
      <c r="CC767" s="65" t="s">
        <v>429</v>
      </c>
      <c r="CD767" s="66">
        <v>16</v>
      </c>
      <c r="CE767" s="66">
        <v>6</v>
      </c>
      <c r="CF767" s="66">
        <v>2</v>
      </c>
      <c r="CG767" s="66">
        <v>0</v>
      </c>
      <c r="CH767" s="66">
        <v>1</v>
      </c>
      <c r="CI767" s="66">
        <v>16</v>
      </c>
      <c r="CJ767" s="66">
        <v>0</v>
      </c>
      <c r="CK767" s="66">
        <v>5</v>
      </c>
      <c r="CL767" s="66">
        <v>135</v>
      </c>
      <c r="CM767" s="66">
        <v>80</v>
      </c>
      <c r="CN767" s="66">
        <v>8</v>
      </c>
      <c r="CO767" s="66">
        <v>21</v>
      </c>
      <c r="CP767" s="66">
        <v>3</v>
      </c>
      <c r="CQ767" s="66">
        <v>1</v>
      </c>
      <c r="CR767" s="67">
        <v>0.15993265993265993</v>
      </c>
      <c r="CS767" s="67">
        <v>0.18518518518518517</v>
      </c>
      <c r="CT767" s="67">
        <v>0.29966329966329969</v>
      </c>
      <c r="CU767" s="67">
        <v>0.16835016835016836</v>
      </c>
      <c r="CV767" s="67">
        <v>0.18686868686868688</v>
      </c>
      <c r="CW767" s="68">
        <v>5</v>
      </c>
      <c r="CX767" s="68">
        <v>19</v>
      </c>
      <c r="CY767" s="68">
        <v>7</v>
      </c>
      <c r="CZ767" s="68">
        <v>6</v>
      </c>
    </row>
    <row r="768" spans="1:104" x14ac:dyDescent="0.3">
      <c r="A768" s="3" t="s">
        <v>1379</v>
      </c>
      <c r="B768" s="3" t="s">
        <v>1418</v>
      </c>
      <c r="C768" s="3" t="s">
        <v>1419</v>
      </c>
      <c r="D768" s="6">
        <v>513997</v>
      </c>
      <c r="E768" s="4">
        <v>16872</v>
      </c>
      <c r="F768" s="4">
        <v>1180</v>
      </c>
      <c r="G768" s="54">
        <v>6.9938359412043627E-2</v>
      </c>
      <c r="H768" s="4">
        <v>1</v>
      </c>
      <c r="I768" s="4">
        <v>1150</v>
      </c>
      <c r="J768" s="6"/>
      <c r="K768" s="6">
        <v>1150</v>
      </c>
      <c r="L768" s="6"/>
      <c r="M768" s="61">
        <v>30</v>
      </c>
      <c r="N768" s="4" t="s">
        <v>1712</v>
      </c>
      <c r="O768" s="4">
        <v>796</v>
      </c>
      <c r="P768" s="4">
        <v>1250</v>
      </c>
      <c r="Q768" s="4">
        <v>100</v>
      </c>
      <c r="R768" s="4">
        <v>100</v>
      </c>
      <c r="S768" s="4">
        <v>0</v>
      </c>
      <c r="T768" s="4">
        <v>0</v>
      </c>
      <c r="U768" s="4">
        <v>0</v>
      </c>
      <c r="V768" s="4">
        <v>89</v>
      </c>
      <c r="W768" s="4">
        <v>89</v>
      </c>
      <c r="X768" s="4">
        <v>11</v>
      </c>
      <c r="Y768" s="4">
        <v>0</v>
      </c>
      <c r="Z768" s="4">
        <v>0</v>
      </c>
      <c r="AA768" s="4">
        <v>100</v>
      </c>
      <c r="AB768" s="4">
        <v>85</v>
      </c>
      <c r="AC768" s="4">
        <v>100</v>
      </c>
      <c r="AD768" s="4">
        <v>25</v>
      </c>
      <c r="AE768" s="4">
        <v>25</v>
      </c>
      <c r="AF768" s="4">
        <v>20</v>
      </c>
      <c r="AG768" s="4">
        <v>5</v>
      </c>
      <c r="AH768" s="4">
        <v>75</v>
      </c>
      <c r="AI768" s="4">
        <v>55</v>
      </c>
      <c r="AJ768" s="4">
        <v>4</v>
      </c>
      <c r="AK768" s="4" t="s">
        <v>96</v>
      </c>
      <c r="AL768" s="4" t="s">
        <v>96</v>
      </c>
      <c r="AM768" s="4">
        <v>38</v>
      </c>
      <c r="AN768" s="4" t="s">
        <v>96</v>
      </c>
      <c r="AO768" s="4" t="s">
        <v>97</v>
      </c>
      <c r="AP768" s="4" t="s">
        <v>96</v>
      </c>
      <c r="AQ768" s="4" t="s">
        <v>96</v>
      </c>
      <c r="AR768" s="4" t="s">
        <v>96</v>
      </c>
      <c r="AS768" s="4" t="s">
        <v>97</v>
      </c>
      <c r="AT768" s="4" t="s">
        <v>97</v>
      </c>
      <c r="AU768" s="4" t="s">
        <v>96</v>
      </c>
      <c r="AV768" s="4" t="s">
        <v>96</v>
      </c>
      <c r="AW768" s="4" t="s">
        <v>96</v>
      </c>
      <c r="AX768" s="4" t="s">
        <v>96</v>
      </c>
      <c r="AY768" s="4" t="s">
        <v>96</v>
      </c>
      <c r="AZ768" s="4" t="s">
        <v>97</v>
      </c>
      <c r="BA768" s="4" t="s">
        <v>97</v>
      </c>
      <c r="BB768" s="4" t="s">
        <v>97</v>
      </c>
      <c r="BC768" s="4" t="s">
        <v>96</v>
      </c>
      <c r="BD768" s="4" t="s">
        <v>96</v>
      </c>
      <c r="BE768" s="4">
        <v>1</v>
      </c>
      <c r="BF768" s="4">
        <v>1</v>
      </c>
      <c r="BG768" s="4">
        <v>1</v>
      </c>
      <c r="BH768" s="4">
        <v>0</v>
      </c>
      <c r="BI768" s="4">
        <v>1</v>
      </c>
      <c r="BJ768" s="4">
        <v>0</v>
      </c>
      <c r="BK768" s="4">
        <v>19</v>
      </c>
      <c r="BL768" s="4" t="s">
        <v>97</v>
      </c>
      <c r="BM768" s="4" t="s">
        <v>96</v>
      </c>
      <c r="BN768" s="4" t="s">
        <v>1714</v>
      </c>
      <c r="BO768" s="6" t="s">
        <v>97</v>
      </c>
      <c r="BP768" s="6" t="s">
        <v>98</v>
      </c>
      <c r="BQ768" s="6" t="s">
        <v>98</v>
      </c>
      <c r="BR768" s="6" t="s">
        <v>96</v>
      </c>
      <c r="BS768" s="6">
        <v>70</v>
      </c>
      <c r="BT768" s="6" t="s">
        <v>96</v>
      </c>
      <c r="BU768" s="29" t="s">
        <v>429</v>
      </c>
      <c r="BV768" s="29" t="s">
        <v>1801</v>
      </c>
      <c r="BW768" s="29" t="s">
        <v>1801</v>
      </c>
      <c r="BX768" s="29" t="s">
        <v>429</v>
      </c>
      <c r="BY768" s="29" t="s">
        <v>429</v>
      </c>
      <c r="BZ768" s="65" t="s">
        <v>429</v>
      </c>
      <c r="CA768" s="65" t="s">
        <v>1799</v>
      </c>
      <c r="CB768" s="65" t="s">
        <v>429</v>
      </c>
      <c r="CC768" s="65" t="s">
        <v>429</v>
      </c>
      <c r="CD768" s="66">
        <v>642</v>
      </c>
      <c r="CE768" s="66">
        <v>259</v>
      </c>
      <c r="CF768" s="66">
        <v>122</v>
      </c>
      <c r="CG768" s="66">
        <v>38</v>
      </c>
      <c r="CH768" s="66">
        <v>1</v>
      </c>
      <c r="CI768" s="66">
        <v>290</v>
      </c>
      <c r="CJ768" s="66">
        <v>84</v>
      </c>
      <c r="CK768" s="66">
        <v>176</v>
      </c>
      <c r="CL768" s="66">
        <v>2705</v>
      </c>
      <c r="CM768" s="66">
        <v>1768</v>
      </c>
      <c r="CN768" s="66">
        <v>133</v>
      </c>
      <c r="CO768" s="66">
        <v>373</v>
      </c>
      <c r="CP768" s="66">
        <v>114</v>
      </c>
      <c r="CQ768" s="66">
        <v>108</v>
      </c>
      <c r="CR768" s="67">
        <v>0.14024354373786693</v>
      </c>
      <c r="CS768" s="67">
        <v>0.16412730160597683</v>
      </c>
      <c r="CT768" s="67">
        <v>0.30948879345843872</v>
      </c>
      <c r="CU768" s="67">
        <v>0.20924760280016472</v>
      </c>
      <c r="CV768" s="67">
        <v>0.17689275839755281</v>
      </c>
      <c r="CW768" s="68">
        <v>182</v>
      </c>
      <c r="CX768" s="68">
        <v>257</v>
      </c>
      <c r="CY768" s="68">
        <v>134</v>
      </c>
      <c r="CZ768" s="68">
        <v>179</v>
      </c>
    </row>
    <row r="769" spans="1:104" x14ac:dyDescent="0.3">
      <c r="A769" s="3" t="s">
        <v>1379</v>
      </c>
      <c r="B769" s="3" t="s">
        <v>1418</v>
      </c>
      <c r="C769" s="3" t="s">
        <v>1421</v>
      </c>
      <c r="D769" s="6">
        <v>514209</v>
      </c>
      <c r="E769" s="4">
        <v>2136</v>
      </c>
      <c r="F769" s="4">
        <v>60</v>
      </c>
      <c r="G769" s="54">
        <v>2.8089887640449437E-2</v>
      </c>
      <c r="H769" s="4">
        <v>1</v>
      </c>
      <c r="I769" s="4">
        <v>30</v>
      </c>
      <c r="J769" s="6"/>
      <c r="K769" s="6">
        <v>30</v>
      </c>
      <c r="L769" s="6"/>
      <c r="M769" s="61">
        <v>30</v>
      </c>
      <c r="N769" s="4" t="s">
        <v>1709</v>
      </c>
      <c r="O769" s="4">
        <v>94</v>
      </c>
      <c r="P769" s="4">
        <v>180</v>
      </c>
      <c r="Q769" s="4">
        <v>100</v>
      </c>
      <c r="R769" s="4">
        <v>100</v>
      </c>
      <c r="S769" s="4">
        <v>0</v>
      </c>
      <c r="T769" s="4">
        <v>0</v>
      </c>
      <c r="U769" s="4">
        <v>0</v>
      </c>
      <c r="V769" s="4">
        <v>0</v>
      </c>
      <c r="W769" s="4">
        <v>0</v>
      </c>
      <c r="X769" s="4">
        <v>50</v>
      </c>
      <c r="Y769" s="4">
        <v>50</v>
      </c>
      <c r="Z769" s="4">
        <v>0</v>
      </c>
      <c r="AA769" s="4">
        <v>100</v>
      </c>
      <c r="AB769" s="4">
        <v>100</v>
      </c>
      <c r="AC769" s="4">
        <v>100</v>
      </c>
      <c r="AD769" s="4">
        <v>100</v>
      </c>
      <c r="AE769" s="4">
        <v>100</v>
      </c>
      <c r="AF769" s="4">
        <v>0</v>
      </c>
      <c r="AG769" s="4">
        <v>100</v>
      </c>
      <c r="AH769" s="4">
        <v>0</v>
      </c>
      <c r="AI769" s="4">
        <v>100</v>
      </c>
      <c r="AJ769" s="4">
        <v>4</v>
      </c>
      <c r="AK769" s="4" t="s">
        <v>96</v>
      </c>
      <c r="AL769" s="4" t="s">
        <v>96</v>
      </c>
      <c r="AM769" s="4">
        <v>28</v>
      </c>
      <c r="AN769" s="4" t="s">
        <v>96</v>
      </c>
      <c r="AO769" s="4" t="s">
        <v>96</v>
      </c>
      <c r="AP769" s="4" t="s">
        <v>96</v>
      </c>
      <c r="AQ769" s="4" t="s">
        <v>96</v>
      </c>
      <c r="AR769" s="4" t="s">
        <v>96</v>
      </c>
      <c r="AS769" s="4" t="s">
        <v>97</v>
      </c>
      <c r="AT769" s="4" t="s">
        <v>97</v>
      </c>
      <c r="AU769" s="4" t="s">
        <v>97</v>
      </c>
      <c r="AV769" s="4" t="s">
        <v>97</v>
      </c>
      <c r="AW769" s="4" t="s">
        <v>97</v>
      </c>
      <c r="AX769" s="4" t="s">
        <v>97</v>
      </c>
      <c r="AY769" s="4" t="s">
        <v>97</v>
      </c>
      <c r="AZ769" s="4" t="s">
        <v>97</v>
      </c>
      <c r="BA769" s="4" t="s">
        <v>97</v>
      </c>
      <c r="BB769" s="4" t="s">
        <v>97</v>
      </c>
      <c r="BC769" s="4" t="s">
        <v>96</v>
      </c>
      <c r="BD769" s="4" t="s">
        <v>96</v>
      </c>
      <c r="BE769" s="4">
        <v>0</v>
      </c>
      <c r="BF769" s="4">
        <v>0</v>
      </c>
      <c r="BG769" s="4">
        <v>10</v>
      </c>
      <c r="BH769" s="4">
        <v>0</v>
      </c>
      <c r="BI769" s="4">
        <v>10</v>
      </c>
      <c r="BJ769" s="4">
        <v>0</v>
      </c>
      <c r="BK769" s="4">
        <v>9</v>
      </c>
      <c r="BL769" s="4" t="s">
        <v>97</v>
      </c>
      <c r="BM769" s="4" t="s">
        <v>96</v>
      </c>
      <c r="BN769" s="4" t="s">
        <v>1714</v>
      </c>
      <c r="BO769" s="6" t="s">
        <v>97</v>
      </c>
      <c r="BP769" s="6" t="s">
        <v>98</v>
      </c>
      <c r="BQ769" s="6" t="s">
        <v>98</v>
      </c>
      <c r="BR769" s="6" t="s">
        <v>96</v>
      </c>
      <c r="BS769" s="6">
        <v>2</v>
      </c>
      <c r="BT769" s="6" t="s">
        <v>96</v>
      </c>
      <c r="BU769" s="29" t="s">
        <v>429</v>
      </c>
      <c r="BV769" s="29" t="s">
        <v>429</v>
      </c>
      <c r="BW769" s="29" t="s">
        <v>429</v>
      </c>
      <c r="BX769" s="29" t="s">
        <v>429</v>
      </c>
      <c r="BY769" s="29" t="s">
        <v>429</v>
      </c>
      <c r="BZ769" s="65" t="s">
        <v>429</v>
      </c>
      <c r="CA769" s="65" t="s">
        <v>429</v>
      </c>
      <c r="CB769" s="65" t="s">
        <v>429</v>
      </c>
      <c r="CC769" s="65" t="s">
        <v>429</v>
      </c>
      <c r="CD769" s="66">
        <v>54</v>
      </c>
      <c r="CE769" s="66">
        <v>11</v>
      </c>
      <c r="CF769" s="66">
        <v>12</v>
      </c>
      <c r="CG769" s="66">
        <v>0</v>
      </c>
      <c r="CH769" s="66">
        <v>0</v>
      </c>
      <c r="CI769" s="66">
        <v>12</v>
      </c>
      <c r="CJ769" s="66">
        <v>0</v>
      </c>
      <c r="CK769" s="66">
        <v>10</v>
      </c>
      <c r="CL769" s="66">
        <v>418</v>
      </c>
      <c r="CM769" s="66">
        <v>261</v>
      </c>
      <c r="CN769" s="66">
        <v>12</v>
      </c>
      <c r="CO769" s="66">
        <v>45</v>
      </c>
      <c r="CP769" s="66">
        <v>2</v>
      </c>
      <c r="CQ769" s="66">
        <v>2</v>
      </c>
      <c r="CR769" s="67">
        <v>0.14606741573033707</v>
      </c>
      <c r="CS769" s="67">
        <v>0.1699438202247191</v>
      </c>
      <c r="CT769" s="67">
        <v>0.3202247191011236</v>
      </c>
      <c r="CU769" s="67">
        <v>0.17930711610486891</v>
      </c>
      <c r="CV769" s="67">
        <v>0.18445692883895132</v>
      </c>
      <c r="CW769" s="68">
        <v>45</v>
      </c>
      <c r="CX769" s="68">
        <v>42</v>
      </c>
      <c r="CY769" s="68">
        <v>12</v>
      </c>
      <c r="CZ769" s="68">
        <v>16</v>
      </c>
    </row>
    <row r="770" spans="1:104" x14ac:dyDescent="0.3">
      <c r="A770" s="3" t="s">
        <v>1379</v>
      </c>
      <c r="B770" s="3" t="s">
        <v>1418</v>
      </c>
      <c r="C770" s="3" t="s">
        <v>1418</v>
      </c>
      <c r="D770" s="6">
        <v>513881</v>
      </c>
      <c r="E770" s="4">
        <v>45927</v>
      </c>
      <c r="F770" s="4">
        <v>1381</v>
      </c>
      <c r="G770" s="54">
        <v>3.0069458052997149E-2</v>
      </c>
      <c r="H770" s="4">
        <v>1</v>
      </c>
      <c r="I770" s="4">
        <v>501</v>
      </c>
      <c r="J770" s="6"/>
      <c r="K770" s="6">
        <v>501</v>
      </c>
      <c r="L770" s="6"/>
      <c r="M770" s="61">
        <v>880</v>
      </c>
      <c r="N770" s="4" t="s">
        <v>1712</v>
      </c>
      <c r="O770" s="4">
        <v>479</v>
      </c>
      <c r="P770" s="4">
        <v>1950</v>
      </c>
      <c r="Q770" s="4">
        <v>100</v>
      </c>
      <c r="R770" s="4">
        <v>100</v>
      </c>
      <c r="S770" s="4">
        <v>0</v>
      </c>
      <c r="T770" s="4">
        <v>0</v>
      </c>
      <c r="U770" s="4">
        <v>0</v>
      </c>
      <c r="V770" s="4">
        <v>100</v>
      </c>
      <c r="W770" s="4">
        <v>100</v>
      </c>
      <c r="X770" s="4">
        <v>0</v>
      </c>
      <c r="Y770" s="4">
        <v>0</v>
      </c>
      <c r="Z770" s="4">
        <v>0</v>
      </c>
      <c r="AA770" s="4">
        <v>100</v>
      </c>
      <c r="AB770" s="4">
        <v>100</v>
      </c>
      <c r="AC770" s="4">
        <v>100</v>
      </c>
      <c r="AD770" s="4">
        <v>100</v>
      </c>
      <c r="AE770" s="4">
        <v>90</v>
      </c>
      <c r="AF770" s="4">
        <v>80</v>
      </c>
      <c r="AG770" s="4">
        <v>16</v>
      </c>
      <c r="AH770" s="4">
        <v>4</v>
      </c>
      <c r="AI770" s="4">
        <v>100</v>
      </c>
      <c r="AJ770" s="4">
        <v>8</v>
      </c>
      <c r="AK770" s="4" t="s">
        <v>96</v>
      </c>
      <c r="AL770" s="4" t="s">
        <v>96</v>
      </c>
      <c r="AM770" s="4">
        <v>2</v>
      </c>
      <c r="AN770" s="4" t="s">
        <v>97</v>
      </c>
      <c r="AO770" s="4" t="s">
        <v>97</v>
      </c>
      <c r="AP770" s="4" t="s">
        <v>97</v>
      </c>
      <c r="AQ770" s="4" t="s">
        <v>97</v>
      </c>
      <c r="AR770" s="4" t="s">
        <v>96</v>
      </c>
      <c r="AS770" s="4" t="s">
        <v>96</v>
      </c>
      <c r="AT770" s="4" t="s">
        <v>96</v>
      </c>
      <c r="AU770" s="4" t="s">
        <v>97</v>
      </c>
      <c r="AV770" s="4" t="s">
        <v>96</v>
      </c>
      <c r="AW770" s="4" t="s">
        <v>97</v>
      </c>
      <c r="AX770" s="4" t="s">
        <v>96</v>
      </c>
      <c r="AY770" s="4" t="s">
        <v>96</v>
      </c>
      <c r="AZ770" s="4" t="s">
        <v>97</v>
      </c>
      <c r="BA770" s="4" t="s">
        <v>96</v>
      </c>
      <c r="BB770" s="4" t="s">
        <v>97</v>
      </c>
      <c r="BC770" s="4" t="s">
        <v>96</v>
      </c>
      <c r="BD770" s="4" t="s">
        <v>96</v>
      </c>
      <c r="BE770" s="4">
        <v>1</v>
      </c>
      <c r="BF770" s="4">
        <v>1</v>
      </c>
      <c r="BG770" s="4">
        <v>1</v>
      </c>
      <c r="BH770" s="4">
        <v>0</v>
      </c>
      <c r="BI770" s="4">
        <v>0</v>
      </c>
      <c r="BJ770" s="4">
        <v>0</v>
      </c>
      <c r="BK770" s="4">
        <v>25</v>
      </c>
      <c r="BL770" s="4" t="s">
        <v>97</v>
      </c>
      <c r="BM770" s="4" t="s">
        <v>97</v>
      </c>
      <c r="BN770" s="4" t="s">
        <v>98</v>
      </c>
      <c r="BO770" s="6" t="s">
        <v>97</v>
      </c>
      <c r="BP770" s="6" t="s">
        <v>98</v>
      </c>
      <c r="BQ770" s="6" t="s">
        <v>98</v>
      </c>
      <c r="BR770" s="6" t="s">
        <v>96</v>
      </c>
      <c r="BS770" s="6">
        <v>12</v>
      </c>
      <c r="BT770" s="6" t="s">
        <v>96</v>
      </c>
      <c r="BU770" s="29" t="s">
        <v>429</v>
      </c>
      <c r="BV770" s="29" t="s">
        <v>429</v>
      </c>
      <c r="BW770" s="29" t="s">
        <v>1801</v>
      </c>
      <c r="BX770" s="29" t="s">
        <v>429</v>
      </c>
      <c r="BY770" s="29" t="s">
        <v>429</v>
      </c>
      <c r="BZ770" s="65" t="s">
        <v>429</v>
      </c>
      <c r="CA770" s="65" t="s">
        <v>429</v>
      </c>
      <c r="CB770" s="65" t="s">
        <v>429</v>
      </c>
      <c r="CC770" s="65" t="s">
        <v>429</v>
      </c>
      <c r="CD770" s="66">
        <v>1284</v>
      </c>
      <c r="CE770" s="66">
        <v>375</v>
      </c>
      <c r="CF770" s="66">
        <v>250</v>
      </c>
      <c r="CG770" s="66">
        <v>45</v>
      </c>
      <c r="CH770" s="66">
        <v>7</v>
      </c>
      <c r="CI770" s="66">
        <v>367</v>
      </c>
      <c r="CJ770" s="66">
        <v>6</v>
      </c>
      <c r="CK770" s="66">
        <v>282</v>
      </c>
      <c r="CL770" s="66">
        <v>7359</v>
      </c>
      <c r="CM770" s="66">
        <v>4941</v>
      </c>
      <c r="CN770" s="66">
        <v>394</v>
      </c>
      <c r="CO770" s="66">
        <v>1022</v>
      </c>
      <c r="CP770" s="66">
        <v>64</v>
      </c>
      <c r="CQ770" s="66">
        <v>57</v>
      </c>
      <c r="CR770" s="67">
        <v>0.12577346446948479</v>
      </c>
      <c r="CS770" s="67">
        <v>0.16741570594237826</v>
      </c>
      <c r="CT770" s="67">
        <v>0.30450074903927571</v>
      </c>
      <c r="CU770" s="67">
        <v>0.22171562561062985</v>
      </c>
      <c r="CV770" s="67">
        <v>0.1805944549382314</v>
      </c>
      <c r="CW770" s="68">
        <v>608</v>
      </c>
      <c r="CX770" s="68">
        <v>887</v>
      </c>
      <c r="CY770" s="68">
        <v>385</v>
      </c>
      <c r="CZ770" s="68">
        <v>455</v>
      </c>
    </row>
    <row r="771" spans="1:104" x14ac:dyDescent="0.3">
      <c r="A771" s="3" t="s">
        <v>1379</v>
      </c>
      <c r="B771" s="3" t="s">
        <v>1424</v>
      </c>
      <c r="C771" s="3" t="s">
        <v>1425</v>
      </c>
      <c r="D771" s="6">
        <v>557447</v>
      </c>
      <c r="E771" s="4">
        <v>727</v>
      </c>
      <c r="F771" s="4">
        <v>49</v>
      </c>
      <c r="G771" s="54">
        <v>6.7400275103163682E-2</v>
      </c>
      <c r="H771" s="4">
        <v>1</v>
      </c>
      <c r="I771" s="4">
        <v>49</v>
      </c>
      <c r="J771" s="6"/>
      <c r="K771" s="6"/>
      <c r="L771" s="6">
        <v>49</v>
      </c>
      <c r="M771" s="61"/>
      <c r="N771" s="4" t="s">
        <v>1712</v>
      </c>
      <c r="O771" s="4">
        <v>0</v>
      </c>
      <c r="P771" s="4">
        <v>0</v>
      </c>
      <c r="Q771" s="4">
        <v>100</v>
      </c>
      <c r="R771" s="4">
        <v>95</v>
      </c>
      <c r="S771" s="4">
        <v>5</v>
      </c>
      <c r="T771" s="4">
        <v>0</v>
      </c>
      <c r="U771" s="4">
        <v>0</v>
      </c>
      <c r="V771" s="4">
        <v>50</v>
      </c>
      <c r="W771" s="4">
        <v>50</v>
      </c>
      <c r="X771" s="4">
        <v>50</v>
      </c>
      <c r="Y771" s="4">
        <v>0</v>
      </c>
      <c r="Z771" s="4">
        <v>0</v>
      </c>
      <c r="AA771" s="4">
        <v>100</v>
      </c>
      <c r="AB771" s="4">
        <v>100</v>
      </c>
      <c r="AC771" s="4">
        <v>100</v>
      </c>
      <c r="AD771" s="4">
        <v>100</v>
      </c>
      <c r="AE771" s="4">
        <v>100</v>
      </c>
      <c r="AF771" s="4">
        <v>0</v>
      </c>
      <c r="AG771" s="4">
        <v>50</v>
      </c>
      <c r="AH771" s="4">
        <v>50</v>
      </c>
      <c r="AI771" s="4">
        <v>100</v>
      </c>
      <c r="AJ771" s="4">
        <v>2</v>
      </c>
      <c r="AK771" s="4" t="s">
        <v>96</v>
      </c>
      <c r="AL771" s="4" t="s">
        <v>96</v>
      </c>
      <c r="AM771" s="4">
        <v>1</v>
      </c>
      <c r="AN771" s="4" t="s">
        <v>97</v>
      </c>
      <c r="AO771" s="4" t="s">
        <v>97</v>
      </c>
      <c r="AP771" s="4" t="s">
        <v>97</v>
      </c>
      <c r="AQ771" s="4" t="s">
        <v>97</v>
      </c>
      <c r="AR771" s="4" t="s">
        <v>97</v>
      </c>
      <c r="AS771" s="4" t="s">
        <v>97</v>
      </c>
      <c r="AT771" s="4" t="s">
        <v>97</v>
      </c>
      <c r="AU771" s="4" t="s">
        <v>97</v>
      </c>
      <c r="AV771" s="4" t="s">
        <v>97</v>
      </c>
      <c r="AW771" s="4" t="s">
        <v>97</v>
      </c>
      <c r="AX771" s="4" t="s">
        <v>97</v>
      </c>
      <c r="AY771" s="4" t="s">
        <v>97</v>
      </c>
      <c r="AZ771" s="4" t="s">
        <v>97</v>
      </c>
      <c r="BA771" s="4" t="s">
        <v>97</v>
      </c>
      <c r="BB771" s="4" t="s">
        <v>97</v>
      </c>
      <c r="BC771" s="4" t="s">
        <v>97</v>
      </c>
      <c r="BD771" s="4" t="s">
        <v>96</v>
      </c>
      <c r="BE771" s="4">
        <v>5</v>
      </c>
      <c r="BF771" s="4">
        <v>5</v>
      </c>
      <c r="BG771" s="4">
        <v>5</v>
      </c>
      <c r="BH771" s="4">
        <v>0</v>
      </c>
      <c r="BI771" s="4">
        <v>6</v>
      </c>
      <c r="BJ771" s="4">
        <v>0</v>
      </c>
      <c r="BK771" s="4">
        <v>7</v>
      </c>
      <c r="BL771" s="4" t="s">
        <v>97</v>
      </c>
      <c r="BM771" s="4" t="s">
        <v>97</v>
      </c>
      <c r="BN771" s="4" t="s">
        <v>98</v>
      </c>
      <c r="BO771" s="6" t="s">
        <v>97</v>
      </c>
      <c r="BP771" s="6" t="s">
        <v>98</v>
      </c>
      <c r="BQ771" s="6" t="s">
        <v>98</v>
      </c>
      <c r="BR771" s="6" t="s">
        <v>96</v>
      </c>
      <c r="BS771" s="6">
        <v>5</v>
      </c>
      <c r="BT771" s="6" t="s">
        <v>96</v>
      </c>
      <c r="BU771" s="29" t="s">
        <v>429</v>
      </c>
      <c r="BV771" s="29" t="s">
        <v>429</v>
      </c>
      <c r="BW771" s="29" t="s">
        <v>429</v>
      </c>
      <c r="BX771" s="29" t="s">
        <v>429</v>
      </c>
      <c r="BY771" s="29" t="s">
        <v>429</v>
      </c>
      <c r="BZ771" s="65" t="s">
        <v>429</v>
      </c>
      <c r="CA771" s="65" t="s">
        <v>429</v>
      </c>
      <c r="CB771" s="65" t="s">
        <v>429</v>
      </c>
      <c r="CC771" s="65" t="s">
        <v>429</v>
      </c>
      <c r="CD771" s="66">
        <v>18</v>
      </c>
      <c r="CE771" s="66">
        <v>12</v>
      </c>
      <c r="CF771" s="66">
        <v>3</v>
      </c>
      <c r="CG771" s="66">
        <v>0</v>
      </c>
      <c r="CH771" s="66">
        <v>0</v>
      </c>
      <c r="CI771" s="66">
        <v>13</v>
      </c>
      <c r="CJ771" s="66">
        <v>3</v>
      </c>
      <c r="CK771" s="66">
        <v>11</v>
      </c>
      <c r="CL771" s="66">
        <v>168</v>
      </c>
      <c r="CM771" s="66">
        <v>92</v>
      </c>
      <c r="CN771" s="66">
        <v>5</v>
      </c>
      <c r="CO771" s="66">
        <v>13</v>
      </c>
      <c r="CP771" s="66">
        <v>0</v>
      </c>
      <c r="CQ771" s="66">
        <v>0</v>
      </c>
      <c r="CR771" s="67">
        <v>0.19858156028368795</v>
      </c>
      <c r="CS771" s="67">
        <v>0.16595744680851063</v>
      </c>
      <c r="CT771" s="67">
        <v>0.29361702127659572</v>
      </c>
      <c r="CU771" s="67">
        <v>0.17446808510638298</v>
      </c>
      <c r="CV771" s="67">
        <v>0.16737588652482269</v>
      </c>
      <c r="CW771" s="68">
        <v>19</v>
      </c>
      <c r="CX771" s="68">
        <v>14</v>
      </c>
      <c r="CY771" s="68">
        <v>5</v>
      </c>
      <c r="CZ771" s="68">
        <v>5</v>
      </c>
    </row>
    <row r="772" spans="1:104" x14ac:dyDescent="0.3">
      <c r="A772" s="3" t="s">
        <v>1379</v>
      </c>
      <c r="B772" s="3" t="s">
        <v>1424</v>
      </c>
      <c r="C772" s="3" t="s">
        <v>1424</v>
      </c>
      <c r="D772" s="6">
        <v>513610</v>
      </c>
      <c r="E772" s="4">
        <v>17664</v>
      </c>
      <c r="F772" s="4">
        <v>102</v>
      </c>
      <c r="G772" s="54">
        <v>5.7744565217391301E-3</v>
      </c>
      <c r="H772" s="4">
        <v>1</v>
      </c>
      <c r="I772" s="4">
        <v>32</v>
      </c>
      <c r="J772" s="6"/>
      <c r="K772" s="6"/>
      <c r="L772" s="6">
        <v>32</v>
      </c>
      <c r="M772" s="61">
        <v>70</v>
      </c>
      <c r="N772" s="4" t="s">
        <v>1712</v>
      </c>
      <c r="O772" s="4">
        <v>152</v>
      </c>
      <c r="P772" s="4">
        <v>530</v>
      </c>
      <c r="Q772" s="4">
        <v>100</v>
      </c>
      <c r="R772" s="4">
        <v>100</v>
      </c>
      <c r="S772" s="4">
        <v>0</v>
      </c>
      <c r="T772" s="4">
        <v>0</v>
      </c>
      <c r="U772" s="4">
        <v>0</v>
      </c>
      <c r="V772" s="4">
        <v>100</v>
      </c>
      <c r="W772" s="4">
        <v>100</v>
      </c>
      <c r="X772" s="4">
        <v>0</v>
      </c>
      <c r="Y772" s="4">
        <v>0</v>
      </c>
      <c r="Z772" s="4">
        <v>0</v>
      </c>
      <c r="AA772" s="4">
        <v>100</v>
      </c>
      <c r="AB772" s="4">
        <v>100</v>
      </c>
      <c r="AC772" s="4">
        <v>100</v>
      </c>
      <c r="AD772" s="4">
        <v>100</v>
      </c>
      <c r="AE772" s="4">
        <v>100</v>
      </c>
      <c r="AF772" s="4">
        <v>100</v>
      </c>
      <c r="AG772" s="4">
        <v>0</v>
      </c>
      <c r="AH772" s="4">
        <v>0</v>
      </c>
      <c r="AI772" s="4">
        <v>100</v>
      </c>
      <c r="AJ772" s="4">
        <v>4</v>
      </c>
      <c r="AK772" s="4" t="s">
        <v>96</v>
      </c>
      <c r="AL772" s="4" t="s">
        <v>96</v>
      </c>
      <c r="AM772" s="4">
        <v>12</v>
      </c>
      <c r="AN772" s="4" t="s">
        <v>97</v>
      </c>
      <c r="AO772" s="4" t="s">
        <v>97</v>
      </c>
      <c r="AP772" s="4" t="s">
        <v>97</v>
      </c>
      <c r="AQ772" s="4" t="s">
        <v>97</v>
      </c>
      <c r="AR772" s="4" t="s">
        <v>97</v>
      </c>
      <c r="AS772" s="4" t="s">
        <v>97</v>
      </c>
      <c r="AT772" s="4" t="s">
        <v>97</v>
      </c>
      <c r="AU772" s="4" t="s">
        <v>97</v>
      </c>
      <c r="AV772" s="4" t="s">
        <v>96</v>
      </c>
      <c r="AW772" s="4" t="s">
        <v>97</v>
      </c>
      <c r="AX772" s="4" t="s">
        <v>97</v>
      </c>
      <c r="AY772" s="4" t="s">
        <v>97</v>
      </c>
      <c r="AZ772" s="4" t="s">
        <v>97</v>
      </c>
      <c r="BA772" s="4" t="s">
        <v>97</v>
      </c>
      <c r="BB772" s="4" t="s">
        <v>96</v>
      </c>
      <c r="BC772" s="4" t="s">
        <v>96</v>
      </c>
      <c r="BD772" s="4" t="s">
        <v>97</v>
      </c>
      <c r="BE772" s="4">
        <v>0</v>
      </c>
      <c r="BF772" s="4">
        <v>0</v>
      </c>
      <c r="BG772" s="4">
        <v>0</v>
      </c>
      <c r="BH772" s="4">
        <v>0</v>
      </c>
      <c r="BI772" s="4">
        <v>0</v>
      </c>
      <c r="BJ772" s="4">
        <v>0</v>
      </c>
      <c r="BK772" s="4">
        <v>19</v>
      </c>
      <c r="BL772" s="4" t="s">
        <v>97</v>
      </c>
      <c r="BM772" s="4" t="s">
        <v>97</v>
      </c>
      <c r="BN772" s="4" t="s">
        <v>98</v>
      </c>
      <c r="BO772" s="6" t="s">
        <v>97</v>
      </c>
      <c r="BP772" s="6" t="s">
        <v>98</v>
      </c>
      <c r="BQ772" s="6" t="s">
        <v>98</v>
      </c>
      <c r="BR772" s="6" t="s">
        <v>96</v>
      </c>
      <c r="BS772" s="6">
        <v>20</v>
      </c>
      <c r="BT772" s="6" t="s">
        <v>96</v>
      </c>
      <c r="BU772" s="29" t="s">
        <v>429</v>
      </c>
      <c r="BV772" s="29" t="s">
        <v>429</v>
      </c>
      <c r="BW772" s="29" t="s">
        <v>429</v>
      </c>
      <c r="BX772" s="29" t="s">
        <v>429</v>
      </c>
      <c r="BY772" s="29" t="s">
        <v>429</v>
      </c>
      <c r="BZ772" s="65" t="s">
        <v>429</v>
      </c>
      <c r="CA772" s="65" t="s">
        <v>1799</v>
      </c>
      <c r="CB772" s="65" t="s">
        <v>429</v>
      </c>
      <c r="CC772" s="65" t="s">
        <v>429</v>
      </c>
      <c r="CD772" s="66">
        <v>317</v>
      </c>
      <c r="CE772" s="66">
        <v>77</v>
      </c>
      <c r="CF772" s="66">
        <v>77</v>
      </c>
      <c r="CG772" s="66">
        <v>6</v>
      </c>
      <c r="CH772" s="66">
        <v>3</v>
      </c>
      <c r="CI772" s="66">
        <v>66</v>
      </c>
      <c r="CJ772" s="66">
        <v>3</v>
      </c>
      <c r="CK772" s="66">
        <v>57</v>
      </c>
      <c r="CL772" s="66">
        <v>3553</v>
      </c>
      <c r="CM772" s="66">
        <v>2232</v>
      </c>
      <c r="CN772" s="66">
        <v>181</v>
      </c>
      <c r="CO772" s="66">
        <v>398</v>
      </c>
      <c r="CP772" s="66">
        <v>10</v>
      </c>
      <c r="CQ772" s="66">
        <v>12</v>
      </c>
      <c r="CR772" s="67">
        <v>0.15020878004739871</v>
      </c>
      <c r="CS772" s="67">
        <v>0.1805665274799684</v>
      </c>
      <c r="CT772" s="67">
        <v>0.31249294662002031</v>
      </c>
      <c r="CU772" s="67">
        <v>0.19738178535154047</v>
      </c>
      <c r="CV772" s="67">
        <v>0.15934996050107211</v>
      </c>
      <c r="CW772" s="68">
        <v>244</v>
      </c>
      <c r="CX772" s="68">
        <v>304</v>
      </c>
      <c r="CY772" s="68">
        <v>156</v>
      </c>
      <c r="CZ772" s="68">
        <v>184</v>
      </c>
    </row>
    <row r="773" spans="1:104" x14ac:dyDescent="0.3">
      <c r="A773" s="3" t="s">
        <v>1379</v>
      </c>
      <c r="B773" s="3" t="s">
        <v>1427</v>
      </c>
      <c r="C773" s="3" t="s">
        <v>1427</v>
      </c>
      <c r="D773" s="6">
        <v>505820</v>
      </c>
      <c r="E773" s="4">
        <v>54705</v>
      </c>
      <c r="F773" s="4">
        <v>273</v>
      </c>
      <c r="G773" s="54">
        <v>4.9904030710172746E-3</v>
      </c>
      <c r="H773" s="4">
        <v>1</v>
      </c>
      <c r="I773" s="4">
        <v>83</v>
      </c>
      <c r="J773" s="6"/>
      <c r="K773" s="6">
        <v>83</v>
      </c>
      <c r="L773" s="6"/>
      <c r="M773" s="61">
        <v>190</v>
      </c>
      <c r="N773" s="4" t="s">
        <v>1712</v>
      </c>
      <c r="O773" s="4">
        <v>135</v>
      </c>
      <c r="P773" s="4">
        <v>400</v>
      </c>
      <c r="Q773" s="4">
        <v>100</v>
      </c>
      <c r="R773" s="4">
        <v>100</v>
      </c>
      <c r="S773" s="4">
        <v>0</v>
      </c>
      <c r="T773" s="4">
        <v>0</v>
      </c>
      <c r="U773" s="4">
        <v>0</v>
      </c>
      <c r="V773" s="4">
        <v>90</v>
      </c>
      <c r="W773" s="4">
        <v>90</v>
      </c>
      <c r="X773" s="4">
        <v>5</v>
      </c>
      <c r="Y773" s="4">
        <v>5</v>
      </c>
      <c r="Z773" s="4">
        <v>0</v>
      </c>
      <c r="AA773" s="4">
        <v>100</v>
      </c>
      <c r="AB773" s="4">
        <v>100</v>
      </c>
      <c r="AC773" s="4">
        <v>100</v>
      </c>
      <c r="AD773" s="4">
        <v>100</v>
      </c>
      <c r="AE773" s="4">
        <v>90</v>
      </c>
      <c r="AF773" s="4">
        <v>100</v>
      </c>
      <c r="AG773" s="4">
        <v>0</v>
      </c>
      <c r="AH773" s="4">
        <v>0</v>
      </c>
      <c r="AI773" s="4">
        <v>100</v>
      </c>
      <c r="AJ773" s="4">
        <v>8</v>
      </c>
      <c r="AK773" s="4" t="s">
        <v>96</v>
      </c>
      <c r="AL773" s="4" t="s">
        <v>96</v>
      </c>
      <c r="AM773" s="4">
        <v>5</v>
      </c>
      <c r="AN773" s="4" t="s">
        <v>97</v>
      </c>
      <c r="AO773" s="4" t="s">
        <v>97</v>
      </c>
      <c r="AP773" s="4" t="s">
        <v>97</v>
      </c>
      <c r="AQ773" s="4" t="s">
        <v>97</v>
      </c>
      <c r="AR773" s="4" t="s">
        <v>97</v>
      </c>
      <c r="AS773" s="4" t="s">
        <v>96</v>
      </c>
      <c r="AT773" s="4" t="s">
        <v>97</v>
      </c>
      <c r="AU773" s="4" t="s">
        <v>97</v>
      </c>
      <c r="AV773" s="4" t="s">
        <v>96</v>
      </c>
      <c r="AW773" s="4" t="s">
        <v>96</v>
      </c>
      <c r="AX773" s="4" t="s">
        <v>96</v>
      </c>
      <c r="AY773" s="4" t="s">
        <v>97</v>
      </c>
      <c r="AZ773" s="4" t="s">
        <v>97</v>
      </c>
      <c r="BA773" s="4" t="s">
        <v>97</v>
      </c>
      <c r="BB773" s="4" t="s">
        <v>97</v>
      </c>
      <c r="BC773" s="4" t="s">
        <v>96</v>
      </c>
      <c r="BD773" s="4" t="s">
        <v>96</v>
      </c>
      <c r="BE773" s="4">
        <v>0</v>
      </c>
      <c r="BF773" s="4">
        <v>0</v>
      </c>
      <c r="BG773" s="4">
        <v>0</v>
      </c>
      <c r="BH773" s="4">
        <v>0</v>
      </c>
      <c r="BI773" s="4">
        <v>0</v>
      </c>
      <c r="BJ773" s="4">
        <v>0</v>
      </c>
      <c r="BK773" s="4">
        <v>25</v>
      </c>
      <c r="BL773" s="4" t="s">
        <v>97</v>
      </c>
      <c r="BM773" s="4" t="s">
        <v>97</v>
      </c>
      <c r="BN773" s="4" t="s">
        <v>98</v>
      </c>
      <c r="BO773" s="6" t="s">
        <v>97</v>
      </c>
      <c r="BP773" s="6" t="s">
        <v>98</v>
      </c>
      <c r="BQ773" s="6" t="s">
        <v>98</v>
      </c>
      <c r="BR773" s="6" t="s">
        <v>96</v>
      </c>
      <c r="BS773" s="6">
        <v>87</v>
      </c>
      <c r="BT773" s="6" t="s">
        <v>96</v>
      </c>
      <c r="BU773" s="29" t="s">
        <v>429</v>
      </c>
      <c r="BV773" s="29" t="s">
        <v>429</v>
      </c>
      <c r="BW773" s="29" t="s">
        <v>429</v>
      </c>
      <c r="BX773" s="29" t="s">
        <v>429</v>
      </c>
      <c r="BY773" s="29" t="s">
        <v>429</v>
      </c>
      <c r="BZ773" s="65" t="s">
        <v>429</v>
      </c>
      <c r="CA773" s="65" t="s">
        <v>429</v>
      </c>
      <c r="CB773" s="65" t="s">
        <v>429</v>
      </c>
      <c r="CC773" s="65" t="s">
        <v>429</v>
      </c>
      <c r="CD773" s="66">
        <v>756</v>
      </c>
      <c r="CE773" s="66">
        <v>155</v>
      </c>
      <c r="CF773" s="66">
        <v>119</v>
      </c>
      <c r="CG773" s="66">
        <v>0</v>
      </c>
      <c r="CH773" s="66">
        <v>0</v>
      </c>
      <c r="CI773" s="66">
        <v>250</v>
      </c>
      <c r="CJ773" s="66">
        <v>6</v>
      </c>
      <c r="CK773" s="66">
        <v>202</v>
      </c>
      <c r="CL773" s="66">
        <v>9859</v>
      </c>
      <c r="CM773" s="66">
        <v>6342</v>
      </c>
      <c r="CN773" s="66">
        <v>480</v>
      </c>
      <c r="CO773" s="66">
        <v>1128</v>
      </c>
      <c r="CP773" s="66">
        <v>26</v>
      </c>
      <c r="CQ773" s="66">
        <v>24</v>
      </c>
      <c r="CR773" s="67">
        <v>0.14259122042903874</v>
      </c>
      <c r="CS773" s="67">
        <v>0.15518768185350515</v>
      </c>
      <c r="CT773" s="67">
        <v>0.30732112844053278</v>
      </c>
      <c r="CU773" s="67">
        <v>0.19559756384074603</v>
      </c>
      <c r="CV773" s="67">
        <v>0.19930240543617733</v>
      </c>
      <c r="CW773" s="68">
        <v>796</v>
      </c>
      <c r="CX773" s="68">
        <v>898</v>
      </c>
      <c r="CY773" s="68">
        <v>499</v>
      </c>
      <c r="CZ773" s="68">
        <v>601</v>
      </c>
    </row>
    <row r="774" spans="1:104" x14ac:dyDescent="0.3">
      <c r="A774" s="3" t="s">
        <v>1429</v>
      </c>
      <c r="B774" s="3" t="s">
        <v>1430</v>
      </c>
      <c r="C774" s="3" t="s">
        <v>1430</v>
      </c>
      <c r="D774" s="6">
        <v>501433</v>
      </c>
      <c r="E774" s="4">
        <v>22827</v>
      </c>
      <c r="F774" s="4">
        <v>522</v>
      </c>
      <c r="G774" s="54">
        <v>2.2867656722302537E-2</v>
      </c>
      <c r="H774" s="4">
        <v>3</v>
      </c>
      <c r="I774" s="4">
        <v>392</v>
      </c>
      <c r="J774" s="6"/>
      <c r="K774" s="6">
        <v>334</v>
      </c>
      <c r="L774" s="6">
        <v>58</v>
      </c>
      <c r="M774" s="61">
        <v>130</v>
      </c>
      <c r="N774" s="4" t="s">
        <v>1718</v>
      </c>
      <c r="O774" s="4">
        <v>75</v>
      </c>
      <c r="P774" s="4">
        <v>236</v>
      </c>
      <c r="Q774" s="4">
        <v>100</v>
      </c>
      <c r="R774" s="4">
        <v>100</v>
      </c>
      <c r="S774" s="4">
        <v>0</v>
      </c>
      <c r="T774" s="4">
        <v>0</v>
      </c>
      <c r="U774" s="4">
        <v>0</v>
      </c>
      <c r="V774" s="4">
        <v>100</v>
      </c>
      <c r="W774" s="4">
        <v>100</v>
      </c>
      <c r="X774" s="4">
        <v>0</v>
      </c>
      <c r="Y774" s="4">
        <v>0</v>
      </c>
      <c r="Z774" s="4">
        <v>0</v>
      </c>
      <c r="AA774" s="4">
        <v>100</v>
      </c>
      <c r="AB774" s="4">
        <v>100</v>
      </c>
      <c r="AC774" s="4">
        <v>100</v>
      </c>
      <c r="AD774" s="4">
        <v>100</v>
      </c>
      <c r="AE774" s="4">
        <v>100</v>
      </c>
      <c r="AF774" s="4">
        <v>100</v>
      </c>
      <c r="AG774" s="4">
        <v>0</v>
      </c>
      <c r="AH774" s="4">
        <v>0</v>
      </c>
      <c r="AI774" s="4">
        <v>100</v>
      </c>
      <c r="AJ774" s="4">
        <v>6</v>
      </c>
      <c r="AK774" s="4" t="s">
        <v>96</v>
      </c>
      <c r="AL774" s="4" t="s">
        <v>96</v>
      </c>
      <c r="AM774" s="4">
        <v>2</v>
      </c>
      <c r="AN774" s="4" t="s">
        <v>97</v>
      </c>
      <c r="AO774" s="4" t="s">
        <v>96</v>
      </c>
      <c r="AP774" s="4" t="s">
        <v>96</v>
      </c>
      <c r="AQ774" s="4" t="s">
        <v>97</v>
      </c>
      <c r="AR774" s="4" t="s">
        <v>97</v>
      </c>
      <c r="AS774" s="4" t="s">
        <v>97</v>
      </c>
      <c r="AT774" s="4" t="s">
        <v>97</v>
      </c>
      <c r="AU774" s="4" t="s">
        <v>97</v>
      </c>
      <c r="AV774" s="4" t="s">
        <v>97</v>
      </c>
      <c r="AW774" s="4" t="s">
        <v>97</v>
      </c>
      <c r="AX774" s="4" t="s">
        <v>96</v>
      </c>
      <c r="AY774" s="4" t="s">
        <v>97</v>
      </c>
      <c r="AZ774" s="4" t="s">
        <v>97</v>
      </c>
      <c r="BA774" s="4" t="s">
        <v>97</v>
      </c>
      <c r="BB774" s="4" t="s">
        <v>97</v>
      </c>
      <c r="BC774" s="4" t="s">
        <v>96</v>
      </c>
      <c r="BD774" s="4" t="s">
        <v>96</v>
      </c>
      <c r="BE774" s="4">
        <v>0</v>
      </c>
      <c r="BF774" s="4">
        <v>0</v>
      </c>
      <c r="BG774" s="4">
        <v>0</v>
      </c>
      <c r="BH774" s="4">
        <v>0</v>
      </c>
      <c r="BI774" s="4">
        <v>0</v>
      </c>
      <c r="BJ774" s="4">
        <v>0</v>
      </c>
      <c r="BK774" s="4">
        <v>21</v>
      </c>
      <c r="BL774" s="4" t="s">
        <v>97</v>
      </c>
      <c r="BM774" s="4" t="s">
        <v>96</v>
      </c>
      <c r="BN774" s="4" t="s">
        <v>1714</v>
      </c>
      <c r="BO774" s="6" t="s">
        <v>97</v>
      </c>
      <c r="BP774" s="6" t="s">
        <v>98</v>
      </c>
      <c r="BQ774" s="6" t="s">
        <v>98</v>
      </c>
      <c r="BR774" s="6" t="s">
        <v>96</v>
      </c>
      <c r="BS774" s="6">
        <v>110</v>
      </c>
      <c r="BT774" s="6" t="s">
        <v>96</v>
      </c>
      <c r="BU774" s="29" t="s">
        <v>429</v>
      </c>
      <c r="BV774" s="29" t="s">
        <v>429</v>
      </c>
      <c r="BW774" s="29" t="s">
        <v>429</v>
      </c>
      <c r="BX774" s="29" t="s">
        <v>429</v>
      </c>
      <c r="BY774" s="29" t="s">
        <v>429</v>
      </c>
      <c r="BZ774" s="65" t="s">
        <v>1800</v>
      </c>
      <c r="CA774" s="65" t="s">
        <v>429</v>
      </c>
      <c r="CB774" s="65" t="s">
        <v>429</v>
      </c>
      <c r="CC774" s="65" t="s">
        <v>429</v>
      </c>
      <c r="CD774" s="66">
        <v>464</v>
      </c>
      <c r="CE774" s="66">
        <v>140</v>
      </c>
      <c r="CF774" s="66">
        <v>60</v>
      </c>
      <c r="CG774" s="66">
        <v>16</v>
      </c>
      <c r="CH774" s="66">
        <v>12</v>
      </c>
      <c r="CI774" s="66">
        <v>385</v>
      </c>
      <c r="CJ774" s="66">
        <v>70</v>
      </c>
      <c r="CK774" s="66">
        <v>239</v>
      </c>
      <c r="CL774" s="66">
        <v>3896</v>
      </c>
      <c r="CM774" s="66">
        <v>2723</v>
      </c>
      <c r="CN774" s="66">
        <v>191</v>
      </c>
      <c r="CO774" s="66">
        <v>496</v>
      </c>
      <c r="CP774" s="66">
        <v>46</v>
      </c>
      <c r="CQ774" s="66">
        <v>47</v>
      </c>
      <c r="CR774" s="67">
        <v>0.13972723273207216</v>
      </c>
      <c r="CS774" s="67">
        <v>0.15574131104267488</v>
      </c>
      <c r="CT774" s="67">
        <v>0.32608886933567971</v>
      </c>
      <c r="CU774" s="67">
        <v>0.20536735591728991</v>
      </c>
      <c r="CV774" s="67">
        <v>0.17307523097228333</v>
      </c>
      <c r="CW774" s="68">
        <v>640</v>
      </c>
      <c r="CX774" s="68">
        <v>553</v>
      </c>
      <c r="CY774" s="68">
        <v>201</v>
      </c>
      <c r="CZ774" s="68">
        <v>201</v>
      </c>
    </row>
    <row r="775" spans="1:104" x14ac:dyDescent="0.3">
      <c r="A775" s="3" t="s">
        <v>1429</v>
      </c>
      <c r="B775" s="3" t="s">
        <v>1430</v>
      </c>
      <c r="C775" s="3" t="s">
        <v>1433</v>
      </c>
      <c r="D775" s="6">
        <v>501735</v>
      </c>
      <c r="E775" s="4">
        <v>2759</v>
      </c>
      <c r="F775" s="4">
        <v>720</v>
      </c>
      <c r="G775" s="54">
        <v>0.26096411743385284</v>
      </c>
      <c r="H775" s="4">
        <v>1</v>
      </c>
      <c r="I775" s="4">
        <v>240</v>
      </c>
      <c r="J775" s="6">
        <v>240</v>
      </c>
      <c r="K775" s="6"/>
      <c r="L775" s="6"/>
      <c r="M775" s="61">
        <v>480</v>
      </c>
      <c r="N775" s="4" t="s">
        <v>1712</v>
      </c>
      <c r="O775" s="4">
        <v>105</v>
      </c>
      <c r="P775" s="4">
        <v>400</v>
      </c>
      <c r="Q775" s="4">
        <v>100</v>
      </c>
      <c r="R775" s="4">
        <v>90</v>
      </c>
      <c r="S775" s="4">
        <v>10</v>
      </c>
      <c r="T775" s="4">
        <v>0</v>
      </c>
      <c r="U775" s="4">
        <v>0</v>
      </c>
      <c r="V775" s="4">
        <v>100</v>
      </c>
      <c r="W775" s="4">
        <v>70</v>
      </c>
      <c r="X775" s="4">
        <v>30</v>
      </c>
      <c r="Y775" s="4">
        <v>0</v>
      </c>
      <c r="Z775" s="4">
        <v>0</v>
      </c>
      <c r="AA775" s="4">
        <v>100</v>
      </c>
      <c r="AB775" s="4">
        <v>100</v>
      </c>
      <c r="AC775" s="4">
        <v>100</v>
      </c>
      <c r="AD775" s="4">
        <v>80</v>
      </c>
      <c r="AE775" s="4">
        <v>70</v>
      </c>
      <c r="AF775" s="4">
        <v>0</v>
      </c>
      <c r="AG775" s="4">
        <v>70</v>
      </c>
      <c r="AH775" s="4">
        <v>30</v>
      </c>
      <c r="AI775" s="4">
        <v>100</v>
      </c>
      <c r="AJ775" s="4">
        <v>4</v>
      </c>
      <c r="AK775" s="4" t="s">
        <v>96</v>
      </c>
      <c r="AL775" s="4" t="s">
        <v>97</v>
      </c>
      <c r="AM775" s="4" t="s">
        <v>98</v>
      </c>
      <c r="AN775" s="4" t="s">
        <v>96</v>
      </c>
      <c r="AO775" s="4" t="s">
        <v>97</v>
      </c>
      <c r="AP775" s="4" t="s">
        <v>97</v>
      </c>
      <c r="AQ775" s="4" t="s">
        <v>97</v>
      </c>
      <c r="AR775" s="4" t="s">
        <v>97</v>
      </c>
      <c r="AS775" s="4" t="s">
        <v>97</v>
      </c>
      <c r="AT775" s="4" t="s">
        <v>97</v>
      </c>
      <c r="AU775" s="4" t="s">
        <v>97</v>
      </c>
      <c r="AV775" s="4" t="s">
        <v>97</v>
      </c>
      <c r="AW775" s="4" t="s">
        <v>97</v>
      </c>
      <c r="AX775" s="4" t="s">
        <v>97</v>
      </c>
      <c r="AY775" s="4" t="s">
        <v>97</v>
      </c>
      <c r="AZ775" s="4" t="s">
        <v>97</v>
      </c>
      <c r="BA775" s="4" t="s">
        <v>97</v>
      </c>
      <c r="BB775" s="4" t="s">
        <v>97</v>
      </c>
      <c r="BC775" s="4" t="s">
        <v>97</v>
      </c>
      <c r="BD775" s="4" t="s">
        <v>97</v>
      </c>
      <c r="BE775" s="4">
        <v>0</v>
      </c>
      <c r="BF775" s="4">
        <v>0</v>
      </c>
      <c r="BG775" s="4">
        <v>0</v>
      </c>
      <c r="BH775" s="4">
        <v>0</v>
      </c>
      <c r="BI775" s="4">
        <v>0</v>
      </c>
      <c r="BJ775" s="4">
        <v>0</v>
      </c>
      <c r="BK775" s="4">
        <v>9</v>
      </c>
      <c r="BL775" s="4" t="s">
        <v>97</v>
      </c>
      <c r="BM775" s="4" t="s">
        <v>97</v>
      </c>
      <c r="BN775" s="4" t="s">
        <v>98</v>
      </c>
      <c r="BO775" s="6" t="s">
        <v>97</v>
      </c>
      <c r="BP775" s="6" t="s">
        <v>98</v>
      </c>
      <c r="BQ775" s="6" t="s">
        <v>98</v>
      </c>
      <c r="BR775" s="6" t="s">
        <v>96</v>
      </c>
      <c r="BS775" s="6">
        <v>5</v>
      </c>
      <c r="BT775" s="6" t="s">
        <v>96</v>
      </c>
      <c r="BU775" s="29" t="s">
        <v>429</v>
      </c>
      <c r="BV775" s="29" t="s">
        <v>429</v>
      </c>
      <c r="BW775" s="29" t="s">
        <v>429</v>
      </c>
      <c r="BX775" s="29" t="s">
        <v>429</v>
      </c>
      <c r="BY775" s="29" t="s">
        <v>429</v>
      </c>
      <c r="BZ775" s="65" t="s">
        <v>429</v>
      </c>
      <c r="CA775" s="65" t="s">
        <v>429</v>
      </c>
      <c r="CB775" s="65" t="s">
        <v>429</v>
      </c>
      <c r="CC775" s="65" t="s">
        <v>429</v>
      </c>
      <c r="CD775" s="66">
        <v>45</v>
      </c>
      <c r="CE775" s="66">
        <v>11</v>
      </c>
      <c r="CF775" s="66">
        <v>11</v>
      </c>
      <c r="CG775" s="66">
        <v>0</v>
      </c>
      <c r="CH775" s="66">
        <v>3</v>
      </c>
      <c r="CI775" s="66">
        <v>73</v>
      </c>
      <c r="CJ775" s="66">
        <v>0</v>
      </c>
      <c r="CK775" s="66">
        <v>36</v>
      </c>
      <c r="CL775" s="66">
        <v>485</v>
      </c>
      <c r="CM775" s="66">
        <v>336</v>
      </c>
      <c r="CN775" s="66">
        <v>25</v>
      </c>
      <c r="CO775" s="66">
        <v>72</v>
      </c>
      <c r="CP775" s="66">
        <v>14</v>
      </c>
      <c r="CQ775" s="66">
        <v>13</v>
      </c>
      <c r="CR775" s="67">
        <v>0.15523598820058998</v>
      </c>
      <c r="CS775" s="67">
        <v>0.17957227138643067</v>
      </c>
      <c r="CT775" s="67">
        <v>0.31895280235988199</v>
      </c>
      <c r="CU775" s="67">
        <v>0.19469026548672566</v>
      </c>
      <c r="CV775" s="67">
        <v>0.15154867256637169</v>
      </c>
      <c r="CW775" s="68">
        <v>112</v>
      </c>
      <c r="CX775" s="68">
        <v>52</v>
      </c>
      <c r="CY775" s="68">
        <v>27</v>
      </c>
      <c r="CZ775" s="68">
        <v>32</v>
      </c>
    </row>
    <row r="776" spans="1:104" x14ac:dyDescent="0.3">
      <c r="A776" s="3" t="s">
        <v>1429</v>
      </c>
      <c r="B776" s="3" t="s">
        <v>1430</v>
      </c>
      <c r="C776" s="3" t="s">
        <v>1435</v>
      </c>
      <c r="D776" s="6">
        <v>501778</v>
      </c>
      <c r="E776" s="4">
        <v>445</v>
      </c>
      <c r="F776" s="4">
        <v>53</v>
      </c>
      <c r="G776" s="54">
        <v>0.11910112359550562</v>
      </c>
      <c r="H776" s="4">
        <v>1</v>
      </c>
      <c r="I776" s="4">
        <v>43</v>
      </c>
      <c r="J776" s="6"/>
      <c r="K776" s="6"/>
      <c r="L776" s="6">
        <v>43</v>
      </c>
      <c r="M776" s="61">
        <v>10</v>
      </c>
      <c r="N776" s="4" t="s">
        <v>1718</v>
      </c>
      <c r="O776" s="4">
        <v>0</v>
      </c>
      <c r="P776" s="4">
        <v>0</v>
      </c>
      <c r="Q776" s="4">
        <v>100</v>
      </c>
      <c r="R776" s="4">
        <v>25</v>
      </c>
      <c r="S776" s="4">
        <v>75</v>
      </c>
      <c r="T776" s="4">
        <v>0</v>
      </c>
      <c r="U776" s="4">
        <v>0</v>
      </c>
      <c r="V776" s="4">
        <v>100</v>
      </c>
      <c r="W776" s="4">
        <v>35</v>
      </c>
      <c r="X776" s="4">
        <v>60</v>
      </c>
      <c r="Y776" s="4">
        <v>5</v>
      </c>
      <c r="Z776" s="4">
        <v>0</v>
      </c>
      <c r="AA776" s="4">
        <v>100</v>
      </c>
      <c r="AB776" s="4">
        <v>100</v>
      </c>
      <c r="AC776" s="4">
        <v>98</v>
      </c>
      <c r="AD776" s="4">
        <v>100</v>
      </c>
      <c r="AE776" s="4">
        <v>85</v>
      </c>
      <c r="AF776" s="4">
        <v>0</v>
      </c>
      <c r="AG776" s="4">
        <v>95</v>
      </c>
      <c r="AH776" s="4">
        <v>5</v>
      </c>
      <c r="AI776" s="4">
        <v>100</v>
      </c>
      <c r="AJ776" s="4">
        <v>2</v>
      </c>
      <c r="AK776" s="4" t="s">
        <v>96</v>
      </c>
      <c r="AL776" s="4" t="s">
        <v>96</v>
      </c>
      <c r="AM776" s="4">
        <v>3</v>
      </c>
      <c r="AN776" s="4" t="s">
        <v>97</v>
      </c>
      <c r="AO776" s="4" t="s">
        <v>97</v>
      </c>
      <c r="AP776" s="4" t="s">
        <v>97</v>
      </c>
      <c r="AQ776" s="4" t="s">
        <v>97</v>
      </c>
      <c r="AR776" s="4" t="s">
        <v>97</v>
      </c>
      <c r="AS776" s="4" t="s">
        <v>97</v>
      </c>
      <c r="AT776" s="4" t="s">
        <v>97</v>
      </c>
      <c r="AU776" s="4" t="s">
        <v>97</v>
      </c>
      <c r="AV776" s="4" t="s">
        <v>97</v>
      </c>
      <c r="AW776" s="4" t="s">
        <v>97</v>
      </c>
      <c r="AX776" s="4" t="s">
        <v>97</v>
      </c>
      <c r="AY776" s="4" t="s">
        <v>97</v>
      </c>
      <c r="AZ776" s="4" t="s">
        <v>97</v>
      </c>
      <c r="BA776" s="4" t="s">
        <v>97</v>
      </c>
      <c r="BB776" s="4" t="s">
        <v>97</v>
      </c>
      <c r="BC776" s="4" t="s">
        <v>97</v>
      </c>
      <c r="BD776" s="4" t="s">
        <v>96</v>
      </c>
      <c r="BE776" s="4">
        <v>8</v>
      </c>
      <c r="BF776" s="4">
        <v>8</v>
      </c>
      <c r="BG776" s="4">
        <v>8</v>
      </c>
      <c r="BH776" s="4">
        <v>0</v>
      </c>
      <c r="BI776" s="4">
        <v>4</v>
      </c>
      <c r="BJ776" s="4">
        <v>0</v>
      </c>
      <c r="BK776" s="4">
        <v>5</v>
      </c>
      <c r="BL776" s="4" t="s">
        <v>97</v>
      </c>
      <c r="BM776" s="4" t="s">
        <v>97</v>
      </c>
      <c r="BN776" s="4" t="s">
        <v>98</v>
      </c>
      <c r="BO776" s="6" t="s">
        <v>97</v>
      </c>
      <c r="BP776" s="6" t="s">
        <v>98</v>
      </c>
      <c r="BQ776" s="6" t="s">
        <v>98</v>
      </c>
      <c r="BR776" s="6" t="s">
        <v>96</v>
      </c>
      <c r="BS776" s="6">
        <v>2</v>
      </c>
      <c r="BT776" s="6" t="s">
        <v>97</v>
      </c>
      <c r="BU776" s="29" t="s">
        <v>429</v>
      </c>
      <c r="BV776" s="29" t="s">
        <v>429</v>
      </c>
      <c r="BW776" s="29" t="s">
        <v>429</v>
      </c>
      <c r="BX776" s="29" t="s">
        <v>429</v>
      </c>
      <c r="BY776" s="29" t="s">
        <v>429</v>
      </c>
      <c r="BZ776" s="65" t="s">
        <v>429</v>
      </c>
      <c r="CA776" s="65" t="s">
        <v>429</v>
      </c>
      <c r="CB776" s="65" t="s">
        <v>429</v>
      </c>
      <c r="CC776" s="65" t="s">
        <v>429</v>
      </c>
      <c r="CD776" s="66">
        <v>3</v>
      </c>
      <c r="CE776" s="66">
        <v>1</v>
      </c>
      <c r="CF776" s="66">
        <v>1</v>
      </c>
      <c r="CG776" s="66">
        <v>1</v>
      </c>
      <c r="CH776" s="66">
        <v>0</v>
      </c>
      <c r="CI776" s="66">
        <v>11</v>
      </c>
      <c r="CJ776" s="66">
        <v>0</v>
      </c>
      <c r="CK776" s="66">
        <v>3</v>
      </c>
      <c r="CL776" s="66">
        <v>100</v>
      </c>
      <c r="CM776" s="66">
        <v>58</v>
      </c>
      <c r="CN776" s="66">
        <v>3</v>
      </c>
      <c r="CO776" s="66">
        <v>9</v>
      </c>
      <c r="CP776" s="66">
        <v>1</v>
      </c>
      <c r="CQ776" s="66">
        <v>1</v>
      </c>
      <c r="CR776" s="67">
        <v>0.16027088036117382</v>
      </c>
      <c r="CS776" s="67">
        <v>0.20316027088036118</v>
      </c>
      <c r="CT776" s="67">
        <v>0.32054176072234764</v>
      </c>
      <c r="CU776" s="67">
        <v>0.15124153498871332</v>
      </c>
      <c r="CV776" s="67">
        <v>0.16478555304740405</v>
      </c>
      <c r="CW776" s="68">
        <v>7</v>
      </c>
      <c r="CX776" s="68">
        <v>11</v>
      </c>
      <c r="CY776" s="68">
        <v>5</v>
      </c>
      <c r="CZ776" s="68">
        <v>3</v>
      </c>
    </row>
    <row r="777" spans="1:104" x14ac:dyDescent="0.3">
      <c r="A777" s="3" t="s">
        <v>1429</v>
      </c>
      <c r="B777" s="3" t="s">
        <v>1430</v>
      </c>
      <c r="C777" s="3" t="s">
        <v>1436</v>
      </c>
      <c r="D777" s="6">
        <v>501786</v>
      </c>
      <c r="E777" s="4">
        <v>999</v>
      </c>
      <c r="F777" s="4">
        <v>85</v>
      </c>
      <c r="G777" s="54">
        <v>8.5085085085085083E-2</v>
      </c>
      <c r="H777" s="4">
        <v>1</v>
      </c>
      <c r="I777" s="4">
        <v>85</v>
      </c>
      <c r="J777" s="6"/>
      <c r="K777" s="6"/>
      <c r="L777" s="6">
        <v>85</v>
      </c>
      <c r="M777" s="61"/>
      <c r="N777" s="4" t="s">
        <v>1709</v>
      </c>
      <c r="O777" s="4">
        <v>78</v>
      </c>
      <c r="P777" s="4">
        <v>170</v>
      </c>
      <c r="Q777" s="4">
        <v>0</v>
      </c>
      <c r="R777" s="4">
        <v>0</v>
      </c>
      <c r="S777" s="4">
        <v>100</v>
      </c>
      <c r="T777" s="4">
        <v>0</v>
      </c>
      <c r="U777" s="4">
        <v>0</v>
      </c>
      <c r="V777" s="4">
        <v>0</v>
      </c>
      <c r="W777" s="4">
        <v>0</v>
      </c>
      <c r="X777" s="4">
        <v>100</v>
      </c>
      <c r="Y777" s="4">
        <v>0</v>
      </c>
      <c r="Z777" s="4">
        <v>0</v>
      </c>
      <c r="AA777" s="4">
        <v>100</v>
      </c>
      <c r="AB777" s="4">
        <v>100</v>
      </c>
      <c r="AC777" s="4">
        <v>100</v>
      </c>
      <c r="AD777" s="4">
        <v>90</v>
      </c>
      <c r="AE777" s="4">
        <v>90</v>
      </c>
      <c r="AF777" s="4">
        <v>0</v>
      </c>
      <c r="AG777" s="4">
        <v>90</v>
      </c>
      <c r="AH777" s="4">
        <v>10</v>
      </c>
      <c r="AI777" s="4">
        <v>100</v>
      </c>
      <c r="AJ777" s="4">
        <v>3</v>
      </c>
      <c r="AK777" s="4" t="s">
        <v>96</v>
      </c>
      <c r="AL777" s="4" t="s">
        <v>96</v>
      </c>
      <c r="AM777" s="4">
        <v>4</v>
      </c>
      <c r="AN777" s="4" t="s">
        <v>97</v>
      </c>
      <c r="AO777" s="4" t="s">
        <v>97</v>
      </c>
      <c r="AP777" s="4" t="s">
        <v>97</v>
      </c>
      <c r="AQ777" s="4" t="s">
        <v>97</v>
      </c>
      <c r="AR777" s="4" t="s">
        <v>97</v>
      </c>
      <c r="AS777" s="4" t="s">
        <v>97</v>
      </c>
      <c r="AT777" s="4" t="s">
        <v>97</v>
      </c>
      <c r="AU777" s="4" t="s">
        <v>97</v>
      </c>
      <c r="AV777" s="4" t="s">
        <v>97</v>
      </c>
      <c r="AW777" s="4" t="s">
        <v>97</v>
      </c>
      <c r="AX777" s="4" t="s">
        <v>97</v>
      </c>
      <c r="AY777" s="4" t="s">
        <v>97</v>
      </c>
      <c r="AZ777" s="4" t="s">
        <v>97</v>
      </c>
      <c r="BA777" s="4" t="s">
        <v>97</v>
      </c>
      <c r="BB777" s="4" t="s">
        <v>97</v>
      </c>
      <c r="BC777" s="4" t="s">
        <v>97</v>
      </c>
      <c r="BD777" s="4" t="s">
        <v>96</v>
      </c>
      <c r="BE777" s="4">
        <v>0</v>
      </c>
      <c r="BF777" s="4">
        <v>8</v>
      </c>
      <c r="BG777" s="4">
        <v>0</v>
      </c>
      <c r="BH777" s="4">
        <v>0</v>
      </c>
      <c r="BI777" s="4">
        <v>0</v>
      </c>
      <c r="BJ777" s="4">
        <v>0</v>
      </c>
      <c r="BK777" s="4">
        <v>7</v>
      </c>
      <c r="BL777" s="4" t="s">
        <v>97</v>
      </c>
      <c r="BM777" s="4" t="s">
        <v>97</v>
      </c>
      <c r="BN777" s="4" t="s">
        <v>98</v>
      </c>
      <c r="BO777" s="6" t="s">
        <v>97</v>
      </c>
      <c r="BP777" s="6" t="s">
        <v>98</v>
      </c>
      <c r="BQ777" s="6" t="s">
        <v>98</v>
      </c>
      <c r="BR777" s="6" t="s">
        <v>96</v>
      </c>
      <c r="BS777" s="6">
        <v>2</v>
      </c>
      <c r="BT777" s="6" t="s">
        <v>97</v>
      </c>
      <c r="BU777" s="29" t="s">
        <v>429</v>
      </c>
      <c r="BV777" s="29" t="s">
        <v>429</v>
      </c>
      <c r="BW777" s="29" t="s">
        <v>429</v>
      </c>
      <c r="BX777" s="29" t="s">
        <v>429</v>
      </c>
      <c r="BY777" s="29" t="s">
        <v>429</v>
      </c>
      <c r="BZ777" s="65" t="s">
        <v>429</v>
      </c>
      <c r="CA777" s="65" t="s">
        <v>429</v>
      </c>
      <c r="CB777" s="65" t="s">
        <v>429</v>
      </c>
      <c r="CC777" s="65" t="s">
        <v>429</v>
      </c>
      <c r="CD777" s="66">
        <v>28</v>
      </c>
      <c r="CE777" s="66">
        <v>8</v>
      </c>
      <c r="CF777" s="66">
        <v>5</v>
      </c>
      <c r="CG777" s="66">
        <v>0</v>
      </c>
      <c r="CH777" s="66">
        <v>4</v>
      </c>
      <c r="CI777" s="66">
        <v>32</v>
      </c>
      <c r="CJ777" s="66">
        <v>0</v>
      </c>
      <c r="CK777" s="66">
        <v>18</v>
      </c>
      <c r="CL777" s="66">
        <v>193</v>
      </c>
      <c r="CM777" s="66">
        <v>124</v>
      </c>
      <c r="CN777" s="66">
        <v>12</v>
      </c>
      <c r="CO777" s="66">
        <v>26</v>
      </c>
      <c r="CP777" s="66">
        <v>4</v>
      </c>
      <c r="CQ777" s="66">
        <v>3</v>
      </c>
      <c r="CR777" s="67">
        <v>0.16700404858299595</v>
      </c>
      <c r="CS777" s="67">
        <v>0.18522267206477733</v>
      </c>
      <c r="CT777" s="67">
        <v>0.33198380566801622</v>
      </c>
      <c r="CU777" s="67">
        <v>0.19838056680161945</v>
      </c>
      <c r="CV777" s="67">
        <v>0.11740890688259109</v>
      </c>
      <c r="CW777" s="68">
        <v>40</v>
      </c>
      <c r="CX777" s="68">
        <v>25</v>
      </c>
      <c r="CY777" s="68">
        <v>11</v>
      </c>
      <c r="CZ777" s="68">
        <v>3</v>
      </c>
    </row>
    <row r="778" spans="1:104" x14ac:dyDescent="0.3">
      <c r="A778" s="3" t="s">
        <v>1429</v>
      </c>
      <c r="B778" s="3" t="s">
        <v>1430</v>
      </c>
      <c r="C778" s="3" t="s">
        <v>1437</v>
      </c>
      <c r="D778" s="6">
        <v>501808</v>
      </c>
      <c r="E778" s="4">
        <v>2277</v>
      </c>
      <c r="F778" s="4">
        <v>500</v>
      </c>
      <c r="G778" s="54">
        <v>0.21958717610891523</v>
      </c>
      <c r="H778" s="4">
        <v>1</v>
      </c>
      <c r="I778" s="4">
        <v>500</v>
      </c>
      <c r="J778" s="6"/>
      <c r="K778" s="6"/>
      <c r="L778" s="6">
        <v>500</v>
      </c>
      <c r="M778" s="61"/>
      <c r="N778" s="4" t="s">
        <v>1709</v>
      </c>
      <c r="O778" s="4">
        <v>2</v>
      </c>
      <c r="P778" s="4">
        <v>23</v>
      </c>
      <c r="Q778" s="4">
        <v>100</v>
      </c>
      <c r="R778" s="4">
        <v>80</v>
      </c>
      <c r="S778" s="4">
        <v>20</v>
      </c>
      <c r="T778" s="4">
        <v>0</v>
      </c>
      <c r="U778" s="4">
        <v>0</v>
      </c>
      <c r="V778" s="4">
        <v>0</v>
      </c>
      <c r="W778" s="4">
        <v>0</v>
      </c>
      <c r="X778" s="4">
        <v>100</v>
      </c>
      <c r="Y778" s="4">
        <v>0</v>
      </c>
      <c r="Z778" s="4">
        <v>0</v>
      </c>
      <c r="AA778" s="4">
        <v>100</v>
      </c>
      <c r="AB778" s="4">
        <v>100</v>
      </c>
      <c r="AC778" s="4">
        <v>100</v>
      </c>
      <c r="AD778" s="4">
        <v>0</v>
      </c>
      <c r="AE778" s="4">
        <v>0</v>
      </c>
      <c r="AF778" s="4">
        <v>0</v>
      </c>
      <c r="AG778" s="4">
        <v>80</v>
      </c>
      <c r="AH778" s="4">
        <v>20</v>
      </c>
      <c r="AI778" s="4">
        <v>100</v>
      </c>
      <c r="AJ778" s="4">
        <v>4</v>
      </c>
      <c r="AK778" s="4" t="s">
        <v>96</v>
      </c>
      <c r="AL778" s="4" t="s">
        <v>96</v>
      </c>
      <c r="AM778" s="4">
        <v>12</v>
      </c>
      <c r="AN778" s="4" t="s">
        <v>96</v>
      </c>
      <c r="AO778" s="4" t="s">
        <v>97</v>
      </c>
      <c r="AP778" s="4" t="s">
        <v>97</v>
      </c>
      <c r="AQ778" s="4" t="s">
        <v>97</v>
      </c>
      <c r="AR778" s="4" t="s">
        <v>97</v>
      </c>
      <c r="AS778" s="4" t="s">
        <v>97</v>
      </c>
      <c r="AT778" s="4" t="s">
        <v>97</v>
      </c>
      <c r="AU778" s="4" t="s">
        <v>97</v>
      </c>
      <c r="AV778" s="4" t="s">
        <v>97</v>
      </c>
      <c r="AW778" s="4" t="s">
        <v>97</v>
      </c>
      <c r="AX778" s="4" t="s">
        <v>97</v>
      </c>
      <c r="AY778" s="4" t="s">
        <v>97</v>
      </c>
      <c r="AZ778" s="4" t="s">
        <v>97</v>
      </c>
      <c r="BA778" s="4" t="s">
        <v>97</v>
      </c>
      <c r="BB778" s="4" t="s">
        <v>97</v>
      </c>
      <c r="BC778" s="4" t="s">
        <v>97</v>
      </c>
      <c r="BD778" s="4" t="s">
        <v>96</v>
      </c>
      <c r="BE778" s="4">
        <v>4</v>
      </c>
      <c r="BF778" s="4">
        <v>4</v>
      </c>
      <c r="BG778" s="4">
        <v>4</v>
      </c>
      <c r="BH778" s="4">
        <v>0</v>
      </c>
      <c r="BI778" s="4">
        <v>10</v>
      </c>
      <c r="BJ778" s="4">
        <v>0</v>
      </c>
      <c r="BK778" s="4">
        <v>9</v>
      </c>
      <c r="BL778" s="4" t="s">
        <v>97</v>
      </c>
      <c r="BM778" s="4" t="s">
        <v>1713</v>
      </c>
      <c r="BN778" s="4" t="s">
        <v>98</v>
      </c>
      <c r="BO778" s="6" t="s">
        <v>97</v>
      </c>
      <c r="BP778" s="6" t="s">
        <v>98</v>
      </c>
      <c r="BQ778" s="6" t="s">
        <v>98</v>
      </c>
      <c r="BR778" s="6" t="s">
        <v>96</v>
      </c>
      <c r="BS778" s="6">
        <v>10</v>
      </c>
      <c r="BT778" s="6" t="s">
        <v>96</v>
      </c>
      <c r="BU778" s="29" t="s">
        <v>429</v>
      </c>
      <c r="BV778" s="29" t="s">
        <v>429</v>
      </c>
      <c r="BW778" s="29" t="s">
        <v>429</v>
      </c>
      <c r="BX778" s="29" t="s">
        <v>429</v>
      </c>
      <c r="BY778" s="29" t="s">
        <v>429</v>
      </c>
      <c r="BZ778" s="65" t="s">
        <v>429</v>
      </c>
      <c r="CA778" s="65" t="s">
        <v>1800</v>
      </c>
      <c r="CB778" s="65" t="s">
        <v>429</v>
      </c>
      <c r="CC778" s="65" t="s">
        <v>429</v>
      </c>
      <c r="CD778" s="66">
        <v>31</v>
      </c>
      <c r="CE778" s="66">
        <v>5</v>
      </c>
      <c r="CF778" s="66">
        <v>6</v>
      </c>
      <c r="CG778" s="66">
        <v>0</v>
      </c>
      <c r="CH778" s="66">
        <v>0</v>
      </c>
      <c r="CI778" s="66">
        <v>21</v>
      </c>
      <c r="CJ778" s="66">
        <v>0</v>
      </c>
      <c r="CK778" s="66">
        <v>12</v>
      </c>
      <c r="CL778" s="66">
        <v>451</v>
      </c>
      <c r="CM778" s="66">
        <v>283</v>
      </c>
      <c r="CN778" s="66">
        <v>17</v>
      </c>
      <c r="CO778" s="66">
        <v>69</v>
      </c>
      <c r="CP778" s="66">
        <v>8</v>
      </c>
      <c r="CQ778" s="66">
        <v>9</v>
      </c>
      <c r="CR778" s="67">
        <v>0.17641804376953998</v>
      </c>
      <c r="CS778" s="67">
        <v>0.1799910674408218</v>
      </c>
      <c r="CT778" s="67">
        <v>0.29388119696292986</v>
      </c>
      <c r="CU778" s="67">
        <v>0.19606967396159</v>
      </c>
      <c r="CV778" s="67">
        <v>0.15364001786511836</v>
      </c>
      <c r="CW778" s="68">
        <v>58</v>
      </c>
      <c r="CX778" s="68">
        <v>37</v>
      </c>
      <c r="CY778" s="68">
        <v>17</v>
      </c>
      <c r="CZ778" s="68">
        <v>14</v>
      </c>
    </row>
    <row r="779" spans="1:104" x14ac:dyDescent="0.3">
      <c r="A779" s="3" t="s">
        <v>1429</v>
      </c>
      <c r="B779" s="3" t="s">
        <v>1430</v>
      </c>
      <c r="C779" s="3" t="s">
        <v>1440</v>
      </c>
      <c r="D779" s="6">
        <v>501883</v>
      </c>
      <c r="E779" s="4">
        <v>838</v>
      </c>
      <c r="F779" s="4">
        <v>122</v>
      </c>
      <c r="G779" s="54">
        <v>0.14558472553699284</v>
      </c>
      <c r="H779" s="4">
        <v>1</v>
      </c>
      <c r="I779" s="4">
        <v>122</v>
      </c>
      <c r="J779" s="6"/>
      <c r="K779" s="6"/>
      <c r="L779" s="6">
        <v>122</v>
      </c>
      <c r="M779" s="61"/>
      <c r="N779" s="4" t="s">
        <v>1718</v>
      </c>
      <c r="O779" s="4">
        <v>2</v>
      </c>
      <c r="P779" s="4">
        <v>24</v>
      </c>
      <c r="Q779" s="4">
        <v>100</v>
      </c>
      <c r="R779" s="4">
        <v>100</v>
      </c>
      <c r="S779" s="4">
        <v>0</v>
      </c>
      <c r="T779" s="4">
        <v>0</v>
      </c>
      <c r="U779" s="4">
        <v>0</v>
      </c>
      <c r="V779" s="4">
        <v>0</v>
      </c>
      <c r="W779" s="4">
        <v>0</v>
      </c>
      <c r="X779" s="4">
        <v>97</v>
      </c>
      <c r="Y779" s="4">
        <v>3</v>
      </c>
      <c r="Z779" s="4">
        <v>0</v>
      </c>
      <c r="AA779" s="4">
        <v>100</v>
      </c>
      <c r="AB779" s="4">
        <v>100</v>
      </c>
      <c r="AC779" s="4">
        <v>100</v>
      </c>
      <c r="AD779" s="4">
        <v>100</v>
      </c>
      <c r="AE779" s="4">
        <v>90</v>
      </c>
      <c r="AF779" s="4">
        <v>0</v>
      </c>
      <c r="AG779" s="4">
        <v>75</v>
      </c>
      <c r="AH779" s="4">
        <v>25</v>
      </c>
      <c r="AI779" s="4">
        <v>100</v>
      </c>
      <c r="AJ779" s="4">
        <v>2</v>
      </c>
      <c r="AK779" s="4" t="s">
        <v>96</v>
      </c>
      <c r="AL779" s="4" t="s">
        <v>96</v>
      </c>
      <c r="AM779" s="4">
        <v>2</v>
      </c>
      <c r="AN779" s="4" t="s">
        <v>97</v>
      </c>
      <c r="AO779" s="4" t="s">
        <v>97</v>
      </c>
      <c r="AP779" s="4" t="s">
        <v>97</v>
      </c>
      <c r="AQ779" s="4" t="s">
        <v>97</v>
      </c>
      <c r="AR779" s="4" t="s">
        <v>96</v>
      </c>
      <c r="AS779" s="4" t="s">
        <v>97</v>
      </c>
      <c r="AT779" s="4" t="s">
        <v>97</v>
      </c>
      <c r="AU779" s="4" t="s">
        <v>97</v>
      </c>
      <c r="AV779" s="4" t="s">
        <v>97</v>
      </c>
      <c r="AW779" s="4" t="s">
        <v>97</v>
      </c>
      <c r="AX779" s="4" t="s">
        <v>97</v>
      </c>
      <c r="AY779" s="4" t="s">
        <v>97</v>
      </c>
      <c r="AZ779" s="4" t="s">
        <v>97</v>
      </c>
      <c r="BA779" s="4" t="s">
        <v>97</v>
      </c>
      <c r="BB779" s="4" t="s">
        <v>97</v>
      </c>
      <c r="BC779" s="4" t="s">
        <v>97</v>
      </c>
      <c r="BD779" s="4" t="s">
        <v>96</v>
      </c>
      <c r="BE779" s="4">
        <v>6</v>
      </c>
      <c r="BF779" s="4">
        <v>6</v>
      </c>
      <c r="BG779" s="4">
        <v>6</v>
      </c>
      <c r="BH779" s="4">
        <v>0</v>
      </c>
      <c r="BI779" s="4">
        <v>16</v>
      </c>
      <c r="BJ779" s="4">
        <v>0</v>
      </c>
      <c r="BK779" s="4">
        <v>7</v>
      </c>
      <c r="BL779" s="4" t="s">
        <v>97</v>
      </c>
      <c r="BM779" s="4" t="s">
        <v>97</v>
      </c>
      <c r="BN779" s="4" t="s">
        <v>98</v>
      </c>
      <c r="BO779" s="6" t="s">
        <v>97</v>
      </c>
      <c r="BP779" s="6" t="s">
        <v>98</v>
      </c>
      <c r="BQ779" s="6" t="s">
        <v>98</v>
      </c>
      <c r="BR779" s="6" t="s">
        <v>96</v>
      </c>
      <c r="BS779" s="6">
        <v>7</v>
      </c>
      <c r="BT779" s="6" t="s">
        <v>96</v>
      </c>
      <c r="BU779" s="29" t="s">
        <v>429</v>
      </c>
      <c r="BV779" s="29" t="s">
        <v>429</v>
      </c>
      <c r="BW779" s="29" t="s">
        <v>429</v>
      </c>
      <c r="BX779" s="29" t="s">
        <v>429</v>
      </c>
      <c r="BY779" s="29" t="s">
        <v>429</v>
      </c>
      <c r="BZ779" s="65" t="s">
        <v>429</v>
      </c>
      <c r="CA779" s="65" t="s">
        <v>429</v>
      </c>
      <c r="CB779" s="65" t="s">
        <v>429</v>
      </c>
      <c r="CC779" s="65" t="s">
        <v>429</v>
      </c>
      <c r="CD779" s="66">
        <v>17</v>
      </c>
      <c r="CE779" s="66">
        <v>2</v>
      </c>
      <c r="CF779" s="66">
        <v>4</v>
      </c>
      <c r="CG779" s="66">
        <v>0</v>
      </c>
      <c r="CH779" s="66">
        <v>0</v>
      </c>
      <c r="CI779" s="66">
        <v>18</v>
      </c>
      <c r="CJ779" s="66">
        <v>0</v>
      </c>
      <c r="CK779" s="66">
        <v>10</v>
      </c>
      <c r="CL779" s="66">
        <v>177</v>
      </c>
      <c r="CM779" s="66">
        <v>105</v>
      </c>
      <c r="CN779" s="66">
        <v>17</v>
      </c>
      <c r="CO779" s="66">
        <v>27</v>
      </c>
      <c r="CP779" s="66">
        <v>4</v>
      </c>
      <c r="CQ779" s="66">
        <v>2</v>
      </c>
      <c r="CR779" s="67">
        <v>0.17559153175591533</v>
      </c>
      <c r="CS779" s="67">
        <v>0.20672478206724781</v>
      </c>
      <c r="CT779" s="67">
        <v>0.30884184308841844</v>
      </c>
      <c r="CU779" s="67">
        <v>0.18804483188044832</v>
      </c>
      <c r="CV779" s="67">
        <v>0.12079701120797011</v>
      </c>
      <c r="CW779" s="68">
        <v>8</v>
      </c>
      <c r="CX779" s="68">
        <v>14</v>
      </c>
      <c r="CY779" s="68">
        <v>16</v>
      </c>
      <c r="CZ779" s="68">
        <v>10</v>
      </c>
    </row>
    <row r="780" spans="1:104" x14ac:dyDescent="0.3">
      <c r="A780" s="3" t="s">
        <v>1429</v>
      </c>
      <c r="B780" s="3" t="s">
        <v>1430</v>
      </c>
      <c r="C780" s="3" t="s">
        <v>1442</v>
      </c>
      <c r="D780" s="6">
        <v>501921</v>
      </c>
      <c r="E780" s="4">
        <v>3000</v>
      </c>
      <c r="F780" s="4">
        <v>180</v>
      </c>
      <c r="G780" s="54">
        <v>0.06</v>
      </c>
      <c r="H780" s="4">
        <v>2</v>
      </c>
      <c r="I780" s="4">
        <v>60</v>
      </c>
      <c r="J780" s="6">
        <v>60</v>
      </c>
      <c r="K780" s="6"/>
      <c r="L780" s="6"/>
      <c r="M780" s="61">
        <v>120</v>
      </c>
      <c r="N780" s="4" t="s">
        <v>1718</v>
      </c>
      <c r="O780" s="4">
        <v>75</v>
      </c>
      <c r="P780" s="4">
        <v>223</v>
      </c>
      <c r="Q780" s="4">
        <v>100</v>
      </c>
      <c r="R780" s="4">
        <v>70</v>
      </c>
      <c r="S780" s="4">
        <v>30</v>
      </c>
      <c r="T780" s="4">
        <v>0</v>
      </c>
      <c r="U780" s="4">
        <v>0</v>
      </c>
      <c r="V780" s="4">
        <v>0</v>
      </c>
      <c r="W780" s="4">
        <v>0</v>
      </c>
      <c r="X780" s="4">
        <v>90</v>
      </c>
      <c r="Y780" s="4">
        <v>0</v>
      </c>
      <c r="Z780" s="4">
        <v>10</v>
      </c>
      <c r="AA780" s="4">
        <v>100</v>
      </c>
      <c r="AB780" s="4">
        <v>100</v>
      </c>
      <c r="AC780" s="4">
        <v>100</v>
      </c>
      <c r="AD780" s="4">
        <v>80</v>
      </c>
      <c r="AE780" s="4">
        <v>80</v>
      </c>
      <c r="AF780" s="4">
        <v>0</v>
      </c>
      <c r="AG780" s="4">
        <v>80</v>
      </c>
      <c r="AH780" s="4">
        <v>20</v>
      </c>
      <c r="AI780" s="4">
        <v>90</v>
      </c>
      <c r="AJ780" s="4">
        <v>2</v>
      </c>
      <c r="AK780" s="4" t="s">
        <v>96</v>
      </c>
      <c r="AL780" s="4" t="s">
        <v>97</v>
      </c>
      <c r="AM780" s="4" t="s">
        <v>98</v>
      </c>
      <c r="AN780" s="4" t="s">
        <v>97</v>
      </c>
      <c r="AO780" s="4" t="s">
        <v>97</v>
      </c>
      <c r="AP780" s="4" t="s">
        <v>97</v>
      </c>
      <c r="AQ780" s="4" t="s">
        <v>97</v>
      </c>
      <c r="AR780" s="4" t="s">
        <v>96</v>
      </c>
      <c r="AS780" s="4" t="s">
        <v>97</v>
      </c>
      <c r="AT780" s="4" t="s">
        <v>97</v>
      </c>
      <c r="AU780" s="4" t="s">
        <v>96</v>
      </c>
      <c r="AV780" s="4" t="s">
        <v>96</v>
      </c>
      <c r="AW780" s="4" t="s">
        <v>97</v>
      </c>
      <c r="AX780" s="4" t="s">
        <v>97</v>
      </c>
      <c r="AY780" s="4" t="s">
        <v>97</v>
      </c>
      <c r="AZ780" s="4" t="s">
        <v>97</v>
      </c>
      <c r="BA780" s="4" t="s">
        <v>97</v>
      </c>
      <c r="BB780" s="4" t="s">
        <v>97</v>
      </c>
      <c r="BC780" s="4" t="s">
        <v>97</v>
      </c>
      <c r="BD780" s="4" t="s">
        <v>96</v>
      </c>
      <c r="BE780" s="4">
        <v>0</v>
      </c>
      <c r="BF780" s="4">
        <v>0</v>
      </c>
      <c r="BG780" s="4">
        <v>0</v>
      </c>
      <c r="BH780" s="4">
        <v>0</v>
      </c>
      <c r="BI780" s="4">
        <v>4</v>
      </c>
      <c r="BJ780" s="4">
        <v>0</v>
      </c>
      <c r="BK780" s="4">
        <v>9</v>
      </c>
      <c r="BL780" s="4" t="s">
        <v>97</v>
      </c>
      <c r="BM780" s="4" t="s">
        <v>97</v>
      </c>
      <c r="BN780" s="4" t="s">
        <v>98</v>
      </c>
      <c r="BO780" s="6" t="s">
        <v>97</v>
      </c>
      <c r="BP780" s="6" t="s">
        <v>98</v>
      </c>
      <c r="BQ780" s="6" t="s">
        <v>98</v>
      </c>
      <c r="BR780" s="6" t="s">
        <v>96</v>
      </c>
      <c r="BS780" s="6">
        <v>7</v>
      </c>
      <c r="BT780" s="6" t="s">
        <v>96</v>
      </c>
      <c r="BU780" s="29" t="s">
        <v>429</v>
      </c>
      <c r="BV780" s="29" t="s">
        <v>429</v>
      </c>
      <c r="BW780" s="29" t="s">
        <v>429</v>
      </c>
      <c r="BX780" s="29" t="s">
        <v>429</v>
      </c>
      <c r="BY780" s="29" t="s">
        <v>429</v>
      </c>
      <c r="BZ780" s="65" t="s">
        <v>429</v>
      </c>
      <c r="CA780" s="65" t="s">
        <v>429</v>
      </c>
      <c r="CB780" s="65" t="s">
        <v>429</v>
      </c>
      <c r="CC780" s="65" t="s">
        <v>429</v>
      </c>
      <c r="CD780" s="66">
        <v>44</v>
      </c>
      <c r="CE780" s="66">
        <v>9</v>
      </c>
      <c r="CF780" s="66">
        <v>7</v>
      </c>
      <c r="CG780" s="66">
        <v>0</v>
      </c>
      <c r="CH780" s="66">
        <v>10</v>
      </c>
      <c r="CI780" s="66">
        <v>48</v>
      </c>
      <c r="CJ780" s="66">
        <v>0</v>
      </c>
      <c r="CK780" s="66">
        <v>26</v>
      </c>
      <c r="CL780" s="66">
        <v>544</v>
      </c>
      <c r="CM780" s="66">
        <v>378</v>
      </c>
      <c r="CN780" s="66">
        <v>25</v>
      </c>
      <c r="CO780" s="66">
        <v>79</v>
      </c>
      <c r="CP780" s="66">
        <v>9</v>
      </c>
      <c r="CQ780" s="66">
        <v>9</v>
      </c>
      <c r="CR780" s="67">
        <v>0.14797059763502718</v>
      </c>
      <c r="CS780" s="67">
        <v>0.17385746244806646</v>
      </c>
      <c r="CT780" s="67">
        <v>0.32726110578459572</v>
      </c>
      <c r="CU780" s="67">
        <v>0.18664109939277723</v>
      </c>
      <c r="CV780" s="67">
        <v>0.16426973473953341</v>
      </c>
      <c r="CW780" s="68">
        <v>90</v>
      </c>
      <c r="CX780" s="68">
        <v>44</v>
      </c>
      <c r="CY780" s="68">
        <v>24</v>
      </c>
      <c r="CZ780" s="68">
        <v>30</v>
      </c>
    </row>
    <row r="781" spans="1:104" x14ac:dyDescent="0.3">
      <c r="A781" s="3" t="s">
        <v>1429</v>
      </c>
      <c r="B781" s="3" t="s">
        <v>1430</v>
      </c>
      <c r="C781" s="3" t="s">
        <v>1445</v>
      </c>
      <c r="D781" s="6">
        <v>501981</v>
      </c>
      <c r="E781" s="4">
        <v>1536</v>
      </c>
      <c r="F781" s="4">
        <v>220</v>
      </c>
      <c r="G781" s="54">
        <v>0.14322916666666666</v>
      </c>
      <c r="H781" s="4">
        <v>1</v>
      </c>
      <c r="I781" s="4">
        <v>180</v>
      </c>
      <c r="J781" s="6"/>
      <c r="K781" s="6">
        <v>180</v>
      </c>
      <c r="L781" s="6"/>
      <c r="M781" s="61">
        <v>40</v>
      </c>
      <c r="N781" s="4" t="s">
        <v>1718</v>
      </c>
      <c r="O781" s="4">
        <v>5</v>
      </c>
      <c r="P781" s="4">
        <v>285</v>
      </c>
      <c r="Q781" s="4">
        <v>95</v>
      </c>
      <c r="R781" s="4">
        <v>95</v>
      </c>
      <c r="S781" s="4">
        <v>5</v>
      </c>
      <c r="T781" s="4">
        <v>0</v>
      </c>
      <c r="U781" s="4">
        <v>0</v>
      </c>
      <c r="V781" s="4">
        <v>0</v>
      </c>
      <c r="W781" s="4">
        <v>0</v>
      </c>
      <c r="X781" s="4">
        <v>90</v>
      </c>
      <c r="Y781" s="4">
        <v>0</v>
      </c>
      <c r="Z781" s="4">
        <v>10</v>
      </c>
      <c r="AA781" s="4">
        <v>100</v>
      </c>
      <c r="AB781" s="4">
        <v>98</v>
      </c>
      <c r="AC781" s="4">
        <v>95</v>
      </c>
      <c r="AD781" s="4">
        <v>100</v>
      </c>
      <c r="AE781" s="4">
        <v>90</v>
      </c>
      <c r="AF781" s="4">
        <v>0</v>
      </c>
      <c r="AG781" s="4">
        <v>80</v>
      </c>
      <c r="AH781" s="4">
        <v>20</v>
      </c>
      <c r="AI781" s="4">
        <v>100</v>
      </c>
      <c r="AJ781" s="4">
        <v>2</v>
      </c>
      <c r="AK781" s="4" t="s">
        <v>96</v>
      </c>
      <c r="AL781" s="4" t="s">
        <v>96</v>
      </c>
      <c r="AM781" s="4">
        <v>12</v>
      </c>
      <c r="AN781" s="4" t="s">
        <v>96</v>
      </c>
      <c r="AO781" s="4" t="s">
        <v>97</v>
      </c>
      <c r="AP781" s="4" t="s">
        <v>97</v>
      </c>
      <c r="AQ781" s="4" t="s">
        <v>97</v>
      </c>
      <c r="AR781" s="4" t="s">
        <v>97</v>
      </c>
      <c r="AS781" s="4" t="s">
        <v>97</v>
      </c>
      <c r="AT781" s="4" t="s">
        <v>96</v>
      </c>
      <c r="AU781" s="4" t="s">
        <v>97</v>
      </c>
      <c r="AV781" s="4" t="s">
        <v>97</v>
      </c>
      <c r="AW781" s="4" t="s">
        <v>97</v>
      </c>
      <c r="AX781" s="4" t="s">
        <v>97</v>
      </c>
      <c r="AY781" s="4" t="s">
        <v>97</v>
      </c>
      <c r="AZ781" s="4" t="s">
        <v>97</v>
      </c>
      <c r="BA781" s="4" t="s">
        <v>97</v>
      </c>
      <c r="BB781" s="4" t="s">
        <v>96</v>
      </c>
      <c r="BC781" s="4" t="s">
        <v>97</v>
      </c>
      <c r="BD781" s="4" t="s">
        <v>96</v>
      </c>
      <c r="BE781" s="4">
        <v>5</v>
      </c>
      <c r="BF781" s="4">
        <v>5</v>
      </c>
      <c r="BG781" s="4">
        <v>5</v>
      </c>
      <c r="BH781" s="4">
        <v>0</v>
      </c>
      <c r="BI781" s="4">
        <v>0</v>
      </c>
      <c r="BJ781" s="4">
        <v>0</v>
      </c>
      <c r="BK781" s="4">
        <v>7</v>
      </c>
      <c r="BL781" s="4" t="s">
        <v>97</v>
      </c>
      <c r="BM781" s="4" t="s">
        <v>97</v>
      </c>
      <c r="BN781" s="4" t="s">
        <v>98</v>
      </c>
      <c r="BO781" s="6" t="s">
        <v>97</v>
      </c>
      <c r="BP781" s="6" t="s">
        <v>98</v>
      </c>
      <c r="BQ781" s="6" t="s">
        <v>98</v>
      </c>
      <c r="BR781" s="6" t="s">
        <v>96</v>
      </c>
      <c r="BS781" s="6">
        <v>6</v>
      </c>
      <c r="BT781" s="6" t="s">
        <v>96</v>
      </c>
      <c r="BU781" s="29" t="s">
        <v>429</v>
      </c>
      <c r="BV781" s="29" t="s">
        <v>1798</v>
      </c>
      <c r="BW781" s="29" t="s">
        <v>429</v>
      </c>
      <c r="BX781" s="29" t="s">
        <v>1798</v>
      </c>
      <c r="BY781" s="29" t="s">
        <v>429</v>
      </c>
      <c r="BZ781" s="65" t="s">
        <v>429</v>
      </c>
      <c r="CA781" s="65" t="s">
        <v>429</v>
      </c>
      <c r="CB781" s="65" t="s">
        <v>429</v>
      </c>
      <c r="CC781" s="65" t="s">
        <v>429</v>
      </c>
      <c r="CD781" s="66">
        <v>48</v>
      </c>
      <c r="CE781" s="66">
        <v>8</v>
      </c>
      <c r="CF781" s="66">
        <v>17</v>
      </c>
      <c r="CG781" s="66">
        <v>0</v>
      </c>
      <c r="CH781" s="66">
        <v>0</v>
      </c>
      <c r="CI781" s="66">
        <v>57</v>
      </c>
      <c r="CJ781" s="66">
        <v>0</v>
      </c>
      <c r="CK781" s="66">
        <v>29</v>
      </c>
      <c r="CL781" s="66">
        <v>312</v>
      </c>
      <c r="CM781" s="66">
        <v>194</v>
      </c>
      <c r="CN781" s="66">
        <v>9</v>
      </c>
      <c r="CO781" s="66">
        <v>35</v>
      </c>
      <c r="CP781" s="66">
        <v>6</v>
      </c>
      <c r="CQ781" s="66">
        <v>3</v>
      </c>
      <c r="CR781" s="67">
        <v>0.17014547754585704</v>
      </c>
      <c r="CS781" s="67">
        <v>0.17267552182163187</v>
      </c>
      <c r="CT781" s="67">
        <v>0.32511068943706517</v>
      </c>
      <c r="CU781" s="67">
        <v>0.18785578747628084</v>
      </c>
      <c r="CV781" s="67">
        <v>0.1442125237191651</v>
      </c>
      <c r="CW781" s="68">
        <v>57</v>
      </c>
      <c r="CX781" s="68">
        <v>59</v>
      </c>
      <c r="CY781" s="68">
        <v>13</v>
      </c>
      <c r="CZ781" s="68">
        <v>16</v>
      </c>
    </row>
    <row r="782" spans="1:104" x14ac:dyDescent="0.3">
      <c r="A782" s="3" t="s">
        <v>1429</v>
      </c>
      <c r="B782" s="3" t="s">
        <v>1430</v>
      </c>
      <c r="C782" s="3" t="s">
        <v>1446</v>
      </c>
      <c r="D782" s="6">
        <v>555673</v>
      </c>
      <c r="E782" s="4">
        <v>1303</v>
      </c>
      <c r="F782" s="4">
        <v>180</v>
      </c>
      <c r="G782" s="54">
        <v>0.13814274750575595</v>
      </c>
      <c r="H782" s="4">
        <v>1</v>
      </c>
      <c r="I782" s="4">
        <v>170</v>
      </c>
      <c r="J782" s="6"/>
      <c r="K782" s="6"/>
      <c r="L782" s="6">
        <v>170</v>
      </c>
      <c r="M782" s="61">
        <v>10</v>
      </c>
      <c r="N782" s="4" t="s">
        <v>1718</v>
      </c>
      <c r="O782" s="4">
        <v>0</v>
      </c>
      <c r="P782" s="4">
        <v>0</v>
      </c>
      <c r="Q782" s="4">
        <v>100</v>
      </c>
      <c r="R782" s="4">
        <v>80</v>
      </c>
      <c r="S782" s="4">
        <v>20</v>
      </c>
      <c r="T782" s="4">
        <v>0</v>
      </c>
      <c r="U782" s="4">
        <v>0</v>
      </c>
      <c r="V782" s="4">
        <v>80</v>
      </c>
      <c r="W782" s="4">
        <v>80</v>
      </c>
      <c r="X782" s="4">
        <v>20</v>
      </c>
      <c r="Y782" s="4">
        <v>0</v>
      </c>
      <c r="Z782" s="4">
        <v>0</v>
      </c>
      <c r="AA782" s="4">
        <v>100</v>
      </c>
      <c r="AB782" s="4">
        <v>100</v>
      </c>
      <c r="AC782" s="4">
        <v>100</v>
      </c>
      <c r="AD782" s="4">
        <v>60</v>
      </c>
      <c r="AE782" s="4">
        <v>50</v>
      </c>
      <c r="AF782" s="4">
        <v>0</v>
      </c>
      <c r="AG782" s="4">
        <v>50</v>
      </c>
      <c r="AH782" s="4">
        <v>50</v>
      </c>
      <c r="AI782" s="4">
        <v>100</v>
      </c>
      <c r="AJ782" s="4">
        <v>2</v>
      </c>
      <c r="AK782" s="4" t="s">
        <v>97</v>
      </c>
      <c r="AL782" s="4" t="s">
        <v>96</v>
      </c>
      <c r="AM782" s="4">
        <v>2</v>
      </c>
      <c r="AN782" s="4" t="s">
        <v>97</v>
      </c>
      <c r="AO782" s="4" t="s">
        <v>97</v>
      </c>
      <c r="AP782" s="4" t="s">
        <v>97</v>
      </c>
      <c r="AQ782" s="4" t="s">
        <v>97</v>
      </c>
      <c r="AR782" s="4" t="s">
        <v>97</v>
      </c>
      <c r="AS782" s="4" t="s">
        <v>97</v>
      </c>
      <c r="AT782" s="4" t="s">
        <v>97</v>
      </c>
      <c r="AU782" s="4" t="s">
        <v>97</v>
      </c>
      <c r="AV782" s="4" t="s">
        <v>97</v>
      </c>
      <c r="AW782" s="4" t="s">
        <v>97</v>
      </c>
      <c r="AX782" s="4" t="s">
        <v>97</v>
      </c>
      <c r="AY782" s="4" t="s">
        <v>97</v>
      </c>
      <c r="AZ782" s="4" t="s">
        <v>97</v>
      </c>
      <c r="BA782" s="4" t="s">
        <v>97</v>
      </c>
      <c r="BB782" s="4" t="s">
        <v>97</v>
      </c>
      <c r="BC782" s="4" t="s">
        <v>97</v>
      </c>
      <c r="BD782" s="4" t="s">
        <v>96</v>
      </c>
      <c r="BE782" s="4">
        <v>0</v>
      </c>
      <c r="BF782" s="4">
        <v>3</v>
      </c>
      <c r="BG782" s="4">
        <v>3</v>
      </c>
      <c r="BH782" s="4">
        <v>0</v>
      </c>
      <c r="BI782" s="4">
        <v>3</v>
      </c>
      <c r="BJ782" s="4">
        <v>0</v>
      </c>
      <c r="BK782" s="4">
        <v>7</v>
      </c>
      <c r="BL782" s="4" t="s">
        <v>97</v>
      </c>
      <c r="BM782" s="4" t="s">
        <v>97</v>
      </c>
      <c r="BN782" s="4" t="s">
        <v>98</v>
      </c>
      <c r="BO782" s="6" t="s">
        <v>97</v>
      </c>
      <c r="BP782" s="6" t="s">
        <v>98</v>
      </c>
      <c r="BQ782" s="6" t="s">
        <v>98</v>
      </c>
      <c r="BR782" s="6" t="s">
        <v>96</v>
      </c>
      <c r="BS782" s="6">
        <v>5</v>
      </c>
      <c r="BT782" s="6" t="s">
        <v>96</v>
      </c>
      <c r="BU782" s="29" t="s">
        <v>429</v>
      </c>
      <c r="BV782" s="29" t="s">
        <v>429</v>
      </c>
      <c r="BW782" s="29" t="s">
        <v>429</v>
      </c>
      <c r="BX782" s="29" t="s">
        <v>429</v>
      </c>
      <c r="BY782" s="29" t="s">
        <v>429</v>
      </c>
      <c r="BZ782" s="65" t="s">
        <v>429</v>
      </c>
      <c r="CA782" s="65" t="s">
        <v>429</v>
      </c>
      <c r="CB782" s="65" t="s">
        <v>429</v>
      </c>
      <c r="CC782" s="65" t="s">
        <v>1800</v>
      </c>
      <c r="CD782" s="66">
        <v>37</v>
      </c>
      <c r="CE782" s="66">
        <v>12</v>
      </c>
      <c r="CF782" s="66">
        <v>11</v>
      </c>
      <c r="CG782" s="66">
        <v>0</v>
      </c>
      <c r="CH782" s="66">
        <v>5</v>
      </c>
      <c r="CI782" s="66">
        <v>25</v>
      </c>
      <c r="CJ782" s="66">
        <v>0</v>
      </c>
      <c r="CK782" s="66">
        <v>12</v>
      </c>
      <c r="CL782" s="66">
        <v>274</v>
      </c>
      <c r="CM782" s="66">
        <v>180</v>
      </c>
      <c r="CN782" s="66">
        <v>13</v>
      </c>
      <c r="CO782" s="66">
        <v>32</v>
      </c>
      <c r="CP782" s="66">
        <v>1</v>
      </c>
      <c r="CQ782" s="66">
        <v>0</v>
      </c>
      <c r="CR782" s="67">
        <v>0.17509727626459143</v>
      </c>
      <c r="CS782" s="67">
        <v>0.19377431906614787</v>
      </c>
      <c r="CT782" s="67">
        <v>0.36108949416342412</v>
      </c>
      <c r="CU782" s="67">
        <v>0.16498054474708171</v>
      </c>
      <c r="CV782" s="67">
        <v>0.10505836575875487</v>
      </c>
      <c r="CW782" s="68">
        <v>70</v>
      </c>
      <c r="CX782" s="68">
        <v>31</v>
      </c>
      <c r="CY782" s="68">
        <v>12</v>
      </c>
      <c r="CZ782" s="68">
        <v>11</v>
      </c>
    </row>
    <row r="783" spans="1:104" x14ac:dyDescent="0.3">
      <c r="A783" s="3" t="s">
        <v>1429</v>
      </c>
      <c r="B783" s="3" t="s">
        <v>1430</v>
      </c>
      <c r="C783" s="3" t="s">
        <v>1448</v>
      </c>
      <c r="D783" s="6">
        <v>501522</v>
      </c>
      <c r="E783" s="4">
        <v>8723</v>
      </c>
      <c r="F783" s="4">
        <v>610</v>
      </c>
      <c r="G783" s="54">
        <v>6.9930069930069935E-2</v>
      </c>
      <c r="H783" s="4">
        <v>1</v>
      </c>
      <c r="I783" s="4">
        <v>230</v>
      </c>
      <c r="J783" s="6"/>
      <c r="K783" s="6"/>
      <c r="L783" s="6">
        <v>230</v>
      </c>
      <c r="M783" s="61">
        <v>380.00000000000006</v>
      </c>
      <c r="N783" s="4" t="s">
        <v>1718</v>
      </c>
      <c r="O783" s="4">
        <v>140</v>
      </c>
      <c r="P783" s="4">
        <v>380</v>
      </c>
      <c r="Q783" s="4">
        <v>100</v>
      </c>
      <c r="R783" s="4">
        <v>90</v>
      </c>
      <c r="S783" s="4">
        <v>10</v>
      </c>
      <c r="T783" s="4">
        <v>0</v>
      </c>
      <c r="U783" s="4">
        <v>0</v>
      </c>
      <c r="V783" s="4">
        <v>90</v>
      </c>
      <c r="W783" s="4">
        <v>90</v>
      </c>
      <c r="X783" s="4">
        <v>10</v>
      </c>
      <c r="Y783" s="4">
        <v>0</v>
      </c>
      <c r="Z783" s="4">
        <v>0</v>
      </c>
      <c r="AA783" s="4">
        <v>100</v>
      </c>
      <c r="AB783" s="4">
        <v>100</v>
      </c>
      <c r="AC783" s="4">
        <v>100</v>
      </c>
      <c r="AD783" s="4">
        <v>100</v>
      </c>
      <c r="AE783" s="4">
        <v>100</v>
      </c>
      <c r="AF783" s="4">
        <v>30</v>
      </c>
      <c r="AG783" s="4">
        <v>60</v>
      </c>
      <c r="AH783" s="4">
        <v>10</v>
      </c>
      <c r="AI783" s="4">
        <v>90</v>
      </c>
      <c r="AJ783" s="4">
        <v>1</v>
      </c>
      <c r="AK783" s="4" t="s">
        <v>96</v>
      </c>
      <c r="AL783" s="4" t="s">
        <v>96</v>
      </c>
      <c r="AM783" s="4">
        <v>12</v>
      </c>
      <c r="AN783" s="4" t="s">
        <v>97</v>
      </c>
      <c r="AO783" s="4" t="s">
        <v>96</v>
      </c>
      <c r="AP783" s="4" t="s">
        <v>97</v>
      </c>
      <c r="AQ783" s="4" t="s">
        <v>97</v>
      </c>
      <c r="AR783" s="4" t="s">
        <v>97</v>
      </c>
      <c r="AS783" s="4" t="s">
        <v>97</v>
      </c>
      <c r="AT783" s="4" t="s">
        <v>97</v>
      </c>
      <c r="AU783" s="4" t="s">
        <v>97</v>
      </c>
      <c r="AV783" s="4" t="s">
        <v>97</v>
      </c>
      <c r="AW783" s="4" t="s">
        <v>97</v>
      </c>
      <c r="AX783" s="4" t="s">
        <v>97</v>
      </c>
      <c r="AY783" s="4" t="s">
        <v>97</v>
      </c>
      <c r="AZ783" s="4" t="s">
        <v>97</v>
      </c>
      <c r="BA783" s="4" t="s">
        <v>97</v>
      </c>
      <c r="BB783" s="4" t="s">
        <v>97</v>
      </c>
      <c r="BC783" s="4" t="s">
        <v>96</v>
      </c>
      <c r="BD783" s="4" t="s">
        <v>96</v>
      </c>
      <c r="BE783" s="4">
        <v>0</v>
      </c>
      <c r="BF783" s="4">
        <v>0</v>
      </c>
      <c r="BG783" s="4">
        <v>0</v>
      </c>
      <c r="BH783" s="4">
        <v>0</v>
      </c>
      <c r="BI783" s="4">
        <v>0</v>
      </c>
      <c r="BJ783" s="4">
        <v>0</v>
      </c>
      <c r="BK783" s="4">
        <v>13</v>
      </c>
      <c r="BL783" s="4" t="s">
        <v>97</v>
      </c>
      <c r="BM783" s="4" t="s">
        <v>97</v>
      </c>
      <c r="BN783" s="4" t="s">
        <v>98</v>
      </c>
      <c r="BO783" s="6" t="s">
        <v>97</v>
      </c>
      <c r="BP783" s="6" t="s">
        <v>98</v>
      </c>
      <c r="BQ783" s="6" t="s">
        <v>98</v>
      </c>
      <c r="BR783" s="6" t="s">
        <v>96</v>
      </c>
      <c r="BS783" s="6">
        <v>18</v>
      </c>
      <c r="BT783" s="6" t="s">
        <v>96</v>
      </c>
      <c r="BU783" s="29" t="s">
        <v>429</v>
      </c>
      <c r="BV783" s="29" t="s">
        <v>1801</v>
      </c>
      <c r="BW783" s="29" t="s">
        <v>1801</v>
      </c>
      <c r="BX783" s="29" t="s">
        <v>429</v>
      </c>
      <c r="BY783" s="29" t="s">
        <v>429</v>
      </c>
      <c r="BZ783" s="65" t="s">
        <v>429</v>
      </c>
      <c r="CA783" s="65" t="s">
        <v>429</v>
      </c>
      <c r="CB783" s="65" t="s">
        <v>429</v>
      </c>
      <c r="CC783" s="65" t="s">
        <v>429</v>
      </c>
      <c r="CD783" s="66">
        <v>125</v>
      </c>
      <c r="CE783" s="66">
        <v>26</v>
      </c>
      <c r="CF783" s="66">
        <v>16</v>
      </c>
      <c r="CG783" s="66">
        <v>0</v>
      </c>
      <c r="CH783" s="66">
        <v>2</v>
      </c>
      <c r="CI783" s="66">
        <v>127</v>
      </c>
      <c r="CJ783" s="66">
        <v>6</v>
      </c>
      <c r="CK783" s="66">
        <v>70</v>
      </c>
      <c r="CL783" s="66">
        <v>1427</v>
      </c>
      <c r="CM783" s="66">
        <v>945</v>
      </c>
      <c r="CN783" s="66">
        <v>72</v>
      </c>
      <c r="CO783" s="66">
        <v>180</v>
      </c>
      <c r="CP783" s="66">
        <v>26</v>
      </c>
      <c r="CQ783" s="66">
        <v>26</v>
      </c>
      <c r="CR783" s="67">
        <v>0.14376959702705841</v>
      </c>
      <c r="CS783" s="67">
        <v>0.16037626291952153</v>
      </c>
      <c r="CT783" s="67">
        <v>0.31599117407966554</v>
      </c>
      <c r="CU783" s="67">
        <v>0.21263500174195796</v>
      </c>
      <c r="CV783" s="67">
        <v>0.16722796423179653</v>
      </c>
      <c r="CW783" s="68">
        <v>97</v>
      </c>
      <c r="CX783" s="68">
        <v>116</v>
      </c>
      <c r="CY783" s="68">
        <v>83</v>
      </c>
      <c r="CZ783" s="68">
        <v>103</v>
      </c>
    </row>
    <row r="784" spans="1:104" x14ac:dyDescent="0.3">
      <c r="A784" s="3" t="s">
        <v>1429</v>
      </c>
      <c r="B784" s="3" t="s">
        <v>1430</v>
      </c>
      <c r="C784" s="3" t="s">
        <v>1450</v>
      </c>
      <c r="D784" s="6">
        <v>502006</v>
      </c>
      <c r="E784" s="4">
        <v>2731</v>
      </c>
      <c r="F784" s="4">
        <v>80</v>
      </c>
      <c r="G784" s="54">
        <v>2.929329915781765E-2</v>
      </c>
      <c r="H784" s="4">
        <v>1</v>
      </c>
      <c r="I784" s="4">
        <v>70</v>
      </c>
      <c r="J784" s="6">
        <v>70</v>
      </c>
      <c r="K784" s="6"/>
      <c r="L784" s="6"/>
      <c r="M784" s="61">
        <v>10</v>
      </c>
      <c r="N784" s="4" t="s">
        <v>1709</v>
      </c>
      <c r="O784" s="4">
        <v>160</v>
      </c>
      <c r="P784" s="4">
        <v>401</v>
      </c>
      <c r="Q784" s="4">
        <v>100</v>
      </c>
      <c r="R784" s="4">
        <v>100</v>
      </c>
      <c r="S784" s="4">
        <v>0</v>
      </c>
      <c r="T784" s="4">
        <v>0</v>
      </c>
      <c r="U784" s="4">
        <v>0</v>
      </c>
      <c r="V784" s="4">
        <v>15</v>
      </c>
      <c r="W784" s="4">
        <v>8</v>
      </c>
      <c r="X784" s="4">
        <v>92</v>
      </c>
      <c r="Y784" s="4">
        <v>0</v>
      </c>
      <c r="Z784" s="4">
        <v>0</v>
      </c>
      <c r="AA784" s="4">
        <v>100</v>
      </c>
      <c r="AB784" s="4">
        <v>100</v>
      </c>
      <c r="AC784" s="4">
        <v>100</v>
      </c>
      <c r="AD784" s="4">
        <v>100</v>
      </c>
      <c r="AE784" s="4">
        <v>100</v>
      </c>
      <c r="AF784" s="4">
        <v>0</v>
      </c>
      <c r="AG784" s="4">
        <v>100</v>
      </c>
      <c r="AH784" s="4">
        <v>0</v>
      </c>
      <c r="AI784" s="4">
        <v>100</v>
      </c>
      <c r="AJ784" s="4">
        <v>2</v>
      </c>
      <c r="AK784" s="4" t="s">
        <v>96</v>
      </c>
      <c r="AL784" s="4" t="s">
        <v>96</v>
      </c>
      <c r="AM784" s="4">
        <v>12</v>
      </c>
      <c r="AN784" s="4" t="s">
        <v>97</v>
      </c>
      <c r="AO784" s="4" t="s">
        <v>97</v>
      </c>
      <c r="AP784" s="4" t="s">
        <v>97</v>
      </c>
      <c r="AQ784" s="4" t="s">
        <v>97</v>
      </c>
      <c r="AR784" s="4" t="s">
        <v>97</v>
      </c>
      <c r="AS784" s="4" t="s">
        <v>97</v>
      </c>
      <c r="AT784" s="4" t="s">
        <v>97</v>
      </c>
      <c r="AU784" s="4" t="s">
        <v>97</v>
      </c>
      <c r="AV784" s="4" t="s">
        <v>96</v>
      </c>
      <c r="AW784" s="4" t="s">
        <v>96</v>
      </c>
      <c r="AX784" s="4" t="s">
        <v>97</v>
      </c>
      <c r="AY784" s="4" t="s">
        <v>97</v>
      </c>
      <c r="AZ784" s="4" t="s">
        <v>97</v>
      </c>
      <c r="BA784" s="4" t="s">
        <v>97</v>
      </c>
      <c r="BB784" s="4" t="s">
        <v>97</v>
      </c>
      <c r="BC784" s="4" t="s">
        <v>96</v>
      </c>
      <c r="BD784" s="4" t="s">
        <v>96</v>
      </c>
      <c r="BE784" s="4">
        <v>0</v>
      </c>
      <c r="BF784" s="4">
        <v>6</v>
      </c>
      <c r="BG784" s="4">
        <v>10</v>
      </c>
      <c r="BH784" s="4">
        <v>0</v>
      </c>
      <c r="BI784" s="4">
        <v>0</v>
      </c>
      <c r="BJ784" s="4">
        <v>0</v>
      </c>
      <c r="BK784" s="4">
        <v>9</v>
      </c>
      <c r="BL784" s="4" t="s">
        <v>97</v>
      </c>
      <c r="BM784" s="4" t="s">
        <v>97</v>
      </c>
      <c r="BN784" s="4" t="s">
        <v>98</v>
      </c>
      <c r="BO784" s="6" t="s">
        <v>97</v>
      </c>
      <c r="BP784" s="6" t="s">
        <v>98</v>
      </c>
      <c r="BQ784" s="6" t="s">
        <v>98</v>
      </c>
      <c r="BR784" s="6" t="s">
        <v>96</v>
      </c>
      <c r="BS784" s="6">
        <v>28</v>
      </c>
      <c r="BT784" s="6" t="s">
        <v>96</v>
      </c>
      <c r="BU784" s="29" t="s">
        <v>429</v>
      </c>
      <c r="BV784" s="29" t="s">
        <v>429</v>
      </c>
      <c r="BW784" s="29" t="s">
        <v>429</v>
      </c>
      <c r="BX784" s="29" t="s">
        <v>429</v>
      </c>
      <c r="BY784" s="29" t="s">
        <v>429</v>
      </c>
      <c r="BZ784" s="65" t="s">
        <v>429</v>
      </c>
      <c r="CA784" s="65" t="s">
        <v>429</v>
      </c>
      <c r="CB784" s="65" t="s">
        <v>429</v>
      </c>
      <c r="CC784" s="65" t="s">
        <v>429</v>
      </c>
      <c r="CD784" s="66">
        <v>57</v>
      </c>
      <c r="CE784" s="66">
        <v>11</v>
      </c>
      <c r="CF784" s="66">
        <v>11</v>
      </c>
      <c r="CG784" s="66">
        <v>0</v>
      </c>
      <c r="CH784" s="66">
        <v>9</v>
      </c>
      <c r="CI784" s="66">
        <v>49</v>
      </c>
      <c r="CJ784" s="66">
        <v>0</v>
      </c>
      <c r="CK784" s="66">
        <v>22</v>
      </c>
      <c r="CL784" s="66">
        <v>502</v>
      </c>
      <c r="CM784" s="66">
        <v>350</v>
      </c>
      <c r="CN784" s="66">
        <v>26</v>
      </c>
      <c r="CO784" s="66">
        <v>73</v>
      </c>
      <c r="CP784" s="66">
        <v>4</v>
      </c>
      <c r="CQ784" s="66">
        <v>3</v>
      </c>
      <c r="CR784" s="67">
        <v>0.15092250922509226</v>
      </c>
      <c r="CS784" s="67">
        <v>0.18413284132841329</v>
      </c>
      <c r="CT784" s="67">
        <v>0.32656826568265684</v>
      </c>
      <c r="CU784" s="67">
        <v>0.19261992619926199</v>
      </c>
      <c r="CV784" s="67">
        <v>0.14575645756457564</v>
      </c>
      <c r="CW784" s="68">
        <v>99</v>
      </c>
      <c r="CX784" s="68">
        <v>47</v>
      </c>
      <c r="CY784" s="68">
        <v>19</v>
      </c>
      <c r="CZ784" s="68">
        <v>27</v>
      </c>
    </row>
    <row r="785" spans="1:371" x14ac:dyDescent="0.3">
      <c r="A785" s="3" t="s">
        <v>1429</v>
      </c>
      <c r="B785" s="3" t="s">
        <v>1430</v>
      </c>
      <c r="C785" s="3" t="s">
        <v>1452</v>
      </c>
      <c r="D785" s="6">
        <v>502014</v>
      </c>
      <c r="E785" s="4">
        <v>1748</v>
      </c>
      <c r="F785" s="4">
        <v>120</v>
      </c>
      <c r="G785" s="54">
        <v>6.8649885583524028E-2</v>
      </c>
      <c r="H785" s="4">
        <v>1</v>
      </c>
      <c r="I785" s="4">
        <v>50</v>
      </c>
      <c r="J785" s="6"/>
      <c r="K785" s="6"/>
      <c r="L785" s="6">
        <v>50</v>
      </c>
      <c r="M785" s="61">
        <v>70</v>
      </c>
      <c r="N785" s="4" t="s">
        <v>1718</v>
      </c>
      <c r="O785" s="4">
        <v>90</v>
      </c>
      <c r="P785" s="4">
        <v>230</v>
      </c>
      <c r="Q785" s="4">
        <v>100</v>
      </c>
      <c r="R785" s="4">
        <v>70</v>
      </c>
      <c r="S785" s="4">
        <v>30</v>
      </c>
      <c r="T785" s="4">
        <v>0</v>
      </c>
      <c r="U785" s="4">
        <v>0</v>
      </c>
      <c r="V785" s="4">
        <v>0</v>
      </c>
      <c r="W785" s="4">
        <v>0</v>
      </c>
      <c r="X785" s="4">
        <v>100</v>
      </c>
      <c r="Y785" s="4">
        <v>0</v>
      </c>
      <c r="Z785" s="4">
        <v>0</v>
      </c>
      <c r="AA785" s="4">
        <v>100</v>
      </c>
      <c r="AB785" s="4">
        <v>100</v>
      </c>
      <c r="AC785" s="4">
        <v>100</v>
      </c>
      <c r="AD785" s="4">
        <v>100</v>
      </c>
      <c r="AE785" s="4">
        <v>80</v>
      </c>
      <c r="AF785" s="4">
        <v>0</v>
      </c>
      <c r="AG785" s="4">
        <v>80</v>
      </c>
      <c r="AH785" s="4">
        <v>20</v>
      </c>
      <c r="AI785" s="4">
        <v>100</v>
      </c>
      <c r="AJ785" s="4">
        <v>2</v>
      </c>
      <c r="AK785" s="4" t="s">
        <v>96</v>
      </c>
      <c r="AL785" s="4" t="s">
        <v>96</v>
      </c>
      <c r="AM785" s="4">
        <v>2</v>
      </c>
      <c r="AN785" s="4" t="s">
        <v>97</v>
      </c>
      <c r="AO785" s="4" t="s">
        <v>97</v>
      </c>
      <c r="AP785" s="4" t="s">
        <v>97</v>
      </c>
      <c r="AQ785" s="4" t="s">
        <v>97</v>
      </c>
      <c r="AR785" s="4" t="s">
        <v>97</v>
      </c>
      <c r="AS785" s="4" t="s">
        <v>97</v>
      </c>
      <c r="AT785" s="4" t="s">
        <v>97</v>
      </c>
      <c r="AU785" s="4" t="s">
        <v>97</v>
      </c>
      <c r="AV785" s="4" t="s">
        <v>97</v>
      </c>
      <c r="AW785" s="4" t="s">
        <v>97</v>
      </c>
      <c r="AX785" s="4" t="s">
        <v>97</v>
      </c>
      <c r="AY785" s="4" t="s">
        <v>97</v>
      </c>
      <c r="AZ785" s="4" t="s">
        <v>97</v>
      </c>
      <c r="BA785" s="4" t="s">
        <v>97</v>
      </c>
      <c r="BB785" s="4" t="s">
        <v>97</v>
      </c>
      <c r="BC785" s="4" t="s">
        <v>96</v>
      </c>
      <c r="BD785" s="4" t="s">
        <v>96</v>
      </c>
      <c r="BE785" s="4">
        <v>3</v>
      </c>
      <c r="BF785" s="4">
        <v>3</v>
      </c>
      <c r="BG785" s="4">
        <v>3</v>
      </c>
      <c r="BH785" s="4">
        <v>1</v>
      </c>
      <c r="BI785" s="4">
        <v>2</v>
      </c>
      <c r="BJ785" s="4">
        <v>1</v>
      </c>
      <c r="BK785" s="4">
        <v>9</v>
      </c>
      <c r="BL785" s="4" t="s">
        <v>96</v>
      </c>
      <c r="BM785" s="4" t="s">
        <v>97</v>
      </c>
      <c r="BN785" s="4" t="s">
        <v>98</v>
      </c>
      <c r="BO785" s="6" t="s">
        <v>97</v>
      </c>
      <c r="BP785" s="6" t="s">
        <v>98</v>
      </c>
      <c r="BQ785" s="6" t="s">
        <v>98</v>
      </c>
      <c r="BR785" s="6" t="s">
        <v>96</v>
      </c>
      <c r="BS785" s="6">
        <v>2</v>
      </c>
      <c r="BT785" s="6" t="s">
        <v>96</v>
      </c>
      <c r="BU785" s="70" t="s">
        <v>429</v>
      </c>
      <c r="BV785" s="70" t="s">
        <v>429</v>
      </c>
      <c r="BW785" s="70" t="s">
        <v>429</v>
      </c>
      <c r="BX785" s="70" t="s">
        <v>429</v>
      </c>
      <c r="BY785" s="70" t="s">
        <v>429</v>
      </c>
      <c r="BZ785" s="71" t="s">
        <v>429</v>
      </c>
      <c r="CA785" s="71" t="s">
        <v>429</v>
      </c>
      <c r="CB785" s="71" t="s">
        <v>429</v>
      </c>
      <c r="CC785" s="71" t="s">
        <v>429</v>
      </c>
      <c r="CD785" s="66">
        <v>41</v>
      </c>
      <c r="CE785" s="66">
        <v>10</v>
      </c>
      <c r="CF785" s="66">
        <v>5</v>
      </c>
      <c r="CG785" s="66">
        <v>0</v>
      </c>
      <c r="CH785" s="66">
        <v>11</v>
      </c>
      <c r="CI785" s="66">
        <v>41</v>
      </c>
      <c r="CJ785" s="66">
        <v>0</v>
      </c>
      <c r="CK785" s="66">
        <v>26</v>
      </c>
      <c r="CL785" s="66">
        <v>312</v>
      </c>
      <c r="CM785" s="66">
        <v>222</v>
      </c>
      <c r="CN785" s="66">
        <v>12</v>
      </c>
      <c r="CO785" s="66">
        <v>41</v>
      </c>
      <c r="CP785" s="66">
        <v>4</v>
      </c>
      <c r="CQ785" s="66">
        <v>4</v>
      </c>
      <c r="CR785" s="67">
        <v>0.15632318501170961</v>
      </c>
      <c r="CS785" s="67">
        <v>0.17798594847775176</v>
      </c>
      <c r="CT785" s="67">
        <v>0.32669789227166274</v>
      </c>
      <c r="CU785" s="67">
        <v>0.19145199063231849</v>
      </c>
      <c r="CV785" s="67">
        <v>0.14754098360655737</v>
      </c>
      <c r="CW785" s="68">
        <v>65</v>
      </c>
      <c r="CX785" s="68">
        <v>55</v>
      </c>
      <c r="CY785" s="68">
        <v>12</v>
      </c>
      <c r="CZ785" s="68">
        <v>9</v>
      </c>
    </row>
    <row r="786" spans="1:371" x14ac:dyDescent="0.3">
      <c r="A786" s="3" t="s">
        <v>1429</v>
      </c>
      <c r="B786" s="3" t="s">
        <v>1430</v>
      </c>
      <c r="C786" s="3" t="s">
        <v>1670</v>
      </c>
      <c r="D786" s="6">
        <v>502022</v>
      </c>
      <c r="E786" s="4">
        <v>3750</v>
      </c>
      <c r="F786" s="4">
        <v>2363</v>
      </c>
      <c r="G786" s="54">
        <v>0.63013333333333332</v>
      </c>
      <c r="H786" s="6" t="s">
        <v>1717</v>
      </c>
      <c r="I786" s="6">
        <v>2363</v>
      </c>
      <c r="J786" s="6"/>
      <c r="K786" s="6"/>
      <c r="L786" s="6">
        <v>2363</v>
      </c>
      <c r="M786" s="61"/>
      <c r="N786" s="4" t="s">
        <v>1709</v>
      </c>
      <c r="O786" s="4">
        <v>46</v>
      </c>
      <c r="P786" s="4">
        <v>194</v>
      </c>
      <c r="Q786" s="4">
        <v>85</v>
      </c>
      <c r="R786" s="4">
        <v>85</v>
      </c>
      <c r="S786" s="4">
        <v>15</v>
      </c>
      <c r="T786" s="4">
        <v>0</v>
      </c>
      <c r="U786" s="4">
        <v>0</v>
      </c>
      <c r="V786" s="4">
        <v>70</v>
      </c>
      <c r="W786" s="4">
        <v>70</v>
      </c>
      <c r="X786" s="4">
        <v>25</v>
      </c>
      <c r="Y786" s="4">
        <v>0</v>
      </c>
      <c r="Z786" s="4">
        <v>5</v>
      </c>
      <c r="AA786" s="4">
        <v>100</v>
      </c>
      <c r="AB786" s="4">
        <v>95</v>
      </c>
      <c r="AC786" s="4">
        <v>100</v>
      </c>
      <c r="AD786" s="4">
        <v>95</v>
      </c>
      <c r="AE786" s="4">
        <v>95</v>
      </c>
      <c r="AF786" s="4">
        <v>30</v>
      </c>
      <c r="AG786" s="4">
        <v>40</v>
      </c>
      <c r="AH786" s="4">
        <v>30</v>
      </c>
      <c r="AI786" s="4">
        <v>95</v>
      </c>
      <c r="AJ786" s="4">
        <v>4</v>
      </c>
      <c r="AK786" s="4" t="s">
        <v>96</v>
      </c>
      <c r="AL786" s="4" t="s">
        <v>96</v>
      </c>
      <c r="AM786" s="4">
        <v>1</v>
      </c>
      <c r="AN786" s="4" t="s">
        <v>97</v>
      </c>
      <c r="AO786" s="4" t="s">
        <v>97</v>
      </c>
      <c r="AP786" s="4" t="s">
        <v>97</v>
      </c>
      <c r="AQ786" s="4" t="s">
        <v>97</v>
      </c>
      <c r="AR786" s="4" t="s">
        <v>97</v>
      </c>
      <c r="AS786" s="4" t="s">
        <v>97</v>
      </c>
      <c r="AT786" s="4" t="s">
        <v>97</v>
      </c>
      <c r="AU786" s="4" t="s">
        <v>97</v>
      </c>
      <c r="AV786" s="4" t="s">
        <v>97</v>
      </c>
      <c r="AW786" s="4" t="s">
        <v>97</v>
      </c>
      <c r="AX786" s="4" t="s">
        <v>97</v>
      </c>
      <c r="AY786" s="4" t="s">
        <v>97</v>
      </c>
      <c r="AZ786" s="4" t="s">
        <v>97</v>
      </c>
      <c r="BA786" s="4" t="s">
        <v>97</v>
      </c>
      <c r="BB786" s="4" t="s">
        <v>97</v>
      </c>
      <c r="BC786" s="4" t="s">
        <v>97</v>
      </c>
      <c r="BD786" s="4" t="s">
        <v>97</v>
      </c>
      <c r="BE786" s="4">
        <v>0</v>
      </c>
      <c r="BF786" s="4">
        <v>0</v>
      </c>
      <c r="BG786" s="4">
        <v>0</v>
      </c>
      <c r="BH786" s="4">
        <v>0</v>
      </c>
      <c r="BI786" s="4">
        <v>8</v>
      </c>
      <c r="BJ786" s="4">
        <v>0</v>
      </c>
      <c r="BK786" s="4">
        <v>11</v>
      </c>
      <c r="BL786" s="4" t="s">
        <v>96</v>
      </c>
      <c r="BM786" s="4" t="s">
        <v>97</v>
      </c>
      <c r="BN786" s="4" t="s">
        <v>98</v>
      </c>
      <c r="BO786" s="6" t="s">
        <v>97</v>
      </c>
      <c r="BP786" s="6" t="s">
        <v>98</v>
      </c>
      <c r="BQ786" s="6" t="s">
        <v>98</v>
      </c>
      <c r="BR786" s="6" t="s">
        <v>96</v>
      </c>
      <c r="BS786" s="6">
        <v>120</v>
      </c>
      <c r="BT786" s="6" t="s">
        <v>96</v>
      </c>
      <c r="BU786" s="29" t="s">
        <v>429</v>
      </c>
      <c r="BV786" s="29" t="s">
        <v>1798</v>
      </c>
      <c r="BW786" s="29" t="s">
        <v>429</v>
      </c>
      <c r="BX786" s="29" t="s">
        <v>1798</v>
      </c>
      <c r="BY786" s="29" t="s">
        <v>429</v>
      </c>
      <c r="BZ786" s="65" t="s">
        <v>429</v>
      </c>
      <c r="CA786" s="65" t="s">
        <v>1800</v>
      </c>
      <c r="CB786" s="65" t="s">
        <v>429</v>
      </c>
      <c r="CC786" s="65" t="s">
        <v>429</v>
      </c>
      <c r="CD786" s="66">
        <v>129</v>
      </c>
      <c r="CE786" s="66">
        <v>49</v>
      </c>
      <c r="CF786" s="66">
        <v>40</v>
      </c>
      <c r="CG786" s="66">
        <v>0</v>
      </c>
      <c r="CH786" s="66">
        <v>1</v>
      </c>
      <c r="CI786" s="66">
        <v>289</v>
      </c>
      <c r="CJ786" s="66">
        <v>6</v>
      </c>
      <c r="CK786" s="66">
        <v>114</v>
      </c>
      <c r="CL786" s="66">
        <v>982</v>
      </c>
      <c r="CM786" s="66">
        <v>589</v>
      </c>
      <c r="CN786" s="66">
        <v>44</v>
      </c>
      <c r="CO786" s="66">
        <v>169</v>
      </c>
      <c r="CP786" s="66">
        <v>49</v>
      </c>
      <c r="CQ786" s="66">
        <v>49</v>
      </c>
      <c r="CR786" s="67">
        <v>0.23493131483038968</v>
      </c>
      <c r="CS786" s="67">
        <v>0.21979254275301374</v>
      </c>
      <c r="CT786" s="67">
        <v>0.29156153630501824</v>
      </c>
      <c r="CU786" s="67">
        <v>0.15671432576394728</v>
      </c>
      <c r="CV786" s="67">
        <v>9.7000280347631057E-2</v>
      </c>
      <c r="CW786" s="68">
        <v>33</v>
      </c>
      <c r="CX786" s="68">
        <v>79</v>
      </c>
      <c r="CY786" s="68">
        <v>39</v>
      </c>
      <c r="CZ786" s="68">
        <v>40</v>
      </c>
    </row>
    <row r="787" spans="1:371" x14ac:dyDescent="0.3">
      <c r="A787" s="3" t="s">
        <v>1429</v>
      </c>
      <c r="B787" s="3" t="s">
        <v>1454</v>
      </c>
      <c r="C787" s="3" t="s">
        <v>1455</v>
      </c>
      <c r="D787" s="6">
        <v>555789</v>
      </c>
      <c r="E787" s="4">
        <v>1575</v>
      </c>
      <c r="F787" s="4">
        <v>80</v>
      </c>
      <c r="G787" s="54">
        <v>5.0793650793650794E-2</v>
      </c>
      <c r="H787" s="4">
        <v>1</v>
      </c>
      <c r="I787" s="4">
        <v>30</v>
      </c>
      <c r="J787" s="6"/>
      <c r="K787" s="6"/>
      <c r="L787" s="6">
        <v>30</v>
      </c>
      <c r="M787" s="61">
        <v>50</v>
      </c>
      <c r="N787" s="4" t="s">
        <v>1709</v>
      </c>
      <c r="O787" s="4">
        <v>0</v>
      </c>
      <c r="P787" s="4">
        <v>0</v>
      </c>
      <c r="Q787" s="4">
        <v>100</v>
      </c>
      <c r="R787" s="4">
        <v>100</v>
      </c>
      <c r="S787" s="4">
        <v>0</v>
      </c>
      <c r="T787" s="4">
        <v>0</v>
      </c>
      <c r="U787" s="4">
        <v>0</v>
      </c>
      <c r="V787" s="4">
        <v>100</v>
      </c>
      <c r="W787" s="4">
        <v>100</v>
      </c>
      <c r="X787" s="4">
        <v>0</v>
      </c>
      <c r="Y787" s="4">
        <v>0</v>
      </c>
      <c r="Z787" s="4">
        <v>0</v>
      </c>
      <c r="AA787" s="4">
        <v>100</v>
      </c>
      <c r="AB787" s="4">
        <v>100</v>
      </c>
      <c r="AC787" s="4">
        <v>100</v>
      </c>
      <c r="AD787" s="4">
        <v>100</v>
      </c>
      <c r="AE787" s="4">
        <v>100</v>
      </c>
      <c r="AF787" s="4">
        <v>0</v>
      </c>
      <c r="AG787" s="4">
        <v>100</v>
      </c>
      <c r="AH787" s="4">
        <v>0</v>
      </c>
      <c r="AI787" s="4">
        <v>100</v>
      </c>
      <c r="AJ787" s="4">
        <v>2</v>
      </c>
      <c r="AK787" s="4" t="s">
        <v>96</v>
      </c>
      <c r="AL787" s="4" t="s">
        <v>96</v>
      </c>
      <c r="AM787" s="4">
        <v>6</v>
      </c>
      <c r="AN787" s="4" t="s">
        <v>97</v>
      </c>
      <c r="AO787" s="4" t="s">
        <v>97</v>
      </c>
      <c r="AP787" s="4" t="s">
        <v>97</v>
      </c>
      <c r="AQ787" s="4" t="s">
        <v>97</v>
      </c>
      <c r="AR787" s="4" t="s">
        <v>97</v>
      </c>
      <c r="AS787" s="4" t="s">
        <v>97</v>
      </c>
      <c r="AT787" s="4" t="s">
        <v>97</v>
      </c>
      <c r="AU787" s="4" t="s">
        <v>97</v>
      </c>
      <c r="AV787" s="4" t="s">
        <v>97</v>
      </c>
      <c r="AW787" s="4" t="s">
        <v>97</v>
      </c>
      <c r="AX787" s="4" t="s">
        <v>97</v>
      </c>
      <c r="AY787" s="4" t="s">
        <v>97</v>
      </c>
      <c r="AZ787" s="4" t="s">
        <v>97</v>
      </c>
      <c r="BA787" s="4" t="s">
        <v>97</v>
      </c>
      <c r="BB787" s="4" t="s">
        <v>97</v>
      </c>
      <c r="BC787" s="4" t="s">
        <v>97</v>
      </c>
      <c r="BD787" s="4" t="s">
        <v>96</v>
      </c>
      <c r="BE787" s="4">
        <v>2</v>
      </c>
      <c r="BF787" s="4">
        <v>2</v>
      </c>
      <c r="BG787" s="4">
        <v>2</v>
      </c>
      <c r="BH787" s="4">
        <v>0</v>
      </c>
      <c r="BI787" s="4">
        <v>2</v>
      </c>
      <c r="BJ787" s="4">
        <v>0</v>
      </c>
      <c r="BK787" s="4">
        <v>9</v>
      </c>
      <c r="BL787" s="4" t="s">
        <v>97</v>
      </c>
      <c r="BM787" s="4" t="s">
        <v>97</v>
      </c>
      <c r="BN787" s="4" t="s">
        <v>98</v>
      </c>
      <c r="BO787" s="6" t="s">
        <v>97</v>
      </c>
      <c r="BP787" s="6" t="s">
        <v>98</v>
      </c>
      <c r="BQ787" s="6" t="s">
        <v>98</v>
      </c>
      <c r="BR787" s="6" t="s">
        <v>96</v>
      </c>
      <c r="BS787" s="6">
        <v>2</v>
      </c>
      <c r="BT787" s="6" t="s">
        <v>97</v>
      </c>
      <c r="BU787" s="29" t="s">
        <v>429</v>
      </c>
      <c r="BV787" s="29" t="s">
        <v>429</v>
      </c>
      <c r="BW787" s="29" t="s">
        <v>429</v>
      </c>
      <c r="BX787" s="29" t="s">
        <v>429</v>
      </c>
      <c r="BY787" s="29" t="s">
        <v>429</v>
      </c>
      <c r="BZ787" s="65" t="s">
        <v>429</v>
      </c>
      <c r="CA787" s="65" t="s">
        <v>1799</v>
      </c>
      <c r="CB787" s="65" t="s">
        <v>429</v>
      </c>
      <c r="CC787" s="65" t="s">
        <v>429</v>
      </c>
      <c r="CD787" s="66">
        <v>24</v>
      </c>
      <c r="CE787" s="66">
        <v>1</v>
      </c>
      <c r="CF787" s="66">
        <v>3</v>
      </c>
      <c r="CG787" s="66">
        <v>0</v>
      </c>
      <c r="CH787" s="66">
        <v>5</v>
      </c>
      <c r="CI787" s="66">
        <v>10</v>
      </c>
      <c r="CJ787" s="66">
        <v>0</v>
      </c>
      <c r="CK787" s="66">
        <v>7</v>
      </c>
      <c r="CL787" s="66">
        <v>317</v>
      </c>
      <c r="CM787" s="66">
        <v>195</v>
      </c>
      <c r="CN787" s="66">
        <v>19</v>
      </c>
      <c r="CO787" s="66">
        <v>36</v>
      </c>
      <c r="CP787" s="66">
        <v>2</v>
      </c>
      <c r="CQ787" s="66">
        <v>2</v>
      </c>
      <c r="CR787" s="67">
        <v>0.16200762388818296</v>
      </c>
      <c r="CS787" s="67">
        <v>0.19567979669631513</v>
      </c>
      <c r="CT787" s="67">
        <v>0.31702668360864039</v>
      </c>
      <c r="CU787" s="67">
        <v>0.17916137229987295</v>
      </c>
      <c r="CV787" s="67">
        <v>0.14612452350698857</v>
      </c>
      <c r="CW787" s="68">
        <v>65</v>
      </c>
      <c r="CX787" s="68">
        <v>33</v>
      </c>
      <c r="CY787" s="68">
        <v>20</v>
      </c>
      <c r="CZ787" s="68">
        <v>17</v>
      </c>
    </row>
    <row r="788" spans="1:371" x14ac:dyDescent="0.3">
      <c r="A788" s="3" t="s">
        <v>1429</v>
      </c>
      <c r="B788" s="3" t="s">
        <v>1454</v>
      </c>
      <c r="C788" s="3" t="s">
        <v>1454</v>
      </c>
      <c r="D788" s="6">
        <v>503665</v>
      </c>
      <c r="E788" s="4">
        <v>15863</v>
      </c>
      <c r="F788" s="4">
        <v>298</v>
      </c>
      <c r="G788" s="54">
        <v>1.8785853873794365E-2</v>
      </c>
      <c r="H788" s="4">
        <v>3</v>
      </c>
      <c r="I788" s="4">
        <v>168</v>
      </c>
      <c r="J788" s="6"/>
      <c r="K788" s="6">
        <v>122</v>
      </c>
      <c r="L788" s="6">
        <v>46</v>
      </c>
      <c r="M788" s="61">
        <v>130</v>
      </c>
      <c r="N788" s="4" t="s">
        <v>1712</v>
      </c>
      <c r="O788" s="4">
        <v>0</v>
      </c>
      <c r="P788" s="4">
        <v>0</v>
      </c>
      <c r="Q788" s="4">
        <v>100</v>
      </c>
      <c r="R788" s="4">
        <v>100</v>
      </c>
      <c r="S788" s="4">
        <v>0</v>
      </c>
      <c r="T788" s="4">
        <v>0</v>
      </c>
      <c r="U788" s="4">
        <v>0</v>
      </c>
      <c r="V788" s="4">
        <v>100</v>
      </c>
      <c r="W788" s="4">
        <v>100</v>
      </c>
      <c r="X788" s="4">
        <v>0</v>
      </c>
      <c r="Y788" s="4">
        <v>0</v>
      </c>
      <c r="Z788" s="4">
        <v>0</v>
      </c>
      <c r="AA788" s="4">
        <v>100</v>
      </c>
      <c r="AB788" s="4">
        <v>100</v>
      </c>
      <c r="AC788" s="4">
        <v>100</v>
      </c>
      <c r="AD788" s="4">
        <v>100</v>
      </c>
      <c r="AE788" s="4">
        <v>100</v>
      </c>
      <c r="AF788" s="4">
        <v>100</v>
      </c>
      <c r="AG788" s="4">
        <v>0</v>
      </c>
      <c r="AH788" s="4">
        <v>0</v>
      </c>
      <c r="AI788" s="4">
        <v>100</v>
      </c>
      <c r="AJ788" s="4">
        <v>4</v>
      </c>
      <c r="AK788" s="4" t="s">
        <v>96</v>
      </c>
      <c r="AL788" s="4" t="s">
        <v>96</v>
      </c>
      <c r="AM788" s="4">
        <v>2</v>
      </c>
      <c r="AN788" s="4" t="s">
        <v>97</v>
      </c>
      <c r="AO788" s="4" t="s">
        <v>97</v>
      </c>
      <c r="AP788" s="4" t="s">
        <v>97</v>
      </c>
      <c r="AQ788" s="4" t="s">
        <v>97</v>
      </c>
      <c r="AR788" s="4" t="s">
        <v>97</v>
      </c>
      <c r="AS788" s="4" t="s">
        <v>96</v>
      </c>
      <c r="AT788" s="4" t="s">
        <v>97</v>
      </c>
      <c r="AU788" s="4" t="s">
        <v>97</v>
      </c>
      <c r="AV788" s="4" t="s">
        <v>96</v>
      </c>
      <c r="AW788" s="4" t="s">
        <v>97</v>
      </c>
      <c r="AX788" s="4" t="s">
        <v>96</v>
      </c>
      <c r="AY788" s="4" t="s">
        <v>97</v>
      </c>
      <c r="AZ788" s="4" t="s">
        <v>97</v>
      </c>
      <c r="BA788" s="4" t="s">
        <v>97</v>
      </c>
      <c r="BB788" s="4" t="s">
        <v>97</v>
      </c>
      <c r="BC788" s="4" t="s">
        <v>96</v>
      </c>
      <c r="BD788" s="4" t="s">
        <v>97</v>
      </c>
      <c r="BE788" s="4">
        <v>0</v>
      </c>
      <c r="BF788" s="4">
        <v>0</v>
      </c>
      <c r="BG788" s="4">
        <v>0</v>
      </c>
      <c r="BH788" s="4">
        <v>0</v>
      </c>
      <c r="BI788" s="4">
        <v>0</v>
      </c>
      <c r="BJ788" s="4">
        <v>0</v>
      </c>
      <c r="BK788" s="4">
        <v>19</v>
      </c>
      <c r="BL788" s="4" t="s">
        <v>97</v>
      </c>
      <c r="BM788" s="4" t="s">
        <v>96</v>
      </c>
      <c r="BN788" s="4" t="s">
        <v>1725</v>
      </c>
      <c r="BO788" s="6" t="s">
        <v>97</v>
      </c>
      <c r="BP788" s="6" t="s">
        <v>98</v>
      </c>
      <c r="BQ788" s="6" t="s">
        <v>98</v>
      </c>
      <c r="BR788" s="6" t="s">
        <v>96</v>
      </c>
      <c r="BS788" s="6">
        <v>6</v>
      </c>
      <c r="BT788" s="6" t="s">
        <v>96</v>
      </c>
      <c r="BU788" s="29" t="s">
        <v>429</v>
      </c>
      <c r="BV788" s="29" t="s">
        <v>1801</v>
      </c>
      <c r="BW788" s="29" t="s">
        <v>429</v>
      </c>
      <c r="BX788" s="29" t="s">
        <v>429</v>
      </c>
      <c r="BY788" s="29" t="s">
        <v>429</v>
      </c>
      <c r="BZ788" s="65" t="s">
        <v>429</v>
      </c>
      <c r="CA788" s="65" t="s">
        <v>1800</v>
      </c>
      <c r="CB788" s="65" t="s">
        <v>429</v>
      </c>
      <c r="CC788" s="65" t="s">
        <v>429</v>
      </c>
      <c r="CD788" s="66">
        <v>193</v>
      </c>
      <c r="CE788" s="66">
        <v>27</v>
      </c>
      <c r="CF788" s="66">
        <v>29</v>
      </c>
      <c r="CG788" s="66">
        <v>0</v>
      </c>
      <c r="CH788" s="66">
        <v>0</v>
      </c>
      <c r="CI788" s="66">
        <v>124</v>
      </c>
      <c r="CJ788" s="66">
        <v>0</v>
      </c>
      <c r="CK788" s="66">
        <v>78</v>
      </c>
      <c r="CL788" s="66">
        <v>2420</v>
      </c>
      <c r="CM788" s="66">
        <v>1692</v>
      </c>
      <c r="CN788" s="66">
        <v>136</v>
      </c>
      <c r="CO788" s="66">
        <v>309</v>
      </c>
      <c r="CP788" s="66">
        <v>42</v>
      </c>
      <c r="CQ788" s="66">
        <v>45</v>
      </c>
      <c r="CR788" s="67">
        <v>0.13108639179377873</v>
      </c>
      <c r="CS788" s="67">
        <v>0.16159328581895691</v>
      </c>
      <c r="CT788" s="67">
        <v>0.34270299074135752</v>
      </c>
      <c r="CU788" s="67">
        <v>0.19589688936255245</v>
      </c>
      <c r="CV788" s="67">
        <v>0.16872044228335442</v>
      </c>
      <c r="CW788" s="68">
        <v>311</v>
      </c>
      <c r="CX788" s="68">
        <v>316</v>
      </c>
      <c r="CY788" s="68">
        <v>140</v>
      </c>
      <c r="CZ788" s="68">
        <v>151</v>
      </c>
    </row>
    <row r="789" spans="1:371" x14ac:dyDescent="0.3">
      <c r="A789" s="3" t="s">
        <v>1429</v>
      </c>
      <c r="B789" s="3" t="s">
        <v>1454</v>
      </c>
      <c r="C789" s="3" t="s">
        <v>1460</v>
      </c>
      <c r="D789" s="6">
        <v>503835</v>
      </c>
      <c r="E789" s="4">
        <v>4080</v>
      </c>
      <c r="F789" s="4">
        <v>983</v>
      </c>
      <c r="G789" s="54">
        <v>0.24093137254901961</v>
      </c>
      <c r="H789" s="4">
        <v>1</v>
      </c>
      <c r="I789" s="4">
        <v>133</v>
      </c>
      <c r="J789" s="6"/>
      <c r="K789" s="6"/>
      <c r="L789" s="6">
        <v>133</v>
      </c>
      <c r="M789" s="61">
        <v>850</v>
      </c>
      <c r="N789" s="4" t="s">
        <v>1712</v>
      </c>
      <c r="O789" s="4">
        <v>10</v>
      </c>
      <c r="P789" s="4">
        <v>25</v>
      </c>
      <c r="Q789" s="4">
        <v>100</v>
      </c>
      <c r="R789" s="4">
        <v>88</v>
      </c>
      <c r="S789" s="4">
        <v>12</v>
      </c>
      <c r="T789" s="4">
        <v>0</v>
      </c>
      <c r="U789" s="4">
        <v>0</v>
      </c>
      <c r="V789" s="4">
        <v>94</v>
      </c>
      <c r="W789" s="4">
        <v>94</v>
      </c>
      <c r="X789" s="4">
        <v>6</v>
      </c>
      <c r="Y789" s="4">
        <v>0</v>
      </c>
      <c r="Z789" s="4">
        <v>0</v>
      </c>
      <c r="AA789" s="4">
        <v>100</v>
      </c>
      <c r="AB789" s="4">
        <v>100</v>
      </c>
      <c r="AC789" s="4">
        <v>100</v>
      </c>
      <c r="AD789" s="4">
        <v>100</v>
      </c>
      <c r="AE789" s="4">
        <v>86</v>
      </c>
      <c r="AF789" s="4">
        <v>0</v>
      </c>
      <c r="AG789" s="4">
        <v>62</v>
      </c>
      <c r="AH789" s="4">
        <v>38</v>
      </c>
      <c r="AI789" s="4">
        <v>100</v>
      </c>
      <c r="AJ789" s="4">
        <v>2</v>
      </c>
      <c r="AK789" s="4" t="s">
        <v>96</v>
      </c>
      <c r="AL789" s="4" t="s">
        <v>96</v>
      </c>
      <c r="AM789" s="4">
        <v>1</v>
      </c>
      <c r="AN789" s="4" t="s">
        <v>96</v>
      </c>
      <c r="AO789" s="4" t="s">
        <v>97</v>
      </c>
      <c r="AP789" s="4" t="s">
        <v>96</v>
      </c>
      <c r="AQ789" s="4" t="s">
        <v>97</v>
      </c>
      <c r="AR789" s="4" t="s">
        <v>97</v>
      </c>
      <c r="AS789" s="4" t="s">
        <v>97</v>
      </c>
      <c r="AT789" s="4" t="s">
        <v>97</v>
      </c>
      <c r="AU789" s="4" t="s">
        <v>97</v>
      </c>
      <c r="AV789" s="4" t="s">
        <v>97</v>
      </c>
      <c r="AW789" s="4" t="s">
        <v>97</v>
      </c>
      <c r="AX789" s="4" t="s">
        <v>97</v>
      </c>
      <c r="AY789" s="4" t="s">
        <v>97</v>
      </c>
      <c r="AZ789" s="4" t="s">
        <v>97</v>
      </c>
      <c r="BA789" s="4" t="s">
        <v>97</v>
      </c>
      <c r="BB789" s="4" t="s">
        <v>97</v>
      </c>
      <c r="BC789" s="4" t="s">
        <v>97</v>
      </c>
      <c r="BD789" s="4" t="s">
        <v>96</v>
      </c>
      <c r="BE789" s="4">
        <v>0</v>
      </c>
      <c r="BF789" s="4">
        <v>0</v>
      </c>
      <c r="BG789" s="4">
        <v>0</v>
      </c>
      <c r="BH789" s="4">
        <v>0</v>
      </c>
      <c r="BI789" s="4">
        <v>12</v>
      </c>
      <c r="BJ789" s="4">
        <v>0</v>
      </c>
      <c r="BK789" s="4">
        <v>11</v>
      </c>
      <c r="BL789" s="4" t="s">
        <v>97</v>
      </c>
      <c r="BM789" s="4" t="s">
        <v>96</v>
      </c>
      <c r="BN789" s="4" t="s">
        <v>1714</v>
      </c>
      <c r="BO789" s="6" t="s">
        <v>97</v>
      </c>
      <c r="BP789" s="6" t="s">
        <v>98</v>
      </c>
      <c r="BQ789" s="6" t="s">
        <v>98</v>
      </c>
      <c r="BR789" s="6" t="s">
        <v>96</v>
      </c>
      <c r="BS789" s="6">
        <v>35</v>
      </c>
      <c r="BT789" s="6" t="s">
        <v>96</v>
      </c>
      <c r="BU789" s="29" t="s">
        <v>429</v>
      </c>
      <c r="BV789" s="29" t="s">
        <v>429</v>
      </c>
      <c r="BW789" s="29" t="s">
        <v>429</v>
      </c>
      <c r="BX789" s="29" t="s">
        <v>429</v>
      </c>
      <c r="BY789" s="29" t="s">
        <v>429</v>
      </c>
      <c r="BZ789" s="65" t="s">
        <v>429</v>
      </c>
      <c r="CA789" s="65" t="s">
        <v>429</v>
      </c>
      <c r="CB789" s="65" t="s">
        <v>429</v>
      </c>
      <c r="CC789" s="65" t="s">
        <v>429</v>
      </c>
      <c r="CD789" s="66">
        <v>58</v>
      </c>
      <c r="CE789" s="66">
        <v>13</v>
      </c>
      <c r="CF789" s="66">
        <v>11</v>
      </c>
      <c r="CG789" s="66">
        <v>0</v>
      </c>
      <c r="CH789" s="66">
        <v>0</v>
      </c>
      <c r="CI789" s="66">
        <v>112</v>
      </c>
      <c r="CJ789" s="66">
        <v>0</v>
      </c>
      <c r="CK789" s="66">
        <v>64</v>
      </c>
      <c r="CL789" s="66">
        <v>801</v>
      </c>
      <c r="CM789" s="66">
        <v>513</v>
      </c>
      <c r="CN789" s="66">
        <v>45</v>
      </c>
      <c r="CO789" s="66">
        <v>111</v>
      </c>
      <c r="CP789" s="66">
        <v>23</v>
      </c>
      <c r="CQ789" s="66">
        <v>22</v>
      </c>
      <c r="CR789" s="67">
        <v>0.16721146592909228</v>
      </c>
      <c r="CS789" s="67">
        <v>0.19059592657782248</v>
      </c>
      <c r="CT789" s="67">
        <v>0.32436509932109631</v>
      </c>
      <c r="CU789" s="67">
        <v>0.17676640683932612</v>
      </c>
      <c r="CV789" s="67">
        <v>0.14106110133266281</v>
      </c>
      <c r="CW789" s="68">
        <v>82</v>
      </c>
      <c r="CX789" s="68">
        <v>64</v>
      </c>
      <c r="CY789" s="68">
        <v>43</v>
      </c>
      <c r="CZ789" s="68">
        <v>41</v>
      </c>
    </row>
    <row r="790" spans="1:371" x14ac:dyDescent="0.3">
      <c r="A790" s="3" t="s">
        <v>1429</v>
      </c>
      <c r="B790" s="3" t="s">
        <v>1454</v>
      </c>
      <c r="C790" s="3" t="s">
        <v>1462</v>
      </c>
      <c r="D790" s="6">
        <v>503959</v>
      </c>
      <c r="E790" s="4">
        <v>3227</v>
      </c>
      <c r="F790" s="4">
        <v>126</v>
      </c>
      <c r="G790" s="54">
        <v>3.9045553145336226E-2</v>
      </c>
      <c r="H790" s="4">
        <v>1</v>
      </c>
      <c r="I790" s="4">
        <v>66</v>
      </c>
      <c r="J790" s="6"/>
      <c r="K790" s="6"/>
      <c r="L790" s="6">
        <v>66</v>
      </c>
      <c r="M790" s="61">
        <v>60</v>
      </c>
      <c r="N790" s="4" t="s">
        <v>1712</v>
      </c>
      <c r="O790" s="4">
        <v>0</v>
      </c>
      <c r="P790" s="4">
        <v>0</v>
      </c>
      <c r="Q790" s="4">
        <v>100</v>
      </c>
      <c r="R790" s="4">
        <v>90</v>
      </c>
      <c r="S790" s="4">
        <v>10</v>
      </c>
      <c r="T790" s="4">
        <v>0</v>
      </c>
      <c r="U790" s="4">
        <v>0</v>
      </c>
      <c r="V790" s="4">
        <v>40</v>
      </c>
      <c r="W790" s="4">
        <v>40</v>
      </c>
      <c r="X790" s="4">
        <v>50</v>
      </c>
      <c r="Y790" s="4">
        <v>10</v>
      </c>
      <c r="Z790" s="4">
        <v>0</v>
      </c>
      <c r="AA790" s="4">
        <v>100</v>
      </c>
      <c r="AB790" s="4">
        <v>100</v>
      </c>
      <c r="AC790" s="4">
        <v>100</v>
      </c>
      <c r="AD790" s="4">
        <v>100</v>
      </c>
      <c r="AE790" s="4">
        <v>85</v>
      </c>
      <c r="AF790" s="4">
        <v>0</v>
      </c>
      <c r="AG790" s="4">
        <v>85</v>
      </c>
      <c r="AH790" s="4">
        <v>15</v>
      </c>
      <c r="AI790" s="4">
        <v>100</v>
      </c>
      <c r="AJ790" s="4">
        <v>2</v>
      </c>
      <c r="AK790" s="4" t="s">
        <v>96</v>
      </c>
      <c r="AL790" s="4" t="s">
        <v>96</v>
      </c>
      <c r="AM790" s="4">
        <v>6</v>
      </c>
      <c r="AN790" s="4" t="s">
        <v>97</v>
      </c>
      <c r="AO790" s="4" t="s">
        <v>97</v>
      </c>
      <c r="AP790" s="4" t="s">
        <v>97</v>
      </c>
      <c r="AQ790" s="4" t="s">
        <v>97</v>
      </c>
      <c r="AR790" s="4" t="s">
        <v>97</v>
      </c>
      <c r="AS790" s="4" t="s">
        <v>97</v>
      </c>
      <c r="AT790" s="4" t="s">
        <v>97</v>
      </c>
      <c r="AU790" s="4" t="s">
        <v>97</v>
      </c>
      <c r="AV790" s="4" t="s">
        <v>97</v>
      </c>
      <c r="AW790" s="4" t="s">
        <v>97</v>
      </c>
      <c r="AX790" s="4" t="s">
        <v>97</v>
      </c>
      <c r="AY790" s="4" t="s">
        <v>97</v>
      </c>
      <c r="AZ790" s="4" t="s">
        <v>97</v>
      </c>
      <c r="BA790" s="4" t="s">
        <v>97</v>
      </c>
      <c r="BB790" s="4" t="s">
        <v>97</v>
      </c>
      <c r="BC790" s="4" t="s">
        <v>96</v>
      </c>
      <c r="BD790" s="4" t="s">
        <v>96</v>
      </c>
      <c r="BE790" s="4">
        <v>0</v>
      </c>
      <c r="BF790" s="4">
        <v>0</v>
      </c>
      <c r="BG790" s="4">
        <v>10</v>
      </c>
      <c r="BH790" s="4">
        <v>0</v>
      </c>
      <c r="BI790" s="4">
        <v>10</v>
      </c>
      <c r="BJ790" s="4">
        <v>0</v>
      </c>
      <c r="BK790" s="4">
        <v>9</v>
      </c>
      <c r="BL790" s="4" t="s">
        <v>97</v>
      </c>
      <c r="BM790" s="4" t="s">
        <v>97</v>
      </c>
      <c r="BN790" s="4" t="s">
        <v>98</v>
      </c>
      <c r="BO790" s="6" t="s">
        <v>97</v>
      </c>
      <c r="BP790" s="6" t="s">
        <v>98</v>
      </c>
      <c r="BQ790" s="6" t="s">
        <v>98</v>
      </c>
      <c r="BR790" s="6" t="s">
        <v>96</v>
      </c>
      <c r="BS790" s="6">
        <v>1</v>
      </c>
      <c r="BT790" s="6" t="s">
        <v>97</v>
      </c>
      <c r="BU790" s="29" t="s">
        <v>429</v>
      </c>
      <c r="BV790" s="29" t="s">
        <v>429</v>
      </c>
      <c r="BW790" s="29" t="s">
        <v>429</v>
      </c>
      <c r="BX790" s="29" t="s">
        <v>429</v>
      </c>
      <c r="BY790" s="29" t="s">
        <v>429</v>
      </c>
      <c r="BZ790" s="65" t="s">
        <v>429</v>
      </c>
      <c r="CA790" s="65" t="s">
        <v>429</v>
      </c>
      <c r="CB790" s="65" t="s">
        <v>429</v>
      </c>
      <c r="CC790" s="65" t="s">
        <v>429</v>
      </c>
      <c r="CD790" s="66">
        <v>53</v>
      </c>
      <c r="CE790" s="66">
        <v>13</v>
      </c>
      <c r="CF790" s="66">
        <v>20</v>
      </c>
      <c r="CG790" s="66">
        <v>0</v>
      </c>
      <c r="CH790" s="66">
        <v>0</v>
      </c>
      <c r="CI790" s="66">
        <v>46</v>
      </c>
      <c r="CJ790" s="66">
        <v>0</v>
      </c>
      <c r="CK790" s="66">
        <v>32</v>
      </c>
      <c r="CL790" s="66">
        <v>585</v>
      </c>
      <c r="CM790" s="66">
        <v>386</v>
      </c>
      <c r="CN790" s="66">
        <v>40</v>
      </c>
      <c r="CO790" s="66">
        <v>88</v>
      </c>
      <c r="CP790" s="66">
        <v>7</v>
      </c>
      <c r="CQ790" s="66">
        <v>9</v>
      </c>
      <c r="CR790" s="67">
        <v>0.15097350781998084</v>
      </c>
      <c r="CS790" s="67">
        <v>0.19214810086179382</v>
      </c>
      <c r="CT790" s="67">
        <v>0.31662942866262367</v>
      </c>
      <c r="CU790" s="67">
        <v>0.18161506543249281</v>
      </c>
      <c r="CV790" s="67">
        <v>0.15863389722310883</v>
      </c>
      <c r="CW790" s="68">
        <v>48</v>
      </c>
      <c r="CX790" s="68">
        <v>51</v>
      </c>
      <c r="CY790" s="68">
        <v>34</v>
      </c>
      <c r="CZ790" s="68">
        <v>29</v>
      </c>
    </row>
    <row r="791" spans="1:371" x14ac:dyDescent="0.3">
      <c r="A791" s="3" t="s">
        <v>1429</v>
      </c>
      <c r="B791" s="3" t="s">
        <v>1454</v>
      </c>
      <c r="C791" s="3" t="s">
        <v>1464</v>
      </c>
      <c r="D791" s="6">
        <v>504009</v>
      </c>
      <c r="E791" s="4">
        <v>16042</v>
      </c>
      <c r="F791" s="4">
        <v>324</v>
      </c>
      <c r="G791" s="54">
        <v>2.0196982919835432E-2</v>
      </c>
      <c r="H791" s="4">
        <v>2</v>
      </c>
      <c r="I791" s="4">
        <v>154</v>
      </c>
      <c r="J791" s="6"/>
      <c r="K791" s="6"/>
      <c r="L791" s="6">
        <v>154</v>
      </c>
      <c r="M791" s="61">
        <v>170</v>
      </c>
      <c r="N791" s="4" t="s">
        <v>1709</v>
      </c>
      <c r="O791" s="4">
        <v>138</v>
      </c>
      <c r="P791" s="4">
        <v>412</v>
      </c>
      <c r="Q791" s="4">
        <v>95</v>
      </c>
      <c r="R791" s="4">
        <v>95</v>
      </c>
      <c r="S791" s="4">
        <v>4</v>
      </c>
      <c r="T791" s="4">
        <v>1</v>
      </c>
      <c r="U791" s="4">
        <v>0</v>
      </c>
      <c r="V791" s="4">
        <v>85</v>
      </c>
      <c r="W791" s="4">
        <v>85</v>
      </c>
      <c r="X791" s="4">
        <v>15</v>
      </c>
      <c r="Y791" s="4">
        <v>0</v>
      </c>
      <c r="Z791" s="4">
        <v>0</v>
      </c>
      <c r="AA791" s="4">
        <v>100</v>
      </c>
      <c r="AB791" s="4">
        <v>99</v>
      </c>
      <c r="AC791" s="4">
        <v>99</v>
      </c>
      <c r="AD791" s="4">
        <v>90</v>
      </c>
      <c r="AE791" s="4">
        <v>90</v>
      </c>
      <c r="AF791" s="4">
        <v>50</v>
      </c>
      <c r="AG791" s="4">
        <v>40</v>
      </c>
      <c r="AH791" s="4">
        <v>10</v>
      </c>
      <c r="AI791" s="4">
        <v>100</v>
      </c>
      <c r="AJ791" s="4">
        <v>4</v>
      </c>
      <c r="AK791" s="4" t="s">
        <v>96</v>
      </c>
      <c r="AL791" s="4" t="s">
        <v>96</v>
      </c>
      <c r="AM791" s="4">
        <v>5</v>
      </c>
      <c r="AN791" s="4" t="s">
        <v>96</v>
      </c>
      <c r="AO791" s="4" t="s">
        <v>96</v>
      </c>
      <c r="AP791" s="4" t="s">
        <v>96</v>
      </c>
      <c r="AQ791" s="4" t="s">
        <v>97</v>
      </c>
      <c r="AR791" s="4" t="s">
        <v>97</v>
      </c>
      <c r="AS791" s="4" t="s">
        <v>96</v>
      </c>
      <c r="AT791" s="4" t="s">
        <v>97</v>
      </c>
      <c r="AU791" s="4" t="s">
        <v>96</v>
      </c>
      <c r="AV791" s="4" t="s">
        <v>97</v>
      </c>
      <c r="AW791" s="4" t="s">
        <v>97</v>
      </c>
      <c r="AX791" s="4" t="s">
        <v>96</v>
      </c>
      <c r="AY791" s="4" t="s">
        <v>97</v>
      </c>
      <c r="AZ791" s="4" t="s">
        <v>96</v>
      </c>
      <c r="BA791" s="4" t="s">
        <v>97</v>
      </c>
      <c r="BB791" s="4" t="s">
        <v>97</v>
      </c>
      <c r="BC791" s="4" t="s">
        <v>96</v>
      </c>
      <c r="BD791" s="4" t="s">
        <v>96</v>
      </c>
      <c r="BE791" s="4">
        <v>0</v>
      </c>
      <c r="BF791" s="4">
        <v>0</v>
      </c>
      <c r="BG791" s="4">
        <v>0</v>
      </c>
      <c r="BH791" s="4">
        <v>0</v>
      </c>
      <c r="BI791" s="4">
        <v>0</v>
      </c>
      <c r="BJ791" s="4">
        <v>0</v>
      </c>
      <c r="BK791" s="4">
        <v>19</v>
      </c>
      <c r="BL791" s="4" t="s">
        <v>97</v>
      </c>
      <c r="BM791" s="4" t="s">
        <v>97</v>
      </c>
      <c r="BN791" s="4" t="s">
        <v>98</v>
      </c>
      <c r="BO791" s="6" t="s">
        <v>96</v>
      </c>
      <c r="BP791" s="6">
        <v>10</v>
      </c>
      <c r="BQ791" s="6" t="s">
        <v>96</v>
      </c>
      <c r="BR791" s="6" t="s">
        <v>96</v>
      </c>
      <c r="BS791" s="6">
        <v>2</v>
      </c>
      <c r="BT791" s="6" t="s">
        <v>96</v>
      </c>
      <c r="BU791" s="29" t="s">
        <v>429</v>
      </c>
      <c r="BV791" s="29" t="s">
        <v>429</v>
      </c>
      <c r="BW791" s="29" t="s">
        <v>429</v>
      </c>
      <c r="BX791" s="29" t="s">
        <v>429</v>
      </c>
      <c r="BY791" s="29" t="s">
        <v>429</v>
      </c>
      <c r="BZ791" s="65" t="s">
        <v>429</v>
      </c>
      <c r="CA791" s="65" t="s">
        <v>1799</v>
      </c>
      <c r="CB791" s="65" t="s">
        <v>429</v>
      </c>
      <c r="CC791" s="65" t="s">
        <v>429</v>
      </c>
      <c r="CD791" s="66">
        <v>272</v>
      </c>
      <c r="CE791" s="66">
        <v>36</v>
      </c>
      <c r="CF791" s="66">
        <v>64</v>
      </c>
      <c r="CG791" s="66">
        <v>0</v>
      </c>
      <c r="CH791" s="66">
        <v>0</v>
      </c>
      <c r="CI791" s="66">
        <v>148</v>
      </c>
      <c r="CJ791" s="66">
        <v>12</v>
      </c>
      <c r="CK791" s="66">
        <v>108</v>
      </c>
      <c r="CL791" s="66">
        <v>2977</v>
      </c>
      <c r="CM791" s="66">
        <v>2002</v>
      </c>
      <c r="CN791" s="66">
        <v>139</v>
      </c>
      <c r="CO791" s="66">
        <v>380</v>
      </c>
      <c r="CP791" s="66">
        <v>12</v>
      </c>
      <c r="CQ791" s="66">
        <v>18</v>
      </c>
      <c r="CR791" s="67">
        <v>0.14748732430524356</v>
      </c>
      <c r="CS791" s="67">
        <v>0.16885950837558564</v>
      </c>
      <c r="CT791" s="67">
        <v>0.32058276105513123</v>
      </c>
      <c r="CU791" s="67">
        <v>0.20088569411462678</v>
      </c>
      <c r="CV791" s="67">
        <v>0.16218471214941274</v>
      </c>
      <c r="CW791" s="68">
        <v>223</v>
      </c>
      <c r="CX791" s="68">
        <v>340</v>
      </c>
      <c r="CY791" s="68">
        <v>140</v>
      </c>
      <c r="CZ791" s="68">
        <v>168</v>
      </c>
    </row>
    <row r="792" spans="1:371" x14ac:dyDescent="0.3">
      <c r="A792" s="3" t="s">
        <v>1429</v>
      </c>
      <c r="B792" s="3" t="s">
        <v>1454</v>
      </c>
      <c r="C792" s="3" t="s">
        <v>1466</v>
      </c>
      <c r="D792" s="6">
        <v>504017</v>
      </c>
      <c r="E792" s="4">
        <v>5403</v>
      </c>
      <c r="F792" s="4">
        <v>815</v>
      </c>
      <c r="G792" s="54">
        <v>0.15084212474551176</v>
      </c>
      <c r="H792" s="4">
        <v>1</v>
      </c>
      <c r="I792" s="4">
        <v>405</v>
      </c>
      <c r="J792" s="6"/>
      <c r="K792" s="6">
        <v>405</v>
      </c>
      <c r="L792" s="6"/>
      <c r="M792" s="61">
        <v>410</v>
      </c>
      <c r="N792" s="4" t="s">
        <v>1712</v>
      </c>
      <c r="O792" s="4">
        <v>72</v>
      </c>
      <c r="P792" s="4">
        <v>218</v>
      </c>
      <c r="Q792" s="4">
        <v>100</v>
      </c>
      <c r="R792" s="4">
        <v>100</v>
      </c>
      <c r="S792" s="4">
        <v>0</v>
      </c>
      <c r="T792" s="4">
        <v>0</v>
      </c>
      <c r="U792" s="4">
        <v>0</v>
      </c>
      <c r="V792" s="4">
        <v>100</v>
      </c>
      <c r="W792" s="4">
        <v>80</v>
      </c>
      <c r="X792" s="4">
        <v>10</v>
      </c>
      <c r="Y792" s="4">
        <v>10</v>
      </c>
      <c r="Z792" s="4">
        <v>0</v>
      </c>
      <c r="AA792" s="4">
        <v>100</v>
      </c>
      <c r="AB792" s="4">
        <v>100</v>
      </c>
      <c r="AC792" s="4">
        <v>100</v>
      </c>
      <c r="AD792" s="4">
        <v>100</v>
      </c>
      <c r="AE792" s="4">
        <v>100</v>
      </c>
      <c r="AF792" s="4">
        <v>0</v>
      </c>
      <c r="AG792" s="4">
        <v>100</v>
      </c>
      <c r="AH792" s="4">
        <v>0</v>
      </c>
      <c r="AI792" s="4">
        <v>100</v>
      </c>
      <c r="AJ792" s="4">
        <v>2</v>
      </c>
      <c r="AK792" s="4" t="s">
        <v>96</v>
      </c>
      <c r="AL792" s="4" t="s">
        <v>96</v>
      </c>
      <c r="AM792" s="4">
        <v>2</v>
      </c>
      <c r="AN792" s="4" t="s">
        <v>97</v>
      </c>
      <c r="AO792" s="4" t="s">
        <v>97</v>
      </c>
      <c r="AP792" s="4" t="s">
        <v>97</v>
      </c>
      <c r="AQ792" s="4" t="s">
        <v>97</v>
      </c>
      <c r="AR792" s="4" t="s">
        <v>97</v>
      </c>
      <c r="AS792" s="4" t="s">
        <v>97</v>
      </c>
      <c r="AT792" s="4" t="s">
        <v>97</v>
      </c>
      <c r="AU792" s="4" t="s">
        <v>97</v>
      </c>
      <c r="AV792" s="4" t="s">
        <v>96</v>
      </c>
      <c r="AW792" s="4" t="s">
        <v>97</v>
      </c>
      <c r="AX792" s="4" t="s">
        <v>97</v>
      </c>
      <c r="AY792" s="4" t="s">
        <v>97</v>
      </c>
      <c r="AZ792" s="4" t="s">
        <v>97</v>
      </c>
      <c r="BA792" s="4" t="s">
        <v>96</v>
      </c>
      <c r="BB792" s="4" t="s">
        <v>97</v>
      </c>
      <c r="BC792" s="4" t="s">
        <v>96</v>
      </c>
      <c r="BD792" s="4" t="s">
        <v>96</v>
      </c>
      <c r="BE792" s="4">
        <v>0</v>
      </c>
      <c r="BF792" s="4">
        <v>0</v>
      </c>
      <c r="BG792" s="4">
        <v>0</v>
      </c>
      <c r="BH792" s="4">
        <v>0</v>
      </c>
      <c r="BI792" s="4">
        <v>0</v>
      </c>
      <c r="BJ792" s="4">
        <v>0</v>
      </c>
      <c r="BK792" s="4">
        <v>12</v>
      </c>
      <c r="BL792" s="4" t="s">
        <v>97</v>
      </c>
      <c r="BM792" s="4" t="s">
        <v>1713</v>
      </c>
      <c r="BN792" s="4" t="s">
        <v>98</v>
      </c>
      <c r="BO792" s="6" t="s">
        <v>97</v>
      </c>
      <c r="BP792" s="6" t="s">
        <v>98</v>
      </c>
      <c r="BQ792" s="6" t="s">
        <v>98</v>
      </c>
      <c r="BR792" s="6" t="s">
        <v>96</v>
      </c>
      <c r="BS792" s="6">
        <v>10</v>
      </c>
      <c r="BT792" s="6" t="s">
        <v>96</v>
      </c>
      <c r="BU792" s="29" t="s">
        <v>429</v>
      </c>
      <c r="BV792" s="29" t="s">
        <v>429</v>
      </c>
      <c r="BW792" s="29" t="s">
        <v>429</v>
      </c>
      <c r="BX792" s="29" t="s">
        <v>429</v>
      </c>
      <c r="BY792" s="29" t="s">
        <v>429</v>
      </c>
      <c r="BZ792" s="65" t="s">
        <v>429</v>
      </c>
      <c r="CA792" s="65" t="s">
        <v>1799</v>
      </c>
      <c r="CB792" s="65" t="s">
        <v>429</v>
      </c>
      <c r="CC792" s="65" t="s">
        <v>429</v>
      </c>
      <c r="CD792" s="66">
        <v>70</v>
      </c>
      <c r="CE792" s="66">
        <v>14</v>
      </c>
      <c r="CF792" s="66">
        <v>12</v>
      </c>
      <c r="CG792" s="66">
        <v>0</v>
      </c>
      <c r="CH792" s="66">
        <v>0</v>
      </c>
      <c r="CI792" s="66">
        <v>70</v>
      </c>
      <c r="CJ792" s="66">
        <v>0</v>
      </c>
      <c r="CK792" s="66">
        <v>42</v>
      </c>
      <c r="CL792" s="66">
        <v>1034</v>
      </c>
      <c r="CM792" s="66">
        <v>662</v>
      </c>
      <c r="CN792" s="66">
        <v>51</v>
      </c>
      <c r="CO792" s="66">
        <v>128</v>
      </c>
      <c r="CP792" s="66">
        <v>38</v>
      </c>
      <c r="CQ792" s="66">
        <v>37</v>
      </c>
      <c r="CR792" s="67">
        <v>0.16286644951140064</v>
      </c>
      <c r="CS792" s="67">
        <v>0.16823146196589384</v>
      </c>
      <c r="CT792" s="67">
        <v>0.30772178578271697</v>
      </c>
      <c r="CU792" s="67">
        <v>0.2046369036213834</v>
      </c>
      <c r="CV792" s="67">
        <v>0.1565433991186051</v>
      </c>
      <c r="CW792" s="68">
        <v>77</v>
      </c>
      <c r="CX792" s="68">
        <v>125</v>
      </c>
      <c r="CY792" s="68">
        <v>59</v>
      </c>
      <c r="CZ792" s="68">
        <v>73</v>
      </c>
    </row>
    <row r="793" spans="1:371" x14ac:dyDescent="0.3">
      <c r="A793" s="3" t="s">
        <v>1429</v>
      </c>
      <c r="B793" s="3" t="s">
        <v>1454</v>
      </c>
      <c r="C793" s="3" t="s">
        <v>1467</v>
      </c>
      <c r="D793" s="6">
        <v>504076</v>
      </c>
      <c r="E793" s="4">
        <v>1752</v>
      </c>
      <c r="F793" s="4">
        <v>329</v>
      </c>
      <c r="G793" s="54">
        <v>0.18778538812785389</v>
      </c>
      <c r="H793" s="4">
        <v>1</v>
      </c>
      <c r="I793" s="4">
        <v>319</v>
      </c>
      <c r="J793" s="6">
        <v>319</v>
      </c>
      <c r="K793" s="6"/>
      <c r="L793" s="6"/>
      <c r="M793" s="61">
        <v>10</v>
      </c>
      <c r="N793" s="4" t="s">
        <v>1709</v>
      </c>
      <c r="O793" s="4">
        <v>61</v>
      </c>
      <c r="P793" s="4">
        <v>131</v>
      </c>
      <c r="Q793" s="4">
        <v>100</v>
      </c>
      <c r="R793" s="4">
        <v>92</v>
      </c>
      <c r="S793" s="4">
        <v>8</v>
      </c>
      <c r="T793" s="4">
        <v>0</v>
      </c>
      <c r="U793" s="4">
        <v>0</v>
      </c>
      <c r="V793" s="4">
        <v>100</v>
      </c>
      <c r="W793" s="4">
        <v>68</v>
      </c>
      <c r="X793" s="4">
        <v>32</v>
      </c>
      <c r="Y793" s="4">
        <v>0</v>
      </c>
      <c r="Z793" s="4">
        <v>0</v>
      </c>
      <c r="AA793" s="4">
        <v>100</v>
      </c>
      <c r="AB793" s="4">
        <v>100</v>
      </c>
      <c r="AC793" s="4">
        <v>100</v>
      </c>
      <c r="AD793" s="4">
        <v>100</v>
      </c>
      <c r="AE793" s="4">
        <v>50</v>
      </c>
      <c r="AF793" s="4">
        <v>0</v>
      </c>
      <c r="AG793" s="4">
        <v>60</v>
      </c>
      <c r="AH793" s="4">
        <v>40</v>
      </c>
      <c r="AI793" s="4">
        <v>100</v>
      </c>
      <c r="AJ793" s="4">
        <v>2</v>
      </c>
      <c r="AK793" s="4" t="s">
        <v>96</v>
      </c>
      <c r="AL793" s="4" t="s">
        <v>96</v>
      </c>
      <c r="AM793" s="4">
        <v>1</v>
      </c>
      <c r="AN793" s="4" t="s">
        <v>96</v>
      </c>
      <c r="AO793" s="4" t="s">
        <v>97</v>
      </c>
      <c r="AP793" s="4" t="s">
        <v>97</v>
      </c>
      <c r="AQ793" s="4" t="s">
        <v>97</v>
      </c>
      <c r="AR793" s="4" t="s">
        <v>97</v>
      </c>
      <c r="AS793" s="4" t="s">
        <v>97</v>
      </c>
      <c r="AT793" s="4" t="s">
        <v>97</v>
      </c>
      <c r="AU793" s="4" t="s">
        <v>97</v>
      </c>
      <c r="AV793" s="4" t="s">
        <v>97</v>
      </c>
      <c r="AW793" s="4" t="s">
        <v>97</v>
      </c>
      <c r="AX793" s="4" t="s">
        <v>97</v>
      </c>
      <c r="AY793" s="4" t="s">
        <v>97</v>
      </c>
      <c r="AZ793" s="4" t="s">
        <v>97</v>
      </c>
      <c r="BA793" s="4" t="s">
        <v>97</v>
      </c>
      <c r="BB793" s="4" t="s">
        <v>97</v>
      </c>
      <c r="BC793" s="4" t="s">
        <v>97</v>
      </c>
      <c r="BD793" s="4" t="s">
        <v>96</v>
      </c>
      <c r="BE793" s="4">
        <v>0</v>
      </c>
      <c r="BF793" s="4">
        <v>7</v>
      </c>
      <c r="BG793" s="4">
        <v>7</v>
      </c>
      <c r="BH793" s="4">
        <v>0</v>
      </c>
      <c r="BI793" s="4">
        <v>0</v>
      </c>
      <c r="BJ793" s="4">
        <v>0</v>
      </c>
      <c r="BK793" s="4">
        <v>9</v>
      </c>
      <c r="BL793" s="4" t="s">
        <v>97</v>
      </c>
      <c r="BM793" s="4" t="s">
        <v>97</v>
      </c>
      <c r="BN793" s="4" t="s">
        <v>98</v>
      </c>
      <c r="BO793" s="6" t="s">
        <v>97</v>
      </c>
      <c r="BP793" s="6" t="s">
        <v>98</v>
      </c>
      <c r="BQ793" s="6" t="s">
        <v>98</v>
      </c>
      <c r="BR793" s="6" t="s">
        <v>96</v>
      </c>
      <c r="BS793" s="6">
        <v>38</v>
      </c>
      <c r="BT793" s="6" t="s">
        <v>96</v>
      </c>
      <c r="BU793" s="29" t="s">
        <v>429</v>
      </c>
      <c r="BV793" s="29" t="s">
        <v>429</v>
      </c>
      <c r="BW793" s="29" t="s">
        <v>429</v>
      </c>
      <c r="BX793" s="29" t="s">
        <v>1802</v>
      </c>
      <c r="BY793" s="29" t="s">
        <v>429</v>
      </c>
      <c r="BZ793" s="65" t="s">
        <v>429</v>
      </c>
      <c r="CA793" s="65" t="s">
        <v>429</v>
      </c>
      <c r="CB793" s="65" t="s">
        <v>429</v>
      </c>
      <c r="CC793" s="65" t="s">
        <v>429</v>
      </c>
      <c r="CD793" s="66">
        <v>16</v>
      </c>
      <c r="CE793" s="66">
        <v>3</v>
      </c>
      <c r="CF793" s="66">
        <v>2</v>
      </c>
      <c r="CG793" s="66">
        <v>0</v>
      </c>
      <c r="CH793" s="66">
        <v>0</v>
      </c>
      <c r="CI793" s="66">
        <v>131</v>
      </c>
      <c r="CJ793" s="66">
        <v>0</v>
      </c>
      <c r="CK793" s="66">
        <v>43</v>
      </c>
      <c r="CL793" s="66">
        <v>423</v>
      </c>
      <c r="CM793" s="66">
        <v>226</v>
      </c>
      <c r="CN793" s="66">
        <v>13</v>
      </c>
      <c r="CO793" s="66">
        <v>55</v>
      </c>
      <c r="CP793" s="66">
        <v>87</v>
      </c>
      <c r="CQ793" s="66">
        <v>83</v>
      </c>
      <c r="CR793" s="67">
        <v>0.20919269298762522</v>
      </c>
      <c r="CS793" s="67">
        <v>0.20388921626399528</v>
      </c>
      <c r="CT793" s="67">
        <v>0.28874484384207427</v>
      </c>
      <c r="CU793" s="67">
        <v>0.16912197996464348</v>
      </c>
      <c r="CV793" s="67">
        <v>0.12905126694166175</v>
      </c>
      <c r="CW793" s="68">
        <v>38</v>
      </c>
      <c r="CX793" s="68">
        <v>24</v>
      </c>
      <c r="CY793" s="68">
        <v>17</v>
      </c>
      <c r="CZ793" s="68">
        <v>20</v>
      </c>
    </row>
    <row r="794" spans="1:371" x14ac:dyDescent="0.3">
      <c r="A794" s="3" t="s">
        <v>1429</v>
      </c>
      <c r="B794" s="3" t="s">
        <v>1454</v>
      </c>
      <c r="C794" s="3" t="s">
        <v>1469</v>
      </c>
      <c r="D794" s="6">
        <v>504106</v>
      </c>
      <c r="E794" s="4">
        <v>3875</v>
      </c>
      <c r="F794" s="4">
        <v>120</v>
      </c>
      <c r="G794" s="54">
        <v>3.0967741935483871E-2</v>
      </c>
      <c r="H794" s="4">
        <v>1</v>
      </c>
      <c r="I794" s="4">
        <v>100</v>
      </c>
      <c r="J794" s="6"/>
      <c r="K794" s="6">
        <v>100</v>
      </c>
      <c r="L794" s="6"/>
      <c r="M794" s="61">
        <v>20</v>
      </c>
      <c r="N794" s="4" t="s">
        <v>1709</v>
      </c>
      <c r="O794" s="4">
        <v>100</v>
      </c>
      <c r="P794" s="4">
        <v>400</v>
      </c>
      <c r="Q794" s="4">
        <v>100</v>
      </c>
      <c r="R794" s="4">
        <v>100</v>
      </c>
      <c r="S794" s="4">
        <v>0</v>
      </c>
      <c r="T794" s="4">
        <v>0</v>
      </c>
      <c r="U794" s="4">
        <v>0</v>
      </c>
      <c r="V794" s="4">
        <v>60</v>
      </c>
      <c r="W794" s="4">
        <v>40</v>
      </c>
      <c r="X794" s="4">
        <v>60</v>
      </c>
      <c r="Y794" s="4">
        <v>0</v>
      </c>
      <c r="Z794" s="4">
        <v>0</v>
      </c>
      <c r="AA794" s="4">
        <v>100</v>
      </c>
      <c r="AB794" s="4">
        <v>100</v>
      </c>
      <c r="AC794" s="4">
        <v>100</v>
      </c>
      <c r="AD794" s="4">
        <v>100</v>
      </c>
      <c r="AE794" s="4">
        <v>70</v>
      </c>
      <c r="AF794" s="4">
        <v>0</v>
      </c>
      <c r="AG794" s="4">
        <v>85</v>
      </c>
      <c r="AH794" s="4">
        <v>15</v>
      </c>
      <c r="AI794" s="4">
        <v>100</v>
      </c>
      <c r="AJ794" s="4">
        <v>4</v>
      </c>
      <c r="AK794" s="4" t="s">
        <v>96</v>
      </c>
      <c r="AL794" s="4" t="s">
        <v>96</v>
      </c>
      <c r="AM794" s="4">
        <v>6</v>
      </c>
      <c r="AN794" s="4" t="s">
        <v>97</v>
      </c>
      <c r="AO794" s="4" t="s">
        <v>97</v>
      </c>
      <c r="AP794" s="4" t="s">
        <v>96</v>
      </c>
      <c r="AQ794" s="4" t="s">
        <v>96</v>
      </c>
      <c r="AR794" s="4" t="s">
        <v>96</v>
      </c>
      <c r="AS794" s="4" t="s">
        <v>97</v>
      </c>
      <c r="AT794" s="4" t="s">
        <v>97</v>
      </c>
      <c r="AU794" s="4" t="s">
        <v>97</v>
      </c>
      <c r="AV794" s="4" t="s">
        <v>96</v>
      </c>
      <c r="AW794" s="4" t="s">
        <v>96</v>
      </c>
      <c r="AX794" s="4" t="s">
        <v>97</v>
      </c>
      <c r="AY794" s="4" t="s">
        <v>97</v>
      </c>
      <c r="AZ794" s="4" t="s">
        <v>97</v>
      </c>
      <c r="BA794" s="4" t="s">
        <v>97</v>
      </c>
      <c r="BB794" s="4" t="s">
        <v>97</v>
      </c>
      <c r="BC794" s="4" t="s">
        <v>96</v>
      </c>
      <c r="BD794" s="4" t="s">
        <v>96</v>
      </c>
      <c r="BE794" s="4">
        <v>0</v>
      </c>
      <c r="BF794" s="4">
        <v>0</v>
      </c>
      <c r="BG794" s="4">
        <v>0</v>
      </c>
      <c r="BH794" s="4">
        <v>0</v>
      </c>
      <c r="BI794" s="4">
        <v>10</v>
      </c>
      <c r="BJ794" s="4">
        <v>0</v>
      </c>
      <c r="BK794" s="4">
        <v>11</v>
      </c>
      <c r="BL794" s="4" t="s">
        <v>97</v>
      </c>
      <c r="BM794" s="4" t="s">
        <v>1439</v>
      </c>
      <c r="BN794" s="4" t="s">
        <v>98</v>
      </c>
      <c r="BO794" s="6" t="s">
        <v>97</v>
      </c>
      <c r="BP794" s="6" t="s">
        <v>98</v>
      </c>
      <c r="BQ794" s="6" t="s">
        <v>98</v>
      </c>
      <c r="BR794" s="6" t="s">
        <v>96</v>
      </c>
      <c r="BS794" s="6">
        <v>14</v>
      </c>
      <c r="BT794" s="6" t="s">
        <v>96</v>
      </c>
      <c r="BU794" s="29" t="s">
        <v>429</v>
      </c>
      <c r="BV794" s="29" t="s">
        <v>429</v>
      </c>
      <c r="BW794" s="29" t="s">
        <v>429</v>
      </c>
      <c r="BX794" s="29" t="s">
        <v>429</v>
      </c>
      <c r="BY794" s="29" t="s">
        <v>429</v>
      </c>
      <c r="BZ794" s="65" t="s">
        <v>429</v>
      </c>
      <c r="CA794" s="65" t="s">
        <v>429</v>
      </c>
      <c r="CB794" s="65" t="s">
        <v>429</v>
      </c>
      <c r="CC794" s="65" t="s">
        <v>429</v>
      </c>
      <c r="CD794" s="66">
        <v>45</v>
      </c>
      <c r="CE794" s="66">
        <v>9</v>
      </c>
      <c r="CF794" s="66">
        <v>11</v>
      </c>
      <c r="CG794" s="66">
        <v>0</v>
      </c>
      <c r="CH794" s="66">
        <v>0</v>
      </c>
      <c r="CI794" s="66">
        <v>53</v>
      </c>
      <c r="CJ794" s="66">
        <v>0</v>
      </c>
      <c r="CK794" s="66">
        <v>30</v>
      </c>
      <c r="CL794" s="66">
        <v>672</v>
      </c>
      <c r="CM794" s="66">
        <v>443</v>
      </c>
      <c r="CN794" s="66">
        <v>41</v>
      </c>
      <c r="CO794" s="66">
        <v>82</v>
      </c>
      <c r="CP794" s="66">
        <v>30</v>
      </c>
      <c r="CQ794" s="66">
        <v>21</v>
      </c>
      <c r="CR794" s="67">
        <v>0.13726012793176973</v>
      </c>
      <c r="CS794" s="67">
        <v>0.1900319829424307</v>
      </c>
      <c r="CT794" s="67">
        <v>0.33155650319829422</v>
      </c>
      <c r="CU794" s="67">
        <v>0.18443496801705758</v>
      </c>
      <c r="CV794" s="67">
        <v>0.15671641791044777</v>
      </c>
      <c r="CW794" s="68">
        <v>47</v>
      </c>
      <c r="CX794" s="68">
        <v>34</v>
      </c>
      <c r="CY794" s="68">
        <v>36</v>
      </c>
      <c r="CZ794" s="68">
        <v>38</v>
      </c>
    </row>
    <row r="795" spans="1:371" x14ac:dyDescent="0.3">
      <c r="A795" s="3" t="s">
        <v>1429</v>
      </c>
      <c r="B795" s="3" t="s">
        <v>1454</v>
      </c>
      <c r="C795" s="3" t="s">
        <v>1471</v>
      </c>
      <c r="D795" s="6">
        <v>504149</v>
      </c>
      <c r="E795" s="4">
        <v>1405</v>
      </c>
      <c r="F795" s="4">
        <v>52</v>
      </c>
      <c r="G795" s="54">
        <v>3.7010676156583627E-2</v>
      </c>
      <c r="H795" s="4">
        <v>1</v>
      </c>
      <c r="I795" s="4">
        <v>42</v>
      </c>
      <c r="J795" s="6"/>
      <c r="K795" s="6"/>
      <c r="L795" s="6">
        <v>42</v>
      </c>
      <c r="M795" s="61">
        <v>10</v>
      </c>
      <c r="N795" s="4" t="s">
        <v>1712</v>
      </c>
      <c r="O795" s="4">
        <v>5</v>
      </c>
      <c r="P795" s="4">
        <v>7</v>
      </c>
      <c r="Q795" s="4">
        <v>90</v>
      </c>
      <c r="R795" s="4">
        <v>80</v>
      </c>
      <c r="S795" s="4">
        <v>20</v>
      </c>
      <c r="T795" s="4">
        <v>0</v>
      </c>
      <c r="U795" s="4">
        <v>0</v>
      </c>
      <c r="V795" s="4">
        <v>0</v>
      </c>
      <c r="W795" s="4">
        <v>0</v>
      </c>
      <c r="X795" s="4">
        <v>90</v>
      </c>
      <c r="Y795" s="4">
        <v>10</v>
      </c>
      <c r="Z795" s="4">
        <v>0</v>
      </c>
      <c r="AA795" s="4">
        <v>100</v>
      </c>
      <c r="AB795" s="4">
        <v>100</v>
      </c>
      <c r="AC795" s="4">
        <v>100</v>
      </c>
      <c r="AD795" s="4">
        <v>90</v>
      </c>
      <c r="AE795" s="4">
        <v>90</v>
      </c>
      <c r="AF795" s="4">
        <v>0</v>
      </c>
      <c r="AG795" s="4">
        <v>0</v>
      </c>
      <c r="AH795" s="4">
        <v>10</v>
      </c>
      <c r="AI795" s="4">
        <v>100</v>
      </c>
      <c r="AJ795" s="4">
        <v>4</v>
      </c>
      <c r="AK795" s="4" t="s">
        <v>96</v>
      </c>
      <c r="AL795" s="4" t="s">
        <v>96</v>
      </c>
      <c r="AM795" s="4">
        <v>7</v>
      </c>
      <c r="AN795" s="4" t="s">
        <v>97</v>
      </c>
      <c r="AO795" s="4" t="s">
        <v>97</v>
      </c>
      <c r="AP795" s="4" t="s">
        <v>97</v>
      </c>
      <c r="AQ795" s="4" t="s">
        <v>97</v>
      </c>
      <c r="AR795" s="4" t="s">
        <v>96</v>
      </c>
      <c r="AS795" s="4" t="s">
        <v>97</v>
      </c>
      <c r="AT795" s="4" t="s">
        <v>97</v>
      </c>
      <c r="AU795" s="4" t="s">
        <v>97</v>
      </c>
      <c r="AV795" s="4" t="s">
        <v>97</v>
      </c>
      <c r="AW795" s="4" t="s">
        <v>97</v>
      </c>
      <c r="AX795" s="4" t="s">
        <v>97</v>
      </c>
      <c r="AY795" s="4" t="s">
        <v>97</v>
      </c>
      <c r="AZ795" s="4" t="s">
        <v>97</v>
      </c>
      <c r="BA795" s="4" t="s">
        <v>97</v>
      </c>
      <c r="BB795" s="4" t="s">
        <v>97</v>
      </c>
      <c r="BC795" s="4" t="s">
        <v>96</v>
      </c>
      <c r="BD795" s="4" t="s">
        <v>97</v>
      </c>
      <c r="BE795" s="4">
        <v>0</v>
      </c>
      <c r="BF795" s="4">
        <v>0</v>
      </c>
      <c r="BG795" s="4">
        <v>8</v>
      </c>
      <c r="BH795" s="4">
        <v>0</v>
      </c>
      <c r="BI795" s="4">
        <v>3</v>
      </c>
      <c r="BJ795" s="4">
        <v>0</v>
      </c>
      <c r="BK795" s="4">
        <v>7</v>
      </c>
      <c r="BL795" s="4" t="s">
        <v>97</v>
      </c>
      <c r="BM795" s="4" t="s">
        <v>97</v>
      </c>
      <c r="BN795" s="4" t="s">
        <v>98</v>
      </c>
      <c r="BO795" s="6" t="s">
        <v>97</v>
      </c>
      <c r="BP795" s="6" t="s">
        <v>98</v>
      </c>
      <c r="BQ795" s="6" t="s">
        <v>98</v>
      </c>
      <c r="BR795" s="6" t="s">
        <v>96</v>
      </c>
      <c r="BS795" s="6">
        <v>2</v>
      </c>
      <c r="BT795" s="6" t="s">
        <v>96</v>
      </c>
      <c r="BU795" s="70" t="s">
        <v>429</v>
      </c>
      <c r="BV795" s="70" t="s">
        <v>429</v>
      </c>
      <c r="BW795" s="70" t="s">
        <v>429</v>
      </c>
      <c r="BX795" s="70" t="s">
        <v>429</v>
      </c>
      <c r="BY795" s="70" t="s">
        <v>429</v>
      </c>
      <c r="BZ795" s="71" t="s">
        <v>429</v>
      </c>
      <c r="CA795" s="71" t="s">
        <v>429</v>
      </c>
      <c r="CB795" s="71" t="s">
        <v>429</v>
      </c>
      <c r="CC795" s="71" t="s">
        <v>429</v>
      </c>
      <c r="CD795" s="66">
        <v>14</v>
      </c>
      <c r="CE795" s="66">
        <v>1</v>
      </c>
      <c r="CF795" s="66">
        <v>3</v>
      </c>
      <c r="CG795" s="66">
        <v>0</v>
      </c>
      <c r="CH795" s="66">
        <v>0</v>
      </c>
      <c r="CI795" s="66">
        <v>18</v>
      </c>
      <c r="CJ795" s="66">
        <v>0</v>
      </c>
      <c r="CK795" s="66">
        <v>5</v>
      </c>
      <c r="CL795" s="66">
        <v>263</v>
      </c>
      <c r="CM795" s="66">
        <v>165</v>
      </c>
      <c r="CN795" s="66">
        <v>15</v>
      </c>
      <c r="CO795" s="66">
        <v>39</v>
      </c>
      <c r="CP795" s="66">
        <v>5</v>
      </c>
      <c r="CQ795" s="66">
        <v>4</v>
      </c>
      <c r="CR795" s="67">
        <v>0.18148688046647229</v>
      </c>
      <c r="CS795" s="67">
        <v>0.15962099125364432</v>
      </c>
      <c r="CT795" s="67">
        <v>0.32653061224489793</v>
      </c>
      <c r="CU795" s="67">
        <v>0.17128279883381925</v>
      </c>
      <c r="CV795" s="67">
        <v>0.16107871720116618</v>
      </c>
      <c r="CW795" s="68">
        <v>53</v>
      </c>
      <c r="CX795" s="68">
        <v>20</v>
      </c>
      <c r="CY795" s="68">
        <v>20</v>
      </c>
      <c r="CZ795" s="68">
        <v>16</v>
      </c>
    </row>
    <row r="796" spans="1:371" x14ac:dyDescent="0.3">
      <c r="A796" s="3" t="s">
        <v>1429</v>
      </c>
      <c r="B796" s="3" t="s">
        <v>1454</v>
      </c>
      <c r="C796" s="3" t="s">
        <v>1473</v>
      </c>
      <c r="D796" s="6">
        <v>504181</v>
      </c>
      <c r="E796" s="4">
        <v>855</v>
      </c>
      <c r="F796" s="4">
        <v>82</v>
      </c>
      <c r="G796" s="54">
        <v>9.5906432748538009E-2</v>
      </c>
      <c r="H796" s="4">
        <v>1</v>
      </c>
      <c r="I796" s="4">
        <v>32</v>
      </c>
      <c r="J796" s="6"/>
      <c r="K796" s="6">
        <v>32</v>
      </c>
      <c r="L796" s="6"/>
      <c r="M796" s="61">
        <v>50</v>
      </c>
      <c r="N796" s="4" t="s">
        <v>1712</v>
      </c>
      <c r="O796" s="4">
        <v>20</v>
      </c>
      <c r="P796" s="4">
        <v>62</v>
      </c>
      <c r="Q796" s="4">
        <v>100</v>
      </c>
      <c r="R796" s="4">
        <v>90</v>
      </c>
      <c r="S796" s="4">
        <v>10</v>
      </c>
      <c r="T796" s="4">
        <v>0</v>
      </c>
      <c r="U796" s="4">
        <v>0</v>
      </c>
      <c r="V796" s="4">
        <v>100</v>
      </c>
      <c r="W796" s="4">
        <v>60</v>
      </c>
      <c r="X796" s="4">
        <v>40</v>
      </c>
      <c r="Y796" s="4">
        <v>0</v>
      </c>
      <c r="Z796" s="4">
        <v>0</v>
      </c>
      <c r="AA796" s="4">
        <v>100</v>
      </c>
      <c r="AB796" s="4">
        <v>100</v>
      </c>
      <c r="AC796" s="4">
        <v>100</v>
      </c>
      <c r="AD796" s="4">
        <v>100</v>
      </c>
      <c r="AE796" s="4">
        <v>80</v>
      </c>
      <c r="AF796" s="4">
        <v>0</v>
      </c>
      <c r="AG796" s="4">
        <v>80</v>
      </c>
      <c r="AH796" s="4">
        <v>20</v>
      </c>
      <c r="AI796" s="4">
        <v>100</v>
      </c>
      <c r="AJ796" s="4">
        <v>2</v>
      </c>
      <c r="AK796" s="4" t="s">
        <v>96</v>
      </c>
      <c r="AL796" s="4" t="s">
        <v>96</v>
      </c>
      <c r="AM796" s="4">
        <v>12</v>
      </c>
      <c r="AN796" s="4" t="s">
        <v>97</v>
      </c>
      <c r="AO796" s="4" t="s">
        <v>97</v>
      </c>
      <c r="AP796" s="4" t="s">
        <v>97</v>
      </c>
      <c r="AQ796" s="4" t="s">
        <v>96</v>
      </c>
      <c r="AR796" s="4" t="s">
        <v>96</v>
      </c>
      <c r="AS796" s="4" t="s">
        <v>97</v>
      </c>
      <c r="AT796" s="4" t="s">
        <v>97</v>
      </c>
      <c r="AU796" s="4" t="s">
        <v>97</v>
      </c>
      <c r="AV796" s="4" t="s">
        <v>97</v>
      </c>
      <c r="AW796" s="4" t="s">
        <v>97</v>
      </c>
      <c r="AX796" s="4" t="s">
        <v>97</v>
      </c>
      <c r="AY796" s="4" t="s">
        <v>97</v>
      </c>
      <c r="AZ796" s="4" t="s">
        <v>97</v>
      </c>
      <c r="BA796" s="4" t="s">
        <v>97</v>
      </c>
      <c r="BB796" s="4" t="s">
        <v>97</v>
      </c>
      <c r="BC796" s="4" t="s">
        <v>97</v>
      </c>
      <c r="BD796" s="4" t="s">
        <v>96</v>
      </c>
      <c r="BE796" s="4">
        <v>1</v>
      </c>
      <c r="BF796" s="4">
        <v>6</v>
      </c>
      <c r="BG796" s="4">
        <v>15</v>
      </c>
      <c r="BH796" s="4">
        <v>0</v>
      </c>
      <c r="BI796" s="4">
        <v>15</v>
      </c>
      <c r="BJ796" s="4">
        <v>1</v>
      </c>
      <c r="BK796" s="4">
        <v>7</v>
      </c>
      <c r="BL796" s="4" t="s">
        <v>97</v>
      </c>
      <c r="BM796" s="4" t="s">
        <v>97</v>
      </c>
      <c r="BN796" s="4" t="s">
        <v>98</v>
      </c>
      <c r="BO796" s="6" t="s">
        <v>97</v>
      </c>
      <c r="BP796" s="6" t="s">
        <v>98</v>
      </c>
      <c r="BQ796" s="6" t="s">
        <v>98</v>
      </c>
      <c r="BR796" s="6" t="s">
        <v>96</v>
      </c>
      <c r="BS796" s="6">
        <v>2</v>
      </c>
      <c r="BT796" s="6" t="s">
        <v>96</v>
      </c>
      <c r="BU796" s="29" t="s">
        <v>429</v>
      </c>
      <c r="BV796" s="29" t="s">
        <v>429</v>
      </c>
      <c r="BW796" s="29" t="s">
        <v>429</v>
      </c>
      <c r="BX796" s="29" t="s">
        <v>429</v>
      </c>
      <c r="BY796" s="29" t="s">
        <v>429</v>
      </c>
      <c r="BZ796" s="65" t="s">
        <v>429</v>
      </c>
      <c r="CA796" s="65" t="s">
        <v>429</v>
      </c>
      <c r="CB796" s="65" t="s">
        <v>429</v>
      </c>
      <c r="CC796" s="65" t="s">
        <v>429</v>
      </c>
      <c r="CD796" s="66">
        <v>20</v>
      </c>
      <c r="CE796" s="66">
        <v>4</v>
      </c>
      <c r="CF796" s="66">
        <v>3</v>
      </c>
      <c r="CG796" s="66">
        <v>0</v>
      </c>
      <c r="CH796" s="66">
        <v>2</v>
      </c>
      <c r="CI796" s="66">
        <v>24</v>
      </c>
      <c r="CJ796" s="66">
        <v>0</v>
      </c>
      <c r="CK796" s="66">
        <v>10</v>
      </c>
      <c r="CL796" s="66">
        <v>176</v>
      </c>
      <c r="CM796" s="66">
        <v>117</v>
      </c>
      <c r="CN796" s="66">
        <v>11</v>
      </c>
      <c r="CO796" s="66">
        <v>29</v>
      </c>
      <c r="CP796" s="66">
        <v>12</v>
      </c>
      <c r="CQ796" s="66">
        <v>12</v>
      </c>
      <c r="CR796" s="67">
        <v>0.15893271461716937</v>
      </c>
      <c r="CS796" s="67">
        <v>0.20301624129930396</v>
      </c>
      <c r="CT796" s="67">
        <v>0.32134570765661252</v>
      </c>
      <c r="CU796" s="67">
        <v>0.16357308584686775</v>
      </c>
      <c r="CV796" s="67">
        <v>0.1531322505800464</v>
      </c>
      <c r="CW796" s="68">
        <v>12</v>
      </c>
      <c r="CX796" s="68">
        <v>20</v>
      </c>
      <c r="CY796" s="68">
        <v>10</v>
      </c>
      <c r="CZ796" s="68">
        <v>10</v>
      </c>
    </row>
    <row r="797" spans="1:371" x14ac:dyDescent="0.3">
      <c r="A797" s="3" t="s">
        <v>1429</v>
      </c>
      <c r="B797" s="3" t="s">
        <v>1475</v>
      </c>
      <c r="C797" s="3" t="s">
        <v>1475</v>
      </c>
      <c r="D797" s="6">
        <v>507032</v>
      </c>
      <c r="E797" s="4">
        <v>20896</v>
      </c>
      <c r="F797" s="4">
        <v>832</v>
      </c>
      <c r="G797" s="54">
        <v>3.9816232771822356E-2</v>
      </c>
      <c r="H797" s="4">
        <v>4</v>
      </c>
      <c r="I797" s="4">
        <v>522</v>
      </c>
      <c r="J797" s="6"/>
      <c r="K797" s="6">
        <v>426</v>
      </c>
      <c r="L797" s="6">
        <v>96</v>
      </c>
      <c r="M797" s="61">
        <v>310</v>
      </c>
      <c r="N797" s="4" t="s">
        <v>1709</v>
      </c>
      <c r="O797" s="4">
        <v>140</v>
      </c>
      <c r="P797" s="4">
        <v>426</v>
      </c>
      <c r="Q797" s="4">
        <v>100</v>
      </c>
      <c r="R797" s="4">
        <v>95</v>
      </c>
      <c r="S797" s="4">
        <v>5</v>
      </c>
      <c r="T797" s="4">
        <v>0</v>
      </c>
      <c r="U797" s="4">
        <v>0</v>
      </c>
      <c r="V797" s="4">
        <v>100</v>
      </c>
      <c r="W797" s="4">
        <v>95</v>
      </c>
      <c r="X797" s="4">
        <v>5</v>
      </c>
      <c r="Y797" s="4">
        <v>0</v>
      </c>
      <c r="Z797" s="4">
        <v>0</v>
      </c>
      <c r="AA797" s="4">
        <v>100</v>
      </c>
      <c r="AB797" s="4">
        <v>95</v>
      </c>
      <c r="AC797" s="4">
        <v>98</v>
      </c>
      <c r="AD797" s="4">
        <v>97</v>
      </c>
      <c r="AE797" s="4">
        <v>97</v>
      </c>
      <c r="AF797" s="4">
        <v>60</v>
      </c>
      <c r="AG797" s="4">
        <v>40</v>
      </c>
      <c r="AH797" s="4">
        <v>0</v>
      </c>
      <c r="AI797" s="4">
        <v>100</v>
      </c>
      <c r="AJ797" s="4">
        <v>4</v>
      </c>
      <c r="AK797" s="4" t="s">
        <v>96</v>
      </c>
      <c r="AL797" s="4" t="s">
        <v>96</v>
      </c>
      <c r="AM797" s="4">
        <v>6</v>
      </c>
      <c r="AN797" s="4" t="s">
        <v>96</v>
      </c>
      <c r="AO797" s="4" t="s">
        <v>96</v>
      </c>
      <c r="AP797" s="4" t="s">
        <v>97</v>
      </c>
      <c r="AQ797" s="4" t="s">
        <v>97</v>
      </c>
      <c r="AR797" s="4" t="s">
        <v>97</v>
      </c>
      <c r="AS797" s="4" t="s">
        <v>97</v>
      </c>
      <c r="AT797" s="4" t="s">
        <v>97</v>
      </c>
      <c r="AU797" s="4" t="s">
        <v>96</v>
      </c>
      <c r="AV797" s="4" t="s">
        <v>96</v>
      </c>
      <c r="AW797" s="4" t="s">
        <v>96</v>
      </c>
      <c r="AX797" s="4" t="s">
        <v>97</v>
      </c>
      <c r="AY797" s="4" t="s">
        <v>96</v>
      </c>
      <c r="AZ797" s="4" t="s">
        <v>97</v>
      </c>
      <c r="BA797" s="4" t="s">
        <v>97</v>
      </c>
      <c r="BB797" s="4" t="s">
        <v>97</v>
      </c>
      <c r="BC797" s="4" t="s">
        <v>96</v>
      </c>
      <c r="BD797" s="4" t="s">
        <v>1710</v>
      </c>
      <c r="BE797" s="4">
        <v>0</v>
      </c>
      <c r="BF797" s="4">
        <v>0</v>
      </c>
      <c r="BG797" s="4">
        <v>0</v>
      </c>
      <c r="BH797" s="4">
        <v>0</v>
      </c>
      <c r="BI797" s="4">
        <v>0</v>
      </c>
      <c r="BJ797" s="4">
        <v>0</v>
      </c>
      <c r="BK797" s="4">
        <v>17</v>
      </c>
      <c r="BL797" s="4" t="s">
        <v>97</v>
      </c>
      <c r="BM797" s="4" t="s">
        <v>96</v>
      </c>
      <c r="BN797" s="4" t="s">
        <v>1736</v>
      </c>
      <c r="BO797" s="6" t="s">
        <v>97</v>
      </c>
      <c r="BP797" s="6" t="s">
        <v>98</v>
      </c>
      <c r="BQ797" s="6" t="s">
        <v>98</v>
      </c>
      <c r="BR797" s="6" t="s">
        <v>96</v>
      </c>
      <c r="BS797" s="6">
        <v>28</v>
      </c>
      <c r="BT797" s="6" t="s">
        <v>96</v>
      </c>
      <c r="BU797" s="29" t="s">
        <v>429</v>
      </c>
      <c r="BV797" s="29" t="s">
        <v>1798</v>
      </c>
      <c r="BW797" s="29" t="s">
        <v>429</v>
      </c>
      <c r="BX797" s="29" t="s">
        <v>429</v>
      </c>
      <c r="BY797" s="29" t="s">
        <v>430</v>
      </c>
      <c r="BZ797" s="65" t="s">
        <v>1800</v>
      </c>
      <c r="CA797" s="65" t="s">
        <v>429</v>
      </c>
      <c r="CB797" s="65" t="s">
        <v>429</v>
      </c>
      <c r="CC797" s="65" t="s">
        <v>429</v>
      </c>
      <c r="CD797" s="66">
        <v>294</v>
      </c>
      <c r="CE797" s="66">
        <v>49</v>
      </c>
      <c r="CF797" s="66">
        <v>63</v>
      </c>
      <c r="CG797" s="66">
        <v>0</v>
      </c>
      <c r="CH797" s="66">
        <v>0</v>
      </c>
      <c r="CI797" s="66">
        <v>283</v>
      </c>
      <c r="CJ797" s="66">
        <v>2</v>
      </c>
      <c r="CK797" s="66">
        <v>192</v>
      </c>
      <c r="CL797" s="66">
        <v>3975</v>
      </c>
      <c r="CM797" s="66">
        <v>2586</v>
      </c>
      <c r="CN797" s="66">
        <v>180</v>
      </c>
      <c r="CO797" s="66">
        <v>483</v>
      </c>
      <c r="CP797" s="66">
        <v>49</v>
      </c>
      <c r="CQ797" s="66">
        <v>51</v>
      </c>
      <c r="CR797" s="67">
        <v>0.14283057466989027</v>
      </c>
      <c r="CS797" s="67">
        <v>0.16491538032360051</v>
      </c>
      <c r="CT797" s="67">
        <v>0.31444113818114189</v>
      </c>
      <c r="CU797" s="67">
        <v>0.19853077924493212</v>
      </c>
      <c r="CV797" s="67">
        <v>0.17928212758043519</v>
      </c>
      <c r="CW797" s="68">
        <v>226</v>
      </c>
      <c r="CX797" s="68">
        <v>401</v>
      </c>
      <c r="CY797" s="68">
        <v>195</v>
      </c>
      <c r="CZ797" s="68">
        <v>227</v>
      </c>
    </row>
    <row r="798" spans="1:371" x14ac:dyDescent="0.3">
      <c r="A798" s="3" t="s">
        <v>1429</v>
      </c>
      <c r="B798" s="3" t="s">
        <v>1475</v>
      </c>
      <c r="C798" s="3" t="s">
        <v>1479</v>
      </c>
      <c r="D798" s="6">
        <v>507172</v>
      </c>
      <c r="E798" s="4">
        <v>1088</v>
      </c>
      <c r="F798" s="4">
        <v>86</v>
      </c>
      <c r="G798" s="54">
        <v>7.904411764705882E-2</v>
      </c>
      <c r="H798" s="4">
        <v>1</v>
      </c>
      <c r="I798" s="4">
        <v>76</v>
      </c>
      <c r="J798" s="6"/>
      <c r="K798" s="6"/>
      <c r="L798" s="6">
        <v>76</v>
      </c>
      <c r="M798" s="61">
        <v>10</v>
      </c>
      <c r="N798" s="4" t="s">
        <v>1712</v>
      </c>
      <c r="O798" s="4">
        <v>0</v>
      </c>
      <c r="P798" s="4">
        <v>0</v>
      </c>
      <c r="Q798" s="4">
        <v>100</v>
      </c>
      <c r="R798" s="4">
        <v>100</v>
      </c>
      <c r="S798" s="4">
        <v>0</v>
      </c>
      <c r="T798" s="4">
        <v>0</v>
      </c>
      <c r="U798" s="4">
        <v>0</v>
      </c>
      <c r="V798" s="4">
        <v>100</v>
      </c>
      <c r="W798" s="4">
        <v>100</v>
      </c>
      <c r="X798" s="4">
        <v>0</v>
      </c>
      <c r="Y798" s="4">
        <v>0</v>
      </c>
      <c r="Z798" s="4">
        <v>0</v>
      </c>
      <c r="AA798" s="4">
        <v>100</v>
      </c>
      <c r="AB798" s="4">
        <v>100</v>
      </c>
      <c r="AC798" s="4">
        <v>100</v>
      </c>
      <c r="AD798" s="4">
        <v>100</v>
      </c>
      <c r="AE798" s="4">
        <v>95</v>
      </c>
      <c r="AF798" s="4">
        <v>0</v>
      </c>
      <c r="AG798" s="4">
        <v>95</v>
      </c>
      <c r="AH798" s="4">
        <v>5</v>
      </c>
      <c r="AI798" s="4">
        <v>100</v>
      </c>
      <c r="AJ798" s="4">
        <v>2</v>
      </c>
      <c r="AK798" s="4" t="s">
        <v>96</v>
      </c>
      <c r="AL798" s="4" t="s">
        <v>96</v>
      </c>
      <c r="AM798" s="4">
        <v>2</v>
      </c>
      <c r="AN798" s="4" t="s">
        <v>97</v>
      </c>
      <c r="AO798" s="4" t="s">
        <v>97</v>
      </c>
      <c r="AP798" s="4" t="s">
        <v>97</v>
      </c>
      <c r="AQ798" s="4" t="s">
        <v>97</v>
      </c>
      <c r="AR798" s="4" t="s">
        <v>97</v>
      </c>
      <c r="AS798" s="4" t="s">
        <v>97</v>
      </c>
      <c r="AT798" s="4" t="s">
        <v>97</v>
      </c>
      <c r="AU798" s="4" t="s">
        <v>97</v>
      </c>
      <c r="AV798" s="4" t="s">
        <v>97</v>
      </c>
      <c r="AW798" s="4" t="s">
        <v>97</v>
      </c>
      <c r="AX798" s="4" t="s">
        <v>97</v>
      </c>
      <c r="AY798" s="4" t="s">
        <v>97</v>
      </c>
      <c r="AZ798" s="4" t="s">
        <v>97</v>
      </c>
      <c r="BA798" s="4" t="s">
        <v>97</v>
      </c>
      <c r="BB798" s="4" t="s">
        <v>97</v>
      </c>
      <c r="BC798" s="4" t="s">
        <v>97</v>
      </c>
      <c r="BD798" s="4" t="s">
        <v>96</v>
      </c>
      <c r="BE798" s="4">
        <v>7</v>
      </c>
      <c r="BF798" s="4">
        <v>7</v>
      </c>
      <c r="BG798" s="4">
        <v>7</v>
      </c>
      <c r="BH798" s="4">
        <v>0</v>
      </c>
      <c r="BI798" s="4">
        <v>0</v>
      </c>
      <c r="BJ798" s="4">
        <v>0</v>
      </c>
      <c r="BK798" s="4">
        <v>7</v>
      </c>
      <c r="BL798" s="4" t="s">
        <v>97</v>
      </c>
      <c r="BM798" s="4" t="s">
        <v>97</v>
      </c>
      <c r="BN798" s="4" t="s">
        <v>98</v>
      </c>
      <c r="BO798" s="6" t="s">
        <v>97</v>
      </c>
      <c r="BP798" s="6" t="s">
        <v>98</v>
      </c>
      <c r="BQ798" s="6" t="s">
        <v>98</v>
      </c>
      <c r="BR798" s="6" t="s">
        <v>96</v>
      </c>
      <c r="BS798" s="6">
        <v>6</v>
      </c>
      <c r="BT798" s="6" t="s">
        <v>96</v>
      </c>
      <c r="BU798" s="29" t="s">
        <v>429</v>
      </c>
      <c r="BV798" s="29" t="s">
        <v>429</v>
      </c>
      <c r="BW798" s="29" t="s">
        <v>429</v>
      </c>
      <c r="BX798" s="29" t="s">
        <v>429</v>
      </c>
      <c r="BY798" s="29" t="s">
        <v>429</v>
      </c>
      <c r="BZ798" s="65" t="s">
        <v>429</v>
      </c>
      <c r="CA798" s="65" t="s">
        <v>429</v>
      </c>
      <c r="CB798" s="65" t="s">
        <v>429</v>
      </c>
      <c r="CC798" s="65" t="s">
        <v>429</v>
      </c>
      <c r="CD798" s="66">
        <v>13</v>
      </c>
      <c r="CE798" s="66">
        <v>1</v>
      </c>
      <c r="CF798" s="66">
        <v>3</v>
      </c>
      <c r="CG798" s="66">
        <v>0</v>
      </c>
      <c r="CH798" s="66">
        <v>0</v>
      </c>
      <c r="CI798" s="66">
        <v>15</v>
      </c>
      <c r="CJ798" s="66">
        <v>0</v>
      </c>
      <c r="CK798" s="66">
        <v>12</v>
      </c>
      <c r="CL798" s="66">
        <v>198</v>
      </c>
      <c r="CM798" s="66">
        <v>126</v>
      </c>
      <c r="CN798" s="66">
        <v>12</v>
      </c>
      <c r="CO798" s="66">
        <v>27</v>
      </c>
      <c r="CP798" s="66">
        <v>1</v>
      </c>
      <c r="CQ798" s="66">
        <v>3</v>
      </c>
      <c r="CR798" s="67">
        <v>0.15723270440251572</v>
      </c>
      <c r="CS798" s="67">
        <v>0.19227313566936208</v>
      </c>
      <c r="CT798" s="67">
        <v>0.32434860736747528</v>
      </c>
      <c r="CU798" s="67">
        <v>0.17070979335130279</v>
      </c>
      <c r="CV798" s="67">
        <v>0.1554357592093441</v>
      </c>
      <c r="CW798" s="68">
        <v>38</v>
      </c>
      <c r="CX798" s="68">
        <v>11</v>
      </c>
      <c r="CY798" s="68">
        <v>13</v>
      </c>
      <c r="CZ798" s="68">
        <v>15</v>
      </c>
      <c r="DI798" s="47"/>
      <c r="DJ798" s="47"/>
      <c r="DK798" s="47"/>
      <c r="DL798" s="47"/>
      <c r="DM798" s="47"/>
      <c r="DN798" s="47"/>
      <c r="DO798" s="47"/>
      <c r="DP798" s="47"/>
      <c r="DQ798" s="47"/>
      <c r="DR798" s="47"/>
      <c r="DS798" s="47"/>
      <c r="DT798" s="47"/>
      <c r="DU798" s="47"/>
      <c r="DV798" s="47"/>
      <c r="DW798" s="47"/>
      <c r="DX798" s="47"/>
      <c r="DY798" s="47"/>
      <c r="DZ798" s="47"/>
      <c r="EA798" s="47"/>
      <c r="EB798" s="47"/>
      <c r="EC798" s="47"/>
      <c r="ED798" s="47"/>
      <c r="EE798" s="47"/>
      <c r="EF798" s="47"/>
      <c r="EG798" s="47"/>
      <c r="EH798" s="47"/>
      <c r="EI798" s="47"/>
      <c r="EJ798" s="47"/>
      <c r="EK798" s="47"/>
      <c r="EL798" s="47"/>
      <c r="EM798" s="47"/>
      <c r="EN798" s="47"/>
      <c r="EO798" s="47"/>
      <c r="EP798" s="47"/>
      <c r="EQ798" s="47"/>
      <c r="ER798" s="47"/>
      <c r="ES798" s="47"/>
      <c r="ET798" s="47"/>
      <c r="EU798" s="47"/>
      <c r="EV798" s="47"/>
      <c r="EW798" s="47"/>
      <c r="EX798" s="47"/>
      <c r="EY798" s="47"/>
      <c r="EZ798" s="47"/>
      <c r="FA798" s="47"/>
      <c r="FB798" s="47"/>
      <c r="FC798" s="47"/>
      <c r="FD798" s="47"/>
      <c r="FE798" s="47"/>
      <c r="FF798" s="47"/>
      <c r="FG798" s="47"/>
      <c r="FH798" s="47"/>
      <c r="FI798" s="47"/>
      <c r="FJ798" s="47"/>
      <c r="FK798" s="47"/>
      <c r="FL798" s="47"/>
      <c r="FM798" s="47"/>
      <c r="FN798" s="47"/>
      <c r="FO798" s="47"/>
      <c r="FP798" s="47"/>
      <c r="FQ798" s="47"/>
      <c r="FR798" s="47"/>
      <c r="FS798" s="47"/>
      <c r="FT798" s="47"/>
      <c r="FU798" s="47"/>
      <c r="FV798" s="47"/>
      <c r="FW798" s="47"/>
      <c r="FX798" s="47"/>
      <c r="FY798" s="47"/>
      <c r="FZ798" s="47"/>
      <c r="GA798" s="47"/>
      <c r="GB798" s="47"/>
      <c r="GC798" s="47"/>
      <c r="GD798" s="47"/>
      <c r="GE798" s="47"/>
      <c r="GF798" s="47"/>
      <c r="GG798" s="47"/>
      <c r="GH798" s="47"/>
      <c r="GI798" s="47"/>
      <c r="GJ798" s="47"/>
      <c r="GK798" s="47"/>
      <c r="GL798" s="47"/>
      <c r="GM798" s="47"/>
      <c r="GN798" s="47"/>
      <c r="GO798" s="47"/>
      <c r="GP798" s="47"/>
      <c r="GQ798" s="47"/>
      <c r="GR798" s="47"/>
      <c r="GS798" s="47"/>
      <c r="GT798" s="47"/>
      <c r="GU798" s="47"/>
      <c r="GV798" s="47"/>
      <c r="GW798" s="47"/>
      <c r="GX798" s="47"/>
      <c r="GY798" s="47"/>
      <c r="GZ798" s="47"/>
      <c r="HA798" s="47"/>
      <c r="HB798" s="47"/>
      <c r="HC798" s="47"/>
      <c r="HD798" s="47"/>
      <c r="HE798" s="47"/>
      <c r="HF798" s="47"/>
      <c r="HG798" s="47"/>
      <c r="HH798" s="47"/>
      <c r="HI798" s="47"/>
      <c r="HJ798" s="47"/>
      <c r="HK798" s="47"/>
      <c r="HL798" s="47"/>
      <c r="HM798" s="47"/>
      <c r="HN798" s="47"/>
      <c r="HO798" s="47"/>
      <c r="HP798" s="47"/>
      <c r="HQ798" s="47"/>
      <c r="HR798" s="47"/>
      <c r="HS798" s="47"/>
      <c r="HT798" s="47"/>
      <c r="HU798" s="47"/>
      <c r="HV798" s="47"/>
      <c r="HW798" s="47"/>
      <c r="HX798" s="47"/>
      <c r="HY798" s="47"/>
      <c r="HZ798" s="47"/>
      <c r="IA798" s="47"/>
      <c r="IB798" s="47"/>
      <c r="IC798" s="47"/>
      <c r="ID798" s="47"/>
      <c r="IE798" s="47"/>
      <c r="IF798" s="47"/>
      <c r="IG798" s="47"/>
      <c r="IH798" s="47"/>
      <c r="II798" s="47"/>
      <c r="IJ798" s="47"/>
      <c r="IK798" s="47"/>
      <c r="IL798" s="47"/>
      <c r="IM798" s="47"/>
      <c r="IN798" s="47"/>
      <c r="IO798" s="47"/>
      <c r="IP798" s="47"/>
      <c r="IQ798" s="47"/>
      <c r="IR798" s="47"/>
      <c r="IS798" s="47"/>
      <c r="IT798" s="47"/>
      <c r="IU798" s="47"/>
      <c r="IV798" s="47"/>
      <c r="IW798" s="47"/>
      <c r="IX798" s="47"/>
      <c r="IY798" s="47"/>
      <c r="IZ798" s="47"/>
      <c r="JA798" s="47"/>
      <c r="JB798" s="47"/>
      <c r="JC798" s="47"/>
      <c r="JD798" s="47"/>
      <c r="JE798" s="47"/>
      <c r="JF798" s="47"/>
      <c r="JG798" s="47"/>
      <c r="JH798" s="47"/>
      <c r="JI798" s="47"/>
      <c r="JJ798" s="47"/>
      <c r="JK798" s="47"/>
      <c r="JL798" s="47"/>
      <c r="JM798" s="47"/>
      <c r="JN798" s="47"/>
      <c r="JO798" s="47"/>
      <c r="JP798" s="47"/>
      <c r="JQ798" s="47"/>
      <c r="JR798" s="47"/>
      <c r="JS798" s="47"/>
      <c r="JT798" s="47"/>
      <c r="JU798" s="47"/>
      <c r="JV798" s="47"/>
      <c r="JW798" s="47"/>
      <c r="JX798" s="47"/>
      <c r="JY798" s="47"/>
      <c r="JZ798" s="47"/>
      <c r="KA798" s="47"/>
      <c r="KB798" s="47"/>
      <c r="KC798" s="47"/>
      <c r="KD798" s="47"/>
      <c r="KE798" s="47"/>
      <c r="KF798" s="47"/>
      <c r="KG798" s="47"/>
      <c r="KH798" s="47"/>
      <c r="KI798" s="47"/>
      <c r="KJ798" s="47"/>
      <c r="KK798" s="47"/>
      <c r="KL798" s="47"/>
      <c r="KM798" s="47"/>
      <c r="KN798" s="47"/>
      <c r="KO798" s="47"/>
      <c r="KP798" s="47"/>
      <c r="KQ798" s="47"/>
      <c r="KR798" s="47"/>
      <c r="KS798" s="47"/>
      <c r="KT798" s="47"/>
      <c r="KU798" s="47"/>
      <c r="KV798" s="47"/>
      <c r="KW798" s="47"/>
      <c r="KX798" s="47"/>
      <c r="KY798" s="47"/>
      <c r="KZ798" s="47"/>
      <c r="LA798" s="47"/>
      <c r="LB798" s="47"/>
      <c r="LC798" s="47"/>
      <c r="LD798" s="47"/>
      <c r="LE798" s="47"/>
      <c r="LF798" s="47"/>
      <c r="LG798" s="47"/>
      <c r="LH798" s="47"/>
      <c r="LI798" s="47"/>
      <c r="LJ798" s="47"/>
      <c r="LK798" s="47"/>
      <c r="LL798" s="47"/>
      <c r="LM798" s="47"/>
      <c r="LN798" s="47"/>
      <c r="LO798" s="47"/>
      <c r="LP798" s="47"/>
      <c r="LQ798" s="47"/>
      <c r="LR798" s="47"/>
      <c r="LS798" s="47"/>
      <c r="LT798" s="47"/>
      <c r="LU798" s="47"/>
      <c r="LV798" s="47"/>
      <c r="LW798" s="47"/>
      <c r="LX798" s="47"/>
      <c r="LY798" s="47"/>
      <c r="LZ798" s="47"/>
      <c r="MA798" s="47"/>
      <c r="MB798" s="47"/>
      <c r="MC798" s="47"/>
      <c r="MD798" s="47"/>
      <c r="ME798" s="47"/>
      <c r="MF798" s="47"/>
      <c r="MG798" s="47"/>
      <c r="MH798" s="47"/>
      <c r="MI798" s="47"/>
      <c r="MJ798" s="47"/>
      <c r="MK798" s="47"/>
      <c r="ML798" s="47"/>
      <c r="MM798" s="47"/>
      <c r="MN798" s="47"/>
      <c r="MO798" s="47"/>
      <c r="MP798" s="47"/>
      <c r="MQ798" s="47"/>
      <c r="MR798" s="47"/>
      <c r="MS798" s="47"/>
      <c r="MT798" s="47"/>
      <c r="MU798" s="47"/>
      <c r="MV798" s="47"/>
      <c r="MW798" s="47"/>
      <c r="MX798" s="47"/>
      <c r="MY798" s="47"/>
      <c r="MZ798" s="47"/>
      <c r="NA798" s="47"/>
      <c r="NB798" s="47"/>
      <c r="NC798" s="47"/>
      <c r="ND798" s="47"/>
      <c r="NE798" s="47"/>
      <c r="NF798" s="47"/>
      <c r="NG798" s="47"/>
    </row>
    <row r="799" spans="1:371" x14ac:dyDescent="0.3">
      <c r="A799" s="3" t="s">
        <v>1429</v>
      </c>
      <c r="B799" s="3" t="s">
        <v>1480</v>
      </c>
      <c r="C799" s="3" t="s">
        <v>1481</v>
      </c>
      <c r="D799" s="6">
        <v>506991</v>
      </c>
      <c r="E799" s="4">
        <v>2600</v>
      </c>
      <c r="F799" s="4">
        <v>60</v>
      </c>
      <c r="G799" s="54">
        <v>2.3076923076923078E-2</v>
      </c>
      <c r="H799" s="4">
        <v>1</v>
      </c>
      <c r="I799" s="4">
        <v>60</v>
      </c>
      <c r="J799" s="6"/>
      <c r="K799" s="6"/>
      <c r="L799" s="6">
        <v>60</v>
      </c>
      <c r="M799" s="61"/>
      <c r="N799" s="4" t="s">
        <v>1709</v>
      </c>
      <c r="O799" s="4">
        <v>0</v>
      </c>
      <c r="P799" s="4">
        <v>0</v>
      </c>
      <c r="Q799" s="4">
        <v>100</v>
      </c>
      <c r="R799" s="4">
        <v>50</v>
      </c>
      <c r="S799" s="4">
        <v>50</v>
      </c>
      <c r="T799" s="4">
        <v>0</v>
      </c>
      <c r="U799" s="4">
        <v>0</v>
      </c>
      <c r="V799" s="4">
        <v>0</v>
      </c>
      <c r="W799" s="4">
        <v>0</v>
      </c>
      <c r="X799" s="4">
        <v>100</v>
      </c>
      <c r="Y799" s="4">
        <v>0</v>
      </c>
      <c r="Z799" s="4">
        <v>0</v>
      </c>
      <c r="AA799" s="4">
        <v>100</v>
      </c>
      <c r="AB799" s="4">
        <v>100</v>
      </c>
      <c r="AC799" s="4">
        <v>100</v>
      </c>
      <c r="AD799" s="4">
        <v>100</v>
      </c>
      <c r="AE799" s="4">
        <v>98</v>
      </c>
      <c r="AF799" s="4">
        <v>0</v>
      </c>
      <c r="AG799" s="4">
        <v>98</v>
      </c>
      <c r="AH799" s="4">
        <v>2</v>
      </c>
      <c r="AI799" s="4">
        <v>100</v>
      </c>
      <c r="AJ799" s="4">
        <v>2</v>
      </c>
      <c r="AK799" s="4" t="s">
        <v>96</v>
      </c>
      <c r="AL799" s="4" t="s">
        <v>97</v>
      </c>
      <c r="AM799" s="4" t="s">
        <v>98</v>
      </c>
      <c r="AN799" s="4" t="s">
        <v>97</v>
      </c>
      <c r="AO799" s="4" t="s">
        <v>97</v>
      </c>
      <c r="AP799" s="4" t="s">
        <v>97</v>
      </c>
      <c r="AQ799" s="4" t="s">
        <v>97</v>
      </c>
      <c r="AR799" s="4" t="s">
        <v>96</v>
      </c>
      <c r="AS799" s="4" t="s">
        <v>97</v>
      </c>
      <c r="AT799" s="4" t="s">
        <v>97</v>
      </c>
      <c r="AU799" s="4" t="s">
        <v>97</v>
      </c>
      <c r="AV799" s="4" t="s">
        <v>97</v>
      </c>
      <c r="AW799" s="4" t="s">
        <v>97</v>
      </c>
      <c r="AX799" s="4" t="s">
        <v>97</v>
      </c>
      <c r="AY799" s="4" t="s">
        <v>97</v>
      </c>
      <c r="AZ799" s="4" t="s">
        <v>97</v>
      </c>
      <c r="BA799" s="4" t="s">
        <v>97</v>
      </c>
      <c r="BB799" s="4" t="s">
        <v>97</v>
      </c>
      <c r="BC799" s="4" t="s">
        <v>97</v>
      </c>
      <c r="BD799" s="4" t="s">
        <v>96</v>
      </c>
      <c r="BE799" s="4">
        <v>0</v>
      </c>
      <c r="BF799" s="4">
        <v>0</v>
      </c>
      <c r="BG799" s="4">
        <v>10</v>
      </c>
      <c r="BH799" s="4">
        <v>0</v>
      </c>
      <c r="BI799" s="4">
        <v>0</v>
      </c>
      <c r="BJ799" s="4">
        <v>0</v>
      </c>
      <c r="BK799" s="4">
        <v>9</v>
      </c>
      <c r="BL799" s="4" t="s">
        <v>97</v>
      </c>
      <c r="BM799" s="4" t="s">
        <v>97</v>
      </c>
      <c r="BN799" s="4" t="s">
        <v>98</v>
      </c>
      <c r="BO799" s="6" t="s">
        <v>97</v>
      </c>
      <c r="BP799" s="6" t="s">
        <v>98</v>
      </c>
      <c r="BQ799" s="6" t="s">
        <v>98</v>
      </c>
      <c r="BR799" s="6" t="s">
        <v>96</v>
      </c>
      <c r="BS799" s="6">
        <v>4</v>
      </c>
      <c r="BT799" s="6" t="s">
        <v>97</v>
      </c>
      <c r="BU799" s="29" t="s">
        <v>429</v>
      </c>
      <c r="BV799" s="29" t="s">
        <v>429</v>
      </c>
      <c r="BW799" s="29" t="s">
        <v>429</v>
      </c>
      <c r="BX799" s="29" t="s">
        <v>429</v>
      </c>
      <c r="BY799" s="29" t="s">
        <v>429</v>
      </c>
      <c r="BZ799" s="65" t="s">
        <v>429</v>
      </c>
      <c r="CA799" s="65" t="s">
        <v>429</v>
      </c>
      <c r="CB799" s="65" t="s">
        <v>429</v>
      </c>
      <c r="CC799" s="65" t="s">
        <v>429</v>
      </c>
      <c r="CD799" s="66">
        <v>43</v>
      </c>
      <c r="CE799" s="66">
        <v>10</v>
      </c>
      <c r="CF799" s="66">
        <v>12</v>
      </c>
      <c r="CG799" s="66">
        <v>0</v>
      </c>
      <c r="CH799" s="66">
        <v>4</v>
      </c>
      <c r="CI799" s="66">
        <v>16</v>
      </c>
      <c r="CJ799" s="66">
        <v>0</v>
      </c>
      <c r="CK799" s="66">
        <v>12</v>
      </c>
      <c r="CL799" s="66">
        <v>476</v>
      </c>
      <c r="CM799" s="66">
        <v>311</v>
      </c>
      <c r="CN799" s="66">
        <v>39</v>
      </c>
      <c r="CO799" s="66">
        <v>59</v>
      </c>
      <c r="CP799" s="66">
        <v>5</v>
      </c>
      <c r="CQ799" s="66">
        <v>5</v>
      </c>
      <c r="CR799" s="67">
        <v>0.15551257253384912</v>
      </c>
      <c r="CS799" s="67">
        <v>0.18491295938104449</v>
      </c>
      <c r="CT799" s="67">
        <v>0.30174081237911027</v>
      </c>
      <c r="CU799" s="67">
        <v>0.1988394584139265</v>
      </c>
      <c r="CV799" s="67">
        <v>0.15899419729206962</v>
      </c>
      <c r="CW799" s="68">
        <v>39</v>
      </c>
      <c r="CX799" s="68">
        <v>30</v>
      </c>
      <c r="CY799" s="68">
        <v>40</v>
      </c>
      <c r="CZ799" s="68">
        <v>22</v>
      </c>
    </row>
    <row r="800" spans="1:371" x14ac:dyDescent="0.3">
      <c r="A800" s="3" t="s">
        <v>1429</v>
      </c>
      <c r="B800" s="3" t="s">
        <v>1480</v>
      </c>
      <c r="C800" s="3" t="s">
        <v>1483</v>
      </c>
      <c r="D800" s="6">
        <v>507466</v>
      </c>
      <c r="E800" s="4">
        <v>829</v>
      </c>
      <c r="F800" s="4">
        <v>104</v>
      </c>
      <c r="G800" s="54">
        <v>0.12545235223160434</v>
      </c>
      <c r="H800" s="4">
        <v>1</v>
      </c>
      <c r="I800" s="4">
        <v>64</v>
      </c>
      <c r="J800" s="6"/>
      <c r="K800" s="6">
        <v>64</v>
      </c>
      <c r="L800" s="6"/>
      <c r="M800" s="61">
        <v>40</v>
      </c>
      <c r="N800" s="4" t="s">
        <v>1709</v>
      </c>
      <c r="O800" s="4">
        <v>12</v>
      </c>
      <c r="P800" s="4">
        <v>42</v>
      </c>
      <c r="Q800" s="4">
        <v>90</v>
      </c>
      <c r="R800" s="4">
        <v>90</v>
      </c>
      <c r="S800" s="4">
        <v>10</v>
      </c>
      <c r="T800" s="4">
        <v>0</v>
      </c>
      <c r="U800" s="4">
        <v>0</v>
      </c>
      <c r="V800" s="4">
        <v>0</v>
      </c>
      <c r="W800" s="4">
        <v>0</v>
      </c>
      <c r="X800" s="4">
        <v>95</v>
      </c>
      <c r="Y800" s="4">
        <v>5</v>
      </c>
      <c r="Z800" s="4">
        <v>0</v>
      </c>
      <c r="AA800" s="4">
        <v>100</v>
      </c>
      <c r="AB800" s="4">
        <v>100</v>
      </c>
      <c r="AC800" s="4">
        <v>96</v>
      </c>
      <c r="AD800" s="4">
        <v>0</v>
      </c>
      <c r="AE800" s="4">
        <v>0</v>
      </c>
      <c r="AF800" s="4">
        <v>0</v>
      </c>
      <c r="AG800" s="4">
        <v>0</v>
      </c>
      <c r="AH800" s="4">
        <v>100</v>
      </c>
      <c r="AI800" s="4">
        <v>100</v>
      </c>
      <c r="AJ800" s="4">
        <v>3</v>
      </c>
      <c r="AK800" s="4" t="s">
        <v>96</v>
      </c>
      <c r="AL800" s="4" t="s">
        <v>97</v>
      </c>
      <c r="AM800" s="4" t="s">
        <v>98</v>
      </c>
      <c r="AN800" s="4" t="s">
        <v>97</v>
      </c>
      <c r="AO800" s="4" t="s">
        <v>97</v>
      </c>
      <c r="AP800" s="4" t="s">
        <v>97</v>
      </c>
      <c r="AQ800" s="4" t="s">
        <v>97</v>
      </c>
      <c r="AR800" s="4" t="s">
        <v>97</v>
      </c>
      <c r="AS800" s="4" t="s">
        <v>97</v>
      </c>
      <c r="AT800" s="4" t="s">
        <v>97</v>
      </c>
      <c r="AU800" s="4" t="s">
        <v>97</v>
      </c>
      <c r="AV800" s="4" t="s">
        <v>97</v>
      </c>
      <c r="AW800" s="4" t="s">
        <v>97</v>
      </c>
      <c r="AX800" s="4" t="s">
        <v>97</v>
      </c>
      <c r="AY800" s="4" t="s">
        <v>97</v>
      </c>
      <c r="AZ800" s="4" t="s">
        <v>97</v>
      </c>
      <c r="BA800" s="4" t="s">
        <v>97</v>
      </c>
      <c r="BB800" s="4" t="s">
        <v>97</v>
      </c>
      <c r="BC800" s="4" t="s">
        <v>97</v>
      </c>
      <c r="BD800" s="4" t="s">
        <v>96</v>
      </c>
      <c r="BE800" s="4">
        <v>5</v>
      </c>
      <c r="BF800" s="4">
        <v>5</v>
      </c>
      <c r="BG800" s="4">
        <v>5</v>
      </c>
      <c r="BH800" s="4">
        <v>0</v>
      </c>
      <c r="BI800" s="4">
        <v>15</v>
      </c>
      <c r="BJ800" s="4">
        <v>0</v>
      </c>
      <c r="BK800" s="4">
        <v>7</v>
      </c>
      <c r="BL800" s="4" t="s">
        <v>97</v>
      </c>
      <c r="BM800" s="4" t="s">
        <v>97</v>
      </c>
      <c r="BN800" s="4" t="s">
        <v>98</v>
      </c>
      <c r="BO800" s="6" t="s">
        <v>97</v>
      </c>
      <c r="BP800" s="6" t="s">
        <v>98</v>
      </c>
      <c r="BQ800" s="6" t="s">
        <v>98</v>
      </c>
      <c r="BR800" s="6" t="s">
        <v>96</v>
      </c>
      <c r="BS800" s="6">
        <v>3</v>
      </c>
      <c r="BT800" s="6" t="s">
        <v>96</v>
      </c>
      <c r="BU800" s="29" t="s">
        <v>429</v>
      </c>
      <c r="BV800" s="29" t="s">
        <v>429</v>
      </c>
      <c r="BW800" s="29" t="s">
        <v>429</v>
      </c>
      <c r="BX800" s="29" t="s">
        <v>429</v>
      </c>
      <c r="BY800" s="29" t="s">
        <v>429</v>
      </c>
      <c r="BZ800" s="65" t="s">
        <v>429</v>
      </c>
      <c r="CA800" s="65" t="s">
        <v>429</v>
      </c>
      <c r="CB800" s="65" t="s">
        <v>429</v>
      </c>
      <c r="CC800" s="65" t="s">
        <v>429</v>
      </c>
      <c r="CD800" s="66">
        <v>16</v>
      </c>
      <c r="CE800" s="66">
        <v>2</v>
      </c>
      <c r="CF800" s="66">
        <v>5</v>
      </c>
      <c r="CG800" s="66">
        <v>0</v>
      </c>
      <c r="CH800" s="66">
        <v>3</v>
      </c>
      <c r="CI800" s="66">
        <v>34</v>
      </c>
      <c r="CJ800" s="66">
        <v>5</v>
      </c>
      <c r="CK800" s="66">
        <v>19</v>
      </c>
      <c r="CL800" s="66">
        <v>155</v>
      </c>
      <c r="CM800" s="66">
        <v>101</v>
      </c>
      <c r="CN800" s="66">
        <v>8</v>
      </c>
      <c r="CO800" s="66">
        <v>32</v>
      </c>
      <c r="CP800" s="66">
        <v>2</v>
      </c>
      <c r="CQ800" s="66">
        <v>1</v>
      </c>
      <c r="CR800" s="67">
        <v>0.16028708133971292</v>
      </c>
      <c r="CS800" s="67">
        <v>0.16028708133971292</v>
      </c>
      <c r="CT800" s="67">
        <v>0.30382775119617222</v>
      </c>
      <c r="CU800" s="67">
        <v>0.19976076555023922</v>
      </c>
      <c r="CV800" s="67">
        <v>0.17583732057416268</v>
      </c>
      <c r="CW800" s="68">
        <v>12</v>
      </c>
      <c r="CX800" s="68">
        <v>28</v>
      </c>
      <c r="CY800" s="68">
        <v>8</v>
      </c>
      <c r="CZ800" s="68">
        <v>10</v>
      </c>
    </row>
    <row r="801" spans="1:104" x14ac:dyDescent="0.3">
      <c r="A801" s="3" t="s">
        <v>1429</v>
      </c>
      <c r="B801" s="3" t="s">
        <v>1480</v>
      </c>
      <c r="C801" s="3" t="s">
        <v>1485</v>
      </c>
      <c r="D801" s="6">
        <v>507491</v>
      </c>
      <c r="E801" s="4">
        <v>1053</v>
      </c>
      <c r="F801" s="4">
        <v>108</v>
      </c>
      <c r="G801" s="54">
        <v>0.10256410256410256</v>
      </c>
      <c r="H801" s="4">
        <v>1</v>
      </c>
      <c r="I801" s="4">
        <v>98</v>
      </c>
      <c r="J801" s="6"/>
      <c r="K801" s="6"/>
      <c r="L801" s="6">
        <v>98</v>
      </c>
      <c r="M801" s="61">
        <v>10</v>
      </c>
      <c r="N801" s="4" t="s">
        <v>1712</v>
      </c>
      <c r="O801" s="4">
        <v>0</v>
      </c>
      <c r="P801" s="4">
        <v>0</v>
      </c>
      <c r="Q801" s="4">
        <v>100</v>
      </c>
      <c r="R801" s="4">
        <v>100</v>
      </c>
      <c r="S801" s="4">
        <v>0</v>
      </c>
      <c r="T801" s="4">
        <v>0</v>
      </c>
      <c r="U801" s="4">
        <v>0</v>
      </c>
      <c r="V801" s="4">
        <v>0</v>
      </c>
      <c r="W801" s="4">
        <v>0</v>
      </c>
      <c r="X801" s="4">
        <v>80</v>
      </c>
      <c r="Y801" s="4">
        <v>20</v>
      </c>
      <c r="Z801" s="4">
        <v>0</v>
      </c>
      <c r="AA801" s="4">
        <v>100</v>
      </c>
      <c r="AB801" s="4">
        <v>100</v>
      </c>
      <c r="AC801" s="4">
        <v>100</v>
      </c>
      <c r="AD801" s="4">
        <v>100</v>
      </c>
      <c r="AE801" s="4">
        <v>70</v>
      </c>
      <c r="AF801" s="4">
        <v>0</v>
      </c>
      <c r="AG801" s="4">
        <v>50</v>
      </c>
      <c r="AH801" s="4">
        <v>50</v>
      </c>
      <c r="AI801" s="4">
        <v>100</v>
      </c>
      <c r="AJ801" s="4">
        <v>2</v>
      </c>
      <c r="AK801" s="4" t="s">
        <v>96</v>
      </c>
      <c r="AL801" s="4" t="s">
        <v>96</v>
      </c>
      <c r="AM801" s="4">
        <v>1</v>
      </c>
      <c r="AN801" s="4" t="s">
        <v>96</v>
      </c>
      <c r="AO801" s="4" t="s">
        <v>97</v>
      </c>
      <c r="AP801" s="4" t="s">
        <v>97</v>
      </c>
      <c r="AQ801" s="4" t="s">
        <v>96</v>
      </c>
      <c r="AR801" s="4" t="s">
        <v>96</v>
      </c>
      <c r="AS801" s="4" t="s">
        <v>97</v>
      </c>
      <c r="AT801" s="4" t="s">
        <v>97</v>
      </c>
      <c r="AU801" s="4" t="s">
        <v>97</v>
      </c>
      <c r="AV801" s="4" t="s">
        <v>97</v>
      </c>
      <c r="AW801" s="4" t="s">
        <v>97</v>
      </c>
      <c r="AX801" s="4" t="s">
        <v>97</v>
      </c>
      <c r="AY801" s="4" t="s">
        <v>97</v>
      </c>
      <c r="AZ801" s="4" t="s">
        <v>97</v>
      </c>
      <c r="BA801" s="4" t="s">
        <v>97</v>
      </c>
      <c r="BB801" s="4" t="s">
        <v>97</v>
      </c>
      <c r="BC801" s="4" t="s">
        <v>97</v>
      </c>
      <c r="BD801" s="4" t="s">
        <v>96</v>
      </c>
      <c r="BE801" s="4">
        <v>3</v>
      </c>
      <c r="BF801" s="4">
        <v>4</v>
      </c>
      <c r="BG801" s="4">
        <v>4</v>
      </c>
      <c r="BH801" s="4">
        <v>0</v>
      </c>
      <c r="BI801" s="4">
        <v>0</v>
      </c>
      <c r="BJ801" s="4">
        <v>1</v>
      </c>
      <c r="BK801" s="4">
        <v>7</v>
      </c>
      <c r="BL801" s="4" t="s">
        <v>97</v>
      </c>
      <c r="BM801" s="4" t="s">
        <v>97</v>
      </c>
      <c r="BN801" s="4" t="s">
        <v>98</v>
      </c>
      <c r="BO801" s="6" t="s">
        <v>97</v>
      </c>
      <c r="BP801" s="6" t="s">
        <v>98</v>
      </c>
      <c r="BQ801" s="6" t="s">
        <v>98</v>
      </c>
      <c r="BR801" s="6" t="s">
        <v>97</v>
      </c>
      <c r="BS801" s="6" t="s">
        <v>98</v>
      </c>
      <c r="BT801" s="6" t="s">
        <v>98</v>
      </c>
      <c r="BU801" s="29" t="s">
        <v>429</v>
      </c>
      <c r="BV801" s="29" t="s">
        <v>429</v>
      </c>
      <c r="BW801" s="29" t="s">
        <v>429</v>
      </c>
      <c r="BX801" s="29" t="s">
        <v>429</v>
      </c>
      <c r="BY801" s="29" t="s">
        <v>429</v>
      </c>
      <c r="BZ801" s="65" t="s">
        <v>429</v>
      </c>
      <c r="CA801" s="65" t="s">
        <v>429</v>
      </c>
      <c r="CB801" s="65" t="s">
        <v>429</v>
      </c>
      <c r="CC801" s="65" t="s">
        <v>429</v>
      </c>
      <c r="CD801" s="66">
        <v>19</v>
      </c>
      <c r="CE801" s="66">
        <v>4</v>
      </c>
      <c r="CF801" s="66">
        <v>4</v>
      </c>
      <c r="CG801" s="66">
        <v>0</v>
      </c>
      <c r="CH801" s="66">
        <v>0</v>
      </c>
      <c r="CI801" s="66">
        <v>36</v>
      </c>
      <c r="CJ801" s="66">
        <v>0</v>
      </c>
      <c r="CK801" s="66">
        <v>19</v>
      </c>
      <c r="CL801" s="66">
        <v>212</v>
      </c>
      <c r="CM801" s="66">
        <v>131</v>
      </c>
      <c r="CN801" s="66">
        <v>6</v>
      </c>
      <c r="CO801" s="66">
        <v>36</v>
      </c>
      <c r="CP801" s="66">
        <v>0</v>
      </c>
      <c r="CQ801" s="66">
        <v>0</v>
      </c>
      <c r="CR801" s="67">
        <v>0.16198501872659177</v>
      </c>
      <c r="CS801" s="67">
        <v>0.17415730337078653</v>
      </c>
      <c r="CT801" s="67">
        <v>0.32209737827715357</v>
      </c>
      <c r="CU801" s="67">
        <v>0.19382022471910113</v>
      </c>
      <c r="CV801" s="67">
        <v>0.14794007490636704</v>
      </c>
      <c r="CW801" s="68">
        <v>23</v>
      </c>
      <c r="CX801" s="68">
        <v>21</v>
      </c>
      <c r="CY801" s="68">
        <v>4</v>
      </c>
      <c r="CZ801" s="68">
        <v>11</v>
      </c>
    </row>
    <row r="802" spans="1:104" x14ac:dyDescent="0.3">
      <c r="A802" s="3" t="s">
        <v>1429</v>
      </c>
      <c r="B802" s="3" t="s">
        <v>1486</v>
      </c>
      <c r="C802" s="3" t="s">
        <v>1487</v>
      </c>
      <c r="D802" s="6">
        <v>504319</v>
      </c>
      <c r="E802" s="4">
        <v>1261</v>
      </c>
      <c r="F802" s="4">
        <v>245</v>
      </c>
      <c r="G802" s="54">
        <v>0.19429024583663759</v>
      </c>
      <c r="H802" s="4">
        <v>1</v>
      </c>
      <c r="I802" s="4">
        <v>125</v>
      </c>
      <c r="J802" s="6"/>
      <c r="K802" s="6">
        <v>125</v>
      </c>
      <c r="L802" s="6"/>
      <c r="M802" s="61">
        <v>120</v>
      </c>
      <c r="N802" s="4" t="s">
        <v>1712</v>
      </c>
      <c r="O802" s="4">
        <v>10</v>
      </c>
      <c r="P802" s="4">
        <v>21</v>
      </c>
      <c r="Q802" s="4">
        <v>100</v>
      </c>
      <c r="R802" s="4">
        <v>100</v>
      </c>
      <c r="S802" s="4">
        <v>0</v>
      </c>
      <c r="T802" s="4">
        <v>0</v>
      </c>
      <c r="U802" s="4">
        <v>0</v>
      </c>
      <c r="V802" s="4">
        <v>0</v>
      </c>
      <c r="W802" s="4">
        <v>0</v>
      </c>
      <c r="X802" s="4">
        <v>90</v>
      </c>
      <c r="Y802" s="4">
        <v>10</v>
      </c>
      <c r="Z802" s="4">
        <v>0</v>
      </c>
      <c r="AA802" s="4">
        <v>100</v>
      </c>
      <c r="AB802" s="4">
        <v>100</v>
      </c>
      <c r="AC802" s="4">
        <v>100</v>
      </c>
      <c r="AD802" s="4">
        <v>100</v>
      </c>
      <c r="AE802" s="4">
        <v>85</v>
      </c>
      <c r="AF802" s="4">
        <v>0</v>
      </c>
      <c r="AG802" s="4">
        <v>95</v>
      </c>
      <c r="AH802" s="4">
        <v>5</v>
      </c>
      <c r="AI802" s="4">
        <v>100</v>
      </c>
      <c r="AJ802" s="4">
        <v>2</v>
      </c>
      <c r="AK802" s="4" t="s">
        <v>96</v>
      </c>
      <c r="AL802" s="4" t="s">
        <v>97</v>
      </c>
      <c r="AM802" s="4" t="s">
        <v>98</v>
      </c>
      <c r="AN802" s="4" t="s">
        <v>96</v>
      </c>
      <c r="AO802" s="4" t="s">
        <v>97</v>
      </c>
      <c r="AP802" s="4" t="s">
        <v>97</v>
      </c>
      <c r="AQ802" s="4" t="s">
        <v>97</v>
      </c>
      <c r="AR802" s="4" t="s">
        <v>97</v>
      </c>
      <c r="AS802" s="4" t="s">
        <v>97</v>
      </c>
      <c r="AT802" s="4" t="s">
        <v>97</v>
      </c>
      <c r="AU802" s="4" t="s">
        <v>97</v>
      </c>
      <c r="AV802" s="4" t="s">
        <v>97</v>
      </c>
      <c r="AW802" s="4" t="s">
        <v>97</v>
      </c>
      <c r="AX802" s="4" t="s">
        <v>97</v>
      </c>
      <c r="AY802" s="4" t="s">
        <v>97</v>
      </c>
      <c r="AZ802" s="4" t="s">
        <v>97</v>
      </c>
      <c r="BA802" s="4" t="s">
        <v>97</v>
      </c>
      <c r="BB802" s="4" t="s">
        <v>97</v>
      </c>
      <c r="BC802" s="4" t="s">
        <v>97</v>
      </c>
      <c r="BD802" s="4" t="s">
        <v>96</v>
      </c>
      <c r="BE802" s="4">
        <v>0</v>
      </c>
      <c r="BF802" s="4">
        <v>0</v>
      </c>
      <c r="BG802" s="4">
        <v>10</v>
      </c>
      <c r="BH802" s="4">
        <v>0</v>
      </c>
      <c r="BI802" s="4">
        <v>3</v>
      </c>
      <c r="BJ802" s="4">
        <v>0</v>
      </c>
      <c r="BK802" s="4">
        <v>9</v>
      </c>
      <c r="BL802" s="4" t="s">
        <v>97</v>
      </c>
      <c r="BM802" s="4" t="s">
        <v>97</v>
      </c>
      <c r="BN802" s="4" t="s">
        <v>98</v>
      </c>
      <c r="BO802" s="6" t="s">
        <v>97</v>
      </c>
      <c r="BP802" s="6" t="s">
        <v>98</v>
      </c>
      <c r="BQ802" s="6" t="s">
        <v>98</v>
      </c>
      <c r="BR802" s="6" t="s">
        <v>96</v>
      </c>
      <c r="BS802" s="6">
        <v>4</v>
      </c>
      <c r="BT802" s="6" t="s">
        <v>96</v>
      </c>
      <c r="BU802" s="29" t="s">
        <v>429</v>
      </c>
      <c r="BV802" s="29" t="s">
        <v>429</v>
      </c>
      <c r="BW802" s="29" t="s">
        <v>429</v>
      </c>
      <c r="BX802" s="29" t="s">
        <v>429</v>
      </c>
      <c r="BY802" s="29" t="s">
        <v>429</v>
      </c>
      <c r="BZ802" s="65" t="s">
        <v>1800</v>
      </c>
      <c r="CA802" s="65" t="s">
        <v>429</v>
      </c>
      <c r="CB802" s="65" t="s">
        <v>429</v>
      </c>
      <c r="CC802" s="65" t="s">
        <v>429</v>
      </c>
      <c r="CD802" s="66">
        <v>53</v>
      </c>
      <c r="CE802" s="66">
        <v>16</v>
      </c>
      <c r="CF802" s="66">
        <v>15</v>
      </c>
      <c r="CG802" s="66">
        <v>0</v>
      </c>
      <c r="CH802" s="66">
        <v>7</v>
      </c>
      <c r="CI802" s="66">
        <v>29</v>
      </c>
      <c r="CJ802" s="66">
        <v>0</v>
      </c>
      <c r="CK802" s="66">
        <v>19</v>
      </c>
      <c r="CL802" s="66">
        <v>263</v>
      </c>
      <c r="CM802" s="66">
        <v>169</v>
      </c>
      <c r="CN802" s="66">
        <v>9</v>
      </c>
      <c r="CO802" s="66">
        <v>42</v>
      </c>
      <c r="CP802" s="66">
        <v>16</v>
      </c>
      <c r="CQ802" s="66">
        <v>17</v>
      </c>
      <c r="CR802" s="67">
        <v>0.17846153846153845</v>
      </c>
      <c r="CS802" s="67">
        <v>0.18692307692307691</v>
      </c>
      <c r="CT802" s="67">
        <v>0.33769230769230768</v>
      </c>
      <c r="CU802" s="67">
        <v>0.17076923076923076</v>
      </c>
      <c r="CV802" s="67">
        <v>0.12615384615384614</v>
      </c>
      <c r="CW802" s="68">
        <v>17</v>
      </c>
      <c r="CX802" s="68">
        <v>23</v>
      </c>
      <c r="CY802" s="68">
        <v>10</v>
      </c>
      <c r="CZ802" s="68">
        <v>13</v>
      </c>
    </row>
    <row r="803" spans="1:104" x14ac:dyDescent="0.3">
      <c r="A803" s="3" t="s">
        <v>1429</v>
      </c>
      <c r="B803" s="3" t="s">
        <v>1486</v>
      </c>
      <c r="C803" s="3" t="s">
        <v>1488</v>
      </c>
      <c r="D803" s="6">
        <v>504491</v>
      </c>
      <c r="E803" s="4">
        <v>787</v>
      </c>
      <c r="F803" s="4">
        <v>195</v>
      </c>
      <c r="G803" s="54">
        <v>0.24777636594663277</v>
      </c>
      <c r="H803" s="4">
        <v>1</v>
      </c>
      <c r="I803" s="4">
        <v>85</v>
      </c>
      <c r="J803" s="6"/>
      <c r="K803" s="6">
        <v>85</v>
      </c>
      <c r="L803" s="6"/>
      <c r="M803" s="61">
        <v>110</v>
      </c>
      <c r="N803" s="4" t="s">
        <v>1712</v>
      </c>
      <c r="O803" s="4">
        <v>2</v>
      </c>
      <c r="P803" s="4">
        <v>4</v>
      </c>
      <c r="Q803" s="4">
        <v>100</v>
      </c>
      <c r="R803" s="4">
        <v>90</v>
      </c>
      <c r="S803" s="4">
        <v>10</v>
      </c>
      <c r="T803" s="4">
        <v>0</v>
      </c>
      <c r="U803" s="4">
        <v>0</v>
      </c>
      <c r="V803" s="4">
        <v>100</v>
      </c>
      <c r="W803" s="4">
        <v>90</v>
      </c>
      <c r="X803" s="4">
        <v>10</v>
      </c>
      <c r="Y803" s="4">
        <v>0</v>
      </c>
      <c r="Z803" s="4">
        <v>0</v>
      </c>
      <c r="AA803" s="4">
        <v>100</v>
      </c>
      <c r="AB803" s="4">
        <v>100</v>
      </c>
      <c r="AC803" s="4">
        <v>100</v>
      </c>
      <c r="AD803" s="4">
        <v>100</v>
      </c>
      <c r="AE803" s="4">
        <v>100</v>
      </c>
      <c r="AF803" s="4">
        <v>0</v>
      </c>
      <c r="AG803" s="4">
        <v>20</v>
      </c>
      <c r="AH803" s="4">
        <v>80</v>
      </c>
      <c r="AI803" s="4">
        <v>100</v>
      </c>
      <c r="AJ803" s="4">
        <v>2</v>
      </c>
      <c r="AK803" s="4" t="s">
        <v>96</v>
      </c>
      <c r="AL803" s="4" t="s">
        <v>96</v>
      </c>
      <c r="AM803" s="4">
        <v>12</v>
      </c>
      <c r="AN803" s="4" t="s">
        <v>97</v>
      </c>
      <c r="AO803" s="4" t="s">
        <v>97</v>
      </c>
      <c r="AP803" s="4" t="s">
        <v>97</v>
      </c>
      <c r="AQ803" s="4" t="s">
        <v>97</v>
      </c>
      <c r="AR803" s="4" t="s">
        <v>97</v>
      </c>
      <c r="AS803" s="4" t="s">
        <v>97</v>
      </c>
      <c r="AT803" s="4" t="s">
        <v>97</v>
      </c>
      <c r="AU803" s="4" t="s">
        <v>97</v>
      </c>
      <c r="AV803" s="4" t="s">
        <v>97</v>
      </c>
      <c r="AW803" s="4" t="s">
        <v>97</v>
      </c>
      <c r="AX803" s="4" t="s">
        <v>97</v>
      </c>
      <c r="AY803" s="4" t="s">
        <v>97</v>
      </c>
      <c r="AZ803" s="4" t="s">
        <v>97</v>
      </c>
      <c r="BA803" s="4" t="s">
        <v>97</v>
      </c>
      <c r="BB803" s="4" t="s">
        <v>97</v>
      </c>
      <c r="BC803" s="4" t="s">
        <v>97</v>
      </c>
      <c r="BD803" s="4" t="s">
        <v>96</v>
      </c>
      <c r="BE803" s="4">
        <v>6</v>
      </c>
      <c r="BF803" s="4">
        <v>7</v>
      </c>
      <c r="BG803" s="4">
        <v>12</v>
      </c>
      <c r="BH803" s="4">
        <v>0</v>
      </c>
      <c r="BI803" s="4">
        <v>1</v>
      </c>
      <c r="BJ803" s="4">
        <v>0</v>
      </c>
      <c r="BK803" s="4">
        <v>7</v>
      </c>
      <c r="BL803" s="4" t="s">
        <v>97</v>
      </c>
      <c r="BM803" s="4" t="s">
        <v>97</v>
      </c>
      <c r="BN803" s="4" t="s">
        <v>98</v>
      </c>
      <c r="BO803" s="6" t="s">
        <v>97</v>
      </c>
      <c r="BP803" s="6" t="s">
        <v>98</v>
      </c>
      <c r="BQ803" s="6" t="s">
        <v>98</v>
      </c>
      <c r="BR803" s="6" t="s">
        <v>96</v>
      </c>
      <c r="BS803" s="6">
        <v>15</v>
      </c>
      <c r="BT803" s="6" t="s">
        <v>96</v>
      </c>
      <c r="BU803" s="29" t="s">
        <v>429</v>
      </c>
      <c r="BV803" s="29" t="s">
        <v>429</v>
      </c>
      <c r="BW803" s="29" t="s">
        <v>429</v>
      </c>
      <c r="BX803" s="29" t="s">
        <v>429</v>
      </c>
      <c r="BY803" s="29" t="s">
        <v>429</v>
      </c>
      <c r="BZ803" s="65" t="s">
        <v>1800</v>
      </c>
      <c r="CA803" s="65" t="s">
        <v>429</v>
      </c>
      <c r="CB803" s="65" t="s">
        <v>429</v>
      </c>
      <c r="CC803" s="65" t="s">
        <v>429</v>
      </c>
      <c r="CD803" s="66">
        <v>43</v>
      </c>
      <c r="CE803" s="66">
        <v>13</v>
      </c>
      <c r="CF803" s="66">
        <v>10</v>
      </c>
      <c r="CG803" s="66">
        <v>0</v>
      </c>
      <c r="CH803" s="66">
        <v>2</v>
      </c>
      <c r="CI803" s="66">
        <v>51</v>
      </c>
      <c r="CJ803" s="66">
        <v>0</v>
      </c>
      <c r="CK803" s="66">
        <v>24</v>
      </c>
      <c r="CL803" s="66">
        <v>150</v>
      </c>
      <c r="CM803" s="66">
        <v>94</v>
      </c>
      <c r="CN803" s="66">
        <v>8</v>
      </c>
      <c r="CO803" s="66">
        <v>22</v>
      </c>
      <c r="CP803" s="66">
        <v>16</v>
      </c>
      <c r="CQ803" s="66">
        <v>3</v>
      </c>
      <c r="CR803" s="67">
        <v>0.19469026548672566</v>
      </c>
      <c r="CS803" s="67">
        <v>0.19089759797724398</v>
      </c>
      <c r="CT803" s="67">
        <v>0.28445006321112515</v>
      </c>
      <c r="CU803" s="67">
        <v>0.18710493046776233</v>
      </c>
      <c r="CV803" s="67">
        <v>0.14285714285714285</v>
      </c>
      <c r="CW803" s="68">
        <v>21</v>
      </c>
      <c r="CX803" s="68">
        <v>15</v>
      </c>
      <c r="CY803" s="68">
        <v>8</v>
      </c>
      <c r="CZ803" s="68">
        <v>5</v>
      </c>
    </row>
    <row r="804" spans="1:104" x14ac:dyDescent="0.3">
      <c r="A804" s="3" t="s">
        <v>1429</v>
      </c>
      <c r="B804" s="3" t="s">
        <v>1486</v>
      </c>
      <c r="C804" s="3" t="s">
        <v>1486</v>
      </c>
      <c r="D804" s="6">
        <v>504203</v>
      </c>
      <c r="E804" s="4">
        <v>20450</v>
      </c>
      <c r="F804" s="4">
        <v>1028</v>
      </c>
      <c r="G804" s="54">
        <v>5.0268948655256725E-2</v>
      </c>
      <c r="H804" s="4">
        <v>3</v>
      </c>
      <c r="I804" s="4">
        <v>268</v>
      </c>
      <c r="J804" s="6"/>
      <c r="K804" s="6">
        <v>33</v>
      </c>
      <c r="L804" s="6">
        <v>235</v>
      </c>
      <c r="M804" s="61">
        <v>760</v>
      </c>
      <c r="N804" s="4" t="s">
        <v>1712</v>
      </c>
      <c r="O804" s="4">
        <v>560</v>
      </c>
      <c r="P804" s="4">
        <v>946</v>
      </c>
      <c r="Q804" s="4">
        <v>100</v>
      </c>
      <c r="R804" s="4">
        <v>100</v>
      </c>
      <c r="S804" s="4">
        <v>0</v>
      </c>
      <c r="T804" s="4">
        <v>0</v>
      </c>
      <c r="U804" s="4">
        <v>0</v>
      </c>
      <c r="V804" s="4">
        <v>100</v>
      </c>
      <c r="W804" s="4">
        <v>100</v>
      </c>
      <c r="X804" s="4">
        <v>0</v>
      </c>
      <c r="Y804" s="4">
        <v>0</v>
      </c>
      <c r="Z804" s="4">
        <v>0</v>
      </c>
      <c r="AA804" s="4">
        <v>100</v>
      </c>
      <c r="AB804" s="4">
        <v>100</v>
      </c>
      <c r="AC804" s="4">
        <v>100</v>
      </c>
      <c r="AD804" s="4">
        <v>100</v>
      </c>
      <c r="AE804" s="4">
        <v>100</v>
      </c>
      <c r="AF804" s="4">
        <v>50</v>
      </c>
      <c r="AG804" s="4">
        <v>50</v>
      </c>
      <c r="AH804" s="4">
        <v>0</v>
      </c>
      <c r="AI804" s="4">
        <v>100</v>
      </c>
      <c r="AJ804" s="4">
        <v>10</v>
      </c>
      <c r="AK804" s="4" t="s">
        <v>96</v>
      </c>
      <c r="AL804" s="4" t="s">
        <v>96</v>
      </c>
      <c r="AM804" s="4">
        <v>12</v>
      </c>
      <c r="AN804" s="4" t="s">
        <v>97</v>
      </c>
      <c r="AO804" s="4" t="s">
        <v>96</v>
      </c>
      <c r="AP804" s="4" t="s">
        <v>97</v>
      </c>
      <c r="AQ804" s="4" t="s">
        <v>96</v>
      </c>
      <c r="AR804" s="4" t="s">
        <v>96</v>
      </c>
      <c r="AS804" s="4" t="s">
        <v>97</v>
      </c>
      <c r="AT804" s="4" t="s">
        <v>97</v>
      </c>
      <c r="AU804" s="4" t="s">
        <v>97</v>
      </c>
      <c r="AV804" s="4" t="s">
        <v>96</v>
      </c>
      <c r="AW804" s="4" t="s">
        <v>97</v>
      </c>
      <c r="AX804" s="4" t="s">
        <v>96</v>
      </c>
      <c r="AY804" s="4" t="s">
        <v>96</v>
      </c>
      <c r="AZ804" s="4" t="s">
        <v>97</v>
      </c>
      <c r="BA804" s="4" t="s">
        <v>97</v>
      </c>
      <c r="BB804" s="4" t="s">
        <v>97</v>
      </c>
      <c r="BC804" s="4" t="s">
        <v>96</v>
      </c>
      <c r="BD804" s="4" t="s">
        <v>96</v>
      </c>
      <c r="BE804" s="4">
        <v>0</v>
      </c>
      <c r="BF804" s="4">
        <v>0</v>
      </c>
      <c r="BG804" s="4">
        <v>0</v>
      </c>
      <c r="BH804" s="4">
        <v>0</v>
      </c>
      <c r="BI804" s="4">
        <v>0</v>
      </c>
      <c r="BJ804" s="4">
        <v>0</v>
      </c>
      <c r="BK804" s="4">
        <v>25</v>
      </c>
      <c r="BL804" s="4" t="s">
        <v>97</v>
      </c>
      <c r="BM804" s="4" t="s">
        <v>96</v>
      </c>
      <c r="BN804" s="4" t="s">
        <v>1714</v>
      </c>
      <c r="BO804" s="6" t="s">
        <v>97</v>
      </c>
      <c r="BP804" s="6" t="s">
        <v>98</v>
      </c>
      <c r="BQ804" s="6" t="s">
        <v>98</v>
      </c>
      <c r="BR804" s="6" t="s">
        <v>96</v>
      </c>
      <c r="BS804" s="6">
        <v>10</v>
      </c>
      <c r="BT804" s="6" t="s">
        <v>96</v>
      </c>
      <c r="BU804" s="29" t="s">
        <v>429</v>
      </c>
      <c r="BV804" s="29" t="s">
        <v>429</v>
      </c>
      <c r="BW804" s="29" t="s">
        <v>429</v>
      </c>
      <c r="BX804" s="29" t="s">
        <v>429</v>
      </c>
      <c r="BY804" s="29" t="s">
        <v>429</v>
      </c>
      <c r="BZ804" s="65" t="s">
        <v>429</v>
      </c>
      <c r="CA804" s="65" t="s">
        <v>429</v>
      </c>
      <c r="CB804" s="65" t="s">
        <v>429</v>
      </c>
      <c r="CC804" s="65" t="s">
        <v>429</v>
      </c>
      <c r="CD804" s="66">
        <v>502</v>
      </c>
      <c r="CE804" s="66">
        <v>101</v>
      </c>
      <c r="CF804" s="66">
        <v>138</v>
      </c>
      <c r="CG804" s="66">
        <v>0</v>
      </c>
      <c r="CH804" s="66">
        <v>48</v>
      </c>
      <c r="CI804" s="66">
        <v>157</v>
      </c>
      <c r="CJ804" s="66">
        <v>2</v>
      </c>
      <c r="CK804" s="66">
        <v>109</v>
      </c>
      <c r="CL804" s="66">
        <v>3758</v>
      </c>
      <c r="CM804" s="66">
        <v>2479</v>
      </c>
      <c r="CN804" s="66">
        <v>176</v>
      </c>
      <c r="CO804" s="66">
        <v>451</v>
      </c>
      <c r="CP804" s="66">
        <v>78</v>
      </c>
      <c r="CQ804" s="66">
        <v>61</v>
      </c>
      <c r="CR804" s="67">
        <v>0.14662468018106672</v>
      </c>
      <c r="CS804" s="67">
        <v>0.1710293249360362</v>
      </c>
      <c r="CT804" s="67">
        <v>0.31765400511710296</v>
      </c>
      <c r="CU804" s="67">
        <v>0.20325723282818342</v>
      </c>
      <c r="CV804" s="67">
        <v>0.1614347569376107</v>
      </c>
      <c r="CW804" s="68">
        <v>308</v>
      </c>
      <c r="CX804" s="68">
        <v>308</v>
      </c>
      <c r="CY804" s="68">
        <v>176</v>
      </c>
      <c r="CZ804" s="68">
        <v>194</v>
      </c>
    </row>
    <row r="805" spans="1:104" x14ac:dyDescent="0.3">
      <c r="A805" s="3" t="s">
        <v>1429</v>
      </c>
      <c r="B805" s="3" t="s">
        <v>1486</v>
      </c>
      <c r="C805" s="3" t="s">
        <v>1493</v>
      </c>
      <c r="D805" s="6">
        <v>504891</v>
      </c>
      <c r="E805" s="4">
        <v>5016</v>
      </c>
      <c r="F805" s="4">
        <v>660</v>
      </c>
      <c r="G805" s="54">
        <v>0.13157894736842105</v>
      </c>
      <c r="H805" s="4">
        <v>1</v>
      </c>
      <c r="I805" s="4">
        <v>660</v>
      </c>
      <c r="J805" s="6"/>
      <c r="K805" s="6"/>
      <c r="L805" s="6">
        <v>660</v>
      </c>
      <c r="M805" s="61"/>
      <c r="N805" s="4" t="s">
        <v>1712</v>
      </c>
      <c r="O805" s="4">
        <v>86</v>
      </c>
      <c r="P805" s="4">
        <v>270</v>
      </c>
      <c r="Q805" s="4">
        <v>100</v>
      </c>
      <c r="R805" s="4">
        <v>100</v>
      </c>
      <c r="S805" s="4">
        <v>0</v>
      </c>
      <c r="T805" s="4">
        <v>0</v>
      </c>
      <c r="U805" s="4">
        <v>0</v>
      </c>
      <c r="V805" s="4">
        <v>90</v>
      </c>
      <c r="W805" s="4">
        <v>90</v>
      </c>
      <c r="X805" s="4">
        <v>10</v>
      </c>
      <c r="Y805" s="4">
        <v>0</v>
      </c>
      <c r="Z805" s="4">
        <v>0</v>
      </c>
      <c r="AA805" s="4">
        <v>100</v>
      </c>
      <c r="AB805" s="4">
        <v>100</v>
      </c>
      <c r="AC805" s="4">
        <v>100</v>
      </c>
      <c r="AD805" s="4">
        <v>100</v>
      </c>
      <c r="AE805" s="4">
        <v>100</v>
      </c>
      <c r="AF805" s="4">
        <v>50</v>
      </c>
      <c r="AG805" s="4">
        <v>30</v>
      </c>
      <c r="AH805" s="4">
        <v>20</v>
      </c>
      <c r="AI805" s="4">
        <v>100</v>
      </c>
      <c r="AJ805" s="4">
        <v>3</v>
      </c>
      <c r="AK805" s="4" t="s">
        <v>96</v>
      </c>
      <c r="AL805" s="4" t="s">
        <v>96</v>
      </c>
      <c r="AM805" s="4">
        <v>5</v>
      </c>
      <c r="AN805" s="4" t="s">
        <v>97</v>
      </c>
      <c r="AO805" s="4" t="s">
        <v>97</v>
      </c>
      <c r="AP805" s="4" t="s">
        <v>97</v>
      </c>
      <c r="AQ805" s="4" t="s">
        <v>97</v>
      </c>
      <c r="AR805" s="4" t="s">
        <v>97</v>
      </c>
      <c r="AS805" s="4" t="s">
        <v>97</v>
      </c>
      <c r="AT805" s="4" t="s">
        <v>97</v>
      </c>
      <c r="AU805" s="4" t="s">
        <v>97</v>
      </c>
      <c r="AV805" s="4" t="s">
        <v>96</v>
      </c>
      <c r="AW805" s="4" t="s">
        <v>96</v>
      </c>
      <c r="AX805" s="4" t="s">
        <v>97</v>
      </c>
      <c r="AY805" s="4" t="s">
        <v>97</v>
      </c>
      <c r="AZ805" s="4" t="s">
        <v>97</v>
      </c>
      <c r="BA805" s="4" t="s">
        <v>97</v>
      </c>
      <c r="BB805" s="4" t="s">
        <v>97</v>
      </c>
      <c r="BC805" s="4" t="s">
        <v>96</v>
      </c>
      <c r="BD805" s="4" t="s">
        <v>96</v>
      </c>
      <c r="BE805" s="4">
        <v>0</v>
      </c>
      <c r="BF805" s="4">
        <v>0</v>
      </c>
      <c r="BG805" s="4">
        <v>0</v>
      </c>
      <c r="BH805" s="4">
        <v>0</v>
      </c>
      <c r="BI805" s="4">
        <v>0</v>
      </c>
      <c r="BJ805" s="4">
        <v>0</v>
      </c>
      <c r="BK805" s="4">
        <v>11</v>
      </c>
      <c r="BL805" s="4" t="s">
        <v>97</v>
      </c>
      <c r="BM805" s="4" t="s">
        <v>97</v>
      </c>
      <c r="BN805" s="4" t="s">
        <v>98</v>
      </c>
      <c r="BO805" s="6" t="s">
        <v>97</v>
      </c>
      <c r="BP805" s="6" t="s">
        <v>98</v>
      </c>
      <c r="BQ805" s="6" t="s">
        <v>98</v>
      </c>
      <c r="BR805" s="6" t="s">
        <v>97</v>
      </c>
      <c r="BS805" s="6" t="s">
        <v>98</v>
      </c>
      <c r="BT805" s="6" t="s">
        <v>98</v>
      </c>
      <c r="BU805" s="29" t="s">
        <v>429</v>
      </c>
      <c r="BV805" s="29" t="s">
        <v>429</v>
      </c>
      <c r="BW805" s="29" t="s">
        <v>429</v>
      </c>
      <c r="BX805" s="29" t="s">
        <v>429</v>
      </c>
      <c r="BY805" s="29" t="s">
        <v>429</v>
      </c>
      <c r="BZ805" s="65" t="s">
        <v>429</v>
      </c>
      <c r="CA805" s="65" t="s">
        <v>429</v>
      </c>
      <c r="CB805" s="65" t="s">
        <v>429</v>
      </c>
      <c r="CC805" s="65" t="s">
        <v>429</v>
      </c>
      <c r="CD805" s="66">
        <v>180</v>
      </c>
      <c r="CE805" s="66">
        <v>55</v>
      </c>
      <c r="CF805" s="66">
        <v>50</v>
      </c>
      <c r="CG805" s="66">
        <v>0</v>
      </c>
      <c r="CH805" s="66">
        <v>5</v>
      </c>
      <c r="CI805" s="66">
        <v>89</v>
      </c>
      <c r="CJ805" s="66">
        <v>4</v>
      </c>
      <c r="CK805" s="66">
        <v>51</v>
      </c>
      <c r="CL805" s="66">
        <v>979</v>
      </c>
      <c r="CM805" s="66">
        <v>634</v>
      </c>
      <c r="CN805" s="66">
        <v>47</v>
      </c>
      <c r="CO805" s="66">
        <v>124</v>
      </c>
      <c r="CP805" s="66">
        <v>41</v>
      </c>
      <c r="CQ805" s="66">
        <v>42</v>
      </c>
      <c r="CR805" s="67">
        <v>0.1514481094127112</v>
      </c>
      <c r="CS805" s="67">
        <v>0.1836283185840708</v>
      </c>
      <c r="CT805" s="67">
        <v>0.32984714400643605</v>
      </c>
      <c r="CU805" s="67">
        <v>0.18101367658889783</v>
      </c>
      <c r="CV805" s="67">
        <v>0.15406275140788414</v>
      </c>
      <c r="CW805" s="68">
        <v>42</v>
      </c>
      <c r="CX805" s="68">
        <v>89</v>
      </c>
      <c r="CY805" s="68">
        <v>50</v>
      </c>
      <c r="CZ805" s="68">
        <v>46</v>
      </c>
    </row>
    <row r="806" spans="1:104" x14ac:dyDescent="0.3">
      <c r="A806" s="3" t="s">
        <v>1429</v>
      </c>
      <c r="B806" s="3" t="s">
        <v>1486</v>
      </c>
      <c r="C806" s="3" t="s">
        <v>1495</v>
      </c>
      <c r="D806" s="6">
        <v>504904</v>
      </c>
      <c r="E806" s="4">
        <v>1666</v>
      </c>
      <c r="F806" s="4">
        <v>307</v>
      </c>
      <c r="G806" s="54">
        <v>0.18427370948379351</v>
      </c>
      <c r="H806" s="4">
        <v>2</v>
      </c>
      <c r="I806" s="4">
        <v>307</v>
      </c>
      <c r="J806" s="6"/>
      <c r="K806" s="6"/>
      <c r="L806" s="6">
        <v>307</v>
      </c>
      <c r="M806" s="61"/>
      <c r="N806" s="4" t="s">
        <v>1712</v>
      </c>
      <c r="O806" s="4">
        <v>41</v>
      </c>
      <c r="P806" s="4">
        <v>94</v>
      </c>
      <c r="Q806" s="4">
        <v>100</v>
      </c>
      <c r="R806" s="4">
        <v>90</v>
      </c>
      <c r="S806" s="4">
        <v>10</v>
      </c>
      <c r="T806" s="4">
        <v>0</v>
      </c>
      <c r="U806" s="4">
        <v>0</v>
      </c>
      <c r="V806" s="4">
        <v>100</v>
      </c>
      <c r="W806" s="4">
        <v>90</v>
      </c>
      <c r="X806" s="4">
        <v>10</v>
      </c>
      <c r="Y806" s="4">
        <v>0</v>
      </c>
      <c r="Z806" s="4">
        <v>0</v>
      </c>
      <c r="AA806" s="4">
        <v>100</v>
      </c>
      <c r="AB806" s="4">
        <v>100</v>
      </c>
      <c r="AC806" s="4">
        <v>100</v>
      </c>
      <c r="AD806" s="4">
        <v>100</v>
      </c>
      <c r="AE806" s="4">
        <v>90</v>
      </c>
      <c r="AF806" s="4">
        <v>0</v>
      </c>
      <c r="AG806" s="4">
        <v>80</v>
      </c>
      <c r="AH806" s="4">
        <v>20</v>
      </c>
      <c r="AI806" s="4">
        <v>100</v>
      </c>
      <c r="AJ806" s="4">
        <v>2</v>
      </c>
      <c r="AK806" s="4" t="s">
        <v>96</v>
      </c>
      <c r="AL806" s="4" t="s">
        <v>97</v>
      </c>
      <c r="AM806" s="4" t="s">
        <v>98</v>
      </c>
      <c r="AN806" s="4" t="s">
        <v>97</v>
      </c>
      <c r="AO806" s="4" t="s">
        <v>97</v>
      </c>
      <c r="AP806" s="4" t="s">
        <v>97</v>
      </c>
      <c r="AQ806" s="4" t="s">
        <v>97</v>
      </c>
      <c r="AR806" s="4" t="s">
        <v>97</v>
      </c>
      <c r="AS806" s="4" t="s">
        <v>97</v>
      </c>
      <c r="AT806" s="4" t="s">
        <v>97</v>
      </c>
      <c r="AU806" s="4" t="s">
        <v>97</v>
      </c>
      <c r="AV806" s="4" t="s">
        <v>97</v>
      </c>
      <c r="AW806" s="4" t="s">
        <v>97</v>
      </c>
      <c r="AX806" s="4" t="s">
        <v>97</v>
      </c>
      <c r="AY806" s="4" t="s">
        <v>97</v>
      </c>
      <c r="AZ806" s="4" t="s">
        <v>97</v>
      </c>
      <c r="BA806" s="4" t="s">
        <v>97</v>
      </c>
      <c r="BB806" s="4" t="s">
        <v>97</v>
      </c>
      <c r="BC806" s="4" t="s">
        <v>96</v>
      </c>
      <c r="BD806" s="4" t="s">
        <v>96</v>
      </c>
      <c r="BE806" s="4">
        <v>0</v>
      </c>
      <c r="BF806" s="4">
        <v>0</v>
      </c>
      <c r="BG806" s="4">
        <v>7</v>
      </c>
      <c r="BH806" s="4">
        <v>0</v>
      </c>
      <c r="BI806" s="4">
        <v>3</v>
      </c>
      <c r="BJ806" s="4">
        <v>0</v>
      </c>
      <c r="BK806" s="4">
        <v>9</v>
      </c>
      <c r="BL806" s="4" t="s">
        <v>97</v>
      </c>
      <c r="BM806" s="4" t="s">
        <v>97</v>
      </c>
      <c r="BN806" s="4" t="s">
        <v>98</v>
      </c>
      <c r="BO806" s="6" t="s">
        <v>97</v>
      </c>
      <c r="BP806" s="6" t="s">
        <v>98</v>
      </c>
      <c r="BQ806" s="6" t="s">
        <v>98</v>
      </c>
      <c r="BR806" s="6" t="s">
        <v>96</v>
      </c>
      <c r="BS806" s="6">
        <v>29</v>
      </c>
      <c r="BT806" s="6" t="s">
        <v>96</v>
      </c>
      <c r="BU806" s="29" t="s">
        <v>429</v>
      </c>
      <c r="BV806" s="29" t="s">
        <v>429</v>
      </c>
      <c r="BW806" s="29" t="s">
        <v>429</v>
      </c>
      <c r="BX806" s="29" t="s">
        <v>429</v>
      </c>
      <c r="BY806" s="29" t="s">
        <v>429</v>
      </c>
      <c r="BZ806" s="65" t="s">
        <v>429</v>
      </c>
      <c r="CA806" s="65" t="s">
        <v>429</v>
      </c>
      <c r="CB806" s="65" t="s">
        <v>429</v>
      </c>
      <c r="CC806" s="65" t="s">
        <v>429</v>
      </c>
      <c r="CD806" s="66">
        <v>73</v>
      </c>
      <c r="CE806" s="66">
        <v>19</v>
      </c>
      <c r="CF806" s="66">
        <v>16</v>
      </c>
      <c r="CG806" s="66">
        <v>0</v>
      </c>
      <c r="CH806" s="66">
        <v>0</v>
      </c>
      <c r="CI806" s="66">
        <v>74</v>
      </c>
      <c r="CJ806" s="66">
        <v>0</v>
      </c>
      <c r="CK806" s="66">
        <v>26</v>
      </c>
      <c r="CL806" s="66">
        <v>387</v>
      </c>
      <c r="CM806" s="66">
        <v>213</v>
      </c>
      <c r="CN806" s="66">
        <v>12</v>
      </c>
      <c r="CO806" s="66">
        <v>45</v>
      </c>
      <c r="CP806" s="66">
        <v>34</v>
      </c>
      <c r="CQ806" s="66">
        <v>35</v>
      </c>
      <c r="CR806" s="67">
        <v>0.19061936259771498</v>
      </c>
      <c r="CS806" s="67">
        <v>0.20865904990980155</v>
      </c>
      <c r="CT806" s="67">
        <v>0.28562838244137101</v>
      </c>
      <c r="CU806" s="67">
        <v>0.1635598316295851</v>
      </c>
      <c r="CV806" s="67">
        <v>0.15153337342152737</v>
      </c>
      <c r="CW806" s="68">
        <v>31</v>
      </c>
      <c r="CX806" s="68">
        <v>23</v>
      </c>
      <c r="CY806" s="68">
        <v>15</v>
      </c>
      <c r="CZ806" s="68">
        <v>15</v>
      </c>
    </row>
    <row r="807" spans="1:104" x14ac:dyDescent="0.3">
      <c r="A807" s="3" t="s">
        <v>1429</v>
      </c>
      <c r="B807" s="3" t="s">
        <v>1496</v>
      </c>
      <c r="C807" s="3" t="s">
        <v>1497</v>
      </c>
      <c r="D807" s="6">
        <v>504378</v>
      </c>
      <c r="E807" s="4">
        <v>10898</v>
      </c>
      <c r="F807" s="4">
        <v>766</v>
      </c>
      <c r="G807" s="54">
        <v>7.0288126261699391E-2</v>
      </c>
      <c r="H807" s="4">
        <v>1</v>
      </c>
      <c r="I807" s="4">
        <v>206</v>
      </c>
      <c r="J807" s="6"/>
      <c r="K807" s="6"/>
      <c r="L807" s="6">
        <v>206</v>
      </c>
      <c r="M807" s="61">
        <v>560</v>
      </c>
      <c r="N807" s="4" t="s">
        <v>1712</v>
      </c>
      <c r="O807" s="4">
        <v>296</v>
      </c>
      <c r="P807" s="4">
        <v>688</v>
      </c>
      <c r="Q807" s="4">
        <v>100</v>
      </c>
      <c r="R807" s="4">
        <v>98</v>
      </c>
      <c r="S807" s="4">
        <v>2</v>
      </c>
      <c r="T807" s="4">
        <v>0</v>
      </c>
      <c r="U807" s="4">
        <v>0</v>
      </c>
      <c r="V807" s="4">
        <v>100</v>
      </c>
      <c r="W807" s="4">
        <v>95</v>
      </c>
      <c r="X807" s="4">
        <v>2</v>
      </c>
      <c r="Y807" s="4">
        <v>3</v>
      </c>
      <c r="Z807" s="4">
        <v>0</v>
      </c>
      <c r="AA807" s="4">
        <v>100</v>
      </c>
      <c r="AB807" s="4">
        <v>100</v>
      </c>
      <c r="AC807" s="4">
        <v>100</v>
      </c>
      <c r="AD807" s="4">
        <v>95</v>
      </c>
      <c r="AE807" s="4">
        <v>70</v>
      </c>
      <c r="AF807" s="4">
        <v>25</v>
      </c>
      <c r="AG807" s="4">
        <v>70</v>
      </c>
      <c r="AH807" s="4">
        <v>5</v>
      </c>
      <c r="AI807" s="4">
        <v>100</v>
      </c>
      <c r="AJ807" s="4">
        <v>2</v>
      </c>
      <c r="AK807" s="4" t="s">
        <v>96</v>
      </c>
      <c r="AL807" s="4" t="s">
        <v>97</v>
      </c>
      <c r="AM807" s="4" t="s">
        <v>98</v>
      </c>
      <c r="AN807" s="4" t="s">
        <v>97</v>
      </c>
      <c r="AO807" s="4" t="s">
        <v>97</v>
      </c>
      <c r="AP807" s="4" t="s">
        <v>97</v>
      </c>
      <c r="AQ807" s="4" t="s">
        <v>97</v>
      </c>
      <c r="AR807" s="4" t="s">
        <v>97</v>
      </c>
      <c r="AS807" s="4" t="s">
        <v>97</v>
      </c>
      <c r="AT807" s="4" t="s">
        <v>97</v>
      </c>
      <c r="AU807" s="4" t="s">
        <v>97</v>
      </c>
      <c r="AV807" s="4" t="s">
        <v>97</v>
      </c>
      <c r="AW807" s="4" t="s">
        <v>96</v>
      </c>
      <c r="AX807" s="4" t="s">
        <v>96</v>
      </c>
      <c r="AY807" s="4" t="s">
        <v>97</v>
      </c>
      <c r="AZ807" s="4" t="s">
        <v>97</v>
      </c>
      <c r="BA807" s="4" t="s">
        <v>97</v>
      </c>
      <c r="BB807" s="4" t="s">
        <v>97</v>
      </c>
      <c r="BC807" s="4" t="s">
        <v>96</v>
      </c>
      <c r="BD807" s="4" t="s">
        <v>96</v>
      </c>
      <c r="BE807" s="4">
        <v>0</v>
      </c>
      <c r="BF807" s="4">
        <v>0</v>
      </c>
      <c r="BG807" s="4">
        <v>0</v>
      </c>
      <c r="BH807" s="4">
        <v>0</v>
      </c>
      <c r="BI807" s="4">
        <v>0</v>
      </c>
      <c r="BJ807" s="4">
        <v>0</v>
      </c>
      <c r="BK807" s="4">
        <v>16</v>
      </c>
      <c r="BL807" s="4" t="s">
        <v>97</v>
      </c>
      <c r="BM807" s="4" t="s">
        <v>97</v>
      </c>
      <c r="BN807" s="4" t="s">
        <v>98</v>
      </c>
      <c r="BO807" s="6" t="s">
        <v>97</v>
      </c>
      <c r="BP807" s="6" t="s">
        <v>98</v>
      </c>
      <c r="BQ807" s="6" t="s">
        <v>98</v>
      </c>
      <c r="BR807" s="6" t="s">
        <v>96</v>
      </c>
      <c r="BS807" s="6">
        <v>10</v>
      </c>
      <c r="BT807" s="6" t="s">
        <v>96</v>
      </c>
      <c r="BU807" s="29" t="s">
        <v>429</v>
      </c>
      <c r="BV807" s="29" t="s">
        <v>429</v>
      </c>
      <c r="BW807" s="29" t="s">
        <v>429</v>
      </c>
      <c r="BX807" s="29" t="s">
        <v>429</v>
      </c>
      <c r="BY807" s="29" t="s">
        <v>429</v>
      </c>
      <c r="BZ807" s="65" t="s">
        <v>429</v>
      </c>
      <c r="CA807" s="65" t="s">
        <v>429</v>
      </c>
      <c r="CB807" s="65" t="s">
        <v>429</v>
      </c>
      <c r="CC807" s="65" t="s">
        <v>429</v>
      </c>
      <c r="CD807" s="66">
        <v>186</v>
      </c>
      <c r="CE807" s="66">
        <v>39</v>
      </c>
      <c r="CF807" s="66">
        <v>46</v>
      </c>
      <c r="CG807" s="66">
        <v>0</v>
      </c>
      <c r="CH807" s="66">
        <v>11</v>
      </c>
      <c r="CI807" s="66">
        <v>149</v>
      </c>
      <c r="CJ807" s="66">
        <v>3</v>
      </c>
      <c r="CK807" s="66">
        <v>94</v>
      </c>
      <c r="CL807" s="66">
        <v>2054</v>
      </c>
      <c r="CM807" s="66">
        <v>1372</v>
      </c>
      <c r="CN807" s="66">
        <v>111</v>
      </c>
      <c r="CO807" s="66">
        <v>265</v>
      </c>
      <c r="CP807" s="66">
        <v>57</v>
      </c>
      <c r="CQ807" s="66">
        <v>56</v>
      </c>
      <c r="CR807" s="67">
        <v>0.14927510291748702</v>
      </c>
      <c r="CS807" s="67">
        <v>0.18453552890638983</v>
      </c>
      <c r="CT807" s="67">
        <v>0.31439054948988726</v>
      </c>
      <c r="CU807" s="67">
        <v>0.19679613388222661</v>
      </c>
      <c r="CV807" s="67">
        <v>0.15500268480400931</v>
      </c>
      <c r="CW807" s="68">
        <v>198</v>
      </c>
      <c r="CX807" s="68">
        <v>203</v>
      </c>
      <c r="CY807" s="68">
        <v>109</v>
      </c>
      <c r="CZ807" s="68">
        <v>101</v>
      </c>
    </row>
    <row r="808" spans="1:104" x14ac:dyDescent="0.3">
      <c r="A808" s="3" t="s">
        <v>1429</v>
      </c>
      <c r="B808" s="3" t="s">
        <v>1496</v>
      </c>
      <c r="C808" s="3" t="s">
        <v>1499</v>
      </c>
      <c r="D808" s="6">
        <v>504459</v>
      </c>
      <c r="E808" s="4">
        <v>2527</v>
      </c>
      <c r="F808" s="4">
        <v>375</v>
      </c>
      <c r="G808" s="54">
        <v>0.148397309062129</v>
      </c>
      <c r="H808" s="4">
        <v>2</v>
      </c>
      <c r="I808" s="4">
        <v>135</v>
      </c>
      <c r="J808" s="6"/>
      <c r="K808" s="6">
        <v>103</v>
      </c>
      <c r="L808" s="6">
        <v>32</v>
      </c>
      <c r="M808" s="61">
        <v>239.99999999999997</v>
      </c>
      <c r="N808" s="4" t="s">
        <v>1709</v>
      </c>
      <c r="O808" s="4">
        <v>0</v>
      </c>
      <c r="P808" s="4">
        <v>0</v>
      </c>
      <c r="Q808" s="4">
        <v>100</v>
      </c>
      <c r="R808" s="4">
        <v>100</v>
      </c>
      <c r="S808" s="4">
        <v>0</v>
      </c>
      <c r="T808" s="4">
        <v>0</v>
      </c>
      <c r="U808" s="4">
        <v>0</v>
      </c>
      <c r="V808" s="4">
        <v>100</v>
      </c>
      <c r="W808" s="4">
        <v>100</v>
      </c>
      <c r="X808" s="4">
        <v>0</v>
      </c>
      <c r="Y808" s="4">
        <v>0</v>
      </c>
      <c r="Z808" s="4">
        <v>0</v>
      </c>
      <c r="AA808" s="4">
        <v>100</v>
      </c>
      <c r="AB808" s="4">
        <v>100</v>
      </c>
      <c r="AC808" s="4">
        <v>100</v>
      </c>
      <c r="AD808" s="4">
        <v>100</v>
      </c>
      <c r="AE808" s="4">
        <v>0</v>
      </c>
      <c r="AF808" s="4">
        <v>0</v>
      </c>
      <c r="AG808" s="4">
        <v>20</v>
      </c>
      <c r="AH808" s="4">
        <v>80</v>
      </c>
      <c r="AI808" s="4">
        <v>100</v>
      </c>
      <c r="AJ808" s="4">
        <v>2</v>
      </c>
      <c r="AK808" s="4" t="s">
        <v>96</v>
      </c>
      <c r="AL808" s="4" t="s">
        <v>97</v>
      </c>
      <c r="AM808" s="4" t="s">
        <v>98</v>
      </c>
      <c r="AN808" s="4" t="s">
        <v>97</v>
      </c>
      <c r="AO808" s="4" t="s">
        <v>97</v>
      </c>
      <c r="AP808" s="4" t="s">
        <v>97</v>
      </c>
      <c r="AQ808" s="4" t="s">
        <v>97</v>
      </c>
      <c r="AR808" s="4" t="s">
        <v>97</v>
      </c>
      <c r="AS808" s="4" t="s">
        <v>97</v>
      </c>
      <c r="AT808" s="4" t="s">
        <v>97</v>
      </c>
      <c r="AU808" s="4" t="s">
        <v>97</v>
      </c>
      <c r="AV808" s="4" t="s">
        <v>97</v>
      </c>
      <c r="AW808" s="4" t="s">
        <v>97</v>
      </c>
      <c r="AX808" s="4" t="s">
        <v>97</v>
      </c>
      <c r="AY808" s="4" t="s">
        <v>97</v>
      </c>
      <c r="AZ808" s="4" t="s">
        <v>97</v>
      </c>
      <c r="BA808" s="4" t="s">
        <v>97</v>
      </c>
      <c r="BB808" s="4" t="s">
        <v>97</v>
      </c>
      <c r="BC808" s="4" t="s">
        <v>97</v>
      </c>
      <c r="BD808" s="4" t="s">
        <v>96</v>
      </c>
      <c r="BE808" s="4">
        <v>0</v>
      </c>
      <c r="BF808" s="4">
        <v>4</v>
      </c>
      <c r="BG808" s="4">
        <v>4</v>
      </c>
      <c r="BH808" s="4">
        <v>0</v>
      </c>
      <c r="BI808" s="4">
        <v>3</v>
      </c>
      <c r="BJ808" s="4">
        <v>0</v>
      </c>
      <c r="BK808" s="4">
        <v>9</v>
      </c>
      <c r="BL808" s="4" t="s">
        <v>97</v>
      </c>
      <c r="BM808" s="4" t="s">
        <v>97</v>
      </c>
      <c r="BN808" s="4" t="s">
        <v>98</v>
      </c>
      <c r="BO808" s="6" t="s">
        <v>97</v>
      </c>
      <c r="BP808" s="6" t="s">
        <v>98</v>
      </c>
      <c r="BQ808" s="6" t="s">
        <v>98</v>
      </c>
      <c r="BR808" s="6" t="s">
        <v>96</v>
      </c>
      <c r="BS808" s="6">
        <v>5</v>
      </c>
      <c r="BT808" s="6" t="s">
        <v>96</v>
      </c>
      <c r="BU808" s="29" t="s">
        <v>429</v>
      </c>
      <c r="BV808" s="29" t="s">
        <v>429</v>
      </c>
      <c r="BW808" s="29" t="s">
        <v>429</v>
      </c>
      <c r="BX808" s="29" t="s">
        <v>429</v>
      </c>
      <c r="BY808" s="29" t="s">
        <v>429</v>
      </c>
      <c r="BZ808" s="65" t="s">
        <v>429</v>
      </c>
      <c r="CA808" s="65" t="s">
        <v>1799</v>
      </c>
      <c r="CB808" s="65" t="s">
        <v>429</v>
      </c>
      <c r="CC808" s="65" t="s">
        <v>429</v>
      </c>
      <c r="CD808" s="66">
        <v>62</v>
      </c>
      <c r="CE808" s="66">
        <v>19</v>
      </c>
      <c r="CF808" s="66">
        <v>9</v>
      </c>
      <c r="CG808" s="66">
        <v>0</v>
      </c>
      <c r="CH808" s="66">
        <v>3</v>
      </c>
      <c r="CI808" s="66">
        <v>39</v>
      </c>
      <c r="CJ808" s="66">
        <v>0</v>
      </c>
      <c r="CK808" s="66">
        <v>26</v>
      </c>
      <c r="CL808" s="66">
        <v>505</v>
      </c>
      <c r="CM808" s="66">
        <v>303</v>
      </c>
      <c r="CN808" s="66">
        <v>28</v>
      </c>
      <c r="CO808" s="66">
        <v>67</v>
      </c>
      <c r="CP808" s="66">
        <v>6</v>
      </c>
      <c r="CQ808" s="66">
        <v>6</v>
      </c>
      <c r="CR808" s="67">
        <v>0.16815533980582525</v>
      </c>
      <c r="CS808" s="67">
        <v>0.17941747572815533</v>
      </c>
      <c r="CT808" s="67">
        <v>0.30135922330097087</v>
      </c>
      <c r="CU808" s="67">
        <v>0.18679611650485436</v>
      </c>
      <c r="CV808" s="67">
        <v>0.16427184466019418</v>
      </c>
      <c r="CW808" s="68">
        <v>49</v>
      </c>
      <c r="CX808" s="68">
        <v>56</v>
      </c>
      <c r="CY808" s="68">
        <v>26</v>
      </c>
      <c r="CZ808" s="68">
        <v>26</v>
      </c>
    </row>
    <row r="809" spans="1:104" x14ac:dyDescent="0.3">
      <c r="A809" s="3" t="s">
        <v>1429</v>
      </c>
      <c r="B809" s="3" t="s">
        <v>1496</v>
      </c>
      <c r="C809" s="3" t="s">
        <v>1502</v>
      </c>
      <c r="D809" s="6">
        <v>504670</v>
      </c>
      <c r="E809" s="4">
        <v>920</v>
      </c>
      <c r="F809" s="4">
        <v>100</v>
      </c>
      <c r="G809" s="54">
        <v>0.10869565217391304</v>
      </c>
      <c r="H809" s="4">
        <v>1</v>
      </c>
      <c r="I809" s="4">
        <v>50</v>
      </c>
      <c r="J809" s="6"/>
      <c r="K809" s="6"/>
      <c r="L809" s="6">
        <v>50</v>
      </c>
      <c r="M809" s="61">
        <v>50</v>
      </c>
      <c r="N809" s="4" t="s">
        <v>1712</v>
      </c>
      <c r="O809" s="4">
        <v>0</v>
      </c>
      <c r="P809" s="4">
        <v>0</v>
      </c>
      <c r="Q809" s="4">
        <v>0</v>
      </c>
      <c r="R809" s="4">
        <v>0</v>
      </c>
      <c r="S809" s="4">
        <v>100</v>
      </c>
      <c r="T809" s="4">
        <v>0</v>
      </c>
      <c r="U809" s="4">
        <v>0</v>
      </c>
      <c r="V809" s="4">
        <v>0</v>
      </c>
      <c r="W809" s="4">
        <v>0</v>
      </c>
      <c r="X809" s="4">
        <v>100</v>
      </c>
      <c r="Y809" s="4">
        <v>0</v>
      </c>
      <c r="Z809" s="4">
        <v>0</v>
      </c>
      <c r="AA809" s="4">
        <v>100</v>
      </c>
      <c r="AB809" s="4">
        <v>100</v>
      </c>
      <c r="AC809" s="4">
        <v>100</v>
      </c>
      <c r="AD809" s="4">
        <v>100</v>
      </c>
      <c r="AE809" s="4">
        <v>100</v>
      </c>
      <c r="AF809" s="4">
        <v>0</v>
      </c>
      <c r="AG809" s="4">
        <v>30</v>
      </c>
      <c r="AH809" s="4">
        <v>70</v>
      </c>
      <c r="AI809" s="4">
        <v>100</v>
      </c>
      <c r="AJ809" s="4">
        <v>2</v>
      </c>
      <c r="AK809" s="4" t="s">
        <v>96</v>
      </c>
      <c r="AL809" s="4" t="s">
        <v>96</v>
      </c>
      <c r="AM809" s="4">
        <v>12</v>
      </c>
      <c r="AN809" s="4" t="s">
        <v>96</v>
      </c>
      <c r="AO809" s="4" t="s">
        <v>97</v>
      </c>
      <c r="AP809" s="4" t="s">
        <v>97</v>
      </c>
      <c r="AQ809" s="4" t="s">
        <v>96</v>
      </c>
      <c r="AR809" s="4" t="s">
        <v>96</v>
      </c>
      <c r="AS809" s="4" t="s">
        <v>97</v>
      </c>
      <c r="AT809" s="4" t="s">
        <v>97</v>
      </c>
      <c r="AU809" s="4" t="s">
        <v>97</v>
      </c>
      <c r="AV809" s="4" t="s">
        <v>97</v>
      </c>
      <c r="AW809" s="4" t="s">
        <v>97</v>
      </c>
      <c r="AX809" s="4" t="s">
        <v>97</v>
      </c>
      <c r="AY809" s="4" t="s">
        <v>97</v>
      </c>
      <c r="AZ809" s="4" t="s">
        <v>97</v>
      </c>
      <c r="BA809" s="4" t="s">
        <v>97</v>
      </c>
      <c r="BB809" s="4" t="s">
        <v>97</v>
      </c>
      <c r="BC809" s="4" t="s">
        <v>97</v>
      </c>
      <c r="BD809" s="4" t="s">
        <v>96</v>
      </c>
      <c r="BE809" s="4">
        <v>0</v>
      </c>
      <c r="BF809" s="4">
        <v>5</v>
      </c>
      <c r="BG809" s="4">
        <v>5</v>
      </c>
      <c r="BH809" s="4">
        <v>0</v>
      </c>
      <c r="BI809" s="4">
        <v>6</v>
      </c>
      <c r="BJ809" s="4">
        <v>0</v>
      </c>
      <c r="BK809" s="4">
        <v>7</v>
      </c>
      <c r="BL809" s="4" t="s">
        <v>97</v>
      </c>
      <c r="BM809" s="4" t="s">
        <v>97</v>
      </c>
      <c r="BN809" s="4" t="s">
        <v>98</v>
      </c>
      <c r="BO809" s="6" t="s">
        <v>97</v>
      </c>
      <c r="BP809" s="6" t="s">
        <v>98</v>
      </c>
      <c r="BQ809" s="6" t="s">
        <v>98</v>
      </c>
      <c r="BR809" s="6" t="s">
        <v>96</v>
      </c>
      <c r="BS809" s="6">
        <v>1</v>
      </c>
      <c r="BT809" s="6" t="s">
        <v>97</v>
      </c>
      <c r="BU809" s="29" t="s">
        <v>429</v>
      </c>
      <c r="BV809" s="29" t="s">
        <v>429</v>
      </c>
      <c r="BW809" s="29" t="s">
        <v>429</v>
      </c>
      <c r="BX809" s="29" t="s">
        <v>429</v>
      </c>
      <c r="BY809" s="29" t="s">
        <v>429</v>
      </c>
      <c r="BZ809" s="65" t="s">
        <v>1800</v>
      </c>
      <c r="CA809" s="65" t="s">
        <v>429</v>
      </c>
      <c r="CB809" s="65" t="s">
        <v>429</v>
      </c>
      <c r="CC809" s="65" t="s">
        <v>429</v>
      </c>
      <c r="CD809" s="66">
        <v>12</v>
      </c>
      <c r="CE809" s="66">
        <v>0</v>
      </c>
      <c r="CF809" s="66">
        <v>8</v>
      </c>
      <c r="CG809" s="66">
        <v>0</v>
      </c>
      <c r="CH809" s="66">
        <v>2</v>
      </c>
      <c r="CI809" s="66">
        <v>10</v>
      </c>
      <c r="CJ809" s="66">
        <v>0</v>
      </c>
      <c r="CK809" s="66">
        <v>6</v>
      </c>
      <c r="CL809" s="66">
        <v>191</v>
      </c>
      <c r="CM809" s="66">
        <v>109</v>
      </c>
      <c r="CN809" s="66">
        <v>7</v>
      </c>
      <c r="CO809" s="66">
        <v>22</v>
      </c>
      <c r="CP809" s="66">
        <v>1</v>
      </c>
      <c r="CQ809" s="66">
        <v>0</v>
      </c>
      <c r="CR809" s="67">
        <v>0.17443120260021669</v>
      </c>
      <c r="CS809" s="67">
        <v>0.19393282773564463</v>
      </c>
      <c r="CT809" s="67">
        <v>0.31310942578548212</v>
      </c>
      <c r="CU809" s="67">
        <v>0.17768147345612134</v>
      </c>
      <c r="CV809" s="67">
        <v>0.14084507042253522</v>
      </c>
      <c r="CW809" s="68">
        <v>31</v>
      </c>
      <c r="CX809" s="68">
        <v>18</v>
      </c>
      <c r="CY809" s="68">
        <v>6</v>
      </c>
      <c r="CZ809" s="68">
        <v>5</v>
      </c>
    </row>
    <row r="810" spans="1:104" x14ac:dyDescent="0.3">
      <c r="A810" s="3" t="s">
        <v>1429</v>
      </c>
      <c r="B810" s="3" t="s">
        <v>1496</v>
      </c>
      <c r="C810" s="3" t="s">
        <v>1496</v>
      </c>
      <c r="D810" s="6">
        <v>504815</v>
      </c>
      <c r="E810" s="4">
        <v>15425</v>
      </c>
      <c r="F810" s="4">
        <v>776</v>
      </c>
      <c r="G810" s="54">
        <v>5.0307941653160451E-2</v>
      </c>
      <c r="H810" s="4">
        <v>2</v>
      </c>
      <c r="I810" s="4">
        <v>196</v>
      </c>
      <c r="J810" s="6"/>
      <c r="K810" s="6">
        <v>196</v>
      </c>
      <c r="L810" s="6"/>
      <c r="M810" s="61">
        <v>580</v>
      </c>
      <c r="N810" s="4" t="s">
        <v>1712</v>
      </c>
      <c r="O810" s="4">
        <v>322</v>
      </c>
      <c r="P810" s="4">
        <v>760</v>
      </c>
      <c r="Q810" s="4">
        <v>100</v>
      </c>
      <c r="R810" s="4">
        <v>100</v>
      </c>
      <c r="S810" s="4">
        <v>0</v>
      </c>
      <c r="T810" s="4">
        <v>0</v>
      </c>
      <c r="U810" s="4">
        <v>0</v>
      </c>
      <c r="V810" s="4">
        <v>100</v>
      </c>
      <c r="W810" s="4">
        <v>100</v>
      </c>
      <c r="X810" s="4">
        <v>0</v>
      </c>
      <c r="Y810" s="4">
        <v>0</v>
      </c>
      <c r="Z810" s="4">
        <v>0</v>
      </c>
      <c r="AA810" s="4">
        <v>100</v>
      </c>
      <c r="AB810" s="4">
        <v>100</v>
      </c>
      <c r="AC810" s="4">
        <v>100</v>
      </c>
      <c r="AD810" s="4">
        <v>100</v>
      </c>
      <c r="AE810" s="4">
        <v>100</v>
      </c>
      <c r="AF810" s="4">
        <v>50</v>
      </c>
      <c r="AG810" s="4">
        <v>50</v>
      </c>
      <c r="AH810" s="4">
        <v>0</v>
      </c>
      <c r="AI810" s="4">
        <v>100</v>
      </c>
      <c r="AJ810" s="4">
        <v>8</v>
      </c>
      <c r="AK810" s="4" t="s">
        <v>96</v>
      </c>
      <c r="AL810" s="4" t="s">
        <v>96</v>
      </c>
      <c r="AM810" s="4">
        <v>2</v>
      </c>
      <c r="AN810" s="4" t="s">
        <v>97</v>
      </c>
      <c r="AO810" s="4" t="s">
        <v>97</v>
      </c>
      <c r="AP810" s="4" t="s">
        <v>97</v>
      </c>
      <c r="AQ810" s="4" t="s">
        <v>97</v>
      </c>
      <c r="AR810" s="4" t="s">
        <v>97</v>
      </c>
      <c r="AS810" s="4" t="s">
        <v>97</v>
      </c>
      <c r="AT810" s="4" t="s">
        <v>97</v>
      </c>
      <c r="AU810" s="4" t="s">
        <v>97</v>
      </c>
      <c r="AV810" s="4" t="s">
        <v>97</v>
      </c>
      <c r="AW810" s="4" t="s">
        <v>97</v>
      </c>
      <c r="AX810" s="4" t="s">
        <v>96</v>
      </c>
      <c r="AY810" s="4" t="s">
        <v>96</v>
      </c>
      <c r="AZ810" s="4" t="s">
        <v>97</v>
      </c>
      <c r="BA810" s="4" t="s">
        <v>96</v>
      </c>
      <c r="BB810" s="4" t="s">
        <v>96</v>
      </c>
      <c r="BC810" s="4" t="s">
        <v>96</v>
      </c>
      <c r="BD810" s="4" t="s">
        <v>96</v>
      </c>
      <c r="BE810" s="4">
        <v>0</v>
      </c>
      <c r="BF810" s="4">
        <v>0</v>
      </c>
      <c r="BG810" s="4">
        <v>0</v>
      </c>
      <c r="BH810" s="4">
        <v>0</v>
      </c>
      <c r="BI810" s="4">
        <v>0</v>
      </c>
      <c r="BJ810" s="4">
        <v>0</v>
      </c>
      <c r="BK810" s="4">
        <v>19</v>
      </c>
      <c r="BL810" s="4" t="s">
        <v>97</v>
      </c>
      <c r="BM810" s="4" t="s">
        <v>97</v>
      </c>
      <c r="BN810" s="4" t="s">
        <v>98</v>
      </c>
      <c r="BO810" s="6" t="s">
        <v>96</v>
      </c>
      <c r="BP810" s="6">
        <v>12</v>
      </c>
      <c r="BQ810" s="6" t="s">
        <v>96</v>
      </c>
      <c r="BR810" s="6" t="s">
        <v>96</v>
      </c>
      <c r="BS810" s="6">
        <v>2</v>
      </c>
      <c r="BT810" s="6" t="s">
        <v>96</v>
      </c>
      <c r="BU810" s="29" t="s">
        <v>429</v>
      </c>
      <c r="BV810" s="29" t="s">
        <v>429</v>
      </c>
      <c r="BW810" s="29" t="s">
        <v>429</v>
      </c>
      <c r="BX810" s="29" t="s">
        <v>429</v>
      </c>
      <c r="BY810" s="29" t="s">
        <v>429</v>
      </c>
      <c r="BZ810" s="65" t="s">
        <v>429</v>
      </c>
      <c r="CA810" s="65" t="s">
        <v>1799</v>
      </c>
      <c r="CB810" s="65" t="s">
        <v>429</v>
      </c>
      <c r="CC810" s="65" t="s">
        <v>429</v>
      </c>
      <c r="CD810" s="66">
        <v>232</v>
      </c>
      <c r="CE810" s="66">
        <v>38</v>
      </c>
      <c r="CF810" s="66">
        <v>67</v>
      </c>
      <c r="CG810" s="66">
        <v>0</v>
      </c>
      <c r="CH810" s="66">
        <v>17</v>
      </c>
      <c r="CI810" s="66">
        <v>82</v>
      </c>
      <c r="CJ810" s="66">
        <v>0</v>
      </c>
      <c r="CK810" s="66">
        <v>61</v>
      </c>
      <c r="CL810" s="66">
        <v>3118</v>
      </c>
      <c r="CM810" s="66">
        <v>2010</v>
      </c>
      <c r="CN810" s="66">
        <v>177</v>
      </c>
      <c r="CO810" s="66">
        <v>359</v>
      </c>
      <c r="CP810" s="66">
        <v>32</v>
      </c>
      <c r="CQ810" s="66">
        <v>28</v>
      </c>
      <c r="CR810" s="67">
        <v>0.17048481619605754</v>
      </c>
      <c r="CS810" s="67">
        <v>0.16868673415023974</v>
      </c>
      <c r="CT810" s="67">
        <v>0.31939264784230154</v>
      </c>
      <c r="CU810" s="67">
        <v>0.17767714437932872</v>
      </c>
      <c r="CV810" s="67">
        <v>0.16375865743207246</v>
      </c>
      <c r="CW810" s="68">
        <v>256</v>
      </c>
      <c r="CX810" s="68">
        <v>232</v>
      </c>
      <c r="CY810" s="68">
        <v>182</v>
      </c>
      <c r="CZ810" s="68">
        <v>157</v>
      </c>
    </row>
    <row r="811" spans="1:104" x14ac:dyDescent="0.3">
      <c r="A811" s="3" t="s">
        <v>1429</v>
      </c>
      <c r="B811" s="3" t="s">
        <v>1505</v>
      </c>
      <c r="C811" s="3" t="s">
        <v>1505</v>
      </c>
      <c r="D811" s="6">
        <v>506745</v>
      </c>
      <c r="E811" s="4">
        <v>63931</v>
      </c>
      <c r="F811" s="4">
        <v>1276</v>
      </c>
      <c r="G811" s="54">
        <v>1.9959018316622609E-2</v>
      </c>
      <c r="H811" s="4">
        <v>1</v>
      </c>
      <c r="I811" s="4">
        <v>256</v>
      </c>
      <c r="J811" s="6"/>
      <c r="K811" s="6"/>
      <c r="L811" s="6">
        <v>256</v>
      </c>
      <c r="M811" s="61">
        <v>1019.9999999999999</v>
      </c>
      <c r="N811" s="4" t="s">
        <v>1712</v>
      </c>
      <c r="O811" s="4">
        <v>168</v>
      </c>
      <c r="P811" s="4">
        <v>842</v>
      </c>
      <c r="Q811" s="4">
        <v>100</v>
      </c>
      <c r="R811" s="4">
        <v>100</v>
      </c>
      <c r="S811" s="4">
        <v>0</v>
      </c>
      <c r="T811" s="4">
        <v>0</v>
      </c>
      <c r="U811" s="4">
        <v>0</v>
      </c>
      <c r="V811" s="4">
        <v>100</v>
      </c>
      <c r="W811" s="4">
        <v>100</v>
      </c>
      <c r="X811" s="4">
        <v>0</v>
      </c>
      <c r="Y811" s="4">
        <v>0</v>
      </c>
      <c r="Z811" s="4">
        <v>0</v>
      </c>
      <c r="AA811" s="4">
        <v>100</v>
      </c>
      <c r="AB811" s="4">
        <v>100</v>
      </c>
      <c r="AC811" s="4">
        <v>100</v>
      </c>
      <c r="AD811" s="4">
        <v>100</v>
      </c>
      <c r="AE811" s="4">
        <v>100</v>
      </c>
      <c r="AF811" s="4">
        <v>40</v>
      </c>
      <c r="AG811" s="4">
        <v>50</v>
      </c>
      <c r="AH811" s="4">
        <v>10</v>
      </c>
      <c r="AI811" s="4">
        <v>100</v>
      </c>
      <c r="AJ811" s="4">
        <v>4</v>
      </c>
      <c r="AK811" s="4" t="s">
        <v>96</v>
      </c>
      <c r="AL811" s="4" t="s">
        <v>96</v>
      </c>
      <c r="AM811" s="4">
        <v>12</v>
      </c>
      <c r="AN811" s="4" t="s">
        <v>97</v>
      </c>
      <c r="AO811" s="4" t="s">
        <v>97</v>
      </c>
      <c r="AP811" s="4" t="s">
        <v>97</v>
      </c>
      <c r="AQ811" s="4" t="s">
        <v>97</v>
      </c>
      <c r="AR811" s="4" t="s">
        <v>97</v>
      </c>
      <c r="AS811" s="4" t="s">
        <v>96</v>
      </c>
      <c r="AT811" s="4" t="s">
        <v>97</v>
      </c>
      <c r="AU811" s="4" t="s">
        <v>97</v>
      </c>
      <c r="AV811" s="4" t="s">
        <v>96</v>
      </c>
      <c r="AW811" s="4" t="s">
        <v>97</v>
      </c>
      <c r="AX811" s="4" t="s">
        <v>96</v>
      </c>
      <c r="AY811" s="4" t="s">
        <v>97</v>
      </c>
      <c r="AZ811" s="4" t="s">
        <v>97</v>
      </c>
      <c r="BA811" s="4" t="s">
        <v>97</v>
      </c>
      <c r="BB811" s="4" t="s">
        <v>97</v>
      </c>
      <c r="BC811" s="4" t="s">
        <v>96</v>
      </c>
      <c r="BD811" s="4" t="s">
        <v>97</v>
      </c>
      <c r="BE811" s="4">
        <v>0</v>
      </c>
      <c r="BF811" s="4">
        <v>0</v>
      </c>
      <c r="BG811" s="4">
        <v>0</v>
      </c>
      <c r="BH811" s="4">
        <v>0</v>
      </c>
      <c r="BI811" s="4">
        <v>0</v>
      </c>
      <c r="BJ811" s="4">
        <v>0</v>
      </c>
      <c r="BK811" s="4">
        <v>31</v>
      </c>
      <c r="BL811" s="4" t="s">
        <v>97</v>
      </c>
      <c r="BM811" s="4" t="s">
        <v>96</v>
      </c>
      <c r="BN811" s="4" t="s">
        <v>1714</v>
      </c>
      <c r="BO811" s="6" t="s">
        <v>97</v>
      </c>
      <c r="BP811" s="6" t="s">
        <v>98</v>
      </c>
      <c r="BQ811" s="6" t="s">
        <v>98</v>
      </c>
      <c r="BR811" s="6" t="s">
        <v>96</v>
      </c>
      <c r="BS811" s="6">
        <v>51</v>
      </c>
      <c r="BT811" s="6" t="s">
        <v>96</v>
      </c>
      <c r="BU811" s="29" t="s">
        <v>430</v>
      </c>
      <c r="BV811" s="29" t="s">
        <v>1801</v>
      </c>
      <c r="BW811" s="29" t="s">
        <v>429</v>
      </c>
      <c r="BX811" s="29" t="s">
        <v>429</v>
      </c>
      <c r="BY811" s="29" t="s">
        <v>429</v>
      </c>
      <c r="BZ811" s="65" t="s">
        <v>429</v>
      </c>
      <c r="CA811" s="65" t="s">
        <v>1799</v>
      </c>
      <c r="CB811" s="65" t="s">
        <v>429</v>
      </c>
      <c r="CC811" s="65" t="s">
        <v>429</v>
      </c>
      <c r="CD811" s="66">
        <v>882</v>
      </c>
      <c r="CE811" s="66">
        <v>84</v>
      </c>
      <c r="CF811" s="66">
        <v>186</v>
      </c>
      <c r="CG811" s="66">
        <v>0</v>
      </c>
      <c r="CH811" s="66">
        <v>6</v>
      </c>
      <c r="CI811" s="66">
        <v>353</v>
      </c>
      <c r="CJ811" s="66">
        <v>0</v>
      </c>
      <c r="CK811" s="66">
        <v>213</v>
      </c>
      <c r="CL811" s="66">
        <v>12250</v>
      </c>
      <c r="CM811" s="66">
        <v>7823</v>
      </c>
      <c r="CN811" s="66">
        <v>704</v>
      </c>
      <c r="CO811" s="66">
        <v>1615</v>
      </c>
      <c r="CP811" s="66">
        <v>123</v>
      </c>
      <c r="CQ811" s="66">
        <v>121</v>
      </c>
      <c r="CR811" s="67">
        <v>0.15441593693928565</v>
      </c>
      <c r="CS811" s="67">
        <v>0.15607220083733342</v>
      </c>
      <c r="CT811" s="67">
        <v>0.32269541613630437</v>
      </c>
      <c r="CU811" s="67">
        <v>0.19301608722989863</v>
      </c>
      <c r="CV811" s="67">
        <v>0.1738003588571779</v>
      </c>
      <c r="CW811" s="68">
        <v>1079</v>
      </c>
      <c r="CX811" s="68">
        <v>1329</v>
      </c>
      <c r="CY811" s="68">
        <v>711</v>
      </c>
      <c r="CZ811" s="68">
        <v>636</v>
      </c>
    </row>
    <row r="812" spans="1:104" x14ac:dyDescent="0.3">
      <c r="A812" s="3" t="s">
        <v>1507</v>
      </c>
      <c r="B812" s="3" t="s">
        <v>1508</v>
      </c>
      <c r="C812" s="3" t="s">
        <v>1509</v>
      </c>
      <c r="D812" s="6">
        <v>509493</v>
      </c>
      <c r="E812" s="4">
        <v>3406</v>
      </c>
      <c r="F812" s="4">
        <v>37</v>
      </c>
      <c r="G812" s="54">
        <v>1.0863182618907809E-2</v>
      </c>
      <c r="H812" s="4">
        <v>1</v>
      </c>
      <c r="I812" s="4">
        <v>37</v>
      </c>
      <c r="J812" s="6"/>
      <c r="K812" s="6">
        <v>37</v>
      </c>
      <c r="L812" s="6"/>
      <c r="M812" s="61"/>
      <c r="N812" s="4" t="s">
        <v>1712</v>
      </c>
      <c r="O812" s="4">
        <v>46</v>
      </c>
      <c r="P812" s="4">
        <v>150</v>
      </c>
      <c r="Q812" s="4">
        <v>90</v>
      </c>
      <c r="R812" s="4">
        <v>75</v>
      </c>
      <c r="S812" s="4">
        <v>15</v>
      </c>
      <c r="T812" s="4">
        <v>0</v>
      </c>
      <c r="U812" s="4">
        <v>10</v>
      </c>
      <c r="V812" s="4">
        <v>80</v>
      </c>
      <c r="W812" s="4">
        <v>60</v>
      </c>
      <c r="X812" s="4">
        <v>20</v>
      </c>
      <c r="Y812" s="4">
        <v>0</v>
      </c>
      <c r="Z812" s="4">
        <v>20</v>
      </c>
      <c r="AA812" s="4">
        <v>100</v>
      </c>
      <c r="AB812" s="4">
        <v>100</v>
      </c>
      <c r="AC812" s="4">
        <v>90</v>
      </c>
      <c r="AD812" s="4">
        <v>75</v>
      </c>
      <c r="AE812" s="4">
        <v>75</v>
      </c>
      <c r="AF812" s="4">
        <v>0</v>
      </c>
      <c r="AG812" s="4">
        <v>20</v>
      </c>
      <c r="AH812" s="4">
        <v>80</v>
      </c>
      <c r="AI812" s="4">
        <v>100</v>
      </c>
      <c r="AJ812" s="4">
        <v>2</v>
      </c>
      <c r="AK812" s="4" t="s">
        <v>96</v>
      </c>
      <c r="AL812" s="4" t="s">
        <v>96</v>
      </c>
      <c r="AM812" s="4">
        <v>2</v>
      </c>
      <c r="AN812" s="4" t="s">
        <v>96</v>
      </c>
      <c r="AO812" s="4" t="s">
        <v>97</v>
      </c>
      <c r="AP812" s="4" t="s">
        <v>96</v>
      </c>
      <c r="AQ812" s="4" t="s">
        <v>97</v>
      </c>
      <c r="AR812" s="4" t="s">
        <v>96</v>
      </c>
      <c r="AS812" s="4" t="s">
        <v>97</v>
      </c>
      <c r="AT812" s="4" t="s">
        <v>97</v>
      </c>
      <c r="AU812" s="4" t="s">
        <v>97</v>
      </c>
      <c r="AV812" s="4" t="s">
        <v>97</v>
      </c>
      <c r="AW812" s="4" t="s">
        <v>97</v>
      </c>
      <c r="AX812" s="4" t="s">
        <v>97</v>
      </c>
      <c r="AY812" s="4" t="s">
        <v>97</v>
      </c>
      <c r="AZ812" s="4" t="s">
        <v>97</v>
      </c>
      <c r="BA812" s="4" t="s">
        <v>97</v>
      </c>
      <c r="BB812" s="4" t="s">
        <v>97</v>
      </c>
      <c r="BC812" s="4" t="s">
        <v>96</v>
      </c>
      <c r="BD812" s="4" t="s">
        <v>96</v>
      </c>
      <c r="BE812" s="4">
        <v>5</v>
      </c>
      <c r="BF812" s="4">
        <v>0</v>
      </c>
      <c r="BG812" s="4">
        <v>5</v>
      </c>
      <c r="BH812" s="4">
        <v>0</v>
      </c>
      <c r="BI812" s="4">
        <v>0</v>
      </c>
      <c r="BJ812" s="4">
        <v>0</v>
      </c>
      <c r="BK812" s="4">
        <v>11</v>
      </c>
      <c r="BL812" s="4" t="s">
        <v>97</v>
      </c>
      <c r="BM812" s="4" t="s">
        <v>97</v>
      </c>
      <c r="BN812" s="4" t="s">
        <v>98</v>
      </c>
      <c r="BO812" s="6" t="s">
        <v>97</v>
      </c>
      <c r="BP812" s="6" t="s">
        <v>98</v>
      </c>
      <c r="BQ812" s="6" t="s">
        <v>98</v>
      </c>
      <c r="BR812" s="6" t="s">
        <v>96</v>
      </c>
      <c r="BS812" s="6">
        <v>11</v>
      </c>
      <c r="BT812" s="6" t="s">
        <v>96</v>
      </c>
      <c r="BU812" s="29" t="s">
        <v>429</v>
      </c>
      <c r="BV812" s="29" t="s">
        <v>429</v>
      </c>
      <c r="BW812" s="29" t="s">
        <v>429</v>
      </c>
      <c r="BX812" s="29" t="s">
        <v>429</v>
      </c>
      <c r="BY812" s="29" t="s">
        <v>429</v>
      </c>
      <c r="BZ812" s="65" t="s">
        <v>429</v>
      </c>
      <c r="CA812" s="65" t="s">
        <v>429</v>
      </c>
      <c r="CB812" s="65" t="s">
        <v>429</v>
      </c>
      <c r="CC812" s="65" t="s">
        <v>429</v>
      </c>
      <c r="CD812" s="66">
        <v>93</v>
      </c>
      <c r="CE812" s="66">
        <v>36</v>
      </c>
      <c r="CF812" s="66">
        <v>15</v>
      </c>
      <c r="CG812" s="66">
        <v>0</v>
      </c>
      <c r="CH812" s="66">
        <v>0</v>
      </c>
      <c r="CI812" s="66">
        <v>48</v>
      </c>
      <c r="CJ812" s="66">
        <v>4</v>
      </c>
      <c r="CK812" s="66">
        <v>34</v>
      </c>
      <c r="CL812" s="66">
        <v>752</v>
      </c>
      <c r="CM812" s="66">
        <v>448</v>
      </c>
      <c r="CN812" s="66">
        <v>29</v>
      </c>
      <c r="CO812" s="66">
        <v>89</v>
      </c>
      <c r="CP812" s="66">
        <v>12</v>
      </c>
      <c r="CQ812" s="66">
        <v>12</v>
      </c>
      <c r="CR812" s="67">
        <v>0.1651925820256776</v>
      </c>
      <c r="CS812" s="67">
        <v>0.22282453637660485</v>
      </c>
      <c r="CT812" s="67">
        <v>0.29900142653352352</v>
      </c>
      <c r="CU812" s="67">
        <v>0.16918687589158346</v>
      </c>
      <c r="CV812" s="67">
        <v>0.14379457917261054</v>
      </c>
      <c r="CW812" s="68">
        <v>32</v>
      </c>
      <c r="CX812" s="68">
        <v>52</v>
      </c>
      <c r="CY812" s="68">
        <v>40</v>
      </c>
      <c r="CZ812" s="68">
        <v>32</v>
      </c>
    </row>
    <row r="813" spans="1:104" x14ac:dyDescent="0.3">
      <c r="A813" s="3" t="s">
        <v>1507</v>
      </c>
      <c r="B813" s="3" t="s">
        <v>1508</v>
      </c>
      <c r="C813" s="3" t="s">
        <v>1510</v>
      </c>
      <c r="D813" s="6">
        <v>509507</v>
      </c>
      <c r="E813" s="4">
        <v>7457</v>
      </c>
      <c r="F813" s="4">
        <v>146</v>
      </c>
      <c r="G813" s="54">
        <v>1.9578919136381923E-2</v>
      </c>
      <c r="H813" s="4">
        <v>1</v>
      </c>
      <c r="I813" s="4">
        <v>36</v>
      </c>
      <c r="J813" s="6"/>
      <c r="K813" s="6">
        <v>36</v>
      </c>
      <c r="L813" s="6"/>
      <c r="M813" s="61">
        <v>110</v>
      </c>
      <c r="N813" s="4" t="s">
        <v>1709</v>
      </c>
      <c r="O813" s="4">
        <v>0</v>
      </c>
      <c r="P813" s="4">
        <v>0</v>
      </c>
      <c r="Q813" s="4">
        <v>100</v>
      </c>
      <c r="R813" s="4">
        <v>100</v>
      </c>
      <c r="S813" s="4">
        <v>0</v>
      </c>
      <c r="T813" s="4">
        <v>0</v>
      </c>
      <c r="U813" s="4">
        <v>0</v>
      </c>
      <c r="V813" s="4">
        <v>100</v>
      </c>
      <c r="W813" s="4">
        <v>100</v>
      </c>
      <c r="X813" s="4">
        <v>0</v>
      </c>
      <c r="Y813" s="4">
        <v>0</v>
      </c>
      <c r="Z813" s="4">
        <v>0</v>
      </c>
      <c r="AA813" s="4">
        <v>100</v>
      </c>
      <c r="AB813" s="4">
        <v>100</v>
      </c>
      <c r="AC813" s="4">
        <v>100</v>
      </c>
      <c r="AD813" s="4">
        <v>100</v>
      </c>
      <c r="AE813" s="4">
        <v>100</v>
      </c>
      <c r="AF813" s="4">
        <v>30</v>
      </c>
      <c r="AG813" s="4">
        <v>40</v>
      </c>
      <c r="AH813" s="4">
        <v>30</v>
      </c>
      <c r="AI813" s="4">
        <v>100</v>
      </c>
      <c r="AJ813" s="4">
        <v>4</v>
      </c>
      <c r="AK813" s="4" t="s">
        <v>97</v>
      </c>
      <c r="AL813" s="4" t="s">
        <v>97</v>
      </c>
      <c r="AM813" s="4" t="s">
        <v>98</v>
      </c>
      <c r="AN813" s="4" t="s">
        <v>97</v>
      </c>
      <c r="AO813" s="4" t="s">
        <v>97</v>
      </c>
      <c r="AP813" s="4" t="s">
        <v>97</v>
      </c>
      <c r="AQ813" s="4" t="s">
        <v>97</v>
      </c>
      <c r="AR813" s="4" t="s">
        <v>97</v>
      </c>
      <c r="AS813" s="4" t="s">
        <v>96</v>
      </c>
      <c r="AT813" s="4" t="s">
        <v>97</v>
      </c>
      <c r="AU813" s="4" t="s">
        <v>97</v>
      </c>
      <c r="AV813" s="4" t="s">
        <v>97</v>
      </c>
      <c r="AW813" s="4" t="s">
        <v>97</v>
      </c>
      <c r="AX813" s="4" t="s">
        <v>97</v>
      </c>
      <c r="AY813" s="4" t="s">
        <v>97</v>
      </c>
      <c r="AZ813" s="4" t="s">
        <v>97</v>
      </c>
      <c r="BA813" s="4" t="s">
        <v>97</v>
      </c>
      <c r="BB813" s="4" t="s">
        <v>97</v>
      </c>
      <c r="BC813" s="4" t="s">
        <v>96</v>
      </c>
      <c r="BD813" s="4" t="s">
        <v>1710</v>
      </c>
      <c r="BE813" s="4">
        <v>1</v>
      </c>
      <c r="BF813" s="4">
        <v>1</v>
      </c>
      <c r="BG813" s="4">
        <v>1</v>
      </c>
      <c r="BH813" s="4">
        <v>0</v>
      </c>
      <c r="BI813" s="4">
        <v>1</v>
      </c>
      <c r="BJ813" s="4">
        <v>0</v>
      </c>
      <c r="BK813" s="4">
        <v>13</v>
      </c>
      <c r="BL813" s="4" t="s">
        <v>97</v>
      </c>
      <c r="BM813" s="4" t="s">
        <v>97</v>
      </c>
      <c r="BN813" s="4" t="s">
        <v>98</v>
      </c>
      <c r="BO813" s="6" t="s">
        <v>96</v>
      </c>
      <c r="BP813" s="6">
        <v>0</v>
      </c>
      <c r="BQ813" s="6" t="s">
        <v>98</v>
      </c>
      <c r="BR813" s="6" t="s">
        <v>96</v>
      </c>
      <c r="BS813" s="6">
        <v>8</v>
      </c>
      <c r="BT813" s="6" t="s">
        <v>96</v>
      </c>
      <c r="BU813" s="29" t="s">
        <v>429</v>
      </c>
      <c r="BV813" s="29" t="s">
        <v>429</v>
      </c>
      <c r="BW813" s="29" t="s">
        <v>429</v>
      </c>
      <c r="BX813" s="29" t="s">
        <v>429</v>
      </c>
      <c r="BY813" s="29" t="s">
        <v>429</v>
      </c>
      <c r="BZ813" s="65" t="s">
        <v>429</v>
      </c>
      <c r="CA813" s="65" t="s">
        <v>429</v>
      </c>
      <c r="CB813" s="65" t="s">
        <v>429</v>
      </c>
      <c r="CC813" s="65" t="s">
        <v>429</v>
      </c>
      <c r="CD813" s="66">
        <v>195</v>
      </c>
      <c r="CE813" s="66">
        <v>49</v>
      </c>
      <c r="CF813" s="66">
        <v>51</v>
      </c>
      <c r="CG813" s="66">
        <v>0</v>
      </c>
      <c r="CH813" s="66">
        <v>8</v>
      </c>
      <c r="CI813" s="66">
        <v>61</v>
      </c>
      <c r="CJ813" s="66">
        <v>6</v>
      </c>
      <c r="CK813" s="66">
        <v>51</v>
      </c>
      <c r="CL813" s="66">
        <v>1368</v>
      </c>
      <c r="CM813" s="66">
        <v>852</v>
      </c>
      <c r="CN813" s="66">
        <v>83</v>
      </c>
      <c r="CO813" s="66">
        <v>161</v>
      </c>
      <c r="CP813" s="66">
        <v>8</v>
      </c>
      <c r="CQ813" s="66">
        <v>6</v>
      </c>
      <c r="CR813" s="67">
        <v>0.14976867151354925</v>
      </c>
      <c r="CS813" s="67">
        <v>0.20660938532716458</v>
      </c>
      <c r="CT813" s="67">
        <v>0.31751487111698612</v>
      </c>
      <c r="CU813" s="67">
        <v>0.18651685393258427</v>
      </c>
      <c r="CV813" s="67">
        <v>0.13959021810971581</v>
      </c>
      <c r="CW813" s="68">
        <v>87</v>
      </c>
      <c r="CX813" s="68">
        <v>91</v>
      </c>
      <c r="CY813" s="68">
        <v>80</v>
      </c>
      <c r="CZ813" s="68">
        <v>70</v>
      </c>
    </row>
    <row r="814" spans="1:104" x14ac:dyDescent="0.3">
      <c r="A814" s="3" t="s">
        <v>1507</v>
      </c>
      <c r="B814" s="3" t="s">
        <v>1512</v>
      </c>
      <c r="C814" s="3" t="s">
        <v>1512</v>
      </c>
      <c r="D814" s="6">
        <v>509540</v>
      </c>
      <c r="E814" s="4">
        <v>18407</v>
      </c>
      <c r="F814" s="4">
        <v>370</v>
      </c>
      <c r="G814" s="54">
        <v>2.0101048514152224E-2</v>
      </c>
      <c r="H814" s="4">
        <v>2</v>
      </c>
      <c r="I814" s="4">
        <v>330</v>
      </c>
      <c r="J814" s="6"/>
      <c r="K814" s="6"/>
      <c r="L814" s="6">
        <v>330</v>
      </c>
      <c r="M814" s="61">
        <v>39.999999999999993</v>
      </c>
      <c r="N814" s="4" t="s">
        <v>1712</v>
      </c>
      <c r="O814" s="4">
        <v>140</v>
      </c>
      <c r="P814" s="4">
        <v>720</v>
      </c>
      <c r="Q814" s="4">
        <v>100</v>
      </c>
      <c r="R814" s="4">
        <v>100</v>
      </c>
      <c r="S814" s="4">
        <v>0</v>
      </c>
      <c r="T814" s="4">
        <v>0</v>
      </c>
      <c r="U814" s="4">
        <v>0</v>
      </c>
      <c r="V814" s="4">
        <v>100</v>
      </c>
      <c r="W814" s="4">
        <v>100</v>
      </c>
      <c r="X814" s="4">
        <v>0</v>
      </c>
      <c r="Y814" s="4">
        <v>0</v>
      </c>
      <c r="Z814" s="4">
        <v>0</v>
      </c>
      <c r="AA814" s="4">
        <v>100</v>
      </c>
      <c r="AB814" s="4">
        <v>100</v>
      </c>
      <c r="AC814" s="4">
        <v>100</v>
      </c>
      <c r="AD814" s="4">
        <v>100</v>
      </c>
      <c r="AE814" s="4">
        <v>100</v>
      </c>
      <c r="AF814" s="4">
        <v>100</v>
      </c>
      <c r="AG814" s="4">
        <v>0</v>
      </c>
      <c r="AH814" s="4">
        <v>0</v>
      </c>
      <c r="AI814" s="4">
        <v>100</v>
      </c>
      <c r="AJ814" s="4">
        <v>4</v>
      </c>
      <c r="AK814" s="4" t="s">
        <v>96</v>
      </c>
      <c r="AL814" s="4" t="s">
        <v>96</v>
      </c>
      <c r="AM814" s="4">
        <v>2</v>
      </c>
      <c r="AN814" s="4" t="s">
        <v>97</v>
      </c>
      <c r="AO814" s="4" t="s">
        <v>97</v>
      </c>
      <c r="AP814" s="4" t="s">
        <v>97</v>
      </c>
      <c r="AQ814" s="4" t="s">
        <v>97</v>
      </c>
      <c r="AR814" s="4" t="s">
        <v>97</v>
      </c>
      <c r="AS814" s="4" t="s">
        <v>97</v>
      </c>
      <c r="AT814" s="4" t="s">
        <v>97</v>
      </c>
      <c r="AU814" s="4" t="s">
        <v>96</v>
      </c>
      <c r="AV814" s="4" t="s">
        <v>96</v>
      </c>
      <c r="AW814" s="4" t="s">
        <v>96</v>
      </c>
      <c r="AX814" s="4" t="s">
        <v>96</v>
      </c>
      <c r="AY814" s="4" t="s">
        <v>97</v>
      </c>
      <c r="AZ814" s="4" t="s">
        <v>97</v>
      </c>
      <c r="BA814" s="4" t="s">
        <v>96</v>
      </c>
      <c r="BB814" s="4" t="s">
        <v>96</v>
      </c>
      <c r="BC814" s="4" t="s">
        <v>96</v>
      </c>
      <c r="BD814" s="4" t="s">
        <v>96</v>
      </c>
      <c r="BE814" s="4">
        <v>0</v>
      </c>
      <c r="BF814" s="4">
        <v>0</v>
      </c>
      <c r="BG814" s="4">
        <v>0</v>
      </c>
      <c r="BH814" s="4">
        <v>0</v>
      </c>
      <c r="BI814" s="4">
        <v>0</v>
      </c>
      <c r="BJ814" s="4">
        <v>0</v>
      </c>
      <c r="BK814" s="4">
        <v>19</v>
      </c>
      <c r="BL814" s="4" t="s">
        <v>97</v>
      </c>
      <c r="BM814" s="4" t="s">
        <v>96</v>
      </c>
      <c r="BN814" s="4" t="s">
        <v>1721</v>
      </c>
      <c r="BO814" s="6" t="s">
        <v>97</v>
      </c>
      <c r="BP814" s="6" t="s">
        <v>98</v>
      </c>
      <c r="BQ814" s="6" t="s">
        <v>98</v>
      </c>
      <c r="BR814" s="6" t="s">
        <v>96</v>
      </c>
      <c r="BS814" s="6">
        <v>25</v>
      </c>
      <c r="BT814" s="6" t="s">
        <v>96</v>
      </c>
      <c r="BU814" s="29" t="s">
        <v>429</v>
      </c>
      <c r="BV814" s="29" t="s">
        <v>429</v>
      </c>
      <c r="BW814" s="29" t="s">
        <v>1801</v>
      </c>
      <c r="BX814" s="29" t="s">
        <v>429</v>
      </c>
      <c r="BY814" s="29" t="s">
        <v>429</v>
      </c>
      <c r="BZ814" s="65" t="s">
        <v>429</v>
      </c>
      <c r="CA814" s="65" t="s">
        <v>1799</v>
      </c>
      <c r="CB814" s="65" t="s">
        <v>429</v>
      </c>
      <c r="CC814" s="65" t="s">
        <v>429</v>
      </c>
      <c r="CD814" s="66">
        <v>516</v>
      </c>
      <c r="CE814" s="66">
        <v>149</v>
      </c>
      <c r="CF814" s="66">
        <v>129</v>
      </c>
      <c r="CG814" s="66">
        <v>2</v>
      </c>
      <c r="CH814" s="66">
        <v>3</v>
      </c>
      <c r="CI814" s="66">
        <v>136</v>
      </c>
      <c r="CJ814" s="66">
        <v>10</v>
      </c>
      <c r="CK814" s="66">
        <v>107</v>
      </c>
      <c r="CL814" s="66">
        <v>4402</v>
      </c>
      <c r="CM814" s="66">
        <v>2538</v>
      </c>
      <c r="CN814" s="66">
        <v>217</v>
      </c>
      <c r="CO814" s="66">
        <v>541</v>
      </c>
      <c r="CP814" s="66">
        <v>52</v>
      </c>
      <c r="CQ814" s="66">
        <v>32</v>
      </c>
      <c r="CR814" s="67">
        <v>0.16226555443387705</v>
      </c>
      <c r="CS814" s="67">
        <v>0.18771584931725199</v>
      </c>
      <c r="CT814" s="67">
        <v>0.30370331013229901</v>
      </c>
      <c r="CU814" s="67">
        <v>0.19844854152276711</v>
      </c>
      <c r="CV814" s="67">
        <v>0.14786674459380481</v>
      </c>
      <c r="CW814" s="68">
        <v>203</v>
      </c>
      <c r="CX814" s="68">
        <v>333</v>
      </c>
      <c r="CY814" s="68">
        <v>198</v>
      </c>
      <c r="CZ814" s="68">
        <v>152</v>
      </c>
    </row>
    <row r="815" spans="1:104" x14ac:dyDescent="0.3">
      <c r="A815" s="3" t="s">
        <v>1507</v>
      </c>
      <c r="B815" s="3" t="s">
        <v>1515</v>
      </c>
      <c r="C815" s="3" t="s">
        <v>1515</v>
      </c>
      <c r="D815" s="6">
        <v>509256</v>
      </c>
      <c r="E815" s="4">
        <v>15163</v>
      </c>
      <c r="F815" s="4">
        <v>80</v>
      </c>
      <c r="G815" s="54">
        <v>5.2760007914001185E-3</v>
      </c>
      <c r="H815" s="4">
        <v>1</v>
      </c>
      <c r="I815" s="4">
        <v>30</v>
      </c>
      <c r="J815" s="6"/>
      <c r="K815" s="6"/>
      <c r="L815" s="6">
        <v>30</v>
      </c>
      <c r="M815" s="61">
        <v>50</v>
      </c>
      <c r="N815" s="4" t="s">
        <v>1742</v>
      </c>
      <c r="O815" s="4">
        <v>0</v>
      </c>
      <c r="P815" s="4">
        <v>0</v>
      </c>
      <c r="Q815" s="4">
        <v>100</v>
      </c>
      <c r="R815" s="4">
        <v>100</v>
      </c>
      <c r="S815" s="4">
        <v>0</v>
      </c>
      <c r="T815" s="4">
        <v>0</v>
      </c>
      <c r="U815" s="4">
        <v>0</v>
      </c>
      <c r="V815" s="4">
        <v>100</v>
      </c>
      <c r="W815" s="4">
        <v>100</v>
      </c>
      <c r="X815" s="4">
        <v>0</v>
      </c>
      <c r="Y815" s="4">
        <v>0</v>
      </c>
      <c r="Z815" s="4">
        <v>0</v>
      </c>
      <c r="AA815" s="4">
        <v>100</v>
      </c>
      <c r="AB815" s="4">
        <v>100</v>
      </c>
      <c r="AC815" s="4">
        <v>100</v>
      </c>
      <c r="AD815" s="4">
        <v>100</v>
      </c>
      <c r="AE815" s="4">
        <v>100</v>
      </c>
      <c r="AF815" s="4">
        <v>40</v>
      </c>
      <c r="AG815" s="4">
        <v>50</v>
      </c>
      <c r="AH815" s="4">
        <v>10</v>
      </c>
      <c r="AI815" s="4">
        <v>100</v>
      </c>
      <c r="AJ815" s="4">
        <v>4</v>
      </c>
      <c r="AK815" s="4" t="s">
        <v>96</v>
      </c>
      <c r="AL815" s="4" t="s">
        <v>96</v>
      </c>
      <c r="AM815" s="4">
        <v>2</v>
      </c>
      <c r="AN815" s="4" t="s">
        <v>97</v>
      </c>
      <c r="AO815" s="4" t="s">
        <v>97</v>
      </c>
      <c r="AP815" s="4" t="s">
        <v>97</v>
      </c>
      <c r="AQ815" s="4" t="s">
        <v>97</v>
      </c>
      <c r="AR815" s="4" t="s">
        <v>97</v>
      </c>
      <c r="AS815" s="4" t="s">
        <v>97</v>
      </c>
      <c r="AT815" s="4" t="s">
        <v>97</v>
      </c>
      <c r="AU815" s="4" t="s">
        <v>97</v>
      </c>
      <c r="AV815" s="4" t="s">
        <v>97</v>
      </c>
      <c r="AW815" s="4" t="s">
        <v>97</v>
      </c>
      <c r="AX815" s="4" t="s">
        <v>97</v>
      </c>
      <c r="AY815" s="4" t="s">
        <v>97</v>
      </c>
      <c r="AZ815" s="4" t="s">
        <v>97</v>
      </c>
      <c r="BA815" s="4" t="s">
        <v>97</v>
      </c>
      <c r="BB815" s="4" t="s">
        <v>97</v>
      </c>
      <c r="BC815" s="4" t="s">
        <v>96</v>
      </c>
      <c r="BD815" s="4" t="s">
        <v>96</v>
      </c>
      <c r="BE815" s="4">
        <v>0</v>
      </c>
      <c r="BF815" s="4">
        <v>0</v>
      </c>
      <c r="BG815" s="4">
        <v>0</v>
      </c>
      <c r="BH815" s="4">
        <v>0</v>
      </c>
      <c r="BI815" s="4">
        <v>0</v>
      </c>
      <c r="BJ815" s="4">
        <v>0</v>
      </c>
      <c r="BK815" s="4">
        <v>19</v>
      </c>
      <c r="BL815" s="4" t="s">
        <v>97</v>
      </c>
      <c r="BM815" s="4" t="s">
        <v>97</v>
      </c>
      <c r="BN815" s="4" t="s">
        <v>98</v>
      </c>
      <c r="BO815" s="6" t="s">
        <v>97</v>
      </c>
      <c r="BP815" s="6" t="s">
        <v>98</v>
      </c>
      <c r="BQ815" s="6" t="s">
        <v>98</v>
      </c>
      <c r="BR815" s="6" t="s">
        <v>96</v>
      </c>
      <c r="BS815" s="6">
        <v>30</v>
      </c>
      <c r="BT815" s="6" t="s">
        <v>96</v>
      </c>
      <c r="BU815" s="29" t="s">
        <v>429</v>
      </c>
      <c r="BV815" s="29" t="s">
        <v>429</v>
      </c>
      <c r="BW815" s="29" t="s">
        <v>429</v>
      </c>
      <c r="BX815" s="29" t="s">
        <v>429</v>
      </c>
      <c r="BY815" s="29" t="s">
        <v>429</v>
      </c>
      <c r="BZ815" s="65" t="s">
        <v>429</v>
      </c>
      <c r="CA815" s="65" t="s">
        <v>1799</v>
      </c>
      <c r="CB815" s="65" t="s">
        <v>429</v>
      </c>
      <c r="CC815" s="65" t="s">
        <v>429</v>
      </c>
      <c r="CD815" s="66">
        <v>371</v>
      </c>
      <c r="CE815" s="66">
        <v>137</v>
      </c>
      <c r="CF815" s="66">
        <v>72</v>
      </c>
      <c r="CG815" s="66">
        <v>0</v>
      </c>
      <c r="CH815" s="66">
        <v>1</v>
      </c>
      <c r="CI815" s="66">
        <v>151</v>
      </c>
      <c r="CJ815" s="66">
        <v>5</v>
      </c>
      <c r="CK815" s="66">
        <v>104</v>
      </c>
      <c r="CL815" s="66">
        <v>3003</v>
      </c>
      <c r="CM815" s="66">
        <v>1919</v>
      </c>
      <c r="CN815" s="66">
        <v>183</v>
      </c>
      <c r="CO815" s="66">
        <v>358</v>
      </c>
      <c r="CP815" s="66">
        <v>38</v>
      </c>
      <c r="CQ815" s="66">
        <v>35</v>
      </c>
      <c r="CR815" s="67">
        <v>0.1513965368539773</v>
      </c>
      <c r="CS815" s="67">
        <v>0.18689046639686857</v>
      </c>
      <c r="CT815" s="67">
        <v>0.31712333311218738</v>
      </c>
      <c r="CU815" s="67">
        <v>0.19790353612419559</v>
      </c>
      <c r="CV815" s="67">
        <v>0.14668612751277119</v>
      </c>
      <c r="CW815" s="68">
        <v>159</v>
      </c>
      <c r="CX815" s="68">
        <v>262</v>
      </c>
      <c r="CY815" s="68">
        <v>180</v>
      </c>
      <c r="CZ815" s="68">
        <v>136</v>
      </c>
    </row>
    <row r="816" spans="1:104" x14ac:dyDescent="0.3">
      <c r="A816" s="3" t="s">
        <v>1507</v>
      </c>
      <c r="B816" s="3" t="s">
        <v>1515</v>
      </c>
      <c r="C816" s="3" t="s">
        <v>1517</v>
      </c>
      <c r="D816" s="6">
        <v>509302</v>
      </c>
      <c r="E816" s="4">
        <v>3129</v>
      </c>
      <c r="F816" s="4">
        <v>135</v>
      </c>
      <c r="G816" s="54">
        <v>4.3144774688398849E-2</v>
      </c>
      <c r="H816" s="4">
        <v>1</v>
      </c>
      <c r="I816" s="4">
        <v>135</v>
      </c>
      <c r="J816" s="6"/>
      <c r="K816" s="6">
        <v>135</v>
      </c>
      <c r="L816" s="6"/>
      <c r="M816" s="61"/>
      <c r="N816" s="4" t="s">
        <v>1742</v>
      </c>
      <c r="O816" s="4">
        <v>0</v>
      </c>
      <c r="P816" s="4">
        <v>0</v>
      </c>
      <c r="Q816" s="4">
        <v>50</v>
      </c>
      <c r="R816" s="4">
        <v>50</v>
      </c>
      <c r="S816" s="4">
        <v>50</v>
      </c>
      <c r="T816" s="4">
        <v>0</v>
      </c>
      <c r="U816" s="4">
        <v>0</v>
      </c>
      <c r="V816" s="4">
        <v>80</v>
      </c>
      <c r="W816" s="4">
        <v>60</v>
      </c>
      <c r="X816" s="4">
        <v>40</v>
      </c>
      <c r="Y816" s="4">
        <v>0</v>
      </c>
      <c r="Z816" s="4">
        <v>0</v>
      </c>
      <c r="AA816" s="4">
        <v>100</v>
      </c>
      <c r="AB816" s="4">
        <v>100</v>
      </c>
      <c r="AC816" s="4">
        <v>90</v>
      </c>
      <c r="AD816" s="4">
        <v>90</v>
      </c>
      <c r="AE816" s="4">
        <v>85</v>
      </c>
      <c r="AF816" s="4">
        <v>0</v>
      </c>
      <c r="AG816" s="4">
        <v>70</v>
      </c>
      <c r="AH816" s="4">
        <v>30</v>
      </c>
      <c r="AI816" s="4">
        <v>100</v>
      </c>
      <c r="AJ816" s="4">
        <v>2</v>
      </c>
      <c r="AK816" s="4" t="s">
        <v>96</v>
      </c>
      <c r="AL816" s="4" t="s">
        <v>96</v>
      </c>
      <c r="AM816" s="4">
        <v>16</v>
      </c>
      <c r="AN816" s="4" t="s">
        <v>96</v>
      </c>
      <c r="AO816" s="4" t="s">
        <v>97</v>
      </c>
      <c r="AP816" s="4" t="s">
        <v>97</v>
      </c>
      <c r="AQ816" s="4" t="s">
        <v>96</v>
      </c>
      <c r="AR816" s="4" t="s">
        <v>96</v>
      </c>
      <c r="AS816" s="4" t="s">
        <v>97</v>
      </c>
      <c r="AT816" s="4" t="s">
        <v>97</v>
      </c>
      <c r="AU816" s="4" t="s">
        <v>97</v>
      </c>
      <c r="AV816" s="4" t="s">
        <v>96</v>
      </c>
      <c r="AW816" s="4" t="s">
        <v>97</v>
      </c>
      <c r="AX816" s="4" t="s">
        <v>97</v>
      </c>
      <c r="AY816" s="4" t="s">
        <v>97</v>
      </c>
      <c r="AZ816" s="4" t="s">
        <v>97</v>
      </c>
      <c r="BA816" s="4" t="s">
        <v>97</v>
      </c>
      <c r="BB816" s="4" t="s">
        <v>97</v>
      </c>
      <c r="BC816" s="4" t="s">
        <v>96</v>
      </c>
      <c r="BD816" s="4" t="s">
        <v>96</v>
      </c>
      <c r="BE816" s="4">
        <v>5</v>
      </c>
      <c r="BF816" s="4">
        <v>5</v>
      </c>
      <c r="BG816" s="4">
        <v>5</v>
      </c>
      <c r="BH816" s="4">
        <v>0</v>
      </c>
      <c r="BI816" s="4">
        <v>5</v>
      </c>
      <c r="BJ816" s="4">
        <v>1</v>
      </c>
      <c r="BK816" s="4">
        <v>10</v>
      </c>
      <c r="BL816" s="4" t="s">
        <v>97</v>
      </c>
      <c r="BM816" s="4" t="s">
        <v>97</v>
      </c>
      <c r="BN816" s="4" t="s">
        <v>98</v>
      </c>
      <c r="BO816" s="6" t="s">
        <v>97</v>
      </c>
      <c r="BP816" s="6" t="s">
        <v>98</v>
      </c>
      <c r="BQ816" s="6" t="s">
        <v>98</v>
      </c>
      <c r="BR816" s="6" t="s">
        <v>96</v>
      </c>
      <c r="BS816" s="6">
        <v>4</v>
      </c>
      <c r="BT816" s="6" t="s">
        <v>97</v>
      </c>
      <c r="BU816" s="29" t="s">
        <v>429</v>
      </c>
      <c r="BV816" s="29" t="s">
        <v>429</v>
      </c>
      <c r="BW816" s="29" t="s">
        <v>429</v>
      </c>
      <c r="BX816" s="29" t="s">
        <v>429</v>
      </c>
      <c r="BY816" s="29" t="s">
        <v>429</v>
      </c>
      <c r="BZ816" s="65" t="s">
        <v>429</v>
      </c>
      <c r="CA816" s="65" t="s">
        <v>1799</v>
      </c>
      <c r="CB816" s="65" t="s">
        <v>429</v>
      </c>
      <c r="CC816" s="65" t="s">
        <v>429</v>
      </c>
      <c r="CD816" s="66">
        <v>89</v>
      </c>
      <c r="CE816" s="66">
        <v>38</v>
      </c>
      <c r="CF816" s="66">
        <v>20</v>
      </c>
      <c r="CG816" s="66">
        <v>0</v>
      </c>
      <c r="CH816" s="66">
        <v>4</v>
      </c>
      <c r="CI816" s="66">
        <v>61</v>
      </c>
      <c r="CJ816" s="66">
        <v>0</v>
      </c>
      <c r="CK816" s="66">
        <v>38</v>
      </c>
      <c r="CL816" s="66">
        <v>683</v>
      </c>
      <c r="CM816" s="66">
        <v>394</v>
      </c>
      <c r="CN816" s="66">
        <v>29</v>
      </c>
      <c r="CO816" s="66">
        <v>71</v>
      </c>
      <c r="CP816" s="66">
        <v>16</v>
      </c>
      <c r="CQ816" s="66">
        <v>12</v>
      </c>
      <c r="CR816" s="67">
        <v>0.160828025477707</v>
      </c>
      <c r="CS816" s="67">
        <v>0.20350318471337581</v>
      </c>
      <c r="CT816" s="67">
        <v>0.29585987261146496</v>
      </c>
      <c r="CU816" s="67">
        <v>0.18312101910828024</v>
      </c>
      <c r="CV816" s="67">
        <v>0.15668789808917197</v>
      </c>
      <c r="CW816" s="68">
        <v>52</v>
      </c>
      <c r="CX816" s="68">
        <v>61</v>
      </c>
      <c r="CY816" s="68">
        <v>33</v>
      </c>
      <c r="CZ816" s="68">
        <v>37</v>
      </c>
    </row>
    <row r="817" spans="1:104" x14ac:dyDescent="0.3">
      <c r="A817" s="3" t="s">
        <v>1507</v>
      </c>
      <c r="B817" s="3" t="s">
        <v>1519</v>
      </c>
      <c r="C817" s="3" t="s">
        <v>1671</v>
      </c>
      <c r="D817" s="6">
        <v>558281</v>
      </c>
      <c r="E817" s="4">
        <v>1310</v>
      </c>
      <c r="F817" s="4">
        <v>393</v>
      </c>
      <c r="G817" s="54">
        <v>0.3</v>
      </c>
      <c r="H817" s="6">
        <v>0</v>
      </c>
      <c r="I817" s="6">
        <v>0</v>
      </c>
      <c r="J817" s="6"/>
      <c r="K817" s="6"/>
      <c r="L817" s="6"/>
      <c r="M817" s="61">
        <v>393</v>
      </c>
      <c r="N817" s="4" t="s">
        <v>1742</v>
      </c>
      <c r="O817" s="4">
        <v>42</v>
      </c>
      <c r="P817" s="4">
        <v>106</v>
      </c>
      <c r="Q817" s="4">
        <v>100</v>
      </c>
      <c r="R817" s="4">
        <v>95</v>
      </c>
      <c r="S817" s="4">
        <v>5</v>
      </c>
      <c r="T817" s="4">
        <v>0</v>
      </c>
      <c r="U817" s="4">
        <v>0</v>
      </c>
      <c r="V817" s="4">
        <v>95</v>
      </c>
      <c r="W817" s="4">
        <v>86</v>
      </c>
      <c r="X817" s="4">
        <v>8</v>
      </c>
      <c r="Y817" s="4">
        <v>3</v>
      </c>
      <c r="Z817" s="4">
        <v>3</v>
      </c>
      <c r="AA817" s="4">
        <v>100</v>
      </c>
      <c r="AB817" s="4">
        <v>97</v>
      </c>
      <c r="AC817" s="4">
        <v>90</v>
      </c>
      <c r="AD817" s="4">
        <v>40</v>
      </c>
      <c r="AE817" s="4">
        <v>20</v>
      </c>
      <c r="AF817" s="4">
        <v>0</v>
      </c>
      <c r="AG817" s="4">
        <v>45</v>
      </c>
      <c r="AH817" s="4">
        <v>55</v>
      </c>
      <c r="AI817" s="4">
        <v>100</v>
      </c>
      <c r="AJ817" s="4">
        <v>2</v>
      </c>
      <c r="AK817" s="4" t="s">
        <v>96</v>
      </c>
      <c r="AL817" s="4" t="s">
        <v>96</v>
      </c>
      <c r="AM817" s="4">
        <v>1</v>
      </c>
      <c r="AN817" s="4" t="s">
        <v>96</v>
      </c>
      <c r="AO817" s="4" t="s">
        <v>97</v>
      </c>
      <c r="AP817" s="4" t="s">
        <v>96</v>
      </c>
      <c r="AQ817" s="4" t="s">
        <v>96</v>
      </c>
      <c r="AR817" s="4" t="s">
        <v>96</v>
      </c>
      <c r="AS817" s="4" t="s">
        <v>97</v>
      </c>
      <c r="AT817" s="4" t="s">
        <v>97</v>
      </c>
      <c r="AU817" s="4" t="s">
        <v>97</v>
      </c>
      <c r="AV817" s="4" t="s">
        <v>97</v>
      </c>
      <c r="AW817" s="4" t="s">
        <v>97</v>
      </c>
      <c r="AX817" s="4" t="s">
        <v>97</v>
      </c>
      <c r="AY817" s="4" t="s">
        <v>97</v>
      </c>
      <c r="AZ817" s="4" t="s">
        <v>97</v>
      </c>
      <c r="BA817" s="4" t="s">
        <v>97</v>
      </c>
      <c r="BB817" s="4" t="s">
        <v>97</v>
      </c>
      <c r="BC817" s="4" t="s">
        <v>96</v>
      </c>
      <c r="BD817" s="4" t="s">
        <v>96</v>
      </c>
      <c r="BE817" s="4">
        <v>3</v>
      </c>
      <c r="BF817" s="4">
        <v>3</v>
      </c>
      <c r="BG817" s="4">
        <v>3</v>
      </c>
      <c r="BH817" s="4">
        <v>0</v>
      </c>
      <c r="BI817" s="4">
        <v>3</v>
      </c>
      <c r="BJ817" s="4">
        <v>3</v>
      </c>
      <c r="BK817" s="4">
        <v>9</v>
      </c>
      <c r="BL817" s="4" t="s">
        <v>97</v>
      </c>
      <c r="BM817" s="4" t="s">
        <v>97</v>
      </c>
      <c r="BN817" s="4" t="s">
        <v>98</v>
      </c>
      <c r="BO817" s="6" t="s">
        <v>96</v>
      </c>
      <c r="BP817" s="6">
        <v>0</v>
      </c>
      <c r="BQ817" s="6" t="s">
        <v>98</v>
      </c>
      <c r="BR817" s="6" t="s">
        <v>96</v>
      </c>
      <c r="BS817" s="6">
        <v>13</v>
      </c>
      <c r="BT817" s="6" t="s">
        <v>96</v>
      </c>
      <c r="BU817" s="29" t="s">
        <v>429</v>
      </c>
      <c r="BV817" s="29" t="s">
        <v>1801</v>
      </c>
      <c r="BW817" s="29" t="s">
        <v>429</v>
      </c>
      <c r="BX817" s="29" t="s">
        <v>429</v>
      </c>
      <c r="BY817" s="29" t="s">
        <v>429</v>
      </c>
      <c r="BZ817" s="65" t="s">
        <v>429</v>
      </c>
      <c r="CA817" s="65" t="s">
        <v>429</v>
      </c>
      <c r="CB817" s="65" t="s">
        <v>429</v>
      </c>
      <c r="CC817" s="65" t="s">
        <v>429</v>
      </c>
      <c r="CD817" s="66">
        <v>59</v>
      </c>
      <c r="CE817" s="66">
        <v>28</v>
      </c>
      <c r="CF817" s="66">
        <v>17</v>
      </c>
      <c r="CG817" s="66">
        <v>0</v>
      </c>
      <c r="CH817" s="66">
        <v>13</v>
      </c>
      <c r="CI817" s="66">
        <v>51</v>
      </c>
      <c r="CJ817" s="66">
        <v>0</v>
      </c>
      <c r="CK817" s="66">
        <v>19</v>
      </c>
      <c r="CL817" s="66">
        <v>283</v>
      </c>
      <c r="CM817" s="66">
        <v>173</v>
      </c>
      <c r="CN817" s="66">
        <v>10</v>
      </c>
      <c r="CO817" s="66">
        <v>53</v>
      </c>
      <c r="CP817" s="66">
        <v>3</v>
      </c>
      <c r="CQ817" s="66">
        <v>1</v>
      </c>
      <c r="CR817" s="67">
        <v>0.18791946308724833</v>
      </c>
      <c r="CS817" s="67">
        <v>0.20385906040268456</v>
      </c>
      <c r="CT817" s="67">
        <v>0.29865771812080538</v>
      </c>
      <c r="CU817" s="67">
        <v>0.17365771812080538</v>
      </c>
      <c r="CV817" s="67">
        <v>0.13590604026845637</v>
      </c>
      <c r="CW817" s="68">
        <v>53</v>
      </c>
      <c r="CX817" s="68">
        <v>36</v>
      </c>
      <c r="CY817" s="68">
        <v>11</v>
      </c>
      <c r="CZ817" s="68">
        <v>11</v>
      </c>
    </row>
    <row r="818" spans="1:104" x14ac:dyDescent="0.3">
      <c r="A818" s="3" t="s">
        <v>1507</v>
      </c>
      <c r="B818" s="3" t="s">
        <v>1519</v>
      </c>
      <c r="C818" s="3" t="s">
        <v>1519</v>
      </c>
      <c r="D818" s="6">
        <v>510262</v>
      </c>
      <c r="E818" s="4">
        <v>30988</v>
      </c>
      <c r="F818" s="4">
        <v>1550</v>
      </c>
      <c r="G818" s="54">
        <v>5.0019362333806633E-2</v>
      </c>
      <c r="H818" s="4">
        <v>5</v>
      </c>
      <c r="I818" s="4">
        <v>930</v>
      </c>
      <c r="J818" s="6">
        <v>650</v>
      </c>
      <c r="K818" s="6">
        <v>80</v>
      </c>
      <c r="L818" s="6">
        <v>200</v>
      </c>
      <c r="M818" s="61">
        <v>620</v>
      </c>
      <c r="N818" s="4" t="s">
        <v>1709</v>
      </c>
      <c r="O818" s="4">
        <v>469</v>
      </c>
      <c r="P818" s="4">
        <v>1142</v>
      </c>
      <c r="Q818" s="4">
        <v>100</v>
      </c>
      <c r="R818" s="4">
        <v>100</v>
      </c>
      <c r="S818" s="4">
        <v>0</v>
      </c>
      <c r="T818" s="4">
        <v>0</v>
      </c>
      <c r="U818" s="4">
        <v>0</v>
      </c>
      <c r="V818" s="4">
        <v>100</v>
      </c>
      <c r="W818" s="4">
        <v>100</v>
      </c>
      <c r="X818" s="4">
        <v>0</v>
      </c>
      <c r="Y818" s="4">
        <v>0</v>
      </c>
      <c r="Z818" s="4">
        <v>0</v>
      </c>
      <c r="AA818" s="4">
        <v>100</v>
      </c>
      <c r="AB818" s="4">
        <v>100</v>
      </c>
      <c r="AC818" s="4">
        <v>100</v>
      </c>
      <c r="AD818" s="4">
        <v>80</v>
      </c>
      <c r="AE818" s="4">
        <v>50</v>
      </c>
      <c r="AF818" s="4">
        <v>10</v>
      </c>
      <c r="AG818" s="4">
        <v>70</v>
      </c>
      <c r="AH818" s="4">
        <v>20</v>
      </c>
      <c r="AI818" s="4">
        <v>100</v>
      </c>
      <c r="AJ818" s="4">
        <v>6</v>
      </c>
      <c r="AK818" s="4" t="s">
        <v>96</v>
      </c>
      <c r="AL818" s="4" t="s">
        <v>97</v>
      </c>
      <c r="AM818" s="4" t="s">
        <v>98</v>
      </c>
      <c r="AN818" s="4" t="s">
        <v>96</v>
      </c>
      <c r="AO818" s="4" t="s">
        <v>97</v>
      </c>
      <c r="AP818" s="4" t="s">
        <v>97</v>
      </c>
      <c r="AQ818" s="4" t="s">
        <v>96</v>
      </c>
      <c r="AR818" s="4" t="s">
        <v>96</v>
      </c>
      <c r="AS818" s="4" t="s">
        <v>97</v>
      </c>
      <c r="AT818" s="4" t="s">
        <v>97</v>
      </c>
      <c r="AU818" s="4" t="s">
        <v>96</v>
      </c>
      <c r="AV818" s="4" t="s">
        <v>96</v>
      </c>
      <c r="AW818" s="4" t="s">
        <v>97</v>
      </c>
      <c r="AX818" s="4" t="s">
        <v>96</v>
      </c>
      <c r="AY818" s="4" t="s">
        <v>96</v>
      </c>
      <c r="AZ818" s="4" t="s">
        <v>97</v>
      </c>
      <c r="BA818" s="4" t="s">
        <v>96</v>
      </c>
      <c r="BB818" s="4" t="s">
        <v>96</v>
      </c>
      <c r="BC818" s="4" t="s">
        <v>96</v>
      </c>
      <c r="BD818" s="4" t="s">
        <v>96</v>
      </c>
      <c r="BE818" s="4">
        <v>0</v>
      </c>
      <c r="BF818" s="4">
        <v>0</v>
      </c>
      <c r="BG818" s="4">
        <v>0</v>
      </c>
      <c r="BH818" s="4">
        <v>0</v>
      </c>
      <c r="BI818" s="4">
        <v>0</v>
      </c>
      <c r="BJ818" s="4">
        <v>0</v>
      </c>
      <c r="BK818" s="4">
        <v>25</v>
      </c>
      <c r="BL818" s="4" t="s">
        <v>97</v>
      </c>
      <c r="BM818" s="4" t="s">
        <v>97</v>
      </c>
      <c r="BN818" s="4" t="s">
        <v>98</v>
      </c>
      <c r="BO818" s="6" t="s">
        <v>96</v>
      </c>
      <c r="BP818" s="6">
        <v>152</v>
      </c>
      <c r="BQ818" s="6" t="s">
        <v>96</v>
      </c>
      <c r="BR818" s="6" t="s">
        <v>96</v>
      </c>
      <c r="BS818" s="6">
        <v>95</v>
      </c>
      <c r="BT818" s="6" t="s">
        <v>96</v>
      </c>
      <c r="BU818" s="29" t="s">
        <v>430</v>
      </c>
      <c r="BV818" s="29" t="s">
        <v>1801</v>
      </c>
      <c r="BW818" s="29" t="s">
        <v>429</v>
      </c>
      <c r="BX818" s="29" t="s">
        <v>429</v>
      </c>
      <c r="BY818" s="29" t="s">
        <v>429</v>
      </c>
      <c r="BZ818" s="65" t="s">
        <v>1800</v>
      </c>
      <c r="CA818" s="65" t="s">
        <v>1799</v>
      </c>
      <c r="CB818" s="65" t="s">
        <v>429</v>
      </c>
      <c r="CC818" s="65" t="s">
        <v>1800</v>
      </c>
      <c r="CD818" s="66">
        <v>1020</v>
      </c>
      <c r="CE818" s="66">
        <v>383</v>
      </c>
      <c r="CF818" s="66">
        <v>251</v>
      </c>
      <c r="CG818" s="66">
        <v>39</v>
      </c>
      <c r="CH818" s="66">
        <v>7</v>
      </c>
      <c r="CI818" s="66">
        <v>576</v>
      </c>
      <c r="CJ818" s="66">
        <v>58</v>
      </c>
      <c r="CK818" s="66">
        <v>296</v>
      </c>
      <c r="CL818" s="66">
        <v>5742</v>
      </c>
      <c r="CM818" s="66">
        <v>3673</v>
      </c>
      <c r="CN818" s="66">
        <v>264</v>
      </c>
      <c r="CO818" s="66">
        <v>722</v>
      </c>
      <c r="CP818" s="66">
        <v>155</v>
      </c>
      <c r="CQ818" s="66">
        <v>152</v>
      </c>
      <c r="CR818" s="67">
        <v>0.14374559210104507</v>
      </c>
      <c r="CS818" s="67">
        <v>0.16782073475668396</v>
      </c>
      <c r="CT818" s="67">
        <v>0.30127588638840802</v>
      </c>
      <c r="CU818" s="67">
        <v>0.20795665833173047</v>
      </c>
      <c r="CV818" s="67">
        <v>0.17920112842213246</v>
      </c>
      <c r="CW818" s="68">
        <v>377</v>
      </c>
      <c r="CX818" s="68">
        <v>514</v>
      </c>
      <c r="CY818" s="68">
        <v>304</v>
      </c>
      <c r="CZ818" s="68">
        <v>318</v>
      </c>
    </row>
    <row r="819" spans="1:104" x14ac:dyDescent="0.3">
      <c r="A819" s="3" t="s">
        <v>1507</v>
      </c>
      <c r="B819" s="3" t="s">
        <v>1519</v>
      </c>
      <c r="C819" s="3" t="s">
        <v>1525</v>
      </c>
      <c r="D819" s="6">
        <v>510963</v>
      </c>
      <c r="E819" s="4">
        <v>1290</v>
      </c>
      <c r="F819" s="4">
        <v>420</v>
      </c>
      <c r="G819" s="54">
        <v>0.32558139534883723</v>
      </c>
      <c r="H819" s="4">
        <v>1</v>
      </c>
      <c r="I819" s="6">
        <v>400</v>
      </c>
      <c r="J819" s="6"/>
      <c r="K819" s="6">
        <v>400</v>
      </c>
      <c r="L819" s="6"/>
      <c r="M819" s="61">
        <v>20</v>
      </c>
      <c r="N819" s="4" t="s">
        <v>1709</v>
      </c>
      <c r="O819" s="4">
        <v>20</v>
      </c>
      <c r="P819" s="4">
        <v>40</v>
      </c>
      <c r="Q819" s="4">
        <v>100</v>
      </c>
      <c r="R819" s="4">
        <v>80</v>
      </c>
      <c r="S819" s="4">
        <v>20</v>
      </c>
      <c r="T819" s="4">
        <v>0</v>
      </c>
      <c r="U819" s="4">
        <v>0</v>
      </c>
      <c r="V819" s="4">
        <v>98</v>
      </c>
      <c r="W819" s="4">
        <v>98</v>
      </c>
      <c r="X819" s="4">
        <v>2</v>
      </c>
      <c r="Y819" s="4">
        <v>0</v>
      </c>
      <c r="Z819" s="4">
        <v>0</v>
      </c>
      <c r="AA819" s="4">
        <v>100</v>
      </c>
      <c r="AB819" s="4">
        <v>100</v>
      </c>
      <c r="AC819" s="4">
        <v>100</v>
      </c>
      <c r="AD819" s="4">
        <v>100</v>
      </c>
      <c r="AE819" s="4">
        <v>80</v>
      </c>
      <c r="AF819" s="4">
        <v>0</v>
      </c>
      <c r="AG819" s="4">
        <v>80</v>
      </c>
      <c r="AH819" s="4">
        <v>20</v>
      </c>
      <c r="AI819" s="4">
        <v>100</v>
      </c>
      <c r="AJ819" s="4">
        <v>4</v>
      </c>
      <c r="AK819" s="4" t="s">
        <v>96</v>
      </c>
      <c r="AL819" s="6" t="s">
        <v>96</v>
      </c>
      <c r="AM819" s="6">
        <v>2</v>
      </c>
      <c r="AN819" s="4" t="s">
        <v>97</v>
      </c>
      <c r="AO819" s="4" t="s">
        <v>97</v>
      </c>
      <c r="AP819" s="4" t="s">
        <v>97</v>
      </c>
      <c r="AQ819" s="4" t="s">
        <v>96</v>
      </c>
      <c r="AR819" s="4" t="s">
        <v>96</v>
      </c>
      <c r="AS819" s="4" t="s">
        <v>97</v>
      </c>
      <c r="AT819" s="4" t="s">
        <v>97</v>
      </c>
      <c r="AU819" s="4" t="s">
        <v>97</v>
      </c>
      <c r="AV819" s="4" t="s">
        <v>97</v>
      </c>
      <c r="AW819" s="4" t="s">
        <v>97</v>
      </c>
      <c r="AX819" s="4" t="s">
        <v>97</v>
      </c>
      <c r="AY819" s="4" t="s">
        <v>97</v>
      </c>
      <c r="AZ819" s="4" t="s">
        <v>97</v>
      </c>
      <c r="BA819" s="4" t="s">
        <v>97</v>
      </c>
      <c r="BB819" s="4" t="s">
        <v>97</v>
      </c>
      <c r="BC819" s="4" t="s">
        <v>96</v>
      </c>
      <c r="BD819" s="4" t="s">
        <v>96</v>
      </c>
      <c r="BE819" s="4">
        <v>1</v>
      </c>
      <c r="BF819" s="4">
        <v>10</v>
      </c>
      <c r="BG819" s="4">
        <v>10</v>
      </c>
      <c r="BH819" s="4">
        <v>0</v>
      </c>
      <c r="BI819" s="4">
        <v>10</v>
      </c>
      <c r="BJ819" s="4">
        <v>0</v>
      </c>
      <c r="BK819" s="4">
        <v>9</v>
      </c>
      <c r="BL819" s="4" t="s">
        <v>97</v>
      </c>
      <c r="BM819" s="4" t="s">
        <v>96</v>
      </c>
      <c r="BN819" s="4" t="s">
        <v>1722</v>
      </c>
      <c r="BO819" s="6" t="s">
        <v>97</v>
      </c>
      <c r="BP819" s="6" t="s">
        <v>98</v>
      </c>
      <c r="BQ819" s="6" t="s">
        <v>98</v>
      </c>
      <c r="BR819" s="6" t="s">
        <v>96</v>
      </c>
      <c r="BS819" s="6">
        <v>2</v>
      </c>
      <c r="BT819" s="6" t="s">
        <v>96</v>
      </c>
      <c r="BU819" s="29" t="s">
        <v>429</v>
      </c>
      <c r="BV819" s="29" t="s">
        <v>429</v>
      </c>
      <c r="BW819" s="29" t="s">
        <v>429</v>
      </c>
      <c r="BX819" s="29" t="s">
        <v>1798</v>
      </c>
      <c r="BY819" s="29" t="s">
        <v>429</v>
      </c>
      <c r="BZ819" s="65" t="s">
        <v>429</v>
      </c>
      <c r="CA819" s="65" t="s">
        <v>429</v>
      </c>
      <c r="CB819" s="65" t="s">
        <v>429</v>
      </c>
      <c r="CC819" s="65" t="s">
        <v>1800</v>
      </c>
      <c r="CD819" s="66">
        <v>84</v>
      </c>
      <c r="CE819" s="66">
        <v>48</v>
      </c>
      <c r="CF819" s="66">
        <v>21</v>
      </c>
      <c r="CG819" s="66">
        <v>0</v>
      </c>
      <c r="CH819" s="66">
        <v>0</v>
      </c>
      <c r="CI819" s="66">
        <v>145</v>
      </c>
      <c r="CJ819" s="66">
        <v>2</v>
      </c>
      <c r="CK819" s="66">
        <v>49</v>
      </c>
      <c r="CL819" s="66">
        <v>294</v>
      </c>
      <c r="CM819" s="66">
        <v>153</v>
      </c>
      <c r="CN819" s="66">
        <v>16</v>
      </c>
      <c r="CO819" s="66">
        <v>38</v>
      </c>
      <c r="CP819" s="66">
        <v>54</v>
      </c>
      <c r="CQ819" s="66">
        <v>53</v>
      </c>
      <c r="CR819" s="67">
        <v>0.20137299771167047</v>
      </c>
      <c r="CS819" s="67">
        <v>0.18001525553012968</v>
      </c>
      <c r="CT819" s="67">
        <v>0.28832951945080093</v>
      </c>
      <c r="CU819" s="67">
        <v>0.17620137299771166</v>
      </c>
      <c r="CV819" s="67">
        <v>0.15408085430968727</v>
      </c>
      <c r="CW819" s="68">
        <v>16</v>
      </c>
      <c r="CX819" s="68">
        <v>19</v>
      </c>
      <c r="CY819" s="68">
        <v>17</v>
      </c>
      <c r="CZ819" s="68">
        <v>26</v>
      </c>
    </row>
    <row r="820" spans="1:104" x14ac:dyDescent="0.3">
      <c r="A820" s="3" t="s">
        <v>1507</v>
      </c>
      <c r="B820" s="3" t="s">
        <v>1519</v>
      </c>
      <c r="C820" s="3" t="s">
        <v>1527</v>
      </c>
      <c r="D820" s="6">
        <v>511129</v>
      </c>
      <c r="E820" s="4">
        <v>2430</v>
      </c>
      <c r="F820" s="4">
        <v>608</v>
      </c>
      <c r="G820" s="54">
        <v>0.25020576131687244</v>
      </c>
      <c r="H820" s="4">
        <v>1</v>
      </c>
      <c r="I820" s="4">
        <v>368</v>
      </c>
      <c r="J820" s="6"/>
      <c r="K820" s="6">
        <v>368</v>
      </c>
      <c r="L820" s="6"/>
      <c r="M820" s="61">
        <v>240</v>
      </c>
      <c r="N820" s="4" t="s">
        <v>1709</v>
      </c>
      <c r="O820" s="4">
        <v>0</v>
      </c>
      <c r="P820" s="4">
        <v>0</v>
      </c>
      <c r="Q820" s="4">
        <v>100</v>
      </c>
      <c r="R820" s="4">
        <v>100</v>
      </c>
      <c r="S820" s="4">
        <v>0</v>
      </c>
      <c r="T820" s="4">
        <v>0</v>
      </c>
      <c r="U820" s="4">
        <v>0</v>
      </c>
      <c r="V820" s="4">
        <v>100</v>
      </c>
      <c r="W820" s="4">
        <v>55</v>
      </c>
      <c r="X820" s="4">
        <v>45</v>
      </c>
      <c r="Y820" s="4">
        <v>0</v>
      </c>
      <c r="Z820" s="4">
        <v>0</v>
      </c>
      <c r="AA820" s="4">
        <v>100</v>
      </c>
      <c r="AB820" s="4">
        <v>100</v>
      </c>
      <c r="AC820" s="4">
        <v>100</v>
      </c>
      <c r="AD820" s="4">
        <v>100</v>
      </c>
      <c r="AE820" s="4">
        <v>50</v>
      </c>
      <c r="AF820" s="4">
        <v>0</v>
      </c>
      <c r="AG820" s="4">
        <v>40</v>
      </c>
      <c r="AH820" s="4">
        <v>60</v>
      </c>
      <c r="AI820" s="4">
        <v>100</v>
      </c>
      <c r="AJ820" s="4">
        <v>4</v>
      </c>
      <c r="AK820" s="4" t="s">
        <v>96</v>
      </c>
      <c r="AL820" s="4" t="s">
        <v>96</v>
      </c>
      <c r="AM820" s="4">
        <v>2</v>
      </c>
      <c r="AN820" s="4" t="s">
        <v>97</v>
      </c>
      <c r="AO820" s="4" t="s">
        <v>97</v>
      </c>
      <c r="AP820" s="4" t="s">
        <v>97</v>
      </c>
      <c r="AQ820" s="4" t="s">
        <v>97</v>
      </c>
      <c r="AR820" s="4" t="s">
        <v>96</v>
      </c>
      <c r="AS820" s="4" t="s">
        <v>96</v>
      </c>
      <c r="AT820" s="4" t="s">
        <v>97</v>
      </c>
      <c r="AU820" s="4" t="s">
        <v>97</v>
      </c>
      <c r="AV820" s="4" t="s">
        <v>97</v>
      </c>
      <c r="AW820" s="4" t="s">
        <v>97</v>
      </c>
      <c r="AX820" s="4" t="s">
        <v>97</v>
      </c>
      <c r="AY820" s="4" t="s">
        <v>97</v>
      </c>
      <c r="AZ820" s="4" t="s">
        <v>97</v>
      </c>
      <c r="BA820" s="4" t="s">
        <v>97</v>
      </c>
      <c r="BB820" s="4" t="s">
        <v>97</v>
      </c>
      <c r="BC820" s="4" t="s">
        <v>97</v>
      </c>
      <c r="BD820" s="4" t="s">
        <v>1710</v>
      </c>
      <c r="BE820" s="4">
        <v>0</v>
      </c>
      <c r="BF820" s="4">
        <v>0</v>
      </c>
      <c r="BG820" s="4">
        <v>25</v>
      </c>
      <c r="BH820" s="4">
        <v>0</v>
      </c>
      <c r="BI820" s="4">
        <v>0</v>
      </c>
      <c r="BJ820" s="4">
        <v>0</v>
      </c>
      <c r="BK820" s="4">
        <v>9</v>
      </c>
      <c r="BL820" s="4" t="s">
        <v>97</v>
      </c>
      <c r="BM820" s="4" t="s">
        <v>96</v>
      </c>
      <c r="BN820" s="4" t="s">
        <v>1714</v>
      </c>
      <c r="BO820" s="6" t="s">
        <v>97</v>
      </c>
      <c r="BP820" s="6" t="s">
        <v>98</v>
      </c>
      <c r="BQ820" s="6" t="s">
        <v>98</v>
      </c>
      <c r="BR820" s="6" t="s">
        <v>96</v>
      </c>
      <c r="BS820" s="6">
        <v>4</v>
      </c>
      <c r="BT820" s="6" t="s">
        <v>96</v>
      </c>
      <c r="BU820" s="29" t="s">
        <v>429</v>
      </c>
      <c r="BV820" s="29" t="s">
        <v>429</v>
      </c>
      <c r="BW820" s="29" t="s">
        <v>429</v>
      </c>
      <c r="BX820" s="29" t="s">
        <v>429</v>
      </c>
      <c r="BY820" s="29" t="s">
        <v>429</v>
      </c>
      <c r="BZ820" s="65" t="s">
        <v>429</v>
      </c>
      <c r="CA820" s="65" t="s">
        <v>429</v>
      </c>
      <c r="CB820" s="65" t="s">
        <v>429</v>
      </c>
      <c r="CC820" s="65" t="s">
        <v>429</v>
      </c>
      <c r="CD820" s="66">
        <v>144</v>
      </c>
      <c r="CE820" s="66">
        <v>77</v>
      </c>
      <c r="CF820" s="66">
        <v>30</v>
      </c>
      <c r="CG820" s="66">
        <v>0</v>
      </c>
      <c r="CH820" s="66">
        <v>5</v>
      </c>
      <c r="CI820" s="66">
        <v>139</v>
      </c>
      <c r="CJ820" s="66">
        <v>3</v>
      </c>
      <c r="CK820" s="66">
        <v>54</v>
      </c>
      <c r="CL820" s="66">
        <v>465</v>
      </c>
      <c r="CM820" s="66">
        <v>274</v>
      </c>
      <c r="CN820" s="66">
        <v>21</v>
      </c>
      <c r="CO820" s="66">
        <v>89</v>
      </c>
      <c r="CP820" s="66">
        <v>36</v>
      </c>
      <c r="CQ820" s="66">
        <v>35</v>
      </c>
      <c r="CR820" s="67">
        <v>0.16736577181208054</v>
      </c>
      <c r="CS820" s="67">
        <v>0.19337248322147652</v>
      </c>
      <c r="CT820" s="67">
        <v>0.27978187919463088</v>
      </c>
      <c r="CU820" s="67">
        <v>0.18330536912751677</v>
      </c>
      <c r="CV820" s="67">
        <v>0.1761744966442953</v>
      </c>
      <c r="CW820" s="68">
        <v>44</v>
      </c>
      <c r="CX820" s="68">
        <v>19</v>
      </c>
      <c r="CY820" s="68">
        <v>21</v>
      </c>
      <c r="CZ820" s="68">
        <v>38</v>
      </c>
    </row>
    <row r="821" spans="1:104" x14ac:dyDescent="0.3">
      <c r="A821" s="3" t="s">
        <v>1507</v>
      </c>
      <c r="B821" s="3" t="s">
        <v>1528</v>
      </c>
      <c r="C821" s="3" t="s">
        <v>1528</v>
      </c>
      <c r="D821" s="6">
        <v>512036</v>
      </c>
      <c r="E821" s="4">
        <v>54618</v>
      </c>
      <c r="F821" s="4">
        <v>2728</v>
      </c>
      <c r="G821" s="54">
        <v>4.9946903951078397E-2</v>
      </c>
      <c r="H821" s="4">
        <v>3</v>
      </c>
      <c r="I821" s="4">
        <v>468</v>
      </c>
      <c r="J821" s="6"/>
      <c r="K821" s="6">
        <v>353</v>
      </c>
      <c r="L821" s="6">
        <v>115</v>
      </c>
      <c r="M821" s="61">
        <v>2260</v>
      </c>
      <c r="N821" s="4" t="s">
        <v>1712</v>
      </c>
      <c r="O821" s="4">
        <v>0</v>
      </c>
      <c r="P821" s="4">
        <v>0</v>
      </c>
      <c r="Q821" s="4">
        <v>100</v>
      </c>
      <c r="R821" s="4">
        <v>100</v>
      </c>
      <c r="S821" s="4">
        <v>0</v>
      </c>
      <c r="T821" s="4">
        <v>0</v>
      </c>
      <c r="U821" s="4">
        <v>0</v>
      </c>
      <c r="V821" s="4">
        <v>100</v>
      </c>
      <c r="W821" s="4">
        <v>100</v>
      </c>
      <c r="X821" s="4">
        <v>0</v>
      </c>
      <c r="Y821" s="4">
        <v>0</v>
      </c>
      <c r="Z821" s="4">
        <v>0</v>
      </c>
      <c r="AA821" s="4">
        <v>100</v>
      </c>
      <c r="AB821" s="4">
        <v>100</v>
      </c>
      <c r="AC821" s="4">
        <v>100</v>
      </c>
      <c r="AD821" s="4">
        <v>100</v>
      </c>
      <c r="AE821" s="4">
        <v>100</v>
      </c>
      <c r="AF821" s="4">
        <v>50</v>
      </c>
      <c r="AG821" s="4">
        <v>50</v>
      </c>
      <c r="AH821" s="4">
        <v>0</v>
      </c>
      <c r="AI821" s="4">
        <v>100</v>
      </c>
      <c r="AJ821" s="4">
        <v>8</v>
      </c>
      <c r="AK821" s="4" t="s">
        <v>96</v>
      </c>
      <c r="AL821" s="4" t="s">
        <v>96</v>
      </c>
      <c r="AM821" s="4">
        <v>3</v>
      </c>
      <c r="AN821" s="4" t="s">
        <v>96</v>
      </c>
      <c r="AO821" s="4" t="s">
        <v>96</v>
      </c>
      <c r="AP821" s="4" t="s">
        <v>96</v>
      </c>
      <c r="AQ821" s="4" t="s">
        <v>97</v>
      </c>
      <c r="AR821" s="4" t="s">
        <v>97</v>
      </c>
      <c r="AS821" s="4" t="s">
        <v>96</v>
      </c>
      <c r="AT821" s="4" t="s">
        <v>97</v>
      </c>
      <c r="AU821" s="4" t="s">
        <v>96</v>
      </c>
      <c r="AV821" s="4" t="s">
        <v>96</v>
      </c>
      <c r="AW821" s="4" t="s">
        <v>96</v>
      </c>
      <c r="AX821" s="4" t="s">
        <v>96</v>
      </c>
      <c r="AY821" s="4" t="s">
        <v>96</v>
      </c>
      <c r="AZ821" s="4" t="s">
        <v>97</v>
      </c>
      <c r="BA821" s="4" t="s">
        <v>96</v>
      </c>
      <c r="BB821" s="4" t="s">
        <v>96</v>
      </c>
      <c r="BC821" s="4" t="s">
        <v>96</v>
      </c>
      <c r="BD821" s="4" t="s">
        <v>96</v>
      </c>
      <c r="BE821" s="4">
        <v>0</v>
      </c>
      <c r="BF821" s="4">
        <v>0</v>
      </c>
      <c r="BG821" s="4">
        <v>0</v>
      </c>
      <c r="BH821" s="4">
        <v>0</v>
      </c>
      <c r="BI821" s="4">
        <v>0</v>
      </c>
      <c r="BJ821" s="4">
        <v>0</v>
      </c>
      <c r="BK821" s="4">
        <v>31</v>
      </c>
      <c r="BL821" s="4" t="s">
        <v>97</v>
      </c>
      <c r="BM821" s="4" t="s">
        <v>96</v>
      </c>
      <c r="BN821" s="4" t="s">
        <v>1714</v>
      </c>
      <c r="BO821" s="6" t="s">
        <v>97</v>
      </c>
      <c r="BP821" s="6" t="s">
        <v>98</v>
      </c>
      <c r="BQ821" s="6" t="s">
        <v>98</v>
      </c>
      <c r="BR821" s="6" t="s">
        <v>96</v>
      </c>
      <c r="BS821" s="6">
        <v>10</v>
      </c>
      <c r="BT821" s="6" t="s">
        <v>96</v>
      </c>
      <c r="BU821" s="29" t="s">
        <v>429</v>
      </c>
      <c r="BV821" s="29" t="s">
        <v>1801</v>
      </c>
      <c r="BW821" s="29" t="s">
        <v>1801</v>
      </c>
      <c r="BX821" s="29" t="s">
        <v>429</v>
      </c>
      <c r="BY821" s="29" t="s">
        <v>429</v>
      </c>
      <c r="BZ821" s="65" t="s">
        <v>429</v>
      </c>
      <c r="CA821" s="65" t="s">
        <v>429</v>
      </c>
      <c r="CB821" s="65" t="s">
        <v>429</v>
      </c>
      <c r="CC821" s="65" t="s">
        <v>429</v>
      </c>
      <c r="CD821" s="66">
        <v>987</v>
      </c>
      <c r="CE821" s="66">
        <v>230</v>
      </c>
      <c r="CF821" s="66">
        <v>235</v>
      </c>
      <c r="CG821" s="66">
        <v>5</v>
      </c>
      <c r="CH821" s="66">
        <v>11</v>
      </c>
      <c r="CI821" s="66">
        <v>627</v>
      </c>
      <c r="CJ821" s="66">
        <v>59</v>
      </c>
      <c r="CK821" s="66">
        <v>390</v>
      </c>
      <c r="CL821" s="66">
        <v>9769</v>
      </c>
      <c r="CM821" s="66">
        <v>6297</v>
      </c>
      <c r="CN821" s="66">
        <v>480</v>
      </c>
      <c r="CO821" s="66">
        <v>1226</v>
      </c>
      <c r="CP821" s="66">
        <v>190</v>
      </c>
      <c r="CQ821" s="66">
        <v>187</v>
      </c>
      <c r="CR821" s="67">
        <v>0.14352411292980335</v>
      </c>
      <c r="CS821" s="67">
        <v>0.17247061408326925</v>
      </c>
      <c r="CT821" s="67">
        <v>0.30402065253213229</v>
      </c>
      <c r="CU821" s="67">
        <v>0.20648870335786737</v>
      </c>
      <c r="CV821" s="67">
        <v>0.17349591709692774</v>
      </c>
      <c r="CW821" s="68">
        <v>701</v>
      </c>
      <c r="CX821" s="68">
        <v>1028</v>
      </c>
      <c r="CY821" s="68">
        <v>504</v>
      </c>
      <c r="CZ821" s="68">
        <v>537</v>
      </c>
    </row>
    <row r="822" spans="1:104" x14ac:dyDescent="0.3">
      <c r="A822" s="3" t="s">
        <v>1507</v>
      </c>
      <c r="B822" s="3" t="s">
        <v>1528</v>
      </c>
      <c r="C822" s="3" t="s">
        <v>1532</v>
      </c>
      <c r="D822" s="6">
        <v>512648</v>
      </c>
      <c r="E822" s="4">
        <v>4750</v>
      </c>
      <c r="F822" s="4">
        <v>258</v>
      </c>
      <c r="G822" s="54">
        <v>5.4315789473684213E-2</v>
      </c>
      <c r="H822" s="4">
        <v>1</v>
      </c>
      <c r="I822" s="4">
        <v>258</v>
      </c>
      <c r="J822" s="6"/>
      <c r="K822" s="6"/>
      <c r="L822" s="6">
        <v>258</v>
      </c>
      <c r="M822" s="61"/>
      <c r="N822" s="4" t="s">
        <v>1712</v>
      </c>
      <c r="O822" s="4">
        <v>19</v>
      </c>
      <c r="P822" s="4">
        <v>201</v>
      </c>
      <c r="Q822" s="4">
        <v>95</v>
      </c>
      <c r="R822" s="4">
        <v>95</v>
      </c>
      <c r="S822" s="4">
        <v>5</v>
      </c>
      <c r="T822" s="4">
        <v>0</v>
      </c>
      <c r="U822" s="4">
        <v>0</v>
      </c>
      <c r="V822" s="4">
        <v>95</v>
      </c>
      <c r="W822" s="4">
        <v>90</v>
      </c>
      <c r="X822" s="4">
        <v>10</v>
      </c>
      <c r="Y822" s="4">
        <v>0</v>
      </c>
      <c r="Z822" s="4">
        <v>0</v>
      </c>
      <c r="AA822" s="4">
        <v>100</v>
      </c>
      <c r="AB822" s="4">
        <v>100</v>
      </c>
      <c r="AC822" s="4">
        <v>70</v>
      </c>
      <c r="AD822" s="4">
        <v>95</v>
      </c>
      <c r="AE822" s="4">
        <v>80</v>
      </c>
      <c r="AF822" s="4">
        <v>0</v>
      </c>
      <c r="AG822" s="4">
        <v>60</v>
      </c>
      <c r="AH822" s="4">
        <v>40</v>
      </c>
      <c r="AI822" s="4">
        <v>100</v>
      </c>
      <c r="AJ822" s="4">
        <v>2</v>
      </c>
      <c r="AK822" s="4" t="s">
        <v>96</v>
      </c>
      <c r="AL822" s="4" t="s">
        <v>97</v>
      </c>
      <c r="AM822" s="4" t="s">
        <v>98</v>
      </c>
      <c r="AN822" s="4" t="s">
        <v>97</v>
      </c>
      <c r="AO822" s="4" t="s">
        <v>97</v>
      </c>
      <c r="AP822" s="4" t="s">
        <v>97</v>
      </c>
      <c r="AQ822" s="4" t="s">
        <v>97</v>
      </c>
      <c r="AR822" s="4" t="s">
        <v>97</v>
      </c>
      <c r="AS822" s="4" t="s">
        <v>97</v>
      </c>
      <c r="AT822" s="4" t="s">
        <v>97</v>
      </c>
      <c r="AU822" s="4" t="s">
        <v>97</v>
      </c>
      <c r="AV822" s="4" t="s">
        <v>97</v>
      </c>
      <c r="AW822" s="4" t="s">
        <v>97</v>
      </c>
      <c r="AX822" s="4" t="s">
        <v>97</v>
      </c>
      <c r="AY822" s="4" t="s">
        <v>97</v>
      </c>
      <c r="AZ822" s="4" t="s">
        <v>97</v>
      </c>
      <c r="BA822" s="4" t="s">
        <v>97</v>
      </c>
      <c r="BB822" s="4" t="s">
        <v>97</v>
      </c>
      <c r="BC822" s="4" t="s">
        <v>96</v>
      </c>
      <c r="BD822" s="4" t="s">
        <v>96</v>
      </c>
      <c r="BE822" s="4">
        <v>0</v>
      </c>
      <c r="BF822" s="4">
        <v>0</v>
      </c>
      <c r="BG822" s="4">
        <v>5</v>
      </c>
      <c r="BH822" s="4">
        <v>0</v>
      </c>
      <c r="BI822" s="4">
        <v>0</v>
      </c>
      <c r="BJ822" s="4">
        <v>0</v>
      </c>
      <c r="BK822" s="4">
        <v>11</v>
      </c>
      <c r="BL822" s="4" t="s">
        <v>97</v>
      </c>
      <c r="BM822" s="4" t="s">
        <v>97</v>
      </c>
      <c r="BN822" s="4" t="s">
        <v>98</v>
      </c>
      <c r="BO822" s="6" t="s">
        <v>97</v>
      </c>
      <c r="BP822" s="6" t="s">
        <v>98</v>
      </c>
      <c r="BQ822" s="6" t="s">
        <v>98</v>
      </c>
      <c r="BR822" s="6" t="s">
        <v>96</v>
      </c>
      <c r="BS822" s="6">
        <v>17</v>
      </c>
      <c r="BT822" s="6" t="s">
        <v>96</v>
      </c>
      <c r="BU822" s="29" t="s">
        <v>430</v>
      </c>
      <c r="BV822" s="29" t="s">
        <v>1798</v>
      </c>
      <c r="BW822" s="29" t="s">
        <v>429</v>
      </c>
      <c r="BX822" s="29" t="s">
        <v>1798</v>
      </c>
      <c r="BY822" s="29" t="s">
        <v>429</v>
      </c>
      <c r="BZ822" s="65" t="s">
        <v>1800</v>
      </c>
      <c r="CA822" s="65" t="s">
        <v>429</v>
      </c>
      <c r="CB822" s="65" t="s">
        <v>429</v>
      </c>
      <c r="CC822" s="65" t="s">
        <v>429</v>
      </c>
      <c r="CD822" s="66">
        <v>111</v>
      </c>
      <c r="CE822" s="66">
        <v>26</v>
      </c>
      <c r="CF822" s="66">
        <v>30</v>
      </c>
      <c r="CG822" s="66">
        <v>0</v>
      </c>
      <c r="CH822" s="66">
        <v>23</v>
      </c>
      <c r="CI822" s="66">
        <v>67</v>
      </c>
      <c r="CJ822" s="66">
        <v>3</v>
      </c>
      <c r="CK822" s="66">
        <v>48</v>
      </c>
      <c r="CL822" s="66">
        <v>953</v>
      </c>
      <c r="CM822" s="66">
        <v>582</v>
      </c>
      <c r="CN822" s="66">
        <v>57</v>
      </c>
      <c r="CO822" s="66">
        <v>111</v>
      </c>
      <c r="CP822" s="66">
        <v>24</v>
      </c>
      <c r="CQ822" s="66">
        <v>24</v>
      </c>
      <c r="CR822" s="67">
        <v>0.16065365025466893</v>
      </c>
      <c r="CS822" s="67">
        <v>0.17402376910016978</v>
      </c>
      <c r="CT822" s="67">
        <v>0.30708828522920206</v>
      </c>
      <c r="CU822" s="67">
        <v>0.17869269949066213</v>
      </c>
      <c r="CV822" s="67">
        <v>0.17954159592529711</v>
      </c>
      <c r="CW822" s="68">
        <v>79</v>
      </c>
      <c r="CX822" s="68">
        <v>76</v>
      </c>
      <c r="CY822" s="68">
        <v>52</v>
      </c>
      <c r="CZ822" s="68">
        <v>53</v>
      </c>
    </row>
    <row r="823" spans="1:104" x14ac:dyDescent="0.3">
      <c r="A823" s="3" t="s">
        <v>1507</v>
      </c>
      <c r="B823" s="3" t="s">
        <v>1528</v>
      </c>
      <c r="C823" s="3" t="s">
        <v>1534</v>
      </c>
      <c r="D823" s="6">
        <v>557358</v>
      </c>
      <c r="E823" s="4">
        <v>7587</v>
      </c>
      <c r="F823" s="4">
        <v>302</v>
      </c>
      <c r="G823" s="54">
        <v>3.9804929484644785E-2</v>
      </c>
      <c r="H823" s="4">
        <v>1</v>
      </c>
      <c r="I823" s="4">
        <v>232</v>
      </c>
      <c r="J823" s="6"/>
      <c r="K823" s="6"/>
      <c r="L823" s="6">
        <v>232</v>
      </c>
      <c r="M823" s="61">
        <v>70</v>
      </c>
      <c r="N823" s="4" t="s">
        <v>1712</v>
      </c>
      <c r="O823" s="4">
        <v>30</v>
      </c>
      <c r="P823" s="4">
        <v>232</v>
      </c>
      <c r="Q823" s="4">
        <v>100</v>
      </c>
      <c r="R823" s="4">
        <v>100</v>
      </c>
      <c r="S823" s="4">
        <v>0</v>
      </c>
      <c r="T823" s="4">
        <v>0</v>
      </c>
      <c r="U823" s="4">
        <v>0</v>
      </c>
      <c r="V823" s="4">
        <v>100</v>
      </c>
      <c r="W823" s="4">
        <v>92</v>
      </c>
      <c r="X823" s="4">
        <v>8</v>
      </c>
      <c r="Y823" s="4">
        <v>0</v>
      </c>
      <c r="Z823" s="4">
        <v>0</v>
      </c>
      <c r="AA823" s="4">
        <v>100</v>
      </c>
      <c r="AB823" s="4">
        <v>100</v>
      </c>
      <c r="AC823" s="4">
        <v>100</v>
      </c>
      <c r="AD823" s="4">
        <v>90</v>
      </c>
      <c r="AE823" s="4">
        <v>90</v>
      </c>
      <c r="AF823" s="4">
        <v>70</v>
      </c>
      <c r="AG823" s="4">
        <v>20</v>
      </c>
      <c r="AH823" s="4">
        <v>10</v>
      </c>
      <c r="AI823" s="4">
        <v>100</v>
      </c>
      <c r="AJ823" s="4">
        <v>8</v>
      </c>
      <c r="AK823" s="4" t="s">
        <v>96</v>
      </c>
      <c r="AL823" s="4" t="s">
        <v>96</v>
      </c>
      <c r="AM823" s="4">
        <v>4</v>
      </c>
      <c r="AN823" s="4" t="s">
        <v>97</v>
      </c>
      <c r="AO823" s="4" t="s">
        <v>97</v>
      </c>
      <c r="AP823" s="4" t="s">
        <v>96</v>
      </c>
      <c r="AQ823" s="4" t="s">
        <v>97</v>
      </c>
      <c r="AR823" s="4" t="s">
        <v>97</v>
      </c>
      <c r="AS823" s="4" t="s">
        <v>97</v>
      </c>
      <c r="AT823" s="4" t="s">
        <v>97</v>
      </c>
      <c r="AU823" s="4" t="s">
        <v>97</v>
      </c>
      <c r="AV823" s="4" t="s">
        <v>97</v>
      </c>
      <c r="AW823" s="4" t="s">
        <v>97</v>
      </c>
      <c r="AX823" s="4" t="s">
        <v>97</v>
      </c>
      <c r="AY823" s="4" t="s">
        <v>97</v>
      </c>
      <c r="AZ823" s="4" t="s">
        <v>97</v>
      </c>
      <c r="BA823" s="4" t="s">
        <v>97</v>
      </c>
      <c r="BB823" s="4" t="s">
        <v>97</v>
      </c>
      <c r="BC823" s="4" t="s">
        <v>96</v>
      </c>
      <c r="BD823" s="4" t="s">
        <v>96</v>
      </c>
      <c r="BE823" s="4">
        <v>0</v>
      </c>
      <c r="BF823" s="4">
        <v>0</v>
      </c>
      <c r="BG823" s="4">
        <v>0</v>
      </c>
      <c r="BH823" s="4">
        <v>0</v>
      </c>
      <c r="BI823" s="4">
        <v>0</v>
      </c>
      <c r="BJ823" s="4">
        <v>0</v>
      </c>
      <c r="BK823" s="4">
        <v>11</v>
      </c>
      <c r="BL823" s="4" t="s">
        <v>97</v>
      </c>
      <c r="BM823" s="4" t="s">
        <v>97</v>
      </c>
      <c r="BN823" s="4" t="s">
        <v>98</v>
      </c>
      <c r="BO823" s="6" t="s">
        <v>97</v>
      </c>
      <c r="BP823" s="6" t="s">
        <v>98</v>
      </c>
      <c r="BQ823" s="6" t="s">
        <v>98</v>
      </c>
      <c r="BR823" s="6" t="s">
        <v>96</v>
      </c>
      <c r="BS823" s="6">
        <v>8</v>
      </c>
      <c r="BT823" s="6" t="s">
        <v>96</v>
      </c>
      <c r="BU823" s="29" t="s">
        <v>430</v>
      </c>
      <c r="BV823" s="29" t="s">
        <v>1801</v>
      </c>
      <c r="BW823" s="29" t="s">
        <v>429</v>
      </c>
      <c r="BX823" s="29" t="s">
        <v>429</v>
      </c>
      <c r="BY823" s="29" t="s">
        <v>429</v>
      </c>
      <c r="BZ823" s="65" t="s">
        <v>429</v>
      </c>
      <c r="CA823" s="65" t="s">
        <v>1799</v>
      </c>
      <c r="CB823" s="65" t="s">
        <v>429</v>
      </c>
      <c r="CC823" s="65" t="s">
        <v>429</v>
      </c>
      <c r="CD823" s="66">
        <v>135</v>
      </c>
      <c r="CE823" s="66">
        <v>32</v>
      </c>
      <c r="CF823" s="66">
        <v>22</v>
      </c>
      <c r="CG823" s="66">
        <v>0</v>
      </c>
      <c r="CH823" s="66">
        <v>0</v>
      </c>
      <c r="CI823" s="66">
        <v>119</v>
      </c>
      <c r="CJ823" s="66">
        <v>11</v>
      </c>
      <c r="CK823" s="66">
        <v>71</v>
      </c>
      <c r="CL823" s="66">
        <v>1461</v>
      </c>
      <c r="CM823" s="66">
        <v>916</v>
      </c>
      <c r="CN823" s="66">
        <v>68</v>
      </c>
      <c r="CO823" s="66">
        <v>183</v>
      </c>
      <c r="CP823" s="66">
        <v>35</v>
      </c>
      <c r="CQ823" s="66">
        <v>33</v>
      </c>
      <c r="CR823" s="67">
        <v>0.16052563772223655</v>
      </c>
      <c r="CS823" s="67">
        <v>0.17108992527699046</v>
      </c>
      <c r="CT823" s="67">
        <v>0.31190414841535685</v>
      </c>
      <c r="CU823" s="67">
        <v>0.1616851326977583</v>
      </c>
      <c r="CV823" s="67">
        <v>0.19479515588765783</v>
      </c>
      <c r="CW823" s="68">
        <v>220</v>
      </c>
      <c r="CX823" s="68">
        <v>208</v>
      </c>
      <c r="CY823" s="68">
        <v>77</v>
      </c>
      <c r="CZ823" s="68">
        <v>87</v>
      </c>
    </row>
    <row r="824" spans="1:104" x14ac:dyDescent="0.3">
      <c r="A824" s="3" t="s">
        <v>1507</v>
      </c>
      <c r="B824" s="3" t="s">
        <v>1536</v>
      </c>
      <c r="C824" s="3" t="s">
        <v>1536</v>
      </c>
      <c r="D824" s="6">
        <v>510998</v>
      </c>
      <c r="E824" s="4">
        <v>27228</v>
      </c>
      <c r="F824" s="4">
        <v>817</v>
      </c>
      <c r="G824" s="54">
        <v>3.0005876303804906E-2</v>
      </c>
      <c r="H824" s="4">
        <v>3</v>
      </c>
      <c r="I824" s="4">
        <v>437</v>
      </c>
      <c r="J824" s="6"/>
      <c r="K824" s="6">
        <v>235</v>
      </c>
      <c r="L824" s="6">
        <v>202</v>
      </c>
      <c r="M824" s="61">
        <v>380</v>
      </c>
      <c r="N824" s="4" t="s">
        <v>1712</v>
      </c>
      <c r="O824" s="4">
        <v>541</v>
      </c>
      <c r="P824" s="4">
        <v>1300</v>
      </c>
      <c r="Q824" s="4">
        <v>100</v>
      </c>
      <c r="R824" s="4">
        <v>100</v>
      </c>
      <c r="S824" s="4">
        <v>0</v>
      </c>
      <c r="T824" s="4">
        <v>0</v>
      </c>
      <c r="U824" s="4">
        <v>0</v>
      </c>
      <c r="V824" s="4">
        <v>98</v>
      </c>
      <c r="W824" s="4">
        <v>98</v>
      </c>
      <c r="X824" s="4">
        <v>1</v>
      </c>
      <c r="Y824" s="4">
        <v>0</v>
      </c>
      <c r="Z824" s="4">
        <v>1</v>
      </c>
      <c r="AA824" s="4">
        <v>100</v>
      </c>
      <c r="AB824" s="4">
        <v>99</v>
      </c>
      <c r="AC824" s="4">
        <v>100</v>
      </c>
      <c r="AD824" s="4">
        <v>85</v>
      </c>
      <c r="AE824" s="4">
        <v>15</v>
      </c>
      <c r="AF824" s="4">
        <v>70</v>
      </c>
      <c r="AG824" s="4">
        <v>25</v>
      </c>
      <c r="AH824" s="4">
        <v>5</v>
      </c>
      <c r="AI824" s="4">
        <v>100</v>
      </c>
      <c r="AJ824" s="4">
        <v>4</v>
      </c>
      <c r="AK824" s="4" t="s">
        <v>96</v>
      </c>
      <c r="AL824" s="4" t="s">
        <v>96</v>
      </c>
      <c r="AM824" s="4">
        <v>2</v>
      </c>
      <c r="AN824" s="4" t="s">
        <v>96</v>
      </c>
      <c r="AO824" s="4" t="s">
        <v>96</v>
      </c>
      <c r="AP824" s="4" t="s">
        <v>96</v>
      </c>
      <c r="AQ824" s="4" t="s">
        <v>97</v>
      </c>
      <c r="AR824" s="4" t="s">
        <v>97</v>
      </c>
      <c r="AS824" s="4" t="s">
        <v>96</v>
      </c>
      <c r="AT824" s="4" t="s">
        <v>97</v>
      </c>
      <c r="AU824" s="4" t="s">
        <v>96</v>
      </c>
      <c r="AV824" s="4" t="s">
        <v>96</v>
      </c>
      <c r="AW824" s="4" t="s">
        <v>97</v>
      </c>
      <c r="AX824" s="4" t="s">
        <v>97</v>
      </c>
      <c r="AY824" s="4" t="s">
        <v>96</v>
      </c>
      <c r="AZ824" s="4" t="s">
        <v>96</v>
      </c>
      <c r="BA824" s="4" t="s">
        <v>96</v>
      </c>
      <c r="BB824" s="4" t="s">
        <v>96</v>
      </c>
      <c r="BC824" s="4" t="s">
        <v>96</v>
      </c>
      <c r="BD824" s="4" t="s">
        <v>96</v>
      </c>
      <c r="BE824" s="4">
        <v>0</v>
      </c>
      <c r="BF824" s="4">
        <v>0</v>
      </c>
      <c r="BG824" s="4">
        <v>0</v>
      </c>
      <c r="BH824" s="4">
        <v>0</v>
      </c>
      <c r="BI824" s="4">
        <v>0</v>
      </c>
      <c r="BJ824" s="4">
        <v>0</v>
      </c>
      <c r="BK824" s="4">
        <v>25</v>
      </c>
      <c r="BL824" s="4" t="s">
        <v>97</v>
      </c>
      <c r="BM824" s="4" t="s">
        <v>96</v>
      </c>
      <c r="BN824" s="4" t="s">
        <v>1745</v>
      </c>
      <c r="BO824" s="6" t="s">
        <v>97</v>
      </c>
      <c r="BP824" s="6" t="s">
        <v>98</v>
      </c>
      <c r="BQ824" s="6" t="s">
        <v>98</v>
      </c>
      <c r="BR824" s="6" t="s">
        <v>96</v>
      </c>
      <c r="BS824" s="6">
        <v>70</v>
      </c>
      <c r="BT824" s="6" t="s">
        <v>96</v>
      </c>
      <c r="BU824" s="29" t="s">
        <v>429</v>
      </c>
      <c r="BV824" s="29" t="s">
        <v>1801</v>
      </c>
      <c r="BW824" s="29" t="s">
        <v>1801</v>
      </c>
      <c r="BX824" s="29" t="s">
        <v>429</v>
      </c>
      <c r="BY824" s="29" t="s">
        <v>429</v>
      </c>
      <c r="BZ824" s="65" t="s">
        <v>429</v>
      </c>
      <c r="CA824" s="65" t="s">
        <v>429</v>
      </c>
      <c r="CB824" s="65" t="s">
        <v>429</v>
      </c>
      <c r="CC824" s="65" t="s">
        <v>429</v>
      </c>
      <c r="CD824" s="66">
        <v>859</v>
      </c>
      <c r="CE824" s="66">
        <v>341</v>
      </c>
      <c r="CF824" s="66">
        <v>191</v>
      </c>
      <c r="CG824" s="66">
        <v>36</v>
      </c>
      <c r="CH824" s="66">
        <v>0</v>
      </c>
      <c r="CI824" s="66">
        <v>577</v>
      </c>
      <c r="CJ824" s="66">
        <v>0</v>
      </c>
      <c r="CK824" s="66">
        <v>381</v>
      </c>
      <c r="CL824" s="66">
        <v>5631</v>
      </c>
      <c r="CM824" s="66">
        <v>3447</v>
      </c>
      <c r="CN824" s="66">
        <v>293</v>
      </c>
      <c r="CO824" s="66">
        <v>840</v>
      </c>
      <c r="CP824" s="66">
        <v>125</v>
      </c>
      <c r="CQ824" s="66">
        <v>114</v>
      </c>
      <c r="CR824" s="67">
        <v>0.15189636452132241</v>
      </c>
      <c r="CS824" s="67">
        <v>0.17956494065670747</v>
      </c>
      <c r="CT824" s="67">
        <v>0.29578044853794599</v>
      </c>
      <c r="CU824" s="67">
        <v>0.19221985098655883</v>
      </c>
      <c r="CV824" s="67">
        <v>0.18053839529746527</v>
      </c>
      <c r="CW824" s="68">
        <v>338</v>
      </c>
      <c r="CX824" s="68">
        <v>495</v>
      </c>
      <c r="CY824" s="68">
        <v>308</v>
      </c>
      <c r="CZ824" s="68">
        <v>296</v>
      </c>
    </row>
    <row r="825" spans="1:104" x14ac:dyDescent="0.3">
      <c r="A825" s="3" t="s">
        <v>1507</v>
      </c>
      <c r="B825" s="3" t="s">
        <v>1540</v>
      </c>
      <c r="C825" s="3" t="s">
        <v>1541</v>
      </c>
      <c r="D825" s="6">
        <v>518051</v>
      </c>
      <c r="E825" s="4">
        <v>2017</v>
      </c>
      <c r="F825" s="4">
        <v>51</v>
      </c>
      <c r="G825" s="54">
        <v>2.5285076846802181E-2</v>
      </c>
      <c r="H825" s="4">
        <v>1</v>
      </c>
      <c r="I825" s="4">
        <v>51</v>
      </c>
      <c r="J825" s="6"/>
      <c r="K825" s="6">
        <v>51</v>
      </c>
      <c r="L825" s="6"/>
      <c r="M825" s="61"/>
      <c r="N825" s="4" t="s">
        <v>1709</v>
      </c>
      <c r="O825" s="4">
        <v>0</v>
      </c>
      <c r="P825" s="4">
        <v>0</v>
      </c>
      <c r="Q825" s="4">
        <v>100</v>
      </c>
      <c r="R825" s="4">
        <v>100</v>
      </c>
      <c r="S825" s="4">
        <v>0</v>
      </c>
      <c r="T825" s="4">
        <v>0</v>
      </c>
      <c r="U825" s="4">
        <v>0</v>
      </c>
      <c r="V825" s="4">
        <v>89</v>
      </c>
      <c r="W825" s="4">
        <v>88</v>
      </c>
      <c r="X825" s="4">
        <v>10</v>
      </c>
      <c r="Y825" s="4">
        <v>1</v>
      </c>
      <c r="Z825" s="4">
        <v>1</v>
      </c>
      <c r="AA825" s="4">
        <v>100</v>
      </c>
      <c r="AB825" s="4">
        <v>100</v>
      </c>
      <c r="AC825" s="4">
        <v>100</v>
      </c>
      <c r="AD825" s="4">
        <v>90</v>
      </c>
      <c r="AE825" s="4">
        <v>80</v>
      </c>
      <c r="AF825" s="4">
        <v>0</v>
      </c>
      <c r="AG825" s="4">
        <v>85</v>
      </c>
      <c r="AH825" s="4">
        <v>15</v>
      </c>
      <c r="AI825" s="4">
        <v>100</v>
      </c>
      <c r="AJ825" s="4">
        <v>2</v>
      </c>
      <c r="AK825" s="4" t="s">
        <v>96</v>
      </c>
      <c r="AL825" s="4" t="s">
        <v>96</v>
      </c>
      <c r="AM825" s="4">
        <v>12</v>
      </c>
      <c r="AN825" s="4" t="s">
        <v>96</v>
      </c>
      <c r="AO825" s="4" t="s">
        <v>96</v>
      </c>
      <c r="AP825" s="4" t="s">
        <v>97</v>
      </c>
      <c r="AQ825" s="4" t="s">
        <v>97</v>
      </c>
      <c r="AR825" s="4" t="s">
        <v>96</v>
      </c>
      <c r="AS825" s="4" t="s">
        <v>97</v>
      </c>
      <c r="AT825" s="4" t="s">
        <v>97</v>
      </c>
      <c r="AU825" s="4" t="s">
        <v>97</v>
      </c>
      <c r="AV825" s="4" t="s">
        <v>97</v>
      </c>
      <c r="AW825" s="4" t="s">
        <v>97</v>
      </c>
      <c r="AX825" s="4" t="s">
        <v>97</v>
      </c>
      <c r="AY825" s="4" t="s">
        <v>97</v>
      </c>
      <c r="AZ825" s="4" t="s">
        <v>97</v>
      </c>
      <c r="BA825" s="4" t="s">
        <v>97</v>
      </c>
      <c r="BB825" s="4" t="s">
        <v>97</v>
      </c>
      <c r="BC825" s="4" t="s">
        <v>96</v>
      </c>
      <c r="BD825" s="4" t="s">
        <v>97</v>
      </c>
      <c r="BE825" s="4">
        <v>3</v>
      </c>
      <c r="BF825" s="4">
        <v>3</v>
      </c>
      <c r="BG825" s="4">
        <v>12</v>
      </c>
      <c r="BH825" s="4">
        <v>0</v>
      </c>
      <c r="BI825" s="4">
        <v>1</v>
      </c>
      <c r="BJ825" s="4">
        <v>0</v>
      </c>
      <c r="BK825" s="4">
        <v>9</v>
      </c>
      <c r="BL825" s="4" t="s">
        <v>97</v>
      </c>
      <c r="BM825" s="4" t="s">
        <v>97</v>
      </c>
      <c r="BN825" s="4" t="s">
        <v>98</v>
      </c>
      <c r="BO825" s="6" t="s">
        <v>97</v>
      </c>
      <c r="BP825" s="6" t="s">
        <v>98</v>
      </c>
      <c r="BQ825" s="6" t="s">
        <v>98</v>
      </c>
      <c r="BR825" s="6" t="s">
        <v>96</v>
      </c>
      <c r="BS825" s="6">
        <v>5</v>
      </c>
      <c r="BT825" s="6" t="s">
        <v>96</v>
      </c>
      <c r="BU825" s="29" t="s">
        <v>429</v>
      </c>
      <c r="BV825" s="29" t="s">
        <v>429</v>
      </c>
      <c r="BW825" s="29" t="s">
        <v>429</v>
      </c>
      <c r="BX825" s="29" t="s">
        <v>429</v>
      </c>
      <c r="BY825" s="29" t="s">
        <v>429</v>
      </c>
      <c r="BZ825" s="65" t="s">
        <v>429</v>
      </c>
      <c r="CA825" s="65" t="s">
        <v>429</v>
      </c>
      <c r="CB825" s="65" t="s">
        <v>429</v>
      </c>
      <c r="CC825" s="65" t="s">
        <v>429</v>
      </c>
      <c r="CD825" s="66">
        <v>49</v>
      </c>
      <c r="CE825" s="66">
        <v>15</v>
      </c>
      <c r="CF825" s="66">
        <v>13</v>
      </c>
      <c r="CG825" s="66">
        <v>0</v>
      </c>
      <c r="CH825" s="66">
        <v>1</v>
      </c>
      <c r="CI825" s="66">
        <v>18</v>
      </c>
      <c r="CJ825" s="66">
        <v>0</v>
      </c>
      <c r="CK825" s="66">
        <v>14</v>
      </c>
      <c r="CL825" s="66">
        <v>448</v>
      </c>
      <c r="CM825" s="66">
        <v>261</v>
      </c>
      <c r="CN825" s="66">
        <v>21</v>
      </c>
      <c r="CO825" s="66">
        <v>54</v>
      </c>
      <c r="CP825" s="66">
        <v>1</v>
      </c>
      <c r="CQ825" s="66">
        <v>1</v>
      </c>
      <c r="CR825" s="67">
        <v>0.17057356608478802</v>
      </c>
      <c r="CS825" s="67">
        <v>0.19052369077306733</v>
      </c>
      <c r="CT825" s="67">
        <v>0.31471321695760601</v>
      </c>
      <c r="CU825" s="67">
        <v>0.1745635910224439</v>
      </c>
      <c r="CV825" s="67">
        <v>0.14962593516209477</v>
      </c>
      <c r="CW825" s="68">
        <v>52</v>
      </c>
      <c r="CX825" s="68">
        <v>34</v>
      </c>
      <c r="CY825" s="68">
        <v>20</v>
      </c>
      <c r="CZ825" s="68">
        <v>28</v>
      </c>
    </row>
    <row r="826" spans="1:104" x14ac:dyDescent="0.3">
      <c r="A826" s="3" t="s">
        <v>1507</v>
      </c>
      <c r="B826" s="3" t="s">
        <v>1540</v>
      </c>
      <c r="C826" s="3" t="s">
        <v>1540</v>
      </c>
      <c r="D826" s="6">
        <v>517402</v>
      </c>
      <c r="E826" s="4">
        <v>83008</v>
      </c>
      <c r="F826" s="4">
        <v>660</v>
      </c>
      <c r="G826" s="54">
        <v>7.9510408635312252E-3</v>
      </c>
      <c r="H826" s="4">
        <v>1</v>
      </c>
      <c r="I826" s="4">
        <v>490</v>
      </c>
      <c r="J826" s="6"/>
      <c r="K826" s="6"/>
      <c r="L826" s="6">
        <v>490</v>
      </c>
      <c r="M826" s="61">
        <v>170</v>
      </c>
      <c r="N826" s="4" t="s">
        <v>1712</v>
      </c>
      <c r="O826" s="4">
        <v>0</v>
      </c>
      <c r="P826" s="4">
        <v>0</v>
      </c>
      <c r="Q826" s="4">
        <v>100</v>
      </c>
      <c r="R826" s="4">
        <v>100</v>
      </c>
      <c r="S826" s="4">
        <v>0</v>
      </c>
      <c r="T826" s="4">
        <v>0</v>
      </c>
      <c r="U826" s="4">
        <v>0</v>
      </c>
      <c r="V826" s="4">
        <v>100</v>
      </c>
      <c r="W826" s="4">
        <v>100</v>
      </c>
      <c r="X826" s="4">
        <v>0</v>
      </c>
      <c r="Y826" s="4">
        <v>0</v>
      </c>
      <c r="Z826" s="4">
        <v>0</v>
      </c>
      <c r="AA826" s="4">
        <v>100</v>
      </c>
      <c r="AB826" s="4">
        <v>100</v>
      </c>
      <c r="AC826" s="4">
        <v>100</v>
      </c>
      <c r="AD826" s="4">
        <v>100</v>
      </c>
      <c r="AE826" s="4">
        <v>100</v>
      </c>
      <c r="AF826" s="4">
        <v>60</v>
      </c>
      <c r="AG826" s="4">
        <v>30</v>
      </c>
      <c r="AH826" s="4">
        <v>10</v>
      </c>
      <c r="AI826" s="4">
        <v>100</v>
      </c>
      <c r="AJ826" s="4">
        <v>8</v>
      </c>
      <c r="AK826" s="4" t="s">
        <v>96</v>
      </c>
      <c r="AL826" s="4" t="s">
        <v>97</v>
      </c>
      <c r="AM826" s="4">
        <v>3</v>
      </c>
      <c r="AN826" s="4" t="s">
        <v>96</v>
      </c>
      <c r="AO826" s="4" t="s">
        <v>97</v>
      </c>
      <c r="AP826" s="4" t="s">
        <v>96</v>
      </c>
      <c r="AQ826" s="4" t="s">
        <v>96</v>
      </c>
      <c r="AR826" s="4" t="s">
        <v>96</v>
      </c>
      <c r="AS826" s="4" t="s">
        <v>96</v>
      </c>
      <c r="AT826" s="4" t="s">
        <v>97</v>
      </c>
      <c r="AU826" s="4" t="s">
        <v>96</v>
      </c>
      <c r="AV826" s="4" t="s">
        <v>97</v>
      </c>
      <c r="AW826" s="4" t="s">
        <v>96</v>
      </c>
      <c r="AX826" s="4" t="s">
        <v>96</v>
      </c>
      <c r="AY826" s="4" t="s">
        <v>96</v>
      </c>
      <c r="AZ826" s="4" t="s">
        <v>96</v>
      </c>
      <c r="BA826" s="4" t="s">
        <v>96</v>
      </c>
      <c r="BB826" s="4" t="s">
        <v>97</v>
      </c>
      <c r="BC826" s="4" t="s">
        <v>96</v>
      </c>
      <c r="BD826" s="4" t="s">
        <v>97</v>
      </c>
      <c r="BE826" s="4">
        <v>0</v>
      </c>
      <c r="BF826" s="4">
        <v>0</v>
      </c>
      <c r="BG826" s="4">
        <v>0</v>
      </c>
      <c r="BH826" s="4">
        <v>0</v>
      </c>
      <c r="BI826" s="4">
        <v>0</v>
      </c>
      <c r="BJ826" s="4">
        <v>0</v>
      </c>
      <c r="BK826" s="4">
        <v>31</v>
      </c>
      <c r="BL826" s="4" t="s">
        <v>97</v>
      </c>
      <c r="BM826" s="4" t="s">
        <v>96</v>
      </c>
      <c r="BN826" s="4" t="s">
        <v>1714</v>
      </c>
      <c r="BO826" s="6" t="s">
        <v>97</v>
      </c>
      <c r="BP826" s="6" t="s">
        <v>98</v>
      </c>
      <c r="BQ826" s="6" t="s">
        <v>98</v>
      </c>
      <c r="BR826" s="6" t="s">
        <v>96</v>
      </c>
      <c r="BS826" s="6">
        <v>95</v>
      </c>
      <c r="BT826" s="6" t="s">
        <v>96</v>
      </c>
      <c r="BU826" s="29" t="s">
        <v>429</v>
      </c>
      <c r="BV826" s="29" t="s">
        <v>1801</v>
      </c>
      <c r="BW826" s="29" t="s">
        <v>429</v>
      </c>
      <c r="BX826" s="29" t="s">
        <v>429</v>
      </c>
      <c r="BY826" s="29" t="s">
        <v>429</v>
      </c>
      <c r="BZ826" s="65" t="s">
        <v>429</v>
      </c>
      <c r="CA826" s="65" t="s">
        <v>1799</v>
      </c>
      <c r="CB826" s="65" t="s">
        <v>429</v>
      </c>
      <c r="CC826" s="65" t="s">
        <v>429</v>
      </c>
      <c r="CD826" s="66">
        <v>1760</v>
      </c>
      <c r="CE826" s="66">
        <v>519</v>
      </c>
      <c r="CF826" s="66">
        <v>364</v>
      </c>
      <c r="CG826" s="66">
        <v>14</v>
      </c>
      <c r="CH826" s="66">
        <v>20</v>
      </c>
      <c r="CI826" s="66">
        <v>598</v>
      </c>
      <c r="CJ826" s="66">
        <v>3</v>
      </c>
      <c r="CK826" s="66">
        <v>433</v>
      </c>
      <c r="CL826" s="66">
        <v>16705</v>
      </c>
      <c r="CM826" s="66">
        <v>10522</v>
      </c>
      <c r="CN826" s="66">
        <v>854</v>
      </c>
      <c r="CO826" s="66">
        <v>2134</v>
      </c>
      <c r="CP826" s="66">
        <v>165</v>
      </c>
      <c r="CQ826" s="66">
        <v>148</v>
      </c>
      <c r="CR826" s="67">
        <v>0.15972033164212349</v>
      </c>
      <c r="CS826" s="67">
        <v>0.16372973641876004</v>
      </c>
      <c r="CT826" s="67">
        <v>0.31832693973518128</v>
      </c>
      <c r="CU826" s="67">
        <v>0.1913253310233882</v>
      </c>
      <c r="CV826" s="67">
        <v>0.16689766118054697</v>
      </c>
      <c r="CW826" s="68">
        <v>1161</v>
      </c>
      <c r="CX826" s="68">
        <v>1455</v>
      </c>
      <c r="CY826" s="68">
        <v>883</v>
      </c>
      <c r="CZ826" s="68">
        <v>757</v>
      </c>
    </row>
  </sheetData>
  <sortState xmlns:xlrd2="http://schemas.microsoft.com/office/spreadsheetml/2017/richdata2" ref="A2:NK842">
    <sortCondition ref="A2:A842"/>
    <sortCondition ref="B2:B842"/>
    <sortCondition ref="C2:C842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3867B-406D-4646-9D24-D94354D9D664}">
  <dimension ref="A1:ON1104"/>
  <sheetViews>
    <sheetView zoomScaleNormal="100" workbookViewId="0">
      <pane xSplit="4" ySplit="1" topLeftCell="E2" activePane="bottomRight" state="frozen"/>
      <selection pane="topRight" activeCell="E1" sqref="E1"/>
      <selection pane="bottomLeft" activeCell="A2" sqref="A2"/>
      <selection pane="bottomRight"/>
    </sheetView>
  </sheetViews>
  <sheetFormatPr defaultRowHeight="14.4" x14ac:dyDescent="0.3"/>
  <cols>
    <col min="1" max="1" width="15.33203125" style="37" bestFit="1" customWidth="1"/>
    <col min="2" max="2" width="22.5546875" style="37" bestFit="1" customWidth="1"/>
    <col min="3" max="3" width="25" style="37" bestFit="1" customWidth="1"/>
    <col min="4" max="4" width="24.5546875" style="37" customWidth="1"/>
    <col min="5" max="5" width="12.44140625" style="37" customWidth="1"/>
    <col min="6" max="6" width="12.5546875" style="37" customWidth="1"/>
    <col min="7" max="8" width="8.88671875" style="37" customWidth="1"/>
    <col min="9" max="9" width="10.5546875" style="37" customWidth="1"/>
    <col min="10" max="10" width="15.6640625" style="37" customWidth="1"/>
    <col min="11" max="12" width="17.6640625" style="37" customWidth="1"/>
    <col min="13" max="13" width="13.33203125" style="37" customWidth="1"/>
    <col min="14" max="14" width="8.88671875" style="37" customWidth="1"/>
    <col min="15" max="15" width="11.6640625" style="37" customWidth="1"/>
    <col min="16" max="16" width="11.33203125" style="37" customWidth="1"/>
    <col min="17" max="17" width="11" style="37" customWidth="1"/>
    <col min="18" max="18" width="16.5546875" style="37" customWidth="1"/>
    <col min="19" max="19" width="18.44140625" style="37" customWidth="1"/>
    <col min="20" max="20" width="17.6640625" style="37" customWidth="1"/>
    <col min="21" max="21" width="12.6640625" style="37" customWidth="1"/>
    <col min="22" max="22" width="11" style="37" customWidth="1"/>
    <col min="23" max="23" width="11.6640625" style="37" customWidth="1"/>
    <col min="24" max="24" width="12.33203125" style="37" customWidth="1"/>
    <col min="25" max="26" width="10.6640625" style="37" customWidth="1"/>
    <col min="27" max="28" width="8.88671875" style="37" customWidth="1"/>
    <col min="29" max="29" width="11.6640625" style="37" customWidth="1"/>
    <col min="30" max="30" width="11" style="37" customWidth="1"/>
    <col min="31" max="31" width="13.6640625" style="37" customWidth="1"/>
    <col min="32" max="32" width="11" style="37" customWidth="1"/>
    <col min="33" max="33" width="11.6640625" style="37" customWidth="1"/>
    <col min="34" max="34" width="10.6640625" style="37" customWidth="1"/>
    <col min="35" max="35" width="12.44140625" style="37" customWidth="1"/>
    <col min="36" max="36" width="15.6640625" style="53" customWidth="1"/>
    <col min="37" max="37" width="13.33203125" style="37" customWidth="1"/>
    <col min="38" max="38" width="12.6640625" style="37" customWidth="1"/>
    <col min="39" max="39" width="12.33203125" style="37" customWidth="1"/>
    <col min="40" max="40" width="13.33203125" style="37" customWidth="1"/>
    <col min="41" max="41" width="12.5546875" style="37" customWidth="1"/>
    <col min="42" max="42" width="13" style="37" customWidth="1"/>
    <col min="43" max="43" width="12.6640625" style="37" customWidth="1"/>
    <col min="44" max="44" width="11.5546875" style="37" customWidth="1"/>
    <col min="45" max="45" width="12.6640625" style="37" customWidth="1"/>
    <col min="46" max="46" width="11.6640625" style="37" customWidth="1"/>
    <col min="47" max="47" width="12.5546875" style="37" customWidth="1"/>
    <col min="48" max="48" width="13.5546875" style="37" customWidth="1"/>
    <col min="49" max="49" width="10.5546875" style="37" customWidth="1"/>
    <col min="50" max="50" width="15" style="37" customWidth="1"/>
    <col min="51" max="51" width="12.6640625" style="37" customWidth="1"/>
    <col min="52" max="52" width="12.44140625" style="37" customWidth="1"/>
    <col min="53" max="53" width="14.33203125" style="37" customWidth="1"/>
    <col min="54" max="55" width="10.44140625" style="37" customWidth="1"/>
    <col min="56" max="56" width="11.33203125" style="37" customWidth="1"/>
    <col min="57" max="57" width="12.5546875" style="37" customWidth="1"/>
    <col min="58" max="58" width="14.6640625" style="37" customWidth="1"/>
    <col min="59" max="59" width="14.33203125" style="37" customWidth="1"/>
    <col min="60" max="60" width="14" style="37" customWidth="1"/>
    <col min="61" max="61" width="14.6640625" style="37" customWidth="1"/>
    <col min="62" max="62" width="13.44140625" style="37" customWidth="1"/>
    <col min="63" max="63" width="12.6640625" style="37" customWidth="1"/>
    <col min="64" max="64" width="12.33203125" style="37" customWidth="1"/>
    <col min="65" max="65" width="11.5546875" style="37" customWidth="1"/>
    <col min="66" max="66" width="11.33203125" style="37" customWidth="1"/>
    <col min="67" max="67" width="8.88671875" style="37" customWidth="1"/>
    <col min="68" max="68" width="14.6640625" style="37" customWidth="1"/>
    <col min="69" max="69" width="10.5546875" style="37" customWidth="1"/>
    <col min="70" max="70" width="14.33203125" style="37" customWidth="1"/>
    <col min="71" max="71" width="12.6640625" style="37" customWidth="1"/>
    <col min="72" max="72" width="11.44140625" style="37" customWidth="1"/>
    <col min="73" max="73" width="13.5546875" style="37" customWidth="1"/>
    <col min="74" max="74" width="8.88671875" style="37" customWidth="1"/>
    <col min="75" max="75" width="12.6640625" style="37" customWidth="1"/>
    <col min="76" max="76" width="11.6640625" style="37" customWidth="1"/>
    <col min="77" max="77" width="12.33203125" style="37" customWidth="1"/>
    <col min="78" max="78" width="11.6640625" style="37" customWidth="1"/>
    <col min="79" max="80" width="12" style="37" customWidth="1"/>
    <col min="81" max="81" width="12.44140625" style="37" customWidth="1"/>
    <col min="82" max="82" width="12.33203125" style="37" customWidth="1"/>
    <col min="83" max="83" width="14.6640625" style="37" customWidth="1"/>
    <col min="84" max="84" width="14.33203125" style="37" customWidth="1"/>
    <col min="85" max="85" width="15.5546875" style="37" customWidth="1"/>
    <col min="86" max="86" width="15" style="37" customWidth="1"/>
    <col min="87" max="88" width="20.33203125" style="37" customWidth="1"/>
    <col min="89" max="89" width="15.6640625" style="37" customWidth="1"/>
    <col min="90" max="90" width="13.6640625" style="37" customWidth="1"/>
    <col min="91" max="91" width="14.5546875" style="37" customWidth="1"/>
    <col min="92" max="92" width="14.6640625" style="37" customWidth="1"/>
    <col min="93" max="93" width="13.6640625" style="37" customWidth="1"/>
  </cols>
  <sheetData>
    <row r="1" spans="1:93" ht="60" customHeigh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1762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39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 t="s">
        <v>56</v>
      </c>
      <c r="BG1" s="1" t="s">
        <v>57</v>
      </c>
      <c r="BH1" s="1" t="s">
        <v>58</v>
      </c>
      <c r="BI1" s="1" t="s">
        <v>59</v>
      </c>
      <c r="BJ1" s="1" t="s">
        <v>60</v>
      </c>
      <c r="BK1" s="1" t="s">
        <v>61</v>
      </c>
      <c r="BL1" s="1" t="s">
        <v>62</v>
      </c>
      <c r="BM1" s="1" t="s">
        <v>63</v>
      </c>
      <c r="BN1" s="1" t="s">
        <v>64</v>
      </c>
      <c r="BO1" s="1" t="s">
        <v>65</v>
      </c>
      <c r="BP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74</v>
      </c>
      <c r="BY1" s="1" t="s">
        <v>75</v>
      </c>
      <c r="BZ1" s="1" t="s">
        <v>76</v>
      </c>
      <c r="CA1" s="1" t="s">
        <v>77</v>
      </c>
      <c r="CB1" s="1" t="s">
        <v>78</v>
      </c>
      <c r="CC1" s="1" t="s">
        <v>79</v>
      </c>
      <c r="CD1" s="1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  <c r="CO1" s="1" t="s">
        <v>91</v>
      </c>
    </row>
    <row r="2" spans="1:93" x14ac:dyDescent="0.3">
      <c r="A2" s="2" t="s">
        <v>92</v>
      </c>
      <c r="B2" s="2" t="s">
        <v>93</v>
      </c>
      <c r="C2" s="2" t="s">
        <v>93</v>
      </c>
      <c r="D2" s="2" t="s">
        <v>94</v>
      </c>
      <c r="E2" s="6" t="s">
        <v>95</v>
      </c>
      <c r="F2" s="5">
        <v>175</v>
      </c>
      <c r="G2" s="5">
        <v>34</v>
      </c>
      <c r="H2" s="5">
        <v>4</v>
      </c>
      <c r="I2" s="5">
        <v>32</v>
      </c>
      <c r="J2" s="5">
        <v>1</v>
      </c>
      <c r="K2" s="5">
        <v>1</v>
      </c>
      <c r="L2" s="5">
        <v>0</v>
      </c>
      <c r="M2" s="5">
        <v>0</v>
      </c>
      <c r="N2" s="5">
        <v>0</v>
      </c>
      <c r="O2" s="5">
        <v>0</v>
      </c>
      <c r="P2" s="5">
        <v>0</v>
      </c>
      <c r="Q2" s="5">
        <v>167</v>
      </c>
      <c r="R2" s="5">
        <v>4</v>
      </c>
      <c r="S2" s="5">
        <v>4</v>
      </c>
      <c r="T2" s="5">
        <v>0</v>
      </c>
      <c r="U2" s="5">
        <v>0</v>
      </c>
      <c r="V2" s="5">
        <v>0</v>
      </c>
      <c r="W2" s="5">
        <v>0</v>
      </c>
      <c r="X2" s="5">
        <v>0</v>
      </c>
      <c r="Y2" s="5">
        <v>0</v>
      </c>
      <c r="Z2" s="5">
        <v>0</v>
      </c>
      <c r="AA2" s="6" t="s">
        <v>96</v>
      </c>
      <c r="AB2" s="6" t="s">
        <v>97</v>
      </c>
      <c r="AC2" s="7"/>
      <c r="AD2" s="7"/>
      <c r="AE2" s="7"/>
      <c r="AF2" s="7"/>
      <c r="AG2" s="7"/>
      <c r="AH2" s="7"/>
      <c r="AI2" s="6" t="s">
        <v>96</v>
      </c>
      <c r="AJ2" s="5"/>
      <c r="AK2" s="8">
        <v>0</v>
      </c>
      <c r="AL2" s="8">
        <v>0</v>
      </c>
      <c r="AM2" s="8">
        <v>0.66</v>
      </c>
      <c r="AN2" s="8">
        <v>0</v>
      </c>
      <c r="AO2" s="8">
        <v>0</v>
      </c>
      <c r="AP2" s="8">
        <v>0.03</v>
      </c>
      <c r="AQ2" s="8">
        <v>0</v>
      </c>
      <c r="AR2" s="8">
        <v>0</v>
      </c>
      <c r="AS2" s="8">
        <v>0</v>
      </c>
      <c r="AT2" s="8">
        <v>0.31</v>
      </c>
      <c r="AU2" s="5">
        <v>100</v>
      </c>
      <c r="AV2" s="5">
        <v>100</v>
      </c>
      <c r="AW2" s="5">
        <v>0</v>
      </c>
      <c r="AX2" s="5">
        <v>0</v>
      </c>
      <c r="AY2" s="5">
        <v>0</v>
      </c>
      <c r="AZ2" s="5">
        <v>0</v>
      </c>
      <c r="BA2" s="5">
        <v>0</v>
      </c>
      <c r="BB2" s="5">
        <v>70</v>
      </c>
      <c r="BC2" s="5">
        <v>0</v>
      </c>
      <c r="BD2" s="5">
        <v>30</v>
      </c>
      <c r="BE2" s="5">
        <v>100</v>
      </c>
      <c r="BF2" s="5">
        <v>100</v>
      </c>
      <c r="BG2" s="5">
        <v>100</v>
      </c>
      <c r="BH2" s="5">
        <v>0</v>
      </c>
      <c r="BI2" s="5">
        <v>0</v>
      </c>
      <c r="BJ2" s="5">
        <v>0</v>
      </c>
      <c r="BK2" s="5">
        <v>0</v>
      </c>
      <c r="BL2" s="5">
        <v>100</v>
      </c>
      <c r="BM2" s="5">
        <v>0</v>
      </c>
      <c r="BN2" s="5" t="s">
        <v>98</v>
      </c>
      <c r="BO2" s="5" t="s">
        <v>97</v>
      </c>
      <c r="BP2" s="5" t="s">
        <v>96</v>
      </c>
      <c r="BQ2" s="5">
        <v>4</v>
      </c>
      <c r="BR2" s="6" t="s">
        <v>96</v>
      </c>
      <c r="BS2" s="6" t="s">
        <v>97</v>
      </c>
      <c r="BT2" s="6" t="s">
        <v>96</v>
      </c>
      <c r="BU2" s="6" t="s">
        <v>97</v>
      </c>
      <c r="BV2" s="6" t="s">
        <v>97</v>
      </c>
      <c r="BW2" s="5">
        <v>1</v>
      </c>
      <c r="BX2" s="5">
        <v>3</v>
      </c>
      <c r="BY2" s="5">
        <v>3</v>
      </c>
      <c r="BZ2" s="5">
        <v>3</v>
      </c>
      <c r="CA2" s="5">
        <v>3</v>
      </c>
      <c r="CB2" s="6" t="s">
        <v>96</v>
      </c>
      <c r="CC2" s="6" t="s">
        <v>96</v>
      </c>
      <c r="CD2" s="6" t="s">
        <v>96</v>
      </c>
      <c r="CE2" s="6" t="s">
        <v>96</v>
      </c>
      <c r="CF2" s="6" t="s">
        <v>96</v>
      </c>
      <c r="CG2" s="6" t="s">
        <v>97</v>
      </c>
      <c r="CH2" s="6" t="s">
        <v>97</v>
      </c>
      <c r="CI2" s="6" t="s">
        <v>97</v>
      </c>
      <c r="CJ2" s="5">
        <v>4</v>
      </c>
      <c r="CK2" s="5">
        <v>5</v>
      </c>
      <c r="CL2" s="5">
        <v>3</v>
      </c>
      <c r="CM2" s="5">
        <v>0</v>
      </c>
      <c r="CN2" s="5">
        <v>3</v>
      </c>
      <c r="CO2" s="5">
        <v>2</v>
      </c>
    </row>
    <row r="3" spans="1:93" x14ac:dyDescent="0.3">
      <c r="A3" s="2" t="s">
        <v>92</v>
      </c>
      <c r="B3" s="2" t="s">
        <v>93</v>
      </c>
      <c r="C3" s="2" t="s">
        <v>93</v>
      </c>
      <c r="D3" s="2" t="s">
        <v>99</v>
      </c>
      <c r="E3" s="6" t="s">
        <v>95</v>
      </c>
      <c r="F3" s="5">
        <v>129</v>
      </c>
      <c r="G3" s="5">
        <v>27</v>
      </c>
      <c r="H3" s="5">
        <v>0</v>
      </c>
      <c r="I3" s="5">
        <v>0</v>
      </c>
      <c r="J3" s="5">
        <v>16</v>
      </c>
      <c r="K3" s="5">
        <v>5</v>
      </c>
      <c r="L3" s="5">
        <v>0</v>
      </c>
      <c r="M3" s="5">
        <v>6</v>
      </c>
      <c r="N3" s="5">
        <v>0</v>
      </c>
      <c r="O3" s="5">
        <v>0</v>
      </c>
      <c r="P3" s="5">
        <v>0</v>
      </c>
      <c r="Q3" s="5">
        <v>0</v>
      </c>
      <c r="R3" s="5">
        <v>69</v>
      </c>
      <c r="S3" s="5">
        <v>39</v>
      </c>
      <c r="T3" s="5">
        <v>0</v>
      </c>
      <c r="U3" s="5">
        <v>21</v>
      </c>
      <c r="V3" s="5">
        <v>0</v>
      </c>
      <c r="W3" s="5">
        <v>0</v>
      </c>
      <c r="X3" s="5">
        <v>0</v>
      </c>
      <c r="Y3" s="5">
        <v>0</v>
      </c>
      <c r="Z3" s="5">
        <v>0</v>
      </c>
      <c r="AA3" s="6" t="s">
        <v>96</v>
      </c>
      <c r="AB3" s="6" t="s">
        <v>97</v>
      </c>
      <c r="AC3" s="7"/>
      <c r="AD3" s="7"/>
      <c r="AE3" s="7"/>
      <c r="AF3" s="7"/>
      <c r="AG3" s="7"/>
      <c r="AH3" s="7"/>
      <c r="AI3" s="6" t="s">
        <v>96</v>
      </c>
      <c r="AJ3" s="5"/>
      <c r="AK3" s="8">
        <v>0.14000000000000001</v>
      </c>
      <c r="AL3" s="8">
        <v>0.51</v>
      </c>
      <c r="AM3" s="8">
        <v>0.22</v>
      </c>
      <c r="AN3" s="8">
        <v>0</v>
      </c>
      <c r="AO3" s="8">
        <v>0</v>
      </c>
      <c r="AP3" s="8">
        <v>0</v>
      </c>
      <c r="AQ3" s="8">
        <v>0.01</v>
      </c>
      <c r="AR3" s="8">
        <v>0</v>
      </c>
      <c r="AS3" s="8">
        <v>0</v>
      </c>
      <c r="AT3" s="8">
        <v>0.12</v>
      </c>
      <c r="AU3" s="5">
        <v>100</v>
      </c>
      <c r="AV3" s="5">
        <v>100</v>
      </c>
      <c r="AW3" s="5">
        <v>0</v>
      </c>
      <c r="AX3" s="5">
        <v>0</v>
      </c>
      <c r="AY3" s="5">
        <v>0</v>
      </c>
      <c r="AZ3" s="5">
        <v>0</v>
      </c>
      <c r="BA3" s="5">
        <v>0</v>
      </c>
      <c r="BB3" s="5">
        <v>70</v>
      </c>
      <c r="BC3" s="5">
        <v>0</v>
      </c>
      <c r="BD3" s="5">
        <v>30</v>
      </c>
      <c r="BE3" s="5">
        <v>100</v>
      </c>
      <c r="BF3" s="5">
        <v>80</v>
      </c>
      <c r="BG3" s="5">
        <v>100</v>
      </c>
      <c r="BH3" s="5">
        <v>100</v>
      </c>
      <c r="BI3" s="5">
        <v>3</v>
      </c>
      <c r="BJ3" s="5">
        <v>0</v>
      </c>
      <c r="BK3" s="5">
        <v>3</v>
      </c>
      <c r="BL3" s="5">
        <v>97</v>
      </c>
      <c r="BM3" s="5">
        <v>0</v>
      </c>
      <c r="BN3" s="5" t="s">
        <v>98</v>
      </c>
      <c r="BO3" s="5" t="s">
        <v>97</v>
      </c>
      <c r="BP3" s="5" t="s">
        <v>96</v>
      </c>
      <c r="BQ3" s="5">
        <v>4</v>
      </c>
      <c r="BR3" s="6" t="s">
        <v>96</v>
      </c>
      <c r="BS3" s="6" t="s">
        <v>97</v>
      </c>
      <c r="BT3" s="6" t="s">
        <v>96</v>
      </c>
      <c r="BU3" s="6" t="s">
        <v>97</v>
      </c>
      <c r="BV3" s="6" t="s">
        <v>97</v>
      </c>
      <c r="BW3" s="5">
        <v>1</v>
      </c>
      <c r="BX3" s="5">
        <v>2</v>
      </c>
      <c r="BY3" s="5">
        <v>2</v>
      </c>
      <c r="BZ3" s="5">
        <v>2</v>
      </c>
      <c r="CA3" s="5">
        <v>3</v>
      </c>
      <c r="CB3" s="6" t="s">
        <v>96</v>
      </c>
      <c r="CC3" s="6" t="s">
        <v>96</v>
      </c>
      <c r="CD3" s="6" t="s">
        <v>96</v>
      </c>
      <c r="CE3" s="6" t="s">
        <v>96</v>
      </c>
      <c r="CF3" s="6" t="s">
        <v>96</v>
      </c>
      <c r="CG3" s="6" t="s">
        <v>97</v>
      </c>
      <c r="CH3" s="6" t="s">
        <v>97</v>
      </c>
      <c r="CI3" s="6" t="s">
        <v>97</v>
      </c>
      <c r="CJ3" s="5">
        <v>3</v>
      </c>
      <c r="CK3" s="5">
        <v>4</v>
      </c>
      <c r="CL3" s="5">
        <v>3</v>
      </c>
      <c r="CM3" s="5">
        <v>0</v>
      </c>
      <c r="CN3" s="5">
        <v>3</v>
      </c>
      <c r="CO3" s="5">
        <v>2</v>
      </c>
    </row>
    <row r="4" spans="1:93" x14ac:dyDescent="0.3">
      <c r="A4" s="2" t="s">
        <v>92</v>
      </c>
      <c r="B4" s="2" t="s">
        <v>93</v>
      </c>
      <c r="C4" s="2" t="s">
        <v>93</v>
      </c>
      <c r="D4" s="2" t="s">
        <v>100</v>
      </c>
      <c r="E4" s="6" t="s">
        <v>95</v>
      </c>
      <c r="F4" s="5">
        <v>67</v>
      </c>
      <c r="G4" s="5">
        <v>20</v>
      </c>
      <c r="H4" s="5">
        <v>0</v>
      </c>
      <c r="I4" s="5">
        <v>0</v>
      </c>
      <c r="J4" s="5">
        <v>18</v>
      </c>
      <c r="K4" s="5">
        <v>1</v>
      </c>
      <c r="L4" s="5">
        <v>0</v>
      </c>
      <c r="M4" s="5">
        <v>1</v>
      </c>
      <c r="N4" s="5">
        <v>0</v>
      </c>
      <c r="O4" s="5">
        <v>0</v>
      </c>
      <c r="P4" s="5">
        <v>0</v>
      </c>
      <c r="Q4" s="5">
        <v>0</v>
      </c>
      <c r="R4" s="5">
        <v>60</v>
      </c>
      <c r="S4" s="5">
        <v>4</v>
      </c>
      <c r="T4" s="5">
        <v>0</v>
      </c>
      <c r="U4" s="5">
        <v>3</v>
      </c>
      <c r="V4" s="5">
        <v>0</v>
      </c>
      <c r="W4" s="5">
        <v>0</v>
      </c>
      <c r="X4" s="5">
        <v>0</v>
      </c>
      <c r="Y4" s="5">
        <v>0</v>
      </c>
      <c r="Z4" s="5">
        <v>0</v>
      </c>
      <c r="AA4" s="6" t="s">
        <v>96</v>
      </c>
      <c r="AB4" s="6" t="s">
        <v>97</v>
      </c>
      <c r="AC4" s="7"/>
      <c r="AD4" s="7"/>
      <c r="AE4" s="7"/>
      <c r="AF4" s="7"/>
      <c r="AG4" s="7"/>
      <c r="AH4" s="7"/>
      <c r="AI4" s="6" t="s">
        <v>96</v>
      </c>
      <c r="AJ4" s="5"/>
      <c r="AK4" s="8">
        <v>0.44</v>
      </c>
      <c r="AL4" s="8">
        <v>0.21</v>
      </c>
      <c r="AM4" s="8">
        <v>0.12</v>
      </c>
      <c r="AN4" s="8">
        <v>0</v>
      </c>
      <c r="AO4" s="8">
        <v>0</v>
      </c>
      <c r="AP4" s="8">
        <v>0</v>
      </c>
      <c r="AQ4" s="8">
        <v>0</v>
      </c>
      <c r="AR4" s="8">
        <v>0</v>
      </c>
      <c r="AS4" s="8">
        <v>0</v>
      </c>
      <c r="AT4" s="8">
        <v>0.23</v>
      </c>
      <c r="AU4" s="5">
        <v>100</v>
      </c>
      <c r="AV4" s="5">
        <v>100</v>
      </c>
      <c r="AW4" s="5">
        <v>0</v>
      </c>
      <c r="AX4" s="5">
        <v>0</v>
      </c>
      <c r="AY4" s="5">
        <v>0</v>
      </c>
      <c r="AZ4" s="5">
        <v>0</v>
      </c>
      <c r="BA4" s="5">
        <v>0</v>
      </c>
      <c r="BB4" s="5">
        <v>100</v>
      </c>
      <c r="BC4" s="5">
        <v>0</v>
      </c>
      <c r="BD4" s="5">
        <v>0</v>
      </c>
      <c r="BE4" s="5">
        <v>100</v>
      </c>
      <c r="BF4" s="5">
        <v>100</v>
      </c>
      <c r="BG4" s="5">
        <v>100</v>
      </c>
      <c r="BH4" s="5">
        <v>100</v>
      </c>
      <c r="BI4" s="5">
        <v>20</v>
      </c>
      <c r="BJ4" s="5">
        <v>0</v>
      </c>
      <c r="BK4" s="5">
        <v>20</v>
      </c>
      <c r="BL4" s="5">
        <v>80</v>
      </c>
      <c r="BM4" s="5">
        <v>100</v>
      </c>
      <c r="BN4" s="5">
        <v>4</v>
      </c>
      <c r="BO4" s="5" t="s">
        <v>97</v>
      </c>
      <c r="BP4" s="5" t="s">
        <v>97</v>
      </c>
      <c r="BQ4" s="5" t="s">
        <v>98</v>
      </c>
      <c r="BR4" s="6" t="s">
        <v>97</v>
      </c>
      <c r="BS4" s="6" t="s">
        <v>97</v>
      </c>
      <c r="BT4" s="6" t="s">
        <v>97</v>
      </c>
      <c r="BU4" s="6" t="s">
        <v>97</v>
      </c>
      <c r="BV4" s="6" t="s">
        <v>97</v>
      </c>
      <c r="BW4" s="5">
        <v>1</v>
      </c>
      <c r="BX4" s="5">
        <v>1</v>
      </c>
      <c r="BY4" s="5">
        <v>1</v>
      </c>
      <c r="BZ4" s="5">
        <v>1</v>
      </c>
      <c r="CA4" s="5">
        <v>4</v>
      </c>
      <c r="CB4" s="6" t="s">
        <v>96</v>
      </c>
      <c r="CC4" s="6" t="s">
        <v>96</v>
      </c>
      <c r="CD4" s="6" t="s">
        <v>96</v>
      </c>
      <c r="CE4" s="6" t="s">
        <v>96</v>
      </c>
      <c r="CF4" s="6" t="s">
        <v>96</v>
      </c>
      <c r="CG4" s="6" t="s">
        <v>97</v>
      </c>
      <c r="CH4" s="6" t="s">
        <v>97</v>
      </c>
      <c r="CI4" s="6" t="s">
        <v>97</v>
      </c>
      <c r="CJ4" s="5">
        <v>1</v>
      </c>
      <c r="CK4" s="5">
        <v>1</v>
      </c>
      <c r="CL4" s="5">
        <v>1</v>
      </c>
      <c r="CM4" s="5">
        <v>0</v>
      </c>
      <c r="CN4" s="5">
        <v>2</v>
      </c>
      <c r="CO4" s="5">
        <v>0</v>
      </c>
    </row>
    <row r="5" spans="1:93" x14ac:dyDescent="0.3">
      <c r="A5" s="2" t="s">
        <v>92</v>
      </c>
      <c r="B5" s="2" t="s">
        <v>93</v>
      </c>
      <c r="C5" s="2" t="s">
        <v>93</v>
      </c>
      <c r="D5" s="2" t="s">
        <v>101</v>
      </c>
      <c r="E5" s="6" t="s">
        <v>102</v>
      </c>
      <c r="F5" s="5">
        <v>82</v>
      </c>
      <c r="G5" s="5">
        <v>20</v>
      </c>
      <c r="H5" s="5">
        <v>0</v>
      </c>
      <c r="I5" s="5">
        <v>0</v>
      </c>
      <c r="J5" s="5">
        <v>4</v>
      </c>
      <c r="K5" s="5">
        <v>14</v>
      </c>
      <c r="L5" s="5">
        <v>0</v>
      </c>
      <c r="M5" s="5">
        <v>2</v>
      </c>
      <c r="N5" s="5">
        <v>0</v>
      </c>
      <c r="O5" s="5">
        <v>0</v>
      </c>
      <c r="P5" s="5">
        <v>0</v>
      </c>
      <c r="Q5" s="5">
        <v>0</v>
      </c>
      <c r="R5" s="5">
        <v>11</v>
      </c>
      <c r="S5" s="5">
        <v>62</v>
      </c>
      <c r="T5" s="5">
        <v>0</v>
      </c>
      <c r="U5" s="5">
        <v>9</v>
      </c>
      <c r="V5" s="5">
        <v>0</v>
      </c>
      <c r="W5" s="5">
        <v>0</v>
      </c>
      <c r="X5" s="5">
        <v>0</v>
      </c>
      <c r="Y5" s="5">
        <v>0</v>
      </c>
      <c r="Z5" s="5">
        <v>0</v>
      </c>
      <c r="AA5" s="6" t="s">
        <v>96</v>
      </c>
      <c r="AB5" s="6" t="s">
        <v>96</v>
      </c>
      <c r="AC5" s="7"/>
      <c r="AD5" s="7"/>
      <c r="AE5" s="7"/>
      <c r="AF5" s="7"/>
      <c r="AG5" s="7"/>
      <c r="AH5" s="7"/>
      <c r="AI5" s="6" t="s">
        <v>96</v>
      </c>
      <c r="AJ5" s="5"/>
      <c r="AK5" s="8">
        <v>0.09</v>
      </c>
      <c r="AL5" s="8">
        <v>0.56000000000000005</v>
      </c>
      <c r="AM5" s="8">
        <v>0.25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0.1</v>
      </c>
      <c r="AU5" s="5">
        <v>100</v>
      </c>
      <c r="AV5" s="5">
        <v>0</v>
      </c>
      <c r="AW5" s="5">
        <v>0</v>
      </c>
      <c r="AX5" s="5">
        <v>100</v>
      </c>
      <c r="AY5" s="5">
        <v>0</v>
      </c>
      <c r="AZ5" s="5">
        <v>0</v>
      </c>
      <c r="BA5" s="5">
        <v>0</v>
      </c>
      <c r="BB5" s="5">
        <v>0</v>
      </c>
      <c r="BC5" s="5">
        <v>0</v>
      </c>
      <c r="BD5" s="5">
        <v>100</v>
      </c>
      <c r="BE5" s="5">
        <v>100</v>
      </c>
      <c r="BF5" s="5">
        <v>60</v>
      </c>
      <c r="BG5" s="5">
        <v>100</v>
      </c>
      <c r="BH5" s="5">
        <v>0</v>
      </c>
      <c r="BI5" s="5">
        <v>0</v>
      </c>
      <c r="BJ5" s="5">
        <v>0</v>
      </c>
      <c r="BK5" s="5">
        <v>0</v>
      </c>
      <c r="BL5" s="5">
        <v>100</v>
      </c>
      <c r="BM5" s="5">
        <v>0</v>
      </c>
      <c r="BN5" s="5" t="s">
        <v>98</v>
      </c>
      <c r="BO5" s="5" t="s">
        <v>97</v>
      </c>
      <c r="BP5" s="5" t="s">
        <v>96</v>
      </c>
      <c r="BQ5" s="5">
        <v>4</v>
      </c>
      <c r="BR5" s="6" t="s">
        <v>97</v>
      </c>
      <c r="BS5" s="6" t="s">
        <v>97</v>
      </c>
      <c r="BT5" s="6" t="s">
        <v>97</v>
      </c>
      <c r="BU5" s="6" t="s">
        <v>97</v>
      </c>
      <c r="BV5" s="6" t="s">
        <v>97</v>
      </c>
      <c r="BW5" s="5">
        <v>1</v>
      </c>
      <c r="BX5" s="5">
        <v>1</v>
      </c>
      <c r="BY5" s="5">
        <v>1</v>
      </c>
      <c r="BZ5" s="5">
        <v>5</v>
      </c>
      <c r="CA5" s="5">
        <v>2</v>
      </c>
      <c r="CB5" s="6" t="s">
        <v>96</v>
      </c>
      <c r="CC5" s="6" t="s">
        <v>96</v>
      </c>
      <c r="CD5" s="6" t="s">
        <v>96</v>
      </c>
      <c r="CE5" s="6" t="s">
        <v>96</v>
      </c>
      <c r="CF5" s="6" t="s">
        <v>96</v>
      </c>
      <c r="CG5" s="6" t="s">
        <v>97</v>
      </c>
      <c r="CH5" s="6" t="s">
        <v>97</v>
      </c>
      <c r="CI5" s="6" t="s">
        <v>97</v>
      </c>
      <c r="CJ5" s="5">
        <v>1</v>
      </c>
      <c r="CK5" s="5">
        <v>1</v>
      </c>
      <c r="CL5" s="5">
        <v>1</v>
      </c>
      <c r="CM5" s="5">
        <v>0</v>
      </c>
      <c r="CN5" s="5">
        <v>4</v>
      </c>
      <c r="CO5" s="5">
        <v>0</v>
      </c>
    </row>
    <row r="6" spans="1:93" x14ac:dyDescent="0.3">
      <c r="A6" s="2" t="s">
        <v>92</v>
      </c>
      <c r="B6" s="2" t="s">
        <v>93</v>
      </c>
      <c r="C6" s="2" t="s">
        <v>93</v>
      </c>
      <c r="D6" s="2" t="s">
        <v>103</v>
      </c>
      <c r="E6" s="6" t="s">
        <v>104</v>
      </c>
      <c r="F6" s="5">
        <v>35</v>
      </c>
      <c r="G6" s="5">
        <v>7</v>
      </c>
      <c r="H6" s="5">
        <v>0</v>
      </c>
      <c r="I6" s="5">
        <v>0</v>
      </c>
      <c r="J6" s="5">
        <v>1</v>
      </c>
      <c r="K6" s="5">
        <v>0</v>
      </c>
      <c r="L6" s="5">
        <v>1</v>
      </c>
      <c r="M6" s="5">
        <v>0</v>
      </c>
      <c r="N6" s="5">
        <v>5</v>
      </c>
      <c r="O6" s="5">
        <v>0</v>
      </c>
      <c r="P6" s="5">
        <v>0</v>
      </c>
      <c r="Q6" s="5">
        <v>0</v>
      </c>
      <c r="R6" s="5">
        <v>3</v>
      </c>
      <c r="S6" s="5">
        <v>0</v>
      </c>
      <c r="T6" s="5">
        <v>4</v>
      </c>
      <c r="U6" s="5">
        <v>0</v>
      </c>
      <c r="V6" s="5">
        <v>28</v>
      </c>
      <c r="W6" s="5">
        <v>0</v>
      </c>
      <c r="X6" s="5">
        <v>0</v>
      </c>
      <c r="Y6" s="5">
        <v>0</v>
      </c>
      <c r="Z6" s="5">
        <v>0</v>
      </c>
      <c r="AA6" s="6" t="s">
        <v>96</v>
      </c>
      <c r="AB6" s="6" t="s">
        <v>97</v>
      </c>
      <c r="AC6" s="7"/>
      <c r="AD6" s="7"/>
      <c r="AE6" s="9" t="s">
        <v>96</v>
      </c>
      <c r="AF6" s="9" t="s">
        <v>96</v>
      </c>
      <c r="AG6" s="7"/>
      <c r="AH6" s="7"/>
      <c r="AI6" s="7"/>
      <c r="AJ6" s="5">
        <v>500</v>
      </c>
      <c r="AK6" s="8">
        <v>0.45</v>
      </c>
      <c r="AL6" s="8">
        <v>0.55000000000000004</v>
      </c>
      <c r="AM6" s="8">
        <v>0</v>
      </c>
      <c r="AN6" s="8">
        <v>0</v>
      </c>
      <c r="AO6" s="8">
        <v>0</v>
      </c>
      <c r="AP6" s="8">
        <v>0</v>
      </c>
      <c r="AQ6" s="8">
        <v>0</v>
      </c>
      <c r="AR6" s="8">
        <v>0</v>
      </c>
      <c r="AS6" s="8">
        <v>0</v>
      </c>
      <c r="AT6" s="8">
        <v>0</v>
      </c>
      <c r="AU6" s="5">
        <v>0</v>
      </c>
      <c r="AV6" s="5">
        <v>0</v>
      </c>
      <c r="AW6" s="5">
        <v>0</v>
      </c>
      <c r="AX6" s="5">
        <v>0</v>
      </c>
      <c r="AY6" s="5">
        <v>100</v>
      </c>
      <c r="AZ6" s="5">
        <v>0</v>
      </c>
      <c r="BA6" s="5">
        <v>0</v>
      </c>
      <c r="BB6" s="5">
        <v>0</v>
      </c>
      <c r="BC6" s="5">
        <v>0</v>
      </c>
      <c r="BD6" s="5">
        <v>100</v>
      </c>
      <c r="BE6" s="5">
        <v>100</v>
      </c>
      <c r="BF6" s="5">
        <v>0</v>
      </c>
      <c r="BG6" s="5">
        <v>0</v>
      </c>
      <c r="BH6" s="5">
        <v>0</v>
      </c>
      <c r="BI6" s="5">
        <v>0</v>
      </c>
      <c r="BJ6" s="5">
        <v>0</v>
      </c>
      <c r="BK6" s="5">
        <v>0</v>
      </c>
      <c r="BL6" s="5">
        <v>100</v>
      </c>
      <c r="BM6" s="5">
        <v>0</v>
      </c>
      <c r="BN6" s="5" t="s">
        <v>98</v>
      </c>
      <c r="BO6" s="5" t="s">
        <v>97</v>
      </c>
      <c r="BP6" s="5" t="s">
        <v>96</v>
      </c>
      <c r="BQ6" s="5">
        <v>4</v>
      </c>
      <c r="BR6" s="6" t="s">
        <v>96</v>
      </c>
      <c r="BS6" s="6" t="s">
        <v>97</v>
      </c>
      <c r="BT6" s="6" t="s">
        <v>97</v>
      </c>
      <c r="BU6" s="6" t="s">
        <v>97</v>
      </c>
      <c r="BV6" s="6" t="s">
        <v>97</v>
      </c>
      <c r="BW6" s="5">
        <v>2</v>
      </c>
      <c r="BX6" s="5">
        <v>1</v>
      </c>
      <c r="BY6" s="5">
        <v>1</v>
      </c>
      <c r="BZ6" s="5">
        <v>5</v>
      </c>
      <c r="CA6" s="5">
        <v>3</v>
      </c>
      <c r="CB6" s="6" t="s">
        <v>96</v>
      </c>
      <c r="CC6" s="6" t="s">
        <v>96</v>
      </c>
      <c r="CD6" s="6" t="s">
        <v>96</v>
      </c>
      <c r="CE6" s="6" t="s">
        <v>96</v>
      </c>
      <c r="CF6" s="6" t="s">
        <v>96</v>
      </c>
      <c r="CG6" s="6" t="s">
        <v>97</v>
      </c>
      <c r="CH6" s="6" t="s">
        <v>97</v>
      </c>
      <c r="CI6" s="6" t="s">
        <v>97</v>
      </c>
      <c r="CJ6" s="5">
        <v>2</v>
      </c>
      <c r="CK6" s="5">
        <v>2</v>
      </c>
      <c r="CL6" s="5">
        <v>2</v>
      </c>
      <c r="CM6" s="5">
        <v>1</v>
      </c>
      <c r="CN6" s="5">
        <v>3</v>
      </c>
      <c r="CO6" s="5">
        <v>2</v>
      </c>
    </row>
    <row r="7" spans="1:93" x14ac:dyDescent="0.3">
      <c r="A7" s="2" t="s">
        <v>92</v>
      </c>
      <c r="B7" s="2" t="s">
        <v>93</v>
      </c>
      <c r="C7" s="2" t="s">
        <v>105</v>
      </c>
      <c r="D7" s="2" t="s">
        <v>106</v>
      </c>
      <c r="E7" s="6" t="s">
        <v>104</v>
      </c>
      <c r="F7" s="5">
        <v>82</v>
      </c>
      <c r="G7" s="5">
        <v>8</v>
      </c>
      <c r="H7" s="5">
        <v>0</v>
      </c>
      <c r="I7" s="5">
        <v>0</v>
      </c>
      <c r="J7" s="5">
        <v>7</v>
      </c>
      <c r="K7" s="5">
        <v>0</v>
      </c>
      <c r="L7" s="5">
        <v>0</v>
      </c>
      <c r="M7" s="5">
        <v>1</v>
      </c>
      <c r="N7" s="5">
        <v>0</v>
      </c>
      <c r="O7" s="5">
        <v>0</v>
      </c>
      <c r="P7" s="5">
        <v>0</v>
      </c>
      <c r="Q7" s="5">
        <v>0</v>
      </c>
      <c r="R7" s="5">
        <v>79</v>
      </c>
      <c r="S7" s="5">
        <v>0</v>
      </c>
      <c r="T7" s="5">
        <v>0</v>
      </c>
      <c r="U7" s="5">
        <v>3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6" t="s">
        <v>96</v>
      </c>
      <c r="AB7" s="6" t="s">
        <v>97</v>
      </c>
      <c r="AC7" s="7"/>
      <c r="AD7" s="7"/>
      <c r="AE7" s="9" t="s">
        <v>96</v>
      </c>
      <c r="AF7" s="7"/>
      <c r="AG7" s="7"/>
      <c r="AH7" s="7"/>
      <c r="AI7" s="7"/>
      <c r="AJ7" s="5">
        <v>2000</v>
      </c>
      <c r="AK7" s="8">
        <v>0.28000000000000003</v>
      </c>
      <c r="AL7" s="8">
        <v>0</v>
      </c>
      <c r="AM7" s="8">
        <v>0.12</v>
      </c>
      <c r="AN7" s="8">
        <v>0.3</v>
      </c>
      <c r="AO7" s="8">
        <v>0</v>
      </c>
      <c r="AP7" s="8">
        <v>0</v>
      </c>
      <c r="AQ7" s="8">
        <v>0.1</v>
      </c>
      <c r="AR7" s="8">
        <v>0</v>
      </c>
      <c r="AS7" s="8">
        <v>0</v>
      </c>
      <c r="AT7" s="8">
        <v>0.2</v>
      </c>
      <c r="AU7" s="5">
        <v>100</v>
      </c>
      <c r="AV7" s="5">
        <v>100</v>
      </c>
      <c r="AW7" s="5">
        <v>0</v>
      </c>
      <c r="AX7" s="5">
        <v>0</v>
      </c>
      <c r="AY7" s="5">
        <v>0</v>
      </c>
      <c r="AZ7" s="5">
        <v>0</v>
      </c>
      <c r="BA7" s="5">
        <v>0</v>
      </c>
      <c r="BB7" s="5">
        <v>100</v>
      </c>
      <c r="BC7" s="5">
        <v>0</v>
      </c>
      <c r="BD7" s="5">
        <v>0</v>
      </c>
      <c r="BE7" s="5">
        <v>100</v>
      </c>
      <c r="BF7" s="5">
        <v>100</v>
      </c>
      <c r="BG7" s="5">
        <v>100</v>
      </c>
      <c r="BH7" s="5">
        <v>0</v>
      </c>
      <c r="BI7" s="5">
        <v>0</v>
      </c>
      <c r="BJ7" s="5">
        <v>0</v>
      </c>
      <c r="BK7" s="5">
        <v>0</v>
      </c>
      <c r="BL7" s="5">
        <v>100</v>
      </c>
      <c r="BM7" s="5">
        <v>100</v>
      </c>
      <c r="BN7" s="5">
        <v>2</v>
      </c>
      <c r="BO7" s="5" t="s">
        <v>96</v>
      </c>
      <c r="BP7" s="5" t="s">
        <v>96</v>
      </c>
      <c r="BQ7" s="5">
        <v>5</v>
      </c>
      <c r="BR7" s="6" t="s">
        <v>97</v>
      </c>
      <c r="BS7" s="6" t="s">
        <v>97</v>
      </c>
      <c r="BT7" s="6" t="s">
        <v>97</v>
      </c>
      <c r="BU7" s="6" t="s">
        <v>97</v>
      </c>
      <c r="BV7" s="6" t="s">
        <v>96</v>
      </c>
      <c r="BW7" s="5">
        <v>5</v>
      </c>
      <c r="BX7" s="5">
        <v>5</v>
      </c>
      <c r="BY7" s="5">
        <v>5</v>
      </c>
      <c r="BZ7" s="5">
        <v>22</v>
      </c>
      <c r="CA7" s="5">
        <v>21</v>
      </c>
      <c r="CB7" s="6" t="s">
        <v>96</v>
      </c>
      <c r="CC7" s="6" t="s">
        <v>96</v>
      </c>
      <c r="CD7" s="6" t="s">
        <v>96</v>
      </c>
      <c r="CE7" s="6" t="s">
        <v>96</v>
      </c>
      <c r="CF7" s="6" t="s">
        <v>96</v>
      </c>
      <c r="CG7" s="6" t="s">
        <v>97</v>
      </c>
      <c r="CH7" s="6" t="s">
        <v>96</v>
      </c>
      <c r="CI7" s="6" t="s">
        <v>97</v>
      </c>
      <c r="CJ7" s="5">
        <v>5</v>
      </c>
      <c r="CK7" s="5">
        <v>22</v>
      </c>
      <c r="CL7" s="5">
        <v>22</v>
      </c>
      <c r="CM7" s="5">
        <v>1</v>
      </c>
      <c r="CN7" s="5">
        <v>10</v>
      </c>
      <c r="CO7" s="5">
        <v>1</v>
      </c>
    </row>
    <row r="8" spans="1:93" x14ac:dyDescent="0.3">
      <c r="A8" s="2" t="s">
        <v>92</v>
      </c>
      <c r="B8" s="2" t="s">
        <v>93</v>
      </c>
      <c r="C8" s="2" t="s">
        <v>107</v>
      </c>
      <c r="D8" s="2" t="s">
        <v>108</v>
      </c>
      <c r="E8" s="6" t="s">
        <v>102</v>
      </c>
      <c r="F8" s="5">
        <v>160</v>
      </c>
      <c r="G8" s="5">
        <v>31</v>
      </c>
      <c r="H8" s="5">
        <v>0</v>
      </c>
      <c r="I8" s="5">
        <v>0</v>
      </c>
      <c r="J8" s="5">
        <v>31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160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6" t="s">
        <v>96</v>
      </c>
      <c r="AB8" s="6" t="s">
        <v>96</v>
      </c>
      <c r="AC8" s="7"/>
      <c r="AD8" s="7"/>
      <c r="AE8" s="7"/>
      <c r="AF8" s="7"/>
      <c r="AG8" s="7"/>
      <c r="AH8" s="7"/>
      <c r="AI8" s="6" t="s">
        <v>96</v>
      </c>
      <c r="AJ8" s="5"/>
      <c r="AK8" s="8">
        <v>0.1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8">
        <v>0.9</v>
      </c>
      <c r="AU8" s="5">
        <v>100</v>
      </c>
      <c r="AV8" s="5">
        <v>100</v>
      </c>
      <c r="AW8" s="5">
        <v>0</v>
      </c>
      <c r="AX8" s="5">
        <v>0</v>
      </c>
      <c r="AY8" s="5">
        <v>0</v>
      </c>
      <c r="AZ8" s="5">
        <v>100</v>
      </c>
      <c r="BA8" s="5">
        <v>0</v>
      </c>
      <c r="BB8" s="5">
        <v>0</v>
      </c>
      <c r="BC8" s="5">
        <v>0</v>
      </c>
      <c r="BD8" s="5">
        <v>100</v>
      </c>
      <c r="BE8" s="5">
        <v>100</v>
      </c>
      <c r="BF8" s="5">
        <v>100</v>
      </c>
      <c r="BG8" s="5">
        <v>90</v>
      </c>
      <c r="BH8" s="5">
        <v>0</v>
      </c>
      <c r="BI8" s="5">
        <v>0</v>
      </c>
      <c r="BJ8" s="5">
        <v>0</v>
      </c>
      <c r="BK8" s="5">
        <v>10</v>
      </c>
      <c r="BL8" s="5">
        <v>90</v>
      </c>
      <c r="BM8" s="5">
        <v>100</v>
      </c>
      <c r="BN8" s="5">
        <v>2</v>
      </c>
      <c r="BO8" s="5" t="s">
        <v>96</v>
      </c>
      <c r="BP8" s="5" t="s">
        <v>96</v>
      </c>
      <c r="BQ8" s="5">
        <v>2</v>
      </c>
      <c r="BR8" s="6" t="s">
        <v>97</v>
      </c>
      <c r="BS8" s="6" t="s">
        <v>97</v>
      </c>
      <c r="BT8" s="6" t="s">
        <v>97</v>
      </c>
      <c r="BU8" s="6" t="s">
        <v>97</v>
      </c>
      <c r="BV8" s="6" t="s">
        <v>97</v>
      </c>
      <c r="BW8" s="5">
        <v>1</v>
      </c>
      <c r="BX8" s="5">
        <v>1</v>
      </c>
      <c r="BY8" s="5">
        <v>1</v>
      </c>
      <c r="BZ8" s="5">
        <v>22</v>
      </c>
      <c r="CA8" s="5">
        <v>22</v>
      </c>
      <c r="CB8" s="6" t="s">
        <v>98</v>
      </c>
      <c r="CC8" s="6" t="s">
        <v>98</v>
      </c>
      <c r="CD8" s="6" t="s">
        <v>98</v>
      </c>
      <c r="CE8" s="6" t="s">
        <v>96</v>
      </c>
      <c r="CF8" s="6" t="s">
        <v>96</v>
      </c>
      <c r="CG8" s="6" t="s">
        <v>96</v>
      </c>
      <c r="CH8" s="6" t="s">
        <v>96</v>
      </c>
      <c r="CI8" s="6" t="s">
        <v>97</v>
      </c>
      <c r="CJ8" s="5">
        <v>1</v>
      </c>
      <c r="CK8" s="5">
        <v>23</v>
      </c>
      <c r="CL8" s="5">
        <v>23</v>
      </c>
      <c r="CM8" s="5">
        <v>1</v>
      </c>
      <c r="CN8" s="5">
        <v>10</v>
      </c>
      <c r="CO8" s="5">
        <v>1</v>
      </c>
    </row>
    <row r="9" spans="1:93" x14ac:dyDescent="0.3">
      <c r="A9" s="2" t="s">
        <v>92</v>
      </c>
      <c r="B9" s="2" t="s">
        <v>93</v>
      </c>
      <c r="C9" s="2" t="s">
        <v>109</v>
      </c>
      <c r="D9" s="2" t="s">
        <v>110</v>
      </c>
      <c r="E9" s="6" t="s">
        <v>104</v>
      </c>
      <c r="F9" s="5">
        <v>115</v>
      </c>
      <c r="G9" s="5">
        <v>17</v>
      </c>
      <c r="H9" s="5">
        <v>0</v>
      </c>
      <c r="I9" s="5">
        <v>0</v>
      </c>
      <c r="J9" s="5">
        <v>7</v>
      </c>
      <c r="K9" s="5">
        <v>0</v>
      </c>
      <c r="L9" s="5">
        <v>0</v>
      </c>
      <c r="M9" s="5">
        <v>6</v>
      </c>
      <c r="N9" s="5">
        <v>4</v>
      </c>
      <c r="O9" s="5">
        <v>0</v>
      </c>
      <c r="P9" s="5">
        <v>0</v>
      </c>
      <c r="Q9" s="5">
        <v>0</v>
      </c>
      <c r="R9" s="5">
        <v>89</v>
      </c>
      <c r="S9" s="5">
        <v>0</v>
      </c>
      <c r="T9" s="5">
        <v>0</v>
      </c>
      <c r="U9" s="5">
        <v>12</v>
      </c>
      <c r="V9" s="5">
        <v>14</v>
      </c>
      <c r="W9" s="5">
        <v>0</v>
      </c>
      <c r="X9" s="5">
        <v>0</v>
      </c>
      <c r="Y9" s="5">
        <v>0</v>
      </c>
      <c r="Z9" s="5">
        <v>0</v>
      </c>
      <c r="AA9" s="6" t="s">
        <v>96</v>
      </c>
      <c r="AB9" s="6" t="s">
        <v>97</v>
      </c>
      <c r="AC9" s="7"/>
      <c r="AD9" s="7"/>
      <c r="AE9" s="7"/>
      <c r="AF9" s="9" t="s">
        <v>96</v>
      </c>
      <c r="AG9" s="7"/>
      <c r="AH9" s="7"/>
      <c r="AI9" s="7"/>
      <c r="AJ9" s="5">
        <v>1000</v>
      </c>
      <c r="AK9" s="8">
        <v>0.3</v>
      </c>
      <c r="AL9" s="8">
        <v>0</v>
      </c>
      <c r="AM9" s="8">
        <v>0.7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8">
        <v>0</v>
      </c>
      <c r="AU9" s="5">
        <v>100</v>
      </c>
      <c r="AV9" s="5">
        <v>100</v>
      </c>
      <c r="AW9" s="5">
        <v>0</v>
      </c>
      <c r="AX9" s="5">
        <v>0</v>
      </c>
      <c r="AY9" s="5">
        <v>0</v>
      </c>
      <c r="AZ9" s="5">
        <v>0</v>
      </c>
      <c r="BA9" s="5">
        <v>0</v>
      </c>
      <c r="BB9" s="5">
        <v>100</v>
      </c>
      <c r="BC9" s="5">
        <v>0</v>
      </c>
      <c r="BD9" s="5">
        <v>0</v>
      </c>
      <c r="BE9" s="5">
        <v>100</v>
      </c>
      <c r="BF9" s="5">
        <v>100</v>
      </c>
      <c r="BG9" s="5">
        <v>100</v>
      </c>
      <c r="BH9" s="5">
        <v>0</v>
      </c>
      <c r="BI9" s="5">
        <v>0</v>
      </c>
      <c r="BJ9" s="5">
        <v>0</v>
      </c>
      <c r="BK9" s="5">
        <v>0</v>
      </c>
      <c r="BL9" s="5">
        <v>100</v>
      </c>
      <c r="BM9" s="5">
        <v>100</v>
      </c>
      <c r="BN9" s="5">
        <v>2</v>
      </c>
      <c r="BO9" s="5" t="s">
        <v>96</v>
      </c>
      <c r="BP9" s="5" t="s">
        <v>97</v>
      </c>
      <c r="BQ9" s="5" t="s">
        <v>98</v>
      </c>
      <c r="BR9" s="6" t="s">
        <v>97</v>
      </c>
      <c r="BS9" s="6" t="s">
        <v>97</v>
      </c>
      <c r="BT9" s="6" t="s">
        <v>97</v>
      </c>
      <c r="BU9" s="6" t="s">
        <v>97</v>
      </c>
      <c r="BV9" s="6" t="s">
        <v>97</v>
      </c>
      <c r="BW9" s="5">
        <v>5</v>
      </c>
      <c r="BX9" s="5">
        <v>5</v>
      </c>
      <c r="BY9" s="5">
        <v>5</v>
      </c>
      <c r="BZ9" s="5">
        <v>12</v>
      </c>
      <c r="CA9" s="5">
        <v>12</v>
      </c>
      <c r="CB9" s="6" t="s">
        <v>96</v>
      </c>
      <c r="CC9" s="6" t="s">
        <v>96</v>
      </c>
      <c r="CD9" s="6" t="s">
        <v>96</v>
      </c>
      <c r="CE9" s="6" t="s">
        <v>96</v>
      </c>
      <c r="CF9" s="6" t="s">
        <v>96</v>
      </c>
      <c r="CG9" s="6" t="s">
        <v>96</v>
      </c>
      <c r="CH9" s="6" t="s">
        <v>96</v>
      </c>
      <c r="CI9" s="6" t="s">
        <v>97</v>
      </c>
      <c r="CJ9" s="5">
        <v>12</v>
      </c>
      <c r="CK9" s="5">
        <v>12</v>
      </c>
      <c r="CL9" s="5">
        <v>12</v>
      </c>
      <c r="CM9" s="5">
        <v>0</v>
      </c>
      <c r="CN9" s="5">
        <v>7</v>
      </c>
      <c r="CO9" s="5">
        <v>1</v>
      </c>
    </row>
    <row r="10" spans="1:93" x14ac:dyDescent="0.3">
      <c r="A10" s="2" t="s">
        <v>92</v>
      </c>
      <c r="B10" s="2" t="s">
        <v>93</v>
      </c>
      <c r="C10" s="2" t="s">
        <v>111</v>
      </c>
      <c r="D10" s="2" t="s">
        <v>112</v>
      </c>
      <c r="E10" s="6" t="s">
        <v>95</v>
      </c>
      <c r="F10" s="5">
        <v>31</v>
      </c>
      <c r="G10" s="5">
        <v>7</v>
      </c>
      <c r="H10" s="5">
        <v>0</v>
      </c>
      <c r="I10" s="5">
        <v>0</v>
      </c>
      <c r="J10" s="5">
        <v>2</v>
      </c>
      <c r="K10" s="5">
        <v>0</v>
      </c>
      <c r="L10" s="5">
        <v>0</v>
      </c>
      <c r="M10" s="5">
        <v>0</v>
      </c>
      <c r="N10" s="5">
        <v>5</v>
      </c>
      <c r="O10" s="5">
        <v>0</v>
      </c>
      <c r="P10" s="5">
        <v>0</v>
      </c>
      <c r="Q10" s="5">
        <v>0</v>
      </c>
      <c r="R10" s="5">
        <v>20</v>
      </c>
      <c r="S10" s="5">
        <v>0</v>
      </c>
      <c r="T10" s="5">
        <v>0</v>
      </c>
      <c r="U10" s="5">
        <v>0</v>
      </c>
      <c r="V10" s="5">
        <v>11</v>
      </c>
      <c r="W10" s="5">
        <v>0</v>
      </c>
      <c r="X10" s="5">
        <v>0</v>
      </c>
      <c r="Y10" s="5">
        <v>0</v>
      </c>
      <c r="Z10" s="5">
        <v>0</v>
      </c>
      <c r="AA10" s="6" t="s">
        <v>96</v>
      </c>
      <c r="AB10" s="6" t="s">
        <v>97</v>
      </c>
      <c r="AC10" s="7"/>
      <c r="AD10" s="7"/>
      <c r="AE10" s="7"/>
      <c r="AF10" s="7"/>
      <c r="AG10" s="7"/>
      <c r="AH10" s="7"/>
      <c r="AI10" s="6" t="s">
        <v>96</v>
      </c>
      <c r="AJ10" s="5"/>
      <c r="AK10" s="8">
        <v>0</v>
      </c>
      <c r="AL10" s="8">
        <v>0</v>
      </c>
      <c r="AM10" s="8">
        <v>1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8">
        <v>0</v>
      </c>
      <c r="AU10" s="5">
        <v>100</v>
      </c>
      <c r="AV10" s="5">
        <v>100</v>
      </c>
      <c r="AW10" s="5">
        <v>0</v>
      </c>
      <c r="AX10" s="5">
        <v>0</v>
      </c>
      <c r="AY10" s="5">
        <v>0</v>
      </c>
      <c r="AZ10" s="5">
        <v>0</v>
      </c>
      <c r="BA10" s="5">
        <v>0</v>
      </c>
      <c r="BB10" s="5">
        <v>0</v>
      </c>
      <c r="BC10" s="5">
        <v>0</v>
      </c>
      <c r="BD10" s="5">
        <v>100</v>
      </c>
      <c r="BE10" s="5">
        <v>100</v>
      </c>
      <c r="BF10" s="5">
        <v>100</v>
      </c>
      <c r="BG10" s="5">
        <v>100</v>
      </c>
      <c r="BH10" s="5">
        <v>0</v>
      </c>
      <c r="BI10" s="5">
        <v>0</v>
      </c>
      <c r="BJ10" s="5">
        <v>0</v>
      </c>
      <c r="BK10" s="5">
        <v>0</v>
      </c>
      <c r="BL10" s="5">
        <v>100</v>
      </c>
      <c r="BM10" s="5">
        <v>100</v>
      </c>
      <c r="BN10" s="5">
        <v>2</v>
      </c>
      <c r="BO10" s="5" t="s">
        <v>96</v>
      </c>
      <c r="BP10" s="5" t="s">
        <v>96</v>
      </c>
      <c r="BQ10" s="5">
        <v>1</v>
      </c>
      <c r="BR10" s="6" t="s">
        <v>97</v>
      </c>
      <c r="BS10" s="6" t="s">
        <v>97</v>
      </c>
      <c r="BT10" s="6" t="s">
        <v>97</v>
      </c>
      <c r="BU10" s="6" t="s">
        <v>97</v>
      </c>
      <c r="BV10" s="6" t="s">
        <v>97</v>
      </c>
      <c r="BW10" s="5">
        <v>2</v>
      </c>
      <c r="BX10" s="5">
        <v>3</v>
      </c>
      <c r="BY10" s="5">
        <v>3</v>
      </c>
      <c r="BZ10" s="5">
        <v>18</v>
      </c>
      <c r="CA10" s="5">
        <v>22</v>
      </c>
      <c r="CB10" s="6" t="s">
        <v>98</v>
      </c>
      <c r="CC10" s="6" t="s">
        <v>96</v>
      </c>
      <c r="CD10" s="6" t="s">
        <v>96</v>
      </c>
      <c r="CE10" s="6" t="s">
        <v>96</v>
      </c>
      <c r="CF10" s="6" t="s">
        <v>96</v>
      </c>
      <c r="CG10" s="7" t="s">
        <v>97</v>
      </c>
      <c r="CH10" s="6" t="s">
        <v>96</v>
      </c>
      <c r="CI10" s="7" t="s">
        <v>97</v>
      </c>
      <c r="CJ10" s="5">
        <v>22</v>
      </c>
      <c r="CK10" s="5">
        <v>22</v>
      </c>
      <c r="CL10" s="5">
        <v>22</v>
      </c>
      <c r="CM10" s="5">
        <v>0</v>
      </c>
      <c r="CN10" s="5">
        <v>20</v>
      </c>
      <c r="CO10" s="5">
        <v>1</v>
      </c>
    </row>
    <row r="11" spans="1:93" x14ac:dyDescent="0.3">
      <c r="A11" s="2" t="s">
        <v>92</v>
      </c>
      <c r="B11" s="2" t="s">
        <v>93</v>
      </c>
      <c r="C11" s="2" t="s">
        <v>113</v>
      </c>
      <c r="D11" s="2" t="s">
        <v>110</v>
      </c>
      <c r="E11" s="6" t="s">
        <v>104</v>
      </c>
      <c r="F11" s="5">
        <v>96</v>
      </c>
      <c r="G11" s="5">
        <v>12</v>
      </c>
      <c r="H11" s="5">
        <v>0</v>
      </c>
      <c r="I11" s="5">
        <v>0</v>
      </c>
      <c r="J11" s="5">
        <v>4</v>
      </c>
      <c r="K11" s="5">
        <v>6</v>
      </c>
      <c r="L11" s="5">
        <v>0</v>
      </c>
      <c r="M11" s="5">
        <v>2</v>
      </c>
      <c r="N11" s="5">
        <v>0</v>
      </c>
      <c r="O11" s="5">
        <v>0</v>
      </c>
      <c r="P11" s="5">
        <v>0</v>
      </c>
      <c r="Q11" s="5">
        <v>0</v>
      </c>
      <c r="R11" s="5">
        <v>28</v>
      </c>
      <c r="S11" s="5">
        <v>45</v>
      </c>
      <c r="T11" s="5">
        <v>0</v>
      </c>
      <c r="U11" s="5">
        <v>23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6" t="s">
        <v>96</v>
      </c>
      <c r="AB11" s="6" t="s">
        <v>97</v>
      </c>
      <c r="AC11" s="6" t="s">
        <v>96</v>
      </c>
      <c r="AD11" s="6" t="s">
        <v>96</v>
      </c>
      <c r="AE11" s="7"/>
      <c r="AF11" s="7"/>
      <c r="AG11" s="7"/>
      <c r="AH11" s="7"/>
      <c r="AI11" s="7"/>
      <c r="AJ11" s="5">
        <v>350</v>
      </c>
      <c r="AK11" s="8">
        <v>0.2</v>
      </c>
      <c r="AL11" s="8">
        <v>0.3</v>
      </c>
      <c r="AM11" s="8">
        <v>0.1</v>
      </c>
      <c r="AN11" s="8">
        <v>0</v>
      </c>
      <c r="AO11" s="8">
        <v>0.1</v>
      </c>
      <c r="AP11" s="8">
        <v>0.3</v>
      </c>
      <c r="AQ11" s="8">
        <v>0</v>
      </c>
      <c r="AR11" s="8">
        <v>0</v>
      </c>
      <c r="AS11" s="8">
        <v>0</v>
      </c>
      <c r="AT11" s="8">
        <v>0</v>
      </c>
      <c r="AU11" s="5">
        <v>0</v>
      </c>
      <c r="AV11" s="5">
        <v>0</v>
      </c>
      <c r="AW11" s="5">
        <v>100</v>
      </c>
      <c r="AX11" s="5">
        <v>0</v>
      </c>
      <c r="AY11" s="5">
        <v>0</v>
      </c>
      <c r="AZ11" s="5">
        <v>100</v>
      </c>
      <c r="BA11" s="5">
        <v>2</v>
      </c>
      <c r="BB11" s="5">
        <v>0</v>
      </c>
      <c r="BC11" s="5">
        <v>0</v>
      </c>
      <c r="BD11" s="5">
        <v>98</v>
      </c>
      <c r="BE11" s="5">
        <v>100</v>
      </c>
      <c r="BF11" s="5">
        <v>70</v>
      </c>
      <c r="BG11" s="5">
        <v>100</v>
      </c>
      <c r="BH11" s="5">
        <v>0</v>
      </c>
      <c r="BI11" s="5">
        <v>0</v>
      </c>
      <c r="BJ11" s="5">
        <v>0</v>
      </c>
      <c r="BK11" s="5">
        <v>0</v>
      </c>
      <c r="BL11" s="5">
        <v>100</v>
      </c>
      <c r="BM11" s="5">
        <v>100</v>
      </c>
      <c r="BN11" s="5">
        <v>4</v>
      </c>
      <c r="BO11" s="5" t="s">
        <v>96</v>
      </c>
      <c r="BP11" s="5" t="s">
        <v>96</v>
      </c>
      <c r="BQ11" s="5">
        <v>4</v>
      </c>
      <c r="BR11" s="6" t="s">
        <v>96</v>
      </c>
      <c r="BS11" s="6" t="s">
        <v>97</v>
      </c>
      <c r="BT11" s="6" t="s">
        <v>96</v>
      </c>
      <c r="BU11" s="6" t="s">
        <v>97</v>
      </c>
      <c r="BV11" s="6" t="s">
        <v>97</v>
      </c>
      <c r="BW11" s="5">
        <v>1</v>
      </c>
      <c r="BX11" s="5">
        <v>1</v>
      </c>
      <c r="BY11" s="5">
        <v>1</v>
      </c>
      <c r="BZ11" s="5">
        <v>14</v>
      </c>
      <c r="CA11" s="5">
        <v>16</v>
      </c>
      <c r="CB11" s="6" t="s">
        <v>98</v>
      </c>
      <c r="CC11" s="6" t="s">
        <v>98</v>
      </c>
      <c r="CD11" s="6" t="s">
        <v>98</v>
      </c>
      <c r="CE11" s="6" t="s">
        <v>96</v>
      </c>
      <c r="CF11" s="6" t="s">
        <v>96</v>
      </c>
      <c r="CG11" s="6" t="s">
        <v>96</v>
      </c>
      <c r="CH11" s="6" t="s">
        <v>96</v>
      </c>
      <c r="CI11" s="6" t="s">
        <v>97</v>
      </c>
      <c r="CJ11" s="5">
        <v>0</v>
      </c>
      <c r="CK11" s="5">
        <v>0</v>
      </c>
      <c r="CL11" s="5">
        <v>0</v>
      </c>
      <c r="CM11" s="5">
        <v>0</v>
      </c>
      <c r="CN11" s="5">
        <v>0</v>
      </c>
      <c r="CO11" s="5">
        <v>0</v>
      </c>
    </row>
    <row r="12" spans="1:93" x14ac:dyDescent="0.3">
      <c r="A12" s="2" t="s">
        <v>92</v>
      </c>
      <c r="B12" s="2" t="s">
        <v>93</v>
      </c>
      <c r="C12" s="2" t="s">
        <v>114</v>
      </c>
      <c r="D12" s="2" t="s">
        <v>115</v>
      </c>
      <c r="E12" s="6" t="s">
        <v>102</v>
      </c>
      <c r="F12" s="5">
        <v>70</v>
      </c>
      <c r="G12" s="5">
        <v>8</v>
      </c>
      <c r="H12" s="5">
        <v>1</v>
      </c>
      <c r="I12" s="5">
        <v>8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70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6">
        <v>0</v>
      </c>
      <c r="AA12" s="6" t="s">
        <v>96</v>
      </c>
      <c r="AB12" s="6" t="s">
        <v>96</v>
      </c>
      <c r="AC12" s="7"/>
      <c r="AD12" s="7"/>
      <c r="AE12" s="7"/>
      <c r="AF12" s="7"/>
      <c r="AG12" s="7"/>
      <c r="AH12" s="7"/>
      <c r="AI12" s="6" t="s">
        <v>96</v>
      </c>
      <c r="AJ12" s="5"/>
      <c r="AK12" s="8">
        <v>0</v>
      </c>
      <c r="AL12" s="8">
        <v>0</v>
      </c>
      <c r="AM12" s="8">
        <v>1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8">
        <v>0</v>
      </c>
      <c r="AU12" s="5">
        <v>100</v>
      </c>
      <c r="AV12" s="5">
        <v>100</v>
      </c>
      <c r="AW12" s="5">
        <v>0</v>
      </c>
      <c r="AX12" s="5">
        <v>0</v>
      </c>
      <c r="AY12" s="5">
        <v>0</v>
      </c>
      <c r="AZ12" s="5">
        <v>100</v>
      </c>
      <c r="BA12" s="5">
        <v>100</v>
      </c>
      <c r="BB12" s="5">
        <v>0</v>
      </c>
      <c r="BC12" s="5">
        <v>0</v>
      </c>
      <c r="BD12" s="5">
        <v>0</v>
      </c>
      <c r="BE12" s="5">
        <v>100</v>
      </c>
      <c r="BF12" s="5">
        <v>100</v>
      </c>
      <c r="BG12" s="5">
        <v>0</v>
      </c>
      <c r="BH12" s="5">
        <v>100</v>
      </c>
      <c r="BI12" s="5">
        <v>100</v>
      </c>
      <c r="BJ12" s="5">
        <v>0</v>
      </c>
      <c r="BK12" s="5">
        <v>100</v>
      </c>
      <c r="BL12" s="5">
        <v>0</v>
      </c>
      <c r="BM12" s="5">
        <v>100</v>
      </c>
      <c r="BN12" s="5">
        <v>4</v>
      </c>
      <c r="BO12" s="5" t="s">
        <v>96</v>
      </c>
      <c r="BP12" s="5" t="s">
        <v>96</v>
      </c>
      <c r="BQ12" s="5">
        <v>4</v>
      </c>
      <c r="BR12" s="6" t="s">
        <v>97</v>
      </c>
      <c r="BS12" s="6" t="s">
        <v>97</v>
      </c>
      <c r="BT12" s="6" t="s">
        <v>97</v>
      </c>
      <c r="BU12" s="6" t="s">
        <v>97</v>
      </c>
      <c r="BV12" s="6" t="s">
        <v>97</v>
      </c>
      <c r="BW12" s="5">
        <v>0</v>
      </c>
      <c r="BX12" s="5">
        <v>0</v>
      </c>
      <c r="BY12" s="5">
        <v>3</v>
      </c>
      <c r="BZ12" s="5">
        <v>15</v>
      </c>
      <c r="CA12" s="5">
        <v>15</v>
      </c>
      <c r="CB12" s="6" t="s">
        <v>96</v>
      </c>
      <c r="CC12" s="6" t="s">
        <v>96</v>
      </c>
      <c r="CD12" s="6" t="s">
        <v>96</v>
      </c>
      <c r="CE12" s="6" t="s">
        <v>96</v>
      </c>
      <c r="CF12" s="6" t="s">
        <v>96</v>
      </c>
      <c r="CG12" s="7" t="s">
        <v>96</v>
      </c>
      <c r="CH12" s="7" t="s">
        <v>96</v>
      </c>
      <c r="CI12" s="7" t="s">
        <v>97</v>
      </c>
      <c r="CJ12" s="5">
        <v>0</v>
      </c>
      <c r="CK12" s="5">
        <v>10</v>
      </c>
      <c r="CL12" s="5">
        <v>10</v>
      </c>
      <c r="CM12" s="5">
        <v>1</v>
      </c>
      <c r="CN12" s="5">
        <v>1</v>
      </c>
      <c r="CO12" s="5">
        <v>1</v>
      </c>
    </row>
    <row r="13" spans="1:93" x14ac:dyDescent="0.3">
      <c r="A13" s="2" t="s">
        <v>92</v>
      </c>
      <c r="B13" s="2" t="s">
        <v>116</v>
      </c>
      <c r="C13" s="2" t="s">
        <v>116</v>
      </c>
      <c r="D13" s="2" t="s">
        <v>117</v>
      </c>
      <c r="E13" s="6" t="s">
        <v>104</v>
      </c>
      <c r="F13" s="5">
        <v>284</v>
      </c>
      <c r="G13" s="5">
        <v>67</v>
      </c>
      <c r="H13" s="5">
        <v>4</v>
      </c>
      <c r="I13" s="5">
        <v>67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284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67</v>
      </c>
      <c r="Z13" s="5">
        <v>284</v>
      </c>
      <c r="AA13" s="6" t="s">
        <v>96</v>
      </c>
      <c r="AB13" s="6" t="s">
        <v>97</v>
      </c>
      <c r="AC13" s="7"/>
      <c r="AD13" s="7"/>
      <c r="AE13" s="7"/>
      <c r="AF13" s="9" t="s">
        <v>96</v>
      </c>
      <c r="AG13" s="7"/>
      <c r="AH13" s="6" t="s">
        <v>96</v>
      </c>
      <c r="AI13" s="7"/>
      <c r="AJ13" s="5">
        <v>2000</v>
      </c>
      <c r="AK13" s="8">
        <v>0</v>
      </c>
      <c r="AL13" s="8">
        <v>1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8">
        <v>0</v>
      </c>
      <c r="AU13" s="5">
        <v>100</v>
      </c>
      <c r="AV13" s="5">
        <v>100</v>
      </c>
      <c r="AW13" s="5">
        <v>0</v>
      </c>
      <c r="AX13" s="5">
        <v>0</v>
      </c>
      <c r="AY13" s="5">
        <v>0</v>
      </c>
      <c r="AZ13" s="5">
        <v>100</v>
      </c>
      <c r="BA13" s="5">
        <v>100</v>
      </c>
      <c r="BB13" s="5">
        <v>0</v>
      </c>
      <c r="BC13" s="5">
        <v>0</v>
      </c>
      <c r="BD13" s="5">
        <v>0</v>
      </c>
      <c r="BE13" s="5">
        <v>100</v>
      </c>
      <c r="BF13" s="5">
        <v>100</v>
      </c>
      <c r="BG13" s="5">
        <v>100</v>
      </c>
      <c r="BH13" s="5">
        <v>0</v>
      </c>
      <c r="BI13" s="5">
        <v>0</v>
      </c>
      <c r="BJ13" s="5">
        <v>0</v>
      </c>
      <c r="BK13" s="5">
        <v>30</v>
      </c>
      <c r="BL13" s="5">
        <v>70</v>
      </c>
      <c r="BM13" s="5">
        <v>100</v>
      </c>
      <c r="BN13" s="5">
        <v>4</v>
      </c>
      <c r="BO13" s="5" t="s">
        <v>96</v>
      </c>
      <c r="BP13" s="5" t="s">
        <v>96</v>
      </c>
      <c r="BQ13" s="5">
        <v>6</v>
      </c>
      <c r="BR13" s="6" t="s">
        <v>96</v>
      </c>
      <c r="BS13" s="6" t="s">
        <v>96</v>
      </c>
      <c r="BT13" s="6" t="s">
        <v>97</v>
      </c>
      <c r="BU13" s="6" t="s">
        <v>97</v>
      </c>
      <c r="BV13" s="6" t="s">
        <v>97</v>
      </c>
      <c r="BW13" s="5">
        <v>3</v>
      </c>
      <c r="BX13" s="5">
        <v>4</v>
      </c>
      <c r="BY13" s="5">
        <v>4</v>
      </c>
      <c r="BZ13" s="5">
        <v>5</v>
      </c>
      <c r="CA13" s="5">
        <v>7</v>
      </c>
      <c r="CB13" s="6" t="s">
        <v>96</v>
      </c>
      <c r="CC13" s="6" t="s">
        <v>96</v>
      </c>
      <c r="CD13" s="6" t="s">
        <v>96</v>
      </c>
      <c r="CE13" s="6" t="s">
        <v>96</v>
      </c>
      <c r="CF13" s="6" t="s">
        <v>96</v>
      </c>
      <c r="CG13" s="7" t="s">
        <v>96</v>
      </c>
      <c r="CH13" s="6" t="s">
        <v>96</v>
      </c>
      <c r="CI13" s="6" t="s">
        <v>96</v>
      </c>
      <c r="CJ13" s="5">
        <v>7</v>
      </c>
      <c r="CK13" s="5">
        <v>7</v>
      </c>
      <c r="CL13" s="5">
        <v>7</v>
      </c>
      <c r="CM13" s="5">
        <v>0</v>
      </c>
      <c r="CN13" s="5">
        <v>8</v>
      </c>
      <c r="CO13" s="5">
        <v>5</v>
      </c>
    </row>
    <row r="14" spans="1:93" x14ac:dyDescent="0.3">
      <c r="A14" s="2" t="s">
        <v>92</v>
      </c>
      <c r="B14" s="2" t="s">
        <v>116</v>
      </c>
      <c r="C14" s="2" t="s">
        <v>118</v>
      </c>
      <c r="D14" s="2" t="s">
        <v>119</v>
      </c>
      <c r="E14" s="6" t="s">
        <v>95</v>
      </c>
      <c r="F14" s="5">
        <v>30</v>
      </c>
      <c r="G14" s="5">
        <v>6</v>
      </c>
      <c r="H14" s="5">
        <v>0</v>
      </c>
      <c r="I14" s="5">
        <v>0</v>
      </c>
      <c r="J14" s="5">
        <v>6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30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6">
        <v>0</v>
      </c>
      <c r="AA14" s="6" t="s">
        <v>96</v>
      </c>
      <c r="AB14" s="6" t="s">
        <v>97</v>
      </c>
      <c r="AC14" s="6" t="s">
        <v>96</v>
      </c>
      <c r="AD14" s="7"/>
      <c r="AE14" s="7"/>
      <c r="AF14" s="7"/>
      <c r="AG14" s="7"/>
      <c r="AH14" s="7"/>
      <c r="AI14" s="7"/>
      <c r="AJ14" s="5"/>
      <c r="AK14" s="8">
        <v>0.84</v>
      </c>
      <c r="AL14" s="8">
        <v>0</v>
      </c>
      <c r="AM14" s="8">
        <v>0.16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8">
        <v>0</v>
      </c>
      <c r="AU14" s="5">
        <v>0</v>
      </c>
      <c r="AV14" s="5">
        <v>0</v>
      </c>
      <c r="AW14" s="5">
        <v>50</v>
      </c>
      <c r="AX14" s="5">
        <v>0</v>
      </c>
      <c r="AY14" s="5">
        <v>50</v>
      </c>
      <c r="AZ14" s="5">
        <v>0</v>
      </c>
      <c r="BA14" s="5">
        <v>0</v>
      </c>
      <c r="BB14" s="5">
        <v>50</v>
      </c>
      <c r="BC14" s="5">
        <v>0</v>
      </c>
      <c r="BD14" s="5">
        <v>50</v>
      </c>
      <c r="BE14" s="5">
        <v>100</v>
      </c>
      <c r="BF14" s="5">
        <v>83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100</v>
      </c>
      <c r="BM14" s="5">
        <v>70</v>
      </c>
      <c r="BN14" s="5">
        <v>2</v>
      </c>
      <c r="BO14" s="5" t="s">
        <v>96</v>
      </c>
      <c r="BP14" s="5" t="s">
        <v>97</v>
      </c>
      <c r="BQ14" s="5" t="s">
        <v>98</v>
      </c>
      <c r="BR14" s="6" t="s">
        <v>97</v>
      </c>
      <c r="BS14" s="6" t="s">
        <v>97</v>
      </c>
      <c r="BT14" s="6" t="s">
        <v>97</v>
      </c>
      <c r="BU14" s="6" t="s">
        <v>97</v>
      </c>
      <c r="BV14" s="6" t="s">
        <v>97</v>
      </c>
      <c r="BW14" s="5">
        <v>2</v>
      </c>
      <c r="BX14" s="5">
        <v>2</v>
      </c>
      <c r="BY14" s="5">
        <v>8</v>
      </c>
      <c r="BZ14" s="5">
        <v>12</v>
      </c>
      <c r="CA14" s="5">
        <v>12</v>
      </c>
      <c r="CB14" s="6" t="s">
        <v>96</v>
      </c>
      <c r="CC14" s="6" t="s">
        <v>96</v>
      </c>
      <c r="CD14" s="6" t="s">
        <v>96</v>
      </c>
      <c r="CE14" s="6" t="s">
        <v>96</v>
      </c>
      <c r="CF14" s="6" t="s">
        <v>96</v>
      </c>
      <c r="CG14" s="6" t="s">
        <v>97</v>
      </c>
      <c r="CH14" s="6" t="s">
        <v>97</v>
      </c>
      <c r="CI14" s="6" t="s">
        <v>97</v>
      </c>
      <c r="CJ14" s="5">
        <v>12</v>
      </c>
      <c r="CK14" s="5">
        <v>12</v>
      </c>
      <c r="CL14" s="5">
        <v>12</v>
      </c>
      <c r="CM14" s="5">
        <v>0</v>
      </c>
      <c r="CN14" s="5">
        <v>12</v>
      </c>
      <c r="CO14" s="5">
        <v>0</v>
      </c>
    </row>
    <row r="15" spans="1:93" x14ac:dyDescent="0.3">
      <c r="A15" s="2" t="s">
        <v>92</v>
      </c>
      <c r="B15" s="2" t="s">
        <v>116</v>
      </c>
      <c r="C15" s="2" t="s">
        <v>120</v>
      </c>
      <c r="D15" s="2" t="s">
        <v>110</v>
      </c>
      <c r="E15" s="6" t="s">
        <v>104</v>
      </c>
      <c r="F15" s="5">
        <v>41</v>
      </c>
      <c r="G15" s="5">
        <v>5</v>
      </c>
      <c r="H15" s="5">
        <v>0</v>
      </c>
      <c r="I15" s="5">
        <v>0</v>
      </c>
      <c r="J15" s="5">
        <v>5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41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6" t="s">
        <v>96</v>
      </c>
      <c r="AB15" s="6" t="s">
        <v>97</v>
      </c>
      <c r="AC15" s="6" t="s">
        <v>96</v>
      </c>
      <c r="AD15" s="7"/>
      <c r="AE15" s="7"/>
      <c r="AF15" s="7"/>
      <c r="AG15" s="7"/>
      <c r="AH15" s="7"/>
      <c r="AI15" s="7"/>
      <c r="AJ15" s="5">
        <v>100</v>
      </c>
      <c r="AK15" s="8">
        <v>0.2</v>
      </c>
      <c r="AL15" s="8">
        <v>0.8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8">
        <v>0</v>
      </c>
      <c r="AU15" s="5">
        <v>0</v>
      </c>
      <c r="AV15" s="5">
        <v>0</v>
      </c>
      <c r="AW15" s="5">
        <v>0</v>
      </c>
      <c r="AX15" s="5">
        <v>100</v>
      </c>
      <c r="AY15" s="5">
        <v>0</v>
      </c>
      <c r="AZ15" s="5">
        <v>0</v>
      </c>
      <c r="BA15" s="5">
        <v>0</v>
      </c>
      <c r="BB15" s="5">
        <v>50</v>
      </c>
      <c r="BC15" s="5">
        <v>0</v>
      </c>
      <c r="BD15" s="5">
        <v>50</v>
      </c>
      <c r="BE15" s="5">
        <v>100</v>
      </c>
      <c r="BF15" s="5">
        <v>50</v>
      </c>
      <c r="BG15" s="5">
        <v>100</v>
      </c>
      <c r="BH15" s="5">
        <v>0</v>
      </c>
      <c r="BI15" s="5">
        <v>0</v>
      </c>
      <c r="BJ15" s="5">
        <v>0</v>
      </c>
      <c r="BK15" s="5">
        <v>0</v>
      </c>
      <c r="BL15" s="5">
        <v>100</v>
      </c>
      <c r="BM15" s="5">
        <v>0</v>
      </c>
      <c r="BN15" s="5" t="s">
        <v>98</v>
      </c>
      <c r="BO15" s="5" t="s">
        <v>97</v>
      </c>
      <c r="BP15" s="5" t="s">
        <v>96</v>
      </c>
      <c r="BQ15" s="5">
        <v>6</v>
      </c>
      <c r="BR15" s="6" t="s">
        <v>97</v>
      </c>
      <c r="BS15" s="6" t="s">
        <v>97</v>
      </c>
      <c r="BT15" s="6" t="s">
        <v>97</v>
      </c>
      <c r="BU15" s="6" t="s">
        <v>96</v>
      </c>
      <c r="BV15" s="6" t="s">
        <v>96</v>
      </c>
      <c r="BW15" s="5">
        <v>2</v>
      </c>
      <c r="BX15" s="5">
        <v>2</v>
      </c>
      <c r="BY15" s="5">
        <v>2</v>
      </c>
      <c r="BZ15" s="5">
        <v>6</v>
      </c>
      <c r="CA15" s="5">
        <v>6</v>
      </c>
      <c r="CB15" s="6" t="s">
        <v>96</v>
      </c>
      <c r="CC15" s="6" t="s">
        <v>96</v>
      </c>
      <c r="CD15" s="6" t="s">
        <v>96</v>
      </c>
      <c r="CE15" s="6" t="s">
        <v>96</v>
      </c>
      <c r="CF15" s="6" t="s">
        <v>96</v>
      </c>
      <c r="CG15" s="6" t="s">
        <v>97</v>
      </c>
      <c r="CH15" s="6" t="s">
        <v>97</v>
      </c>
      <c r="CI15" s="6" t="s">
        <v>97</v>
      </c>
      <c r="CJ15" s="5">
        <v>6</v>
      </c>
      <c r="CK15" s="5">
        <v>6</v>
      </c>
      <c r="CL15" s="5">
        <v>6</v>
      </c>
      <c r="CM15" s="5">
        <v>0</v>
      </c>
      <c r="CN15" s="5">
        <v>6</v>
      </c>
      <c r="CO15" s="5">
        <v>1</v>
      </c>
    </row>
    <row r="16" spans="1:93" x14ac:dyDescent="0.3">
      <c r="A16" s="2" t="s">
        <v>92</v>
      </c>
      <c r="B16" s="2" t="s">
        <v>121</v>
      </c>
      <c r="C16" s="2" t="s">
        <v>121</v>
      </c>
      <c r="D16" s="2" t="s">
        <v>122</v>
      </c>
      <c r="E16" s="6" t="s">
        <v>104</v>
      </c>
      <c r="F16" s="5">
        <v>143</v>
      </c>
      <c r="G16" s="5">
        <v>19</v>
      </c>
      <c r="H16" s="5">
        <v>7</v>
      </c>
      <c r="I16" s="5">
        <v>17</v>
      </c>
      <c r="J16" s="5">
        <v>1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133</v>
      </c>
      <c r="R16" s="5">
        <v>5</v>
      </c>
      <c r="S16" s="5">
        <v>0</v>
      </c>
      <c r="T16" s="5">
        <v>5</v>
      </c>
      <c r="U16" s="5">
        <v>0</v>
      </c>
      <c r="V16" s="5">
        <v>0</v>
      </c>
      <c r="W16" s="5">
        <v>0</v>
      </c>
      <c r="X16" s="5">
        <v>0</v>
      </c>
      <c r="Y16" s="5">
        <v>17</v>
      </c>
      <c r="Z16" s="5">
        <v>133</v>
      </c>
      <c r="AA16" s="6" t="s">
        <v>96</v>
      </c>
      <c r="AB16" s="6" t="s">
        <v>97</v>
      </c>
      <c r="AC16" s="6" t="s">
        <v>96</v>
      </c>
      <c r="AD16" s="6" t="s">
        <v>96</v>
      </c>
      <c r="AE16" s="9" t="s">
        <v>96</v>
      </c>
      <c r="AF16" s="7"/>
      <c r="AG16" s="7"/>
      <c r="AH16" s="7"/>
      <c r="AI16" s="7"/>
      <c r="AJ16" s="5">
        <v>500</v>
      </c>
      <c r="AK16" s="8">
        <v>0</v>
      </c>
      <c r="AL16" s="8">
        <v>1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8">
        <v>0</v>
      </c>
      <c r="AU16" s="5">
        <v>100</v>
      </c>
      <c r="AV16" s="5">
        <v>100</v>
      </c>
      <c r="AW16" s="5">
        <v>0</v>
      </c>
      <c r="AX16" s="5">
        <v>0</v>
      </c>
      <c r="AY16" s="5">
        <v>0</v>
      </c>
      <c r="AZ16" s="5">
        <v>0</v>
      </c>
      <c r="BA16" s="5">
        <v>0</v>
      </c>
      <c r="BB16" s="5">
        <v>100</v>
      </c>
      <c r="BC16" s="5">
        <v>0</v>
      </c>
      <c r="BD16" s="5">
        <v>0</v>
      </c>
      <c r="BE16" s="5">
        <v>100</v>
      </c>
      <c r="BF16" s="5">
        <v>100</v>
      </c>
      <c r="BG16" s="5">
        <v>100</v>
      </c>
      <c r="BH16" s="5">
        <v>0</v>
      </c>
      <c r="BI16" s="5">
        <v>0</v>
      </c>
      <c r="BJ16" s="5">
        <v>0</v>
      </c>
      <c r="BK16" s="5">
        <v>0</v>
      </c>
      <c r="BL16" s="5">
        <v>100</v>
      </c>
      <c r="BM16" s="5">
        <v>0</v>
      </c>
      <c r="BN16" s="5" t="s">
        <v>98</v>
      </c>
      <c r="BO16" s="5" t="s">
        <v>97</v>
      </c>
      <c r="BP16" s="5" t="s">
        <v>96</v>
      </c>
      <c r="BQ16" s="5">
        <v>48</v>
      </c>
      <c r="BR16" s="6" t="s">
        <v>96</v>
      </c>
      <c r="BS16" s="6" t="s">
        <v>97</v>
      </c>
      <c r="BT16" s="6" t="s">
        <v>97</v>
      </c>
      <c r="BU16" s="6" t="s">
        <v>97</v>
      </c>
      <c r="BV16" s="6" t="s">
        <v>97</v>
      </c>
      <c r="BW16" s="5">
        <v>6</v>
      </c>
      <c r="BX16" s="5">
        <v>0</v>
      </c>
      <c r="BY16" s="5">
        <v>6</v>
      </c>
      <c r="BZ16" s="5">
        <v>8</v>
      </c>
      <c r="CA16" s="5">
        <v>10</v>
      </c>
      <c r="CB16" s="6" t="s">
        <v>96</v>
      </c>
      <c r="CC16" s="6" t="s">
        <v>96</v>
      </c>
      <c r="CD16" s="6" t="s">
        <v>96</v>
      </c>
      <c r="CE16" s="6" t="s">
        <v>96</v>
      </c>
      <c r="CF16" s="6" t="s">
        <v>96</v>
      </c>
      <c r="CG16" s="6" t="s">
        <v>97</v>
      </c>
      <c r="CH16" s="6" t="s">
        <v>97</v>
      </c>
      <c r="CI16" s="6" t="s">
        <v>96</v>
      </c>
      <c r="CJ16" s="5">
        <v>5</v>
      </c>
      <c r="CK16" s="5">
        <v>5</v>
      </c>
      <c r="CL16" s="5">
        <v>5</v>
      </c>
      <c r="CM16" s="5">
        <v>1</v>
      </c>
      <c r="CN16" s="5">
        <v>1</v>
      </c>
      <c r="CO16" s="5">
        <v>2</v>
      </c>
    </row>
    <row r="17" spans="1:93" x14ac:dyDescent="0.3">
      <c r="A17" s="2" t="s">
        <v>92</v>
      </c>
      <c r="B17" s="2" t="s">
        <v>121</v>
      </c>
      <c r="C17" s="2" t="s">
        <v>121</v>
      </c>
      <c r="D17" s="2" t="s">
        <v>123</v>
      </c>
      <c r="E17" s="6" t="s">
        <v>102</v>
      </c>
      <c r="F17" s="5">
        <v>589</v>
      </c>
      <c r="G17" s="5">
        <v>83</v>
      </c>
      <c r="H17" s="5">
        <v>1</v>
      </c>
      <c r="I17" s="5">
        <v>64</v>
      </c>
      <c r="J17" s="5">
        <v>12</v>
      </c>
      <c r="K17" s="5">
        <v>3</v>
      </c>
      <c r="L17" s="5">
        <v>0</v>
      </c>
      <c r="M17" s="5">
        <v>4</v>
      </c>
      <c r="N17" s="5">
        <v>0</v>
      </c>
      <c r="O17" s="5">
        <v>0</v>
      </c>
      <c r="P17" s="5">
        <v>0</v>
      </c>
      <c r="Q17" s="5">
        <v>286</v>
      </c>
      <c r="R17" s="5">
        <v>276</v>
      </c>
      <c r="S17" s="5">
        <v>10</v>
      </c>
      <c r="T17" s="5">
        <v>0</v>
      </c>
      <c r="U17" s="5">
        <v>17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6" t="s">
        <v>96</v>
      </c>
      <c r="AB17" s="6" t="s">
        <v>96</v>
      </c>
      <c r="AC17" s="7"/>
      <c r="AD17" s="7"/>
      <c r="AE17" s="7"/>
      <c r="AF17" s="7"/>
      <c r="AG17" s="7"/>
      <c r="AH17" s="7"/>
      <c r="AI17" s="6" t="s">
        <v>96</v>
      </c>
      <c r="AJ17" s="5"/>
      <c r="AK17" s="8">
        <v>0.48</v>
      </c>
      <c r="AL17" s="8">
        <v>0.04</v>
      </c>
      <c r="AM17" s="8">
        <v>0.48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8">
        <v>0</v>
      </c>
      <c r="AU17" s="5">
        <v>100</v>
      </c>
      <c r="AV17" s="5">
        <v>50</v>
      </c>
      <c r="AW17" s="5">
        <v>0</v>
      </c>
      <c r="AX17" s="5">
        <v>0</v>
      </c>
      <c r="AY17" s="5">
        <v>50</v>
      </c>
      <c r="AZ17" s="5">
        <v>50</v>
      </c>
      <c r="BA17" s="5">
        <v>48</v>
      </c>
      <c r="BB17" s="5">
        <v>50</v>
      </c>
      <c r="BC17" s="5">
        <v>0</v>
      </c>
      <c r="BD17" s="5">
        <v>2</v>
      </c>
      <c r="BE17" s="5">
        <v>100</v>
      </c>
      <c r="BF17" s="5">
        <v>65</v>
      </c>
      <c r="BG17" s="5">
        <v>100</v>
      </c>
      <c r="BH17" s="5">
        <v>100</v>
      </c>
      <c r="BI17" s="5">
        <v>0</v>
      </c>
      <c r="BJ17" s="5">
        <v>0</v>
      </c>
      <c r="BK17" s="5">
        <v>5</v>
      </c>
      <c r="BL17" s="5">
        <v>95</v>
      </c>
      <c r="BM17" s="5">
        <v>50</v>
      </c>
      <c r="BN17" s="5">
        <v>2</v>
      </c>
      <c r="BO17" s="5" t="s">
        <v>97</v>
      </c>
      <c r="BP17" s="5" t="s">
        <v>96</v>
      </c>
      <c r="BQ17" s="5">
        <v>48</v>
      </c>
      <c r="BR17" s="6" t="s">
        <v>96</v>
      </c>
      <c r="BS17" s="6" t="s">
        <v>96</v>
      </c>
      <c r="BT17" s="6" t="s">
        <v>97</v>
      </c>
      <c r="BU17" s="6" t="s">
        <v>96</v>
      </c>
      <c r="BV17" s="6" t="s">
        <v>96</v>
      </c>
      <c r="BW17" s="5">
        <v>2</v>
      </c>
      <c r="BX17" s="5">
        <v>0</v>
      </c>
      <c r="BY17" s="5">
        <v>1</v>
      </c>
      <c r="BZ17" s="5">
        <v>0</v>
      </c>
      <c r="CA17" s="5">
        <v>7</v>
      </c>
      <c r="CB17" s="6" t="s">
        <v>96</v>
      </c>
      <c r="CC17" s="6" t="s">
        <v>96</v>
      </c>
      <c r="CD17" s="6" t="s">
        <v>96</v>
      </c>
      <c r="CE17" s="6" t="s">
        <v>98</v>
      </c>
      <c r="CF17" s="6" t="s">
        <v>96</v>
      </c>
      <c r="CG17" s="6" t="s">
        <v>97</v>
      </c>
      <c r="CH17" s="6" t="s">
        <v>97</v>
      </c>
      <c r="CI17" s="6" t="s">
        <v>96</v>
      </c>
      <c r="CJ17" s="5">
        <v>2</v>
      </c>
      <c r="CK17" s="5">
        <v>1</v>
      </c>
      <c r="CL17" s="5">
        <v>2</v>
      </c>
      <c r="CM17" s="5">
        <v>1</v>
      </c>
      <c r="CN17" s="5">
        <v>3</v>
      </c>
      <c r="CO17" s="5">
        <v>1</v>
      </c>
    </row>
    <row r="18" spans="1:93" x14ac:dyDescent="0.3">
      <c r="A18" s="2" t="s">
        <v>92</v>
      </c>
      <c r="B18" s="2" t="s">
        <v>121</v>
      </c>
      <c r="C18" s="2" t="s">
        <v>121</v>
      </c>
      <c r="D18" s="2" t="s">
        <v>124</v>
      </c>
      <c r="E18" s="6" t="s">
        <v>102</v>
      </c>
      <c r="F18" s="5">
        <v>661</v>
      </c>
      <c r="G18" s="5">
        <v>62</v>
      </c>
      <c r="H18" s="5">
        <v>0</v>
      </c>
      <c r="I18" s="5">
        <v>0</v>
      </c>
      <c r="J18" s="5">
        <v>44</v>
      </c>
      <c r="K18" s="5">
        <v>18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566</v>
      </c>
      <c r="S18" s="5">
        <v>95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6" t="s">
        <v>96</v>
      </c>
      <c r="AB18" s="6" t="s">
        <v>96</v>
      </c>
      <c r="AC18" s="7"/>
      <c r="AD18" s="7"/>
      <c r="AE18" s="7"/>
      <c r="AF18" s="7"/>
      <c r="AG18" s="7"/>
      <c r="AH18" s="7"/>
      <c r="AI18" s="6" t="s">
        <v>96</v>
      </c>
      <c r="AJ18" s="5"/>
      <c r="AK18" s="8">
        <v>0.82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0.18</v>
      </c>
      <c r="AR18" s="8">
        <v>0</v>
      </c>
      <c r="AS18" s="8">
        <v>0</v>
      </c>
      <c r="AT18" s="8">
        <v>0</v>
      </c>
      <c r="AU18" s="5">
        <v>100</v>
      </c>
      <c r="AV18" s="5">
        <v>99</v>
      </c>
      <c r="AW18" s="5">
        <v>0</v>
      </c>
      <c r="AX18" s="5">
        <v>0</v>
      </c>
      <c r="AY18" s="5">
        <v>1</v>
      </c>
      <c r="AZ18" s="5">
        <v>50</v>
      </c>
      <c r="BA18" s="5">
        <v>50</v>
      </c>
      <c r="BB18" s="5">
        <v>50</v>
      </c>
      <c r="BC18" s="5">
        <v>0</v>
      </c>
      <c r="BD18" s="5">
        <v>0</v>
      </c>
      <c r="BE18" s="5">
        <v>100</v>
      </c>
      <c r="BF18" s="5">
        <v>99</v>
      </c>
      <c r="BG18" s="5">
        <v>100</v>
      </c>
      <c r="BH18" s="5">
        <v>100</v>
      </c>
      <c r="BI18" s="5">
        <v>0</v>
      </c>
      <c r="BJ18" s="5">
        <v>0</v>
      </c>
      <c r="BK18" s="5">
        <v>0</v>
      </c>
      <c r="BL18" s="5">
        <v>100</v>
      </c>
      <c r="BM18" s="5">
        <v>100</v>
      </c>
      <c r="BN18" s="5">
        <v>2</v>
      </c>
      <c r="BO18" s="5" t="s">
        <v>97</v>
      </c>
      <c r="BP18" s="5" t="s">
        <v>96</v>
      </c>
      <c r="BQ18" s="5">
        <v>5</v>
      </c>
      <c r="BR18" s="6" t="s">
        <v>96</v>
      </c>
      <c r="BS18" s="6" t="s">
        <v>97</v>
      </c>
      <c r="BT18" s="6" t="s">
        <v>97</v>
      </c>
      <c r="BU18" s="6" t="s">
        <v>97</v>
      </c>
      <c r="BV18" s="6" t="s">
        <v>97</v>
      </c>
      <c r="BW18" s="5">
        <v>1</v>
      </c>
      <c r="BX18" s="5">
        <v>0</v>
      </c>
      <c r="BY18" s="5">
        <v>1</v>
      </c>
      <c r="BZ18" s="5">
        <v>3</v>
      </c>
      <c r="CA18" s="5">
        <v>5</v>
      </c>
      <c r="CB18" s="6" t="s">
        <v>96</v>
      </c>
      <c r="CC18" s="6" t="s">
        <v>96</v>
      </c>
      <c r="CD18" s="6" t="s">
        <v>96</v>
      </c>
      <c r="CE18" s="6" t="s">
        <v>96</v>
      </c>
      <c r="CF18" s="6" t="s">
        <v>96</v>
      </c>
      <c r="CG18" s="6" t="s">
        <v>97</v>
      </c>
      <c r="CH18" s="6" t="s">
        <v>97</v>
      </c>
      <c r="CI18" s="6" t="s">
        <v>96</v>
      </c>
      <c r="CJ18" s="5">
        <v>1</v>
      </c>
      <c r="CK18" s="5">
        <v>1</v>
      </c>
      <c r="CL18" s="5">
        <v>1</v>
      </c>
      <c r="CM18" s="5">
        <v>1</v>
      </c>
      <c r="CN18" s="5">
        <v>2</v>
      </c>
      <c r="CO18" s="5">
        <v>1</v>
      </c>
    </row>
    <row r="19" spans="1:93" x14ac:dyDescent="0.3">
      <c r="A19" s="2" t="s">
        <v>92</v>
      </c>
      <c r="B19" s="2" t="s">
        <v>121</v>
      </c>
      <c r="C19" s="2" t="s">
        <v>121</v>
      </c>
      <c r="D19" s="2" t="s">
        <v>125</v>
      </c>
      <c r="E19" s="6" t="s">
        <v>102</v>
      </c>
      <c r="F19" s="5">
        <v>128</v>
      </c>
      <c r="G19" s="5">
        <v>17</v>
      </c>
      <c r="H19" s="5">
        <v>0</v>
      </c>
      <c r="I19" s="5">
        <v>0</v>
      </c>
      <c r="J19" s="5">
        <v>11</v>
      </c>
      <c r="K19" s="5">
        <v>5</v>
      </c>
      <c r="L19" s="5">
        <v>0</v>
      </c>
      <c r="M19" s="5">
        <v>1</v>
      </c>
      <c r="N19" s="5">
        <v>0</v>
      </c>
      <c r="O19" s="5">
        <v>0</v>
      </c>
      <c r="P19" s="5">
        <v>0</v>
      </c>
      <c r="Q19" s="5">
        <v>0</v>
      </c>
      <c r="R19" s="5">
        <v>82</v>
      </c>
      <c r="S19" s="5">
        <v>41</v>
      </c>
      <c r="T19" s="5">
        <v>0</v>
      </c>
      <c r="U19" s="5">
        <v>5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6" t="s">
        <v>96</v>
      </c>
      <c r="AB19" s="6" t="s">
        <v>96</v>
      </c>
      <c r="AC19" s="7"/>
      <c r="AD19" s="7"/>
      <c r="AE19" s="7"/>
      <c r="AF19" s="7"/>
      <c r="AG19" s="7"/>
      <c r="AH19" s="7"/>
      <c r="AI19" s="6" t="s">
        <v>96</v>
      </c>
      <c r="AJ19" s="5"/>
      <c r="AK19" s="8">
        <v>0.68</v>
      </c>
      <c r="AL19" s="8">
        <v>0</v>
      </c>
      <c r="AM19" s="8">
        <v>0.16</v>
      </c>
      <c r="AN19" s="8">
        <v>0</v>
      </c>
      <c r="AO19" s="8">
        <v>0</v>
      </c>
      <c r="AP19" s="8">
        <v>0</v>
      </c>
      <c r="AQ19" s="8">
        <v>0.16</v>
      </c>
      <c r="AR19" s="8">
        <v>0</v>
      </c>
      <c r="AS19" s="8">
        <v>0</v>
      </c>
      <c r="AT19" s="8">
        <v>0</v>
      </c>
      <c r="AU19" s="5">
        <v>100</v>
      </c>
      <c r="AV19" s="5">
        <v>100</v>
      </c>
      <c r="AW19" s="5">
        <v>0</v>
      </c>
      <c r="AX19" s="5">
        <v>0</v>
      </c>
      <c r="AY19" s="5">
        <v>0</v>
      </c>
      <c r="AZ19" s="5">
        <v>50</v>
      </c>
      <c r="BA19" s="5">
        <v>50</v>
      </c>
      <c r="BB19" s="5">
        <v>50</v>
      </c>
      <c r="BC19" s="5">
        <v>0</v>
      </c>
      <c r="BD19" s="5">
        <v>0</v>
      </c>
      <c r="BE19" s="5">
        <v>100</v>
      </c>
      <c r="BF19" s="5">
        <v>100</v>
      </c>
      <c r="BG19" s="5">
        <v>100</v>
      </c>
      <c r="BH19" s="5">
        <v>0</v>
      </c>
      <c r="BI19" s="5">
        <v>0</v>
      </c>
      <c r="BJ19" s="5">
        <v>0</v>
      </c>
      <c r="BK19" s="5">
        <v>0</v>
      </c>
      <c r="BL19" s="5">
        <v>100</v>
      </c>
      <c r="BM19" s="5">
        <v>100</v>
      </c>
      <c r="BN19" s="5">
        <v>2</v>
      </c>
      <c r="BO19" s="5" t="s">
        <v>97</v>
      </c>
      <c r="BP19" s="5" t="s">
        <v>96</v>
      </c>
      <c r="BQ19" s="5">
        <v>2</v>
      </c>
      <c r="BR19" s="6" t="s">
        <v>96</v>
      </c>
      <c r="BS19" s="6" t="s">
        <v>97</v>
      </c>
      <c r="BT19" s="6" t="s">
        <v>97</v>
      </c>
      <c r="BU19" s="6" t="s">
        <v>97</v>
      </c>
      <c r="BV19" s="6" t="s">
        <v>97</v>
      </c>
      <c r="BW19" s="5">
        <v>2</v>
      </c>
      <c r="BX19" s="5">
        <v>0</v>
      </c>
      <c r="BY19" s="5">
        <v>2</v>
      </c>
      <c r="BZ19" s="5">
        <v>4</v>
      </c>
      <c r="CA19" s="5">
        <v>6</v>
      </c>
      <c r="CB19" s="6" t="s">
        <v>96</v>
      </c>
      <c r="CC19" s="6" t="s">
        <v>96</v>
      </c>
      <c r="CD19" s="6" t="s">
        <v>96</v>
      </c>
      <c r="CE19" s="6" t="s">
        <v>96</v>
      </c>
      <c r="CF19" s="6" t="s">
        <v>96</v>
      </c>
      <c r="CG19" s="6" t="s">
        <v>97</v>
      </c>
      <c r="CH19" s="6" t="s">
        <v>97</v>
      </c>
      <c r="CI19" s="6" t="s">
        <v>96</v>
      </c>
      <c r="CJ19" s="5">
        <v>2</v>
      </c>
      <c r="CK19" s="5">
        <v>2</v>
      </c>
      <c r="CL19" s="5">
        <v>2</v>
      </c>
      <c r="CM19" s="5">
        <v>1</v>
      </c>
      <c r="CN19" s="5">
        <v>1</v>
      </c>
      <c r="CO19" s="5">
        <v>1</v>
      </c>
    </row>
    <row r="20" spans="1:93" x14ac:dyDescent="0.3">
      <c r="A20" s="2" t="s">
        <v>92</v>
      </c>
      <c r="B20" s="2" t="s">
        <v>121</v>
      </c>
      <c r="C20" s="2" t="s">
        <v>121</v>
      </c>
      <c r="D20" s="2" t="s">
        <v>126</v>
      </c>
      <c r="E20" s="6" t="s">
        <v>102</v>
      </c>
      <c r="F20" s="5">
        <v>409</v>
      </c>
      <c r="G20" s="5">
        <v>21</v>
      </c>
      <c r="H20" s="5">
        <v>0</v>
      </c>
      <c r="I20" s="5">
        <v>0</v>
      </c>
      <c r="J20" s="5">
        <v>11</v>
      </c>
      <c r="K20" s="5">
        <v>10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366</v>
      </c>
      <c r="S20" s="5">
        <v>43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1</v>
      </c>
      <c r="Z20" s="5">
        <v>6</v>
      </c>
      <c r="AA20" s="6" t="s">
        <v>96</v>
      </c>
      <c r="AB20" s="6" t="s">
        <v>96</v>
      </c>
      <c r="AC20" s="7"/>
      <c r="AD20" s="7"/>
      <c r="AE20" s="7"/>
      <c r="AF20" s="7"/>
      <c r="AG20" s="7"/>
      <c r="AH20" s="7"/>
      <c r="AI20" s="6" t="s">
        <v>96</v>
      </c>
      <c r="AJ20" s="5"/>
      <c r="AK20" s="8">
        <v>0.93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7.0000000000000007E-2</v>
      </c>
      <c r="AR20" s="8">
        <v>0</v>
      </c>
      <c r="AS20" s="8">
        <v>0</v>
      </c>
      <c r="AT20" s="8">
        <v>0</v>
      </c>
      <c r="AU20" s="5">
        <v>100</v>
      </c>
      <c r="AV20" s="5">
        <v>100</v>
      </c>
      <c r="AW20" s="5">
        <v>0</v>
      </c>
      <c r="AX20" s="5">
        <v>0</v>
      </c>
      <c r="AY20" s="5">
        <v>0</v>
      </c>
      <c r="AZ20" s="5">
        <v>100</v>
      </c>
      <c r="BA20" s="5">
        <v>100</v>
      </c>
      <c r="BB20" s="5">
        <v>0</v>
      </c>
      <c r="BC20" s="5">
        <v>0</v>
      </c>
      <c r="BD20" s="5">
        <v>0</v>
      </c>
      <c r="BE20" s="5">
        <v>100</v>
      </c>
      <c r="BF20" s="5">
        <v>100</v>
      </c>
      <c r="BG20" s="5">
        <v>100</v>
      </c>
      <c r="BH20" s="5">
        <v>100</v>
      </c>
      <c r="BI20" s="5">
        <v>0</v>
      </c>
      <c r="BJ20" s="5">
        <v>80</v>
      </c>
      <c r="BK20" s="5">
        <v>0</v>
      </c>
      <c r="BL20" s="5">
        <v>20</v>
      </c>
      <c r="BM20" s="5">
        <v>100</v>
      </c>
      <c r="BN20" s="5">
        <v>2</v>
      </c>
      <c r="BO20" s="5" t="s">
        <v>97</v>
      </c>
      <c r="BP20" s="5" t="s">
        <v>96</v>
      </c>
      <c r="BQ20" s="5">
        <v>2</v>
      </c>
      <c r="BR20" s="6" t="s">
        <v>96</v>
      </c>
      <c r="BS20" s="6" t="s">
        <v>97</v>
      </c>
      <c r="BT20" s="6" t="s">
        <v>97</v>
      </c>
      <c r="BU20" s="6" t="s">
        <v>97</v>
      </c>
      <c r="BV20" s="6" t="s">
        <v>97</v>
      </c>
      <c r="BW20" s="5">
        <v>1</v>
      </c>
      <c r="BX20" s="5">
        <v>0</v>
      </c>
      <c r="BY20" s="5">
        <v>1</v>
      </c>
      <c r="BZ20" s="5">
        <v>2</v>
      </c>
      <c r="CA20" s="5">
        <v>5</v>
      </c>
      <c r="CB20" s="6" t="s">
        <v>98</v>
      </c>
      <c r="CC20" s="6" t="s">
        <v>98</v>
      </c>
      <c r="CD20" s="6" t="s">
        <v>98</v>
      </c>
      <c r="CE20" s="6" t="s">
        <v>96</v>
      </c>
      <c r="CF20" s="6" t="s">
        <v>96</v>
      </c>
      <c r="CG20" s="6" t="s">
        <v>97</v>
      </c>
      <c r="CH20" s="6" t="s">
        <v>96</v>
      </c>
      <c r="CI20" s="6" t="s">
        <v>96</v>
      </c>
      <c r="CJ20" s="5">
        <v>1</v>
      </c>
      <c r="CK20" s="5">
        <v>1</v>
      </c>
      <c r="CL20" s="5">
        <v>1</v>
      </c>
      <c r="CM20" s="5">
        <v>1</v>
      </c>
      <c r="CN20" s="5">
        <v>1</v>
      </c>
      <c r="CO20" s="5">
        <v>1</v>
      </c>
    </row>
    <row r="21" spans="1:93" x14ac:dyDescent="0.3">
      <c r="A21" s="2" t="s">
        <v>92</v>
      </c>
      <c r="B21" s="2" t="s">
        <v>121</v>
      </c>
      <c r="C21" s="2" t="s">
        <v>127</v>
      </c>
      <c r="D21" s="2" t="s">
        <v>128</v>
      </c>
      <c r="E21" s="6" t="s">
        <v>102</v>
      </c>
      <c r="F21" s="5">
        <v>49</v>
      </c>
      <c r="G21" s="5">
        <v>4</v>
      </c>
      <c r="H21" s="5">
        <v>0</v>
      </c>
      <c r="I21" s="5">
        <v>0</v>
      </c>
      <c r="J21" s="5">
        <v>4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49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6" t="s">
        <v>96</v>
      </c>
      <c r="AB21" s="6" t="s">
        <v>97</v>
      </c>
      <c r="AC21" s="7"/>
      <c r="AD21" s="7"/>
      <c r="AE21" s="7"/>
      <c r="AF21" s="7"/>
      <c r="AG21" s="7"/>
      <c r="AH21" s="7"/>
      <c r="AI21" s="6" t="s">
        <v>96</v>
      </c>
      <c r="AJ21" s="5"/>
      <c r="AK21" s="8">
        <v>1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5">
        <v>100</v>
      </c>
      <c r="AV21" s="5">
        <v>50</v>
      </c>
      <c r="AW21" s="5">
        <v>0</v>
      </c>
      <c r="AX21" s="5">
        <v>50</v>
      </c>
      <c r="AY21" s="5">
        <v>0</v>
      </c>
      <c r="AZ21" s="5">
        <v>100</v>
      </c>
      <c r="BA21" s="5">
        <v>50</v>
      </c>
      <c r="BB21" s="5">
        <v>0</v>
      </c>
      <c r="BC21" s="5">
        <v>0</v>
      </c>
      <c r="BD21" s="5">
        <v>50</v>
      </c>
      <c r="BE21" s="5">
        <v>100</v>
      </c>
      <c r="BF21" s="5">
        <v>100</v>
      </c>
      <c r="BG21" s="5">
        <v>100</v>
      </c>
      <c r="BH21" s="5">
        <v>0</v>
      </c>
      <c r="BI21" s="5">
        <v>0</v>
      </c>
      <c r="BJ21" s="5">
        <v>0</v>
      </c>
      <c r="BK21" s="5">
        <v>0</v>
      </c>
      <c r="BL21" s="5">
        <v>100</v>
      </c>
      <c r="BM21" s="5">
        <v>100</v>
      </c>
      <c r="BN21" s="5">
        <v>2</v>
      </c>
      <c r="BO21" s="5" t="s">
        <v>96</v>
      </c>
      <c r="BP21" s="5" t="s">
        <v>96</v>
      </c>
      <c r="BQ21" s="5">
        <v>2</v>
      </c>
      <c r="BR21" s="6" t="s">
        <v>97</v>
      </c>
      <c r="BS21" s="6" t="s">
        <v>97</v>
      </c>
      <c r="BT21" s="6" t="s">
        <v>97</v>
      </c>
      <c r="BU21" s="6" t="s">
        <v>97</v>
      </c>
      <c r="BV21" s="6" t="s">
        <v>97</v>
      </c>
      <c r="BW21" s="5">
        <v>0.8</v>
      </c>
      <c r="BX21" s="5">
        <v>0.5</v>
      </c>
      <c r="BY21" s="5">
        <v>0.5</v>
      </c>
      <c r="BZ21" s="5">
        <v>0.8</v>
      </c>
      <c r="CA21" s="5">
        <v>14</v>
      </c>
      <c r="CB21" s="6" t="s">
        <v>96</v>
      </c>
      <c r="CC21" s="6" t="s">
        <v>98</v>
      </c>
      <c r="CD21" s="6" t="s">
        <v>98</v>
      </c>
      <c r="CE21" s="6" t="s">
        <v>96</v>
      </c>
      <c r="CF21" s="6" t="s">
        <v>96</v>
      </c>
      <c r="CG21" s="6" t="s">
        <v>96</v>
      </c>
      <c r="CH21" s="6" t="s">
        <v>96</v>
      </c>
      <c r="CI21" s="6" t="s">
        <v>96</v>
      </c>
      <c r="CJ21" s="5">
        <v>2</v>
      </c>
      <c r="CK21" s="5">
        <v>2</v>
      </c>
      <c r="CL21" s="5">
        <v>14</v>
      </c>
      <c r="CM21" s="5">
        <v>0</v>
      </c>
      <c r="CN21" s="5">
        <v>14</v>
      </c>
      <c r="CO21" s="5">
        <v>0</v>
      </c>
    </row>
    <row r="22" spans="1:93" x14ac:dyDescent="0.3">
      <c r="A22" s="2" t="s">
        <v>92</v>
      </c>
      <c r="B22" s="2" t="s">
        <v>121</v>
      </c>
      <c r="C22" s="2" t="s">
        <v>127</v>
      </c>
      <c r="D22" s="2" t="s">
        <v>129</v>
      </c>
      <c r="E22" s="6" t="s">
        <v>95</v>
      </c>
      <c r="F22" s="5">
        <v>189</v>
      </c>
      <c r="G22" s="5">
        <v>14</v>
      </c>
      <c r="H22" s="5">
        <v>0</v>
      </c>
      <c r="I22" s="5">
        <v>0</v>
      </c>
      <c r="J22" s="5">
        <v>5</v>
      </c>
      <c r="K22" s="5">
        <v>6</v>
      </c>
      <c r="L22" s="5">
        <v>3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88</v>
      </c>
      <c r="S22" s="5">
        <v>72</v>
      </c>
      <c r="T22" s="5">
        <v>29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6" t="s">
        <v>96</v>
      </c>
      <c r="AB22" s="6" t="s">
        <v>97</v>
      </c>
      <c r="AC22" s="7"/>
      <c r="AD22" s="7"/>
      <c r="AE22" s="7"/>
      <c r="AF22" s="7"/>
      <c r="AG22" s="7"/>
      <c r="AH22" s="7"/>
      <c r="AI22" s="6" t="s">
        <v>96</v>
      </c>
      <c r="AJ22" s="5"/>
      <c r="AK22" s="8">
        <v>0.6</v>
      </c>
      <c r="AL22" s="8">
        <v>0.4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0</v>
      </c>
      <c r="AU22" s="5">
        <v>100</v>
      </c>
      <c r="AV22" s="5">
        <v>30</v>
      </c>
      <c r="AW22" s="5">
        <v>0</v>
      </c>
      <c r="AX22" s="5">
        <v>0</v>
      </c>
      <c r="AY22" s="5">
        <v>70</v>
      </c>
      <c r="AZ22" s="5">
        <v>0</v>
      </c>
      <c r="BA22" s="5">
        <v>0</v>
      </c>
      <c r="BB22" s="5">
        <v>20</v>
      </c>
      <c r="BC22" s="5">
        <v>0</v>
      </c>
      <c r="BD22" s="5">
        <v>80</v>
      </c>
      <c r="BE22" s="5">
        <v>100</v>
      </c>
      <c r="BF22" s="5">
        <v>80</v>
      </c>
      <c r="BG22" s="5">
        <v>100</v>
      </c>
      <c r="BH22" s="5">
        <v>0</v>
      </c>
      <c r="BI22" s="5">
        <v>0</v>
      </c>
      <c r="BJ22" s="5">
        <v>0</v>
      </c>
      <c r="BK22" s="5">
        <v>0</v>
      </c>
      <c r="BL22" s="5">
        <v>100</v>
      </c>
      <c r="BM22" s="5">
        <v>100</v>
      </c>
      <c r="BN22" s="5">
        <v>2</v>
      </c>
      <c r="BO22" s="5" t="s">
        <v>96</v>
      </c>
      <c r="BP22" s="5" t="s">
        <v>96</v>
      </c>
      <c r="BQ22" s="5">
        <v>12</v>
      </c>
      <c r="BR22" s="6" t="s">
        <v>97</v>
      </c>
      <c r="BS22" s="6" t="s">
        <v>97</v>
      </c>
      <c r="BT22" s="6" t="s">
        <v>97</v>
      </c>
      <c r="BU22" s="6" t="s">
        <v>97</v>
      </c>
      <c r="BV22" s="6" t="s">
        <v>97</v>
      </c>
      <c r="BW22" s="5">
        <v>1</v>
      </c>
      <c r="BX22" s="5">
        <v>5</v>
      </c>
      <c r="BY22" s="5">
        <v>5</v>
      </c>
      <c r="BZ22" s="5">
        <v>3</v>
      </c>
      <c r="CA22" s="5">
        <v>12</v>
      </c>
      <c r="CB22" s="6" t="s">
        <v>98</v>
      </c>
      <c r="CC22" s="6" t="s">
        <v>96</v>
      </c>
      <c r="CD22" s="6" t="s">
        <v>96</v>
      </c>
      <c r="CE22" s="6" t="s">
        <v>96</v>
      </c>
      <c r="CF22" s="6" t="s">
        <v>96</v>
      </c>
      <c r="CG22" s="6" t="s">
        <v>96</v>
      </c>
      <c r="CH22" s="6" t="s">
        <v>96</v>
      </c>
      <c r="CI22" s="6" t="s">
        <v>96</v>
      </c>
      <c r="CJ22" s="5">
        <v>3</v>
      </c>
      <c r="CK22" s="5">
        <v>3</v>
      </c>
      <c r="CL22" s="5">
        <v>12</v>
      </c>
      <c r="CM22" s="5">
        <v>0</v>
      </c>
      <c r="CN22" s="5">
        <v>12</v>
      </c>
      <c r="CO22" s="5">
        <v>0</v>
      </c>
    </row>
    <row r="23" spans="1:93" x14ac:dyDescent="0.3">
      <c r="A23" s="2" t="s">
        <v>92</v>
      </c>
      <c r="B23" s="2" t="s">
        <v>121</v>
      </c>
      <c r="C23" s="2" t="s">
        <v>127</v>
      </c>
      <c r="D23" s="2" t="s">
        <v>130</v>
      </c>
      <c r="E23" s="6" t="s">
        <v>102</v>
      </c>
      <c r="F23" s="5">
        <v>224</v>
      </c>
      <c r="G23" s="5">
        <v>18</v>
      </c>
      <c r="H23" s="5">
        <v>0</v>
      </c>
      <c r="I23" s="5">
        <v>0</v>
      </c>
      <c r="J23" s="5">
        <v>13</v>
      </c>
      <c r="K23" s="5">
        <v>3</v>
      </c>
      <c r="L23" s="5">
        <v>0</v>
      </c>
      <c r="M23" s="5">
        <v>1</v>
      </c>
      <c r="N23" s="5">
        <v>1</v>
      </c>
      <c r="O23" s="5">
        <v>0</v>
      </c>
      <c r="P23" s="5">
        <v>0</v>
      </c>
      <c r="Q23" s="5">
        <v>0</v>
      </c>
      <c r="R23" s="5">
        <v>203</v>
      </c>
      <c r="S23" s="5">
        <v>21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6" t="s">
        <v>96</v>
      </c>
      <c r="AB23" s="6" t="s">
        <v>97</v>
      </c>
      <c r="AC23" s="7" t="s">
        <v>96</v>
      </c>
      <c r="AD23" s="7"/>
      <c r="AE23" s="7"/>
      <c r="AF23" s="7"/>
      <c r="AG23" s="7"/>
      <c r="AH23" s="7"/>
      <c r="AI23" s="6" t="s">
        <v>96</v>
      </c>
      <c r="AJ23" s="5"/>
      <c r="AK23" s="8">
        <v>0.7</v>
      </c>
      <c r="AL23" s="8">
        <v>0.3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8">
        <v>0</v>
      </c>
      <c r="AT23" s="8">
        <v>0</v>
      </c>
      <c r="AU23" s="5">
        <v>100</v>
      </c>
      <c r="AV23" s="5">
        <v>99</v>
      </c>
      <c r="AW23" s="5">
        <v>0</v>
      </c>
      <c r="AX23" s="5">
        <v>1</v>
      </c>
      <c r="AY23" s="5">
        <v>0</v>
      </c>
      <c r="AZ23" s="5">
        <v>0</v>
      </c>
      <c r="BA23" s="5">
        <v>0</v>
      </c>
      <c r="BB23" s="5">
        <v>30</v>
      </c>
      <c r="BC23" s="5">
        <v>0</v>
      </c>
      <c r="BD23" s="5">
        <v>70</v>
      </c>
      <c r="BE23" s="5">
        <v>100</v>
      </c>
      <c r="BF23" s="5">
        <v>100</v>
      </c>
      <c r="BG23" s="5">
        <v>100</v>
      </c>
      <c r="BH23" s="5">
        <v>0</v>
      </c>
      <c r="BI23" s="5">
        <v>0</v>
      </c>
      <c r="BJ23" s="5">
        <v>0</v>
      </c>
      <c r="BK23" s="5">
        <v>0</v>
      </c>
      <c r="BL23" s="5">
        <v>100</v>
      </c>
      <c r="BM23" s="5">
        <v>100</v>
      </c>
      <c r="BN23" s="5">
        <v>2</v>
      </c>
      <c r="BO23" s="5" t="s">
        <v>96</v>
      </c>
      <c r="BP23" s="5" t="s">
        <v>96</v>
      </c>
      <c r="BQ23" s="5">
        <v>2</v>
      </c>
      <c r="BR23" s="6" t="s">
        <v>97</v>
      </c>
      <c r="BS23" s="6" t="s">
        <v>97</v>
      </c>
      <c r="BT23" s="6" t="s">
        <v>97</v>
      </c>
      <c r="BU23" s="6" t="s">
        <v>97</v>
      </c>
      <c r="BV23" s="6" t="s">
        <v>96</v>
      </c>
      <c r="BW23" s="5">
        <v>2</v>
      </c>
      <c r="BX23" s="5">
        <v>0.1</v>
      </c>
      <c r="BY23" s="5">
        <v>0.1</v>
      </c>
      <c r="BZ23" s="5">
        <v>2</v>
      </c>
      <c r="CA23" s="5">
        <v>14</v>
      </c>
      <c r="CB23" s="6" t="s">
        <v>96</v>
      </c>
      <c r="CC23" s="6" t="s">
        <v>98</v>
      </c>
      <c r="CD23" s="6" t="s">
        <v>98</v>
      </c>
      <c r="CE23" s="6" t="s">
        <v>96</v>
      </c>
      <c r="CF23" s="6" t="s">
        <v>96</v>
      </c>
      <c r="CG23" s="6" t="s">
        <v>96</v>
      </c>
      <c r="CH23" s="6" t="s">
        <v>96</v>
      </c>
      <c r="CI23" s="6" t="s">
        <v>96</v>
      </c>
      <c r="CJ23" s="5">
        <v>2</v>
      </c>
      <c r="CK23" s="5">
        <v>2</v>
      </c>
      <c r="CL23" s="5">
        <v>14</v>
      </c>
      <c r="CM23" s="5">
        <v>0</v>
      </c>
      <c r="CN23" s="5">
        <v>14</v>
      </c>
      <c r="CO23" s="5">
        <v>0</v>
      </c>
    </row>
    <row r="24" spans="1:93" x14ac:dyDescent="0.3">
      <c r="A24" s="2" t="s">
        <v>92</v>
      </c>
      <c r="B24" s="2" t="s">
        <v>121</v>
      </c>
      <c r="C24" s="2" t="s">
        <v>127</v>
      </c>
      <c r="D24" s="2" t="s">
        <v>131</v>
      </c>
      <c r="E24" s="6" t="s">
        <v>102</v>
      </c>
      <c r="F24" s="5">
        <v>307</v>
      </c>
      <c r="G24" s="5">
        <v>12</v>
      </c>
      <c r="H24" s="5">
        <v>0</v>
      </c>
      <c r="I24" s="5">
        <v>0</v>
      </c>
      <c r="J24" s="5">
        <v>7</v>
      </c>
      <c r="K24" s="5">
        <v>5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222</v>
      </c>
      <c r="S24" s="5">
        <v>85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6" t="s">
        <v>96</v>
      </c>
      <c r="AB24" s="6" t="s">
        <v>97</v>
      </c>
      <c r="AC24" s="7"/>
      <c r="AD24" s="7"/>
      <c r="AE24" s="7"/>
      <c r="AF24" s="7"/>
      <c r="AG24" s="7"/>
      <c r="AH24" s="7"/>
      <c r="AI24" s="6" t="s">
        <v>96</v>
      </c>
      <c r="AJ24" s="5"/>
      <c r="AK24" s="8">
        <v>0.8</v>
      </c>
      <c r="AL24" s="8">
        <v>0.2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5">
        <v>100</v>
      </c>
      <c r="AV24" s="5">
        <v>90</v>
      </c>
      <c r="AW24" s="5">
        <v>0</v>
      </c>
      <c r="AX24" s="5">
        <v>0</v>
      </c>
      <c r="AY24" s="5">
        <v>10</v>
      </c>
      <c r="AZ24" s="5">
        <v>0</v>
      </c>
      <c r="BA24" s="5">
        <v>0</v>
      </c>
      <c r="BB24" s="5">
        <v>5</v>
      </c>
      <c r="BC24" s="5">
        <v>0</v>
      </c>
      <c r="BD24" s="5">
        <v>95</v>
      </c>
      <c r="BE24" s="5">
        <v>100</v>
      </c>
      <c r="BF24" s="5">
        <v>80</v>
      </c>
      <c r="BG24" s="5">
        <v>100</v>
      </c>
      <c r="BH24" s="5">
        <v>0</v>
      </c>
      <c r="BI24" s="5">
        <v>0</v>
      </c>
      <c r="BJ24" s="5">
        <v>0</v>
      </c>
      <c r="BK24" s="5">
        <v>0</v>
      </c>
      <c r="BL24" s="5">
        <v>100</v>
      </c>
      <c r="BM24" s="5">
        <v>100</v>
      </c>
      <c r="BN24" s="5">
        <v>2</v>
      </c>
      <c r="BO24" s="5" t="s">
        <v>96</v>
      </c>
      <c r="BP24" s="5" t="s">
        <v>96</v>
      </c>
      <c r="BQ24" s="5">
        <v>12</v>
      </c>
      <c r="BR24" s="6" t="s">
        <v>97</v>
      </c>
      <c r="BS24" s="6" t="s">
        <v>97</v>
      </c>
      <c r="BT24" s="6" t="s">
        <v>97</v>
      </c>
      <c r="BU24" s="6" t="s">
        <v>97</v>
      </c>
      <c r="BV24" s="6" t="s">
        <v>97</v>
      </c>
      <c r="BW24" s="5">
        <v>0.3</v>
      </c>
      <c r="BX24" s="5">
        <v>2</v>
      </c>
      <c r="BY24" s="5">
        <v>2</v>
      </c>
      <c r="BZ24" s="5">
        <v>0</v>
      </c>
      <c r="CA24" s="5">
        <v>13</v>
      </c>
      <c r="CB24" s="6" t="s">
        <v>98</v>
      </c>
      <c r="CC24" s="6" t="s">
        <v>96</v>
      </c>
      <c r="CD24" s="6" t="s">
        <v>96</v>
      </c>
      <c r="CE24" s="6" t="s">
        <v>98</v>
      </c>
      <c r="CF24" s="6" t="s">
        <v>96</v>
      </c>
      <c r="CG24" s="6" t="s">
        <v>96</v>
      </c>
      <c r="CH24" s="6" t="s">
        <v>96</v>
      </c>
      <c r="CI24" s="6" t="s">
        <v>96</v>
      </c>
      <c r="CJ24" s="5">
        <v>0</v>
      </c>
      <c r="CK24" s="5">
        <v>0</v>
      </c>
      <c r="CL24" s="5">
        <v>13</v>
      </c>
      <c r="CM24" s="5">
        <v>0</v>
      </c>
      <c r="CN24" s="5">
        <v>13</v>
      </c>
      <c r="CO24" s="5">
        <v>0</v>
      </c>
    </row>
    <row r="25" spans="1:93" x14ac:dyDescent="0.3">
      <c r="A25" s="2" t="s">
        <v>92</v>
      </c>
      <c r="B25" s="2" t="s">
        <v>121</v>
      </c>
      <c r="C25" s="2" t="s">
        <v>132</v>
      </c>
      <c r="D25" s="2" t="s">
        <v>133</v>
      </c>
      <c r="E25" s="6" t="s">
        <v>102</v>
      </c>
      <c r="F25" s="5">
        <v>148</v>
      </c>
      <c r="G25" s="5">
        <v>15</v>
      </c>
      <c r="H25" s="5">
        <v>0</v>
      </c>
      <c r="I25" s="5">
        <v>0</v>
      </c>
      <c r="J25" s="5">
        <v>0</v>
      </c>
      <c r="K25" s="5">
        <v>15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148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6" t="s">
        <v>96</v>
      </c>
      <c r="AB25" s="6" t="s">
        <v>97</v>
      </c>
      <c r="AC25" s="7"/>
      <c r="AD25" s="7"/>
      <c r="AE25" s="7"/>
      <c r="AF25" s="7"/>
      <c r="AG25" s="7"/>
      <c r="AH25" s="7"/>
      <c r="AI25" s="6" t="s">
        <v>96</v>
      </c>
      <c r="AJ25" s="5"/>
      <c r="AK25" s="8">
        <v>0</v>
      </c>
      <c r="AL25" s="8">
        <v>0</v>
      </c>
      <c r="AM25" s="8">
        <v>0</v>
      </c>
      <c r="AN25" s="8">
        <v>1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8">
        <v>0</v>
      </c>
      <c r="AU25" s="5">
        <v>100</v>
      </c>
      <c r="AV25" s="5">
        <v>100</v>
      </c>
      <c r="AW25" s="5">
        <v>0</v>
      </c>
      <c r="AX25" s="5">
        <v>0</v>
      </c>
      <c r="AY25" s="5">
        <v>0</v>
      </c>
      <c r="AZ25" s="5">
        <v>0</v>
      </c>
      <c r="BA25" s="5">
        <v>0</v>
      </c>
      <c r="BB25" s="5">
        <v>0</v>
      </c>
      <c r="BC25" s="5">
        <v>0</v>
      </c>
      <c r="BD25" s="5">
        <v>100</v>
      </c>
      <c r="BE25" s="5">
        <v>100</v>
      </c>
      <c r="BF25" s="5">
        <v>100</v>
      </c>
      <c r="BG25" s="5">
        <v>100</v>
      </c>
      <c r="BH25" s="5">
        <v>100</v>
      </c>
      <c r="BI25" s="5">
        <v>0</v>
      </c>
      <c r="BJ25" s="5">
        <v>0</v>
      </c>
      <c r="BK25" s="5">
        <v>0</v>
      </c>
      <c r="BL25" s="5">
        <v>100</v>
      </c>
      <c r="BM25" s="5">
        <v>100</v>
      </c>
      <c r="BN25" s="5">
        <v>2</v>
      </c>
      <c r="BO25" s="5" t="s">
        <v>96</v>
      </c>
      <c r="BP25" s="5" t="s">
        <v>97</v>
      </c>
      <c r="BQ25" s="5" t="s">
        <v>98</v>
      </c>
      <c r="BR25" s="6" t="s">
        <v>97</v>
      </c>
      <c r="BS25" s="6" t="s">
        <v>97</v>
      </c>
      <c r="BT25" s="6" t="s">
        <v>97</v>
      </c>
      <c r="BU25" s="6" t="s">
        <v>97</v>
      </c>
      <c r="BV25" s="6" t="s">
        <v>97</v>
      </c>
      <c r="BW25" s="5">
        <v>1</v>
      </c>
      <c r="BX25" s="5">
        <v>0</v>
      </c>
      <c r="BY25" s="5">
        <v>0</v>
      </c>
      <c r="BZ25" s="5">
        <v>10</v>
      </c>
      <c r="CA25" s="5">
        <v>33</v>
      </c>
      <c r="CB25" s="6" t="s">
        <v>98</v>
      </c>
      <c r="CC25" s="6" t="s">
        <v>96</v>
      </c>
      <c r="CD25" s="6" t="s">
        <v>98</v>
      </c>
      <c r="CE25" s="6" t="s">
        <v>96</v>
      </c>
      <c r="CF25" s="6" t="s">
        <v>96</v>
      </c>
      <c r="CG25" s="6" t="s">
        <v>96</v>
      </c>
      <c r="CH25" s="6" t="s">
        <v>97</v>
      </c>
      <c r="CI25" s="6" t="s">
        <v>97</v>
      </c>
      <c r="CJ25" s="5">
        <v>1</v>
      </c>
      <c r="CK25" s="5">
        <v>1</v>
      </c>
      <c r="CL25" s="5">
        <v>10</v>
      </c>
      <c r="CM25" s="5">
        <v>0</v>
      </c>
      <c r="CN25" s="5">
        <v>3</v>
      </c>
      <c r="CO25" s="5">
        <v>0</v>
      </c>
    </row>
    <row r="26" spans="1:93" x14ac:dyDescent="0.3">
      <c r="A26" s="2" t="s">
        <v>92</v>
      </c>
      <c r="B26" s="2" t="s">
        <v>121</v>
      </c>
      <c r="C26" s="2" t="s">
        <v>134</v>
      </c>
      <c r="D26" s="2" t="s">
        <v>135</v>
      </c>
      <c r="E26" s="6" t="s">
        <v>104</v>
      </c>
      <c r="F26" s="5">
        <v>57</v>
      </c>
      <c r="G26" s="5">
        <v>3</v>
      </c>
      <c r="H26" s="5">
        <v>0</v>
      </c>
      <c r="I26" s="5">
        <v>0</v>
      </c>
      <c r="J26" s="5">
        <v>2</v>
      </c>
      <c r="K26" s="5">
        <v>1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39</v>
      </c>
      <c r="S26" s="5">
        <v>18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6" t="s">
        <v>96</v>
      </c>
      <c r="AB26" s="6" t="s">
        <v>97</v>
      </c>
      <c r="AC26" s="6" t="s">
        <v>96</v>
      </c>
      <c r="AD26" s="7"/>
      <c r="AE26" s="7"/>
      <c r="AF26" s="7"/>
      <c r="AG26" s="7"/>
      <c r="AH26" s="6" t="s">
        <v>96</v>
      </c>
      <c r="AI26" s="7"/>
      <c r="AJ26" s="5">
        <v>150</v>
      </c>
      <c r="AK26" s="8">
        <v>0.35</v>
      </c>
      <c r="AL26" s="8">
        <v>0.65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8">
        <v>0</v>
      </c>
      <c r="AU26" s="5">
        <v>0</v>
      </c>
      <c r="AV26" s="5">
        <v>0</v>
      </c>
      <c r="AW26" s="5">
        <v>0</v>
      </c>
      <c r="AX26" s="5">
        <v>0</v>
      </c>
      <c r="AY26" s="5">
        <v>100</v>
      </c>
      <c r="AZ26" s="5">
        <v>0</v>
      </c>
      <c r="BA26" s="5">
        <v>0</v>
      </c>
      <c r="BB26" s="5">
        <v>0</v>
      </c>
      <c r="BC26" s="5">
        <v>0</v>
      </c>
      <c r="BD26" s="5">
        <v>100</v>
      </c>
      <c r="BE26" s="5">
        <v>100</v>
      </c>
      <c r="BF26" s="5">
        <v>80</v>
      </c>
      <c r="BG26" s="5">
        <v>80</v>
      </c>
      <c r="BH26" s="5">
        <v>0</v>
      </c>
      <c r="BI26" s="5">
        <v>0</v>
      </c>
      <c r="BJ26" s="5">
        <v>0</v>
      </c>
      <c r="BK26" s="5">
        <v>0</v>
      </c>
      <c r="BL26" s="5">
        <v>100</v>
      </c>
      <c r="BM26" s="5">
        <v>100</v>
      </c>
      <c r="BN26" s="5">
        <v>10</v>
      </c>
      <c r="BO26" s="5" t="s">
        <v>96</v>
      </c>
      <c r="BP26" s="5" t="s">
        <v>96</v>
      </c>
      <c r="BQ26" s="5">
        <v>10</v>
      </c>
      <c r="BR26" s="6" t="s">
        <v>97</v>
      </c>
      <c r="BS26" s="6" t="s">
        <v>97</v>
      </c>
      <c r="BT26" s="6" t="s">
        <v>97</v>
      </c>
      <c r="BU26" s="6" t="s">
        <v>96</v>
      </c>
      <c r="BV26" s="6" t="s">
        <v>96</v>
      </c>
      <c r="BW26" s="5">
        <v>0</v>
      </c>
      <c r="BX26" s="5">
        <v>0</v>
      </c>
      <c r="BY26" s="5">
        <v>1</v>
      </c>
      <c r="BZ26" s="5">
        <v>1</v>
      </c>
      <c r="CA26" s="5">
        <v>1</v>
      </c>
      <c r="CB26" s="6" t="s">
        <v>97</v>
      </c>
      <c r="CC26" s="6" t="s">
        <v>97</v>
      </c>
      <c r="CD26" s="6" t="s">
        <v>96</v>
      </c>
      <c r="CE26" s="6" t="s">
        <v>96</v>
      </c>
      <c r="CF26" s="6" t="s">
        <v>96</v>
      </c>
      <c r="CG26" s="6" t="s">
        <v>96</v>
      </c>
      <c r="CH26" s="6" t="s">
        <v>97</v>
      </c>
      <c r="CI26" s="6" t="s">
        <v>97</v>
      </c>
      <c r="CJ26" s="5">
        <v>2</v>
      </c>
      <c r="CK26" s="5">
        <v>2</v>
      </c>
      <c r="CL26" s="5">
        <v>2</v>
      </c>
      <c r="CM26" s="5">
        <v>0</v>
      </c>
      <c r="CN26" s="5">
        <v>0</v>
      </c>
      <c r="CO26" s="5">
        <v>0</v>
      </c>
    </row>
    <row r="27" spans="1:93" x14ac:dyDescent="0.3">
      <c r="A27" s="2" t="s">
        <v>92</v>
      </c>
      <c r="B27" s="2" t="s">
        <v>121</v>
      </c>
      <c r="C27" s="2" t="s">
        <v>136</v>
      </c>
      <c r="D27" s="2" t="s">
        <v>137</v>
      </c>
      <c r="E27" s="6" t="s">
        <v>104</v>
      </c>
      <c r="F27" s="5">
        <v>212</v>
      </c>
      <c r="G27" s="5">
        <v>52</v>
      </c>
      <c r="H27" s="5">
        <v>0</v>
      </c>
      <c r="I27" s="5">
        <v>0</v>
      </c>
      <c r="J27" s="5">
        <v>2</v>
      </c>
      <c r="K27" s="5">
        <v>0</v>
      </c>
      <c r="L27" s="5">
        <v>46</v>
      </c>
      <c r="M27" s="5">
        <v>1</v>
      </c>
      <c r="N27" s="5">
        <v>3</v>
      </c>
      <c r="O27" s="5">
        <v>0</v>
      </c>
      <c r="P27" s="5">
        <v>0</v>
      </c>
      <c r="Q27" s="5">
        <v>0</v>
      </c>
      <c r="R27" s="5">
        <v>6</v>
      </c>
      <c r="S27" s="5">
        <v>0</v>
      </c>
      <c r="T27" s="5">
        <v>192</v>
      </c>
      <c r="U27" s="5">
        <v>2</v>
      </c>
      <c r="V27" s="5">
        <v>12</v>
      </c>
      <c r="W27" s="5">
        <v>0</v>
      </c>
      <c r="X27" s="5">
        <v>0</v>
      </c>
      <c r="Y27" s="5">
        <v>0</v>
      </c>
      <c r="Z27" s="5">
        <v>0</v>
      </c>
      <c r="AA27" s="6" t="s">
        <v>96</v>
      </c>
      <c r="AB27" s="6" t="s">
        <v>97</v>
      </c>
      <c r="AC27" s="6" t="s">
        <v>96</v>
      </c>
      <c r="AD27" s="6" t="s">
        <v>96</v>
      </c>
      <c r="AE27" s="7"/>
      <c r="AF27" s="7"/>
      <c r="AG27" s="7"/>
      <c r="AH27" s="7"/>
      <c r="AI27" s="7"/>
      <c r="AJ27" s="5">
        <v>150</v>
      </c>
      <c r="AK27" s="8">
        <v>0.01</v>
      </c>
      <c r="AL27" s="8">
        <v>0.4</v>
      </c>
      <c r="AM27" s="8">
        <v>0.56999999999999995</v>
      </c>
      <c r="AN27" s="8">
        <v>0</v>
      </c>
      <c r="AO27" s="8">
        <v>0.02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5">
        <v>4</v>
      </c>
      <c r="AV27" s="5">
        <v>4</v>
      </c>
      <c r="AW27" s="5">
        <v>0</v>
      </c>
      <c r="AX27" s="5">
        <v>0</v>
      </c>
      <c r="AY27" s="5">
        <v>96</v>
      </c>
      <c r="AZ27" s="5">
        <v>0</v>
      </c>
      <c r="BA27" s="5">
        <v>0</v>
      </c>
      <c r="BB27" s="5">
        <v>0</v>
      </c>
      <c r="BC27" s="5">
        <v>0</v>
      </c>
      <c r="BD27" s="5">
        <v>100</v>
      </c>
      <c r="BE27" s="5">
        <v>70</v>
      </c>
      <c r="BF27" s="5">
        <v>10</v>
      </c>
      <c r="BG27" s="5">
        <v>99</v>
      </c>
      <c r="BH27" s="5">
        <v>0</v>
      </c>
      <c r="BI27" s="5">
        <v>0</v>
      </c>
      <c r="BJ27" s="5">
        <v>0</v>
      </c>
      <c r="BK27" s="5">
        <v>0</v>
      </c>
      <c r="BL27" s="5">
        <v>100</v>
      </c>
      <c r="BM27" s="5">
        <v>100</v>
      </c>
      <c r="BN27" s="5">
        <v>2</v>
      </c>
      <c r="BO27" s="5" t="s">
        <v>96</v>
      </c>
      <c r="BP27" s="5" t="s">
        <v>96</v>
      </c>
      <c r="BQ27" s="5">
        <v>12</v>
      </c>
      <c r="BR27" s="6" t="s">
        <v>96</v>
      </c>
      <c r="BS27" s="6" t="s">
        <v>97</v>
      </c>
      <c r="BT27" s="6" t="s">
        <v>97</v>
      </c>
      <c r="BU27" s="6" t="s">
        <v>97</v>
      </c>
      <c r="BV27" s="6" t="s">
        <v>97</v>
      </c>
      <c r="BW27" s="5">
        <v>2</v>
      </c>
      <c r="BX27" s="5">
        <v>2</v>
      </c>
      <c r="BY27" s="5">
        <v>2</v>
      </c>
      <c r="BZ27" s="5">
        <v>30</v>
      </c>
      <c r="CA27" s="5">
        <v>35</v>
      </c>
      <c r="CB27" s="6" t="s">
        <v>96</v>
      </c>
      <c r="CC27" s="6" t="s">
        <v>96</v>
      </c>
      <c r="CD27" s="6" t="s">
        <v>96</v>
      </c>
      <c r="CE27" s="6" t="s">
        <v>96</v>
      </c>
      <c r="CF27" s="6" t="s">
        <v>96</v>
      </c>
      <c r="CG27" s="6" t="s">
        <v>96</v>
      </c>
      <c r="CH27" s="6" t="s">
        <v>96</v>
      </c>
      <c r="CI27" s="6" t="s">
        <v>96</v>
      </c>
      <c r="CJ27" s="5">
        <v>3</v>
      </c>
      <c r="CK27" s="5">
        <v>3</v>
      </c>
      <c r="CL27" s="5">
        <v>12</v>
      </c>
      <c r="CM27" s="5">
        <v>0</v>
      </c>
      <c r="CN27" s="5">
        <v>0</v>
      </c>
      <c r="CO27" s="5">
        <v>2</v>
      </c>
    </row>
    <row r="28" spans="1:93" x14ac:dyDescent="0.3">
      <c r="A28" s="2" t="s">
        <v>92</v>
      </c>
      <c r="B28" s="2" t="s">
        <v>121</v>
      </c>
      <c r="C28" s="2" t="s">
        <v>138</v>
      </c>
      <c r="D28" s="2" t="s">
        <v>110</v>
      </c>
      <c r="E28" s="6" t="s">
        <v>95</v>
      </c>
      <c r="F28" s="6">
        <v>181</v>
      </c>
      <c r="G28" s="5">
        <v>33</v>
      </c>
      <c r="H28" s="5">
        <v>0</v>
      </c>
      <c r="I28" s="5">
        <v>0</v>
      </c>
      <c r="J28" s="6">
        <v>6</v>
      </c>
      <c r="K28" s="6">
        <v>1</v>
      </c>
      <c r="L28" s="5">
        <v>16</v>
      </c>
      <c r="M28" s="5">
        <v>0</v>
      </c>
      <c r="N28" s="6">
        <v>10</v>
      </c>
      <c r="O28" s="5">
        <v>0</v>
      </c>
      <c r="P28" s="5">
        <v>0</v>
      </c>
      <c r="Q28" s="5">
        <v>0</v>
      </c>
      <c r="R28" s="6">
        <v>98</v>
      </c>
      <c r="S28" s="6">
        <v>7</v>
      </c>
      <c r="T28" s="5">
        <v>9</v>
      </c>
      <c r="U28" s="5">
        <v>0</v>
      </c>
      <c r="V28" s="6">
        <v>67</v>
      </c>
      <c r="W28" s="5">
        <v>0</v>
      </c>
      <c r="X28" s="5">
        <v>0</v>
      </c>
      <c r="Y28" s="6">
        <v>0</v>
      </c>
      <c r="Z28" s="6">
        <v>0</v>
      </c>
      <c r="AA28" s="6" t="s">
        <v>96</v>
      </c>
      <c r="AB28" s="6" t="s">
        <v>96</v>
      </c>
      <c r="AC28" s="6"/>
      <c r="AD28" s="6"/>
      <c r="AE28" s="6"/>
      <c r="AF28" s="6"/>
      <c r="AG28" s="6"/>
      <c r="AH28" s="6"/>
      <c r="AI28" s="6" t="s">
        <v>96</v>
      </c>
      <c r="AJ28" s="5"/>
      <c r="AK28" s="8">
        <v>0.1</v>
      </c>
      <c r="AL28" s="8">
        <v>0.9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5">
        <v>100</v>
      </c>
      <c r="AV28" s="5">
        <v>100</v>
      </c>
      <c r="AW28" s="5">
        <v>0</v>
      </c>
      <c r="AX28" s="5">
        <v>0</v>
      </c>
      <c r="AY28" s="5">
        <v>0</v>
      </c>
      <c r="AZ28" s="5">
        <v>0</v>
      </c>
      <c r="BA28" s="5">
        <v>0</v>
      </c>
      <c r="BB28" s="5">
        <v>0</v>
      </c>
      <c r="BC28" s="5">
        <v>0</v>
      </c>
      <c r="BD28" s="5">
        <v>100</v>
      </c>
      <c r="BE28" s="5">
        <v>100</v>
      </c>
      <c r="BF28" s="5">
        <v>90</v>
      </c>
      <c r="BG28" s="5">
        <v>100</v>
      </c>
      <c r="BH28" s="5">
        <v>100</v>
      </c>
      <c r="BI28" s="5">
        <v>0</v>
      </c>
      <c r="BJ28" s="5">
        <v>0</v>
      </c>
      <c r="BK28" s="5">
        <v>0</v>
      </c>
      <c r="BL28" s="5">
        <v>100</v>
      </c>
      <c r="BM28" s="5">
        <v>100</v>
      </c>
      <c r="BN28" s="5">
        <v>2</v>
      </c>
      <c r="BO28" s="5" t="s">
        <v>96</v>
      </c>
      <c r="BP28" s="5" t="s">
        <v>96</v>
      </c>
      <c r="BQ28" s="5">
        <v>6</v>
      </c>
      <c r="BR28" s="6" t="s">
        <v>97</v>
      </c>
      <c r="BS28" s="6" t="s">
        <v>97</v>
      </c>
      <c r="BT28" s="6" t="s">
        <v>97</v>
      </c>
      <c r="BU28" s="6" t="s">
        <v>97</v>
      </c>
      <c r="BV28" s="6" t="s">
        <v>97</v>
      </c>
      <c r="BW28" s="5">
        <v>0</v>
      </c>
      <c r="BX28" s="5">
        <v>0</v>
      </c>
      <c r="BY28" s="5">
        <v>0</v>
      </c>
      <c r="BZ28" s="5">
        <v>15</v>
      </c>
      <c r="CA28" s="5">
        <v>15</v>
      </c>
      <c r="CB28" s="6" t="s">
        <v>96</v>
      </c>
      <c r="CC28" s="6" t="s">
        <v>96</v>
      </c>
      <c r="CD28" s="6" t="s">
        <v>96</v>
      </c>
      <c r="CE28" s="6" t="s">
        <v>96</v>
      </c>
      <c r="CF28" s="6" t="s">
        <v>96</v>
      </c>
      <c r="CG28" s="6" t="s">
        <v>96</v>
      </c>
      <c r="CH28" s="6" t="s">
        <v>96</v>
      </c>
      <c r="CI28" s="6" t="s">
        <v>97</v>
      </c>
      <c r="CJ28" s="5">
        <v>1</v>
      </c>
      <c r="CK28" s="5">
        <v>15</v>
      </c>
      <c r="CL28" s="5">
        <v>15</v>
      </c>
      <c r="CM28" s="5">
        <v>1</v>
      </c>
      <c r="CN28" s="5">
        <v>0.5</v>
      </c>
      <c r="CO28" s="5">
        <v>0.4</v>
      </c>
    </row>
    <row r="29" spans="1:93" x14ac:dyDescent="0.3">
      <c r="A29" s="2" t="s">
        <v>92</v>
      </c>
      <c r="B29" s="2" t="s">
        <v>121</v>
      </c>
      <c r="C29" s="2" t="s">
        <v>139</v>
      </c>
      <c r="D29" s="2" t="s">
        <v>140</v>
      </c>
      <c r="E29" s="6" t="s">
        <v>104</v>
      </c>
      <c r="F29" s="5">
        <v>490</v>
      </c>
      <c r="G29" s="5">
        <v>43</v>
      </c>
      <c r="H29" s="5">
        <v>0</v>
      </c>
      <c r="I29" s="5">
        <v>0</v>
      </c>
      <c r="J29" s="5">
        <v>10</v>
      </c>
      <c r="K29" s="5">
        <v>13</v>
      </c>
      <c r="L29" s="5">
        <v>1</v>
      </c>
      <c r="M29" s="5">
        <v>2</v>
      </c>
      <c r="N29" s="5">
        <v>17</v>
      </c>
      <c r="O29" s="5">
        <v>0</v>
      </c>
      <c r="P29" s="5">
        <v>0</v>
      </c>
      <c r="Q29" s="5">
        <v>0</v>
      </c>
      <c r="R29" s="5">
        <v>67</v>
      </c>
      <c r="S29" s="5">
        <v>145</v>
      </c>
      <c r="T29" s="5">
        <v>3</v>
      </c>
      <c r="U29" s="5">
        <v>8</v>
      </c>
      <c r="V29" s="5">
        <v>267</v>
      </c>
      <c r="W29" s="5">
        <v>0</v>
      </c>
      <c r="X29" s="5">
        <v>0</v>
      </c>
      <c r="Y29" s="5">
        <v>0</v>
      </c>
      <c r="Z29" s="5">
        <v>0</v>
      </c>
      <c r="AA29" s="6" t="s">
        <v>96</v>
      </c>
      <c r="AB29" s="6" t="s">
        <v>97</v>
      </c>
      <c r="AC29" s="6" t="s">
        <v>96</v>
      </c>
      <c r="AD29" s="6" t="s">
        <v>96</v>
      </c>
      <c r="AE29" s="7"/>
      <c r="AF29" s="7"/>
      <c r="AG29" s="7"/>
      <c r="AH29" s="7"/>
      <c r="AI29" s="7"/>
      <c r="AJ29" s="5">
        <v>200</v>
      </c>
      <c r="AK29" s="8">
        <v>0.38</v>
      </c>
      <c r="AL29" s="8">
        <v>0.62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8">
        <v>0</v>
      </c>
      <c r="AU29" s="5">
        <v>100</v>
      </c>
      <c r="AV29" s="5">
        <v>100</v>
      </c>
      <c r="AW29" s="5">
        <v>0</v>
      </c>
      <c r="AX29" s="5">
        <v>0</v>
      </c>
      <c r="AY29" s="5">
        <v>0</v>
      </c>
      <c r="AZ29" s="5">
        <v>23</v>
      </c>
      <c r="BA29" s="5">
        <v>23</v>
      </c>
      <c r="BB29" s="5">
        <v>0</v>
      </c>
      <c r="BC29" s="5">
        <v>0</v>
      </c>
      <c r="BD29" s="5">
        <v>77</v>
      </c>
      <c r="BE29" s="5">
        <v>100</v>
      </c>
      <c r="BF29" s="5">
        <v>100</v>
      </c>
      <c r="BG29" s="5">
        <v>100</v>
      </c>
      <c r="BH29" s="5">
        <v>100</v>
      </c>
      <c r="BI29" s="5">
        <v>0</v>
      </c>
      <c r="BJ29" s="5">
        <v>0</v>
      </c>
      <c r="BK29" s="5">
        <v>0</v>
      </c>
      <c r="BL29" s="5">
        <v>100</v>
      </c>
      <c r="BM29" s="5">
        <v>1</v>
      </c>
      <c r="BN29" s="5">
        <v>1</v>
      </c>
      <c r="BO29" s="5" t="s">
        <v>97</v>
      </c>
      <c r="BP29" s="5" t="s">
        <v>97</v>
      </c>
      <c r="BQ29" s="5" t="s">
        <v>98</v>
      </c>
      <c r="BR29" s="6" t="s">
        <v>97</v>
      </c>
      <c r="BS29" s="6" t="s">
        <v>97</v>
      </c>
      <c r="BT29" s="6" t="s">
        <v>96</v>
      </c>
      <c r="BU29" s="6" t="s">
        <v>97</v>
      </c>
      <c r="BV29" s="6" t="s">
        <v>97</v>
      </c>
      <c r="BW29" s="5">
        <v>0</v>
      </c>
      <c r="BX29" s="5">
        <v>0</v>
      </c>
      <c r="BY29" s="5">
        <v>0</v>
      </c>
      <c r="BZ29" s="5">
        <v>0</v>
      </c>
      <c r="CA29" s="5">
        <v>25</v>
      </c>
      <c r="CB29" s="6" t="s">
        <v>98</v>
      </c>
      <c r="CC29" s="6" t="s">
        <v>98</v>
      </c>
      <c r="CD29" s="6" t="s">
        <v>98</v>
      </c>
      <c r="CE29" s="6" t="s">
        <v>98</v>
      </c>
      <c r="CF29" s="6" t="s">
        <v>96</v>
      </c>
      <c r="CG29" s="6" t="s">
        <v>96</v>
      </c>
      <c r="CH29" s="6" t="s">
        <v>96</v>
      </c>
      <c r="CI29" s="6" t="s">
        <v>96</v>
      </c>
      <c r="CJ29" s="5">
        <v>0</v>
      </c>
      <c r="CK29" s="5">
        <v>0</v>
      </c>
      <c r="CL29" s="5">
        <v>0</v>
      </c>
      <c r="CM29" s="5">
        <v>0</v>
      </c>
      <c r="CN29" s="5">
        <v>0</v>
      </c>
      <c r="CO29" s="5">
        <v>0</v>
      </c>
    </row>
    <row r="30" spans="1:93" x14ac:dyDescent="0.3">
      <c r="A30" s="2" t="s">
        <v>92</v>
      </c>
      <c r="B30" s="2" t="s">
        <v>121</v>
      </c>
      <c r="C30" s="2" t="s">
        <v>139</v>
      </c>
      <c r="D30" s="2" t="s">
        <v>141</v>
      </c>
      <c r="E30" s="6" t="s">
        <v>95</v>
      </c>
      <c r="F30" s="5">
        <v>60</v>
      </c>
      <c r="G30" s="5">
        <v>8</v>
      </c>
      <c r="H30" s="5">
        <v>1</v>
      </c>
      <c r="I30" s="5">
        <v>5</v>
      </c>
      <c r="J30" s="5">
        <v>0</v>
      </c>
      <c r="K30" s="5">
        <v>1</v>
      </c>
      <c r="L30" s="5">
        <v>0</v>
      </c>
      <c r="M30" s="5">
        <v>2</v>
      </c>
      <c r="N30" s="5">
        <v>0</v>
      </c>
      <c r="O30" s="5">
        <v>0</v>
      </c>
      <c r="P30" s="5">
        <v>0</v>
      </c>
      <c r="Q30" s="5">
        <v>52</v>
      </c>
      <c r="R30" s="5">
        <v>0</v>
      </c>
      <c r="S30" s="5">
        <v>1</v>
      </c>
      <c r="T30" s="5">
        <v>0</v>
      </c>
      <c r="U30" s="5">
        <v>7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6" t="s">
        <v>96</v>
      </c>
      <c r="AB30" s="6" t="s">
        <v>97</v>
      </c>
      <c r="AC30" s="7"/>
      <c r="AD30" s="7"/>
      <c r="AE30" s="7"/>
      <c r="AF30" s="7"/>
      <c r="AG30" s="7"/>
      <c r="AH30" s="7"/>
      <c r="AI30" s="6" t="s">
        <v>96</v>
      </c>
      <c r="AJ30" s="5"/>
      <c r="AK30" s="8">
        <v>0.31</v>
      </c>
      <c r="AL30" s="8">
        <v>0.69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5">
        <v>100</v>
      </c>
      <c r="AV30" s="5">
        <v>100</v>
      </c>
      <c r="AW30" s="5">
        <v>0</v>
      </c>
      <c r="AX30" s="5">
        <v>0</v>
      </c>
      <c r="AY30" s="5">
        <v>0</v>
      </c>
      <c r="AZ30" s="5">
        <v>100</v>
      </c>
      <c r="BA30" s="5">
        <v>100</v>
      </c>
      <c r="BB30" s="5">
        <v>0</v>
      </c>
      <c r="BC30" s="5">
        <v>0</v>
      </c>
      <c r="BD30" s="5">
        <v>0</v>
      </c>
      <c r="BE30" s="5">
        <v>100</v>
      </c>
      <c r="BF30" s="5">
        <v>100</v>
      </c>
      <c r="BG30" s="5">
        <v>100</v>
      </c>
      <c r="BH30" s="5">
        <v>100</v>
      </c>
      <c r="BI30" s="5">
        <v>0</v>
      </c>
      <c r="BJ30" s="5">
        <v>0</v>
      </c>
      <c r="BK30" s="5">
        <v>0</v>
      </c>
      <c r="BL30" s="5">
        <v>100</v>
      </c>
      <c r="BM30" s="5">
        <v>0</v>
      </c>
      <c r="BN30" s="5" t="s">
        <v>98</v>
      </c>
      <c r="BO30" s="5" t="s">
        <v>97</v>
      </c>
      <c r="BP30" s="5" t="s">
        <v>97</v>
      </c>
      <c r="BQ30" s="5" t="s">
        <v>98</v>
      </c>
      <c r="BR30" s="6" t="s">
        <v>97</v>
      </c>
      <c r="BS30" s="6" t="s">
        <v>97</v>
      </c>
      <c r="BT30" s="6" t="s">
        <v>96</v>
      </c>
      <c r="BU30" s="6" t="s">
        <v>97</v>
      </c>
      <c r="BV30" s="6" t="s">
        <v>97</v>
      </c>
      <c r="BW30" s="5">
        <v>0</v>
      </c>
      <c r="BX30" s="5">
        <v>0</v>
      </c>
      <c r="BY30" s="5">
        <v>0</v>
      </c>
      <c r="BZ30" s="5">
        <v>0</v>
      </c>
      <c r="CA30" s="5">
        <v>25</v>
      </c>
      <c r="CB30" s="6" t="s">
        <v>98</v>
      </c>
      <c r="CC30" s="6" t="s">
        <v>98</v>
      </c>
      <c r="CD30" s="6" t="s">
        <v>98</v>
      </c>
      <c r="CE30" s="6" t="s">
        <v>98</v>
      </c>
      <c r="CF30" s="6" t="s">
        <v>96</v>
      </c>
      <c r="CG30" s="6" t="s">
        <v>96</v>
      </c>
      <c r="CH30" s="6" t="s">
        <v>96</v>
      </c>
      <c r="CI30" s="6" t="s">
        <v>96</v>
      </c>
      <c r="CJ30" s="5">
        <v>0</v>
      </c>
      <c r="CK30" s="5">
        <v>0</v>
      </c>
      <c r="CL30" s="5">
        <v>0</v>
      </c>
      <c r="CM30" s="5">
        <v>0</v>
      </c>
      <c r="CN30" s="5">
        <v>0</v>
      </c>
      <c r="CO30" s="5">
        <v>0</v>
      </c>
    </row>
    <row r="31" spans="1:93" x14ac:dyDescent="0.3">
      <c r="A31" s="2" t="s">
        <v>92</v>
      </c>
      <c r="B31" s="2" t="s">
        <v>121</v>
      </c>
      <c r="C31" s="2" t="s">
        <v>139</v>
      </c>
      <c r="D31" s="2" t="s">
        <v>142</v>
      </c>
      <c r="E31" s="6" t="s">
        <v>95</v>
      </c>
      <c r="F31" s="5">
        <v>45</v>
      </c>
      <c r="G31" s="5">
        <v>4</v>
      </c>
      <c r="H31" s="5">
        <v>0</v>
      </c>
      <c r="I31" s="5">
        <v>0</v>
      </c>
      <c r="J31" s="5">
        <v>2</v>
      </c>
      <c r="K31" s="5">
        <v>0</v>
      </c>
      <c r="L31" s="5">
        <v>1</v>
      </c>
      <c r="M31" s="5">
        <v>1</v>
      </c>
      <c r="N31" s="5">
        <v>0</v>
      </c>
      <c r="O31" s="5">
        <v>0</v>
      </c>
      <c r="P31" s="5">
        <v>0</v>
      </c>
      <c r="Q31" s="5">
        <v>0</v>
      </c>
      <c r="R31" s="5">
        <v>23</v>
      </c>
      <c r="S31" s="5">
        <v>0</v>
      </c>
      <c r="T31" s="5">
        <v>21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6" t="s">
        <v>96</v>
      </c>
      <c r="AB31" s="6" t="s">
        <v>97</v>
      </c>
      <c r="AC31" s="7"/>
      <c r="AD31" s="7"/>
      <c r="AE31" s="7"/>
      <c r="AF31" s="7"/>
      <c r="AG31" s="7"/>
      <c r="AH31" s="7"/>
      <c r="AI31" s="6" t="s">
        <v>96</v>
      </c>
      <c r="AJ31" s="5"/>
      <c r="AK31" s="8">
        <v>0.54</v>
      </c>
      <c r="AL31" s="8">
        <v>0.46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5">
        <v>100</v>
      </c>
      <c r="AV31" s="5">
        <v>100</v>
      </c>
      <c r="AW31" s="5">
        <v>0</v>
      </c>
      <c r="AX31" s="5">
        <v>0</v>
      </c>
      <c r="AY31" s="5">
        <v>0</v>
      </c>
      <c r="AZ31" s="5">
        <v>0</v>
      </c>
      <c r="BA31" s="5">
        <v>0</v>
      </c>
      <c r="BB31" s="5">
        <v>0</v>
      </c>
      <c r="BC31" s="5">
        <v>0</v>
      </c>
      <c r="BD31" s="5">
        <v>100</v>
      </c>
      <c r="BE31" s="5">
        <v>100</v>
      </c>
      <c r="BF31" s="5">
        <v>100</v>
      </c>
      <c r="BG31" s="5">
        <v>100</v>
      </c>
      <c r="BH31" s="5">
        <v>100</v>
      </c>
      <c r="BI31" s="5">
        <v>0</v>
      </c>
      <c r="BJ31" s="5">
        <v>0</v>
      </c>
      <c r="BK31" s="5">
        <v>0</v>
      </c>
      <c r="BL31" s="5">
        <v>100</v>
      </c>
      <c r="BM31" s="5">
        <v>0</v>
      </c>
      <c r="BN31" s="5" t="s">
        <v>98</v>
      </c>
      <c r="BO31" s="5" t="s">
        <v>97</v>
      </c>
      <c r="BP31" s="5" t="s">
        <v>97</v>
      </c>
      <c r="BQ31" s="5" t="s">
        <v>98</v>
      </c>
      <c r="BR31" s="6" t="s">
        <v>97</v>
      </c>
      <c r="BS31" s="6" t="s">
        <v>97</v>
      </c>
      <c r="BT31" s="6" t="s">
        <v>96</v>
      </c>
      <c r="BU31" s="6" t="s">
        <v>97</v>
      </c>
      <c r="BV31" s="6" t="s">
        <v>97</v>
      </c>
      <c r="BW31" s="5">
        <v>0</v>
      </c>
      <c r="BX31" s="5">
        <v>0</v>
      </c>
      <c r="BY31" s="5">
        <v>0</v>
      </c>
      <c r="BZ31" s="5">
        <v>0</v>
      </c>
      <c r="CA31" s="5">
        <v>25</v>
      </c>
      <c r="CB31" s="6" t="s">
        <v>98</v>
      </c>
      <c r="CC31" s="6" t="s">
        <v>98</v>
      </c>
      <c r="CD31" s="6" t="s">
        <v>98</v>
      </c>
      <c r="CE31" s="6" t="s">
        <v>98</v>
      </c>
      <c r="CF31" s="6" t="s">
        <v>96</v>
      </c>
      <c r="CG31" s="6" t="s">
        <v>96</v>
      </c>
      <c r="CH31" s="6" t="s">
        <v>96</v>
      </c>
      <c r="CI31" s="6" t="s">
        <v>96</v>
      </c>
      <c r="CJ31" s="5">
        <v>0</v>
      </c>
      <c r="CK31" s="5">
        <v>0</v>
      </c>
      <c r="CL31" s="5">
        <v>0</v>
      </c>
      <c r="CM31" s="5">
        <v>0</v>
      </c>
      <c r="CN31" s="5">
        <v>0</v>
      </c>
      <c r="CO31" s="5">
        <v>0</v>
      </c>
    </row>
    <row r="32" spans="1:93" x14ac:dyDescent="0.3">
      <c r="A32" s="2" t="s">
        <v>92</v>
      </c>
      <c r="B32" s="2" t="s">
        <v>121</v>
      </c>
      <c r="C32" s="2" t="s">
        <v>143</v>
      </c>
      <c r="D32" s="2" t="s">
        <v>144</v>
      </c>
      <c r="E32" s="6" t="s">
        <v>95</v>
      </c>
      <c r="F32" s="5">
        <v>545</v>
      </c>
      <c r="G32" s="5">
        <v>52</v>
      </c>
      <c r="H32" s="5">
        <v>0</v>
      </c>
      <c r="I32" s="5">
        <v>0</v>
      </c>
      <c r="J32" s="5">
        <v>28</v>
      </c>
      <c r="K32" s="5">
        <v>4</v>
      </c>
      <c r="L32" s="5">
        <v>0</v>
      </c>
      <c r="M32" s="5">
        <v>12</v>
      </c>
      <c r="N32" s="5">
        <v>8</v>
      </c>
      <c r="O32" s="5">
        <v>0</v>
      </c>
      <c r="P32" s="5">
        <v>0</v>
      </c>
      <c r="Q32" s="5">
        <v>0</v>
      </c>
      <c r="R32" s="5">
        <v>369</v>
      </c>
      <c r="S32" s="5">
        <v>16</v>
      </c>
      <c r="T32" s="5">
        <v>0</v>
      </c>
      <c r="U32" s="5">
        <v>110</v>
      </c>
      <c r="V32" s="5">
        <v>50</v>
      </c>
      <c r="W32" s="5">
        <v>0</v>
      </c>
      <c r="X32" s="5">
        <v>0</v>
      </c>
      <c r="Y32" s="5">
        <v>0</v>
      </c>
      <c r="Z32" s="5">
        <v>0</v>
      </c>
      <c r="AA32" s="6" t="s">
        <v>96</v>
      </c>
      <c r="AB32" s="6" t="s">
        <v>97</v>
      </c>
      <c r="AC32" s="6" t="s">
        <v>96</v>
      </c>
      <c r="AD32" s="7"/>
      <c r="AE32" s="7"/>
      <c r="AF32" s="7"/>
      <c r="AG32" s="7"/>
      <c r="AH32" s="7"/>
      <c r="AI32" s="7"/>
      <c r="AJ32" s="5"/>
      <c r="AK32" s="8">
        <v>0.5</v>
      </c>
      <c r="AL32" s="8">
        <v>0.1</v>
      </c>
      <c r="AM32" s="8">
        <v>0</v>
      </c>
      <c r="AN32" s="8">
        <v>0.4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8">
        <v>0</v>
      </c>
      <c r="AU32" s="5">
        <v>99</v>
      </c>
      <c r="AV32" s="5">
        <v>99</v>
      </c>
      <c r="AW32" s="5">
        <v>0</v>
      </c>
      <c r="AX32" s="5">
        <v>0</v>
      </c>
      <c r="AY32" s="5">
        <v>1</v>
      </c>
      <c r="AZ32" s="5">
        <v>100</v>
      </c>
      <c r="BA32" s="5">
        <v>50</v>
      </c>
      <c r="BB32" s="5">
        <v>10</v>
      </c>
      <c r="BC32" s="5">
        <v>0</v>
      </c>
      <c r="BD32" s="5">
        <v>40</v>
      </c>
      <c r="BE32" s="5">
        <v>100</v>
      </c>
      <c r="BF32" s="5">
        <v>100</v>
      </c>
      <c r="BG32" s="5">
        <v>100</v>
      </c>
      <c r="BH32" s="5">
        <v>0</v>
      </c>
      <c r="BI32" s="5">
        <v>0</v>
      </c>
      <c r="BJ32" s="5">
        <v>0</v>
      </c>
      <c r="BK32" s="5">
        <v>0</v>
      </c>
      <c r="BL32" s="5">
        <v>100</v>
      </c>
      <c r="BM32" s="5">
        <v>100</v>
      </c>
      <c r="BN32" s="5">
        <v>2</v>
      </c>
      <c r="BO32" s="5" t="s">
        <v>96</v>
      </c>
      <c r="BP32" s="5" t="s">
        <v>96</v>
      </c>
      <c r="BQ32" s="5">
        <v>3</v>
      </c>
      <c r="BR32" s="6" t="s">
        <v>96</v>
      </c>
      <c r="BS32" s="6" t="s">
        <v>97</v>
      </c>
      <c r="BT32" s="6" t="s">
        <v>97</v>
      </c>
      <c r="BU32" s="6" t="s">
        <v>97</v>
      </c>
      <c r="BV32" s="6" t="s">
        <v>97</v>
      </c>
      <c r="BW32" s="5">
        <v>1</v>
      </c>
      <c r="BX32" s="5">
        <v>1</v>
      </c>
      <c r="BY32" s="5">
        <v>1</v>
      </c>
      <c r="BZ32" s="5">
        <v>45</v>
      </c>
      <c r="CA32" s="5">
        <v>48</v>
      </c>
      <c r="CB32" s="6" t="s">
        <v>98</v>
      </c>
      <c r="CC32" s="6" t="s">
        <v>96</v>
      </c>
      <c r="CD32" s="6" t="s">
        <v>98</v>
      </c>
      <c r="CE32" s="6" t="s">
        <v>96</v>
      </c>
      <c r="CF32" s="6" t="s">
        <v>96</v>
      </c>
      <c r="CG32" s="6" t="s">
        <v>96</v>
      </c>
      <c r="CH32" s="6" t="s">
        <v>96</v>
      </c>
      <c r="CI32" s="6" t="s">
        <v>96</v>
      </c>
      <c r="CJ32" s="5">
        <v>1</v>
      </c>
      <c r="CK32" s="5">
        <v>12</v>
      </c>
      <c r="CL32" s="5">
        <v>22</v>
      </c>
      <c r="CM32" s="5">
        <v>1</v>
      </c>
      <c r="CN32" s="5">
        <v>3</v>
      </c>
      <c r="CO32" s="5">
        <v>0</v>
      </c>
    </row>
    <row r="33" spans="1:93" x14ac:dyDescent="0.3">
      <c r="A33" s="2" t="s">
        <v>92</v>
      </c>
      <c r="B33" s="2" t="s">
        <v>121</v>
      </c>
      <c r="C33" s="2" t="s">
        <v>145</v>
      </c>
      <c r="D33" s="2" t="s">
        <v>146</v>
      </c>
      <c r="E33" s="6" t="s">
        <v>104</v>
      </c>
      <c r="F33" s="5">
        <v>339</v>
      </c>
      <c r="G33" s="5">
        <v>20</v>
      </c>
      <c r="H33" s="5">
        <v>0</v>
      </c>
      <c r="I33" s="5">
        <v>0</v>
      </c>
      <c r="J33" s="5">
        <v>20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339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6" t="s">
        <v>96</v>
      </c>
      <c r="AB33" s="6" t="s">
        <v>96</v>
      </c>
      <c r="AC33" s="7"/>
      <c r="AD33" s="7"/>
      <c r="AE33" s="9" t="s">
        <v>96</v>
      </c>
      <c r="AF33" s="7"/>
      <c r="AG33" s="7"/>
      <c r="AH33" s="7"/>
      <c r="AI33" s="7"/>
      <c r="AJ33" s="5">
        <v>200</v>
      </c>
      <c r="AK33" s="8">
        <v>0.67</v>
      </c>
      <c r="AL33" s="8">
        <v>0</v>
      </c>
      <c r="AM33" s="8">
        <v>0.33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0</v>
      </c>
      <c r="AU33" s="5">
        <v>100</v>
      </c>
      <c r="AV33" s="5">
        <v>100</v>
      </c>
      <c r="AW33" s="5">
        <v>0</v>
      </c>
      <c r="AX33" s="5">
        <v>0</v>
      </c>
      <c r="AY33" s="5">
        <v>0</v>
      </c>
      <c r="AZ33" s="5">
        <v>94</v>
      </c>
      <c r="BA33" s="5">
        <v>94</v>
      </c>
      <c r="BB33" s="5">
        <v>0</v>
      </c>
      <c r="BC33" s="5">
        <v>0</v>
      </c>
      <c r="BD33" s="5">
        <v>6</v>
      </c>
      <c r="BE33" s="5">
        <v>100</v>
      </c>
      <c r="BF33" s="5">
        <v>100</v>
      </c>
      <c r="BG33" s="5">
        <v>100</v>
      </c>
      <c r="BH33" s="5">
        <v>0</v>
      </c>
      <c r="BI33" s="5">
        <v>0</v>
      </c>
      <c r="BJ33" s="5">
        <v>0</v>
      </c>
      <c r="BK33" s="5">
        <v>0</v>
      </c>
      <c r="BL33" s="5">
        <v>100</v>
      </c>
      <c r="BM33" s="5">
        <v>100</v>
      </c>
      <c r="BN33" s="5">
        <v>2</v>
      </c>
      <c r="BO33" s="5" t="s">
        <v>96</v>
      </c>
      <c r="BP33" s="5" t="s">
        <v>96</v>
      </c>
      <c r="BQ33" s="5">
        <v>6</v>
      </c>
      <c r="BR33" s="6" t="s">
        <v>96</v>
      </c>
      <c r="BS33" s="6" t="s">
        <v>97</v>
      </c>
      <c r="BT33" s="6" t="s">
        <v>97</v>
      </c>
      <c r="BU33" s="6" t="s">
        <v>97</v>
      </c>
      <c r="BV33" s="6" t="s">
        <v>97</v>
      </c>
      <c r="BW33" s="5">
        <v>1</v>
      </c>
      <c r="BX33" s="5">
        <v>1</v>
      </c>
      <c r="BY33" s="5">
        <v>1</v>
      </c>
      <c r="BZ33" s="5">
        <v>1</v>
      </c>
      <c r="CA33" s="5">
        <v>55</v>
      </c>
      <c r="CB33" s="6" t="s">
        <v>98</v>
      </c>
      <c r="CC33" s="6" t="s">
        <v>98</v>
      </c>
      <c r="CD33" s="6" t="s">
        <v>98</v>
      </c>
      <c r="CE33" s="6" t="s">
        <v>98</v>
      </c>
      <c r="CF33" s="6" t="s">
        <v>96</v>
      </c>
      <c r="CG33" s="6" t="s">
        <v>96</v>
      </c>
      <c r="CH33" s="6" t="s">
        <v>96</v>
      </c>
      <c r="CI33" s="6" t="s">
        <v>96</v>
      </c>
      <c r="CJ33" s="5">
        <v>1</v>
      </c>
      <c r="CK33" s="5">
        <v>1</v>
      </c>
      <c r="CL33" s="5">
        <v>30</v>
      </c>
      <c r="CM33" s="5">
        <v>0</v>
      </c>
      <c r="CN33" s="5">
        <v>1</v>
      </c>
      <c r="CO33" s="5">
        <v>0</v>
      </c>
    </row>
    <row r="34" spans="1:93" x14ac:dyDescent="0.3">
      <c r="A34" s="2" t="s">
        <v>92</v>
      </c>
      <c r="B34" s="2" t="s">
        <v>121</v>
      </c>
      <c r="C34" s="2" t="s">
        <v>145</v>
      </c>
      <c r="D34" s="2" t="s">
        <v>147</v>
      </c>
      <c r="E34" s="6" t="s">
        <v>95</v>
      </c>
      <c r="F34" s="5">
        <v>541</v>
      </c>
      <c r="G34" s="5">
        <v>28</v>
      </c>
      <c r="H34" s="5">
        <v>0</v>
      </c>
      <c r="I34" s="5">
        <v>0</v>
      </c>
      <c r="J34" s="5">
        <v>23</v>
      </c>
      <c r="K34" s="5">
        <v>0</v>
      </c>
      <c r="L34" s="5">
        <v>0</v>
      </c>
      <c r="M34" s="5">
        <v>1</v>
      </c>
      <c r="N34" s="5">
        <v>4</v>
      </c>
      <c r="O34" s="5">
        <v>0</v>
      </c>
      <c r="P34" s="5">
        <v>0</v>
      </c>
      <c r="Q34" s="5">
        <v>0</v>
      </c>
      <c r="R34" s="5">
        <v>406</v>
      </c>
      <c r="S34" s="5">
        <v>0</v>
      </c>
      <c r="T34" s="5">
        <v>0</v>
      </c>
      <c r="U34" s="5">
        <v>10</v>
      </c>
      <c r="V34" s="5">
        <v>125</v>
      </c>
      <c r="W34" s="5">
        <v>0</v>
      </c>
      <c r="X34" s="5">
        <v>0</v>
      </c>
      <c r="Y34" s="5">
        <v>0</v>
      </c>
      <c r="Z34" s="5">
        <v>0</v>
      </c>
      <c r="AA34" s="6" t="s">
        <v>96</v>
      </c>
      <c r="AB34" s="6" t="s">
        <v>97</v>
      </c>
      <c r="AC34" s="7"/>
      <c r="AD34" s="7"/>
      <c r="AE34" s="7"/>
      <c r="AF34" s="7"/>
      <c r="AG34" s="7"/>
      <c r="AH34" s="7"/>
      <c r="AI34" s="6" t="s">
        <v>96</v>
      </c>
      <c r="AJ34" s="5"/>
      <c r="AK34" s="8">
        <v>0.67</v>
      </c>
      <c r="AL34" s="8">
        <v>0</v>
      </c>
      <c r="AM34" s="8">
        <v>0.33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5">
        <v>100</v>
      </c>
      <c r="AV34" s="5">
        <v>80</v>
      </c>
      <c r="AW34" s="5">
        <v>0</v>
      </c>
      <c r="AX34" s="5">
        <v>0</v>
      </c>
      <c r="AY34" s="5">
        <v>20</v>
      </c>
      <c r="AZ34" s="5">
        <v>85</v>
      </c>
      <c r="BA34" s="5">
        <v>85</v>
      </c>
      <c r="BB34" s="5">
        <v>0</v>
      </c>
      <c r="BC34" s="5">
        <v>0</v>
      </c>
      <c r="BD34" s="5">
        <v>15</v>
      </c>
      <c r="BE34" s="5">
        <v>100</v>
      </c>
      <c r="BF34" s="5">
        <v>80</v>
      </c>
      <c r="BG34" s="5">
        <v>100</v>
      </c>
      <c r="BH34" s="5">
        <v>0</v>
      </c>
      <c r="BI34" s="5">
        <v>0</v>
      </c>
      <c r="BJ34" s="5">
        <v>0</v>
      </c>
      <c r="BK34" s="5">
        <v>0</v>
      </c>
      <c r="BL34" s="5">
        <v>100</v>
      </c>
      <c r="BM34" s="5">
        <v>100</v>
      </c>
      <c r="BN34" s="5">
        <v>2</v>
      </c>
      <c r="BO34" s="5" t="s">
        <v>96</v>
      </c>
      <c r="BP34" s="5" t="s">
        <v>96</v>
      </c>
      <c r="BQ34" s="5">
        <v>6</v>
      </c>
      <c r="BR34" s="6" t="s">
        <v>96</v>
      </c>
      <c r="BS34" s="6" t="s">
        <v>97</v>
      </c>
      <c r="BT34" s="6" t="s">
        <v>97</v>
      </c>
      <c r="BU34" s="6" t="s">
        <v>97</v>
      </c>
      <c r="BV34" s="6" t="s">
        <v>97</v>
      </c>
      <c r="BW34" s="5">
        <v>1</v>
      </c>
      <c r="BX34" s="5">
        <v>1</v>
      </c>
      <c r="BY34" s="5">
        <v>1</v>
      </c>
      <c r="BZ34" s="5">
        <v>1</v>
      </c>
      <c r="CA34" s="5">
        <v>55</v>
      </c>
      <c r="CB34" s="6" t="s">
        <v>98</v>
      </c>
      <c r="CC34" s="6" t="s">
        <v>98</v>
      </c>
      <c r="CD34" s="6" t="s">
        <v>98</v>
      </c>
      <c r="CE34" s="6" t="s">
        <v>98</v>
      </c>
      <c r="CF34" s="6" t="s">
        <v>96</v>
      </c>
      <c r="CG34" s="6" t="s">
        <v>96</v>
      </c>
      <c r="CH34" s="6" t="s">
        <v>96</v>
      </c>
      <c r="CI34" s="6" t="s">
        <v>96</v>
      </c>
      <c r="CJ34" s="5">
        <v>1</v>
      </c>
      <c r="CK34" s="5">
        <v>1</v>
      </c>
      <c r="CL34" s="5">
        <v>30</v>
      </c>
      <c r="CM34" s="5">
        <v>0</v>
      </c>
      <c r="CN34" s="5">
        <v>1</v>
      </c>
      <c r="CO34" s="5">
        <v>0</v>
      </c>
    </row>
    <row r="35" spans="1:93" x14ac:dyDescent="0.3">
      <c r="A35" s="2" t="s">
        <v>92</v>
      </c>
      <c r="B35" s="2" t="s">
        <v>121</v>
      </c>
      <c r="C35" s="2" t="s">
        <v>148</v>
      </c>
      <c r="D35" s="2" t="s">
        <v>149</v>
      </c>
      <c r="E35" s="6" t="s">
        <v>102</v>
      </c>
      <c r="F35" s="5">
        <v>100</v>
      </c>
      <c r="G35" s="5">
        <v>22</v>
      </c>
      <c r="H35" s="5">
        <v>1</v>
      </c>
      <c r="I35" s="5">
        <v>22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100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22</v>
      </c>
      <c r="Z35" s="5">
        <v>100</v>
      </c>
      <c r="AA35" s="6" t="s">
        <v>96</v>
      </c>
      <c r="AB35" s="6" t="s">
        <v>96</v>
      </c>
      <c r="AC35" s="7"/>
      <c r="AD35" s="7"/>
      <c r="AE35" s="7"/>
      <c r="AF35" s="7"/>
      <c r="AG35" s="7"/>
      <c r="AH35" s="7"/>
      <c r="AI35" s="6" t="s">
        <v>96</v>
      </c>
      <c r="AJ35" s="5"/>
      <c r="AK35" s="8">
        <v>0</v>
      </c>
      <c r="AL35" s="8">
        <v>1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8">
        <v>0</v>
      </c>
      <c r="AT35" s="8">
        <v>0</v>
      </c>
      <c r="AU35" s="5">
        <v>100</v>
      </c>
      <c r="AV35" s="5">
        <v>100</v>
      </c>
      <c r="AW35" s="5">
        <v>0</v>
      </c>
      <c r="AX35" s="5">
        <v>0</v>
      </c>
      <c r="AY35" s="5">
        <v>0</v>
      </c>
      <c r="AZ35" s="5">
        <v>100</v>
      </c>
      <c r="BA35" s="5">
        <v>100</v>
      </c>
      <c r="BB35" s="5">
        <v>0</v>
      </c>
      <c r="BC35" s="5">
        <v>0</v>
      </c>
      <c r="BD35" s="5">
        <v>0</v>
      </c>
      <c r="BE35" s="5">
        <v>100</v>
      </c>
      <c r="BF35" s="5">
        <v>100</v>
      </c>
      <c r="BG35" s="5">
        <v>100</v>
      </c>
      <c r="BH35" s="5">
        <v>70</v>
      </c>
      <c r="BI35" s="5">
        <v>0</v>
      </c>
      <c r="BJ35" s="5">
        <v>0</v>
      </c>
      <c r="BK35" s="5">
        <v>10</v>
      </c>
      <c r="BL35" s="5">
        <v>90</v>
      </c>
      <c r="BM35" s="5">
        <v>100</v>
      </c>
      <c r="BN35" s="5">
        <v>2</v>
      </c>
      <c r="BO35" s="5" t="s">
        <v>96</v>
      </c>
      <c r="BP35" s="5" t="s">
        <v>96</v>
      </c>
      <c r="BQ35" s="5">
        <v>3</v>
      </c>
      <c r="BR35" s="6" t="s">
        <v>97</v>
      </c>
      <c r="BS35" s="6" t="s">
        <v>97</v>
      </c>
      <c r="BT35" s="6" t="s">
        <v>97</v>
      </c>
      <c r="BU35" s="6" t="s">
        <v>97</v>
      </c>
      <c r="BV35" s="6" t="s">
        <v>97</v>
      </c>
      <c r="BW35" s="5">
        <v>0</v>
      </c>
      <c r="BX35" s="5">
        <v>0</v>
      </c>
      <c r="BY35" s="5">
        <v>0</v>
      </c>
      <c r="BZ35" s="5">
        <v>0</v>
      </c>
      <c r="CA35" s="5">
        <v>0</v>
      </c>
      <c r="CB35" s="6" t="s">
        <v>98</v>
      </c>
      <c r="CC35" s="6" t="s">
        <v>98</v>
      </c>
      <c r="CD35" s="6" t="s">
        <v>98</v>
      </c>
      <c r="CE35" s="6" t="s">
        <v>98</v>
      </c>
      <c r="CF35" s="6" t="s">
        <v>98</v>
      </c>
      <c r="CG35" s="6" t="s">
        <v>96</v>
      </c>
      <c r="CH35" s="6" t="s">
        <v>96</v>
      </c>
      <c r="CI35" s="6" t="s">
        <v>96</v>
      </c>
      <c r="CJ35" s="5">
        <v>0</v>
      </c>
      <c r="CK35" s="5">
        <v>0</v>
      </c>
      <c r="CL35" s="5">
        <v>6</v>
      </c>
      <c r="CM35" s="5">
        <v>0</v>
      </c>
      <c r="CN35" s="5">
        <v>0</v>
      </c>
      <c r="CO35" s="5">
        <v>0</v>
      </c>
    </row>
    <row r="36" spans="1:93" x14ac:dyDescent="0.3">
      <c r="A36" s="2" t="s">
        <v>92</v>
      </c>
      <c r="B36" s="2" t="s">
        <v>121</v>
      </c>
      <c r="C36" s="2" t="s">
        <v>150</v>
      </c>
      <c r="D36" s="2" t="s">
        <v>151</v>
      </c>
      <c r="E36" s="6" t="s">
        <v>95</v>
      </c>
      <c r="F36" s="5">
        <v>198</v>
      </c>
      <c r="G36" s="5">
        <v>20</v>
      </c>
      <c r="H36" s="5">
        <v>2</v>
      </c>
      <c r="I36" s="5">
        <v>10</v>
      </c>
      <c r="J36" s="5">
        <v>4</v>
      </c>
      <c r="K36" s="5">
        <v>2</v>
      </c>
      <c r="L36" s="5">
        <v>0</v>
      </c>
      <c r="M36" s="5">
        <v>4</v>
      </c>
      <c r="N36" s="5">
        <v>0</v>
      </c>
      <c r="O36" s="5">
        <v>0</v>
      </c>
      <c r="P36" s="5">
        <v>0</v>
      </c>
      <c r="Q36" s="5">
        <v>93</v>
      </c>
      <c r="R36" s="5">
        <v>81</v>
      </c>
      <c r="S36" s="5">
        <v>11</v>
      </c>
      <c r="T36" s="5">
        <v>0</v>
      </c>
      <c r="U36" s="5">
        <v>13</v>
      </c>
      <c r="V36" s="5">
        <v>0</v>
      </c>
      <c r="W36" s="5">
        <v>0</v>
      </c>
      <c r="X36" s="5">
        <v>0</v>
      </c>
      <c r="Y36" s="5">
        <v>10</v>
      </c>
      <c r="Z36" s="5">
        <v>93</v>
      </c>
      <c r="AA36" s="6" t="s">
        <v>96</v>
      </c>
      <c r="AB36" s="6" t="s">
        <v>97</v>
      </c>
      <c r="AC36" s="7"/>
      <c r="AD36" s="7"/>
      <c r="AE36" s="7"/>
      <c r="AF36" s="7"/>
      <c r="AG36" s="7"/>
      <c r="AH36" s="7"/>
      <c r="AI36" s="6" t="s">
        <v>96</v>
      </c>
      <c r="AJ36" s="5"/>
      <c r="AK36" s="8">
        <v>0.4</v>
      </c>
      <c r="AL36" s="8">
        <v>0.6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5">
        <v>98</v>
      </c>
      <c r="AV36" s="5">
        <v>95</v>
      </c>
      <c r="AW36" s="5">
        <v>0</v>
      </c>
      <c r="AX36" s="5">
        <v>0</v>
      </c>
      <c r="AY36" s="5">
        <v>5</v>
      </c>
      <c r="AZ36" s="5">
        <v>0</v>
      </c>
      <c r="BA36" s="5">
        <v>0</v>
      </c>
      <c r="BB36" s="5">
        <v>40</v>
      </c>
      <c r="BC36" s="5">
        <v>45</v>
      </c>
      <c r="BD36" s="5">
        <v>15</v>
      </c>
      <c r="BE36" s="5">
        <v>100</v>
      </c>
      <c r="BF36" s="5">
        <v>95</v>
      </c>
      <c r="BG36" s="5">
        <v>100</v>
      </c>
      <c r="BH36" s="5">
        <v>0</v>
      </c>
      <c r="BI36" s="5">
        <v>0</v>
      </c>
      <c r="BJ36" s="5">
        <v>0</v>
      </c>
      <c r="BK36" s="5">
        <v>0</v>
      </c>
      <c r="BL36" s="5">
        <v>100</v>
      </c>
      <c r="BM36" s="5">
        <v>80</v>
      </c>
      <c r="BN36" s="5">
        <v>2</v>
      </c>
      <c r="BO36" s="5" t="s">
        <v>96</v>
      </c>
      <c r="BP36" s="5" t="s">
        <v>97</v>
      </c>
      <c r="BQ36" s="5" t="s">
        <v>98</v>
      </c>
      <c r="BR36" s="6" t="s">
        <v>97</v>
      </c>
      <c r="BS36" s="6" t="s">
        <v>97</v>
      </c>
      <c r="BT36" s="6" t="s">
        <v>97</v>
      </c>
      <c r="BU36" s="6" t="s">
        <v>97</v>
      </c>
      <c r="BV36" s="6" t="s">
        <v>97</v>
      </c>
      <c r="BW36" s="5">
        <v>0</v>
      </c>
      <c r="BX36" s="5">
        <v>0</v>
      </c>
      <c r="BY36" s="5">
        <v>11</v>
      </c>
      <c r="BZ36" s="5">
        <v>20</v>
      </c>
      <c r="CA36" s="5">
        <v>36</v>
      </c>
      <c r="CB36" s="6" t="s">
        <v>98</v>
      </c>
      <c r="CC36" s="6" t="s">
        <v>98</v>
      </c>
      <c r="CD36" s="6" t="s">
        <v>96</v>
      </c>
      <c r="CE36" s="6" t="s">
        <v>96</v>
      </c>
      <c r="CF36" s="6" t="s">
        <v>96</v>
      </c>
      <c r="CG36" s="6" t="s">
        <v>96</v>
      </c>
      <c r="CH36" s="6" t="s">
        <v>96</v>
      </c>
      <c r="CI36" s="6" t="s">
        <v>96</v>
      </c>
      <c r="CJ36" s="5">
        <v>4</v>
      </c>
      <c r="CK36" s="5">
        <v>4</v>
      </c>
      <c r="CL36" s="5">
        <v>20</v>
      </c>
      <c r="CM36" s="5">
        <v>0</v>
      </c>
      <c r="CN36" s="5">
        <v>10</v>
      </c>
      <c r="CO36" s="5">
        <v>0</v>
      </c>
    </row>
    <row r="37" spans="1:93" x14ac:dyDescent="0.3">
      <c r="A37" s="2" t="s">
        <v>92</v>
      </c>
      <c r="B37" s="2" t="s">
        <v>121</v>
      </c>
      <c r="C37" s="2" t="s">
        <v>152</v>
      </c>
      <c r="D37" s="2" t="s">
        <v>153</v>
      </c>
      <c r="E37" s="6" t="s">
        <v>102</v>
      </c>
      <c r="F37" s="5">
        <v>380</v>
      </c>
      <c r="G37" s="5">
        <v>30</v>
      </c>
      <c r="H37" s="5">
        <v>2</v>
      </c>
      <c r="I37" s="5">
        <v>30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380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6" t="s">
        <v>96</v>
      </c>
      <c r="AB37" s="6" t="s">
        <v>96</v>
      </c>
      <c r="AC37" s="7"/>
      <c r="AD37" s="7"/>
      <c r="AE37" s="7"/>
      <c r="AF37" s="7"/>
      <c r="AG37" s="7"/>
      <c r="AH37" s="7"/>
      <c r="AI37" s="6" t="s">
        <v>96</v>
      </c>
      <c r="AJ37" s="5"/>
      <c r="AK37" s="8">
        <v>0.2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8">
        <v>0</v>
      </c>
      <c r="AT37" s="8">
        <v>0.8</v>
      </c>
      <c r="AU37" s="5">
        <v>100</v>
      </c>
      <c r="AV37" s="5">
        <v>100</v>
      </c>
      <c r="AW37" s="5">
        <v>0</v>
      </c>
      <c r="AX37" s="5">
        <v>0</v>
      </c>
      <c r="AY37" s="5">
        <v>0</v>
      </c>
      <c r="AZ37" s="5">
        <v>100</v>
      </c>
      <c r="BA37" s="5">
        <v>100</v>
      </c>
      <c r="BB37" s="5">
        <v>0</v>
      </c>
      <c r="BC37" s="5">
        <v>0</v>
      </c>
      <c r="BD37" s="5">
        <v>0</v>
      </c>
      <c r="BE37" s="5">
        <v>100</v>
      </c>
      <c r="BF37" s="5">
        <v>100</v>
      </c>
      <c r="BG37" s="5">
        <v>100</v>
      </c>
      <c r="BH37" s="5">
        <v>100</v>
      </c>
      <c r="BI37" s="5">
        <v>0</v>
      </c>
      <c r="BJ37" s="5">
        <v>0</v>
      </c>
      <c r="BK37" s="5">
        <v>0</v>
      </c>
      <c r="BL37" s="5">
        <v>100</v>
      </c>
      <c r="BM37" s="5">
        <v>100</v>
      </c>
      <c r="BN37" s="5">
        <v>2</v>
      </c>
      <c r="BO37" s="5" t="s">
        <v>96</v>
      </c>
      <c r="BP37" s="5" t="s">
        <v>96</v>
      </c>
      <c r="BQ37" s="5">
        <v>2</v>
      </c>
      <c r="BR37" s="6" t="s">
        <v>97</v>
      </c>
      <c r="BS37" s="6" t="s">
        <v>97</v>
      </c>
      <c r="BT37" s="6" t="s">
        <v>97</v>
      </c>
      <c r="BU37" s="6" t="s">
        <v>97</v>
      </c>
      <c r="BV37" s="6" t="s">
        <v>97</v>
      </c>
      <c r="BW37" s="5">
        <v>0</v>
      </c>
      <c r="BX37" s="5">
        <v>0</v>
      </c>
      <c r="BY37" s="5">
        <v>0</v>
      </c>
      <c r="BZ37" s="5">
        <v>6</v>
      </c>
      <c r="CA37" s="5">
        <v>25</v>
      </c>
      <c r="CB37" s="6" t="s">
        <v>98</v>
      </c>
      <c r="CC37" s="6" t="s">
        <v>98</v>
      </c>
      <c r="CD37" s="6" t="s">
        <v>98</v>
      </c>
      <c r="CE37" s="6" t="s">
        <v>96</v>
      </c>
      <c r="CF37" s="6" t="s">
        <v>96</v>
      </c>
      <c r="CG37" s="6" t="s">
        <v>96</v>
      </c>
      <c r="CH37" s="6" t="s">
        <v>96</v>
      </c>
      <c r="CI37" s="6" t="s">
        <v>96</v>
      </c>
      <c r="CJ37" s="5">
        <v>0</v>
      </c>
      <c r="CK37" s="5">
        <v>6</v>
      </c>
      <c r="CL37" s="5">
        <v>6</v>
      </c>
      <c r="CM37" s="5">
        <v>0</v>
      </c>
      <c r="CN37" s="5">
        <v>0</v>
      </c>
      <c r="CO37" s="5">
        <v>0</v>
      </c>
    </row>
    <row r="38" spans="1:93" x14ac:dyDescent="0.3">
      <c r="A38" s="2" t="s">
        <v>92</v>
      </c>
      <c r="B38" s="2" t="s">
        <v>121</v>
      </c>
      <c r="C38" s="2" t="s">
        <v>152</v>
      </c>
      <c r="D38" s="2" t="s">
        <v>154</v>
      </c>
      <c r="E38" s="6" t="s">
        <v>102</v>
      </c>
      <c r="F38" s="5">
        <v>190</v>
      </c>
      <c r="G38" s="5">
        <v>25</v>
      </c>
      <c r="H38" s="5">
        <v>5</v>
      </c>
      <c r="I38" s="5">
        <v>25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190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6" t="s">
        <v>96</v>
      </c>
      <c r="AB38" s="6" t="s">
        <v>96</v>
      </c>
      <c r="AC38" s="7"/>
      <c r="AD38" s="7"/>
      <c r="AE38" s="7"/>
      <c r="AF38" s="7"/>
      <c r="AG38" s="7"/>
      <c r="AH38" s="7"/>
      <c r="AI38" s="6" t="s">
        <v>96</v>
      </c>
      <c r="AJ38" s="5"/>
      <c r="AK38" s="8">
        <v>0.5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8">
        <v>0.5</v>
      </c>
      <c r="AU38" s="5">
        <v>100</v>
      </c>
      <c r="AV38" s="5">
        <v>100</v>
      </c>
      <c r="AW38" s="5">
        <v>0</v>
      </c>
      <c r="AX38" s="5">
        <v>0</v>
      </c>
      <c r="AY38" s="5">
        <v>0</v>
      </c>
      <c r="AZ38" s="5">
        <v>100</v>
      </c>
      <c r="BA38" s="5">
        <v>100</v>
      </c>
      <c r="BB38" s="5">
        <v>0</v>
      </c>
      <c r="BC38" s="5">
        <v>0</v>
      </c>
      <c r="BD38" s="5">
        <v>0</v>
      </c>
      <c r="BE38" s="5">
        <v>100</v>
      </c>
      <c r="BF38" s="5">
        <v>100</v>
      </c>
      <c r="BG38" s="5">
        <v>100</v>
      </c>
      <c r="BH38" s="5">
        <v>100</v>
      </c>
      <c r="BI38" s="5">
        <v>100</v>
      </c>
      <c r="BJ38" s="5">
        <v>0</v>
      </c>
      <c r="BK38" s="5">
        <v>100</v>
      </c>
      <c r="BL38" s="5">
        <v>0</v>
      </c>
      <c r="BM38" s="5">
        <v>100</v>
      </c>
      <c r="BN38" s="5">
        <v>2</v>
      </c>
      <c r="BO38" s="5" t="s">
        <v>96</v>
      </c>
      <c r="BP38" s="5" t="s">
        <v>96</v>
      </c>
      <c r="BQ38" s="5">
        <v>2</v>
      </c>
      <c r="BR38" s="6" t="s">
        <v>97</v>
      </c>
      <c r="BS38" s="6" t="s">
        <v>97</v>
      </c>
      <c r="BT38" s="6" t="s">
        <v>97</v>
      </c>
      <c r="BU38" s="6" t="s">
        <v>96</v>
      </c>
      <c r="BV38" s="6" t="s">
        <v>96</v>
      </c>
      <c r="BW38" s="5">
        <v>0</v>
      </c>
      <c r="BX38" s="5">
        <v>0</v>
      </c>
      <c r="BY38" s="5">
        <v>0</v>
      </c>
      <c r="BZ38" s="5">
        <v>6</v>
      </c>
      <c r="CA38" s="5">
        <v>25</v>
      </c>
      <c r="CB38" s="6" t="s">
        <v>98</v>
      </c>
      <c r="CC38" s="6" t="s">
        <v>98</v>
      </c>
      <c r="CD38" s="6" t="s">
        <v>98</v>
      </c>
      <c r="CE38" s="6" t="s">
        <v>96</v>
      </c>
      <c r="CF38" s="6" t="s">
        <v>96</v>
      </c>
      <c r="CG38" s="6" t="s">
        <v>96</v>
      </c>
      <c r="CH38" s="6" t="s">
        <v>96</v>
      </c>
      <c r="CI38" s="6" t="s">
        <v>96</v>
      </c>
      <c r="CJ38" s="5">
        <v>0</v>
      </c>
      <c r="CK38" s="5">
        <v>6</v>
      </c>
      <c r="CL38" s="5">
        <v>6</v>
      </c>
      <c r="CM38" s="5">
        <v>0</v>
      </c>
      <c r="CN38" s="5">
        <v>0</v>
      </c>
      <c r="CO38" s="5">
        <v>0</v>
      </c>
    </row>
    <row r="39" spans="1:93" x14ac:dyDescent="0.3">
      <c r="A39" s="2" t="s">
        <v>92</v>
      </c>
      <c r="B39" s="2" t="s">
        <v>155</v>
      </c>
      <c r="C39" s="2" t="s">
        <v>155</v>
      </c>
      <c r="D39" s="2" t="s">
        <v>156</v>
      </c>
      <c r="E39" s="6" t="s">
        <v>102</v>
      </c>
      <c r="F39" s="5">
        <v>50</v>
      </c>
      <c r="G39" s="5">
        <v>8</v>
      </c>
      <c r="H39" s="5">
        <v>0</v>
      </c>
      <c r="I39" s="5">
        <v>0</v>
      </c>
      <c r="J39" s="5">
        <v>4</v>
      </c>
      <c r="K39" s="5">
        <v>0</v>
      </c>
      <c r="L39" s="5">
        <v>0</v>
      </c>
      <c r="M39" s="5">
        <v>2</v>
      </c>
      <c r="N39" s="5">
        <v>2</v>
      </c>
      <c r="O39" s="5">
        <v>0</v>
      </c>
      <c r="P39" s="5">
        <v>0</v>
      </c>
      <c r="Q39" s="5">
        <v>0</v>
      </c>
      <c r="R39" s="5">
        <v>28</v>
      </c>
      <c r="S39" s="5">
        <v>0</v>
      </c>
      <c r="T39" s="5">
        <v>0</v>
      </c>
      <c r="U39" s="5">
        <v>10</v>
      </c>
      <c r="V39" s="5">
        <v>12</v>
      </c>
      <c r="W39" s="5">
        <v>0</v>
      </c>
      <c r="X39" s="5">
        <v>0</v>
      </c>
      <c r="Y39" s="5">
        <v>0</v>
      </c>
      <c r="Z39" s="5">
        <v>0</v>
      </c>
      <c r="AA39" s="6" t="s">
        <v>96</v>
      </c>
      <c r="AB39" s="6" t="s">
        <v>96</v>
      </c>
      <c r="AC39" s="7"/>
      <c r="AD39" s="7"/>
      <c r="AE39" s="7"/>
      <c r="AF39" s="7"/>
      <c r="AG39" s="7"/>
      <c r="AH39" s="7"/>
      <c r="AI39" s="6" t="s">
        <v>96</v>
      </c>
      <c r="AJ39" s="5"/>
      <c r="AK39" s="8">
        <v>1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8">
        <v>0</v>
      </c>
      <c r="AU39" s="5">
        <v>100</v>
      </c>
      <c r="AV39" s="5">
        <v>30</v>
      </c>
      <c r="AW39" s="5">
        <v>0</v>
      </c>
      <c r="AX39" s="5">
        <v>0</v>
      </c>
      <c r="AY39" s="5">
        <v>70</v>
      </c>
      <c r="AZ39" s="5">
        <v>100</v>
      </c>
      <c r="BA39" s="5">
        <v>33</v>
      </c>
      <c r="BB39" s="5">
        <v>0</v>
      </c>
      <c r="BC39" s="5">
        <v>0</v>
      </c>
      <c r="BD39" s="5">
        <v>67</v>
      </c>
      <c r="BE39" s="5">
        <v>100</v>
      </c>
      <c r="BF39" s="5">
        <v>30</v>
      </c>
      <c r="BG39" s="5">
        <v>100</v>
      </c>
      <c r="BH39" s="5">
        <v>100</v>
      </c>
      <c r="BI39" s="5">
        <v>0</v>
      </c>
      <c r="BJ39" s="5">
        <v>0</v>
      </c>
      <c r="BK39" s="5">
        <v>0</v>
      </c>
      <c r="BL39" s="5">
        <v>100</v>
      </c>
      <c r="BM39" s="5">
        <v>100</v>
      </c>
      <c r="BN39" s="5">
        <v>4</v>
      </c>
      <c r="BO39" s="5" t="s">
        <v>97</v>
      </c>
      <c r="BP39" s="5" t="s">
        <v>96</v>
      </c>
      <c r="BQ39" s="5">
        <v>2</v>
      </c>
      <c r="BR39" s="6" t="s">
        <v>97</v>
      </c>
      <c r="BS39" s="6" t="s">
        <v>97</v>
      </c>
      <c r="BT39" s="6" t="s">
        <v>97</v>
      </c>
      <c r="BU39" s="6" t="s">
        <v>97</v>
      </c>
      <c r="BV39" s="6" t="s">
        <v>97</v>
      </c>
      <c r="BW39" s="5">
        <v>1</v>
      </c>
      <c r="BX39" s="5">
        <v>2</v>
      </c>
      <c r="BY39" s="5">
        <v>2</v>
      </c>
      <c r="BZ39" s="5">
        <v>3</v>
      </c>
      <c r="CA39" s="5">
        <v>10</v>
      </c>
      <c r="CB39" s="6" t="s">
        <v>96</v>
      </c>
      <c r="CC39" s="6" t="s">
        <v>96</v>
      </c>
      <c r="CD39" s="6" t="s">
        <v>96</v>
      </c>
      <c r="CE39" s="6" t="s">
        <v>96</v>
      </c>
      <c r="CF39" s="6" t="s">
        <v>96</v>
      </c>
      <c r="CG39" s="6" t="s">
        <v>97</v>
      </c>
      <c r="CH39" s="6" t="s">
        <v>97</v>
      </c>
      <c r="CI39" s="6" t="s">
        <v>97</v>
      </c>
      <c r="CJ39" s="5">
        <v>0</v>
      </c>
      <c r="CK39" s="5">
        <v>0</v>
      </c>
      <c r="CL39" s="5">
        <v>0</v>
      </c>
      <c r="CM39" s="5">
        <v>0</v>
      </c>
      <c r="CN39" s="5">
        <v>5</v>
      </c>
      <c r="CO39" s="5">
        <v>0</v>
      </c>
    </row>
    <row r="40" spans="1:93" x14ac:dyDescent="0.3">
      <c r="A40" s="2" t="s">
        <v>92</v>
      </c>
      <c r="B40" s="2" t="s">
        <v>155</v>
      </c>
      <c r="C40" s="2" t="s">
        <v>155</v>
      </c>
      <c r="D40" s="2" t="s">
        <v>157</v>
      </c>
      <c r="E40" s="6" t="s">
        <v>102</v>
      </c>
      <c r="F40" s="5">
        <v>672</v>
      </c>
      <c r="G40" s="5">
        <v>180</v>
      </c>
      <c r="H40" s="5">
        <v>7</v>
      </c>
      <c r="I40" s="5">
        <v>180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672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180</v>
      </c>
      <c r="Z40" s="5">
        <v>672</v>
      </c>
      <c r="AA40" s="6" t="s">
        <v>96</v>
      </c>
      <c r="AB40" s="6" t="s">
        <v>96</v>
      </c>
      <c r="AC40" s="7"/>
      <c r="AD40" s="7"/>
      <c r="AE40" s="7"/>
      <c r="AF40" s="7"/>
      <c r="AG40" s="7"/>
      <c r="AH40" s="7"/>
      <c r="AI40" s="6" t="s">
        <v>96</v>
      </c>
      <c r="AJ40" s="5"/>
      <c r="AK40" s="8">
        <v>0</v>
      </c>
      <c r="AL40" s="8">
        <v>1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0</v>
      </c>
      <c r="AT40" s="8">
        <v>0</v>
      </c>
      <c r="AU40" s="5">
        <v>100</v>
      </c>
      <c r="AV40" s="5">
        <v>100</v>
      </c>
      <c r="AW40" s="5">
        <v>0</v>
      </c>
      <c r="AX40" s="5">
        <v>0</v>
      </c>
      <c r="AY40" s="5">
        <v>0</v>
      </c>
      <c r="AZ40" s="5">
        <v>100</v>
      </c>
      <c r="BA40" s="5">
        <v>100</v>
      </c>
      <c r="BB40" s="5">
        <v>0</v>
      </c>
      <c r="BC40" s="5">
        <v>0</v>
      </c>
      <c r="BD40" s="5">
        <v>0</v>
      </c>
      <c r="BE40" s="5">
        <v>100</v>
      </c>
      <c r="BF40" s="5">
        <v>85</v>
      </c>
      <c r="BG40" s="5">
        <v>100</v>
      </c>
      <c r="BH40" s="5">
        <v>0</v>
      </c>
      <c r="BI40" s="5">
        <v>0</v>
      </c>
      <c r="BJ40" s="5">
        <v>100</v>
      </c>
      <c r="BK40" s="5">
        <v>0</v>
      </c>
      <c r="BL40" s="5">
        <v>0</v>
      </c>
      <c r="BM40" s="5">
        <v>100</v>
      </c>
      <c r="BN40" s="5">
        <v>4</v>
      </c>
      <c r="BO40" s="5" t="s">
        <v>97</v>
      </c>
      <c r="BP40" s="5" t="s">
        <v>96</v>
      </c>
      <c r="BQ40" s="5">
        <v>2</v>
      </c>
      <c r="BR40" s="6" t="s">
        <v>97</v>
      </c>
      <c r="BS40" s="6" t="s">
        <v>97</v>
      </c>
      <c r="BT40" s="6" t="s">
        <v>97</v>
      </c>
      <c r="BU40" s="6" t="s">
        <v>97</v>
      </c>
      <c r="BV40" s="6" t="s">
        <v>97</v>
      </c>
      <c r="BW40" s="5">
        <v>1</v>
      </c>
      <c r="BX40" s="5">
        <v>1</v>
      </c>
      <c r="BY40" s="5">
        <v>1</v>
      </c>
      <c r="BZ40" s="5">
        <v>2</v>
      </c>
      <c r="CA40" s="5">
        <v>8</v>
      </c>
      <c r="CB40" s="6" t="s">
        <v>96</v>
      </c>
      <c r="CC40" s="6" t="s">
        <v>96</v>
      </c>
      <c r="CD40" s="6" t="s">
        <v>96</v>
      </c>
      <c r="CE40" s="6" t="s">
        <v>96</v>
      </c>
      <c r="CF40" s="6" t="s">
        <v>96</v>
      </c>
      <c r="CG40" s="6" t="s">
        <v>96</v>
      </c>
      <c r="CH40" s="6" t="s">
        <v>96</v>
      </c>
      <c r="CI40" s="6" t="s">
        <v>96</v>
      </c>
      <c r="CJ40" s="5">
        <v>0</v>
      </c>
      <c r="CK40" s="5">
        <v>0</v>
      </c>
      <c r="CL40" s="5">
        <v>0</v>
      </c>
      <c r="CM40" s="5">
        <v>0</v>
      </c>
      <c r="CN40" s="5">
        <v>4</v>
      </c>
      <c r="CO40" s="5">
        <v>0</v>
      </c>
    </row>
    <row r="41" spans="1:93" x14ac:dyDescent="0.3">
      <c r="A41" s="2" t="s">
        <v>92</v>
      </c>
      <c r="B41" s="2" t="s">
        <v>155</v>
      </c>
      <c r="C41" s="2" t="s">
        <v>155</v>
      </c>
      <c r="D41" s="2" t="s">
        <v>158</v>
      </c>
      <c r="E41" s="6" t="s">
        <v>102</v>
      </c>
      <c r="F41" s="5">
        <v>40</v>
      </c>
      <c r="G41" s="5">
        <v>9</v>
      </c>
      <c r="H41" s="5">
        <v>0</v>
      </c>
      <c r="I41" s="5">
        <v>0</v>
      </c>
      <c r="J41" s="5">
        <v>6</v>
      </c>
      <c r="K41" s="5">
        <v>1</v>
      </c>
      <c r="L41" s="5">
        <v>0</v>
      </c>
      <c r="M41" s="5">
        <v>0</v>
      </c>
      <c r="N41" s="5">
        <v>2</v>
      </c>
      <c r="O41" s="5">
        <v>0</v>
      </c>
      <c r="P41" s="5">
        <v>0</v>
      </c>
      <c r="Q41" s="5">
        <v>0</v>
      </c>
      <c r="R41" s="5">
        <v>25</v>
      </c>
      <c r="S41" s="5">
        <v>5</v>
      </c>
      <c r="T41" s="5">
        <v>0</v>
      </c>
      <c r="U41" s="5">
        <v>0</v>
      </c>
      <c r="V41" s="5">
        <v>10</v>
      </c>
      <c r="W41" s="5">
        <v>0</v>
      </c>
      <c r="X41" s="5">
        <v>0</v>
      </c>
      <c r="Y41" s="5">
        <v>0</v>
      </c>
      <c r="Z41" s="5">
        <v>0</v>
      </c>
      <c r="AA41" s="6" t="s">
        <v>96</v>
      </c>
      <c r="AB41" s="6" t="s">
        <v>96</v>
      </c>
      <c r="AC41" s="7"/>
      <c r="AD41" s="7"/>
      <c r="AE41" s="7"/>
      <c r="AF41" s="7"/>
      <c r="AG41" s="7"/>
      <c r="AH41" s="7"/>
      <c r="AI41" s="6" t="s">
        <v>96</v>
      </c>
      <c r="AJ41" s="5"/>
      <c r="AK41" s="8">
        <v>1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8">
        <v>0</v>
      </c>
      <c r="AU41" s="5">
        <v>100</v>
      </c>
      <c r="AV41" s="5">
        <v>100</v>
      </c>
      <c r="AW41" s="5">
        <v>0</v>
      </c>
      <c r="AX41" s="5">
        <v>0</v>
      </c>
      <c r="AY41" s="5">
        <v>0</v>
      </c>
      <c r="AZ41" s="5">
        <v>100</v>
      </c>
      <c r="BA41" s="5">
        <v>80</v>
      </c>
      <c r="BB41" s="5">
        <v>0</v>
      </c>
      <c r="BC41" s="5">
        <v>0</v>
      </c>
      <c r="BD41" s="5">
        <v>20</v>
      </c>
      <c r="BE41" s="5">
        <v>100</v>
      </c>
      <c r="BF41" s="5">
        <v>50</v>
      </c>
      <c r="BG41" s="5">
        <v>100</v>
      </c>
      <c r="BH41" s="5">
        <v>100</v>
      </c>
      <c r="BI41" s="5">
        <v>0</v>
      </c>
      <c r="BJ41" s="5">
        <v>0</v>
      </c>
      <c r="BK41" s="5">
        <v>0</v>
      </c>
      <c r="BL41" s="5">
        <v>100</v>
      </c>
      <c r="BM41" s="5">
        <v>100</v>
      </c>
      <c r="BN41" s="5">
        <v>4</v>
      </c>
      <c r="BO41" s="5" t="s">
        <v>97</v>
      </c>
      <c r="BP41" s="5" t="s">
        <v>96</v>
      </c>
      <c r="BQ41" s="5">
        <v>2</v>
      </c>
      <c r="BR41" s="6" t="s">
        <v>97</v>
      </c>
      <c r="BS41" s="6" t="s">
        <v>97</v>
      </c>
      <c r="BT41" s="6" t="s">
        <v>97</v>
      </c>
      <c r="BU41" s="6" t="s">
        <v>97</v>
      </c>
      <c r="BV41" s="6" t="s">
        <v>97</v>
      </c>
      <c r="BW41" s="5">
        <v>1</v>
      </c>
      <c r="BX41" s="5">
        <v>1</v>
      </c>
      <c r="BY41" s="5">
        <v>1</v>
      </c>
      <c r="BZ41" s="5">
        <v>2</v>
      </c>
      <c r="CA41" s="5">
        <v>9</v>
      </c>
      <c r="CB41" s="6" t="s">
        <v>96</v>
      </c>
      <c r="CC41" s="6" t="s">
        <v>96</v>
      </c>
      <c r="CD41" s="6" t="s">
        <v>96</v>
      </c>
      <c r="CE41" s="6" t="s">
        <v>96</v>
      </c>
      <c r="CF41" s="6" t="s">
        <v>96</v>
      </c>
      <c r="CG41" s="6" t="s">
        <v>96</v>
      </c>
      <c r="CH41" s="6" t="s">
        <v>96</v>
      </c>
      <c r="CI41" s="6" t="s">
        <v>97</v>
      </c>
      <c r="CJ41" s="5">
        <v>0</v>
      </c>
      <c r="CK41" s="5">
        <v>0</v>
      </c>
      <c r="CL41" s="5">
        <v>0</v>
      </c>
      <c r="CM41" s="5">
        <v>0</v>
      </c>
      <c r="CN41" s="5">
        <v>5</v>
      </c>
      <c r="CO41" s="5">
        <v>0</v>
      </c>
    </row>
    <row r="42" spans="1:93" x14ac:dyDescent="0.3">
      <c r="A42" s="2" t="s">
        <v>92</v>
      </c>
      <c r="B42" s="2" t="s">
        <v>155</v>
      </c>
      <c r="C42" s="2" t="s">
        <v>155</v>
      </c>
      <c r="D42" s="2" t="s">
        <v>159</v>
      </c>
      <c r="E42" s="6" t="s">
        <v>102</v>
      </c>
      <c r="F42" s="5">
        <v>60</v>
      </c>
      <c r="G42" s="5">
        <v>14</v>
      </c>
      <c r="H42" s="5">
        <v>0</v>
      </c>
      <c r="I42" s="5">
        <v>0</v>
      </c>
      <c r="J42" s="5">
        <v>10</v>
      </c>
      <c r="K42" s="5">
        <v>2</v>
      </c>
      <c r="L42" s="5">
        <v>1</v>
      </c>
      <c r="M42" s="5">
        <v>0</v>
      </c>
      <c r="N42" s="5">
        <v>1</v>
      </c>
      <c r="O42" s="5">
        <v>0</v>
      </c>
      <c r="P42" s="5">
        <v>0</v>
      </c>
      <c r="Q42" s="5">
        <v>0</v>
      </c>
      <c r="R42" s="5">
        <v>50</v>
      </c>
      <c r="S42" s="5">
        <v>8</v>
      </c>
      <c r="T42" s="5">
        <v>1</v>
      </c>
      <c r="U42" s="5">
        <v>0</v>
      </c>
      <c r="V42" s="5">
        <v>1</v>
      </c>
      <c r="W42" s="5">
        <v>0</v>
      </c>
      <c r="X42" s="5">
        <v>0</v>
      </c>
      <c r="Y42" s="5">
        <v>0</v>
      </c>
      <c r="Z42" s="5">
        <v>0</v>
      </c>
      <c r="AA42" s="6" t="s">
        <v>96</v>
      </c>
      <c r="AB42" s="6" t="s">
        <v>96</v>
      </c>
      <c r="AC42" s="7"/>
      <c r="AD42" s="7"/>
      <c r="AE42" s="7"/>
      <c r="AF42" s="7"/>
      <c r="AG42" s="7"/>
      <c r="AH42" s="7"/>
      <c r="AI42" s="6" t="s">
        <v>96</v>
      </c>
      <c r="AJ42" s="5"/>
      <c r="AK42" s="8">
        <v>1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8">
        <v>0</v>
      </c>
      <c r="AU42" s="5">
        <v>100</v>
      </c>
      <c r="AV42" s="5">
        <v>50</v>
      </c>
      <c r="AW42" s="5">
        <v>0</v>
      </c>
      <c r="AX42" s="5">
        <v>0</v>
      </c>
      <c r="AY42" s="5">
        <v>50</v>
      </c>
      <c r="AZ42" s="5">
        <v>100</v>
      </c>
      <c r="BA42" s="5">
        <v>50</v>
      </c>
      <c r="BB42" s="5">
        <v>0</v>
      </c>
      <c r="BC42" s="5">
        <v>0</v>
      </c>
      <c r="BD42" s="5">
        <v>50</v>
      </c>
      <c r="BE42" s="5">
        <v>100</v>
      </c>
      <c r="BF42" s="5">
        <v>40</v>
      </c>
      <c r="BG42" s="5">
        <v>100</v>
      </c>
      <c r="BH42" s="5">
        <v>100</v>
      </c>
      <c r="BI42" s="5">
        <v>0</v>
      </c>
      <c r="BJ42" s="5">
        <v>0</v>
      </c>
      <c r="BK42" s="5">
        <v>0</v>
      </c>
      <c r="BL42" s="5">
        <v>100</v>
      </c>
      <c r="BM42" s="5">
        <v>100</v>
      </c>
      <c r="BN42" s="5">
        <v>4</v>
      </c>
      <c r="BO42" s="5" t="s">
        <v>97</v>
      </c>
      <c r="BP42" s="5" t="s">
        <v>96</v>
      </c>
      <c r="BQ42" s="5">
        <v>2</v>
      </c>
      <c r="BR42" s="6" t="s">
        <v>97</v>
      </c>
      <c r="BS42" s="6" t="s">
        <v>97</v>
      </c>
      <c r="BT42" s="6" t="s">
        <v>97</v>
      </c>
      <c r="BU42" s="6" t="s">
        <v>97</v>
      </c>
      <c r="BV42" s="6" t="s">
        <v>97</v>
      </c>
      <c r="BW42" s="5">
        <v>2</v>
      </c>
      <c r="BX42" s="5">
        <v>0</v>
      </c>
      <c r="BY42" s="5">
        <v>0</v>
      </c>
      <c r="BZ42" s="5">
        <v>2</v>
      </c>
      <c r="CA42" s="5">
        <v>9</v>
      </c>
      <c r="CB42" s="6" t="s">
        <v>96</v>
      </c>
      <c r="CC42" s="6" t="s">
        <v>96</v>
      </c>
      <c r="CD42" s="6" t="s">
        <v>96</v>
      </c>
      <c r="CE42" s="6" t="s">
        <v>96</v>
      </c>
      <c r="CF42" s="6" t="s">
        <v>96</v>
      </c>
      <c r="CG42" s="6" t="s">
        <v>96</v>
      </c>
      <c r="CH42" s="6" t="s">
        <v>96</v>
      </c>
      <c r="CI42" s="6" t="s">
        <v>97</v>
      </c>
      <c r="CJ42" s="5">
        <v>0</v>
      </c>
      <c r="CK42" s="5">
        <v>0</v>
      </c>
      <c r="CL42" s="5">
        <v>0</v>
      </c>
      <c r="CM42" s="5">
        <v>0</v>
      </c>
      <c r="CN42" s="5">
        <v>5</v>
      </c>
      <c r="CO42" s="5">
        <v>0</v>
      </c>
    </row>
    <row r="43" spans="1:93" x14ac:dyDescent="0.3">
      <c r="A43" s="2" t="s">
        <v>92</v>
      </c>
      <c r="B43" s="2" t="s">
        <v>155</v>
      </c>
      <c r="C43" s="2" t="s">
        <v>155</v>
      </c>
      <c r="D43" s="2" t="s">
        <v>160</v>
      </c>
      <c r="E43" s="6" t="s">
        <v>102</v>
      </c>
      <c r="F43" s="5">
        <v>80</v>
      </c>
      <c r="G43" s="5">
        <v>12</v>
      </c>
      <c r="H43" s="5">
        <v>0</v>
      </c>
      <c r="I43" s="5">
        <v>0</v>
      </c>
      <c r="J43" s="5">
        <v>11</v>
      </c>
      <c r="K43" s="5">
        <v>1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70</v>
      </c>
      <c r="S43" s="5">
        <v>10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6" t="s">
        <v>96</v>
      </c>
      <c r="AB43" s="6" t="s">
        <v>96</v>
      </c>
      <c r="AC43" s="7"/>
      <c r="AD43" s="7"/>
      <c r="AE43" s="7"/>
      <c r="AF43" s="7"/>
      <c r="AG43" s="7"/>
      <c r="AH43" s="7"/>
      <c r="AI43" s="6" t="s">
        <v>96</v>
      </c>
      <c r="AJ43" s="5"/>
      <c r="AK43" s="8">
        <v>1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5">
        <v>100</v>
      </c>
      <c r="AV43" s="5">
        <v>100</v>
      </c>
      <c r="AW43" s="5">
        <v>0</v>
      </c>
      <c r="AX43" s="5">
        <v>0</v>
      </c>
      <c r="AY43" s="5">
        <v>0</v>
      </c>
      <c r="AZ43" s="5">
        <v>100</v>
      </c>
      <c r="BA43" s="5">
        <v>100</v>
      </c>
      <c r="BB43" s="5">
        <v>0</v>
      </c>
      <c r="BC43" s="5">
        <v>0</v>
      </c>
      <c r="BD43" s="5">
        <v>0</v>
      </c>
      <c r="BE43" s="5">
        <v>100</v>
      </c>
      <c r="BF43" s="5">
        <v>90</v>
      </c>
      <c r="BG43" s="5">
        <v>100</v>
      </c>
      <c r="BH43" s="5">
        <v>100</v>
      </c>
      <c r="BI43" s="5">
        <v>15</v>
      </c>
      <c r="BJ43" s="5">
        <v>0</v>
      </c>
      <c r="BK43" s="5">
        <v>15</v>
      </c>
      <c r="BL43" s="5">
        <v>85</v>
      </c>
      <c r="BM43" s="5">
        <v>100</v>
      </c>
      <c r="BN43" s="5">
        <v>4</v>
      </c>
      <c r="BO43" s="5" t="s">
        <v>97</v>
      </c>
      <c r="BP43" s="5" t="s">
        <v>96</v>
      </c>
      <c r="BQ43" s="5">
        <v>2</v>
      </c>
      <c r="BR43" s="6" t="s">
        <v>97</v>
      </c>
      <c r="BS43" s="6" t="s">
        <v>97</v>
      </c>
      <c r="BT43" s="6" t="s">
        <v>97</v>
      </c>
      <c r="BU43" s="6" t="s">
        <v>97</v>
      </c>
      <c r="BV43" s="6" t="s">
        <v>97</v>
      </c>
      <c r="BW43" s="5">
        <v>1</v>
      </c>
      <c r="BX43" s="5">
        <v>1</v>
      </c>
      <c r="BY43" s="5">
        <v>1</v>
      </c>
      <c r="BZ43" s="5">
        <v>2</v>
      </c>
      <c r="CA43" s="5">
        <v>8</v>
      </c>
      <c r="CB43" s="6" t="s">
        <v>96</v>
      </c>
      <c r="CC43" s="6" t="s">
        <v>96</v>
      </c>
      <c r="CD43" s="6" t="s">
        <v>96</v>
      </c>
      <c r="CE43" s="6" t="s">
        <v>96</v>
      </c>
      <c r="CF43" s="6" t="s">
        <v>96</v>
      </c>
      <c r="CG43" s="6" t="s">
        <v>96</v>
      </c>
      <c r="CH43" s="6" t="s">
        <v>96</v>
      </c>
      <c r="CI43" s="6" t="s">
        <v>97</v>
      </c>
      <c r="CJ43" s="5">
        <v>0</v>
      </c>
      <c r="CK43" s="5">
        <v>0</v>
      </c>
      <c r="CL43" s="5">
        <v>0</v>
      </c>
      <c r="CM43" s="5">
        <v>0</v>
      </c>
      <c r="CN43" s="5">
        <v>5</v>
      </c>
      <c r="CO43" s="5">
        <v>0</v>
      </c>
    </row>
    <row r="44" spans="1:93" x14ac:dyDescent="0.3">
      <c r="A44" s="2" t="s">
        <v>92</v>
      </c>
      <c r="B44" s="2" t="s">
        <v>155</v>
      </c>
      <c r="C44" s="2" t="s">
        <v>161</v>
      </c>
      <c r="D44" s="2" t="s">
        <v>162</v>
      </c>
      <c r="E44" s="6" t="s">
        <v>102</v>
      </c>
      <c r="F44" s="5">
        <v>35</v>
      </c>
      <c r="G44" s="5">
        <v>4</v>
      </c>
      <c r="H44" s="5">
        <v>0</v>
      </c>
      <c r="I44" s="5">
        <v>0</v>
      </c>
      <c r="J44" s="5">
        <v>4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35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6" t="s">
        <v>96</v>
      </c>
      <c r="AB44" s="6" t="s">
        <v>96</v>
      </c>
      <c r="AC44" s="7"/>
      <c r="AD44" s="7"/>
      <c r="AE44" s="7"/>
      <c r="AF44" s="7"/>
      <c r="AG44" s="7"/>
      <c r="AH44" s="7"/>
      <c r="AI44" s="6" t="s">
        <v>96</v>
      </c>
      <c r="AJ44" s="5"/>
      <c r="AK44" s="8">
        <v>1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8">
        <v>0</v>
      </c>
      <c r="AU44" s="5">
        <v>100</v>
      </c>
      <c r="AV44" s="5">
        <v>100</v>
      </c>
      <c r="AW44" s="5">
        <v>0</v>
      </c>
      <c r="AX44" s="5">
        <v>0</v>
      </c>
      <c r="AY44" s="5">
        <v>0</v>
      </c>
      <c r="AZ44" s="5">
        <v>100</v>
      </c>
      <c r="BA44" s="5">
        <v>100</v>
      </c>
      <c r="BB44" s="5">
        <v>0</v>
      </c>
      <c r="BC44" s="5">
        <v>0</v>
      </c>
      <c r="BD44" s="5">
        <v>0</v>
      </c>
      <c r="BE44" s="5">
        <v>100</v>
      </c>
      <c r="BF44" s="5">
        <v>100</v>
      </c>
      <c r="BG44" s="5">
        <v>100</v>
      </c>
      <c r="BH44" s="5">
        <v>0</v>
      </c>
      <c r="BI44" s="5">
        <v>0</v>
      </c>
      <c r="BJ44" s="5">
        <v>0</v>
      </c>
      <c r="BK44" s="5">
        <v>0</v>
      </c>
      <c r="BL44" s="5">
        <v>100</v>
      </c>
      <c r="BM44" s="5">
        <v>100</v>
      </c>
      <c r="BN44" s="5">
        <v>2</v>
      </c>
      <c r="BO44" s="5" t="s">
        <v>96</v>
      </c>
      <c r="BP44" s="5" t="s">
        <v>96</v>
      </c>
      <c r="BQ44" s="5">
        <v>2</v>
      </c>
      <c r="BR44" s="6" t="s">
        <v>97</v>
      </c>
      <c r="BS44" s="6" t="s">
        <v>97</v>
      </c>
      <c r="BT44" s="6" t="s">
        <v>97</v>
      </c>
      <c r="BU44" s="6" t="s">
        <v>97</v>
      </c>
      <c r="BV44" s="6" t="s">
        <v>97</v>
      </c>
      <c r="BW44" s="5">
        <v>0</v>
      </c>
      <c r="BX44" s="5">
        <v>6</v>
      </c>
      <c r="BY44" s="5">
        <v>6</v>
      </c>
      <c r="BZ44" s="5">
        <v>8</v>
      </c>
      <c r="CA44" s="5">
        <v>8</v>
      </c>
      <c r="CB44" s="6" t="s">
        <v>98</v>
      </c>
      <c r="CC44" s="6" t="s">
        <v>96</v>
      </c>
      <c r="CD44" s="6" t="s">
        <v>96</v>
      </c>
      <c r="CE44" s="6" t="s">
        <v>96</v>
      </c>
      <c r="CF44" s="6" t="s">
        <v>96</v>
      </c>
      <c r="CG44" s="7" t="s">
        <v>96</v>
      </c>
      <c r="CH44" s="6" t="s">
        <v>96</v>
      </c>
      <c r="CI44" s="7" t="s">
        <v>96</v>
      </c>
      <c r="CJ44" s="5">
        <v>6</v>
      </c>
      <c r="CK44" s="5">
        <v>6</v>
      </c>
      <c r="CL44" s="5">
        <v>8</v>
      </c>
      <c r="CM44" s="5">
        <v>0</v>
      </c>
      <c r="CN44" s="5">
        <v>8</v>
      </c>
      <c r="CO44" s="5">
        <v>0</v>
      </c>
    </row>
    <row r="45" spans="1:93" x14ac:dyDescent="0.3">
      <c r="A45" s="2" t="s">
        <v>92</v>
      </c>
      <c r="B45" s="2" t="s">
        <v>155</v>
      </c>
      <c r="C45" s="2" t="s">
        <v>163</v>
      </c>
      <c r="D45" s="2" t="s">
        <v>164</v>
      </c>
      <c r="E45" s="6" t="s">
        <v>102</v>
      </c>
      <c r="F45" s="5">
        <v>45</v>
      </c>
      <c r="G45" s="5">
        <v>12</v>
      </c>
      <c r="H45" s="5">
        <v>1</v>
      </c>
      <c r="I45" s="5">
        <v>12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45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12</v>
      </c>
      <c r="Z45" s="5">
        <v>45</v>
      </c>
      <c r="AA45" s="6" t="s">
        <v>96</v>
      </c>
      <c r="AB45" s="6" t="s">
        <v>97</v>
      </c>
      <c r="AC45" s="7"/>
      <c r="AD45" s="7"/>
      <c r="AE45" s="7"/>
      <c r="AF45" s="7"/>
      <c r="AG45" s="7"/>
      <c r="AH45" s="7"/>
      <c r="AI45" s="6" t="s">
        <v>96</v>
      </c>
      <c r="AJ45" s="5"/>
      <c r="AK45" s="8">
        <v>0</v>
      </c>
      <c r="AL45" s="8">
        <v>1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8">
        <v>0</v>
      </c>
      <c r="AU45" s="5">
        <v>100</v>
      </c>
      <c r="AV45" s="5">
        <v>100</v>
      </c>
      <c r="AW45" s="5">
        <v>0</v>
      </c>
      <c r="AX45" s="5">
        <v>0</v>
      </c>
      <c r="AY45" s="5">
        <v>0</v>
      </c>
      <c r="AZ45" s="5">
        <v>0</v>
      </c>
      <c r="BA45" s="5">
        <v>0</v>
      </c>
      <c r="BB45" s="5">
        <v>0</v>
      </c>
      <c r="BC45" s="5">
        <v>100</v>
      </c>
      <c r="BD45" s="5">
        <v>0</v>
      </c>
      <c r="BE45" s="5">
        <v>100</v>
      </c>
      <c r="BF45" s="5">
        <v>100</v>
      </c>
      <c r="BG45" s="5">
        <v>100</v>
      </c>
      <c r="BH45" s="5">
        <v>100</v>
      </c>
      <c r="BI45" s="5">
        <v>100</v>
      </c>
      <c r="BJ45" s="5">
        <v>0</v>
      </c>
      <c r="BK45" s="5">
        <v>0</v>
      </c>
      <c r="BL45" s="5">
        <v>100</v>
      </c>
      <c r="BM45" s="5">
        <v>100</v>
      </c>
      <c r="BN45" s="5">
        <v>2</v>
      </c>
      <c r="BO45" s="5" t="s">
        <v>96</v>
      </c>
      <c r="BP45" s="5" t="s">
        <v>96</v>
      </c>
      <c r="BQ45" s="5">
        <v>2</v>
      </c>
      <c r="BR45" s="6" t="s">
        <v>97</v>
      </c>
      <c r="BS45" s="6" t="s">
        <v>97</v>
      </c>
      <c r="BT45" s="6" t="s">
        <v>97</v>
      </c>
      <c r="BU45" s="6" t="s">
        <v>97</v>
      </c>
      <c r="BV45" s="6" t="s">
        <v>97</v>
      </c>
      <c r="BW45" s="5">
        <v>2</v>
      </c>
      <c r="BX45" s="5">
        <v>2</v>
      </c>
      <c r="BY45" s="5">
        <v>2</v>
      </c>
      <c r="BZ45" s="5">
        <v>10</v>
      </c>
      <c r="CA45" s="5">
        <v>7</v>
      </c>
      <c r="CB45" s="6" t="s">
        <v>96</v>
      </c>
      <c r="CC45" s="6" t="s">
        <v>96</v>
      </c>
      <c r="CD45" s="6" t="s">
        <v>96</v>
      </c>
      <c r="CE45" s="6" t="s">
        <v>96</v>
      </c>
      <c r="CF45" s="6" t="s">
        <v>96</v>
      </c>
      <c r="CG45" s="6" t="s">
        <v>96</v>
      </c>
      <c r="CH45" s="6" t="s">
        <v>96</v>
      </c>
      <c r="CI45" s="7" t="s">
        <v>96</v>
      </c>
      <c r="CJ45" s="5">
        <v>0</v>
      </c>
      <c r="CK45" s="5">
        <v>0</v>
      </c>
      <c r="CL45" s="5">
        <v>0</v>
      </c>
      <c r="CM45" s="5">
        <v>0</v>
      </c>
      <c r="CN45" s="5">
        <v>14</v>
      </c>
      <c r="CO45" s="5">
        <v>0</v>
      </c>
    </row>
    <row r="46" spans="1:93" x14ac:dyDescent="0.3">
      <c r="A46" s="2" t="s">
        <v>92</v>
      </c>
      <c r="B46" s="2" t="s">
        <v>155</v>
      </c>
      <c r="C46" s="2" t="s">
        <v>165</v>
      </c>
      <c r="D46" s="2" t="s">
        <v>166</v>
      </c>
      <c r="E46" s="6" t="s">
        <v>102</v>
      </c>
      <c r="F46" s="5">
        <v>100</v>
      </c>
      <c r="G46" s="5">
        <v>20</v>
      </c>
      <c r="H46" s="5">
        <v>0</v>
      </c>
      <c r="I46" s="5">
        <v>0</v>
      </c>
      <c r="J46" s="5">
        <v>15</v>
      </c>
      <c r="K46" s="5">
        <v>5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70</v>
      </c>
      <c r="S46" s="5">
        <v>30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6">
        <v>0</v>
      </c>
      <c r="AA46" s="6" t="s">
        <v>96</v>
      </c>
      <c r="AB46" s="6" t="s">
        <v>96</v>
      </c>
      <c r="AC46" s="6" t="s">
        <v>96</v>
      </c>
      <c r="AD46" s="6" t="s">
        <v>96</v>
      </c>
      <c r="AE46" s="7"/>
      <c r="AF46" s="7"/>
      <c r="AG46" s="7"/>
      <c r="AH46" s="7"/>
      <c r="AI46" s="7"/>
      <c r="AJ46" s="5"/>
      <c r="AK46" s="8">
        <v>0.50000000000000011</v>
      </c>
      <c r="AL46" s="8">
        <v>0.19999999999999998</v>
      </c>
      <c r="AM46" s="8">
        <v>0</v>
      </c>
      <c r="AN46" s="8">
        <v>0</v>
      </c>
      <c r="AO46" s="8">
        <v>0</v>
      </c>
      <c r="AP46" s="8">
        <v>0.19999999999999998</v>
      </c>
      <c r="AQ46" s="8">
        <v>0</v>
      </c>
      <c r="AR46" s="8">
        <v>9.9999999999999992E-2</v>
      </c>
      <c r="AS46" s="8">
        <v>0</v>
      </c>
      <c r="AT46" s="8">
        <v>0</v>
      </c>
      <c r="AU46" s="5">
        <v>90</v>
      </c>
      <c r="AV46" s="5">
        <v>90</v>
      </c>
      <c r="AW46" s="5">
        <v>10</v>
      </c>
      <c r="AX46" s="5">
        <v>0</v>
      </c>
      <c r="AY46" s="5">
        <v>0</v>
      </c>
      <c r="AZ46" s="5">
        <v>0</v>
      </c>
      <c r="BA46" s="5">
        <v>0</v>
      </c>
      <c r="BB46" s="5">
        <v>98</v>
      </c>
      <c r="BC46" s="5">
        <v>0</v>
      </c>
      <c r="BD46" s="5">
        <v>2</v>
      </c>
      <c r="BE46" s="5">
        <v>100</v>
      </c>
      <c r="BF46" s="5">
        <v>80</v>
      </c>
      <c r="BG46" s="5">
        <v>100</v>
      </c>
      <c r="BH46" s="5">
        <v>2</v>
      </c>
      <c r="BI46" s="5">
        <v>0</v>
      </c>
      <c r="BJ46" s="5">
        <v>0</v>
      </c>
      <c r="BK46" s="5">
        <v>2</v>
      </c>
      <c r="BL46" s="5">
        <v>98</v>
      </c>
      <c r="BM46" s="5">
        <v>80</v>
      </c>
      <c r="BN46" s="5">
        <v>2</v>
      </c>
      <c r="BO46" s="5" t="s">
        <v>96</v>
      </c>
      <c r="BP46" s="5" t="s">
        <v>96</v>
      </c>
      <c r="BQ46" s="5">
        <v>2</v>
      </c>
      <c r="BR46" s="6" t="s">
        <v>96</v>
      </c>
      <c r="BS46" s="6" t="s">
        <v>97</v>
      </c>
      <c r="BT46" s="6" t="s">
        <v>97</v>
      </c>
      <c r="BU46" s="6" t="s">
        <v>97</v>
      </c>
      <c r="BV46" s="6" t="s">
        <v>97</v>
      </c>
      <c r="BW46" s="5">
        <v>1</v>
      </c>
      <c r="BX46" s="5">
        <v>1</v>
      </c>
      <c r="BY46" s="5">
        <v>12</v>
      </c>
      <c r="BZ46" s="5">
        <v>12</v>
      </c>
      <c r="CA46" s="5">
        <v>12</v>
      </c>
      <c r="CB46" s="6" t="s">
        <v>98</v>
      </c>
      <c r="CC46" s="6" t="s">
        <v>98</v>
      </c>
      <c r="CD46" s="6" t="s">
        <v>96</v>
      </c>
      <c r="CE46" s="6" t="s">
        <v>96</v>
      </c>
      <c r="CF46" s="6" t="s">
        <v>96</v>
      </c>
      <c r="CG46" s="6" t="s">
        <v>96</v>
      </c>
      <c r="CH46" s="6" t="s">
        <v>96</v>
      </c>
      <c r="CI46" s="7" t="s">
        <v>96</v>
      </c>
      <c r="CJ46" s="5">
        <v>0</v>
      </c>
      <c r="CK46" s="5">
        <v>12</v>
      </c>
      <c r="CL46" s="5">
        <v>12</v>
      </c>
      <c r="CM46" s="5">
        <v>0</v>
      </c>
      <c r="CN46" s="5">
        <v>0</v>
      </c>
      <c r="CO46" s="5">
        <v>0</v>
      </c>
    </row>
    <row r="47" spans="1:93" x14ac:dyDescent="0.3">
      <c r="A47" s="2" t="s">
        <v>92</v>
      </c>
      <c r="B47" s="2" t="s">
        <v>167</v>
      </c>
      <c r="C47" s="2" t="s">
        <v>168</v>
      </c>
      <c r="D47" s="2" t="s">
        <v>110</v>
      </c>
      <c r="E47" s="6" t="s">
        <v>104</v>
      </c>
      <c r="F47" s="5">
        <v>180</v>
      </c>
      <c r="G47" s="5">
        <v>55</v>
      </c>
      <c r="H47" s="5">
        <v>0</v>
      </c>
      <c r="I47" s="5">
        <v>0</v>
      </c>
      <c r="J47" s="5">
        <v>0</v>
      </c>
      <c r="K47" s="5">
        <v>10</v>
      </c>
      <c r="L47" s="5">
        <v>5</v>
      </c>
      <c r="M47" s="5">
        <v>0</v>
      </c>
      <c r="N47" s="5">
        <v>30</v>
      </c>
      <c r="O47" s="5">
        <v>0</v>
      </c>
      <c r="P47" s="5">
        <v>10</v>
      </c>
      <c r="Q47" s="5">
        <v>0</v>
      </c>
      <c r="R47" s="5">
        <v>0</v>
      </c>
      <c r="S47" s="5">
        <v>50</v>
      </c>
      <c r="T47" s="5">
        <v>0</v>
      </c>
      <c r="U47" s="5">
        <v>0</v>
      </c>
      <c r="V47" s="5">
        <v>100</v>
      </c>
      <c r="W47" s="5">
        <v>0</v>
      </c>
      <c r="X47" s="5">
        <v>30</v>
      </c>
      <c r="Y47" s="5">
        <v>0</v>
      </c>
      <c r="Z47" s="6">
        <v>0</v>
      </c>
      <c r="AA47" s="6" t="s">
        <v>96</v>
      </c>
      <c r="AB47" s="6" t="s">
        <v>97</v>
      </c>
      <c r="AC47" s="7"/>
      <c r="AD47" s="7"/>
      <c r="AE47" s="7"/>
      <c r="AF47" s="7"/>
      <c r="AG47" s="7"/>
      <c r="AH47" s="7"/>
      <c r="AI47" s="6" t="s">
        <v>96</v>
      </c>
      <c r="AJ47" s="5">
        <v>1000</v>
      </c>
      <c r="AK47" s="8">
        <v>0</v>
      </c>
      <c r="AL47" s="8">
        <v>0</v>
      </c>
      <c r="AM47" s="8">
        <v>0</v>
      </c>
      <c r="AN47" s="8">
        <v>1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5">
        <v>100</v>
      </c>
      <c r="AV47" s="5">
        <v>100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5">
        <v>0</v>
      </c>
      <c r="BD47" s="5">
        <v>100</v>
      </c>
      <c r="BE47" s="5">
        <v>100</v>
      </c>
      <c r="BF47" s="5">
        <v>98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100</v>
      </c>
      <c r="BM47" s="5">
        <v>10</v>
      </c>
      <c r="BN47" s="5">
        <v>1</v>
      </c>
      <c r="BO47" s="5" t="s">
        <v>96</v>
      </c>
      <c r="BP47" s="5" t="s">
        <v>96</v>
      </c>
      <c r="BQ47" s="5">
        <v>2</v>
      </c>
      <c r="BR47" s="6" t="s">
        <v>96</v>
      </c>
      <c r="BS47" s="6" t="s">
        <v>97</v>
      </c>
      <c r="BT47" s="6" t="s">
        <v>97</v>
      </c>
      <c r="BU47" s="6" t="s">
        <v>97</v>
      </c>
      <c r="BV47" s="6" t="s">
        <v>97</v>
      </c>
      <c r="BW47" s="5">
        <v>1</v>
      </c>
      <c r="BX47" s="5">
        <v>1</v>
      </c>
      <c r="BY47" s="5">
        <v>1</v>
      </c>
      <c r="BZ47" s="5">
        <v>1</v>
      </c>
      <c r="CA47" s="5">
        <v>58</v>
      </c>
      <c r="CB47" s="6" t="s">
        <v>98</v>
      </c>
      <c r="CC47" s="6" t="s">
        <v>98</v>
      </c>
      <c r="CD47" s="6" t="s">
        <v>98</v>
      </c>
      <c r="CE47" s="6" t="s">
        <v>98</v>
      </c>
      <c r="CF47" s="6" t="s">
        <v>96</v>
      </c>
      <c r="CG47" s="6" t="s">
        <v>96</v>
      </c>
      <c r="CH47" s="6" t="s">
        <v>96</v>
      </c>
      <c r="CI47" s="6" t="s">
        <v>96</v>
      </c>
      <c r="CJ47" s="5">
        <v>0</v>
      </c>
      <c r="CK47" s="5">
        <v>0</v>
      </c>
      <c r="CL47" s="5">
        <v>5</v>
      </c>
      <c r="CM47" s="5">
        <v>1</v>
      </c>
      <c r="CN47" s="5">
        <v>3</v>
      </c>
      <c r="CO47" s="5">
        <v>1</v>
      </c>
    </row>
    <row r="48" spans="1:93" x14ac:dyDescent="0.3">
      <c r="A48" s="2" t="s">
        <v>92</v>
      </c>
      <c r="B48" s="2" t="s">
        <v>167</v>
      </c>
      <c r="C48" s="2" t="s">
        <v>169</v>
      </c>
      <c r="D48" s="2" t="s">
        <v>170</v>
      </c>
      <c r="E48" s="6" t="s">
        <v>104</v>
      </c>
      <c r="F48" s="5">
        <v>80</v>
      </c>
      <c r="G48" s="5">
        <v>18</v>
      </c>
      <c r="H48" s="5">
        <v>0</v>
      </c>
      <c r="I48" s="5">
        <v>0</v>
      </c>
      <c r="J48" s="5">
        <v>0</v>
      </c>
      <c r="K48" s="5">
        <v>2</v>
      </c>
      <c r="L48" s="5">
        <v>0</v>
      </c>
      <c r="M48" s="5">
        <v>10</v>
      </c>
      <c r="N48" s="5">
        <v>6</v>
      </c>
      <c r="O48" s="5">
        <v>0</v>
      </c>
      <c r="P48" s="5">
        <v>0</v>
      </c>
      <c r="Q48" s="5">
        <v>0</v>
      </c>
      <c r="R48" s="5">
        <v>0</v>
      </c>
      <c r="S48" s="5">
        <v>14</v>
      </c>
      <c r="T48" s="5">
        <v>0</v>
      </c>
      <c r="U48" s="5">
        <v>48</v>
      </c>
      <c r="V48" s="5">
        <v>18</v>
      </c>
      <c r="W48" s="5">
        <v>0</v>
      </c>
      <c r="X48" s="5">
        <v>0</v>
      </c>
      <c r="Y48" s="5">
        <v>0</v>
      </c>
      <c r="Z48" s="5">
        <v>0</v>
      </c>
      <c r="AA48" s="6" t="s">
        <v>96</v>
      </c>
      <c r="AB48" s="6" t="s">
        <v>97</v>
      </c>
      <c r="AC48" s="7"/>
      <c r="AD48" s="7"/>
      <c r="AE48" s="22" t="s">
        <v>96</v>
      </c>
      <c r="AF48" s="7"/>
      <c r="AG48" s="7"/>
      <c r="AH48" s="7"/>
      <c r="AI48" s="5"/>
      <c r="AJ48" s="5">
        <v>800</v>
      </c>
      <c r="AK48" s="8">
        <v>0.04</v>
      </c>
      <c r="AL48" s="8">
        <v>0.96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5">
        <v>100</v>
      </c>
      <c r="AV48" s="5">
        <v>100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0</v>
      </c>
      <c r="BC48" s="5">
        <v>0</v>
      </c>
      <c r="BD48" s="5">
        <v>100</v>
      </c>
      <c r="BE48" s="5">
        <v>100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  <c r="BK48" s="5">
        <v>0</v>
      </c>
      <c r="BL48" s="5">
        <v>100</v>
      </c>
      <c r="BM48" s="5">
        <v>100</v>
      </c>
      <c r="BN48" s="5">
        <v>1</v>
      </c>
      <c r="BO48" s="5" t="s">
        <v>96</v>
      </c>
      <c r="BP48" s="5" t="s">
        <v>96</v>
      </c>
      <c r="BQ48" s="5">
        <v>2</v>
      </c>
      <c r="BR48" s="6" t="s">
        <v>96</v>
      </c>
      <c r="BS48" s="6" t="s">
        <v>97</v>
      </c>
      <c r="BT48" s="6" t="s">
        <v>97</v>
      </c>
      <c r="BU48" s="6" t="s">
        <v>97</v>
      </c>
      <c r="BV48" s="6" t="s">
        <v>97</v>
      </c>
      <c r="BW48" s="5">
        <v>1</v>
      </c>
      <c r="BX48" s="5">
        <v>1</v>
      </c>
      <c r="BY48" s="5">
        <v>1</v>
      </c>
      <c r="BZ48" s="5">
        <v>1</v>
      </c>
      <c r="CA48" s="5">
        <v>18</v>
      </c>
      <c r="CB48" s="6" t="s">
        <v>98</v>
      </c>
      <c r="CC48" s="6" t="s">
        <v>98</v>
      </c>
      <c r="CD48" s="6" t="s">
        <v>98</v>
      </c>
      <c r="CE48" s="6" t="s">
        <v>96</v>
      </c>
      <c r="CF48" s="6" t="s">
        <v>96</v>
      </c>
      <c r="CG48" s="6" t="s">
        <v>96</v>
      </c>
      <c r="CH48" s="6" t="s">
        <v>97</v>
      </c>
      <c r="CI48" s="7" t="s">
        <v>96</v>
      </c>
      <c r="CJ48" s="5">
        <v>10</v>
      </c>
      <c r="CK48" s="5">
        <v>18</v>
      </c>
      <c r="CL48" s="5">
        <v>18</v>
      </c>
      <c r="CM48" s="5">
        <v>1</v>
      </c>
      <c r="CN48" s="5">
        <v>18</v>
      </c>
      <c r="CO48" s="5">
        <v>1</v>
      </c>
    </row>
    <row r="49" spans="1:404" x14ac:dyDescent="0.3">
      <c r="A49" s="2" t="s">
        <v>92</v>
      </c>
      <c r="B49" s="2" t="s">
        <v>167</v>
      </c>
      <c r="C49" s="2" t="s">
        <v>171</v>
      </c>
      <c r="D49" s="2" t="s">
        <v>172</v>
      </c>
      <c r="E49" s="6" t="s">
        <v>95</v>
      </c>
      <c r="F49" s="5">
        <v>60</v>
      </c>
      <c r="G49" s="5">
        <v>13</v>
      </c>
      <c r="H49" s="5">
        <v>0</v>
      </c>
      <c r="I49" s="5">
        <v>0</v>
      </c>
      <c r="J49" s="5">
        <v>2</v>
      </c>
      <c r="K49" s="5">
        <v>0</v>
      </c>
      <c r="L49" s="5">
        <v>1</v>
      </c>
      <c r="M49" s="5">
        <v>0</v>
      </c>
      <c r="N49" s="5">
        <v>8</v>
      </c>
      <c r="O49" s="5">
        <v>2</v>
      </c>
      <c r="P49" s="5">
        <v>0</v>
      </c>
      <c r="Q49" s="5">
        <v>0</v>
      </c>
      <c r="R49" s="5">
        <v>9</v>
      </c>
      <c r="S49" s="5">
        <v>0</v>
      </c>
      <c r="T49" s="5">
        <v>0</v>
      </c>
      <c r="U49" s="5">
        <v>0</v>
      </c>
      <c r="V49" s="5">
        <v>47</v>
      </c>
      <c r="W49" s="5">
        <v>4</v>
      </c>
      <c r="X49" s="5">
        <v>0</v>
      </c>
      <c r="Y49" s="5">
        <v>0</v>
      </c>
      <c r="Z49" s="5">
        <v>0</v>
      </c>
      <c r="AA49" s="6" t="s">
        <v>97</v>
      </c>
      <c r="AB49" s="6" t="s">
        <v>96</v>
      </c>
      <c r="AC49" s="7"/>
      <c r="AD49" s="7"/>
      <c r="AE49" s="7"/>
      <c r="AF49" s="7"/>
      <c r="AG49" s="7"/>
      <c r="AH49" s="7"/>
      <c r="AI49" s="6" t="s">
        <v>96</v>
      </c>
      <c r="AJ49" s="5"/>
      <c r="AK49" s="8">
        <v>0</v>
      </c>
      <c r="AL49" s="8">
        <v>1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5">
        <v>100</v>
      </c>
      <c r="AV49" s="5">
        <v>100</v>
      </c>
      <c r="AW49" s="5">
        <v>0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5">
        <v>0</v>
      </c>
      <c r="BD49" s="5">
        <v>100</v>
      </c>
      <c r="BE49" s="5">
        <v>100</v>
      </c>
      <c r="BF49" s="5">
        <v>50</v>
      </c>
      <c r="BG49" s="5">
        <v>50</v>
      </c>
      <c r="BH49" s="5">
        <v>0</v>
      </c>
      <c r="BI49" s="5">
        <v>0</v>
      </c>
      <c r="BJ49" s="5">
        <v>0</v>
      </c>
      <c r="BK49" s="5">
        <v>0</v>
      </c>
      <c r="BL49" s="5">
        <v>100</v>
      </c>
      <c r="BM49" s="5">
        <v>20</v>
      </c>
      <c r="BN49" s="5">
        <v>1</v>
      </c>
      <c r="BO49" s="5" t="s">
        <v>97</v>
      </c>
      <c r="BP49" s="5" t="s">
        <v>96</v>
      </c>
      <c r="BQ49" s="5">
        <v>2</v>
      </c>
      <c r="BR49" s="6" t="s">
        <v>96</v>
      </c>
      <c r="BS49" s="6" t="s">
        <v>97</v>
      </c>
      <c r="BT49" s="6" t="s">
        <v>97</v>
      </c>
      <c r="BU49" s="6" t="s">
        <v>97</v>
      </c>
      <c r="BV49" s="6" t="s">
        <v>97</v>
      </c>
      <c r="BW49" s="5">
        <v>1</v>
      </c>
      <c r="BX49" s="5">
        <v>4</v>
      </c>
      <c r="BY49" s="5">
        <v>4</v>
      </c>
      <c r="BZ49" s="5">
        <v>17</v>
      </c>
      <c r="CA49" s="5">
        <v>17</v>
      </c>
      <c r="CB49" s="6" t="s">
        <v>98</v>
      </c>
      <c r="CC49" s="6" t="s">
        <v>96</v>
      </c>
      <c r="CD49" s="6" t="s">
        <v>96</v>
      </c>
      <c r="CE49" s="6" t="s">
        <v>96</v>
      </c>
      <c r="CF49" s="6" t="s">
        <v>96</v>
      </c>
      <c r="CG49" s="6" t="s">
        <v>97</v>
      </c>
      <c r="CH49" s="6" t="s">
        <v>97</v>
      </c>
      <c r="CI49" s="6" t="s">
        <v>97</v>
      </c>
      <c r="CJ49" s="5">
        <v>5</v>
      </c>
      <c r="CK49" s="5">
        <v>13</v>
      </c>
      <c r="CL49" s="5">
        <v>13</v>
      </c>
      <c r="CM49" s="5">
        <v>1</v>
      </c>
      <c r="CN49" s="5">
        <v>13</v>
      </c>
      <c r="CO49" s="5">
        <v>0</v>
      </c>
    </row>
    <row r="50" spans="1:404" s="37" customFormat="1" x14ac:dyDescent="0.3">
      <c r="A50" s="2" t="s">
        <v>92</v>
      </c>
      <c r="B50" s="2" t="s">
        <v>167</v>
      </c>
      <c r="C50" s="2" t="s">
        <v>173</v>
      </c>
      <c r="D50" s="2" t="s">
        <v>108</v>
      </c>
      <c r="E50" s="6" t="s">
        <v>95</v>
      </c>
      <c r="F50" s="6">
        <v>33</v>
      </c>
      <c r="G50" s="5">
        <v>6</v>
      </c>
      <c r="H50" s="6">
        <v>0</v>
      </c>
      <c r="I50" s="6">
        <v>0</v>
      </c>
      <c r="J50" s="6">
        <v>6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5">
        <v>0</v>
      </c>
      <c r="R50" s="6">
        <v>33</v>
      </c>
      <c r="S50" s="6">
        <v>0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6">
        <v>0</v>
      </c>
      <c r="AA50" s="6" t="s">
        <v>96</v>
      </c>
      <c r="AB50" s="6" t="s">
        <v>96</v>
      </c>
      <c r="AC50" s="6"/>
      <c r="AD50" s="6"/>
      <c r="AE50" s="6"/>
      <c r="AF50" s="6"/>
      <c r="AG50" s="6"/>
      <c r="AH50" s="6"/>
      <c r="AI50" s="6" t="s">
        <v>96</v>
      </c>
      <c r="AJ50" s="5"/>
      <c r="AK50" s="8">
        <v>1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8">
        <v>0</v>
      </c>
      <c r="AU50" s="5">
        <v>0</v>
      </c>
      <c r="AV50" s="5">
        <v>0</v>
      </c>
      <c r="AW50" s="5">
        <v>100</v>
      </c>
      <c r="AX50" s="5">
        <v>0</v>
      </c>
      <c r="AY50" s="5">
        <v>0</v>
      </c>
      <c r="AZ50" s="5">
        <v>0</v>
      </c>
      <c r="BA50" s="5">
        <v>0</v>
      </c>
      <c r="BB50" s="5">
        <v>100</v>
      </c>
      <c r="BC50" s="5">
        <v>0</v>
      </c>
      <c r="BD50" s="5">
        <v>0</v>
      </c>
      <c r="BE50" s="5">
        <v>100</v>
      </c>
      <c r="BF50" s="5">
        <v>100</v>
      </c>
      <c r="BG50" s="5">
        <v>100</v>
      </c>
      <c r="BH50" s="5">
        <v>0</v>
      </c>
      <c r="BI50" s="5">
        <v>0</v>
      </c>
      <c r="BJ50" s="5">
        <v>0</v>
      </c>
      <c r="BK50" s="5">
        <v>0</v>
      </c>
      <c r="BL50" s="5">
        <v>100</v>
      </c>
      <c r="BM50" s="5">
        <v>100</v>
      </c>
      <c r="BN50" s="5">
        <v>2</v>
      </c>
      <c r="BO50" s="5" t="s">
        <v>96</v>
      </c>
      <c r="BP50" s="5" t="s">
        <v>96</v>
      </c>
      <c r="BQ50" s="5">
        <v>2</v>
      </c>
      <c r="BR50" s="6" t="s">
        <v>97</v>
      </c>
      <c r="BS50" s="6" t="s">
        <v>97</v>
      </c>
      <c r="BT50" s="6" t="s">
        <v>97</v>
      </c>
      <c r="BU50" s="6" t="s">
        <v>97</v>
      </c>
      <c r="BV50" s="6" t="s">
        <v>96</v>
      </c>
      <c r="BW50" s="5">
        <v>3</v>
      </c>
      <c r="BX50" s="5">
        <v>0</v>
      </c>
      <c r="BY50" s="5">
        <v>3</v>
      </c>
      <c r="BZ50" s="5">
        <v>10</v>
      </c>
      <c r="CA50" s="5">
        <v>10</v>
      </c>
      <c r="CB50" s="6" t="s">
        <v>96</v>
      </c>
      <c r="CC50" s="6" t="s">
        <v>96</v>
      </c>
      <c r="CD50" s="6" t="s">
        <v>96</v>
      </c>
      <c r="CE50" s="6" t="s">
        <v>96</v>
      </c>
      <c r="CF50" s="6" t="s">
        <v>96</v>
      </c>
      <c r="CG50" s="6" t="s">
        <v>97</v>
      </c>
      <c r="CH50" s="6" t="s">
        <v>97</v>
      </c>
      <c r="CI50" s="6" t="s">
        <v>97</v>
      </c>
      <c r="CJ50" s="5">
        <v>3</v>
      </c>
      <c r="CK50" s="5">
        <v>15</v>
      </c>
      <c r="CL50" s="5">
        <v>3</v>
      </c>
      <c r="CM50" s="5">
        <v>0</v>
      </c>
      <c r="CN50" s="5">
        <v>0</v>
      </c>
      <c r="CO50" s="5">
        <v>0</v>
      </c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</row>
    <row r="51" spans="1:404" x14ac:dyDescent="0.3">
      <c r="A51" s="2" t="s">
        <v>92</v>
      </c>
      <c r="B51" s="2" t="s">
        <v>167</v>
      </c>
      <c r="C51" s="2" t="s">
        <v>1746</v>
      </c>
      <c r="D51" s="2" t="s">
        <v>1747</v>
      </c>
      <c r="E51" s="6" t="s">
        <v>102</v>
      </c>
      <c r="F51" s="6">
        <v>52</v>
      </c>
      <c r="G51" s="5">
        <v>12</v>
      </c>
      <c r="H51" s="6">
        <v>1</v>
      </c>
      <c r="I51" s="6">
        <v>4</v>
      </c>
      <c r="J51" s="6">
        <v>8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5">
        <v>12</v>
      </c>
      <c r="R51" s="6">
        <v>40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1</v>
      </c>
      <c r="Z51" s="6">
        <v>3</v>
      </c>
      <c r="AA51" s="6" t="s">
        <v>96</v>
      </c>
      <c r="AB51" s="6" t="s">
        <v>97</v>
      </c>
      <c r="AC51" s="6"/>
      <c r="AD51" s="6"/>
      <c r="AE51" s="6"/>
      <c r="AF51" s="6"/>
      <c r="AG51" s="6"/>
      <c r="AH51" s="6"/>
      <c r="AI51" s="6" t="s">
        <v>96</v>
      </c>
      <c r="AJ51" s="5"/>
      <c r="AK51" s="8">
        <v>0.55000000000000004</v>
      </c>
      <c r="AL51" s="8">
        <v>0.2</v>
      </c>
      <c r="AM51" s="8">
        <v>0.25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8">
        <v>0</v>
      </c>
      <c r="AU51" s="5">
        <v>70</v>
      </c>
      <c r="AV51" s="5">
        <v>70</v>
      </c>
      <c r="AW51" s="5">
        <v>30</v>
      </c>
      <c r="AX51" s="5">
        <v>0</v>
      </c>
      <c r="AY51" s="5">
        <v>0</v>
      </c>
      <c r="AZ51" s="5">
        <v>25</v>
      </c>
      <c r="BA51" s="5">
        <v>25</v>
      </c>
      <c r="BB51" s="5">
        <v>0</v>
      </c>
      <c r="BC51" s="5">
        <v>0</v>
      </c>
      <c r="BD51" s="5">
        <v>75</v>
      </c>
      <c r="BE51" s="5">
        <v>95</v>
      </c>
      <c r="BF51" s="5">
        <v>70</v>
      </c>
      <c r="BG51" s="5">
        <v>100</v>
      </c>
      <c r="BH51" s="5">
        <v>20</v>
      </c>
      <c r="BI51" s="5">
        <v>0</v>
      </c>
      <c r="BJ51" s="5">
        <v>0</v>
      </c>
      <c r="BK51" s="5">
        <v>0</v>
      </c>
      <c r="BL51" s="5">
        <v>100</v>
      </c>
      <c r="BM51" s="5">
        <v>50</v>
      </c>
      <c r="BN51" s="5">
        <v>2</v>
      </c>
      <c r="BO51" s="5" t="s">
        <v>96</v>
      </c>
      <c r="BP51" s="5" t="s">
        <v>97</v>
      </c>
      <c r="BQ51" s="5" t="s">
        <v>98</v>
      </c>
      <c r="BR51" s="6" t="s">
        <v>97</v>
      </c>
      <c r="BS51" s="6" t="s">
        <v>97</v>
      </c>
      <c r="BT51" s="6" t="s">
        <v>97</v>
      </c>
      <c r="BU51" s="6" t="s">
        <v>97</v>
      </c>
      <c r="BV51" s="6" t="s">
        <v>97</v>
      </c>
      <c r="BW51" s="5">
        <v>1</v>
      </c>
      <c r="BX51" s="5">
        <v>0</v>
      </c>
      <c r="BY51" s="5">
        <v>0</v>
      </c>
      <c r="BZ51" s="5">
        <v>0</v>
      </c>
      <c r="CA51" s="5">
        <v>20</v>
      </c>
      <c r="CB51" s="6" t="s">
        <v>98</v>
      </c>
      <c r="CC51" s="6" t="s">
        <v>98</v>
      </c>
      <c r="CD51" s="6" t="s">
        <v>98</v>
      </c>
      <c r="CE51" s="6" t="s">
        <v>98</v>
      </c>
      <c r="CF51" s="6" t="s">
        <v>96</v>
      </c>
      <c r="CG51" s="6" t="s">
        <v>98</v>
      </c>
      <c r="CH51" s="6" t="s">
        <v>96</v>
      </c>
      <c r="CI51" s="6" t="s">
        <v>96</v>
      </c>
      <c r="CJ51" s="5">
        <v>0</v>
      </c>
      <c r="CK51" s="5">
        <v>10</v>
      </c>
      <c r="CL51" s="5">
        <v>5</v>
      </c>
      <c r="CM51" s="5">
        <v>0</v>
      </c>
      <c r="CN51" s="5">
        <v>5</v>
      </c>
      <c r="CO51" s="5">
        <v>0</v>
      </c>
      <c r="CP51" s="37"/>
      <c r="CQ51" s="37"/>
      <c r="CR51" s="37"/>
    </row>
    <row r="52" spans="1:404" x14ac:dyDescent="0.3">
      <c r="A52" s="2" t="s">
        <v>92</v>
      </c>
      <c r="B52" s="2" t="s">
        <v>167</v>
      </c>
      <c r="C52" s="2" t="s">
        <v>174</v>
      </c>
      <c r="D52" s="2" t="s">
        <v>175</v>
      </c>
      <c r="E52" s="6" t="s">
        <v>102</v>
      </c>
      <c r="F52" s="5">
        <v>39</v>
      </c>
      <c r="G52" s="5">
        <v>4</v>
      </c>
      <c r="H52" s="5">
        <v>0</v>
      </c>
      <c r="I52" s="5">
        <v>0</v>
      </c>
      <c r="J52" s="5">
        <v>0</v>
      </c>
      <c r="K52" s="5">
        <v>4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39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6" t="s">
        <v>96</v>
      </c>
      <c r="AB52" s="6" t="s">
        <v>97</v>
      </c>
      <c r="AC52" s="7"/>
      <c r="AD52" s="7"/>
      <c r="AE52" s="7"/>
      <c r="AF52" s="7"/>
      <c r="AG52" s="7"/>
      <c r="AH52" s="6" t="s">
        <v>96</v>
      </c>
      <c r="AI52" s="7"/>
      <c r="AJ52" s="5"/>
      <c r="AK52" s="8">
        <v>0</v>
      </c>
      <c r="AL52" s="8">
        <v>0.5</v>
      </c>
      <c r="AM52" s="8">
        <v>0.5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8">
        <v>0</v>
      </c>
      <c r="AU52" s="5">
        <v>100</v>
      </c>
      <c r="AV52" s="5">
        <v>100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5">
        <v>100</v>
      </c>
      <c r="BE52" s="5">
        <v>100</v>
      </c>
      <c r="BF52" s="5">
        <v>100</v>
      </c>
      <c r="BG52" s="5">
        <v>100</v>
      </c>
      <c r="BH52" s="5">
        <v>0</v>
      </c>
      <c r="BI52" s="5">
        <v>0</v>
      </c>
      <c r="BJ52" s="5">
        <v>0</v>
      </c>
      <c r="BK52" s="5">
        <v>10</v>
      </c>
      <c r="BL52" s="5">
        <v>90</v>
      </c>
      <c r="BM52" s="5">
        <v>100</v>
      </c>
      <c r="BN52" s="5">
        <v>1</v>
      </c>
      <c r="BO52" s="5" t="s">
        <v>96</v>
      </c>
      <c r="BP52" s="5" t="s">
        <v>96</v>
      </c>
      <c r="BQ52" s="5">
        <v>6</v>
      </c>
      <c r="BR52" s="6" t="s">
        <v>96</v>
      </c>
      <c r="BS52" s="6" t="s">
        <v>97</v>
      </c>
      <c r="BT52" s="6" t="s">
        <v>97</v>
      </c>
      <c r="BU52" s="6" t="s">
        <v>97</v>
      </c>
      <c r="BV52" s="6" t="s">
        <v>97</v>
      </c>
      <c r="BW52" s="5">
        <v>0</v>
      </c>
      <c r="BX52" s="5">
        <v>0</v>
      </c>
      <c r="BY52" s="5">
        <v>3</v>
      </c>
      <c r="BZ52" s="5">
        <v>0</v>
      </c>
      <c r="CA52" s="5">
        <v>11</v>
      </c>
      <c r="CB52" s="6" t="s">
        <v>98</v>
      </c>
      <c r="CC52" s="6" t="s">
        <v>98</v>
      </c>
      <c r="CD52" s="6" t="s">
        <v>98</v>
      </c>
      <c r="CE52" s="6" t="s">
        <v>98</v>
      </c>
      <c r="CF52" s="6" t="s">
        <v>96</v>
      </c>
      <c r="CG52" s="7" t="s">
        <v>96</v>
      </c>
      <c r="CH52" s="6" t="s">
        <v>96</v>
      </c>
      <c r="CI52" s="7" t="s">
        <v>96</v>
      </c>
      <c r="CJ52" s="5">
        <v>0</v>
      </c>
      <c r="CK52" s="5">
        <v>11</v>
      </c>
      <c r="CL52" s="5">
        <v>0</v>
      </c>
      <c r="CM52" s="5">
        <v>0</v>
      </c>
      <c r="CN52" s="5">
        <v>0</v>
      </c>
      <c r="CO52" s="5">
        <v>0</v>
      </c>
    </row>
    <row r="53" spans="1:404" x14ac:dyDescent="0.3">
      <c r="A53" s="2" t="s">
        <v>92</v>
      </c>
      <c r="B53" s="2" t="s">
        <v>167</v>
      </c>
      <c r="C53" s="2" t="s">
        <v>174</v>
      </c>
      <c r="D53" s="2" t="s">
        <v>176</v>
      </c>
      <c r="E53" s="6" t="s">
        <v>104</v>
      </c>
      <c r="F53" s="5">
        <v>30</v>
      </c>
      <c r="G53" s="5">
        <v>7</v>
      </c>
      <c r="H53" s="5">
        <v>0</v>
      </c>
      <c r="I53" s="5">
        <v>0</v>
      </c>
      <c r="J53" s="5">
        <v>0</v>
      </c>
      <c r="K53" s="5">
        <v>1</v>
      </c>
      <c r="L53" s="5">
        <v>0</v>
      </c>
      <c r="M53" s="5">
        <v>6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8</v>
      </c>
      <c r="T53" s="5">
        <v>0</v>
      </c>
      <c r="U53" s="5">
        <v>22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6" t="s">
        <v>97</v>
      </c>
      <c r="AB53" s="6" t="s">
        <v>97</v>
      </c>
      <c r="AC53" s="7"/>
      <c r="AD53" s="7"/>
      <c r="AE53" s="9" t="s">
        <v>96</v>
      </c>
      <c r="AF53" s="7"/>
      <c r="AG53" s="7"/>
      <c r="AH53" s="7"/>
      <c r="AI53" s="7"/>
      <c r="AJ53" s="5">
        <v>3000</v>
      </c>
      <c r="AK53" s="8">
        <v>0</v>
      </c>
      <c r="AL53" s="8">
        <v>0.5</v>
      </c>
      <c r="AM53" s="8">
        <v>0.5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v>0</v>
      </c>
      <c r="AU53" s="5">
        <v>100</v>
      </c>
      <c r="AV53" s="5">
        <v>100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0</v>
      </c>
      <c r="BC53" s="5">
        <v>0</v>
      </c>
      <c r="BD53" s="5">
        <v>100</v>
      </c>
      <c r="BE53" s="5">
        <v>0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100</v>
      </c>
      <c r="BM53" s="5">
        <v>0</v>
      </c>
      <c r="BN53" s="5" t="s">
        <v>98</v>
      </c>
      <c r="BO53" s="5" t="s">
        <v>97</v>
      </c>
      <c r="BP53" s="5" t="s">
        <v>97</v>
      </c>
      <c r="BQ53" s="5" t="s">
        <v>98</v>
      </c>
      <c r="BR53" s="6" t="s">
        <v>97</v>
      </c>
      <c r="BS53" s="6" t="s">
        <v>97</v>
      </c>
      <c r="BT53" s="6" t="s">
        <v>97</v>
      </c>
      <c r="BU53" s="6" t="s">
        <v>97</v>
      </c>
      <c r="BV53" s="6" t="s">
        <v>97</v>
      </c>
      <c r="BW53" s="5">
        <v>0</v>
      </c>
      <c r="BX53" s="5">
        <v>3</v>
      </c>
      <c r="BY53" s="5">
        <v>3</v>
      </c>
      <c r="BZ53" s="5">
        <v>3</v>
      </c>
      <c r="CA53" s="5">
        <v>5</v>
      </c>
      <c r="CB53" s="6" t="s">
        <v>96</v>
      </c>
      <c r="CC53" s="6" t="s">
        <v>96</v>
      </c>
      <c r="CD53" s="6" t="s">
        <v>96</v>
      </c>
      <c r="CE53" s="6" t="s">
        <v>96</v>
      </c>
      <c r="CF53" s="6" t="s">
        <v>96</v>
      </c>
      <c r="CG53" s="6" t="s">
        <v>96</v>
      </c>
      <c r="CH53" s="6" t="s">
        <v>96</v>
      </c>
      <c r="CI53" s="6" t="s">
        <v>96</v>
      </c>
      <c r="CJ53" s="5">
        <v>3</v>
      </c>
      <c r="CK53" s="5">
        <v>14</v>
      </c>
      <c r="CL53" s="5">
        <v>3</v>
      </c>
      <c r="CM53" s="5">
        <v>3</v>
      </c>
      <c r="CN53" s="5">
        <v>3</v>
      </c>
      <c r="CO53" s="5">
        <v>3</v>
      </c>
    </row>
    <row r="54" spans="1:404" x14ac:dyDescent="0.3">
      <c r="A54" s="2" t="s">
        <v>92</v>
      </c>
      <c r="B54" s="2" t="s">
        <v>167</v>
      </c>
      <c r="C54" s="2" t="s">
        <v>177</v>
      </c>
      <c r="D54" s="2" t="s">
        <v>110</v>
      </c>
      <c r="E54" s="6" t="s">
        <v>104</v>
      </c>
      <c r="F54" s="5">
        <v>128</v>
      </c>
      <c r="G54" s="5">
        <v>28</v>
      </c>
      <c r="H54" s="5">
        <v>0</v>
      </c>
      <c r="I54" s="5">
        <v>0</v>
      </c>
      <c r="J54" s="5">
        <v>3</v>
      </c>
      <c r="K54" s="5">
        <v>25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25</v>
      </c>
      <c r="S54" s="5">
        <v>103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6">
        <v>0</v>
      </c>
      <c r="AA54" s="6" t="s">
        <v>96</v>
      </c>
      <c r="AB54" s="6" t="s">
        <v>97</v>
      </c>
      <c r="AC54" s="6" t="s">
        <v>96</v>
      </c>
      <c r="AD54" s="7"/>
      <c r="AE54" s="9"/>
      <c r="AF54" s="7"/>
      <c r="AG54" s="7"/>
      <c r="AH54" s="7"/>
      <c r="AI54" s="7"/>
      <c r="AJ54" s="5">
        <v>800</v>
      </c>
      <c r="AK54" s="8">
        <v>0.5</v>
      </c>
      <c r="AL54" s="8">
        <v>0.2</v>
      </c>
      <c r="AM54" s="8">
        <v>0.1</v>
      </c>
      <c r="AN54" s="8">
        <v>0.19</v>
      </c>
      <c r="AO54" s="8">
        <v>0</v>
      </c>
      <c r="AP54" s="8">
        <v>0.01</v>
      </c>
      <c r="AQ54" s="8">
        <v>0</v>
      </c>
      <c r="AR54" s="8">
        <v>0</v>
      </c>
      <c r="AS54" s="8">
        <v>0</v>
      </c>
      <c r="AT54" s="8">
        <v>0</v>
      </c>
      <c r="AU54" s="5">
        <v>100</v>
      </c>
      <c r="AV54" s="5">
        <v>90</v>
      </c>
      <c r="AW54" s="5">
        <v>10</v>
      </c>
      <c r="AX54" s="5">
        <v>0</v>
      </c>
      <c r="AY54" s="5">
        <v>0</v>
      </c>
      <c r="AZ54" s="5">
        <v>0</v>
      </c>
      <c r="BA54" s="5">
        <v>0</v>
      </c>
      <c r="BB54" s="5">
        <v>0</v>
      </c>
      <c r="BC54" s="5">
        <v>0</v>
      </c>
      <c r="BD54" s="5">
        <v>100</v>
      </c>
      <c r="BE54" s="5">
        <v>100</v>
      </c>
      <c r="BF54" s="5">
        <v>70</v>
      </c>
      <c r="BG54" s="5">
        <v>100</v>
      </c>
      <c r="BH54" s="5">
        <v>0</v>
      </c>
      <c r="BI54" s="5">
        <v>0</v>
      </c>
      <c r="BJ54" s="5">
        <v>0</v>
      </c>
      <c r="BK54" s="5">
        <v>0</v>
      </c>
      <c r="BL54" s="5">
        <v>100</v>
      </c>
      <c r="BM54" s="5">
        <v>20</v>
      </c>
      <c r="BN54" s="5">
        <v>2</v>
      </c>
      <c r="BO54" s="5" t="s">
        <v>96</v>
      </c>
      <c r="BP54" s="5" t="s">
        <v>96</v>
      </c>
      <c r="BQ54" s="5">
        <v>12</v>
      </c>
      <c r="BR54" s="6" t="s">
        <v>97</v>
      </c>
      <c r="BS54" s="6" t="s">
        <v>97</v>
      </c>
      <c r="BT54" s="6" t="s">
        <v>97</v>
      </c>
      <c r="BU54" s="6" t="s">
        <v>97</v>
      </c>
      <c r="BV54" s="6" t="s">
        <v>96</v>
      </c>
      <c r="BW54" s="5">
        <v>2</v>
      </c>
      <c r="BX54" s="5">
        <v>2</v>
      </c>
      <c r="BY54" s="5">
        <v>11</v>
      </c>
      <c r="BZ54" s="5">
        <v>2</v>
      </c>
      <c r="CA54" s="5">
        <v>25</v>
      </c>
      <c r="CB54" s="6" t="s">
        <v>98</v>
      </c>
      <c r="CC54" s="6" t="s">
        <v>98</v>
      </c>
      <c r="CD54" s="6" t="s">
        <v>96</v>
      </c>
      <c r="CE54" s="6" t="s">
        <v>98</v>
      </c>
      <c r="CF54" s="6" t="s">
        <v>96</v>
      </c>
      <c r="CG54" s="6" t="s">
        <v>96</v>
      </c>
      <c r="CH54" s="6" t="s">
        <v>96</v>
      </c>
      <c r="CI54" s="6" t="s">
        <v>96</v>
      </c>
      <c r="CJ54" s="5">
        <v>0</v>
      </c>
      <c r="CK54" s="5">
        <v>5</v>
      </c>
      <c r="CL54" s="5">
        <v>5</v>
      </c>
      <c r="CM54" s="5">
        <v>1</v>
      </c>
      <c r="CN54" s="5">
        <v>1</v>
      </c>
      <c r="CO54" s="5">
        <v>1</v>
      </c>
    </row>
    <row r="55" spans="1:404" x14ac:dyDescent="0.3">
      <c r="A55" s="2" t="s">
        <v>92</v>
      </c>
      <c r="B55" s="2" t="s">
        <v>167</v>
      </c>
      <c r="C55" s="2" t="s">
        <v>178</v>
      </c>
      <c r="D55" s="2" t="s">
        <v>110</v>
      </c>
      <c r="E55" s="6" t="s">
        <v>104</v>
      </c>
      <c r="F55" s="5">
        <v>33</v>
      </c>
      <c r="G55" s="5">
        <v>8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1</v>
      </c>
      <c r="N55" s="5">
        <v>6</v>
      </c>
      <c r="O55" s="5">
        <v>1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25</v>
      </c>
      <c r="W55" s="5">
        <v>5</v>
      </c>
      <c r="X55" s="5">
        <v>0</v>
      </c>
      <c r="Y55" s="5">
        <v>0</v>
      </c>
      <c r="Z55" s="6">
        <v>0</v>
      </c>
      <c r="AA55" s="6" t="s">
        <v>96</v>
      </c>
      <c r="AB55" s="6" t="s">
        <v>97</v>
      </c>
      <c r="AC55" s="7"/>
      <c r="AD55" s="7"/>
      <c r="AE55" s="7"/>
      <c r="AF55" s="7"/>
      <c r="AG55" s="7"/>
      <c r="AH55" s="7"/>
      <c r="AI55" s="6" t="s">
        <v>96</v>
      </c>
      <c r="AJ55" s="5">
        <v>1000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1</v>
      </c>
      <c r="AQ55" s="8">
        <v>0</v>
      </c>
      <c r="AR55" s="8">
        <v>0</v>
      </c>
      <c r="AS55" s="8">
        <v>0</v>
      </c>
      <c r="AT55" s="8">
        <v>0</v>
      </c>
      <c r="AU55" s="5">
        <v>70</v>
      </c>
      <c r="AV55" s="5">
        <v>1</v>
      </c>
      <c r="AW55" s="5">
        <v>0</v>
      </c>
      <c r="AX55" s="5">
        <v>99</v>
      </c>
      <c r="AY55" s="5">
        <v>0</v>
      </c>
      <c r="AZ55" s="5">
        <v>0</v>
      </c>
      <c r="BA55" s="5">
        <v>0</v>
      </c>
      <c r="BB55" s="5">
        <v>70</v>
      </c>
      <c r="BC55" s="5">
        <v>0</v>
      </c>
      <c r="BD55" s="5">
        <v>30</v>
      </c>
      <c r="BE55" s="5">
        <v>100</v>
      </c>
      <c r="BF55" s="5">
        <v>80</v>
      </c>
      <c r="BG55" s="5">
        <v>0</v>
      </c>
      <c r="BH55" s="5">
        <v>0</v>
      </c>
      <c r="BI55" s="5">
        <v>0</v>
      </c>
      <c r="BJ55" s="5">
        <v>0</v>
      </c>
      <c r="BK55" s="5">
        <v>10</v>
      </c>
      <c r="BL55" s="5">
        <v>90</v>
      </c>
      <c r="BM55" s="5">
        <v>100</v>
      </c>
      <c r="BN55" s="5">
        <v>1</v>
      </c>
      <c r="BO55" s="5" t="s">
        <v>96</v>
      </c>
      <c r="BP55" s="5" t="s">
        <v>96</v>
      </c>
      <c r="BQ55" s="5">
        <v>2</v>
      </c>
      <c r="BR55" s="6" t="s">
        <v>97</v>
      </c>
      <c r="BS55" s="6" t="s">
        <v>97</v>
      </c>
      <c r="BT55" s="6" t="s">
        <v>97</v>
      </c>
      <c r="BU55" s="6" t="s">
        <v>97</v>
      </c>
      <c r="BV55" s="6" t="s">
        <v>97</v>
      </c>
      <c r="BW55" s="5">
        <v>5</v>
      </c>
      <c r="BX55" s="5">
        <v>5</v>
      </c>
      <c r="BY55" s="5">
        <v>5</v>
      </c>
      <c r="BZ55" s="5">
        <v>5</v>
      </c>
      <c r="CA55" s="5">
        <v>20</v>
      </c>
      <c r="CB55" s="6" t="s">
        <v>96</v>
      </c>
      <c r="CC55" s="6" t="s">
        <v>96</v>
      </c>
      <c r="CD55" s="6" t="s">
        <v>96</v>
      </c>
      <c r="CE55" s="6" t="s">
        <v>96</v>
      </c>
      <c r="CF55" s="6" t="s">
        <v>96</v>
      </c>
      <c r="CG55" s="6" t="s">
        <v>96</v>
      </c>
      <c r="CH55" s="6" t="s">
        <v>97</v>
      </c>
      <c r="CI55" s="6" t="s">
        <v>97</v>
      </c>
      <c r="CJ55" s="5">
        <v>5</v>
      </c>
      <c r="CK55" s="5">
        <v>20</v>
      </c>
      <c r="CL55" s="5">
        <v>20</v>
      </c>
      <c r="CM55" s="5">
        <v>1</v>
      </c>
      <c r="CN55" s="5">
        <v>20</v>
      </c>
      <c r="CO55" s="5">
        <v>1</v>
      </c>
    </row>
    <row r="56" spans="1:404" x14ac:dyDescent="0.3">
      <c r="A56" s="2" t="s">
        <v>92</v>
      </c>
      <c r="B56" s="2" t="s">
        <v>167</v>
      </c>
      <c r="C56" s="2" t="s">
        <v>167</v>
      </c>
      <c r="D56" s="2" t="s">
        <v>179</v>
      </c>
      <c r="E56" s="6" t="s">
        <v>104</v>
      </c>
      <c r="F56" s="5">
        <v>58</v>
      </c>
      <c r="G56" s="5">
        <v>8</v>
      </c>
      <c r="H56" s="5">
        <v>1</v>
      </c>
      <c r="I56" s="5">
        <v>8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58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8</v>
      </c>
      <c r="Z56" s="5">
        <v>58</v>
      </c>
      <c r="AA56" s="6" t="s">
        <v>96</v>
      </c>
      <c r="AB56" s="6" t="s">
        <v>96</v>
      </c>
      <c r="AC56" s="7"/>
      <c r="AD56" s="7"/>
      <c r="AE56" s="9" t="s">
        <v>96</v>
      </c>
      <c r="AF56" s="7"/>
      <c r="AG56" s="7"/>
      <c r="AH56" s="7"/>
      <c r="AI56" s="7"/>
      <c r="AJ56" s="5">
        <v>4000</v>
      </c>
      <c r="AK56" s="8">
        <v>0</v>
      </c>
      <c r="AL56" s="8">
        <v>1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0</v>
      </c>
      <c r="AU56" s="5">
        <v>100</v>
      </c>
      <c r="AV56" s="5">
        <v>100</v>
      </c>
      <c r="AW56" s="5">
        <v>0</v>
      </c>
      <c r="AX56" s="5">
        <v>0</v>
      </c>
      <c r="AY56" s="5">
        <v>0</v>
      </c>
      <c r="AZ56" s="5">
        <v>100</v>
      </c>
      <c r="BA56" s="5">
        <v>100</v>
      </c>
      <c r="BB56" s="5">
        <v>0</v>
      </c>
      <c r="BC56" s="5">
        <v>0</v>
      </c>
      <c r="BD56" s="5">
        <v>0</v>
      </c>
      <c r="BE56" s="5">
        <v>100</v>
      </c>
      <c r="BF56" s="5">
        <v>85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100</v>
      </c>
      <c r="BM56" s="5">
        <v>100</v>
      </c>
      <c r="BN56" s="5">
        <v>4</v>
      </c>
      <c r="BO56" s="5" t="s">
        <v>96</v>
      </c>
      <c r="BP56" s="5" t="s">
        <v>97</v>
      </c>
      <c r="BQ56" s="5" t="s">
        <v>98</v>
      </c>
      <c r="BR56" s="6" t="s">
        <v>97</v>
      </c>
      <c r="BS56" s="6" t="s">
        <v>97</v>
      </c>
      <c r="BT56" s="6" t="s">
        <v>97</v>
      </c>
      <c r="BU56" s="6" t="s">
        <v>97</v>
      </c>
      <c r="BV56" s="6" t="s">
        <v>97</v>
      </c>
      <c r="BW56" s="5">
        <v>5</v>
      </c>
      <c r="BX56" s="5">
        <v>4</v>
      </c>
      <c r="BY56" s="5">
        <v>4</v>
      </c>
      <c r="BZ56" s="5">
        <v>4</v>
      </c>
      <c r="CA56" s="5">
        <v>50</v>
      </c>
      <c r="CB56" s="6" t="s">
        <v>96</v>
      </c>
      <c r="CC56" s="6" t="s">
        <v>96</v>
      </c>
      <c r="CD56" s="6" t="s">
        <v>96</v>
      </c>
      <c r="CE56" s="6" t="s">
        <v>96</v>
      </c>
      <c r="CF56" s="6" t="s">
        <v>96</v>
      </c>
      <c r="CG56" s="6" t="s">
        <v>96</v>
      </c>
      <c r="CH56" s="6" t="s">
        <v>96</v>
      </c>
      <c r="CI56" s="6" t="s">
        <v>96</v>
      </c>
      <c r="CJ56" s="5">
        <v>4</v>
      </c>
      <c r="CK56" s="5">
        <v>4</v>
      </c>
      <c r="CL56" s="5">
        <v>4</v>
      </c>
      <c r="CM56" s="5">
        <v>1</v>
      </c>
      <c r="CN56" s="5">
        <v>1</v>
      </c>
      <c r="CO56" s="5">
        <v>4</v>
      </c>
    </row>
    <row r="57" spans="1:404" x14ac:dyDescent="0.3">
      <c r="A57" s="2" t="s">
        <v>92</v>
      </c>
      <c r="B57" s="2" t="s">
        <v>167</v>
      </c>
      <c r="C57" s="2" t="s">
        <v>167</v>
      </c>
      <c r="D57" s="2" t="s">
        <v>180</v>
      </c>
      <c r="E57" s="6" t="s">
        <v>102</v>
      </c>
      <c r="F57" s="5">
        <v>96</v>
      </c>
      <c r="G57" s="5">
        <v>13</v>
      </c>
      <c r="H57" s="5">
        <v>0</v>
      </c>
      <c r="I57" s="5">
        <v>0</v>
      </c>
      <c r="J57" s="5">
        <v>13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96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6" t="s">
        <v>96</v>
      </c>
      <c r="AB57" s="6" t="s">
        <v>96</v>
      </c>
      <c r="AC57" s="7"/>
      <c r="AD57" s="7"/>
      <c r="AE57" s="7"/>
      <c r="AF57" s="7"/>
      <c r="AG57" s="7"/>
      <c r="AH57" s="7"/>
      <c r="AI57" s="6" t="s">
        <v>96</v>
      </c>
      <c r="AJ57" s="5"/>
      <c r="AK57" s="8">
        <v>1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5">
        <v>100</v>
      </c>
      <c r="AV57" s="5">
        <v>100</v>
      </c>
      <c r="AW57" s="5">
        <v>0</v>
      </c>
      <c r="AX57" s="5">
        <v>0</v>
      </c>
      <c r="AY57" s="5">
        <v>0</v>
      </c>
      <c r="AZ57" s="5">
        <v>100</v>
      </c>
      <c r="BA57" s="5">
        <v>100</v>
      </c>
      <c r="BB57" s="5">
        <v>0</v>
      </c>
      <c r="BC57" s="5">
        <v>0</v>
      </c>
      <c r="BD57" s="5">
        <v>0</v>
      </c>
      <c r="BE57" s="5">
        <v>100</v>
      </c>
      <c r="BF57" s="5">
        <v>100</v>
      </c>
      <c r="BG57" s="5">
        <v>100</v>
      </c>
      <c r="BH57" s="5">
        <v>50</v>
      </c>
      <c r="BI57" s="5">
        <v>25</v>
      </c>
      <c r="BJ57" s="5">
        <v>0</v>
      </c>
      <c r="BK57" s="5">
        <v>25</v>
      </c>
      <c r="BL57" s="5">
        <v>75</v>
      </c>
      <c r="BM57" s="5">
        <v>100</v>
      </c>
      <c r="BN57" s="5">
        <v>4</v>
      </c>
      <c r="BO57" s="5" t="s">
        <v>96</v>
      </c>
      <c r="BP57" s="5" t="s">
        <v>97</v>
      </c>
      <c r="BQ57" s="5" t="s">
        <v>98</v>
      </c>
      <c r="BR57" s="6" t="s">
        <v>97</v>
      </c>
      <c r="BS57" s="6" t="s">
        <v>97</v>
      </c>
      <c r="BT57" s="6" t="s">
        <v>97</v>
      </c>
      <c r="BU57" s="6" t="s">
        <v>97</v>
      </c>
      <c r="BV57" s="6" t="s">
        <v>97</v>
      </c>
      <c r="BW57" s="5">
        <v>0</v>
      </c>
      <c r="BX57" s="5">
        <v>4</v>
      </c>
      <c r="BY57" s="5">
        <v>4</v>
      </c>
      <c r="BZ57" s="5">
        <v>4</v>
      </c>
      <c r="CA57" s="5">
        <v>50</v>
      </c>
      <c r="CB57" s="6" t="s">
        <v>96</v>
      </c>
      <c r="CC57" s="6" t="s">
        <v>96</v>
      </c>
      <c r="CD57" s="6" t="s">
        <v>96</v>
      </c>
      <c r="CE57" s="6" t="s">
        <v>96</v>
      </c>
      <c r="CF57" s="6" t="s">
        <v>96</v>
      </c>
      <c r="CG57" s="7" t="s">
        <v>96</v>
      </c>
      <c r="CH57" s="7" t="s">
        <v>96</v>
      </c>
      <c r="CI57" s="7" t="s">
        <v>96</v>
      </c>
      <c r="CJ57" s="5">
        <v>0</v>
      </c>
      <c r="CK57" s="5">
        <v>0</v>
      </c>
      <c r="CL57" s="5">
        <v>0</v>
      </c>
      <c r="CM57" s="5">
        <v>0</v>
      </c>
      <c r="CN57" s="5">
        <v>0</v>
      </c>
      <c r="CO57" s="5">
        <v>0</v>
      </c>
    </row>
    <row r="58" spans="1:404" x14ac:dyDescent="0.3">
      <c r="A58" s="2" t="s">
        <v>92</v>
      </c>
      <c r="B58" s="2" t="s">
        <v>167</v>
      </c>
      <c r="C58" s="2" t="s">
        <v>181</v>
      </c>
      <c r="D58" s="2" t="s">
        <v>110</v>
      </c>
      <c r="E58" s="6" t="s">
        <v>95</v>
      </c>
      <c r="F58" s="5">
        <v>289</v>
      </c>
      <c r="G58" s="5">
        <v>75</v>
      </c>
      <c r="H58" s="5">
        <v>0</v>
      </c>
      <c r="I58" s="5">
        <v>0</v>
      </c>
      <c r="J58" s="5">
        <v>5</v>
      </c>
      <c r="K58" s="5">
        <v>63</v>
      </c>
      <c r="L58" s="5">
        <v>2</v>
      </c>
      <c r="M58" s="5">
        <v>4</v>
      </c>
      <c r="N58" s="5">
        <v>0</v>
      </c>
      <c r="O58" s="5">
        <v>1</v>
      </c>
      <c r="P58" s="5">
        <v>0</v>
      </c>
      <c r="Q58" s="5">
        <v>0</v>
      </c>
      <c r="R58" s="5">
        <v>23</v>
      </c>
      <c r="S58" s="5">
        <v>249</v>
      </c>
      <c r="T58" s="5">
        <v>6</v>
      </c>
      <c r="U58" s="5">
        <v>9</v>
      </c>
      <c r="V58" s="5">
        <v>0</v>
      </c>
      <c r="W58" s="5">
        <v>2</v>
      </c>
      <c r="X58" s="5">
        <v>0</v>
      </c>
      <c r="Y58" s="5">
        <v>0</v>
      </c>
      <c r="Z58" s="5">
        <v>0</v>
      </c>
      <c r="AA58" s="6" t="s">
        <v>96</v>
      </c>
      <c r="AB58" s="6" t="s">
        <v>97</v>
      </c>
      <c r="AC58" s="7"/>
      <c r="AD58" s="7"/>
      <c r="AE58" s="7"/>
      <c r="AF58" s="7"/>
      <c r="AG58" s="7"/>
      <c r="AH58" s="7"/>
      <c r="AI58" s="6" t="s">
        <v>96</v>
      </c>
      <c r="AJ58" s="5"/>
      <c r="AK58" s="8">
        <v>0.11</v>
      </c>
      <c r="AL58" s="8">
        <v>7.0000000000000007E-2</v>
      </c>
      <c r="AM58" s="8">
        <v>0.17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0.65</v>
      </c>
      <c r="AU58" s="5">
        <v>100</v>
      </c>
      <c r="AV58" s="5">
        <v>100</v>
      </c>
      <c r="AW58" s="5">
        <v>0</v>
      </c>
      <c r="AX58" s="5">
        <v>0</v>
      </c>
      <c r="AY58" s="5">
        <v>0</v>
      </c>
      <c r="AZ58" s="5">
        <v>0</v>
      </c>
      <c r="BA58" s="5">
        <v>0</v>
      </c>
      <c r="BB58" s="5">
        <v>2</v>
      </c>
      <c r="BC58" s="5">
        <v>0</v>
      </c>
      <c r="BD58" s="5">
        <v>98</v>
      </c>
      <c r="BE58" s="5">
        <v>100</v>
      </c>
      <c r="BF58" s="5">
        <v>100</v>
      </c>
      <c r="BG58" s="5">
        <v>50</v>
      </c>
      <c r="BH58" s="5">
        <v>0</v>
      </c>
      <c r="BI58" s="5">
        <v>0</v>
      </c>
      <c r="BJ58" s="5">
        <v>0</v>
      </c>
      <c r="BK58" s="5">
        <v>0</v>
      </c>
      <c r="BL58" s="5">
        <v>100</v>
      </c>
      <c r="BM58" s="5">
        <v>3</v>
      </c>
      <c r="BN58" s="5">
        <v>2</v>
      </c>
      <c r="BO58" s="5" t="s">
        <v>96</v>
      </c>
      <c r="BP58" s="5" t="s">
        <v>97</v>
      </c>
      <c r="BQ58" s="5" t="s">
        <v>98</v>
      </c>
      <c r="BR58" s="6" t="s">
        <v>96</v>
      </c>
      <c r="BS58" s="6" t="s">
        <v>97</v>
      </c>
      <c r="BT58" s="6" t="s">
        <v>97</v>
      </c>
      <c r="BU58" s="6" t="s">
        <v>97</v>
      </c>
      <c r="BV58" s="6" t="s">
        <v>97</v>
      </c>
      <c r="BW58" s="5">
        <v>5</v>
      </c>
      <c r="BX58" s="5">
        <v>4</v>
      </c>
      <c r="BY58" s="5">
        <v>6</v>
      </c>
      <c r="BZ58" s="5">
        <v>4</v>
      </c>
      <c r="CA58" s="5">
        <v>16</v>
      </c>
      <c r="CB58" s="6" t="s">
        <v>98</v>
      </c>
      <c r="CC58" s="6" t="s">
        <v>98</v>
      </c>
      <c r="CD58" s="6" t="s">
        <v>96</v>
      </c>
      <c r="CE58" s="6" t="s">
        <v>98</v>
      </c>
      <c r="CF58" s="6" t="s">
        <v>96</v>
      </c>
      <c r="CG58" s="6" t="s">
        <v>96</v>
      </c>
      <c r="CH58" s="6" t="s">
        <v>96</v>
      </c>
      <c r="CI58" s="6" t="s">
        <v>96</v>
      </c>
      <c r="CJ58" s="5">
        <v>12</v>
      </c>
      <c r="CK58" s="5">
        <v>16</v>
      </c>
      <c r="CL58" s="5">
        <v>16</v>
      </c>
      <c r="CM58" s="5">
        <v>0</v>
      </c>
      <c r="CN58" s="5">
        <v>16</v>
      </c>
      <c r="CO58" s="5">
        <v>0</v>
      </c>
    </row>
    <row r="59" spans="1:404" x14ac:dyDescent="0.3">
      <c r="A59" s="2" t="s">
        <v>92</v>
      </c>
      <c r="B59" s="2" t="s">
        <v>167</v>
      </c>
      <c r="C59" s="2" t="s">
        <v>1557</v>
      </c>
      <c r="D59" s="6" t="s">
        <v>1555</v>
      </c>
      <c r="E59" s="6" t="s">
        <v>102</v>
      </c>
      <c r="F59" s="6">
        <v>63</v>
      </c>
      <c r="G59" s="72">
        <f>41*70%</f>
        <v>28.7</v>
      </c>
      <c r="H59" s="6" t="s">
        <v>98</v>
      </c>
      <c r="I59" s="6" t="s">
        <v>98</v>
      </c>
      <c r="J59" s="6" t="s">
        <v>98</v>
      </c>
      <c r="K59" s="6" t="s">
        <v>98</v>
      </c>
      <c r="L59" s="6" t="s">
        <v>98</v>
      </c>
      <c r="M59" s="6" t="s">
        <v>98</v>
      </c>
      <c r="N59" s="6" t="s">
        <v>98</v>
      </c>
      <c r="O59" s="6" t="s">
        <v>98</v>
      </c>
      <c r="P59" s="6" t="s">
        <v>98</v>
      </c>
      <c r="Q59" s="6" t="s">
        <v>98</v>
      </c>
      <c r="R59" s="6" t="s">
        <v>98</v>
      </c>
      <c r="S59" s="6" t="s">
        <v>98</v>
      </c>
      <c r="T59" s="6" t="s">
        <v>98</v>
      </c>
      <c r="U59" s="6" t="s">
        <v>98</v>
      </c>
      <c r="V59" s="6" t="s">
        <v>98</v>
      </c>
      <c r="W59" s="6" t="s">
        <v>98</v>
      </c>
      <c r="X59" s="6" t="s">
        <v>98</v>
      </c>
      <c r="Y59" s="6">
        <v>0</v>
      </c>
      <c r="Z59" s="6">
        <v>0</v>
      </c>
      <c r="AA59" s="6" t="s">
        <v>98</v>
      </c>
      <c r="AB59" s="6" t="s">
        <v>98</v>
      </c>
      <c r="AC59" s="7"/>
      <c r="AD59" s="7"/>
      <c r="AE59" s="7"/>
      <c r="AF59" s="7"/>
      <c r="AG59" s="7"/>
      <c r="AH59" s="7"/>
      <c r="AI59" s="6" t="s">
        <v>96</v>
      </c>
      <c r="AJ59" s="5"/>
      <c r="AK59" s="6" t="s">
        <v>98</v>
      </c>
      <c r="AL59" s="6" t="s">
        <v>98</v>
      </c>
      <c r="AM59" s="6" t="s">
        <v>98</v>
      </c>
      <c r="AN59" s="6" t="s">
        <v>98</v>
      </c>
      <c r="AO59" s="6" t="s">
        <v>98</v>
      </c>
      <c r="AP59" s="6" t="s">
        <v>98</v>
      </c>
      <c r="AQ59" s="6" t="s">
        <v>98</v>
      </c>
      <c r="AR59" s="6" t="s">
        <v>98</v>
      </c>
      <c r="AS59" s="6" t="s">
        <v>98</v>
      </c>
      <c r="AT59" s="6" t="s">
        <v>98</v>
      </c>
      <c r="AU59" s="6">
        <v>0</v>
      </c>
      <c r="AV59" s="6">
        <v>0</v>
      </c>
      <c r="AW59" s="6">
        <v>98</v>
      </c>
      <c r="AX59" s="6">
        <v>2</v>
      </c>
      <c r="AY59" s="6">
        <v>0</v>
      </c>
      <c r="AZ59" s="6">
        <v>0</v>
      </c>
      <c r="BA59" s="6">
        <v>0</v>
      </c>
      <c r="BB59" s="6">
        <v>90</v>
      </c>
      <c r="BC59" s="6">
        <v>0</v>
      </c>
      <c r="BD59" s="6">
        <v>10</v>
      </c>
      <c r="BE59" s="6">
        <v>100</v>
      </c>
      <c r="BF59" s="6">
        <v>99</v>
      </c>
      <c r="BG59" s="6">
        <v>100</v>
      </c>
      <c r="BH59" s="6">
        <v>0</v>
      </c>
      <c r="BI59" s="6">
        <v>0</v>
      </c>
      <c r="BJ59" s="6">
        <v>0</v>
      </c>
      <c r="BK59" s="6">
        <v>0</v>
      </c>
      <c r="BL59" s="6">
        <v>100</v>
      </c>
      <c r="BM59" s="6">
        <v>100</v>
      </c>
      <c r="BN59" s="6">
        <v>1</v>
      </c>
      <c r="BO59" s="6" t="s">
        <v>96</v>
      </c>
      <c r="BP59" s="6" t="s">
        <v>96</v>
      </c>
      <c r="BQ59" s="6">
        <v>4</v>
      </c>
      <c r="BR59" s="6" t="s">
        <v>97</v>
      </c>
      <c r="BS59" s="6" t="s">
        <v>97</v>
      </c>
      <c r="BT59" s="6" t="s">
        <v>97</v>
      </c>
      <c r="BU59" s="6" t="s">
        <v>97</v>
      </c>
      <c r="BV59" s="6" t="s">
        <v>97</v>
      </c>
      <c r="BW59" s="5">
        <v>4</v>
      </c>
      <c r="BX59" s="5">
        <v>4</v>
      </c>
      <c r="BY59" s="5">
        <v>4</v>
      </c>
      <c r="BZ59" s="5">
        <v>4</v>
      </c>
      <c r="CA59" s="5">
        <v>21</v>
      </c>
      <c r="CB59" s="6" t="s">
        <v>98</v>
      </c>
      <c r="CC59" s="6" t="s">
        <v>98</v>
      </c>
      <c r="CD59" s="6" t="s">
        <v>98</v>
      </c>
      <c r="CE59" s="6" t="s">
        <v>98</v>
      </c>
      <c r="CF59" s="6" t="s">
        <v>98</v>
      </c>
      <c r="CG59" s="6" t="s">
        <v>98</v>
      </c>
      <c r="CH59" s="6" t="s">
        <v>98</v>
      </c>
      <c r="CI59" s="6" t="s">
        <v>98</v>
      </c>
      <c r="CJ59" s="6">
        <v>5</v>
      </c>
      <c r="CK59" s="6">
        <v>7</v>
      </c>
      <c r="CL59" s="6">
        <v>7</v>
      </c>
      <c r="CM59" s="6">
        <v>1</v>
      </c>
      <c r="CN59" s="6">
        <v>7</v>
      </c>
      <c r="CO59" s="6">
        <v>5</v>
      </c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  <c r="HK59" s="37"/>
      <c r="HL59" s="37"/>
      <c r="HM59" s="37"/>
      <c r="HN59" s="37"/>
      <c r="HO59" s="37"/>
      <c r="HP59" s="37"/>
      <c r="HQ59" s="37"/>
      <c r="HR59" s="37"/>
      <c r="HS59" s="37"/>
      <c r="HT59" s="37"/>
      <c r="HU59" s="37"/>
      <c r="HV59" s="37"/>
      <c r="HW59" s="37"/>
      <c r="HX59" s="37"/>
      <c r="HY59" s="37"/>
      <c r="HZ59" s="37"/>
      <c r="IA59" s="37"/>
      <c r="IB59" s="37"/>
      <c r="IC59" s="37"/>
      <c r="ID59" s="37"/>
      <c r="IE59" s="37"/>
      <c r="IF59" s="37"/>
      <c r="IG59" s="37"/>
      <c r="IH59" s="37"/>
      <c r="II59" s="37"/>
      <c r="IJ59" s="37"/>
      <c r="IK59" s="37"/>
      <c r="IL59" s="37"/>
      <c r="IM59" s="37"/>
      <c r="IN59" s="37"/>
      <c r="IO59" s="37"/>
      <c r="IP59" s="37"/>
      <c r="IQ59" s="37"/>
      <c r="IR59" s="37"/>
      <c r="IS59" s="37"/>
      <c r="IT59" s="37"/>
      <c r="IU59" s="37"/>
      <c r="IV59" s="37"/>
      <c r="IW59" s="37"/>
      <c r="IX59" s="37"/>
      <c r="IY59" s="37"/>
      <c r="IZ59" s="37"/>
      <c r="JA59" s="37"/>
      <c r="JB59" s="37"/>
      <c r="JC59" s="37"/>
      <c r="JD59" s="37"/>
      <c r="JE59" s="37"/>
      <c r="JF59" s="37"/>
      <c r="JG59" s="37"/>
      <c r="JH59" s="37"/>
      <c r="JI59" s="37"/>
      <c r="JJ59" s="37"/>
      <c r="JK59" s="37"/>
      <c r="JL59" s="37"/>
      <c r="JM59" s="37"/>
      <c r="JN59" s="37"/>
      <c r="JO59" s="37"/>
      <c r="JP59" s="37"/>
      <c r="JQ59" s="37"/>
      <c r="JR59" s="37"/>
      <c r="JS59" s="37"/>
      <c r="JT59" s="37"/>
      <c r="JU59" s="37"/>
      <c r="JV59" s="37"/>
      <c r="JW59" s="37"/>
      <c r="JX59" s="37"/>
      <c r="JY59" s="37"/>
      <c r="JZ59" s="37"/>
      <c r="KA59" s="37"/>
      <c r="KB59" s="37"/>
      <c r="KC59" s="37"/>
      <c r="KD59" s="37"/>
      <c r="KE59" s="37"/>
      <c r="KF59" s="37"/>
      <c r="KG59" s="37"/>
      <c r="KH59" s="37"/>
      <c r="KI59" s="37"/>
      <c r="KJ59" s="37"/>
      <c r="KK59" s="37"/>
      <c r="KL59" s="37"/>
      <c r="KM59" s="37"/>
      <c r="KN59" s="37"/>
      <c r="KO59" s="37"/>
      <c r="KP59" s="37"/>
      <c r="KQ59" s="37"/>
      <c r="KR59" s="37"/>
      <c r="KS59" s="37"/>
      <c r="KT59" s="37"/>
      <c r="KU59" s="37"/>
      <c r="KV59" s="37"/>
      <c r="KW59" s="37"/>
      <c r="KX59" s="37"/>
      <c r="KY59" s="37"/>
      <c r="KZ59" s="37"/>
      <c r="LA59" s="37"/>
      <c r="LB59" s="37"/>
      <c r="LC59" s="37"/>
      <c r="LD59" s="37"/>
      <c r="LE59" s="37"/>
      <c r="LF59" s="37"/>
      <c r="LG59" s="37"/>
      <c r="LH59" s="37"/>
      <c r="LI59" s="37"/>
      <c r="LJ59" s="37"/>
      <c r="LK59" s="37"/>
      <c r="LL59" s="37"/>
      <c r="LM59" s="37"/>
      <c r="LN59" s="37"/>
      <c r="LO59" s="37"/>
      <c r="LP59" s="37"/>
      <c r="LQ59" s="37"/>
      <c r="LR59" s="37"/>
      <c r="LS59" s="37"/>
      <c r="LT59" s="37"/>
      <c r="LU59" s="37"/>
      <c r="LV59" s="37"/>
      <c r="LW59" s="37"/>
      <c r="LX59" s="37"/>
      <c r="LY59" s="37"/>
      <c r="LZ59" s="37"/>
      <c r="MA59" s="37"/>
      <c r="MB59" s="37"/>
      <c r="MC59" s="37"/>
      <c r="MD59" s="37"/>
      <c r="ME59" s="37"/>
      <c r="MF59" s="37"/>
      <c r="MG59" s="37"/>
      <c r="MH59" s="37"/>
      <c r="MI59" s="37"/>
      <c r="MJ59" s="37"/>
      <c r="MK59" s="37"/>
      <c r="ML59" s="37"/>
      <c r="MM59" s="37"/>
      <c r="MN59" s="37"/>
      <c r="MO59" s="37"/>
      <c r="MP59" s="37"/>
      <c r="MQ59" s="37"/>
      <c r="MR59" s="37"/>
      <c r="MS59" s="37"/>
      <c r="MT59" s="37"/>
      <c r="MU59" s="37"/>
      <c r="MV59" s="37"/>
      <c r="MW59" s="37"/>
      <c r="MX59" s="37"/>
      <c r="MY59" s="37"/>
      <c r="MZ59" s="37"/>
      <c r="NA59" s="37"/>
      <c r="NB59" s="37"/>
      <c r="NC59" s="37"/>
      <c r="ND59" s="37"/>
      <c r="NE59" s="37"/>
      <c r="NF59" s="37"/>
      <c r="NG59" s="37"/>
      <c r="NH59" s="37"/>
      <c r="NI59" s="37"/>
      <c r="NJ59" s="37"/>
      <c r="NK59" s="37"/>
      <c r="NL59" s="37"/>
      <c r="NM59" s="37"/>
      <c r="NN59" s="37"/>
      <c r="NO59" s="37"/>
      <c r="NP59" s="37"/>
      <c r="NQ59" s="37"/>
      <c r="NR59" s="37"/>
      <c r="NS59" s="37"/>
      <c r="NT59" s="37"/>
      <c r="NU59" s="37"/>
      <c r="NV59" s="37"/>
      <c r="NW59" s="37"/>
      <c r="NX59" s="37"/>
      <c r="NY59" s="37"/>
      <c r="NZ59" s="37"/>
      <c r="OA59" s="37"/>
      <c r="OB59" s="37"/>
      <c r="OC59" s="37"/>
      <c r="OD59" s="37"/>
      <c r="OE59" s="37"/>
      <c r="OF59" s="37"/>
      <c r="OG59" s="37"/>
      <c r="OH59" s="37"/>
      <c r="OI59" s="37"/>
      <c r="OJ59" s="37"/>
      <c r="OK59" s="37"/>
      <c r="OL59" s="37"/>
      <c r="OM59" s="37"/>
    </row>
    <row r="60" spans="1:404" x14ac:dyDescent="0.3">
      <c r="A60" s="2" t="s">
        <v>92</v>
      </c>
      <c r="B60" s="2" t="s">
        <v>167</v>
      </c>
      <c r="C60" s="2" t="s">
        <v>182</v>
      </c>
      <c r="D60" s="2" t="s">
        <v>183</v>
      </c>
      <c r="E60" s="6" t="s">
        <v>95</v>
      </c>
      <c r="F60" s="5">
        <v>38</v>
      </c>
      <c r="G60" s="5">
        <v>8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4</v>
      </c>
      <c r="N60" s="5">
        <v>3</v>
      </c>
      <c r="O60" s="5">
        <v>1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17</v>
      </c>
      <c r="V60" s="5">
        <v>15</v>
      </c>
      <c r="W60" s="5">
        <v>6</v>
      </c>
      <c r="X60" s="5">
        <v>0</v>
      </c>
      <c r="Y60" s="5">
        <v>0</v>
      </c>
      <c r="Z60" s="6">
        <v>0</v>
      </c>
      <c r="AA60" s="6" t="s">
        <v>96</v>
      </c>
      <c r="AB60" s="6" t="s">
        <v>97</v>
      </c>
      <c r="AC60" s="7"/>
      <c r="AD60" s="7"/>
      <c r="AE60" s="7"/>
      <c r="AF60" s="7"/>
      <c r="AG60" s="7"/>
      <c r="AH60" s="7"/>
      <c r="AI60" s="6" t="s">
        <v>96</v>
      </c>
      <c r="AJ60" s="5"/>
      <c r="AK60" s="8">
        <v>0</v>
      </c>
      <c r="AL60" s="8">
        <v>0.5</v>
      </c>
      <c r="AM60" s="8">
        <v>0.3</v>
      </c>
      <c r="AN60" s="8">
        <v>0</v>
      </c>
      <c r="AO60" s="8">
        <v>0</v>
      </c>
      <c r="AP60" s="8">
        <v>0</v>
      </c>
      <c r="AQ60" s="8">
        <v>0.2</v>
      </c>
      <c r="AR60" s="8">
        <v>0</v>
      </c>
      <c r="AS60" s="8">
        <v>0</v>
      </c>
      <c r="AT60" s="8">
        <v>0</v>
      </c>
      <c r="AU60" s="5">
        <v>100</v>
      </c>
      <c r="AV60" s="5">
        <v>100</v>
      </c>
      <c r="AW60" s="5">
        <v>0</v>
      </c>
      <c r="AX60" s="5">
        <v>0</v>
      </c>
      <c r="AY60" s="5">
        <v>0</v>
      </c>
      <c r="AZ60" s="5">
        <v>0</v>
      </c>
      <c r="BA60" s="5">
        <v>0</v>
      </c>
      <c r="BB60" s="5">
        <v>0</v>
      </c>
      <c r="BC60" s="5">
        <v>0</v>
      </c>
      <c r="BD60" s="5">
        <v>100</v>
      </c>
      <c r="BE60" s="5">
        <v>100</v>
      </c>
      <c r="BF60" s="5">
        <v>60</v>
      </c>
      <c r="BG60" s="5">
        <v>60</v>
      </c>
      <c r="BH60" s="5">
        <v>0</v>
      </c>
      <c r="BI60" s="5">
        <v>0</v>
      </c>
      <c r="BJ60" s="5">
        <v>0</v>
      </c>
      <c r="BK60" s="5">
        <v>0</v>
      </c>
      <c r="BL60" s="5">
        <v>100</v>
      </c>
      <c r="BM60" s="5">
        <v>0</v>
      </c>
      <c r="BN60" s="5" t="s">
        <v>98</v>
      </c>
      <c r="BO60" s="5" t="s">
        <v>97</v>
      </c>
      <c r="BP60" s="5" t="s">
        <v>96</v>
      </c>
      <c r="BQ60" s="5">
        <v>5</v>
      </c>
      <c r="BR60" s="6" t="s">
        <v>96</v>
      </c>
      <c r="BS60" s="6" t="s">
        <v>97</v>
      </c>
      <c r="BT60" s="6" t="s">
        <v>97</v>
      </c>
      <c r="BU60" s="6" t="s">
        <v>97</v>
      </c>
      <c r="BV60" s="6" t="s">
        <v>97</v>
      </c>
      <c r="BW60" s="5">
        <v>0</v>
      </c>
      <c r="BX60" s="5">
        <v>2</v>
      </c>
      <c r="BY60" s="5">
        <v>2</v>
      </c>
      <c r="BZ60" s="5">
        <v>8</v>
      </c>
      <c r="CA60" s="5">
        <v>30</v>
      </c>
      <c r="CB60" s="6" t="s">
        <v>98</v>
      </c>
      <c r="CC60" s="6" t="s">
        <v>96</v>
      </c>
      <c r="CD60" s="6" t="s">
        <v>96</v>
      </c>
      <c r="CE60" s="6" t="s">
        <v>96</v>
      </c>
      <c r="CF60" s="6" t="s">
        <v>96</v>
      </c>
      <c r="CG60" s="6" t="s">
        <v>97</v>
      </c>
      <c r="CH60" s="6" t="s">
        <v>97</v>
      </c>
      <c r="CI60" s="6" t="s">
        <v>97</v>
      </c>
      <c r="CJ60" s="5">
        <v>2</v>
      </c>
      <c r="CK60" s="5">
        <v>2</v>
      </c>
      <c r="CL60" s="5">
        <v>2</v>
      </c>
      <c r="CM60" s="5">
        <v>0</v>
      </c>
      <c r="CN60" s="5">
        <v>0</v>
      </c>
      <c r="CO60" s="5">
        <v>0</v>
      </c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B60" s="37"/>
      <c r="IC60" s="37"/>
      <c r="ID60" s="37"/>
      <c r="IE60" s="37"/>
      <c r="IF60" s="37"/>
      <c r="IG60" s="37"/>
      <c r="IH60" s="37"/>
      <c r="II60" s="37"/>
      <c r="IJ60" s="37"/>
      <c r="IK60" s="37"/>
      <c r="IL60" s="37"/>
      <c r="IM60" s="37"/>
      <c r="IN60" s="37"/>
      <c r="IO60" s="37"/>
      <c r="IP60" s="37"/>
      <c r="IQ60" s="37"/>
      <c r="IR60" s="37"/>
      <c r="IS60" s="37"/>
      <c r="IT60" s="37"/>
      <c r="IU60" s="37"/>
      <c r="IV60" s="37"/>
      <c r="IW60" s="37"/>
      <c r="IX60" s="37"/>
      <c r="IY60" s="37"/>
      <c r="IZ60" s="37"/>
      <c r="JA60" s="37"/>
      <c r="JB60" s="37"/>
      <c r="JC60" s="37"/>
      <c r="JD60" s="37"/>
      <c r="JE60" s="37"/>
      <c r="JF60" s="37"/>
      <c r="JG60" s="37"/>
      <c r="JH60" s="37"/>
      <c r="JI60" s="37"/>
      <c r="JJ60" s="37"/>
      <c r="JK60" s="37"/>
      <c r="JL60" s="37"/>
      <c r="JM60" s="37"/>
      <c r="JN60" s="37"/>
      <c r="JO60" s="37"/>
      <c r="JP60" s="37"/>
      <c r="JQ60" s="37"/>
      <c r="JR60" s="37"/>
      <c r="JS60" s="37"/>
      <c r="JT60" s="37"/>
      <c r="JU60" s="37"/>
      <c r="JV60" s="37"/>
      <c r="JW60" s="37"/>
      <c r="JX60" s="37"/>
      <c r="JY60" s="37"/>
      <c r="JZ60" s="37"/>
      <c r="KA60" s="37"/>
      <c r="KB60" s="37"/>
      <c r="KC60" s="37"/>
      <c r="KD60" s="37"/>
      <c r="KE60" s="37"/>
      <c r="KF60" s="37"/>
      <c r="KG60" s="37"/>
      <c r="KH60" s="37"/>
      <c r="KI60" s="37"/>
      <c r="KJ60" s="37"/>
      <c r="KK60" s="37"/>
      <c r="KL60" s="37"/>
      <c r="KM60" s="37"/>
      <c r="KN60" s="37"/>
      <c r="KO60" s="37"/>
      <c r="KP60" s="37"/>
      <c r="KQ60" s="37"/>
      <c r="KR60" s="37"/>
      <c r="KS60" s="37"/>
      <c r="KT60" s="37"/>
      <c r="KU60" s="37"/>
      <c r="KV60" s="37"/>
      <c r="KW60" s="37"/>
      <c r="KX60" s="37"/>
      <c r="KY60" s="37"/>
      <c r="KZ60" s="37"/>
      <c r="LA60" s="37"/>
      <c r="LB60" s="37"/>
      <c r="LC60" s="37"/>
      <c r="LD60" s="37"/>
      <c r="LE60" s="37"/>
      <c r="LF60" s="37"/>
      <c r="LG60" s="37"/>
      <c r="LH60" s="37"/>
      <c r="LI60" s="37"/>
      <c r="LJ60" s="37"/>
      <c r="LK60" s="37"/>
      <c r="LL60" s="37"/>
      <c r="LM60" s="37"/>
      <c r="LN60" s="37"/>
      <c r="LO60" s="37"/>
      <c r="LP60" s="37"/>
      <c r="LQ60" s="37"/>
      <c r="LR60" s="37"/>
      <c r="LS60" s="37"/>
      <c r="LT60" s="37"/>
      <c r="LU60" s="37"/>
      <c r="LV60" s="37"/>
      <c r="LW60" s="37"/>
      <c r="LX60" s="37"/>
      <c r="LY60" s="37"/>
      <c r="LZ60" s="37"/>
      <c r="MA60" s="37"/>
      <c r="MB60" s="37"/>
      <c r="MC60" s="37"/>
      <c r="MD60" s="37"/>
      <c r="ME60" s="37"/>
      <c r="MF60" s="37"/>
      <c r="MG60" s="37"/>
      <c r="MH60" s="37"/>
      <c r="MI60" s="37"/>
      <c r="MJ60" s="37"/>
      <c r="MK60" s="37"/>
      <c r="ML60" s="37"/>
      <c r="MM60" s="37"/>
      <c r="MN60" s="37"/>
      <c r="MO60" s="37"/>
      <c r="MP60" s="37"/>
      <c r="MQ60" s="37"/>
      <c r="MR60" s="37"/>
      <c r="MS60" s="37"/>
      <c r="MT60" s="37"/>
      <c r="MU60" s="37"/>
      <c r="MV60" s="37"/>
      <c r="MW60" s="37"/>
      <c r="MX60" s="37"/>
      <c r="MY60" s="37"/>
      <c r="MZ60" s="37"/>
      <c r="NA60" s="37"/>
      <c r="NB60" s="37"/>
      <c r="NC60" s="37"/>
      <c r="ND60" s="37"/>
      <c r="NE60" s="37"/>
      <c r="NF60" s="37"/>
      <c r="NG60" s="37"/>
      <c r="NH60" s="37"/>
      <c r="NI60" s="37"/>
      <c r="NJ60" s="37"/>
      <c r="NK60" s="37"/>
      <c r="NL60" s="37"/>
      <c r="NM60" s="37"/>
      <c r="NN60" s="37"/>
      <c r="NO60" s="37"/>
      <c r="NP60" s="37"/>
      <c r="NQ60" s="37"/>
      <c r="NR60" s="37"/>
      <c r="NS60" s="37"/>
      <c r="NT60" s="37"/>
      <c r="NU60" s="37"/>
      <c r="NV60" s="37"/>
      <c r="NW60" s="37"/>
      <c r="NX60" s="37"/>
      <c r="NY60" s="37"/>
      <c r="NZ60" s="37"/>
      <c r="OA60" s="37"/>
      <c r="OB60" s="37"/>
      <c r="OC60" s="37"/>
      <c r="OD60" s="37"/>
      <c r="OE60" s="37"/>
      <c r="OF60" s="37"/>
      <c r="OG60" s="37"/>
      <c r="OH60" s="37"/>
      <c r="OI60" s="37"/>
      <c r="OJ60" s="37"/>
      <c r="OK60" s="37"/>
      <c r="OL60" s="37"/>
      <c r="OM60" s="37"/>
    </row>
    <row r="61" spans="1:404" x14ac:dyDescent="0.3">
      <c r="A61" s="2" t="s">
        <v>92</v>
      </c>
      <c r="B61" s="2" t="s">
        <v>184</v>
      </c>
      <c r="C61" s="2" t="s">
        <v>185</v>
      </c>
      <c r="D61" s="2" t="s">
        <v>186</v>
      </c>
      <c r="E61" s="6" t="s">
        <v>95</v>
      </c>
      <c r="F61" s="5">
        <v>62</v>
      </c>
      <c r="G61" s="5">
        <v>11</v>
      </c>
      <c r="H61" s="5">
        <v>0</v>
      </c>
      <c r="I61" s="5">
        <v>0</v>
      </c>
      <c r="J61" s="5">
        <v>6</v>
      </c>
      <c r="K61" s="5">
        <v>5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42</v>
      </c>
      <c r="S61" s="5">
        <v>20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6" t="s">
        <v>96</v>
      </c>
      <c r="AB61" s="6" t="s">
        <v>97</v>
      </c>
      <c r="AC61" s="7"/>
      <c r="AD61" s="7"/>
      <c r="AE61" s="7"/>
      <c r="AF61" s="7"/>
      <c r="AG61" s="7"/>
      <c r="AH61" s="7"/>
      <c r="AI61" s="6" t="s">
        <v>96</v>
      </c>
      <c r="AJ61" s="5"/>
      <c r="AK61" s="8">
        <v>0.8</v>
      </c>
      <c r="AL61" s="8">
        <v>0</v>
      </c>
      <c r="AM61" s="8">
        <v>0.2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0</v>
      </c>
      <c r="AT61" s="8">
        <v>0</v>
      </c>
      <c r="AU61" s="5">
        <v>100</v>
      </c>
      <c r="AV61" s="5">
        <v>30</v>
      </c>
      <c r="AW61" s="5">
        <v>20</v>
      </c>
      <c r="AX61" s="5">
        <v>50</v>
      </c>
      <c r="AY61" s="5">
        <v>0</v>
      </c>
      <c r="AZ61" s="5">
        <v>100</v>
      </c>
      <c r="BA61" s="5">
        <v>35</v>
      </c>
      <c r="BB61" s="5">
        <v>20</v>
      </c>
      <c r="BC61" s="5">
        <v>0</v>
      </c>
      <c r="BD61" s="5">
        <v>45</v>
      </c>
      <c r="BE61" s="5">
        <v>100</v>
      </c>
      <c r="BF61" s="5">
        <v>99</v>
      </c>
      <c r="BG61" s="5">
        <v>100</v>
      </c>
      <c r="BH61" s="5">
        <v>100</v>
      </c>
      <c r="BI61" s="5">
        <v>1</v>
      </c>
      <c r="BJ61" s="5">
        <v>0</v>
      </c>
      <c r="BK61" s="5">
        <v>1</v>
      </c>
      <c r="BL61" s="5">
        <v>99</v>
      </c>
      <c r="BM61" s="5">
        <v>50</v>
      </c>
      <c r="BN61" s="5">
        <v>2</v>
      </c>
      <c r="BO61" s="5" t="s">
        <v>96</v>
      </c>
      <c r="BP61" s="5" t="s">
        <v>97</v>
      </c>
      <c r="BQ61" s="5" t="s">
        <v>98</v>
      </c>
      <c r="BR61" s="6" t="s">
        <v>97</v>
      </c>
      <c r="BS61" s="6" t="s">
        <v>97</v>
      </c>
      <c r="BT61" s="6" t="s">
        <v>97</v>
      </c>
      <c r="BU61" s="6" t="s">
        <v>97</v>
      </c>
      <c r="BV61" s="6" t="s">
        <v>97</v>
      </c>
      <c r="BW61" s="5">
        <v>0</v>
      </c>
      <c r="BX61" s="5">
        <v>0</v>
      </c>
      <c r="BY61" s="5">
        <v>5</v>
      </c>
      <c r="BZ61" s="5">
        <v>14</v>
      </c>
      <c r="CA61" s="5">
        <v>25</v>
      </c>
      <c r="CB61" s="6" t="s">
        <v>98</v>
      </c>
      <c r="CC61" s="6" t="s">
        <v>98</v>
      </c>
      <c r="CD61" s="6" t="s">
        <v>96</v>
      </c>
      <c r="CE61" s="6" t="s">
        <v>98</v>
      </c>
      <c r="CF61" s="6" t="s">
        <v>96</v>
      </c>
      <c r="CG61" s="6" t="s">
        <v>96</v>
      </c>
      <c r="CH61" s="6" t="s">
        <v>97</v>
      </c>
      <c r="CI61" s="6" t="s">
        <v>97</v>
      </c>
      <c r="CJ61" s="5">
        <v>5</v>
      </c>
      <c r="CK61" s="5">
        <v>5</v>
      </c>
      <c r="CL61" s="5">
        <v>5</v>
      </c>
      <c r="CM61" s="5">
        <v>0</v>
      </c>
      <c r="CN61" s="5">
        <v>5</v>
      </c>
      <c r="CO61" s="5">
        <v>0</v>
      </c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  <c r="HK61" s="37"/>
      <c r="HL61" s="37"/>
      <c r="HM61" s="37"/>
      <c r="HN61" s="37"/>
      <c r="HO61" s="37"/>
      <c r="HP61" s="37"/>
      <c r="HQ61" s="37"/>
      <c r="HR61" s="37"/>
      <c r="HS61" s="37"/>
      <c r="HT61" s="37"/>
      <c r="HU61" s="37"/>
      <c r="HV61" s="37"/>
      <c r="HW61" s="37"/>
      <c r="HX61" s="37"/>
      <c r="HY61" s="37"/>
      <c r="HZ61" s="37"/>
      <c r="IA61" s="37"/>
      <c r="IB61" s="37"/>
      <c r="IC61" s="37"/>
      <c r="ID61" s="37"/>
      <c r="IE61" s="37"/>
      <c r="IF61" s="37"/>
      <c r="IG61" s="37"/>
      <c r="IH61" s="37"/>
      <c r="II61" s="37"/>
      <c r="IJ61" s="37"/>
      <c r="IK61" s="37"/>
      <c r="IL61" s="37"/>
      <c r="IM61" s="37"/>
      <c r="IN61" s="37"/>
      <c r="IO61" s="37"/>
      <c r="IP61" s="37"/>
      <c r="IQ61" s="37"/>
      <c r="IR61" s="37"/>
      <c r="IS61" s="37"/>
      <c r="IT61" s="37"/>
      <c r="IU61" s="37"/>
      <c r="IV61" s="37"/>
      <c r="IW61" s="37"/>
      <c r="IX61" s="37"/>
      <c r="IY61" s="37"/>
      <c r="IZ61" s="37"/>
      <c r="JA61" s="37"/>
      <c r="JB61" s="37"/>
      <c r="JC61" s="37"/>
      <c r="JD61" s="37"/>
      <c r="JE61" s="37"/>
      <c r="JF61" s="37"/>
      <c r="JG61" s="37"/>
      <c r="JH61" s="37"/>
      <c r="JI61" s="37"/>
      <c r="JJ61" s="37"/>
      <c r="JK61" s="37"/>
      <c r="JL61" s="37"/>
      <c r="JM61" s="37"/>
      <c r="JN61" s="37"/>
      <c r="JO61" s="37"/>
      <c r="JP61" s="37"/>
      <c r="JQ61" s="37"/>
      <c r="JR61" s="37"/>
      <c r="JS61" s="37"/>
      <c r="JT61" s="37"/>
      <c r="JU61" s="37"/>
      <c r="JV61" s="37"/>
      <c r="JW61" s="37"/>
      <c r="JX61" s="37"/>
      <c r="JY61" s="37"/>
      <c r="JZ61" s="37"/>
      <c r="KA61" s="37"/>
      <c r="KB61" s="37"/>
      <c r="KC61" s="37"/>
      <c r="KD61" s="37"/>
      <c r="KE61" s="37"/>
      <c r="KF61" s="37"/>
      <c r="KG61" s="37"/>
      <c r="KH61" s="37"/>
      <c r="KI61" s="37"/>
      <c r="KJ61" s="37"/>
      <c r="KK61" s="37"/>
      <c r="KL61" s="37"/>
      <c r="KM61" s="37"/>
      <c r="KN61" s="37"/>
      <c r="KO61" s="37"/>
      <c r="KP61" s="37"/>
      <c r="KQ61" s="37"/>
      <c r="KR61" s="37"/>
      <c r="KS61" s="37"/>
      <c r="KT61" s="37"/>
      <c r="KU61" s="37"/>
      <c r="KV61" s="37"/>
      <c r="KW61" s="37"/>
      <c r="KX61" s="37"/>
      <c r="KY61" s="37"/>
      <c r="KZ61" s="37"/>
      <c r="LA61" s="37"/>
      <c r="LB61" s="37"/>
      <c r="LC61" s="37"/>
      <c r="LD61" s="37"/>
      <c r="LE61" s="37"/>
      <c r="LF61" s="37"/>
      <c r="LG61" s="37"/>
      <c r="LH61" s="37"/>
      <c r="LI61" s="37"/>
      <c r="LJ61" s="37"/>
      <c r="LK61" s="37"/>
      <c r="LL61" s="37"/>
      <c r="LM61" s="37"/>
      <c r="LN61" s="37"/>
      <c r="LO61" s="37"/>
      <c r="LP61" s="37"/>
      <c r="LQ61" s="37"/>
      <c r="LR61" s="37"/>
      <c r="LS61" s="37"/>
      <c r="LT61" s="37"/>
      <c r="LU61" s="37"/>
      <c r="LV61" s="37"/>
      <c r="LW61" s="37"/>
      <c r="LX61" s="37"/>
      <c r="LY61" s="37"/>
      <c r="LZ61" s="37"/>
      <c r="MA61" s="37"/>
      <c r="MB61" s="37"/>
      <c r="MC61" s="37"/>
      <c r="MD61" s="37"/>
      <c r="ME61" s="37"/>
      <c r="MF61" s="37"/>
      <c r="MG61" s="37"/>
      <c r="MH61" s="37"/>
      <c r="MI61" s="37"/>
      <c r="MJ61" s="37"/>
      <c r="MK61" s="37"/>
      <c r="ML61" s="37"/>
      <c r="MM61" s="37"/>
      <c r="MN61" s="37"/>
      <c r="MO61" s="37"/>
      <c r="MP61" s="37"/>
      <c r="MQ61" s="37"/>
      <c r="MR61" s="37"/>
      <c r="MS61" s="37"/>
      <c r="MT61" s="37"/>
      <c r="MU61" s="37"/>
      <c r="MV61" s="37"/>
      <c r="MW61" s="37"/>
      <c r="MX61" s="37"/>
      <c r="MY61" s="37"/>
      <c r="MZ61" s="37"/>
      <c r="NA61" s="37"/>
      <c r="NB61" s="37"/>
      <c r="NC61" s="37"/>
      <c r="ND61" s="37"/>
      <c r="NE61" s="37"/>
      <c r="NF61" s="37"/>
      <c r="NG61" s="37"/>
      <c r="NH61" s="37"/>
      <c r="NI61" s="37"/>
      <c r="NJ61" s="37"/>
      <c r="NK61" s="37"/>
      <c r="NL61" s="37"/>
      <c r="NM61" s="37"/>
      <c r="NN61" s="37"/>
      <c r="NO61" s="37"/>
      <c r="NP61" s="37"/>
      <c r="NQ61" s="37"/>
      <c r="NR61" s="37"/>
      <c r="NS61" s="37"/>
      <c r="NT61" s="37"/>
      <c r="NU61" s="37"/>
      <c r="NV61" s="37"/>
      <c r="NW61" s="37"/>
      <c r="NX61" s="37"/>
      <c r="NY61" s="37"/>
      <c r="NZ61" s="37"/>
      <c r="OA61" s="37"/>
      <c r="OB61" s="37"/>
      <c r="OC61" s="37"/>
      <c r="OD61" s="37"/>
      <c r="OE61" s="37"/>
      <c r="OF61" s="37"/>
      <c r="OG61" s="37"/>
      <c r="OH61" s="37"/>
      <c r="OI61" s="37"/>
      <c r="OJ61" s="37"/>
      <c r="OK61" s="37"/>
      <c r="OL61" s="37"/>
      <c r="OM61" s="37"/>
    </row>
    <row r="62" spans="1:404" x14ac:dyDescent="0.3">
      <c r="A62" s="2" t="s">
        <v>92</v>
      </c>
      <c r="B62" s="2" t="s">
        <v>184</v>
      </c>
      <c r="C62" s="2" t="s">
        <v>187</v>
      </c>
      <c r="D62" s="2" t="s">
        <v>188</v>
      </c>
      <c r="E62" s="6" t="s">
        <v>95</v>
      </c>
      <c r="F62" s="5">
        <v>150</v>
      </c>
      <c r="G62" s="5">
        <v>40</v>
      </c>
      <c r="H62" s="5">
        <v>0</v>
      </c>
      <c r="I62" s="5">
        <v>0</v>
      </c>
      <c r="J62" s="5">
        <v>37</v>
      </c>
      <c r="K62" s="5">
        <v>3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135</v>
      </c>
      <c r="S62" s="5">
        <v>15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1</v>
      </c>
      <c r="Z62" s="5">
        <v>7</v>
      </c>
      <c r="AA62" s="6" t="s">
        <v>96</v>
      </c>
      <c r="AB62" s="6" t="s">
        <v>97</v>
      </c>
      <c r="AC62" s="7"/>
      <c r="AD62" s="7"/>
      <c r="AE62" s="7"/>
      <c r="AF62" s="7"/>
      <c r="AG62" s="7"/>
      <c r="AH62" s="7"/>
      <c r="AI62" s="6" t="s">
        <v>96</v>
      </c>
      <c r="AJ62" s="5"/>
      <c r="AK62" s="8">
        <v>0.60000000000000009</v>
      </c>
      <c r="AL62" s="8">
        <v>0</v>
      </c>
      <c r="AM62" s="8">
        <v>0.30000000000000004</v>
      </c>
      <c r="AN62" s="8">
        <v>0</v>
      </c>
      <c r="AO62" s="8">
        <v>0</v>
      </c>
      <c r="AP62" s="8">
        <v>0</v>
      </c>
      <c r="AQ62" s="8">
        <v>9.9999999999999978E-2</v>
      </c>
      <c r="AR62" s="8">
        <v>0</v>
      </c>
      <c r="AS62" s="8">
        <v>0</v>
      </c>
      <c r="AT62" s="8">
        <v>0</v>
      </c>
      <c r="AU62" s="5">
        <v>0</v>
      </c>
      <c r="AV62" s="5">
        <v>0</v>
      </c>
      <c r="AW62" s="5">
        <v>10</v>
      </c>
      <c r="AX62" s="5">
        <v>90</v>
      </c>
      <c r="AY62" s="5">
        <v>0</v>
      </c>
      <c r="AZ62" s="5">
        <v>0</v>
      </c>
      <c r="BA62" s="5">
        <v>0</v>
      </c>
      <c r="BB62" s="5">
        <v>13</v>
      </c>
      <c r="BC62" s="5">
        <v>0</v>
      </c>
      <c r="BD62" s="5">
        <v>87</v>
      </c>
      <c r="BE62" s="5">
        <v>100</v>
      </c>
      <c r="BF62" s="5">
        <v>75</v>
      </c>
      <c r="BG62" s="5">
        <v>100</v>
      </c>
      <c r="BH62" s="5">
        <v>30</v>
      </c>
      <c r="BI62" s="5">
        <v>0</v>
      </c>
      <c r="BJ62" s="5">
        <v>0</v>
      </c>
      <c r="BK62" s="5">
        <v>10</v>
      </c>
      <c r="BL62" s="5">
        <v>90</v>
      </c>
      <c r="BM62" s="5">
        <v>100</v>
      </c>
      <c r="BN62" s="5">
        <v>2</v>
      </c>
      <c r="BO62" s="5" t="s">
        <v>96</v>
      </c>
      <c r="BP62" s="5" t="s">
        <v>97</v>
      </c>
      <c r="BQ62" s="5" t="s">
        <v>98</v>
      </c>
      <c r="BR62" s="6" t="s">
        <v>96</v>
      </c>
      <c r="BS62" s="6" t="s">
        <v>97</v>
      </c>
      <c r="BT62" s="6" t="s">
        <v>97</v>
      </c>
      <c r="BU62" s="6" t="s">
        <v>97</v>
      </c>
      <c r="BV62" s="6" t="s">
        <v>97</v>
      </c>
      <c r="BW62" s="5">
        <v>0</v>
      </c>
      <c r="BX62" s="5">
        <v>0</v>
      </c>
      <c r="BY62" s="5">
        <v>3</v>
      </c>
      <c r="BZ62" s="5">
        <v>3</v>
      </c>
      <c r="CA62" s="5">
        <v>3</v>
      </c>
      <c r="CB62" s="6" t="s">
        <v>98</v>
      </c>
      <c r="CC62" s="6" t="s">
        <v>98</v>
      </c>
      <c r="CD62" s="6" t="s">
        <v>96</v>
      </c>
      <c r="CE62" s="6" t="s">
        <v>96</v>
      </c>
      <c r="CF62" s="6" t="s">
        <v>96</v>
      </c>
      <c r="CG62" s="6" t="s">
        <v>96</v>
      </c>
      <c r="CH62" s="6" t="s">
        <v>97</v>
      </c>
      <c r="CI62" s="6" t="s">
        <v>96</v>
      </c>
      <c r="CJ62" s="5">
        <v>3</v>
      </c>
      <c r="CK62" s="5">
        <v>3</v>
      </c>
      <c r="CL62" s="5">
        <v>3</v>
      </c>
      <c r="CM62" s="5">
        <v>0</v>
      </c>
      <c r="CN62" s="5">
        <v>3</v>
      </c>
      <c r="CO62" s="5">
        <v>0</v>
      </c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  <c r="KX62" s="37"/>
      <c r="KY62" s="37"/>
      <c r="KZ62" s="37"/>
      <c r="LA62" s="37"/>
      <c r="LB62" s="37"/>
      <c r="LC62" s="37"/>
      <c r="LD62" s="37"/>
      <c r="LE62" s="37"/>
      <c r="LF62" s="37"/>
      <c r="LG62" s="37"/>
      <c r="LH62" s="37"/>
      <c r="LI62" s="37"/>
      <c r="LJ62" s="37"/>
      <c r="LK62" s="37"/>
      <c r="LL62" s="37"/>
      <c r="LM62" s="37"/>
      <c r="LN62" s="37"/>
      <c r="LO62" s="37"/>
      <c r="LP62" s="37"/>
      <c r="LQ62" s="37"/>
      <c r="LR62" s="37"/>
      <c r="LS62" s="37"/>
      <c r="LT62" s="37"/>
      <c r="LU62" s="37"/>
      <c r="LV62" s="37"/>
      <c r="LW62" s="37"/>
      <c r="LX62" s="37"/>
      <c r="LY62" s="37"/>
      <c r="LZ62" s="37"/>
      <c r="MA62" s="37"/>
      <c r="MB62" s="37"/>
      <c r="MC62" s="37"/>
      <c r="MD62" s="37"/>
      <c r="ME62" s="37"/>
      <c r="MF62" s="37"/>
      <c r="MG62" s="37"/>
      <c r="MH62" s="37"/>
      <c r="MI62" s="37"/>
      <c r="MJ62" s="37"/>
      <c r="MK62" s="37"/>
      <c r="ML62" s="37"/>
      <c r="MM62" s="37"/>
      <c r="MN62" s="37"/>
      <c r="MO62" s="37"/>
      <c r="MP62" s="37"/>
      <c r="MQ62" s="37"/>
      <c r="MR62" s="37"/>
      <c r="MS62" s="37"/>
      <c r="MT62" s="37"/>
      <c r="MU62" s="37"/>
      <c r="MV62" s="37"/>
      <c r="MW62" s="37"/>
      <c r="MX62" s="37"/>
      <c r="MY62" s="37"/>
      <c r="MZ62" s="37"/>
      <c r="NA62" s="37"/>
      <c r="NB62" s="37"/>
      <c r="NC62" s="37"/>
      <c r="ND62" s="37"/>
      <c r="NE62" s="37"/>
      <c r="NF62" s="37"/>
      <c r="NG62" s="37"/>
      <c r="NH62" s="37"/>
      <c r="NI62" s="37"/>
      <c r="NJ62" s="37"/>
      <c r="NK62" s="37"/>
      <c r="NL62" s="37"/>
      <c r="NM62" s="37"/>
      <c r="NN62" s="37"/>
      <c r="NO62" s="37"/>
      <c r="NP62" s="37"/>
      <c r="NQ62" s="37"/>
      <c r="NR62" s="37"/>
      <c r="NS62" s="37"/>
      <c r="NT62" s="37"/>
      <c r="NU62" s="37"/>
      <c r="NV62" s="37"/>
      <c r="NW62" s="37"/>
      <c r="NX62" s="37"/>
      <c r="NY62" s="37"/>
      <c r="NZ62" s="37"/>
      <c r="OA62" s="37"/>
      <c r="OB62" s="37"/>
      <c r="OC62" s="37"/>
      <c r="OD62" s="37"/>
      <c r="OE62" s="37"/>
      <c r="OF62" s="37"/>
      <c r="OG62" s="37"/>
      <c r="OH62" s="37"/>
      <c r="OI62" s="37"/>
      <c r="OJ62" s="37"/>
      <c r="OK62" s="37"/>
      <c r="OL62" s="37"/>
      <c r="OM62" s="37"/>
    </row>
    <row r="63" spans="1:404" x14ac:dyDescent="0.3">
      <c r="A63" s="2" t="s">
        <v>92</v>
      </c>
      <c r="B63" s="2" t="s">
        <v>184</v>
      </c>
      <c r="C63" s="2" t="s">
        <v>1560</v>
      </c>
      <c r="D63" s="6" t="s">
        <v>1555</v>
      </c>
      <c r="E63" s="6" t="s">
        <v>102</v>
      </c>
      <c r="F63" s="6">
        <v>207</v>
      </c>
      <c r="G63" s="73">
        <f>100*65%</f>
        <v>65</v>
      </c>
      <c r="H63" s="6" t="s">
        <v>98</v>
      </c>
      <c r="I63" s="6" t="s">
        <v>98</v>
      </c>
      <c r="J63" s="6" t="s">
        <v>98</v>
      </c>
      <c r="K63" s="6" t="s">
        <v>98</v>
      </c>
      <c r="L63" s="6" t="s">
        <v>98</v>
      </c>
      <c r="M63" s="6" t="s">
        <v>98</v>
      </c>
      <c r="N63" s="6" t="s">
        <v>98</v>
      </c>
      <c r="O63" s="6" t="s">
        <v>98</v>
      </c>
      <c r="P63" s="6" t="s">
        <v>98</v>
      </c>
      <c r="Q63" s="6" t="s">
        <v>98</v>
      </c>
      <c r="R63" s="6" t="s">
        <v>98</v>
      </c>
      <c r="S63" s="6" t="s">
        <v>98</v>
      </c>
      <c r="T63" s="6" t="s">
        <v>98</v>
      </c>
      <c r="U63" s="6" t="s">
        <v>98</v>
      </c>
      <c r="V63" s="6" t="s">
        <v>98</v>
      </c>
      <c r="W63" s="6" t="s">
        <v>98</v>
      </c>
      <c r="X63" s="6" t="s">
        <v>98</v>
      </c>
      <c r="Y63" s="6">
        <v>0</v>
      </c>
      <c r="Z63" s="6">
        <v>0</v>
      </c>
      <c r="AA63" s="6" t="s">
        <v>98</v>
      </c>
      <c r="AB63" s="6" t="s">
        <v>98</v>
      </c>
      <c r="AC63" s="7"/>
      <c r="AD63" s="7"/>
      <c r="AE63" s="7"/>
      <c r="AF63" s="7"/>
      <c r="AG63" s="7"/>
      <c r="AH63" s="7"/>
      <c r="AI63" s="6" t="s">
        <v>96</v>
      </c>
      <c r="AJ63" s="5"/>
      <c r="AK63" s="6" t="s">
        <v>98</v>
      </c>
      <c r="AL63" s="6" t="s">
        <v>98</v>
      </c>
      <c r="AM63" s="6" t="s">
        <v>98</v>
      </c>
      <c r="AN63" s="6" t="s">
        <v>98</v>
      </c>
      <c r="AO63" s="6" t="s">
        <v>98</v>
      </c>
      <c r="AP63" s="6" t="s">
        <v>98</v>
      </c>
      <c r="AQ63" s="6" t="s">
        <v>98</v>
      </c>
      <c r="AR63" s="6" t="s">
        <v>98</v>
      </c>
      <c r="AS63" s="6" t="s">
        <v>98</v>
      </c>
      <c r="AT63" s="6" t="s">
        <v>98</v>
      </c>
      <c r="AU63" s="6">
        <v>0</v>
      </c>
      <c r="AV63" s="6">
        <v>0</v>
      </c>
      <c r="AW63" s="6">
        <v>90</v>
      </c>
      <c r="AX63" s="6">
        <v>10</v>
      </c>
      <c r="AY63" s="6">
        <v>0</v>
      </c>
      <c r="AZ63" s="6">
        <v>0</v>
      </c>
      <c r="BA63" s="6">
        <v>0</v>
      </c>
      <c r="BB63" s="6">
        <v>35</v>
      </c>
      <c r="BC63" s="6">
        <v>0</v>
      </c>
      <c r="BD63" s="6">
        <v>65</v>
      </c>
      <c r="BE63" s="6">
        <v>100</v>
      </c>
      <c r="BF63" s="6">
        <v>100</v>
      </c>
      <c r="BG63" s="6">
        <v>100</v>
      </c>
      <c r="BH63" s="6">
        <v>0</v>
      </c>
      <c r="BI63" s="6">
        <v>0</v>
      </c>
      <c r="BJ63" s="6">
        <v>0</v>
      </c>
      <c r="BK63" s="6">
        <v>0</v>
      </c>
      <c r="BL63" s="6">
        <v>100</v>
      </c>
      <c r="BM63" s="6">
        <v>70</v>
      </c>
      <c r="BN63" s="6">
        <v>2</v>
      </c>
      <c r="BO63" s="6" t="s">
        <v>96</v>
      </c>
      <c r="BP63" s="6" t="s">
        <v>97</v>
      </c>
      <c r="BQ63" s="6" t="s">
        <v>98</v>
      </c>
      <c r="BR63" s="6" t="s">
        <v>97</v>
      </c>
      <c r="BS63" s="6" t="s">
        <v>97</v>
      </c>
      <c r="BT63" s="6" t="s">
        <v>97</v>
      </c>
      <c r="BU63" s="6" t="s">
        <v>96</v>
      </c>
      <c r="BV63" s="6" t="s">
        <v>96</v>
      </c>
      <c r="BW63" s="5">
        <v>4</v>
      </c>
      <c r="BX63" s="5">
        <v>0</v>
      </c>
      <c r="BY63" s="5">
        <v>4</v>
      </c>
      <c r="BZ63" s="5">
        <v>4</v>
      </c>
      <c r="CA63" s="5">
        <v>4</v>
      </c>
      <c r="CB63" s="6" t="s">
        <v>98</v>
      </c>
      <c r="CC63" s="6" t="s">
        <v>98</v>
      </c>
      <c r="CD63" s="6" t="s">
        <v>98</v>
      </c>
      <c r="CE63" s="6" t="s">
        <v>98</v>
      </c>
      <c r="CF63" s="6" t="s">
        <v>98</v>
      </c>
      <c r="CG63" s="6" t="s">
        <v>98</v>
      </c>
      <c r="CH63" s="6" t="s">
        <v>98</v>
      </c>
      <c r="CI63" s="6" t="s">
        <v>98</v>
      </c>
      <c r="CJ63" s="6">
        <v>4</v>
      </c>
      <c r="CK63" s="6">
        <v>4</v>
      </c>
      <c r="CL63" s="6">
        <v>4</v>
      </c>
      <c r="CM63" s="6">
        <v>0</v>
      </c>
      <c r="CN63" s="6">
        <v>4</v>
      </c>
      <c r="CO63" s="6">
        <v>0</v>
      </c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  <c r="KX63" s="37"/>
      <c r="KY63" s="37"/>
      <c r="KZ63" s="37"/>
      <c r="LA63" s="37"/>
      <c r="LB63" s="37"/>
      <c r="LC63" s="37"/>
      <c r="LD63" s="37"/>
      <c r="LE63" s="37"/>
      <c r="LF63" s="37"/>
      <c r="LG63" s="37"/>
      <c r="LH63" s="37"/>
      <c r="LI63" s="37"/>
      <c r="LJ63" s="37"/>
      <c r="LK63" s="37"/>
      <c r="LL63" s="37"/>
      <c r="LM63" s="37"/>
      <c r="LN63" s="37"/>
      <c r="LO63" s="37"/>
      <c r="LP63" s="37"/>
      <c r="LQ63" s="37"/>
      <c r="LR63" s="37"/>
      <c r="LS63" s="37"/>
      <c r="LT63" s="37"/>
      <c r="LU63" s="37"/>
      <c r="LV63" s="37"/>
      <c r="LW63" s="37"/>
      <c r="LX63" s="37"/>
      <c r="LY63" s="37"/>
      <c r="LZ63" s="37"/>
      <c r="MA63" s="37"/>
      <c r="MB63" s="37"/>
      <c r="MC63" s="37"/>
      <c r="MD63" s="37"/>
      <c r="ME63" s="37"/>
      <c r="MF63" s="37"/>
      <c r="MG63" s="37"/>
      <c r="MH63" s="37"/>
      <c r="MI63" s="37"/>
      <c r="MJ63" s="37"/>
      <c r="MK63" s="37"/>
      <c r="ML63" s="37"/>
      <c r="MM63" s="37"/>
      <c r="MN63" s="37"/>
      <c r="MO63" s="37"/>
      <c r="MP63" s="37"/>
      <c r="MQ63" s="37"/>
      <c r="MR63" s="37"/>
      <c r="MS63" s="37"/>
      <c r="MT63" s="37"/>
      <c r="MU63" s="37"/>
      <c r="MV63" s="37"/>
      <c r="MW63" s="37"/>
      <c r="MX63" s="37"/>
      <c r="MY63" s="37"/>
      <c r="MZ63" s="37"/>
      <c r="NA63" s="37"/>
      <c r="NB63" s="37"/>
      <c r="NC63" s="37"/>
      <c r="ND63" s="37"/>
      <c r="NE63" s="37"/>
      <c r="NF63" s="37"/>
      <c r="NG63" s="37"/>
      <c r="NH63" s="37"/>
      <c r="NI63" s="37"/>
      <c r="NJ63" s="37"/>
      <c r="NK63" s="37"/>
      <c r="NL63" s="37"/>
      <c r="NM63" s="37"/>
      <c r="NN63" s="37"/>
      <c r="NO63" s="37"/>
      <c r="NP63" s="37"/>
      <c r="NQ63" s="37"/>
      <c r="NR63" s="37"/>
      <c r="NS63" s="37"/>
      <c r="NT63" s="37"/>
      <c r="NU63" s="37"/>
      <c r="NV63" s="37"/>
      <c r="NW63" s="37"/>
      <c r="NX63" s="37"/>
      <c r="NY63" s="37"/>
      <c r="NZ63" s="37"/>
      <c r="OA63" s="37"/>
      <c r="OB63" s="37"/>
      <c r="OC63" s="37"/>
      <c r="OD63" s="37"/>
      <c r="OE63" s="37"/>
      <c r="OF63" s="37"/>
      <c r="OG63" s="37"/>
      <c r="OH63" s="37"/>
      <c r="OI63" s="37"/>
      <c r="OJ63" s="37"/>
      <c r="OK63" s="37"/>
      <c r="OL63" s="37"/>
      <c r="OM63" s="37"/>
    </row>
    <row r="64" spans="1:404" x14ac:dyDescent="0.3">
      <c r="A64" s="2" t="s">
        <v>92</v>
      </c>
      <c r="B64" s="2" t="s">
        <v>184</v>
      </c>
      <c r="C64" s="2" t="s">
        <v>1561</v>
      </c>
      <c r="D64" s="6" t="s">
        <v>1555</v>
      </c>
      <c r="E64" s="6" t="s">
        <v>102</v>
      </c>
      <c r="F64" s="6">
        <v>770</v>
      </c>
      <c r="G64" s="72">
        <f>324*68%</f>
        <v>220.32000000000002</v>
      </c>
      <c r="H64" s="6" t="s">
        <v>98</v>
      </c>
      <c r="I64" s="6" t="s">
        <v>98</v>
      </c>
      <c r="J64" s="6" t="s">
        <v>98</v>
      </c>
      <c r="K64" s="6" t="s">
        <v>98</v>
      </c>
      <c r="L64" s="6" t="s">
        <v>98</v>
      </c>
      <c r="M64" s="6" t="s">
        <v>98</v>
      </c>
      <c r="N64" s="6" t="s">
        <v>98</v>
      </c>
      <c r="O64" s="6" t="s">
        <v>98</v>
      </c>
      <c r="P64" s="6" t="s">
        <v>98</v>
      </c>
      <c r="Q64" s="6" t="s">
        <v>98</v>
      </c>
      <c r="R64" s="6" t="s">
        <v>98</v>
      </c>
      <c r="S64" s="6" t="s">
        <v>98</v>
      </c>
      <c r="T64" s="6" t="s">
        <v>98</v>
      </c>
      <c r="U64" s="6" t="s">
        <v>98</v>
      </c>
      <c r="V64" s="6" t="s">
        <v>98</v>
      </c>
      <c r="W64" s="6" t="s">
        <v>98</v>
      </c>
      <c r="X64" s="6" t="s">
        <v>98</v>
      </c>
      <c r="Y64" s="6">
        <v>0</v>
      </c>
      <c r="Z64" s="6">
        <v>0</v>
      </c>
      <c r="AA64" s="6" t="s">
        <v>98</v>
      </c>
      <c r="AB64" s="6" t="s">
        <v>98</v>
      </c>
      <c r="AC64" s="7"/>
      <c r="AD64" s="7"/>
      <c r="AE64" s="7"/>
      <c r="AF64" s="7"/>
      <c r="AG64" s="7"/>
      <c r="AH64" s="7"/>
      <c r="AI64" s="6" t="s">
        <v>96</v>
      </c>
      <c r="AJ64" s="5"/>
      <c r="AK64" s="6" t="s">
        <v>98</v>
      </c>
      <c r="AL64" s="6" t="s">
        <v>98</v>
      </c>
      <c r="AM64" s="6" t="s">
        <v>98</v>
      </c>
      <c r="AN64" s="6" t="s">
        <v>98</v>
      </c>
      <c r="AO64" s="6" t="s">
        <v>98</v>
      </c>
      <c r="AP64" s="6" t="s">
        <v>98</v>
      </c>
      <c r="AQ64" s="6" t="s">
        <v>98</v>
      </c>
      <c r="AR64" s="6" t="s">
        <v>98</v>
      </c>
      <c r="AS64" s="6" t="s">
        <v>98</v>
      </c>
      <c r="AT64" s="6" t="s">
        <v>98</v>
      </c>
      <c r="AU64" s="6">
        <v>0</v>
      </c>
      <c r="AV64" s="6">
        <v>0</v>
      </c>
      <c r="AW64" s="6">
        <v>80</v>
      </c>
      <c r="AX64" s="6">
        <v>20</v>
      </c>
      <c r="AY64" s="6">
        <v>0</v>
      </c>
      <c r="AZ64" s="6">
        <v>0</v>
      </c>
      <c r="BA64" s="6">
        <v>0</v>
      </c>
      <c r="BB64" s="6">
        <v>50</v>
      </c>
      <c r="BC64" s="6">
        <v>0</v>
      </c>
      <c r="BD64" s="6">
        <v>50</v>
      </c>
      <c r="BE64" s="6">
        <v>100</v>
      </c>
      <c r="BF64" s="6">
        <v>90</v>
      </c>
      <c r="BG64" s="6">
        <v>100</v>
      </c>
      <c r="BH64" s="6">
        <v>100</v>
      </c>
      <c r="BI64" s="6">
        <v>60</v>
      </c>
      <c r="BJ64" s="6">
        <v>0</v>
      </c>
      <c r="BK64" s="6">
        <v>40</v>
      </c>
      <c r="BL64" s="6">
        <v>60</v>
      </c>
      <c r="BM64" s="6">
        <v>100</v>
      </c>
      <c r="BN64" s="6">
        <v>2</v>
      </c>
      <c r="BO64" s="6" t="s">
        <v>96</v>
      </c>
      <c r="BP64" s="6" t="s">
        <v>96</v>
      </c>
      <c r="BQ64" s="6">
        <v>2</v>
      </c>
      <c r="BR64" s="6" t="s">
        <v>97</v>
      </c>
      <c r="BS64" s="6" t="s">
        <v>97</v>
      </c>
      <c r="BT64" s="6" t="s">
        <v>97</v>
      </c>
      <c r="BU64" s="6" t="s">
        <v>97</v>
      </c>
      <c r="BV64" s="6" t="s">
        <v>97</v>
      </c>
      <c r="BW64" s="5">
        <v>0</v>
      </c>
      <c r="BX64" s="5">
        <v>0</v>
      </c>
      <c r="BY64" s="5">
        <v>1</v>
      </c>
      <c r="BZ64" s="5">
        <v>1</v>
      </c>
      <c r="CA64" s="5">
        <v>8</v>
      </c>
      <c r="CB64" s="6" t="s">
        <v>98</v>
      </c>
      <c r="CC64" s="6" t="s">
        <v>98</v>
      </c>
      <c r="CD64" s="6" t="s">
        <v>98</v>
      </c>
      <c r="CE64" s="6" t="s">
        <v>98</v>
      </c>
      <c r="CF64" s="6" t="s">
        <v>98</v>
      </c>
      <c r="CG64" s="6" t="s">
        <v>98</v>
      </c>
      <c r="CH64" s="6" t="s">
        <v>98</v>
      </c>
      <c r="CI64" s="6" t="s">
        <v>98</v>
      </c>
      <c r="CJ64" s="6">
        <v>2</v>
      </c>
      <c r="CK64" s="6">
        <v>8</v>
      </c>
      <c r="CL64" s="6">
        <v>8</v>
      </c>
      <c r="CM64" s="6">
        <v>0</v>
      </c>
      <c r="CN64" s="6">
        <v>8</v>
      </c>
      <c r="CO64" s="6">
        <v>0</v>
      </c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  <c r="KX64" s="37"/>
      <c r="KY64" s="37"/>
      <c r="KZ64" s="37"/>
      <c r="LA64" s="37"/>
      <c r="LB64" s="37"/>
      <c r="LC64" s="37"/>
      <c r="LD64" s="37"/>
      <c r="LE64" s="37"/>
      <c r="LF64" s="37"/>
      <c r="LG64" s="37"/>
      <c r="LH64" s="37"/>
      <c r="LI64" s="37"/>
      <c r="LJ64" s="37"/>
      <c r="LK64" s="37"/>
      <c r="LL64" s="37"/>
      <c r="LM64" s="37"/>
      <c r="LN64" s="37"/>
      <c r="LO64" s="37"/>
      <c r="LP64" s="37"/>
      <c r="LQ64" s="37"/>
      <c r="LR64" s="37"/>
      <c r="LS64" s="37"/>
      <c r="LT64" s="37"/>
      <c r="LU64" s="37"/>
      <c r="LV64" s="37"/>
      <c r="LW64" s="37"/>
      <c r="LX64" s="37"/>
      <c r="LY64" s="37"/>
      <c r="LZ64" s="37"/>
      <c r="MA64" s="37"/>
      <c r="MB64" s="37"/>
      <c r="MC64" s="37"/>
      <c r="MD64" s="37"/>
      <c r="ME64" s="37"/>
      <c r="MF64" s="37"/>
      <c r="MG64" s="37"/>
      <c r="MH64" s="37"/>
      <c r="MI64" s="37"/>
      <c r="MJ64" s="37"/>
      <c r="MK64" s="37"/>
      <c r="ML64" s="37"/>
      <c r="MM64" s="37"/>
      <c r="MN64" s="37"/>
      <c r="MO64" s="37"/>
      <c r="MP64" s="37"/>
      <c r="MQ64" s="37"/>
      <c r="MR64" s="37"/>
      <c r="MS64" s="37"/>
      <c r="MT64" s="37"/>
      <c r="MU64" s="37"/>
      <c r="MV64" s="37"/>
      <c r="MW64" s="37"/>
      <c r="MX64" s="37"/>
      <c r="MY64" s="37"/>
      <c r="MZ64" s="37"/>
      <c r="NA64" s="37"/>
      <c r="NB64" s="37"/>
      <c r="NC64" s="37"/>
      <c r="ND64" s="37"/>
      <c r="NE64" s="37"/>
      <c r="NF64" s="37"/>
      <c r="NG64" s="37"/>
      <c r="NH64" s="37"/>
      <c r="NI64" s="37"/>
      <c r="NJ64" s="37"/>
      <c r="NK64" s="37"/>
      <c r="NL64" s="37"/>
      <c r="NM64" s="37"/>
      <c r="NN64" s="37"/>
      <c r="NO64" s="37"/>
      <c r="NP64" s="37"/>
      <c r="NQ64" s="37"/>
      <c r="NR64" s="37"/>
      <c r="NS64" s="37"/>
      <c r="NT64" s="37"/>
      <c r="NU64" s="37"/>
      <c r="NV64" s="37"/>
      <c r="NW64" s="37"/>
      <c r="NX64" s="37"/>
      <c r="NY64" s="37"/>
      <c r="NZ64" s="37"/>
      <c r="OA64" s="37"/>
      <c r="OB64" s="37"/>
      <c r="OC64" s="37"/>
      <c r="OD64" s="37"/>
      <c r="OE64" s="37"/>
      <c r="OF64" s="37"/>
      <c r="OG64" s="37"/>
      <c r="OH64" s="37"/>
      <c r="OI64" s="37"/>
      <c r="OJ64" s="37"/>
      <c r="OK64" s="37"/>
      <c r="OL64" s="37"/>
      <c r="OM64" s="37"/>
    </row>
    <row r="65" spans="1:403" x14ac:dyDescent="0.3">
      <c r="A65" s="2" t="s">
        <v>92</v>
      </c>
      <c r="B65" s="2" t="s">
        <v>184</v>
      </c>
      <c r="C65" s="2" t="s">
        <v>189</v>
      </c>
      <c r="D65" s="2" t="s">
        <v>190</v>
      </c>
      <c r="E65" s="6" t="s">
        <v>95</v>
      </c>
      <c r="F65" s="5">
        <v>60</v>
      </c>
      <c r="G65" s="5">
        <v>6</v>
      </c>
      <c r="H65" s="5">
        <v>0</v>
      </c>
      <c r="I65" s="5">
        <v>0</v>
      </c>
      <c r="J65" s="5">
        <v>3</v>
      </c>
      <c r="K65" s="5">
        <v>3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20</v>
      </c>
      <c r="S65" s="5">
        <v>40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6">
        <v>0</v>
      </c>
      <c r="AA65" s="6" t="s">
        <v>96</v>
      </c>
      <c r="AB65" s="6" t="s">
        <v>97</v>
      </c>
      <c r="AC65" s="7"/>
      <c r="AD65" s="7"/>
      <c r="AE65" s="7"/>
      <c r="AF65" s="7"/>
      <c r="AG65" s="7"/>
      <c r="AH65" s="7"/>
      <c r="AI65" s="6" t="s">
        <v>96</v>
      </c>
      <c r="AJ65" s="5"/>
      <c r="AK65" s="8">
        <v>0.2</v>
      </c>
      <c r="AL65" s="8">
        <v>0.6</v>
      </c>
      <c r="AM65" s="8">
        <v>0.2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0</v>
      </c>
      <c r="AU65" s="5">
        <v>100</v>
      </c>
      <c r="AV65" s="5">
        <v>100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20</v>
      </c>
      <c r="BC65" s="5">
        <v>0</v>
      </c>
      <c r="BD65" s="5">
        <v>80</v>
      </c>
      <c r="BE65" s="5">
        <v>100</v>
      </c>
      <c r="BF65" s="5">
        <v>100</v>
      </c>
      <c r="BG65" s="5">
        <v>100</v>
      </c>
      <c r="BH65" s="5">
        <v>0</v>
      </c>
      <c r="BI65" s="5">
        <v>0</v>
      </c>
      <c r="BJ65" s="5">
        <v>0</v>
      </c>
      <c r="BK65" s="5">
        <v>0</v>
      </c>
      <c r="BL65" s="5">
        <v>100</v>
      </c>
      <c r="BM65" s="5">
        <v>100</v>
      </c>
      <c r="BN65" s="5">
        <v>2</v>
      </c>
      <c r="BO65" s="5" t="s">
        <v>96</v>
      </c>
      <c r="BP65" s="5" t="s">
        <v>97</v>
      </c>
      <c r="BQ65" s="5" t="s">
        <v>98</v>
      </c>
      <c r="BR65" s="6" t="s">
        <v>96</v>
      </c>
      <c r="BS65" s="6" t="s">
        <v>97</v>
      </c>
      <c r="BT65" s="6" t="s">
        <v>97</v>
      </c>
      <c r="BU65" s="6" t="s">
        <v>97</v>
      </c>
      <c r="BV65" s="6" t="s">
        <v>97</v>
      </c>
      <c r="BW65" s="5">
        <v>1</v>
      </c>
      <c r="BX65" s="5">
        <v>1</v>
      </c>
      <c r="BY65" s="5">
        <v>1</v>
      </c>
      <c r="BZ65" s="5">
        <v>0</v>
      </c>
      <c r="CA65" s="5">
        <v>25</v>
      </c>
      <c r="CB65" s="6" t="s">
        <v>98</v>
      </c>
      <c r="CC65" s="6" t="s">
        <v>96</v>
      </c>
      <c r="CD65" s="6" t="s">
        <v>98</v>
      </c>
      <c r="CE65" s="6" t="s">
        <v>96</v>
      </c>
      <c r="CF65" s="6" t="s">
        <v>96</v>
      </c>
      <c r="CG65" s="6" t="s">
        <v>97</v>
      </c>
      <c r="CH65" s="6" t="s">
        <v>96</v>
      </c>
      <c r="CI65" s="6" t="s">
        <v>97</v>
      </c>
      <c r="CJ65" s="5">
        <v>0.8</v>
      </c>
      <c r="CK65" s="5">
        <v>0.8</v>
      </c>
      <c r="CL65" s="5">
        <v>0.8</v>
      </c>
      <c r="CM65" s="5">
        <v>0.8</v>
      </c>
      <c r="CN65" s="5">
        <v>2</v>
      </c>
      <c r="CO65" s="5">
        <v>0.9</v>
      </c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B65" s="37"/>
      <c r="IC65" s="37"/>
      <c r="ID65" s="37"/>
      <c r="IE65" s="37"/>
      <c r="IF65" s="37"/>
      <c r="IG65" s="37"/>
      <c r="IH65" s="37"/>
      <c r="II65" s="37"/>
      <c r="IJ65" s="37"/>
      <c r="IK65" s="37"/>
      <c r="IL65" s="37"/>
      <c r="IM65" s="37"/>
      <c r="IN65" s="37"/>
      <c r="IO65" s="37"/>
      <c r="IP65" s="37"/>
      <c r="IQ65" s="37"/>
      <c r="IR65" s="37"/>
      <c r="IS65" s="37"/>
      <c r="IT65" s="37"/>
      <c r="IU65" s="37"/>
      <c r="IV65" s="37"/>
      <c r="IW65" s="37"/>
      <c r="IX65" s="37"/>
      <c r="IY65" s="37"/>
      <c r="IZ65" s="37"/>
      <c r="JA65" s="37"/>
      <c r="JB65" s="37"/>
      <c r="JC65" s="37"/>
      <c r="JD65" s="37"/>
      <c r="JE65" s="37"/>
      <c r="JF65" s="37"/>
      <c r="JG65" s="37"/>
      <c r="JH65" s="37"/>
      <c r="JI65" s="37"/>
      <c r="JJ65" s="37"/>
      <c r="JK65" s="37"/>
      <c r="JL65" s="37"/>
      <c r="JM65" s="37"/>
      <c r="JN65" s="37"/>
      <c r="JO65" s="37"/>
      <c r="JP65" s="37"/>
      <c r="JQ65" s="37"/>
      <c r="JR65" s="37"/>
      <c r="JS65" s="37"/>
      <c r="JT65" s="37"/>
      <c r="JU65" s="37"/>
      <c r="JV65" s="37"/>
      <c r="JW65" s="37"/>
      <c r="JX65" s="37"/>
      <c r="JY65" s="37"/>
      <c r="JZ65" s="37"/>
      <c r="KA65" s="37"/>
      <c r="KB65" s="37"/>
      <c r="KC65" s="37"/>
      <c r="KD65" s="37"/>
      <c r="KE65" s="37"/>
      <c r="KF65" s="37"/>
      <c r="KG65" s="37"/>
      <c r="KH65" s="37"/>
      <c r="KI65" s="37"/>
      <c r="KJ65" s="37"/>
      <c r="KK65" s="37"/>
      <c r="KL65" s="37"/>
      <c r="KM65" s="37"/>
      <c r="KN65" s="37"/>
      <c r="KO65" s="37"/>
      <c r="KP65" s="37"/>
      <c r="KQ65" s="37"/>
      <c r="KR65" s="37"/>
      <c r="KS65" s="37"/>
      <c r="KT65" s="37"/>
      <c r="KU65" s="37"/>
      <c r="KV65" s="37"/>
      <c r="KW65" s="37"/>
      <c r="KX65" s="37"/>
      <c r="KY65" s="37"/>
      <c r="KZ65" s="37"/>
      <c r="LA65" s="37"/>
      <c r="LB65" s="37"/>
      <c r="LC65" s="37"/>
      <c r="LD65" s="37"/>
      <c r="LE65" s="37"/>
      <c r="LF65" s="37"/>
      <c r="LG65" s="37"/>
      <c r="LH65" s="37"/>
      <c r="LI65" s="37"/>
      <c r="LJ65" s="37"/>
      <c r="LK65" s="37"/>
      <c r="LL65" s="37"/>
      <c r="LM65" s="37"/>
      <c r="LN65" s="37"/>
      <c r="LO65" s="37"/>
      <c r="LP65" s="37"/>
      <c r="LQ65" s="37"/>
      <c r="LR65" s="37"/>
      <c r="LS65" s="37"/>
      <c r="LT65" s="37"/>
      <c r="LU65" s="37"/>
      <c r="LV65" s="37"/>
      <c r="LW65" s="37"/>
      <c r="LX65" s="37"/>
      <c r="LY65" s="37"/>
      <c r="LZ65" s="37"/>
      <c r="MA65" s="37"/>
      <c r="MB65" s="37"/>
      <c r="MC65" s="37"/>
      <c r="MD65" s="37"/>
      <c r="ME65" s="37"/>
      <c r="MF65" s="37"/>
      <c r="MG65" s="37"/>
      <c r="MH65" s="37"/>
      <c r="MI65" s="37"/>
      <c r="MJ65" s="37"/>
      <c r="MK65" s="37"/>
      <c r="ML65" s="37"/>
      <c r="MM65" s="37"/>
      <c r="MN65" s="37"/>
      <c r="MO65" s="37"/>
      <c r="MP65" s="37"/>
      <c r="MQ65" s="37"/>
      <c r="MR65" s="37"/>
      <c r="MS65" s="37"/>
      <c r="MT65" s="37"/>
      <c r="MU65" s="37"/>
      <c r="MV65" s="37"/>
      <c r="MW65" s="37"/>
      <c r="MX65" s="37"/>
      <c r="MY65" s="37"/>
      <c r="MZ65" s="37"/>
      <c r="NA65" s="37"/>
      <c r="NB65" s="37"/>
      <c r="NC65" s="37"/>
      <c r="ND65" s="37"/>
      <c r="NE65" s="37"/>
      <c r="NF65" s="37"/>
      <c r="NG65" s="37"/>
      <c r="NH65" s="37"/>
      <c r="NI65" s="37"/>
      <c r="NJ65" s="37"/>
      <c r="NK65" s="37"/>
      <c r="NL65" s="37"/>
      <c r="NM65" s="37"/>
      <c r="NN65" s="37"/>
      <c r="NO65" s="37"/>
      <c r="NP65" s="37"/>
      <c r="NQ65" s="37"/>
      <c r="NR65" s="37"/>
      <c r="NS65" s="37"/>
      <c r="NT65" s="37"/>
      <c r="NU65" s="37"/>
      <c r="NV65" s="37"/>
      <c r="NW65" s="37"/>
      <c r="NX65" s="37"/>
      <c r="NY65" s="37"/>
      <c r="NZ65" s="37"/>
      <c r="OA65" s="37"/>
      <c r="OB65" s="37"/>
      <c r="OC65" s="37"/>
      <c r="OD65" s="37"/>
      <c r="OE65" s="37"/>
      <c r="OF65" s="37"/>
      <c r="OG65" s="37"/>
      <c r="OH65" s="37"/>
      <c r="OI65" s="37"/>
      <c r="OJ65" s="37"/>
      <c r="OK65" s="37"/>
      <c r="OL65" s="37"/>
      <c r="OM65" s="37"/>
    </row>
    <row r="66" spans="1:403" x14ac:dyDescent="0.3">
      <c r="A66" s="2" t="s">
        <v>92</v>
      </c>
      <c r="B66" s="2" t="s">
        <v>184</v>
      </c>
      <c r="C66" s="2" t="s">
        <v>189</v>
      </c>
      <c r="D66" s="2" t="s">
        <v>191</v>
      </c>
      <c r="E66" s="6" t="s">
        <v>95</v>
      </c>
      <c r="F66" s="5">
        <v>62</v>
      </c>
      <c r="G66" s="5">
        <v>6</v>
      </c>
      <c r="H66" s="5">
        <v>0</v>
      </c>
      <c r="I66" s="5">
        <v>0</v>
      </c>
      <c r="J66" s="5">
        <v>2</v>
      </c>
      <c r="K66" s="5">
        <v>4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30</v>
      </c>
      <c r="S66" s="5">
        <v>32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6">
        <v>0</v>
      </c>
      <c r="AA66" s="6" t="s">
        <v>96</v>
      </c>
      <c r="AB66" s="6" t="s">
        <v>97</v>
      </c>
      <c r="AC66" s="7"/>
      <c r="AD66" s="7"/>
      <c r="AE66" s="7"/>
      <c r="AF66" s="7"/>
      <c r="AG66" s="7"/>
      <c r="AH66" s="7"/>
      <c r="AI66" s="6" t="s">
        <v>96</v>
      </c>
      <c r="AJ66" s="5"/>
      <c r="AK66" s="8">
        <v>0.1</v>
      </c>
      <c r="AL66" s="8">
        <v>0.15</v>
      </c>
      <c r="AM66" s="8">
        <v>0.75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5">
        <v>30</v>
      </c>
      <c r="AV66" s="5">
        <v>30</v>
      </c>
      <c r="AW66" s="5">
        <v>0</v>
      </c>
      <c r="AX66" s="5">
        <v>70</v>
      </c>
      <c r="AY66" s="5">
        <v>0</v>
      </c>
      <c r="AZ66" s="5">
        <v>100</v>
      </c>
      <c r="BA66" s="5">
        <v>10</v>
      </c>
      <c r="BB66" s="5">
        <v>40</v>
      </c>
      <c r="BC66" s="5">
        <v>0</v>
      </c>
      <c r="BD66" s="5">
        <v>50</v>
      </c>
      <c r="BE66" s="5">
        <v>100</v>
      </c>
      <c r="BF66" s="5">
        <v>100</v>
      </c>
      <c r="BG66" s="5">
        <v>100</v>
      </c>
      <c r="BH66" s="5">
        <v>0</v>
      </c>
      <c r="BI66" s="5">
        <v>0</v>
      </c>
      <c r="BJ66" s="5">
        <v>0</v>
      </c>
      <c r="BK66" s="5">
        <v>0</v>
      </c>
      <c r="BL66" s="5">
        <v>100</v>
      </c>
      <c r="BM66" s="5">
        <v>100</v>
      </c>
      <c r="BN66" s="5">
        <v>2</v>
      </c>
      <c r="BO66" s="5" t="s">
        <v>96</v>
      </c>
      <c r="BP66" s="5" t="s">
        <v>97</v>
      </c>
      <c r="BQ66" s="5" t="s">
        <v>98</v>
      </c>
      <c r="BR66" s="6" t="s">
        <v>96</v>
      </c>
      <c r="BS66" s="6" t="s">
        <v>97</v>
      </c>
      <c r="BT66" s="6" t="s">
        <v>97</v>
      </c>
      <c r="BU66" s="6" t="s">
        <v>97</v>
      </c>
      <c r="BV66" s="6" t="s">
        <v>97</v>
      </c>
      <c r="BW66" s="5">
        <v>1</v>
      </c>
      <c r="BX66" s="5">
        <v>1</v>
      </c>
      <c r="BY66" s="5">
        <v>1</v>
      </c>
      <c r="BZ66" s="5">
        <v>0</v>
      </c>
      <c r="CA66" s="5">
        <v>25</v>
      </c>
      <c r="CB66" s="6" t="s">
        <v>98</v>
      </c>
      <c r="CC66" s="6" t="s">
        <v>96</v>
      </c>
      <c r="CD66" s="6" t="s">
        <v>98</v>
      </c>
      <c r="CE66" s="6" t="s">
        <v>96</v>
      </c>
      <c r="CF66" s="6" t="s">
        <v>96</v>
      </c>
      <c r="CG66" s="6" t="s">
        <v>97</v>
      </c>
      <c r="CH66" s="6" t="s">
        <v>96</v>
      </c>
      <c r="CI66" s="6" t="s">
        <v>97</v>
      </c>
      <c r="CJ66" s="5">
        <v>0.8</v>
      </c>
      <c r="CK66" s="5">
        <v>0.8</v>
      </c>
      <c r="CL66" s="5">
        <v>0.8</v>
      </c>
      <c r="CM66" s="5">
        <v>0.8</v>
      </c>
      <c r="CN66" s="5">
        <v>2</v>
      </c>
      <c r="CO66" s="5">
        <v>0.9</v>
      </c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B66" s="37"/>
      <c r="IC66" s="37"/>
      <c r="ID66" s="37"/>
      <c r="IE66" s="37"/>
      <c r="IF66" s="37"/>
      <c r="IG66" s="37"/>
      <c r="IH66" s="37"/>
      <c r="II66" s="37"/>
      <c r="IJ66" s="37"/>
      <c r="IK66" s="37"/>
      <c r="IL66" s="37"/>
      <c r="IM66" s="37"/>
      <c r="IN66" s="37"/>
      <c r="IO66" s="37"/>
      <c r="IP66" s="37"/>
      <c r="IQ66" s="37"/>
      <c r="IR66" s="37"/>
      <c r="IS66" s="37"/>
      <c r="IT66" s="37"/>
      <c r="IU66" s="37"/>
      <c r="IV66" s="37"/>
      <c r="IW66" s="37"/>
      <c r="IX66" s="37"/>
      <c r="IY66" s="37"/>
      <c r="IZ66" s="37"/>
      <c r="JA66" s="37"/>
      <c r="JB66" s="37"/>
      <c r="JC66" s="37"/>
      <c r="JD66" s="37"/>
      <c r="JE66" s="37"/>
      <c r="JF66" s="37"/>
      <c r="JG66" s="37"/>
      <c r="JH66" s="37"/>
      <c r="JI66" s="37"/>
      <c r="JJ66" s="37"/>
      <c r="JK66" s="37"/>
      <c r="JL66" s="37"/>
      <c r="JM66" s="37"/>
      <c r="JN66" s="37"/>
      <c r="JO66" s="37"/>
      <c r="JP66" s="37"/>
      <c r="JQ66" s="37"/>
      <c r="JR66" s="37"/>
      <c r="JS66" s="37"/>
      <c r="JT66" s="37"/>
      <c r="JU66" s="37"/>
      <c r="JV66" s="37"/>
      <c r="JW66" s="37"/>
      <c r="JX66" s="37"/>
      <c r="JY66" s="37"/>
      <c r="JZ66" s="37"/>
      <c r="KA66" s="37"/>
      <c r="KB66" s="37"/>
      <c r="KC66" s="37"/>
      <c r="KD66" s="37"/>
      <c r="KE66" s="37"/>
      <c r="KF66" s="37"/>
      <c r="KG66" s="37"/>
      <c r="KH66" s="37"/>
      <c r="KI66" s="37"/>
      <c r="KJ66" s="37"/>
      <c r="KK66" s="37"/>
      <c r="KL66" s="37"/>
      <c r="KM66" s="37"/>
      <c r="KN66" s="37"/>
      <c r="KO66" s="37"/>
      <c r="KP66" s="37"/>
      <c r="KQ66" s="37"/>
      <c r="KR66" s="37"/>
      <c r="KS66" s="37"/>
      <c r="KT66" s="37"/>
      <c r="KU66" s="37"/>
      <c r="KV66" s="37"/>
      <c r="KW66" s="37"/>
      <c r="KX66" s="37"/>
      <c r="KY66" s="37"/>
      <c r="KZ66" s="37"/>
      <c r="LA66" s="37"/>
      <c r="LB66" s="37"/>
      <c r="LC66" s="37"/>
      <c r="LD66" s="37"/>
      <c r="LE66" s="37"/>
      <c r="LF66" s="37"/>
      <c r="LG66" s="37"/>
      <c r="LH66" s="37"/>
      <c r="LI66" s="37"/>
      <c r="LJ66" s="37"/>
      <c r="LK66" s="37"/>
      <c r="LL66" s="37"/>
      <c r="LM66" s="37"/>
      <c r="LN66" s="37"/>
      <c r="LO66" s="37"/>
      <c r="LP66" s="37"/>
      <c r="LQ66" s="37"/>
      <c r="LR66" s="37"/>
      <c r="LS66" s="37"/>
      <c r="LT66" s="37"/>
      <c r="LU66" s="37"/>
      <c r="LV66" s="37"/>
      <c r="LW66" s="37"/>
      <c r="LX66" s="37"/>
      <c r="LY66" s="37"/>
      <c r="LZ66" s="37"/>
      <c r="MA66" s="37"/>
      <c r="MB66" s="37"/>
      <c r="MC66" s="37"/>
      <c r="MD66" s="37"/>
      <c r="ME66" s="37"/>
      <c r="MF66" s="37"/>
      <c r="MG66" s="37"/>
      <c r="MH66" s="37"/>
      <c r="MI66" s="37"/>
      <c r="MJ66" s="37"/>
      <c r="MK66" s="37"/>
      <c r="ML66" s="37"/>
      <c r="MM66" s="37"/>
      <c r="MN66" s="37"/>
      <c r="MO66" s="37"/>
      <c r="MP66" s="37"/>
      <c r="MQ66" s="37"/>
      <c r="MR66" s="37"/>
      <c r="MS66" s="37"/>
      <c r="MT66" s="37"/>
      <c r="MU66" s="37"/>
      <c r="MV66" s="37"/>
      <c r="MW66" s="37"/>
      <c r="MX66" s="37"/>
      <c r="MY66" s="37"/>
      <c r="MZ66" s="37"/>
      <c r="NA66" s="37"/>
      <c r="NB66" s="37"/>
      <c r="NC66" s="37"/>
      <c r="ND66" s="37"/>
      <c r="NE66" s="37"/>
      <c r="NF66" s="37"/>
      <c r="NG66" s="37"/>
      <c r="NH66" s="37"/>
      <c r="NI66" s="37"/>
      <c r="NJ66" s="37"/>
      <c r="NK66" s="37"/>
      <c r="NL66" s="37"/>
      <c r="NM66" s="37"/>
      <c r="NN66" s="37"/>
      <c r="NO66" s="37"/>
      <c r="NP66" s="37"/>
      <c r="NQ66" s="37"/>
      <c r="NR66" s="37"/>
      <c r="NS66" s="37"/>
      <c r="NT66" s="37"/>
      <c r="NU66" s="37"/>
      <c r="NV66" s="37"/>
      <c r="NW66" s="37"/>
      <c r="NX66" s="37"/>
      <c r="NY66" s="37"/>
      <c r="NZ66" s="37"/>
      <c r="OA66" s="37"/>
      <c r="OB66" s="37"/>
      <c r="OC66" s="37"/>
      <c r="OD66" s="37"/>
      <c r="OE66" s="37"/>
      <c r="OF66" s="37"/>
      <c r="OG66" s="37"/>
      <c r="OH66" s="37"/>
      <c r="OI66" s="37"/>
      <c r="OJ66" s="37"/>
      <c r="OK66" s="37"/>
      <c r="OL66" s="37"/>
      <c r="OM66" s="37"/>
    </row>
    <row r="67" spans="1:403" x14ac:dyDescent="0.3">
      <c r="A67" s="2" t="s">
        <v>92</v>
      </c>
      <c r="B67" s="2" t="s">
        <v>184</v>
      </c>
      <c r="C67" s="2" t="s">
        <v>189</v>
      </c>
      <c r="D67" s="2" t="s">
        <v>192</v>
      </c>
      <c r="E67" s="6" t="s">
        <v>95</v>
      </c>
      <c r="F67" s="5">
        <v>262</v>
      </c>
      <c r="G67" s="5">
        <v>33</v>
      </c>
      <c r="H67" s="5">
        <v>0</v>
      </c>
      <c r="I67" s="5">
        <v>0</v>
      </c>
      <c r="J67" s="5">
        <v>11</v>
      </c>
      <c r="K67" s="5">
        <v>22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100</v>
      </c>
      <c r="S67" s="5">
        <v>162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6">
        <v>0</v>
      </c>
      <c r="AA67" s="6" t="s">
        <v>96</v>
      </c>
      <c r="AB67" s="6" t="s">
        <v>97</v>
      </c>
      <c r="AC67" s="7"/>
      <c r="AD67" s="7"/>
      <c r="AE67" s="7"/>
      <c r="AF67" s="7"/>
      <c r="AG67" s="7"/>
      <c r="AH67" s="7"/>
      <c r="AI67" s="6" t="s">
        <v>96</v>
      </c>
      <c r="AJ67" s="5"/>
      <c r="AK67" s="8">
        <v>0.7</v>
      </c>
      <c r="AL67" s="8">
        <v>0.1</v>
      </c>
      <c r="AM67" s="8">
        <v>0.2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8">
        <v>0</v>
      </c>
      <c r="AU67" s="5">
        <v>100</v>
      </c>
      <c r="AV67" s="5">
        <v>100</v>
      </c>
      <c r="AW67" s="5">
        <v>0</v>
      </c>
      <c r="AX67" s="5">
        <v>0</v>
      </c>
      <c r="AY67" s="5">
        <v>0</v>
      </c>
      <c r="AZ67" s="5">
        <v>80</v>
      </c>
      <c r="BA67" s="5">
        <v>80</v>
      </c>
      <c r="BB67" s="5">
        <v>0</v>
      </c>
      <c r="BC67" s="5">
        <v>0</v>
      </c>
      <c r="BD67" s="5">
        <v>20</v>
      </c>
      <c r="BE67" s="5">
        <v>100</v>
      </c>
      <c r="BF67" s="5">
        <v>100</v>
      </c>
      <c r="BG67" s="5">
        <v>100</v>
      </c>
      <c r="BH67" s="5">
        <v>80</v>
      </c>
      <c r="BI67" s="5">
        <v>80</v>
      </c>
      <c r="BJ67" s="5">
        <v>0</v>
      </c>
      <c r="BK67" s="5">
        <v>80</v>
      </c>
      <c r="BL67" s="5">
        <v>20</v>
      </c>
      <c r="BM67" s="5">
        <v>100</v>
      </c>
      <c r="BN67" s="5">
        <v>2</v>
      </c>
      <c r="BO67" s="5" t="s">
        <v>96</v>
      </c>
      <c r="BP67" s="5" t="s">
        <v>97</v>
      </c>
      <c r="BQ67" s="5" t="s">
        <v>98</v>
      </c>
      <c r="BR67" s="6" t="s">
        <v>96</v>
      </c>
      <c r="BS67" s="6" t="s">
        <v>97</v>
      </c>
      <c r="BT67" s="6" t="s">
        <v>97</v>
      </c>
      <c r="BU67" s="6" t="s">
        <v>97</v>
      </c>
      <c r="BV67" s="6" t="s">
        <v>97</v>
      </c>
      <c r="BW67" s="5">
        <v>1</v>
      </c>
      <c r="BX67" s="5">
        <v>1</v>
      </c>
      <c r="BY67" s="5">
        <v>1</v>
      </c>
      <c r="BZ67" s="5">
        <v>0</v>
      </c>
      <c r="CA67" s="5">
        <v>25</v>
      </c>
      <c r="CB67" s="6" t="s">
        <v>98</v>
      </c>
      <c r="CC67" s="6" t="s">
        <v>96</v>
      </c>
      <c r="CD67" s="6" t="s">
        <v>98</v>
      </c>
      <c r="CE67" s="6" t="s">
        <v>96</v>
      </c>
      <c r="CF67" s="6" t="s">
        <v>96</v>
      </c>
      <c r="CG67" s="6" t="s">
        <v>97</v>
      </c>
      <c r="CH67" s="6" t="s">
        <v>96</v>
      </c>
      <c r="CI67" s="6" t="s">
        <v>97</v>
      </c>
      <c r="CJ67" s="5">
        <v>0.8</v>
      </c>
      <c r="CK67" s="5">
        <v>0.8</v>
      </c>
      <c r="CL67" s="5">
        <v>0.8</v>
      </c>
      <c r="CM67" s="5">
        <v>0.8</v>
      </c>
      <c r="CN67" s="5">
        <v>2</v>
      </c>
      <c r="CO67" s="5">
        <v>0.9</v>
      </c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  <c r="HR67" s="37"/>
      <c r="HS67" s="37"/>
      <c r="HT67" s="37"/>
      <c r="HU67" s="37"/>
      <c r="HV67" s="37"/>
      <c r="HW67" s="37"/>
      <c r="HX67" s="37"/>
      <c r="HY67" s="37"/>
      <c r="HZ67" s="37"/>
      <c r="IA67" s="37"/>
      <c r="IB67" s="37"/>
      <c r="IC67" s="37"/>
      <c r="ID67" s="37"/>
      <c r="IE67" s="37"/>
      <c r="IF67" s="37"/>
      <c r="IG67" s="37"/>
      <c r="IH67" s="37"/>
      <c r="II67" s="37"/>
      <c r="IJ67" s="37"/>
      <c r="IK67" s="37"/>
      <c r="IL67" s="37"/>
      <c r="IM67" s="37"/>
      <c r="IN67" s="37"/>
      <c r="IO67" s="37"/>
      <c r="IP67" s="37"/>
      <c r="IQ67" s="37"/>
      <c r="IR67" s="37"/>
      <c r="IS67" s="37"/>
      <c r="IT67" s="37"/>
      <c r="IU67" s="37"/>
      <c r="IV67" s="37"/>
      <c r="IW67" s="37"/>
      <c r="IX67" s="37"/>
      <c r="IY67" s="37"/>
      <c r="IZ67" s="37"/>
      <c r="JA67" s="37"/>
      <c r="JB67" s="37"/>
      <c r="JC67" s="37"/>
      <c r="JD67" s="37"/>
      <c r="JE67" s="37"/>
      <c r="JF67" s="37"/>
      <c r="JG67" s="37"/>
      <c r="JH67" s="37"/>
      <c r="JI67" s="37"/>
      <c r="JJ67" s="37"/>
      <c r="JK67" s="37"/>
      <c r="JL67" s="37"/>
      <c r="JM67" s="37"/>
      <c r="JN67" s="37"/>
      <c r="JO67" s="37"/>
      <c r="JP67" s="37"/>
      <c r="JQ67" s="37"/>
      <c r="JR67" s="37"/>
      <c r="JS67" s="37"/>
      <c r="JT67" s="37"/>
      <c r="JU67" s="37"/>
      <c r="JV67" s="37"/>
      <c r="JW67" s="37"/>
      <c r="JX67" s="37"/>
      <c r="JY67" s="37"/>
      <c r="JZ67" s="37"/>
      <c r="KA67" s="37"/>
      <c r="KB67" s="37"/>
      <c r="KC67" s="37"/>
      <c r="KD67" s="37"/>
      <c r="KE67" s="37"/>
      <c r="KF67" s="37"/>
      <c r="KG67" s="37"/>
      <c r="KH67" s="37"/>
      <c r="KI67" s="37"/>
      <c r="KJ67" s="37"/>
      <c r="KK67" s="37"/>
      <c r="KL67" s="37"/>
      <c r="KM67" s="37"/>
      <c r="KN67" s="37"/>
      <c r="KO67" s="37"/>
      <c r="KP67" s="37"/>
      <c r="KQ67" s="37"/>
      <c r="KR67" s="37"/>
      <c r="KS67" s="37"/>
      <c r="KT67" s="37"/>
      <c r="KU67" s="37"/>
      <c r="KV67" s="37"/>
      <c r="KW67" s="37"/>
      <c r="KX67" s="37"/>
      <c r="KY67" s="37"/>
      <c r="KZ67" s="37"/>
      <c r="LA67" s="37"/>
      <c r="LB67" s="37"/>
      <c r="LC67" s="37"/>
      <c r="LD67" s="37"/>
      <c r="LE67" s="37"/>
      <c r="LF67" s="37"/>
      <c r="LG67" s="37"/>
      <c r="LH67" s="37"/>
      <c r="LI67" s="37"/>
      <c r="LJ67" s="37"/>
      <c r="LK67" s="37"/>
      <c r="LL67" s="37"/>
      <c r="LM67" s="37"/>
      <c r="LN67" s="37"/>
      <c r="LO67" s="37"/>
      <c r="LP67" s="37"/>
      <c r="LQ67" s="37"/>
      <c r="LR67" s="37"/>
      <c r="LS67" s="37"/>
      <c r="LT67" s="37"/>
      <c r="LU67" s="37"/>
      <c r="LV67" s="37"/>
      <c r="LW67" s="37"/>
      <c r="LX67" s="37"/>
      <c r="LY67" s="37"/>
      <c r="LZ67" s="37"/>
      <c r="MA67" s="37"/>
      <c r="MB67" s="37"/>
      <c r="MC67" s="37"/>
      <c r="MD67" s="37"/>
      <c r="ME67" s="37"/>
      <c r="MF67" s="37"/>
      <c r="MG67" s="37"/>
      <c r="MH67" s="37"/>
      <c r="MI67" s="37"/>
      <c r="MJ67" s="37"/>
      <c r="MK67" s="37"/>
      <c r="ML67" s="37"/>
      <c r="MM67" s="37"/>
      <c r="MN67" s="37"/>
      <c r="MO67" s="37"/>
      <c r="MP67" s="37"/>
      <c r="MQ67" s="37"/>
      <c r="MR67" s="37"/>
      <c r="MS67" s="37"/>
      <c r="MT67" s="37"/>
      <c r="MU67" s="37"/>
      <c r="MV67" s="37"/>
      <c r="MW67" s="37"/>
      <c r="MX67" s="37"/>
      <c r="MY67" s="37"/>
      <c r="MZ67" s="37"/>
      <c r="NA67" s="37"/>
      <c r="NB67" s="37"/>
      <c r="NC67" s="37"/>
      <c r="ND67" s="37"/>
      <c r="NE67" s="37"/>
      <c r="NF67" s="37"/>
      <c r="NG67" s="37"/>
      <c r="NH67" s="37"/>
      <c r="NI67" s="37"/>
      <c r="NJ67" s="37"/>
      <c r="NK67" s="37"/>
      <c r="NL67" s="37"/>
      <c r="NM67" s="37"/>
      <c r="NN67" s="37"/>
      <c r="NO67" s="37"/>
      <c r="NP67" s="37"/>
      <c r="NQ67" s="37"/>
      <c r="NR67" s="37"/>
      <c r="NS67" s="37"/>
      <c r="NT67" s="37"/>
      <c r="NU67" s="37"/>
      <c r="NV67" s="37"/>
      <c r="NW67" s="37"/>
      <c r="NX67" s="37"/>
      <c r="NY67" s="37"/>
      <c r="NZ67" s="37"/>
      <c r="OA67" s="37"/>
      <c r="OB67" s="37"/>
      <c r="OC67" s="37"/>
      <c r="OD67" s="37"/>
      <c r="OE67" s="37"/>
      <c r="OF67" s="37"/>
      <c r="OG67" s="37"/>
      <c r="OH67" s="37"/>
      <c r="OI67" s="37"/>
      <c r="OJ67" s="37"/>
      <c r="OK67" s="37"/>
      <c r="OL67" s="37"/>
      <c r="OM67" s="37"/>
    </row>
    <row r="68" spans="1:403" x14ac:dyDescent="0.3">
      <c r="A68" s="2" t="s">
        <v>92</v>
      </c>
      <c r="B68" s="2" t="s">
        <v>184</v>
      </c>
      <c r="C68" s="2" t="s">
        <v>193</v>
      </c>
      <c r="D68" s="2" t="s">
        <v>194</v>
      </c>
      <c r="E68" s="6" t="s">
        <v>95</v>
      </c>
      <c r="F68" s="5">
        <v>130</v>
      </c>
      <c r="G68" s="5">
        <v>30</v>
      </c>
      <c r="H68" s="5">
        <v>0</v>
      </c>
      <c r="I68" s="5">
        <v>0</v>
      </c>
      <c r="J68" s="5">
        <v>30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130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6" t="s">
        <v>96</v>
      </c>
      <c r="AB68" s="6" t="s">
        <v>96</v>
      </c>
      <c r="AC68" s="7"/>
      <c r="AD68" s="7"/>
      <c r="AE68" s="7"/>
      <c r="AF68" s="7"/>
      <c r="AG68" s="7"/>
      <c r="AH68" s="7"/>
      <c r="AI68" s="6" t="s">
        <v>96</v>
      </c>
      <c r="AJ68" s="5"/>
      <c r="AK68" s="8">
        <v>0.95</v>
      </c>
      <c r="AL68" s="8">
        <v>0</v>
      </c>
      <c r="AM68" s="8">
        <v>0.05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8">
        <v>0</v>
      </c>
      <c r="AU68" s="5">
        <v>100</v>
      </c>
      <c r="AV68" s="5">
        <v>70</v>
      </c>
      <c r="AW68" s="5">
        <v>20</v>
      </c>
      <c r="AX68" s="5">
        <v>0</v>
      </c>
      <c r="AY68" s="5">
        <v>10</v>
      </c>
      <c r="AZ68" s="5">
        <v>100</v>
      </c>
      <c r="BA68" s="5">
        <v>85</v>
      </c>
      <c r="BB68" s="5">
        <v>5</v>
      </c>
      <c r="BC68" s="5">
        <v>0</v>
      </c>
      <c r="BD68" s="5">
        <v>10</v>
      </c>
      <c r="BE68" s="5">
        <v>100</v>
      </c>
      <c r="BF68" s="5">
        <v>100</v>
      </c>
      <c r="BG68" s="5">
        <v>100</v>
      </c>
      <c r="BH68" s="5">
        <v>100</v>
      </c>
      <c r="BI68" s="5">
        <v>95</v>
      </c>
      <c r="BJ68" s="5">
        <v>0</v>
      </c>
      <c r="BK68" s="5">
        <v>50</v>
      </c>
      <c r="BL68" s="5">
        <v>50</v>
      </c>
      <c r="BM68" s="5">
        <v>90</v>
      </c>
      <c r="BN68" s="5">
        <v>4</v>
      </c>
      <c r="BO68" s="5" t="s">
        <v>96</v>
      </c>
      <c r="BP68" s="5" t="s">
        <v>96</v>
      </c>
      <c r="BQ68" s="5">
        <v>8</v>
      </c>
      <c r="BR68" s="6" t="s">
        <v>97</v>
      </c>
      <c r="BS68" s="6" t="s">
        <v>97</v>
      </c>
      <c r="BT68" s="6" t="s">
        <v>96</v>
      </c>
      <c r="BU68" s="6" t="s">
        <v>96</v>
      </c>
      <c r="BV68" s="6" t="s">
        <v>96</v>
      </c>
      <c r="BW68" s="5">
        <v>1</v>
      </c>
      <c r="BX68" s="5">
        <v>1</v>
      </c>
      <c r="BY68" s="5">
        <v>1</v>
      </c>
      <c r="BZ68" s="5">
        <v>2</v>
      </c>
      <c r="CA68" s="5">
        <v>1</v>
      </c>
      <c r="CB68" s="6" t="s">
        <v>98</v>
      </c>
      <c r="CC68" s="6" t="s">
        <v>96</v>
      </c>
      <c r="CD68" s="6" t="s">
        <v>98</v>
      </c>
      <c r="CE68" s="6" t="s">
        <v>96</v>
      </c>
      <c r="CF68" s="6" t="s">
        <v>98</v>
      </c>
      <c r="CG68" s="6" t="s">
        <v>96</v>
      </c>
      <c r="CH68" s="6" t="s">
        <v>96</v>
      </c>
      <c r="CI68" s="6" t="s">
        <v>97</v>
      </c>
      <c r="CJ68" s="5">
        <v>1</v>
      </c>
      <c r="CK68" s="5">
        <v>1</v>
      </c>
      <c r="CL68" s="5">
        <v>1</v>
      </c>
      <c r="CM68" s="5">
        <v>0</v>
      </c>
      <c r="CN68" s="5">
        <v>1.2</v>
      </c>
      <c r="CO68" s="5">
        <v>0.6</v>
      </c>
    </row>
    <row r="69" spans="1:403" x14ac:dyDescent="0.3">
      <c r="A69" s="2" t="s">
        <v>92</v>
      </c>
      <c r="B69" s="2" t="s">
        <v>184</v>
      </c>
      <c r="C69" s="2" t="s">
        <v>193</v>
      </c>
      <c r="D69" s="2" t="s">
        <v>195</v>
      </c>
      <c r="E69" s="6" t="s">
        <v>95</v>
      </c>
      <c r="F69" s="5">
        <v>387</v>
      </c>
      <c r="G69" s="5">
        <v>120</v>
      </c>
      <c r="H69" s="5">
        <v>11</v>
      </c>
      <c r="I69" s="5">
        <v>119</v>
      </c>
      <c r="J69" s="5">
        <v>1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359</v>
      </c>
      <c r="R69" s="5">
        <v>28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14</v>
      </c>
      <c r="Z69" s="5">
        <v>38</v>
      </c>
      <c r="AA69" s="6" t="s">
        <v>96</v>
      </c>
      <c r="AB69" s="6" t="s">
        <v>96</v>
      </c>
      <c r="AC69" s="7"/>
      <c r="AD69" s="7"/>
      <c r="AE69" s="7"/>
      <c r="AF69" s="7"/>
      <c r="AG69" s="7"/>
      <c r="AH69" s="7"/>
      <c r="AI69" s="6" t="s">
        <v>96</v>
      </c>
      <c r="AJ69" s="5"/>
      <c r="AK69" s="8">
        <v>0.85</v>
      </c>
      <c r="AL69" s="8">
        <v>0.05</v>
      </c>
      <c r="AM69" s="8">
        <v>0.1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8">
        <v>0</v>
      </c>
      <c r="AU69" s="5">
        <v>100</v>
      </c>
      <c r="AV69" s="5">
        <v>100</v>
      </c>
      <c r="AW69" s="5">
        <v>0</v>
      </c>
      <c r="AX69" s="5">
        <v>0</v>
      </c>
      <c r="AY69" s="5">
        <v>0</v>
      </c>
      <c r="AZ69" s="5">
        <v>100</v>
      </c>
      <c r="BA69" s="5">
        <v>90</v>
      </c>
      <c r="BB69" s="5">
        <v>10</v>
      </c>
      <c r="BC69" s="5">
        <v>0</v>
      </c>
      <c r="BD69" s="5">
        <v>0</v>
      </c>
      <c r="BE69" s="5">
        <v>100</v>
      </c>
      <c r="BF69" s="5">
        <v>100</v>
      </c>
      <c r="BG69" s="5">
        <v>100</v>
      </c>
      <c r="BH69" s="5">
        <v>100</v>
      </c>
      <c r="BI69" s="5">
        <v>0</v>
      </c>
      <c r="BJ69" s="5">
        <v>5</v>
      </c>
      <c r="BK69" s="5">
        <v>0</v>
      </c>
      <c r="BL69" s="5">
        <v>95</v>
      </c>
      <c r="BM69" s="5">
        <v>100</v>
      </c>
      <c r="BN69" s="5">
        <v>4</v>
      </c>
      <c r="BO69" s="5" t="s">
        <v>96</v>
      </c>
      <c r="BP69" s="5" t="s">
        <v>96</v>
      </c>
      <c r="BQ69" s="5">
        <v>8</v>
      </c>
      <c r="BR69" s="6" t="s">
        <v>97</v>
      </c>
      <c r="BS69" s="6" t="s">
        <v>97</v>
      </c>
      <c r="BT69" s="6" t="s">
        <v>96</v>
      </c>
      <c r="BU69" s="6" t="s">
        <v>96</v>
      </c>
      <c r="BV69" s="6" t="s">
        <v>96</v>
      </c>
      <c r="BW69" s="5">
        <v>1</v>
      </c>
      <c r="BX69" s="5">
        <v>1</v>
      </c>
      <c r="BY69" s="5">
        <v>1</v>
      </c>
      <c r="BZ69" s="5">
        <v>2</v>
      </c>
      <c r="CA69" s="5">
        <v>2</v>
      </c>
      <c r="CB69" s="6" t="s">
        <v>98</v>
      </c>
      <c r="CC69" s="6" t="s">
        <v>96</v>
      </c>
      <c r="CD69" s="6" t="s">
        <v>98</v>
      </c>
      <c r="CE69" s="6" t="s">
        <v>96</v>
      </c>
      <c r="CF69" s="6" t="s">
        <v>97</v>
      </c>
      <c r="CG69" s="6" t="s">
        <v>96</v>
      </c>
      <c r="CH69" s="6" t="s">
        <v>97</v>
      </c>
      <c r="CI69" s="6" t="s">
        <v>97</v>
      </c>
      <c r="CJ69" s="5">
        <v>0.9</v>
      </c>
      <c r="CK69" s="5">
        <v>0.9</v>
      </c>
      <c r="CL69" s="5">
        <v>0.7</v>
      </c>
      <c r="CM69" s="5">
        <v>0</v>
      </c>
      <c r="CN69" s="5">
        <v>0</v>
      </c>
      <c r="CO69" s="5">
        <v>0.6</v>
      </c>
    </row>
    <row r="70" spans="1:403" x14ac:dyDescent="0.3">
      <c r="A70" s="2" t="s">
        <v>92</v>
      </c>
      <c r="B70" s="2" t="s">
        <v>184</v>
      </c>
      <c r="C70" s="2" t="s">
        <v>196</v>
      </c>
      <c r="D70" s="2" t="s">
        <v>197</v>
      </c>
      <c r="E70" s="6" t="s">
        <v>102</v>
      </c>
      <c r="F70" s="5">
        <v>290</v>
      </c>
      <c r="G70" s="5">
        <v>80</v>
      </c>
      <c r="H70" s="5">
        <v>0</v>
      </c>
      <c r="I70" s="5">
        <v>0</v>
      </c>
      <c r="J70" s="5">
        <v>80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290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6" t="s">
        <v>96</v>
      </c>
      <c r="AB70" s="6" t="s">
        <v>96</v>
      </c>
      <c r="AC70" s="7"/>
      <c r="AD70" s="7"/>
      <c r="AE70" s="7"/>
      <c r="AF70" s="7"/>
      <c r="AG70" s="7"/>
      <c r="AH70" s="7"/>
      <c r="AI70" s="6" t="s">
        <v>96</v>
      </c>
      <c r="AJ70" s="5"/>
      <c r="AK70" s="8">
        <v>1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8">
        <v>0</v>
      </c>
      <c r="AT70" s="8">
        <v>0</v>
      </c>
      <c r="AU70" s="5">
        <v>0</v>
      </c>
      <c r="AV70" s="5">
        <v>0</v>
      </c>
      <c r="AW70" s="5">
        <v>100</v>
      </c>
      <c r="AX70" s="5">
        <v>0</v>
      </c>
      <c r="AY70" s="5">
        <v>0</v>
      </c>
      <c r="AZ70" s="5">
        <v>0</v>
      </c>
      <c r="BA70" s="5">
        <v>0</v>
      </c>
      <c r="BB70" s="5">
        <v>43</v>
      </c>
      <c r="BC70" s="5">
        <v>0</v>
      </c>
      <c r="BD70" s="5">
        <v>57</v>
      </c>
      <c r="BE70" s="5">
        <v>43</v>
      </c>
      <c r="BF70" s="5">
        <v>43</v>
      </c>
      <c r="BG70" s="5">
        <v>43</v>
      </c>
      <c r="BH70" s="5">
        <v>43</v>
      </c>
      <c r="BI70" s="5">
        <v>3</v>
      </c>
      <c r="BJ70" s="5">
        <v>0</v>
      </c>
      <c r="BK70" s="5">
        <v>10</v>
      </c>
      <c r="BL70" s="5">
        <v>90</v>
      </c>
      <c r="BM70" s="5">
        <v>100</v>
      </c>
      <c r="BN70" s="5">
        <v>2</v>
      </c>
      <c r="BO70" s="5" t="s">
        <v>96</v>
      </c>
      <c r="BP70" s="5" t="s">
        <v>96</v>
      </c>
      <c r="BQ70" s="5">
        <v>7</v>
      </c>
      <c r="BR70" s="6" t="s">
        <v>97</v>
      </c>
      <c r="BS70" s="6" t="s">
        <v>97</v>
      </c>
      <c r="BT70" s="6" t="s">
        <v>97</v>
      </c>
      <c r="BU70" s="6" t="s">
        <v>97</v>
      </c>
      <c r="BV70" s="6" t="s">
        <v>96</v>
      </c>
      <c r="BW70" s="5">
        <v>0</v>
      </c>
      <c r="BX70" s="5">
        <v>0</v>
      </c>
      <c r="BY70" s="5">
        <v>10</v>
      </c>
      <c r="BZ70" s="5">
        <v>10</v>
      </c>
      <c r="CA70" s="5">
        <v>10</v>
      </c>
      <c r="CB70" s="6" t="s">
        <v>98</v>
      </c>
      <c r="CC70" s="6" t="s">
        <v>98</v>
      </c>
      <c r="CD70" s="6" t="s">
        <v>96</v>
      </c>
      <c r="CE70" s="6" t="s">
        <v>96</v>
      </c>
      <c r="CF70" s="6" t="s">
        <v>96</v>
      </c>
      <c r="CG70" s="6" t="s">
        <v>96</v>
      </c>
      <c r="CH70" s="6" t="s">
        <v>96</v>
      </c>
      <c r="CI70" s="6" t="s">
        <v>96</v>
      </c>
      <c r="CJ70" s="5">
        <v>10</v>
      </c>
      <c r="CK70" s="5">
        <v>10</v>
      </c>
      <c r="CL70" s="5">
        <v>10</v>
      </c>
      <c r="CM70" s="5">
        <v>0</v>
      </c>
      <c r="CN70" s="5">
        <v>1</v>
      </c>
      <c r="CO70" s="5">
        <v>0</v>
      </c>
    </row>
    <row r="71" spans="1:403" x14ac:dyDescent="0.3">
      <c r="A71" s="2" t="s">
        <v>92</v>
      </c>
      <c r="B71" s="2" t="s">
        <v>184</v>
      </c>
      <c r="C71" s="2" t="s">
        <v>1564</v>
      </c>
      <c r="D71" s="6" t="s">
        <v>1555</v>
      </c>
      <c r="E71" s="6" t="s">
        <v>102</v>
      </c>
      <c r="F71" s="6">
        <v>267</v>
      </c>
      <c r="G71" s="72">
        <f>121*80%</f>
        <v>96.800000000000011</v>
      </c>
      <c r="H71" s="6" t="s">
        <v>98</v>
      </c>
      <c r="I71" s="6" t="s">
        <v>98</v>
      </c>
      <c r="J71" s="6" t="s">
        <v>98</v>
      </c>
      <c r="K71" s="6" t="s">
        <v>98</v>
      </c>
      <c r="L71" s="6" t="s">
        <v>98</v>
      </c>
      <c r="M71" s="6" t="s">
        <v>98</v>
      </c>
      <c r="N71" s="6" t="s">
        <v>98</v>
      </c>
      <c r="O71" s="6" t="s">
        <v>98</v>
      </c>
      <c r="P71" s="6" t="s">
        <v>98</v>
      </c>
      <c r="Q71" s="6" t="s">
        <v>98</v>
      </c>
      <c r="R71" s="6" t="s">
        <v>98</v>
      </c>
      <c r="S71" s="6" t="s">
        <v>98</v>
      </c>
      <c r="T71" s="6" t="s">
        <v>98</v>
      </c>
      <c r="U71" s="6" t="s">
        <v>98</v>
      </c>
      <c r="V71" s="6" t="s">
        <v>98</v>
      </c>
      <c r="W71" s="6" t="s">
        <v>98</v>
      </c>
      <c r="X71" s="6" t="s">
        <v>98</v>
      </c>
      <c r="Y71" s="6">
        <v>0</v>
      </c>
      <c r="Z71" s="6">
        <v>0</v>
      </c>
      <c r="AA71" s="6" t="s">
        <v>98</v>
      </c>
      <c r="AB71" s="6" t="s">
        <v>98</v>
      </c>
      <c r="AC71" s="7"/>
      <c r="AD71" s="7"/>
      <c r="AE71" s="7"/>
      <c r="AF71" s="7"/>
      <c r="AG71" s="7"/>
      <c r="AH71" s="7"/>
      <c r="AI71" s="6" t="s">
        <v>96</v>
      </c>
      <c r="AJ71" s="5"/>
      <c r="AK71" s="6" t="s">
        <v>98</v>
      </c>
      <c r="AL71" s="6" t="s">
        <v>98</v>
      </c>
      <c r="AM71" s="6" t="s">
        <v>98</v>
      </c>
      <c r="AN71" s="6" t="s">
        <v>98</v>
      </c>
      <c r="AO71" s="6" t="s">
        <v>98</v>
      </c>
      <c r="AP71" s="6" t="s">
        <v>98</v>
      </c>
      <c r="AQ71" s="6" t="s">
        <v>98</v>
      </c>
      <c r="AR71" s="6" t="s">
        <v>98</v>
      </c>
      <c r="AS71" s="6" t="s">
        <v>98</v>
      </c>
      <c r="AT71" s="6" t="s">
        <v>98</v>
      </c>
      <c r="AU71" s="6">
        <v>0</v>
      </c>
      <c r="AV71" s="6">
        <v>0</v>
      </c>
      <c r="AW71" s="6">
        <v>100</v>
      </c>
      <c r="AX71" s="6">
        <v>0</v>
      </c>
      <c r="AY71" s="6">
        <v>0</v>
      </c>
      <c r="AZ71" s="6">
        <v>0</v>
      </c>
      <c r="BA71" s="6">
        <v>0</v>
      </c>
      <c r="BB71" s="6">
        <v>30</v>
      </c>
      <c r="BC71" s="6">
        <v>0</v>
      </c>
      <c r="BD71" s="6">
        <v>70</v>
      </c>
      <c r="BE71" s="6">
        <v>100</v>
      </c>
      <c r="BF71" s="6">
        <v>100</v>
      </c>
      <c r="BG71" s="6">
        <v>100</v>
      </c>
      <c r="BH71" s="6">
        <v>100</v>
      </c>
      <c r="BI71" s="6">
        <v>40</v>
      </c>
      <c r="BJ71" s="6">
        <v>0</v>
      </c>
      <c r="BK71" s="6">
        <v>40</v>
      </c>
      <c r="BL71" s="6">
        <v>60</v>
      </c>
      <c r="BM71" s="6">
        <v>100</v>
      </c>
      <c r="BN71" s="6">
        <v>2</v>
      </c>
      <c r="BO71" s="6" t="s">
        <v>96</v>
      </c>
      <c r="BP71" s="6" t="s">
        <v>96</v>
      </c>
      <c r="BQ71" s="6">
        <v>2</v>
      </c>
      <c r="BR71" s="6" t="s">
        <v>96</v>
      </c>
      <c r="BS71" s="6" t="s">
        <v>97</v>
      </c>
      <c r="BT71" s="6" t="s">
        <v>97</v>
      </c>
      <c r="BU71" s="6" t="s">
        <v>97</v>
      </c>
      <c r="BV71" s="6" t="s">
        <v>96</v>
      </c>
      <c r="BW71" s="5">
        <v>3</v>
      </c>
      <c r="BX71" s="5">
        <v>3</v>
      </c>
      <c r="BY71" s="5">
        <v>11</v>
      </c>
      <c r="BZ71" s="5">
        <v>11</v>
      </c>
      <c r="CA71" s="5">
        <v>11</v>
      </c>
      <c r="CB71" s="6" t="s">
        <v>98</v>
      </c>
      <c r="CC71" s="6" t="s">
        <v>98</v>
      </c>
      <c r="CD71" s="6" t="s">
        <v>98</v>
      </c>
      <c r="CE71" s="6" t="s">
        <v>98</v>
      </c>
      <c r="CF71" s="6" t="s">
        <v>98</v>
      </c>
      <c r="CG71" s="6" t="s">
        <v>98</v>
      </c>
      <c r="CH71" s="6" t="s">
        <v>98</v>
      </c>
      <c r="CI71" s="6" t="s">
        <v>98</v>
      </c>
      <c r="CJ71" s="6">
        <v>2</v>
      </c>
      <c r="CK71" s="6">
        <v>12</v>
      </c>
      <c r="CL71" s="6">
        <v>12</v>
      </c>
      <c r="CM71" s="6">
        <v>0</v>
      </c>
      <c r="CN71" s="6">
        <v>12</v>
      </c>
      <c r="CO71" s="6">
        <v>0</v>
      </c>
      <c r="CP71" s="37"/>
      <c r="CQ71" s="37"/>
      <c r="CR71" s="37"/>
      <c r="CS71" s="37"/>
      <c r="CT71" s="37"/>
      <c r="CU71" s="37"/>
      <c r="CV71" s="37"/>
      <c r="CW71" s="37"/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/>
      <c r="DQ71" s="37"/>
      <c r="DR71" s="37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  <c r="FL71" s="37"/>
      <c r="FM71" s="37"/>
      <c r="FN71" s="37"/>
      <c r="FO71" s="37"/>
      <c r="FP71" s="37"/>
      <c r="FQ71" s="37"/>
      <c r="FR71" s="37"/>
      <c r="FS71" s="37"/>
      <c r="FT71" s="37"/>
      <c r="FU71" s="37"/>
      <c r="FV71" s="37"/>
      <c r="FW71" s="37"/>
      <c r="FX71" s="37"/>
      <c r="FY71" s="37"/>
      <c r="FZ71" s="37"/>
      <c r="GA71" s="37"/>
      <c r="GB71" s="37"/>
      <c r="GC71" s="37"/>
      <c r="GD71" s="37"/>
      <c r="GE71" s="37"/>
      <c r="GF71" s="37"/>
      <c r="GG71" s="37"/>
      <c r="GH71" s="37"/>
      <c r="GI71" s="37"/>
      <c r="GJ71" s="37"/>
      <c r="GK71" s="37"/>
      <c r="GL71" s="37"/>
      <c r="GM71" s="37"/>
      <c r="GN71" s="37"/>
      <c r="GO71" s="37"/>
      <c r="GP71" s="37"/>
      <c r="GQ71" s="37"/>
      <c r="GR71" s="37"/>
      <c r="GS71" s="37"/>
      <c r="GT71" s="37"/>
      <c r="GU71" s="37"/>
      <c r="GV71" s="37"/>
      <c r="GW71" s="37"/>
      <c r="GX71" s="37"/>
      <c r="GY71" s="37"/>
      <c r="GZ71" s="37"/>
      <c r="HA71" s="37"/>
      <c r="HB71" s="37"/>
      <c r="HC71" s="37"/>
      <c r="HD71" s="37"/>
      <c r="HE71" s="37"/>
      <c r="HF71" s="37"/>
      <c r="HG71" s="37"/>
      <c r="HH71" s="37"/>
      <c r="HI71" s="37"/>
      <c r="HJ71" s="37"/>
      <c r="HK71" s="37"/>
      <c r="HL71" s="37"/>
      <c r="HM71" s="37"/>
      <c r="HN71" s="37"/>
      <c r="HO71" s="37"/>
      <c r="HP71" s="37"/>
      <c r="HQ71" s="37"/>
      <c r="HR71" s="37"/>
      <c r="HS71" s="37"/>
      <c r="HT71" s="37"/>
      <c r="HU71" s="37"/>
      <c r="HV71" s="37"/>
      <c r="HW71" s="37"/>
      <c r="HX71" s="37"/>
      <c r="HY71" s="37"/>
      <c r="HZ71" s="37"/>
      <c r="IA71" s="37"/>
      <c r="IB71" s="37"/>
      <c r="IC71" s="37"/>
      <c r="ID71" s="37"/>
      <c r="IE71" s="37"/>
      <c r="IF71" s="37"/>
      <c r="IG71" s="37"/>
      <c r="IH71" s="37"/>
      <c r="II71" s="37"/>
      <c r="IJ71" s="37"/>
      <c r="IK71" s="37"/>
      <c r="IL71" s="37"/>
      <c r="IM71" s="37"/>
      <c r="IN71" s="37"/>
      <c r="IO71" s="37"/>
      <c r="IP71" s="37"/>
      <c r="IQ71" s="37"/>
      <c r="IR71" s="37"/>
      <c r="IS71" s="37"/>
      <c r="IT71" s="37"/>
      <c r="IU71" s="37"/>
      <c r="IV71" s="37"/>
      <c r="IW71" s="37"/>
      <c r="IX71" s="37"/>
      <c r="IY71" s="37"/>
      <c r="IZ71" s="37"/>
      <c r="JA71" s="37"/>
      <c r="JB71" s="37"/>
      <c r="JC71" s="37"/>
      <c r="JD71" s="37"/>
      <c r="JE71" s="37"/>
      <c r="JF71" s="37"/>
      <c r="JG71" s="37"/>
      <c r="JH71" s="37"/>
      <c r="JI71" s="37"/>
      <c r="JJ71" s="37"/>
      <c r="JK71" s="37"/>
      <c r="JL71" s="37"/>
      <c r="JM71" s="37"/>
      <c r="JN71" s="37"/>
      <c r="JO71" s="37"/>
      <c r="JP71" s="37"/>
      <c r="JQ71" s="37"/>
      <c r="JR71" s="37"/>
      <c r="JS71" s="37"/>
      <c r="JT71" s="37"/>
      <c r="JU71" s="37"/>
      <c r="JV71" s="37"/>
      <c r="JW71" s="37"/>
      <c r="JX71" s="37"/>
      <c r="JY71" s="37"/>
      <c r="JZ71" s="37"/>
      <c r="KA71" s="37"/>
      <c r="KB71" s="37"/>
      <c r="KC71" s="37"/>
      <c r="KD71" s="37"/>
      <c r="KE71" s="37"/>
      <c r="KF71" s="37"/>
      <c r="KG71" s="37"/>
      <c r="KH71" s="37"/>
      <c r="KI71" s="37"/>
      <c r="KJ71" s="37"/>
      <c r="KK71" s="37"/>
      <c r="KL71" s="37"/>
      <c r="KM71" s="37"/>
      <c r="KN71" s="37"/>
      <c r="KO71" s="37"/>
      <c r="KP71" s="37"/>
      <c r="KQ71" s="37"/>
      <c r="KR71" s="37"/>
      <c r="KS71" s="37"/>
      <c r="KT71" s="37"/>
      <c r="KU71" s="37"/>
      <c r="KV71" s="37"/>
      <c r="KW71" s="37"/>
      <c r="KX71" s="37"/>
      <c r="KY71" s="37"/>
      <c r="KZ71" s="37"/>
      <c r="LA71" s="37"/>
      <c r="LB71" s="37"/>
      <c r="LC71" s="37"/>
      <c r="LD71" s="37"/>
      <c r="LE71" s="37"/>
      <c r="LF71" s="37"/>
      <c r="LG71" s="37"/>
      <c r="LH71" s="37"/>
      <c r="LI71" s="37"/>
      <c r="LJ71" s="37"/>
      <c r="LK71" s="37"/>
      <c r="LL71" s="37"/>
      <c r="LM71" s="37"/>
      <c r="LN71" s="37"/>
      <c r="LO71" s="37"/>
      <c r="LP71" s="37"/>
      <c r="LQ71" s="37"/>
      <c r="LR71" s="37"/>
      <c r="LS71" s="37"/>
      <c r="LT71" s="37"/>
      <c r="LU71" s="37"/>
      <c r="LV71" s="37"/>
      <c r="LW71" s="37"/>
      <c r="LX71" s="37"/>
      <c r="LY71" s="37"/>
      <c r="LZ71" s="37"/>
      <c r="MA71" s="37"/>
      <c r="MB71" s="37"/>
      <c r="MC71" s="37"/>
      <c r="MD71" s="37"/>
      <c r="ME71" s="37"/>
      <c r="MF71" s="37"/>
      <c r="MG71" s="37"/>
      <c r="MH71" s="37"/>
      <c r="MI71" s="37"/>
      <c r="MJ71" s="37"/>
      <c r="MK71" s="37"/>
      <c r="ML71" s="37"/>
      <c r="MM71" s="37"/>
      <c r="MN71" s="37"/>
      <c r="MO71" s="37"/>
      <c r="MP71" s="37"/>
      <c r="MQ71" s="37"/>
      <c r="MR71" s="37"/>
      <c r="MS71" s="37"/>
      <c r="MT71" s="37"/>
      <c r="MU71" s="37"/>
      <c r="MV71" s="37"/>
      <c r="MW71" s="37"/>
      <c r="MX71" s="37"/>
      <c r="MY71" s="37"/>
      <c r="MZ71" s="37"/>
      <c r="NA71" s="37"/>
      <c r="NB71" s="37"/>
      <c r="NC71" s="37"/>
      <c r="ND71" s="37"/>
      <c r="NE71" s="37"/>
      <c r="NF71" s="37"/>
      <c r="NG71" s="37"/>
      <c r="NH71" s="37"/>
      <c r="NI71" s="37"/>
      <c r="NJ71" s="37"/>
      <c r="NK71" s="37"/>
      <c r="NL71" s="37"/>
      <c r="NM71" s="37"/>
      <c r="NN71" s="37"/>
      <c r="NO71" s="37"/>
      <c r="NP71" s="37"/>
      <c r="NQ71" s="37"/>
      <c r="NR71" s="37"/>
      <c r="NS71" s="37"/>
      <c r="NT71" s="37"/>
      <c r="NU71" s="37"/>
      <c r="NV71" s="37"/>
      <c r="NW71" s="37"/>
      <c r="NX71" s="37"/>
      <c r="NY71" s="37"/>
      <c r="NZ71" s="37"/>
      <c r="OA71" s="37"/>
      <c r="OB71" s="37"/>
      <c r="OC71" s="37"/>
      <c r="OD71" s="37"/>
      <c r="OE71" s="37"/>
      <c r="OF71" s="37"/>
      <c r="OG71" s="37"/>
      <c r="OH71" s="37"/>
      <c r="OI71" s="37"/>
      <c r="OJ71" s="37"/>
      <c r="OK71" s="37"/>
      <c r="OL71" s="37"/>
      <c r="OM71" s="37"/>
    </row>
    <row r="72" spans="1:403" x14ac:dyDescent="0.3">
      <c r="A72" s="2" t="s">
        <v>92</v>
      </c>
      <c r="B72" s="2" t="s">
        <v>184</v>
      </c>
      <c r="C72" s="2" t="s">
        <v>198</v>
      </c>
      <c r="D72" s="2" t="s">
        <v>199</v>
      </c>
      <c r="E72" s="6" t="s">
        <v>95</v>
      </c>
      <c r="F72" s="5">
        <v>39</v>
      </c>
      <c r="G72" s="5">
        <v>6</v>
      </c>
      <c r="H72" s="5">
        <v>0</v>
      </c>
      <c r="I72" s="5">
        <v>0</v>
      </c>
      <c r="J72" s="5">
        <v>2</v>
      </c>
      <c r="K72" s="5">
        <v>1</v>
      </c>
      <c r="L72" s="5">
        <v>0</v>
      </c>
      <c r="M72" s="5">
        <v>0</v>
      </c>
      <c r="N72" s="5">
        <v>3</v>
      </c>
      <c r="O72" s="5">
        <v>0</v>
      </c>
      <c r="P72" s="5">
        <v>0</v>
      </c>
      <c r="Q72" s="5">
        <v>0</v>
      </c>
      <c r="R72" s="5">
        <v>14</v>
      </c>
      <c r="S72" s="5">
        <v>12</v>
      </c>
      <c r="T72" s="5">
        <v>0</v>
      </c>
      <c r="U72" s="5">
        <v>0</v>
      </c>
      <c r="V72" s="5">
        <v>13</v>
      </c>
      <c r="W72" s="5">
        <v>0</v>
      </c>
      <c r="X72" s="5">
        <v>0</v>
      </c>
      <c r="Y72" s="5">
        <v>0</v>
      </c>
      <c r="Z72" s="5">
        <v>0</v>
      </c>
      <c r="AA72" s="6" t="s">
        <v>96</v>
      </c>
      <c r="AB72" s="6" t="s">
        <v>97</v>
      </c>
      <c r="AC72" s="6" t="s">
        <v>96</v>
      </c>
      <c r="AD72" s="7"/>
      <c r="AE72" s="7"/>
      <c r="AF72" s="7"/>
      <c r="AG72" s="7"/>
      <c r="AH72" s="7"/>
      <c r="AI72" s="7"/>
      <c r="AJ72" s="5"/>
      <c r="AK72" s="8">
        <v>0.05</v>
      </c>
      <c r="AL72" s="8">
        <v>0</v>
      </c>
      <c r="AM72" s="8">
        <v>0.05</v>
      </c>
      <c r="AN72" s="8">
        <v>0.9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5">
        <v>0</v>
      </c>
      <c r="AV72" s="5">
        <v>0</v>
      </c>
      <c r="AW72" s="5">
        <v>0</v>
      </c>
      <c r="AX72" s="5">
        <v>0</v>
      </c>
      <c r="AY72" s="5">
        <v>100</v>
      </c>
      <c r="AZ72" s="5">
        <v>0</v>
      </c>
      <c r="BA72" s="5">
        <v>0</v>
      </c>
      <c r="BB72" s="5">
        <v>0</v>
      </c>
      <c r="BC72" s="5">
        <v>0</v>
      </c>
      <c r="BD72" s="5">
        <v>100</v>
      </c>
      <c r="BE72" s="5">
        <v>100</v>
      </c>
      <c r="BF72" s="5">
        <v>100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100</v>
      </c>
      <c r="BM72" s="5">
        <v>80</v>
      </c>
      <c r="BN72" s="5">
        <v>2</v>
      </c>
      <c r="BO72" s="5" t="s">
        <v>96</v>
      </c>
      <c r="BP72" s="5" t="s">
        <v>97</v>
      </c>
      <c r="BQ72" s="5" t="s">
        <v>98</v>
      </c>
      <c r="BR72" s="6" t="s">
        <v>97</v>
      </c>
      <c r="BS72" s="6" t="s">
        <v>97</v>
      </c>
      <c r="BT72" s="6" t="s">
        <v>97</v>
      </c>
      <c r="BU72" s="6" t="s">
        <v>96</v>
      </c>
      <c r="BV72" s="6" t="s">
        <v>96</v>
      </c>
      <c r="BW72" s="5">
        <v>2</v>
      </c>
      <c r="BX72" s="5">
        <v>2</v>
      </c>
      <c r="BY72" s="5">
        <v>8</v>
      </c>
      <c r="BZ72" s="5">
        <v>20</v>
      </c>
      <c r="CA72" s="5">
        <v>20</v>
      </c>
      <c r="CB72" s="6" t="s">
        <v>96</v>
      </c>
      <c r="CC72" s="6" t="s">
        <v>96</v>
      </c>
      <c r="CD72" s="6" t="s">
        <v>96</v>
      </c>
      <c r="CE72" s="6" t="s">
        <v>96</v>
      </c>
      <c r="CF72" s="6" t="s">
        <v>96</v>
      </c>
      <c r="CG72" s="6" t="s">
        <v>97</v>
      </c>
      <c r="CH72" s="6" t="s">
        <v>97</v>
      </c>
      <c r="CI72" s="6" t="s">
        <v>97</v>
      </c>
      <c r="CJ72" s="5">
        <v>6</v>
      </c>
      <c r="CK72" s="5">
        <v>8</v>
      </c>
      <c r="CL72" s="5">
        <v>20</v>
      </c>
      <c r="CM72" s="5">
        <v>0</v>
      </c>
      <c r="CN72" s="5">
        <v>6</v>
      </c>
      <c r="CO72" s="5">
        <v>0</v>
      </c>
    </row>
    <row r="73" spans="1:403" x14ac:dyDescent="0.3">
      <c r="A73" s="2" t="s">
        <v>92</v>
      </c>
      <c r="B73" s="2" t="s">
        <v>184</v>
      </c>
      <c r="C73" s="2" t="s">
        <v>200</v>
      </c>
      <c r="D73" s="2" t="s">
        <v>197</v>
      </c>
      <c r="E73" s="6" t="s">
        <v>102</v>
      </c>
      <c r="F73" s="5">
        <v>96</v>
      </c>
      <c r="G73" s="5">
        <v>8</v>
      </c>
      <c r="H73" s="5">
        <v>0</v>
      </c>
      <c r="I73" s="5">
        <v>0</v>
      </c>
      <c r="J73" s="5">
        <v>8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96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6">
        <v>0</v>
      </c>
      <c r="AA73" s="6" t="s">
        <v>96</v>
      </c>
      <c r="AB73" s="6" t="s">
        <v>96</v>
      </c>
      <c r="AC73" s="7"/>
      <c r="AD73" s="7"/>
      <c r="AE73" s="7"/>
      <c r="AF73" s="7"/>
      <c r="AG73" s="7"/>
      <c r="AH73" s="7"/>
      <c r="AI73" s="6" t="s">
        <v>96</v>
      </c>
      <c r="AJ73" s="5"/>
      <c r="AK73" s="8">
        <v>1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0</v>
      </c>
      <c r="AU73" s="5">
        <v>0</v>
      </c>
      <c r="AV73" s="5">
        <v>0</v>
      </c>
      <c r="AW73" s="5">
        <v>0</v>
      </c>
      <c r="AX73" s="5">
        <v>0</v>
      </c>
      <c r="AY73" s="5">
        <v>100</v>
      </c>
      <c r="AZ73" s="5">
        <v>0</v>
      </c>
      <c r="BA73" s="5">
        <v>0</v>
      </c>
      <c r="BB73" s="5">
        <v>0</v>
      </c>
      <c r="BC73" s="5">
        <v>0</v>
      </c>
      <c r="BD73" s="5">
        <v>100</v>
      </c>
      <c r="BE73" s="5">
        <v>100</v>
      </c>
      <c r="BF73" s="5">
        <v>100</v>
      </c>
      <c r="BG73" s="5">
        <v>100</v>
      </c>
      <c r="BH73" s="5">
        <v>0</v>
      </c>
      <c r="BI73" s="5">
        <v>0</v>
      </c>
      <c r="BJ73" s="5">
        <v>0</v>
      </c>
      <c r="BK73" s="5">
        <v>0</v>
      </c>
      <c r="BL73" s="5">
        <v>100</v>
      </c>
      <c r="BM73" s="5">
        <v>100</v>
      </c>
      <c r="BN73" s="5">
        <v>3</v>
      </c>
      <c r="BO73" s="5" t="s">
        <v>97</v>
      </c>
      <c r="BP73" s="5" t="s">
        <v>97</v>
      </c>
      <c r="BQ73" s="5" t="s">
        <v>98</v>
      </c>
      <c r="BR73" s="6" t="s">
        <v>97</v>
      </c>
      <c r="BS73" s="6" t="s">
        <v>97</v>
      </c>
      <c r="BT73" s="6" t="s">
        <v>97</v>
      </c>
      <c r="BU73" s="6" t="s">
        <v>97</v>
      </c>
      <c r="BV73" s="6" t="s">
        <v>97</v>
      </c>
      <c r="BW73" s="5">
        <v>4</v>
      </c>
      <c r="BX73" s="5">
        <v>4</v>
      </c>
      <c r="BY73" s="5">
        <v>4</v>
      </c>
      <c r="BZ73" s="5">
        <v>11</v>
      </c>
      <c r="CA73" s="5">
        <v>11</v>
      </c>
      <c r="CB73" s="6" t="s">
        <v>96</v>
      </c>
      <c r="CC73" s="6" t="s">
        <v>96</v>
      </c>
      <c r="CD73" s="6" t="s">
        <v>96</v>
      </c>
      <c r="CE73" s="6" t="s">
        <v>96</v>
      </c>
      <c r="CF73" s="6" t="s">
        <v>96</v>
      </c>
      <c r="CG73" s="6" t="s">
        <v>97</v>
      </c>
      <c r="CH73" s="6" t="s">
        <v>97</v>
      </c>
      <c r="CI73" s="6" t="s">
        <v>97</v>
      </c>
      <c r="CJ73" s="5">
        <v>4</v>
      </c>
      <c r="CK73" s="5">
        <v>4</v>
      </c>
      <c r="CL73" s="5">
        <v>11</v>
      </c>
      <c r="CM73" s="5">
        <v>2</v>
      </c>
      <c r="CN73" s="5">
        <v>11</v>
      </c>
      <c r="CO73" s="5">
        <v>4</v>
      </c>
    </row>
    <row r="74" spans="1:403" x14ac:dyDescent="0.3">
      <c r="A74" s="2" t="s">
        <v>92</v>
      </c>
      <c r="B74" s="2" t="s">
        <v>184</v>
      </c>
      <c r="C74" s="2" t="s">
        <v>1565</v>
      </c>
      <c r="D74" s="6" t="s">
        <v>1555</v>
      </c>
      <c r="E74" s="6" t="s">
        <v>102</v>
      </c>
      <c r="F74" s="6">
        <v>59</v>
      </c>
      <c r="G74" s="72">
        <f>37*60%</f>
        <v>22.2</v>
      </c>
      <c r="H74" s="6" t="s">
        <v>98</v>
      </c>
      <c r="I74" s="6" t="s">
        <v>98</v>
      </c>
      <c r="J74" s="6" t="s">
        <v>98</v>
      </c>
      <c r="K74" s="6" t="s">
        <v>98</v>
      </c>
      <c r="L74" s="6" t="s">
        <v>98</v>
      </c>
      <c r="M74" s="6" t="s">
        <v>98</v>
      </c>
      <c r="N74" s="6" t="s">
        <v>98</v>
      </c>
      <c r="O74" s="6" t="s">
        <v>98</v>
      </c>
      <c r="P74" s="6" t="s">
        <v>98</v>
      </c>
      <c r="Q74" s="6" t="s">
        <v>98</v>
      </c>
      <c r="R74" s="6" t="s">
        <v>98</v>
      </c>
      <c r="S74" s="6" t="s">
        <v>98</v>
      </c>
      <c r="T74" s="6" t="s">
        <v>98</v>
      </c>
      <c r="U74" s="6" t="s">
        <v>98</v>
      </c>
      <c r="V74" s="6" t="s">
        <v>98</v>
      </c>
      <c r="W74" s="6" t="s">
        <v>98</v>
      </c>
      <c r="X74" s="6" t="s">
        <v>98</v>
      </c>
      <c r="Y74" s="6">
        <v>0</v>
      </c>
      <c r="Z74" s="6">
        <v>0</v>
      </c>
      <c r="AA74" s="6" t="s">
        <v>98</v>
      </c>
      <c r="AB74" s="6" t="s">
        <v>98</v>
      </c>
      <c r="AC74" s="7"/>
      <c r="AD74" s="7"/>
      <c r="AE74" s="7"/>
      <c r="AF74" s="7"/>
      <c r="AG74" s="7"/>
      <c r="AH74" s="7"/>
      <c r="AI74" s="6" t="s">
        <v>96</v>
      </c>
      <c r="AJ74" s="5"/>
      <c r="AK74" s="6" t="s">
        <v>98</v>
      </c>
      <c r="AL74" s="6" t="s">
        <v>98</v>
      </c>
      <c r="AM74" s="6" t="s">
        <v>98</v>
      </c>
      <c r="AN74" s="6" t="s">
        <v>98</v>
      </c>
      <c r="AO74" s="6" t="s">
        <v>98</v>
      </c>
      <c r="AP74" s="6" t="s">
        <v>98</v>
      </c>
      <c r="AQ74" s="6" t="s">
        <v>98</v>
      </c>
      <c r="AR74" s="6" t="s">
        <v>98</v>
      </c>
      <c r="AS74" s="6" t="s">
        <v>98</v>
      </c>
      <c r="AT74" s="6" t="s">
        <v>98</v>
      </c>
      <c r="AU74" s="6">
        <v>100</v>
      </c>
      <c r="AV74" s="6">
        <v>99</v>
      </c>
      <c r="AW74" s="6">
        <v>1</v>
      </c>
      <c r="AX74" s="6">
        <v>0</v>
      </c>
      <c r="AY74" s="6">
        <v>0</v>
      </c>
      <c r="AZ74" s="6">
        <v>0</v>
      </c>
      <c r="BA74" s="6">
        <v>0</v>
      </c>
      <c r="BB74" s="6">
        <v>70</v>
      </c>
      <c r="BC74" s="6">
        <v>0</v>
      </c>
      <c r="BD74" s="6">
        <v>30</v>
      </c>
      <c r="BE74" s="6">
        <v>100</v>
      </c>
      <c r="BF74" s="6">
        <v>99</v>
      </c>
      <c r="BG74" s="6">
        <v>100</v>
      </c>
      <c r="BH74" s="6">
        <v>0</v>
      </c>
      <c r="BI74" s="6">
        <v>0</v>
      </c>
      <c r="BJ74" s="6">
        <v>0</v>
      </c>
      <c r="BK74" s="6">
        <v>0</v>
      </c>
      <c r="BL74" s="6">
        <v>100</v>
      </c>
      <c r="BM74" s="6">
        <v>100</v>
      </c>
      <c r="BN74" s="6">
        <v>1</v>
      </c>
      <c r="BO74" s="6" t="s">
        <v>96</v>
      </c>
      <c r="BP74" s="6" t="s">
        <v>96</v>
      </c>
      <c r="BQ74" s="6">
        <v>1</v>
      </c>
      <c r="BR74" s="6" t="s">
        <v>97</v>
      </c>
      <c r="BS74" s="6" t="s">
        <v>97</v>
      </c>
      <c r="BT74" s="6" t="s">
        <v>97</v>
      </c>
      <c r="BU74" s="6" t="s">
        <v>97</v>
      </c>
      <c r="BV74" s="6" t="s">
        <v>97</v>
      </c>
      <c r="BW74" s="5">
        <v>20</v>
      </c>
      <c r="BX74" s="5">
        <v>20</v>
      </c>
      <c r="BY74" s="5">
        <v>20</v>
      </c>
      <c r="BZ74" s="5">
        <v>20</v>
      </c>
      <c r="CA74" s="5">
        <v>27</v>
      </c>
      <c r="CB74" s="6" t="s">
        <v>98</v>
      </c>
      <c r="CC74" s="6" t="s">
        <v>98</v>
      </c>
      <c r="CD74" s="6" t="s">
        <v>98</v>
      </c>
      <c r="CE74" s="6" t="s">
        <v>98</v>
      </c>
      <c r="CF74" s="6" t="s">
        <v>98</v>
      </c>
      <c r="CG74" s="6" t="s">
        <v>98</v>
      </c>
      <c r="CH74" s="6" t="s">
        <v>98</v>
      </c>
      <c r="CI74" s="6" t="s">
        <v>98</v>
      </c>
      <c r="CJ74" s="6">
        <v>28</v>
      </c>
      <c r="CK74" s="6">
        <v>28</v>
      </c>
      <c r="CL74" s="6">
        <v>28</v>
      </c>
      <c r="CM74" s="6">
        <v>0</v>
      </c>
      <c r="CN74" s="6">
        <v>28</v>
      </c>
      <c r="CO74" s="6">
        <v>6</v>
      </c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  <c r="FE74" s="37"/>
      <c r="FF74" s="37"/>
      <c r="FG74" s="37"/>
      <c r="FH74" s="37"/>
      <c r="FI74" s="37"/>
      <c r="FJ74" s="37"/>
      <c r="FK74" s="37"/>
      <c r="FL74" s="37"/>
      <c r="FM74" s="37"/>
      <c r="FN74" s="37"/>
      <c r="FO74" s="37"/>
      <c r="FP74" s="37"/>
      <c r="FQ74" s="37"/>
      <c r="FR74" s="37"/>
      <c r="FS74" s="37"/>
      <c r="FT74" s="37"/>
      <c r="FU74" s="37"/>
      <c r="FV74" s="37"/>
      <c r="FW74" s="37"/>
      <c r="FX74" s="37"/>
      <c r="FY74" s="37"/>
      <c r="FZ74" s="37"/>
      <c r="GA74" s="37"/>
      <c r="GB74" s="37"/>
      <c r="GC74" s="37"/>
      <c r="GD74" s="37"/>
      <c r="GE74" s="37"/>
      <c r="GF74" s="37"/>
      <c r="GG74" s="37"/>
      <c r="GH74" s="37"/>
      <c r="GI74" s="37"/>
      <c r="GJ74" s="37"/>
      <c r="GK74" s="37"/>
      <c r="GL74" s="37"/>
      <c r="GM74" s="37"/>
      <c r="GN74" s="37"/>
      <c r="GO74" s="37"/>
      <c r="GP74" s="37"/>
      <c r="GQ74" s="37"/>
      <c r="GR74" s="37"/>
      <c r="GS74" s="37"/>
      <c r="GT74" s="37"/>
      <c r="GU74" s="37"/>
      <c r="GV74" s="37"/>
      <c r="GW74" s="37"/>
      <c r="GX74" s="37"/>
      <c r="GY74" s="37"/>
      <c r="GZ74" s="37"/>
      <c r="HA74" s="37"/>
      <c r="HB74" s="37"/>
      <c r="HC74" s="37"/>
      <c r="HD74" s="37"/>
      <c r="HE74" s="37"/>
      <c r="HF74" s="37"/>
      <c r="HG74" s="37"/>
      <c r="HH74" s="37"/>
      <c r="HI74" s="37"/>
      <c r="HJ74" s="37"/>
      <c r="HK74" s="37"/>
      <c r="HL74" s="37"/>
      <c r="HM74" s="37"/>
      <c r="HN74" s="37"/>
      <c r="HO74" s="37"/>
      <c r="HP74" s="37"/>
      <c r="HQ74" s="37"/>
      <c r="HR74" s="37"/>
      <c r="HS74" s="37"/>
      <c r="HT74" s="37"/>
      <c r="HU74" s="37"/>
      <c r="HV74" s="37"/>
      <c r="HW74" s="37"/>
      <c r="HX74" s="37"/>
      <c r="HY74" s="37"/>
      <c r="HZ74" s="37"/>
      <c r="IA74" s="37"/>
      <c r="IB74" s="37"/>
      <c r="IC74" s="37"/>
      <c r="ID74" s="37"/>
      <c r="IE74" s="37"/>
      <c r="IF74" s="37"/>
      <c r="IG74" s="37"/>
      <c r="IH74" s="37"/>
      <c r="II74" s="37"/>
      <c r="IJ74" s="37"/>
      <c r="IK74" s="37"/>
      <c r="IL74" s="37"/>
      <c r="IM74" s="37"/>
      <c r="IN74" s="37"/>
      <c r="IO74" s="37"/>
      <c r="IP74" s="37"/>
      <c r="IQ74" s="37"/>
      <c r="IR74" s="37"/>
      <c r="IS74" s="37"/>
      <c r="IT74" s="37"/>
      <c r="IU74" s="37"/>
      <c r="IV74" s="37"/>
      <c r="IW74" s="37"/>
      <c r="IX74" s="37"/>
      <c r="IY74" s="37"/>
      <c r="IZ74" s="37"/>
      <c r="JA74" s="37"/>
      <c r="JB74" s="37"/>
      <c r="JC74" s="37"/>
      <c r="JD74" s="37"/>
      <c r="JE74" s="37"/>
      <c r="JF74" s="37"/>
      <c r="JG74" s="37"/>
      <c r="JH74" s="37"/>
      <c r="JI74" s="37"/>
      <c r="JJ74" s="37"/>
      <c r="JK74" s="37"/>
      <c r="JL74" s="37"/>
      <c r="JM74" s="37"/>
      <c r="JN74" s="37"/>
      <c r="JO74" s="37"/>
      <c r="JP74" s="37"/>
      <c r="JQ74" s="37"/>
      <c r="JR74" s="37"/>
      <c r="JS74" s="37"/>
      <c r="JT74" s="37"/>
      <c r="JU74" s="37"/>
      <c r="JV74" s="37"/>
      <c r="JW74" s="37"/>
      <c r="JX74" s="37"/>
      <c r="JY74" s="37"/>
      <c r="JZ74" s="37"/>
      <c r="KA74" s="37"/>
      <c r="KB74" s="37"/>
      <c r="KC74" s="37"/>
      <c r="KD74" s="37"/>
      <c r="KE74" s="37"/>
      <c r="KF74" s="37"/>
      <c r="KG74" s="37"/>
      <c r="KH74" s="37"/>
      <c r="KI74" s="37"/>
      <c r="KJ74" s="37"/>
      <c r="KK74" s="37"/>
      <c r="KL74" s="37"/>
      <c r="KM74" s="37"/>
      <c r="KN74" s="37"/>
      <c r="KO74" s="37"/>
      <c r="KP74" s="37"/>
      <c r="KQ74" s="37"/>
      <c r="KR74" s="37"/>
      <c r="KS74" s="37"/>
      <c r="KT74" s="37"/>
      <c r="KU74" s="37"/>
      <c r="KV74" s="37"/>
      <c r="KW74" s="37"/>
      <c r="KX74" s="37"/>
      <c r="KY74" s="37"/>
      <c r="KZ74" s="37"/>
      <c r="LA74" s="37"/>
      <c r="LB74" s="37"/>
      <c r="LC74" s="37"/>
      <c r="LD74" s="37"/>
      <c r="LE74" s="37"/>
      <c r="LF74" s="37"/>
      <c r="LG74" s="37"/>
      <c r="LH74" s="37"/>
      <c r="LI74" s="37"/>
      <c r="LJ74" s="37"/>
      <c r="LK74" s="37"/>
      <c r="LL74" s="37"/>
      <c r="LM74" s="37"/>
      <c r="LN74" s="37"/>
      <c r="LO74" s="37"/>
      <c r="LP74" s="37"/>
      <c r="LQ74" s="37"/>
      <c r="LR74" s="37"/>
      <c r="LS74" s="37"/>
      <c r="LT74" s="37"/>
      <c r="LU74" s="37"/>
      <c r="LV74" s="37"/>
      <c r="LW74" s="37"/>
      <c r="LX74" s="37"/>
      <c r="LY74" s="37"/>
      <c r="LZ74" s="37"/>
      <c r="MA74" s="37"/>
      <c r="MB74" s="37"/>
      <c r="MC74" s="37"/>
      <c r="MD74" s="37"/>
      <c r="ME74" s="37"/>
      <c r="MF74" s="37"/>
      <c r="MG74" s="37"/>
      <c r="MH74" s="37"/>
      <c r="MI74" s="37"/>
      <c r="MJ74" s="37"/>
      <c r="MK74" s="37"/>
      <c r="ML74" s="37"/>
      <c r="MM74" s="37"/>
      <c r="MN74" s="37"/>
      <c r="MO74" s="37"/>
      <c r="MP74" s="37"/>
      <c r="MQ74" s="37"/>
      <c r="MR74" s="37"/>
      <c r="MS74" s="37"/>
      <c r="MT74" s="37"/>
      <c r="MU74" s="37"/>
      <c r="MV74" s="37"/>
      <c r="MW74" s="37"/>
      <c r="MX74" s="37"/>
      <c r="MY74" s="37"/>
      <c r="MZ74" s="37"/>
      <c r="NA74" s="37"/>
      <c r="NB74" s="37"/>
      <c r="NC74" s="37"/>
      <c r="ND74" s="37"/>
      <c r="NE74" s="37"/>
      <c r="NF74" s="37"/>
      <c r="NG74" s="37"/>
      <c r="NH74" s="37"/>
      <c r="NI74" s="37"/>
      <c r="NJ74" s="37"/>
      <c r="NK74" s="37"/>
      <c r="NL74" s="37"/>
      <c r="NM74" s="37"/>
      <c r="NN74" s="37"/>
      <c r="NO74" s="37"/>
      <c r="NP74" s="37"/>
      <c r="NQ74" s="37"/>
      <c r="NR74" s="37"/>
      <c r="NS74" s="37"/>
      <c r="NT74" s="37"/>
      <c r="NU74" s="37"/>
      <c r="NV74" s="37"/>
      <c r="NW74" s="37"/>
      <c r="NX74" s="37"/>
      <c r="NY74" s="37"/>
      <c r="NZ74" s="37"/>
      <c r="OA74" s="37"/>
      <c r="OB74" s="37"/>
      <c r="OC74" s="37"/>
      <c r="OD74" s="37"/>
      <c r="OE74" s="37"/>
      <c r="OF74" s="37"/>
      <c r="OG74" s="37"/>
      <c r="OH74" s="37"/>
      <c r="OI74" s="37"/>
      <c r="OJ74" s="37"/>
      <c r="OK74" s="37"/>
      <c r="OL74" s="37"/>
      <c r="OM74" s="37"/>
    </row>
    <row r="75" spans="1:403" x14ac:dyDescent="0.3">
      <c r="A75" s="2" t="s">
        <v>92</v>
      </c>
      <c r="B75" s="2" t="s">
        <v>184</v>
      </c>
      <c r="C75" s="2" t="s">
        <v>201</v>
      </c>
      <c r="D75" s="2" t="s">
        <v>202</v>
      </c>
      <c r="E75" s="6" t="s">
        <v>102</v>
      </c>
      <c r="F75" s="5">
        <v>54</v>
      </c>
      <c r="G75" s="5">
        <v>11</v>
      </c>
      <c r="H75" s="5">
        <v>0</v>
      </c>
      <c r="I75" s="5">
        <v>0</v>
      </c>
      <c r="J75" s="5">
        <v>4</v>
      </c>
      <c r="K75" s="5">
        <v>0</v>
      </c>
      <c r="L75" s="5">
        <v>0</v>
      </c>
      <c r="M75" s="5">
        <v>0</v>
      </c>
      <c r="N75" s="5">
        <v>7</v>
      </c>
      <c r="O75" s="5">
        <v>0</v>
      </c>
      <c r="P75" s="5">
        <v>0</v>
      </c>
      <c r="Q75" s="5">
        <v>0</v>
      </c>
      <c r="R75" s="5">
        <v>23</v>
      </c>
      <c r="S75" s="5">
        <v>0</v>
      </c>
      <c r="T75" s="5">
        <v>0</v>
      </c>
      <c r="U75" s="5">
        <v>0</v>
      </c>
      <c r="V75" s="5">
        <v>31</v>
      </c>
      <c r="W75" s="5">
        <v>0</v>
      </c>
      <c r="X75" s="5">
        <v>0</v>
      </c>
      <c r="Y75" s="5">
        <v>0</v>
      </c>
      <c r="Z75" s="6">
        <v>0</v>
      </c>
      <c r="AA75" s="6" t="s">
        <v>96</v>
      </c>
      <c r="AB75" s="6" t="s">
        <v>97</v>
      </c>
      <c r="AC75" s="7"/>
      <c r="AD75" s="7"/>
      <c r="AE75" s="7"/>
      <c r="AF75" s="7"/>
      <c r="AG75" s="7"/>
      <c r="AH75" s="7"/>
      <c r="AI75" s="6" t="s">
        <v>96</v>
      </c>
      <c r="AJ75" s="5"/>
      <c r="AK75" s="8">
        <v>0.5</v>
      </c>
      <c r="AL75" s="8">
        <v>0</v>
      </c>
      <c r="AM75" s="8">
        <v>0.25</v>
      </c>
      <c r="AN75" s="8">
        <v>0.25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8">
        <v>0</v>
      </c>
      <c r="AU75" s="5">
        <v>95</v>
      </c>
      <c r="AV75" s="5">
        <v>70</v>
      </c>
      <c r="AW75" s="5">
        <v>0</v>
      </c>
      <c r="AX75" s="5">
        <v>30</v>
      </c>
      <c r="AY75" s="5">
        <v>0</v>
      </c>
      <c r="AZ75" s="5">
        <v>0</v>
      </c>
      <c r="BA75" s="5">
        <v>0</v>
      </c>
      <c r="BB75" s="5">
        <v>20</v>
      </c>
      <c r="BC75" s="5">
        <v>0</v>
      </c>
      <c r="BD75" s="5">
        <v>80</v>
      </c>
      <c r="BE75" s="5">
        <v>100</v>
      </c>
      <c r="BF75" s="5">
        <v>70</v>
      </c>
      <c r="BG75" s="5">
        <v>70</v>
      </c>
      <c r="BH75" s="5">
        <v>50</v>
      </c>
      <c r="BI75" s="5">
        <v>10</v>
      </c>
      <c r="BJ75" s="5">
        <v>0</v>
      </c>
      <c r="BK75" s="5">
        <v>0</v>
      </c>
      <c r="BL75" s="5">
        <v>100</v>
      </c>
      <c r="BM75" s="5">
        <v>70</v>
      </c>
      <c r="BN75" s="5">
        <v>1</v>
      </c>
      <c r="BO75" s="5" t="s">
        <v>96</v>
      </c>
      <c r="BP75" s="5" t="s">
        <v>97</v>
      </c>
      <c r="BQ75" s="5" t="s">
        <v>98</v>
      </c>
      <c r="BR75" s="6" t="s">
        <v>97</v>
      </c>
      <c r="BS75" s="6" t="s">
        <v>97</v>
      </c>
      <c r="BT75" s="6" t="s">
        <v>97</v>
      </c>
      <c r="BU75" s="6" t="s">
        <v>97</v>
      </c>
      <c r="BV75" s="6" t="s">
        <v>97</v>
      </c>
      <c r="BW75" s="5">
        <v>1</v>
      </c>
      <c r="BX75" s="5">
        <v>1</v>
      </c>
      <c r="BY75" s="5">
        <v>1</v>
      </c>
      <c r="BZ75" s="5">
        <v>14</v>
      </c>
      <c r="CA75" s="5">
        <v>14</v>
      </c>
      <c r="CB75" s="6" t="s">
        <v>98</v>
      </c>
      <c r="CC75" s="6" t="s">
        <v>98</v>
      </c>
      <c r="CD75" s="6" t="s">
        <v>98</v>
      </c>
      <c r="CE75" s="6" t="s">
        <v>96</v>
      </c>
      <c r="CF75" s="6" t="s">
        <v>96</v>
      </c>
      <c r="CG75" s="6" t="s">
        <v>96</v>
      </c>
      <c r="CH75" s="6" t="s">
        <v>96</v>
      </c>
      <c r="CI75" s="6" t="s">
        <v>97</v>
      </c>
      <c r="CJ75" s="5">
        <v>0</v>
      </c>
      <c r="CK75" s="5">
        <v>0</v>
      </c>
      <c r="CL75" s="5">
        <v>14</v>
      </c>
      <c r="CM75" s="5">
        <v>0</v>
      </c>
      <c r="CN75" s="5">
        <v>0</v>
      </c>
      <c r="CO75" s="5">
        <v>0</v>
      </c>
    </row>
    <row r="76" spans="1:403" x14ac:dyDescent="0.3">
      <c r="A76" s="2" t="s">
        <v>92</v>
      </c>
      <c r="B76" s="2" t="s">
        <v>184</v>
      </c>
      <c r="C76" s="2" t="s">
        <v>201</v>
      </c>
      <c r="D76" s="2" t="s">
        <v>203</v>
      </c>
      <c r="E76" s="6" t="s">
        <v>102</v>
      </c>
      <c r="F76" s="5">
        <v>59</v>
      </c>
      <c r="G76" s="5">
        <v>10</v>
      </c>
      <c r="H76" s="5">
        <v>1</v>
      </c>
      <c r="I76" s="5">
        <v>8</v>
      </c>
      <c r="J76" s="5">
        <v>2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46</v>
      </c>
      <c r="R76" s="5">
        <v>13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8</v>
      </c>
      <c r="Z76" s="5">
        <v>46</v>
      </c>
      <c r="AA76" s="6" t="s">
        <v>96</v>
      </c>
      <c r="AB76" s="6" t="s">
        <v>97</v>
      </c>
      <c r="AC76" s="7"/>
      <c r="AD76" s="7"/>
      <c r="AE76" s="7"/>
      <c r="AF76" s="7"/>
      <c r="AG76" s="7"/>
      <c r="AH76" s="7"/>
      <c r="AI76" s="6" t="s">
        <v>96</v>
      </c>
      <c r="AJ76" s="5"/>
      <c r="AK76" s="8">
        <v>0.5</v>
      </c>
      <c r="AL76" s="8">
        <v>0.5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8">
        <v>0</v>
      </c>
      <c r="AU76" s="5">
        <v>100</v>
      </c>
      <c r="AV76" s="5">
        <v>100</v>
      </c>
      <c r="AW76" s="5">
        <v>0</v>
      </c>
      <c r="AX76" s="5">
        <v>0</v>
      </c>
      <c r="AY76" s="5">
        <v>0</v>
      </c>
      <c r="AZ76" s="5">
        <v>100</v>
      </c>
      <c r="BA76" s="5">
        <v>100</v>
      </c>
      <c r="BB76" s="5">
        <v>0</v>
      </c>
      <c r="BC76" s="5">
        <v>0</v>
      </c>
      <c r="BD76" s="5">
        <v>0</v>
      </c>
      <c r="BE76" s="5">
        <v>100</v>
      </c>
      <c r="BF76" s="5">
        <v>100</v>
      </c>
      <c r="BG76" s="5">
        <v>100</v>
      </c>
      <c r="BH76" s="5">
        <v>50</v>
      </c>
      <c r="BI76" s="5">
        <v>0</v>
      </c>
      <c r="BJ76" s="5">
        <v>0</v>
      </c>
      <c r="BK76" s="5">
        <v>0</v>
      </c>
      <c r="BL76" s="5">
        <v>100</v>
      </c>
      <c r="BM76" s="5">
        <v>100</v>
      </c>
      <c r="BN76" s="5">
        <v>1</v>
      </c>
      <c r="BO76" s="5" t="s">
        <v>96</v>
      </c>
      <c r="BP76" s="5" t="s">
        <v>97</v>
      </c>
      <c r="BQ76" s="5" t="s">
        <v>98</v>
      </c>
      <c r="BR76" s="6" t="s">
        <v>97</v>
      </c>
      <c r="BS76" s="6" t="s">
        <v>97</v>
      </c>
      <c r="BT76" s="6" t="s">
        <v>97</v>
      </c>
      <c r="BU76" s="6" t="s">
        <v>97</v>
      </c>
      <c r="BV76" s="6" t="s">
        <v>97</v>
      </c>
      <c r="BW76" s="5">
        <v>1</v>
      </c>
      <c r="BX76" s="5">
        <v>1</v>
      </c>
      <c r="BY76" s="5">
        <v>1</v>
      </c>
      <c r="BZ76" s="5">
        <v>14</v>
      </c>
      <c r="CA76" s="5">
        <v>14</v>
      </c>
      <c r="CB76" s="6" t="s">
        <v>98</v>
      </c>
      <c r="CC76" s="6" t="s">
        <v>98</v>
      </c>
      <c r="CD76" s="6" t="s">
        <v>98</v>
      </c>
      <c r="CE76" s="6" t="s">
        <v>96</v>
      </c>
      <c r="CF76" s="6" t="s">
        <v>96</v>
      </c>
      <c r="CG76" s="6" t="s">
        <v>96</v>
      </c>
      <c r="CH76" s="6" t="s">
        <v>96</v>
      </c>
      <c r="CI76" s="6" t="s">
        <v>97</v>
      </c>
      <c r="CJ76" s="5">
        <v>0</v>
      </c>
      <c r="CK76" s="5">
        <v>0</v>
      </c>
      <c r="CL76" s="5">
        <v>14</v>
      </c>
      <c r="CM76" s="5">
        <v>0</v>
      </c>
      <c r="CN76" s="5">
        <v>0</v>
      </c>
      <c r="CO76" s="5">
        <v>0</v>
      </c>
    </row>
    <row r="77" spans="1:403" x14ac:dyDescent="0.3">
      <c r="A77" s="2" t="s">
        <v>92</v>
      </c>
      <c r="B77" s="2" t="s">
        <v>184</v>
      </c>
      <c r="C77" s="2" t="s">
        <v>201</v>
      </c>
      <c r="D77" s="2" t="s">
        <v>204</v>
      </c>
      <c r="E77" s="6" t="s">
        <v>102</v>
      </c>
      <c r="F77" s="5">
        <v>190</v>
      </c>
      <c r="G77" s="5">
        <v>38</v>
      </c>
      <c r="H77" s="5">
        <v>5</v>
      </c>
      <c r="I77" s="5">
        <v>38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190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6">
        <v>0</v>
      </c>
      <c r="AA77" s="6" t="s">
        <v>96</v>
      </c>
      <c r="AB77" s="6" t="s">
        <v>96</v>
      </c>
      <c r="AC77" s="7"/>
      <c r="AD77" s="7"/>
      <c r="AE77" s="7"/>
      <c r="AF77" s="7"/>
      <c r="AG77" s="7"/>
      <c r="AH77" s="7"/>
      <c r="AI77" s="6" t="s">
        <v>96</v>
      </c>
      <c r="AJ77" s="5"/>
      <c r="AK77" s="8">
        <v>0.8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0.2</v>
      </c>
      <c r="AR77" s="8">
        <v>0</v>
      </c>
      <c r="AS77" s="8">
        <v>0</v>
      </c>
      <c r="AT77" s="8">
        <v>0</v>
      </c>
      <c r="AU77" s="5">
        <v>100</v>
      </c>
      <c r="AV77" s="5">
        <v>100</v>
      </c>
      <c r="AW77" s="5">
        <v>0</v>
      </c>
      <c r="AX77" s="5">
        <v>0</v>
      </c>
      <c r="AY77" s="5">
        <v>0</v>
      </c>
      <c r="AZ77" s="5">
        <v>100</v>
      </c>
      <c r="BA77" s="5">
        <v>100</v>
      </c>
      <c r="BB77" s="5">
        <v>0</v>
      </c>
      <c r="BC77" s="5">
        <v>0</v>
      </c>
      <c r="BD77" s="5">
        <v>0</v>
      </c>
      <c r="BE77" s="5">
        <v>100</v>
      </c>
      <c r="BF77" s="5">
        <v>80</v>
      </c>
      <c r="BG77" s="5">
        <v>100</v>
      </c>
      <c r="BH77" s="5">
        <v>100</v>
      </c>
      <c r="BI77" s="5">
        <v>30</v>
      </c>
      <c r="BJ77" s="5">
        <v>0</v>
      </c>
      <c r="BK77" s="5">
        <v>30</v>
      </c>
      <c r="BL77" s="5">
        <v>70</v>
      </c>
      <c r="BM77" s="5">
        <v>100</v>
      </c>
      <c r="BN77" s="5">
        <v>1</v>
      </c>
      <c r="BO77" s="5" t="s">
        <v>96</v>
      </c>
      <c r="BP77" s="5" t="s">
        <v>97</v>
      </c>
      <c r="BQ77" s="5" t="s">
        <v>98</v>
      </c>
      <c r="BR77" s="6" t="s">
        <v>97</v>
      </c>
      <c r="BS77" s="6" t="s">
        <v>97</v>
      </c>
      <c r="BT77" s="6" t="s">
        <v>97</v>
      </c>
      <c r="BU77" s="6" t="s">
        <v>97</v>
      </c>
      <c r="BV77" s="6" t="s">
        <v>97</v>
      </c>
      <c r="BW77" s="5">
        <v>0</v>
      </c>
      <c r="BX77" s="5">
        <v>0</v>
      </c>
      <c r="BY77" s="5">
        <v>0</v>
      </c>
      <c r="BZ77" s="5">
        <v>14</v>
      </c>
      <c r="CA77" s="5">
        <v>14</v>
      </c>
      <c r="CB77" s="6" t="s">
        <v>98</v>
      </c>
      <c r="CC77" s="6" t="s">
        <v>98</v>
      </c>
      <c r="CD77" s="6" t="s">
        <v>98</v>
      </c>
      <c r="CE77" s="6" t="s">
        <v>96</v>
      </c>
      <c r="CF77" s="6" t="s">
        <v>96</v>
      </c>
      <c r="CG77" s="6" t="s">
        <v>96</v>
      </c>
      <c r="CH77" s="6" t="s">
        <v>96</v>
      </c>
      <c r="CI77" s="6" t="s">
        <v>97</v>
      </c>
      <c r="CJ77" s="5">
        <v>0</v>
      </c>
      <c r="CK77" s="5">
        <v>0</v>
      </c>
      <c r="CL77" s="5">
        <v>14</v>
      </c>
      <c r="CM77" s="5">
        <v>0</v>
      </c>
      <c r="CN77" s="5">
        <v>0</v>
      </c>
      <c r="CO77" s="5">
        <v>0</v>
      </c>
    </row>
    <row r="78" spans="1:403" x14ac:dyDescent="0.3">
      <c r="A78" s="2" t="s">
        <v>92</v>
      </c>
      <c r="B78" s="2" t="s">
        <v>184</v>
      </c>
      <c r="C78" s="2" t="s">
        <v>184</v>
      </c>
      <c r="D78" s="2" t="s">
        <v>205</v>
      </c>
      <c r="E78" s="6" t="s">
        <v>102</v>
      </c>
      <c r="F78" s="5">
        <v>43</v>
      </c>
      <c r="G78" s="5">
        <v>14</v>
      </c>
      <c r="H78" s="5">
        <v>2</v>
      </c>
      <c r="I78" s="5">
        <v>14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43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14</v>
      </c>
      <c r="Z78" s="5">
        <v>43</v>
      </c>
      <c r="AA78" s="6" t="s">
        <v>96</v>
      </c>
      <c r="AB78" s="6" t="s">
        <v>96</v>
      </c>
      <c r="AC78" s="7"/>
      <c r="AD78" s="7"/>
      <c r="AE78" s="7"/>
      <c r="AF78" s="7"/>
      <c r="AG78" s="7"/>
      <c r="AH78" s="7"/>
      <c r="AI78" s="6" t="s">
        <v>96</v>
      </c>
      <c r="AJ78" s="5"/>
      <c r="AK78" s="8">
        <v>0</v>
      </c>
      <c r="AL78" s="8">
        <v>1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8">
        <v>0</v>
      </c>
      <c r="AU78" s="5">
        <v>100</v>
      </c>
      <c r="AV78" s="5">
        <v>100</v>
      </c>
      <c r="AW78" s="5">
        <v>0</v>
      </c>
      <c r="AX78" s="5">
        <v>0</v>
      </c>
      <c r="AY78" s="5">
        <v>0</v>
      </c>
      <c r="AZ78" s="5">
        <v>100</v>
      </c>
      <c r="BA78" s="5">
        <v>100</v>
      </c>
      <c r="BB78" s="5">
        <v>0</v>
      </c>
      <c r="BC78" s="5">
        <v>0</v>
      </c>
      <c r="BD78" s="5">
        <v>0</v>
      </c>
      <c r="BE78" s="5">
        <v>100</v>
      </c>
      <c r="BF78" s="5">
        <v>100</v>
      </c>
      <c r="BG78" s="5">
        <v>100</v>
      </c>
      <c r="BH78" s="5">
        <v>0</v>
      </c>
      <c r="BI78" s="5">
        <v>0</v>
      </c>
      <c r="BJ78" s="5">
        <v>0</v>
      </c>
      <c r="BK78" s="5">
        <v>0</v>
      </c>
      <c r="BL78" s="5">
        <v>100</v>
      </c>
      <c r="BM78" s="5">
        <v>100</v>
      </c>
      <c r="BN78" s="5">
        <v>4</v>
      </c>
      <c r="BO78" s="5" t="s">
        <v>97</v>
      </c>
      <c r="BP78" s="5" t="s">
        <v>97</v>
      </c>
      <c r="BQ78" s="5" t="s">
        <v>98</v>
      </c>
      <c r="BR78" s="6" t="s">
        <v>97</v>
      </c>
      <c r="BS78" s="6" t="s">
        <v>97</v>
      </c>
      <c r="BT78" s="6" t="s">
        <v>97</v>
      </c>
      <c r="BU78" s="6" t="s">
        <v>97</v>
      </c>
      <c r="BV78" s="6" t="s">
        <v>97</v>
      </c>
      <c r="BW78" s="5">
        <v>1</v>
      </c>
      <c r="BX78" s="5">
        <v>1</v>
      </c>
      <c r="BY78" s="5">
        <v>1</v>
      </c>
      <c r="BZ78" s="5">
        <v>0</v>
      </c>
      <c r="CA78" s="5">
        <v>0</v>
      </c>
      <c r="CB78" s="6" t="s">
        <v>96</v>
      </c>
      <c r="CC78" s="6" t="s">
        <v>98</v>
      </c>
      <c r="CD78" s="6" t="s">
        <v>98</v>
      </c>
      <c r="CE78" s="6" t="s">
        <v>98</v>
      </c>
      <c r="CF78" s="6" t="s">
        <v>96</v>
      </c>
      <c r="CG78" s="6" t="s">
        <v>97</v>
      </c>
      <c r="CH78" s="6" t="s">
        <v>97</v>
      </c>
      <c r="CI78" s="6" t="s">
        <v>97</v>
      </c>
      <c r="CJ78" s="5">
        <v>1</v>
      </c>
      <c r="CK78" s="5">
        <v>1</v>
      </c>
      <c r="CL78" s="5">
        <v>0</v>
      </c>
      <c r="CM78" s="5">
        <v>0</v>
      </c>
      <c r="CN78" s="5">
        <v>0</v>
      </c>
      <c r="CO78" s="5">
        <v>0</v>
      </c>
    </row>
    <row r="79" spans="1:403" x14ac:dyDescent="0.3">
      <c r="A79" s="2" t="s">
        <v>92</v>
      </c>
      <c r="B79" s="2" t="s">
        <v>184</v>
      </c>
      <c r="C79" s="2" t="s">
        <v>184</v>
      </c>
      <c r="D79" s="2" t="s">
        <v>206</v>
      </c>
      <c r="E79" s="6" t="s">
        <v>104</v>
      </c>
      <c r="F79" s="5">
        <v>146</v>
      </c>
      <c r="G79" s="5">
        <v>24</v>
      </c>
      <c r="H79" s="5">
        <v>3</v>
      </c>
      <c r="I79" s="5">
        <v>24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146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24</v>
      </c>
      <c r="Z79" s="5">
        <v>146</v>
      </c>
      <c r="AA79" s="6" t="s">
        <v>96</v>
      </c>
      <c r="AB79" s="6" t="s">
        <v>96</v>
      </c>
      <c r="AC79" s="7"/>
      <c r="AD79" s="7"/>
      <c r="AE79" s="9" t="s">
        <v>96</v>
      </c>
      <c r="AF79" s="7"/>
      <c r="AG79" s="7"/>
      <c r="AH79" s="7"/>
      <c r="AI79" s="7"/>
      <c r="AJ79" s="5">
        <v>3000</v>
      </c>
      <c r="AK79" s="8">
        <v>0</v>
      </c>
      <c r="AL79" s="8">
        <v>1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8">
        <v>0</v>
      </c>
      <c r="AU79" s="5">
        <v>100</v>
      </c>
      <c r="AV79" s="5">
        <v>100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100</v>
      </c>
      <c r="BC79" s="5">
        <v>0</v>
      </c>
      <c r="BD79" s="5">
        <v>0</v>
      </c>
      <c r="BE79" s="5">
        <v>100</v>
      </c>
      <c r="BF79" s="5">
        <v>100</v>
      </c>
      <c r="BG79" s="5">
        <v>100</v>
      </c>
      <c r="BH79" s="5">
        <v>0</v>
      </c>
      <c r="BI79" s="5">
        <v>0</v>
      </c>
      <c r="BJ79" s="5">
        <v>0</v>
      </c>
      <c r="BK79" s="5">
        <v>0</v>
      </c>
      <c r="BL79" s="5">
        <v>100</v>
      </c>
      <c r="BM79" s="5">
        <v>0</v>
      </c>
      <c r="BN79" s="5" t="s">
        <v>98</v>
      </c>
      <c r="BO79" s="5" t="s">
        <v>97</v>
      </c>
      <c r="BP79" s="5" t="s">
        <v>96</v>
      </c>
      <c r="BQ79" s="5">
        <v>4</v>
      </c>
      <c r="BR79" s="6" t="s">
        <v>97</v>
      </c>
      <c r="BS79" s="6" t="s">
        <v>97</v>
      </c>
      <c r="BT79" s="6" t="s">
        <v>97</v>
      </c>
      <c r="BU79" s="6" t="s">
        <v>97</v>
      </c>
      <c r="BV79" s="6" t="s">
        <v>97</v>
      </c>
      <c r="BW79" s="5">
        <v>3</v>
      </c>
      <c r="BX79" s="5">
        <v>3</v>
      </c>
      <c r="BY79" s="5">
        <v>3</v>
      </c>
      <c r="BZ79" s="5">
        <v>4</v>
      </c>
      <c r="CA79" s="5">
        <v>0</v>
      </c>
      <c r="CB79" s="6" t="s">
        <v>96</v>
      </c>
      <c r="CC79" s="6" t="s">
        <v>96</v>
      </c>
      <c r="CD79" s="6" t="s">
        <v>96</v>
      </c>
      <c r="CE79" s="6" t="s">
        <v>96</v>
      </c>
      <c r="CF79" s="6" t="s">
        <v>96</v>
      </c>
      <c r="CG79" s="6" t="s">
        <v>97</v>
      </c>
      <c r="CH79" s="6" t="s">
        <v>97</v>
      </c>
      <c r="CI79" s="6" t="s">
        <v>97</v>
      </c>
      <c r="CJ79" s="5">
        <v>3</v>
      </c>
      <c r="CK79" s="5">
        <v>3</v>
      </c>
      <c r="CL79" s="5">
        <v>3</v>
      </c>
      <c r="CM79" s="5">
        <v>0</v>
      </c>
      <c r="CN79" s="5">
        <v>4</v>
      </c>
      <c r="CO79" s="5">
        <v>3</v>
      </c>
    </row>
    <row r="80" spans="1:403" x14ac:dyDescent="0.3">
      <c r="A80" s="2" t="s">
        <v>92</v>
      </c>
      <c r="B80" s="2" t="s">
        <v>184</v>
      </c>
      <c r="C80" s="2" t="s">
        <v>184</v>
      </c>
      <c r="D80" s="2" t="s">
        <v>207</v>
      </c>
      <c r="E80" s="6" t="s">
        <v>102</v>
      </c>
      <c r="F80" s="5">
        <v>162</v>
      </c>
      <c r="G80" s="5">
        <v>50</v>
      </c>
      <c r="H80" s="5">
        <v>5</v>
      </c>
      <c r="I80" s="5">
        <v>50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162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50</v>
      </c>
      <c r="Z80" s="5">
        <v>162</v>
      </c>
      <c r="AA80" s="6" t="s">
        <v>96</v>
      </c>
      <c r="AB80" s="6" t="s">
        <v>96</v>
      </c>
      <c r="AC80" s="7"/>
      <c r="AD80" s="7"/>
      <c r="AE80" s="7"/>
      <c r="AF80" s="7"/>
      <c r="AG80" s="7"/>
      <c r="AH80" s="7"/>
      <c r="AI80" s="6" t="s">
        <v>96</v>
      </c>
      <c r="AJ80" s="5"/>
      <c r="AK80" s="8">
        <v>0</v>
      </c>
      <c r="AL80" s="8">
        <v>1</v>
      </c>
      <c r="AM80" s="8">
        <v>0</v>
      </c>
      <c r="AN80" s="8">
        <v>0</v>
      </c>
      <c r="AO80" s="8">
        <v>0</v>
      </c>
      <c r="AP80" s="8">
        <v>0</v>
      </c>
      <c r="AQ80" s="8">
        <v>0</v>
      </c>
      <c r="AR80" s="8">
        <v>0</v>
      </c>
      <c r="AS80" s="8">
        <v>0</v>
      </c>
      <c r="AT80" s="8">
        <v>0</v>
      </c>
      <c r="AU80" s="5">
        <v>100</v>
      </c>
      <c r="AV80" s="5">
        <v>100</v>
      </c>
      <c r="AW80" s="5">
        <v>0</v>
      </c>
      <c r="AX80" s="5">
        <v>0</v>
      </c>
      <c r="AY80" s="5">
        <v>0</v>
      </c>
      <c r="AZ80" s="5">
        <v>100</v>
      </c>
      <c r="BA80" s="5">
        <v>100</v>
      </c>
      <c r="BB80" s="5">
        <v>0</v>
      </c>
      <c r="BC80" s="5">
        <v>0</v>
      </c>
      <c r="BD80" s="5">
        <v>0</v>
      </c>
      <c r="BE80" s="5">
        <v>100</v>
      </c>
      <c r="BF80" s="5">
        <v>100</v>
      </c>
      <c r="BG80" s="5">
        <v>100</v>
      </c>
      <c r="BH80" s="5">
        <v>100</v>
      </c>
      <c r="BI80" s="5">
        <v>100</v>
      </c>
      <c r="BJ80" s="5">
        <v>0</v>
      </c>
      <c r="BK80" s="5">
        <v>100</v>
      </c>
      <c r="BL80" s="5">
        <v>0</v>
      </c>
      <c r="BM80" s="5">
        <v>100</v>
      </c>
      <c r="BN80" s="5">
        <v>4</v>
      </c>
      <c r="BO80" s="5" t="s">
        <v>97</v>
      </c>
      <c r="BP80" s="5" t="s">
        <v>97</v>
      </c>
      <c r="BQ80" s="5" t="s">
        <v>98</v>
      </c>
      <c r="BR80" s="6" t="s">
        <v>97</v>
      </c>
      <c r="BS80" s="6" t="s">
        <v>97</v>
      </c>
      <c r="BT80" s="6" t="s">
        <v>97</v>
      </c>
      <c r="BU80" s="6" t="s">
        <v>97</v>
      </c>
      <c r="BV80" s="6" t="s">
        <v>97</v>
      </c>
      <c r="BW80" s="5">
        <v>1</v>
      </c>
      <c r="BX80" s="5">
        <v>1</v>
      </c>
      <c r="BY80" s="5">
        <v>2</v>
      </c>
      <c r="BZ80" s="5">
        <v>1</v>
      </c>
      <c r="CA80" s="5">
        <v>0</v>
      </c>
      <c r="CB80" s="6" t="s">
        <v>98</v>
      </c>
      <c r="CC80" s="6" t="s">
        <v>98</v>
      </c>
      <c r="CD80" s="6" t="s">
        <v>98</v>
      </c>
      <c r="CE80" s="6" t="s">
        <v>96</v>
      </c>
      <c r="CF80" s="6" t="s">
        <v>96</v>
      </c>
      <c r="CG80" s="6" t="s">
        <v>97</v>
      </c>
      <c r="CH80" s="6" t="s">
        <v>97</v>
      </c>
      <c r="CI80" s="6" t="s">
        <v>97</v>
      </c>
      <c r="CJ80" s="5">
        <v>2</v>
      </c>
      <c r="CK80" s="5">
        <v>2</v>
      </c>
      <c r="CL80" s="5">
        <v>2</v>
      </c>
      <c r="CM80" s="5">
        <v>0</v>
      </c>
      <c r="CN80" s="5">
        <v>2</v>
      </c>
      <c r="CO80" s="5">
        <v>0</v>
      </c>
    </row>
    <row r="81" spans="1:403" x14ac:dyDescent="0.3">
      <c r="A81" s="2" t="s">
        <v>92</v>
      </c>
      <c r="B81" s="2" t="s">
        <v>184</v>
      </c>
      <c r="C81" s="2" t="s">
        <v>184</v>
      </c>
      <c r="D81" s="2" t="s">
        <v>208</v>
      </c>
      <c r="E81" s="6" t="s">
        <v>102</v>
      </c>
      <c r="F81" s="5">
        <v>160</v>
      </c>
      <c r="G81" s="5">
        <v>62</v>
      </c>
      <c r="H81" s="5">
        <v>1</v>
      </c>
      <c r="I81" s="5">
        <v>62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160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62</v>
      </c>
      <c r="Z81" s="5">
        <v>160</v>
      </c>
      <c r="AA81" s="6" t="s">
        <v>96</v>
      </c>
      <c r="AB81" s="6" t="s">
        <v>96</v>
      </c>
      <c r="AC81" s="7"/>
      <c r="AD81" s="7"/>
      <c r="AE81" s="7"/>
      <c r="AF81" s="7"/>
      <c r="AG81" s="7"/>
      <c r="AH81" s="7"/>
      <c r="AI81" s="6" t="s">
        <v>96</v>
      </c>
      <c r="AJ81" s="5"/>
      <c r="AK81" s="8">
        <v>0</v>
      </c>
      <c r="AL81" s="8">
        <v>1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8">
        <v>0</v>
      </c>
      <c r="AU81" s="5">
        <v>100</v>
      </c>
      <c r="AV81" s="5">
        <v>100</v>
      </c>
      <c r="AW81" s="5">
        <v>0</v>
      </c>
      <c r="AX81" s="5">
        <v>0</v>
      </c>
      <c r="AY81" s="5">
        <v>0</v>
      </c>
      <c r="AZ81" s="5">
        <v>100</v>
      </c>
      <c r="BA81" s="5">
        <v>100</v>
      </c>
      <c r="BB81" s="5">
        <v>0</v>
      </c>
      <c r="BC81" s="5">
        <v>0</v>
      </c>
      <c r="BD81" s="5">
        <v>0</v>
      </c>
      <c r="BE81" s="5">
        <v>100</v>
      </c>
      <c r="BF81" s="5">
        <v>100</v>
      </c>
      <c r="BG81" s="5">
        <v>100</v>
      </c>
      <c r="BH81" s="5">
        <v>0</v>
      </c>
      <c r="BI81" s="5">
        <v>0</v>
      </c>
      <c r="BJ81" s="5">
        <v>100</v>
      </c>
      <c r="BK81" s="5">
        <v>0</v>
      </c>
      <c r="BL81" s="5">
        <v>0</v>
      </c>
      <c r="BM81" s="5">
        <v>100</v>
      </c>
      <c r="BN81" s="5">
        <v>4</v>
      </c>
      <c r="BO81" s="5" t="s">
        <v>97</v>
      </c>
      <c r="BP81" s="5" t="s">
        <v>97</v>
      </c>
      <c r="BQ81" s="5" t="s">
        <v>98</v>
      </c>
      <c r="BR81" s="6" t="s">
        <v>97</v>
      </c>
      <c r="BS81" s="6" t="s">
        <v>97</v>
      </c>
      <c r="BT81" s="6" t="s">
        <v>97</v>
      </c>
      <c r="BU81" s="6" t="s">
        <v>97</v>
      </c>
      <c r="BV81" s="6" t="s">
        <v>97</v>
      </c>
      <c r="BW81" s="5">
        <v>1</v>
      </c>
      <c r="BX81" s="5">
        <v>0</v>
      </c>
      <c r="BY81" s="5">
        <v>0</v>
      </c>
      <c r="BZ81" s="5">
        <v>0</v>
      </c>
      <c r="CA81" s="5">
        <v>0</v>
      </c>
      <c r="CB81" s="6" t="s">
        <v>98</v>
      </c>
      <c r="CC81" s="6" t="s">
        <v>98</v>
      </c>
      <c r="CD81" s="6" t="s">
        <v>98</v>
      </c>
      <c r="CE81" s="6" t="s">
        <v>96</v>
      </c>
      <c r="CF81" s="6" t="s">
        <v>96</v>
      </c>
      <c r="CG81" s="6" t="s">
        <v>97</v>
      </c>
      <c r="CH81" s="6" t="s">
        <v>97</v>
      </c>
      <c r="CI81" s="6" t="s">
        <v>97</v>
      </c>
      <c r="CJ81" s="5">
        <v>0</v>
      </c>
      <c r="CK81" s="5">
        <v>0</v>
      </c>
      <c r="CL81" s="5">
        <v>1</v>
      </c>
      <c r="CM81" s="5">
        <v>0</v>
      </c>
      <c r="CN81" s="5">
        <v>2</v>
      </c>
      <c r="CO81" s="5">
        <v>0</v>
      </c>
    </row>
    <row r="82" spans="1:403" x14ac:dyDescent="0.3">
      <c r="A82" s="2" t="s">
        <v>92</v>
      </c>
      <c r="B82" s="2" t="s">
        <v>184</v>
      </c>
      <c r="C82" s="2" t="s">
        <v>209</v>
      </c>
      <c r="D82" s="2" t="s">
        <v>210</v>
      </c>
      <c r="E82" s="6" t="s">
        <v>102</v>
      </c>
      <c r="F82" s="5">
        <v>400</v>
      </c>
      <c r="G82" s="5">
        <v>50</v>
      </c>
      <c r="H82" s="5">
        <v>0</v>
      </c>
      <c r="I82" s="5">
        <v>0</v>
      </c>
      <c r="J82" s="5">
        <v>40</v>
      </c>
      <c r="K82" s="5">
        <v>0</v>
      </c>
      <c r="L82" s="5">
        <v>0</v>
      </c>
      <c r="M82" s="5">
        <v>0</v>
      </c>
      <c r="N82" s="5">
        <v>10</v>
      </c>
      <c r="O82" s="5">
        <v>0</v>
      </c>
      <c r="P82" s="5">
        <v>0</v>
      </c>
      <c r="Q82" s="5">
        <v>0</v>
      </c>
      <c r="R82" s="5">
        <v>350</v>
      </c>
      <c r="S82" s="5">
        <v>0</v>
      </c>
      <c r="T82" s="5">
        <v>0</v>
      </c>
      <c r="U82" s="5">
        <v>0</v>
      </c>
      <c r="V82" s="5">
        <v>50</v>
      </c>
      <c r="W82" s="5">
        <v>0</v>
      </c>
      <c r="X82" s="5">
        <v>0</v>
      </c>
      <c r="Y82" s="5">
        <v>0</v>
      </c>
      <c r="Z82" s="6">
        <v>0</v>
      </c>
      <c r="AA82" s="6" t="s">
        <v>96</v>
      </c>
      <c r="AB82" s="6" t="s">
        <v>97</v>
      </c>
      <c r="AC82" s="7"/>
      <c r="AD82" s="7"/>
      <c r="AE82" s="7"/>
      <c r="AF82" s="7"/>
      <c r="AG82" s="7"/>
      <c r="AH82" s="7"/>
      <c r="AI82" s="6" t="s">
        <v>96</v>
      </c>
      <c r="AJ82" s="5"/>
      <c r="AK82" s="8">
        <v>0.2</v>
      </c>
      <c r="AL82" s="8">
        <v>0.1</v>
      </c>
      <c r="AM82" s="8">
        <v>0.2</v>
      </c>
      <c r="AN82" s="8">
        <v>0</v>
      </c>
      <c r="AO82" s="8">
        <v>0</v>
      </c>
      <c r="AP82" s="8">
        <v>0.5</v>
      </c>
      <c r="AQ82" s="8">
        <v>0</v>
      </c>
      <c r="AR82" s="8">
        <v>0</v>
      </c>
      <c r="AS82" s="8">
        <v>0</v>
      </c>
      <c r="AT82" s="8">
        <v>0</v>
      </c>
      <c r="AU82" s="5">
        <v>0</v>
      </c>
      <c r="AV82" s="5">
        <v>0</v>
      </c>
      <c r="AW82" s="5">
        <v>70</v>
      </c>
      <c r="AX82" s="5">
        <v>30</v>
      </c>
      <c r="AY82" s="5">
        <v>0</v>
      </c>
      <c r="AZ82" s="5">
        <v>0</v>
      </c>
      <c r="BA82" s="5">
        <v>0</v>
      </c>
      <c r="BB82" s="5">
        <v>10</v>
      </c>
      <c r="BC82" s="5">
        <v>0</v>
      </c>
      <c r="BD82" s="5">
        <v>90</v>
      </c>
      <c r="BE82" s="5">
        <v>100</v>
      </c>
      <c r="BF82" s="5">
        <v>70</v>
      </c>
      <c r="BG82" s="5">
        <v>100</v>
      </c>
      <c r="BH82" s="5">
        <v>100</v>
      </c>
      <c r="BI82" s="5">
        <v>50</v>
      </c>
      <c r="BJ82" s="5">
        <v>0</v>
      </c>
      <c r="BK82" s="5">
        <v>20</v>
      </c>
      <c r="BL82" s="5">
        <v>80</v>
      </c>
      <c r="BM82" s="5">
        <v>80</v>
      </c>
      <c r="BN82" s="5">
        <v>2</v>
      </c>
      <c r="BO82" s="5" t="s">
        <v>96</v>
      </c>
      <c r="BP82" s="5" t="s">
        <v>96</v>
      </c>
      <c r="BQ82" s="5">
        <v>12</v>
      </c>
      <c r="BR82" s="6" t="s">
        <v>97</v>
      </c>
      <c r="BS82" s="6" t="s">
        <v>97</v>
      </c>
      <c r="BT82" s="6" t="s">
        <v>97</v>
      </c>
      <c r="BU82" s="6" t="s">
        <v>97</v>
      </c>
      <c r="BV82" s="6" t="s">
        <v>97</v>
      </c>
      <c r="BW82" s="5">
        <v>0</v>
      </c>
      <c r="BX82" s="5">
        <v>0</v>
      </c>
      <c r="BY82" s="5">
        <v>10</v>
      </c>
      <c r="BZ82" s="5">
        <v>10</v>
      </c>
      <c r="CA82" s="5">
        <v>10</v>
      </c>
      <c r="CB82" s="6" t="s">
        <v>98</v>
      </c>
      <c r="CC82" s="6" t="s">
        <v>98</v>
      </c>
      <c r="CD82" s="6" t="s">
        <v>96</v>
      </c>
      <c r="CE82" s="6" t="s">
        <v>96</v>
      </c>
      <c r="CF82" s="6" t="s">
        <v>96</v>
      </c>
      <c r="CG82" s="6" t="s">
        <v>96</v>
      </c>
      <c r="CH82" s="6" t="s">
        <v>96</v>
      </c>
      <c r="CI82" s="6" t="s">
        <v>96</v>
      </c>
      <c r="CJ82" s="5">
        <v>4</v>
      </c>
      <c r="CK82" s="5">
        <v>10</v>
      </c>
      <c r="CL82" s="5">
        <v>10</v>
      </c>
      <c r="CM82" s="5">
        <v>0</v>
      </c>
      <c r="CN82" s="5">
        <v>10</v>
      </c>
      <c r="CO82" s="5">
        <v>0</v>
      </c>
    </row>
    <row r="83" spans="1:403" x14ac:dyDescent="0.3">
      <c r="A83" s="2" t="s">
        <v>92</v>
      </c>
      <c r="B83" s="2" t="s">
        <v>184</v>
      </c>
      <c r="C83" s="2" t="s">
        <v>211</v>
      </c>
      <c r="D83" s="2" t="s">
        <v>212</v>
      </c>
      <c r="E83" s="6" t="s">
        <v>95</v>
      </c>
      <c r="F83" s="5">
        <v>30</v>
      </c>
      <c r="G83" s="5">
        <v>5</v>
      </c>
      <c r="H83" s="5">
        <v>0</v>
      </c>
      <c r="I83" s="5">
        <v>0</v>
      </c>
      <c r="J83" s="5">
        <v>5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30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6" t="s">
        <v>96</v>
      </c>
      <c r="AB83" s="6" t="s">
        <v>97</v>
      </c>
      <c r="AC83" s="7"/>
      <c r="AD83" s="7"/>
      <c r="AE83" s="7"/>
      <c r="AF83" s="7"/>
      <c r="AG83" s="7"/>
      <c r="AH83" s="7"/>
      <c r="AI83" s="6" t="s">
        <v>96</v>
      </c>
      <c r="AJ83" s="5"/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1</v>
      </c>
      <c r="AU83" s="5">
        <v>0</v>
      </c>
      <c r="AV83" s="5">
        <v>0</v>
      </c>
      <c r="AW83" s="5">
        <v>100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100</v>
      </c>
      <c r="BE83" s="5">
        <v>100</v>
      </c>
      <c r="BF83" s="5">
        <v>100</v>
      </c>
      <c r="BG83" s="5">
        <v>100</v>
      </c>
      <c r="BH83" s="5">
        <v>100</v>
      </c>
      <c r="BI83" s="5">
        <v>0</v>
      </c>
      <c r="BJ83" s="5">
        <v>0</v>
      </c>
      <c r="BK83" s="5">
        <v>0</v>
      </c>
      <c r="BL83" s="5">
        <v>100</v>
      </c>
      <c r="BM83" s="5">
        <v>0</v>
      </c>
      <c r="BN83" s="5" t="s">
        <v>98</v>
      </c>
      <c r="BO83" s="5" t="s">
        <v>97</v>
      </c>
      <c r="BP83" s="5" t="s">
        <v>96</v>
      </c>
      <c r="BQ83" s="5">
        <v>12</v>
      </c>
      <c r="BR83" s="6" t="s">
        <v>96</v>
      </c>
      <c r="BS83" s="6" t="s">
        <v>97</v>
      </c>
      <c r="BT83" s="6" t="s">
        <v>97</v>
      </c>
      <c r="BU83" s="6" t="s">
        <v>96</v>
      </c>
      <c r="BV83" s="6" t="s">
        <v>96</v>
      </c>
      <c r="BW83" s="5">
        <v>2</v>
      </c>
      <c r="BX83" s="5">
        <v>0</v>
      </c>
      <c r="BY83" s="5">
        <v>12</v>
      </c>
      <c r="BZ83" s="5">
        <v>12</v>
      </c>
      <c r="CA83" s="5">
        <v>12</v>
      </c>
      <c r="CB83" s="6" t="s">
        <v>96</v>
      </c>
      <c r="CC83" s="6" t="s">
        <v>96</v>
      </c>
      <c r="CD83" s="6" t="s">
        <v>96</v>
      </c>
      <c r="CE83" s="6" t="s">
        <v>98</v>
      </c>
      <c r="CF83" s="6" t="s">
        <v>96</v>
      </c>
      <c r="CG83" s="6" t="s">
        <v>96</v>
      </c>
      <c r="CH83" s="6" t="s">
        <v>97</v>
      </c>
      <c r="CI83" s="6" t="s">
        <v>97</v>
      </c>
      <c r="CJ83" s="5">
        <v>12</v>
      </c>
      <c r="CK83" s="5">
        <v>12</v>
      </c>
      <c r="CL83" s="5">
        <v>12</v>
      </c>
      <c r="CM83" s="5">
        <v>0</v>
      </c>
      <c r="CN83" s="5">
        <v>3</v>
      </c>
      <c r="CO83" s="5">
        <v>2</v>
      </c>
    </row>
    <row r="84" spans="1:403" x14ac:dyDescent="0.3">
      <c r="A84" s="2" t="s">
        <v>92</v>
      </c>
      <c r="B84" s="2" t="s">
        <v>184</v>
      </c>
      <c r="C84" s="2" t="s">
        <v>211</v>
      </c>
      <c r="D84" s="6" t="s">
        <v>1748</v>
      </c>
      <c r="E84" s="6" t="s">
        <v>102</v>
      </c>
      <c r="F84" s="6">
        <v>309</v>
      </c>
      <c r="G84" s="72">
        <f>(94-5)*(309/338)</f>
        <v>81.363905325443781</v>
      </c>
      <c r="H84" s="6" t="s">
        <v>98</v>
      </c>
      <c r="I84" s="6" t="s">
        <v>98</v>
      </c>
      <c r="J84" s="6" t="s">
        <v>98</v>
      </c>
      <c r="K84" s="6" t="s">
        <v>98</v>
      </c>
      <c r="L84" s="6" t="s">
        <v>98</v>
      </c>
      <c r="M84" s="6" t="s">
        <v>98</v>
      </c>
      <c r="N84" s="6" t="s">
        <v>98</v>
      </c>
      <c r="O84" s="6" t="s">
        <v>98</v>
      </c>
      <c r="P84" s="6" t="s">
        <v>98</v>
      </c>
      <c r="Q84" s="6" t="s">
        <v>98</v>
      </c>
      <c r="R84" s="6" t="s">
        <v>98</v>
      </c>
      <c r="S84" s="6" t="s">
        <v>98</v>
      </c>
      <c r="T84" s="6" t="s">
        <v>98</v>
      </c>
      <c r="U84" s="6" t="s">
        <v>98</v>
      </c>
      <c r="V84" s="6" t="s">
        <v>98</v>
      </c>
      <c r="W84" s="6" t="s">
        <v>98</v>
      </c>
      <c r="X84" s="6" t="s">
        <v>98</v>
      </c>
      <c r="Y84" s="6">
        <v>0</v>
      </c>
      <c r="Z84" s="6">
        <v>0</v>
      </c>
      <c r="AA84" s="6" t="s">
        <v>98</v>
      </c>
      <c r="AB84" s="6" t="s">
        <v>98</v>
      </c>
      <c r="AC84" s="7"/>
      <c r="AD84" s="7"/>
      <c r="AE84" s="7"/>
      <c r="AF84" s="7"/>
      <c r="AG84" s="7"/>
      <c r="AH84" s="7"/>
      <c r="AI84" s="6" t="s">
        <v>96</v>
      </c>
      <c r="AJ84" s="5"/>
      <c r="AK84" s="6" t="s">
        <v>98</v>
      </c>
      <c r="AL84" s="6" t="s">
        <v>98</v>
      </c>
      <c r="AM84" s="6" t="s">
        <v>98</v>
      </c>
      <c r="AN84" s="6" t="s">
        <v>98</v>
      </c>
      <c r="AO84" s="6" t="s">
        <v>98</v>
      </c>
      <c r="AP84" s="6" t="s">
        <v>98</v>
      </c>
      <c r="AQ84" s="6" t="s">
        <v>98</v>
      </c>
      <c r="AR84" s="6" t="s">
        <v>98</v>
      </c>
      <c r="AS84" s="6" t="s">
        <v>98</v>
      </c>
      <c r="AT84" s="6" t="s">
        <v>98</v>
      </c>
      <c r="AU84" s="6">
        <v>0</v>
      </c>
      <c r="AV84" s="6">
        <v>0</v>
      </c>
      <c r="AW84" s="6">
        <v>100</v>
      </c>
      <c r="AX84" s="6">
        <v>0</v>
      </c>
      <c r="AY84" s="6">
        <v>0</v>
      </c>
      <c r="AZ84" s="6">
        <v>0</v>
      </c>
      <c r="BA84" s="6">
        <v>0</v>
      </c>
      <c r="BB84" s="6">
        <v>80</v>
      </c>
      <c r="BC84" s="6">
        <v>0</v>
      </c>
      <c r="BD84" s="6">
        <v>20</v>
      </c>
      <c r="BE84" s="6">
        <v>100</v>
      </c>
      <c r="BF84" s="6">
        <v>100</v>
      </c>
      <c r="BG84" s="6">
        <v>100</v>
      </c>
      <c r="BH84" s="6">
        <v>100</v>
      </c>
      <c r="BI84" s="6">
        <v>25</v>
      </c>
      <c r="BJ84" s="6">
        <v>0</v>
      </c>
      <c r="BK84" s="6">
        <v>30</v>
      </c>
      <c r="BL84" s="6">
        <v>70</v>
      </c>
      <c r="BM84" s="6">
        <v>70</v>
      </c>
      <c r="BN84" s="6">
        <v>1</v>
      </c>
      <c r="BO84" s="6" t="s">
        <v>96</v>
      </c>
      <c r="BP84" s="6" t="s">
        <v>96</v>
      </c>
      <c r="BQ84" s="6">
        <v>4</v>
      </c>
      <c r="BR84" s="6" t="s">
        <v>96</v>
      </c>
      <c r="BS84" s="6" t="s">
        <v>97</v>
      </c>
      <c r="BT84" s="6" t="s">
        <v>97</v>
      </c>
      <c r="BU84" s="6" t="s">
        <v>96</v>
      </c>
      <c r="BV84" s="6" t="s">
        <v>96</v>
      </c>
      <c r="BW84" s="5">
        <v>2</v>
      </c>
      <c r="BX84" s="5">
        <v>0</v>
      </c>
      <c r="BY84" s="5">
        <v>12</v>
      </c>
      <c r="BZ84" s="5">
        <v>12</v>
      </c>
      <c r="CA84" s="5">
        <v>12</v>
      </c>
      <c r="CB84" s="6" t="s">
        <v>98</v>
      </c>
      <c r="CC84" s="6" t="s">
        <v>98</v>
      </c>
      <c r="CD84" s="6" t="s">
        <v>98</v>
      </c>
      <c r="CE84" s="6" t="s">
        <v>98</v>
      </c>
      <c r="CF84" s="6" t="s">
        <v>98</v>
      </c>
      <c r="CG84" s="6" t="s">
        <v>98</v>
      </c>
      <c r="CH84" s="6" t="s">
        <v>98</v>
      </c>
      <c r="CI84" s="6" t="s">
        <v>98</v>
      </c>
      <c r="CJ84" s="6">
        <v>12</v>
      </c>
      <c r="CK84" s="6">
        <v>12</v>
      </c>
      <c r="CL84" s="6">
        <v>12</v>
      </c>
      <c r="CM84" s="6">
        <v>0</v>
      </c>
      <c r="CN84" s="6">
        <v>3</v>
      </c>
      <c r="CO84" s="6">
        <v>2</v>
      </c>
      <c r="CP84" s="37"/>
      <c r="CQ84" s="37"/>
      <c r="CR84" s="37"/>
      <c r="CS84" s="37"/>
      <c r="CT84" s="37"/>
      <c r="CU84" s="37"/>
      <c r="CV84" s="37"/>
      <c r="CW84" s="37"/>
      <c r="CX84" s="37"/>
      <c r="CY84" s="37"/>
      <c r="CZ84" s="37"/>
      <c r="DA84" s="37"/>
      <c r="DB84" s="37"/>
      <c r="DC84" s="37"/>
      <c r="DD84" s="37"/>
      <c r="DE84" s="37"/>
      <c r="DF84" s="37"/>
      <c r="DG84" s="37"/>
      <c r="DH84" s="37"/>
      <c r="DI84" s="37"/>
      <c r="DJ84" s="37"/>
      <c r="DK84" s="37"/>
      <c r="DL84" s="37"/>
      <c r="DM84" s="37"/>
      <c r="DN84" s="37"/>
      <c r="DO84" s="37"/>
      <c r="DP84" s="37"/>
      <c r="DQ84" s="37"/>
      <c r="DR84" s="37"/>
      <c r="DS84" s="37"/>
      <c r="DT84" s="37"/>
      <c r="DU84" s="37"/>
      <c r="DV84" s="37"/>
      <c r="DW84" s="37"/>
      <c r="DX84" s="37"/>
      <c r="DY84" s="37"/>
      <c r="DZ84" s="37"/>
      <c r="EA84" s="37"/>
      <c r="EB84" s="37"/>
      <c r="EC84" s="37"/>
      <c r="ED84" s="37"/>
      <c r="EE84" s="37"/>
      <c r="EF84" s="37"/>
      <c r="EG84" s="37"/>
      <c r="EH84" s="37"/>
      <c r="EI84" s="37"/>
      <c r="EJ84" s="37"/>
      <c r="EK84" s="37"/>
      <c r="EL84" s="37"/>
      <c r="EM84" s="37"/>
      <c r="EN84" s="37"/>
      <c r="EO84" s="37"/>
      <c r="EP84" s="37"/>
      <c r="EQ84" s="37"/>
      <c r="ER84" s="37"/>
      <c r="ES84" s="37"/>
      <c r="ET84" s="37"/>
      <c r="EU84" s="37"/>
      <c r="EV84" s="37"/>
      <c r="EW84" s="37"/>
      <c r="EX84" s="37"/>
      <c r="EY84" s="37"/>
      <c r="EZ84" s="37"/>
      <c r="FA84" s="37"/>
      <c r="FB84" s="37"/>
      <c r="FC84" s="37"/>
      <c r="FD84" s="37"/>
      <c r="FE84" s="37"/>
      <c r="FF84" s="37"/>
      <c r="FG84" s="37"/>
      <c r="FH84" s="37"/>
      <c r="FI84" s="37"/>
      <c r="FJ84" s="37"/>
      <c r="FK84" s="37"/>
      <c r="FL84" s="37"/>
      <c r="FM84" s="37"/>
      <c r="FN84" s="37"/>
      <c r="FO84" s="37"/>
      <c r="FP84" s="37"/>
      <c r="FQ84" s="37"/>
      <c r="FR84" s="37"/>
      <c r="FS84" s="37"/>
      <c r="FT84" s="37"/>
      <c r="FU84" s="37"/>
      <c r="FV84" s="37"/>
      <c r="FW84" s="37"/>
      <c r="FX84" s="37"/>
      <c r="FY84" s="37"/>
      <c r="FZ84" s="37"/>
      <c r="GA84" s="37"/>
      <c r="GB84" s="37"/>
      <c r="GC84" s="37"/>
      <c r="GD84" s="37"/>
      <c r="GE84" s="37"/>
      <c r="GF84" s="37"/>
      <c r="GG84" s="37"/>
      <c r="GH84" s="37"/>
      <c r="GI84" s="37"/>
      <c r="GJ84" s="37"/>
      <c r="GK84" s="37"/>
      <c r="GL84" s="37"/>
      <c r="GM84" s="37"/>
      <c r="GN84" s="37"/>
      <c r="GO84" s="37"/>
      <c r="GP84" s="37"/>
      <c r="GQ84" s="37"/>
      <c r="GR84" s="37"/>
      <c r="GS84" s="37"/>
      <c r="GT84" s="37"/>
      <c r="GU84" s="37"/>
      <c r="GV84" s="37"/>
      <c r="GW84" s="37"/>
      <c r="GX84" s="37"/>
      <c r="GY84" s="37"/>
      <c r="GZ84" s="37"/>
      <c r="HA84" s="37"/>
      <c r="HB84" s="37"/>
      <c r="HC84" s="37"/>
      <c r="HD84" s="37"/>
      <c r="HE84" s="37"/>
      <c r="HF84" s="37"/>
      <c r="HG84" s="37"/>
      <c r="HH84" s="37"/>
      <c r="HI84" s="37"/>
      <c r="HJ84" s="37"/>
      <c r="HK84" s="37"/>
      <c r="HL84" s="37"/>
      <c r="HM84" s="37"/>
      <c r="HN84" s="37"/>
      <c r="HO84" s="37"/>
      <c r="HP84" s="37"/>
      <c r="HQ84" s="37"/>
      <c r="HR84" s="37"/>
      <c r="HS84" s="37"/>
      <c r="HT84" s="37"/>
      <c r="HU84" s="37"/>
      <c r="HV84" s="37"/>
      <c r="HW84" s="37"/>
      <c r="HX84" s="37"/>
      <c r="HY84" s="37"/>
      <c r="HZ84" s="37"/>
      <c r="IA84" s="37"/>
      <c r="IB84" s="37"/>
      <c r="IC84" s="37"/>
      <c r="ID84" s="37"/>
      <c r="IE84" s="37"/>
      <c r="IF84" s="37"/>
      <c r="IG84" s="37"/>
      <c r="IH84" s="37"/>
      <c r="II84" s="37"/>
      <c r="IJ84" s="37"/>
      <c r="IK84" s="37"/>
      <c r="IL84" s="37"/>
      <c r="IM84" s="37"/>
      <c r="IN84" s="37"/>
      <c r="IO84" s="37"/>
      <c r="IP84" s="37"/>
      <c r="IQ84" s="37"/>
      <c r="IR84" s="37"/>
      <c r="IS84" s="37"/>
      <c r="IT84" s="37"/>
      <c r="IU84" s="37"/>
      <c r="IV84" s="37"/>
      <c r="IW84" s="37"/>
      <c r="IX84" s="37"/>
      <c r="IY84" s="37"/>
      <c r="IZ84" s="37"/>
      <c r="JA84" s="37"/>
      <c r="JB84" s="37"/>
      <c r="JC84" s="37"/>
      <c r="JD84" s="37"/>
      <c r="JE84" s="37"/>
      <c r="JF84" s="37"/>
      <c r="JG84" s="37"/>
      <c r="JH84" s="37"/>
      <c r="JI84" s="37"/>
      <c r="JJ84" s="37"/>
      <c r="JK84" s="37"/>
      <c r="JL84" s="37"/>
      <c r="JM84" s="37"/>
      <c r="JN84" s="37"/>
      <c r="JO84" s="37"/>
      <c r="JP84" s="37"/>
      <c r="JQ84" s="37"/>
      <c r="JR84" s="37"/>
      <c r="JS84" s="37"/>
      <c r="JT84" s="37"/>
      <c r="JU84" s="37"/>
      <c r="JV84" s="37"/>
      <c r="JW84" s="37"/>
      <c r="JX84" s="37"/>
      <c r="JY84" s="37"/>
      <c r="JZ84" s="37"/>
      <c r="KA84" s="37"/>
      <c r="KB84" s="37"/>
      <c r="KC84" s="37"/>
      <c r="KD84" s="37"/>
      <c r="KE84" s="37"/>
      <c r="KF84" s="37"/>
      <c r="KG84" s="37"/>
      <c r="KH84" s="37"/>
      <c r="KI84" s="37"/>
      <c r="KJ84" s="37"/>
      <c r="KK84" s="37"/>
      <c r="KL84" s="37"/>
      <c r="KM84" s="37"/>
      <c r="KN84" s="37"/>
      <c r="KO84" s="37"/>
      <c r="KP84" s="37"/>
      <c r="KQ84" s="37"/>
      <c r="KR84" s="37"/>
      <c r="KS84" s="37"/>
      <c r="KT84" s="37"/>
      <c r="KU84" s="37"/>
      <c r="KV84" s="37"/>
      <c r="KW84" s="37"/>
      <c r="KX84" s="37"/>
      <c r="KY84" s="37"/>
      <c r="KZ84" s="37"/>
      <c r="LA84" s="37"/>
      <c r="LB84" s="37"/>
      <c r="LC84" s="37"/>
      <c r="LD84" s="37"/>
      <c r="LE84" s="37"/>
      <c r="LF84" s="37"/>
      <c r="LG84" s="37"/>
      <c r="LH84" s="37"/>
      <c r="LI84" s="37"/>
      <c r="LJ84" s="37"/>
      <c r="LK84" s="37"/>
      <c r="LL84" s="37"/>
      <c r="LM84" s="37"/>
      <c r="LN84" s="37"/>
      <c r="LO84" s="37"/>
      <c r="LP84" s="37"/>
      <c r="LQ84" s="37"/>
      <c r="LR84" s="37"/>
      <c r="LS84" s="37"/>
      <c r="LT84" s="37"/>
      <c r="LU84" s="37"/>
      <c r="LV84" s="37"/>
      <c r="LW84" s="37"/>
      <c r="LX84" s="37"/>
      <c r="LY84" s="37"/>
      <c r="LZ84" s="37"/>
      <c r="MA84" s="37"/>
      <c r="MB84" s="37"/>
      <c r="MC84" s="37"/>
      <c r="MD84" s="37"/>
      <c r="ME84" s="37"/>
      <c r="MF84" s="37"/>
      <c r="MG84" s="37"/>
      <c r="MH84" s="37"/>
      <c r="MI84" s="37"/>
      <c r="MJ84" s="37"/>
      <c r="MK84" s="37"/>
      <c r="ML84" s="37"/>
      <c r="MM84" s="37"/>
      <c r="MN84" s="37"/>
      <c r="MO84" s="37"/>
      <c r="MP84" s="37"/>
      <c r="MQ84" s="37"/>
      <c r="MR84" s="37"/>
      <c r="MS84" s="37"/>
      <c r="MT84" s="37"/>
      <c r="MU84" s="37"/>
      <c r="MV84" s="37"/>
      <c r="MW84" s="37"/>
      <c r="MX84" s="37"/>
      <c r="MY84" s="37"/>
      <c r="MZ84" s="37"/>
      <c r="NA84" s="37"/>
      <c r="NB84" s="37"/>
      <c r="NC84" s="37"/>
      <c r="ND84" s="37"/>
      <c r="NE84" s="37"/>
      <c r="NF84" s="37"/>
      <c r="NG84" s="37"/>
      <c r="NH84" s="37"/>
      <c r="NI84" s="37"/>
      <c r="NJ84" s="37"/>
      <c r="NK84" s="37"/>
      <c r="NL84" s="37"/>
      <c r="NM84" s="37"/>
      <c r="NN84" s="37"/>
      <c r="NO84" s="37"/>
      <c r="NP84" s="37"/>
      <c r="NQ84" s="37"/>
      <c r="NR84" s="37"/>
      <c r="NS84" s="37"/>
      <c r="NT84" s="37"/>
      <c r="NU84" s="37"/>
      <c r="NV84" s="37"/>
      <c r="NW84" s="37"/>
      <c r="NX84" s="37"/>
      <c r="NY84" s="37"/>
      <c r="NZ84" s="37"/>
      <c r="OA84" s="37"/>
      <c r="OB84" s="37"/>
      <c r="OC84" s="37"/>
      <c r="OD84" s="37"/>
      <c r="OE84" s="37"/>
      <c r="OF84" s="37"/>
      <c r="OG84" s="37"/>
      <c r="OH84" s="37"/>
      <c r="OI84" s="37"/>
      <c r="OJ84" s="37"/>
      <c r="OK84" s="37"/>
      <c r="OL84" s="37"/>
      <c r="OM84" s="37"/>
    </row>
    <row r="85" spans="1:403" x14ac:dyDescent="0.3">
      <c r="A85" s="2" t="s">
        <v>92</v>
      </c>
      <c r="B85" s="2" t="s">
        <v>184</v>
      </c>
      <c r="C85" s="2" t="s">
        <v>213</v>
      </c>
      <c r="D85" s="2" t="s">
        <v>108</v>
      </c>
      <c r="E85" s="6" t="s">
        <v>95</v>
      </c>
      <c r="F85" s="5">
        <v>30</v>
      </c>
      <c r="G85" s="5">
        <v>6</v>
      </c>
      <c r="H85" s="5">
        <v>0</v>
      </c>
      <c r="I85" s="5">
        <v>0</v>
      </c>
      <c r="J85" s="5">
        <v>2</v>
      </c>
      <c r="K85" s="5">
        <v>2</v>
      </c>
      <c r="L85" s="5">
        <v>0</v>
      </c>
      <c r="M85" s="5">
        <v>0</v>
      </c>
      <c r="N85" s="5">
        <v>1</v>
      </c>
      <c r="O85" s="5">
        <v>1</v>
      </c>
      <c r="P85" s="5">
        <v>0</v>
      </c>
      <c r="Q85" s="5">
        <v>0</v>
      </c>
      <c r="R85" s="5">
        <v>17</v>
      </c>
      <c r="S85" s="5">
        <v>7</v>
      </c>
      <c r="T85" s="5">
        <v>0</v>
      </c>
      <c r="U85" s="5">
        <v>0</v>
      </c>
      <c r="V85" s="5">
        <v>2</v>
      </c>
      <c r="W85" s="5">
        <v>4</v>
      </c>
      <c r="X85" s="5">
        <v>0</v>
      </c>
      <c r="Y85" s="5">
        <v>0</v>
      </c>
      <c r="Z85" s="6">
        <v>0</v>
      </c>
      <c r="AA85" s="6" t="s">
        <v>96</v>
      </c>
      <c r="AB85" s="6" t="s">
        <v>97</v>
      </c>
      <c r="AC85" s="7"/>
      <c r="AD85" s="7"/>
      <c r="AE85" s="7"/>
      <c r="AF85" s="7"/>
      <c r="AG85" s="7"/>
      <c r="AH85" s="7"/>
      <c r="AI85" s="6" t="s">
        <v>96</v>
      </c>
      <c r="AJ85" s="5"/>
      <c r="AK85" s="8">
        <v>0.5</v>
      </c>
      <c r="AL85" s="8">
        <v>0.5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8">
        <v>0</v>
      </c>
      <c r="AU85" s="5">
        <v>0</v>
      </c>
      <c r="AV85" s="5">
        <v>0</v>
      </c>
      <c r="AW85" s="5">
        <v>100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100</v>
      </c>
      <c r="BE85" s="5">
        <v>100</v>
      </c>
      <c r="BF85" s="5">
        <v>100</v>
      </c>
      <c r="BG85" s="5">
        <v>100</v>
      </c>
      <c r="BH85" s="5">
        <v>0</v>
      </c>
      <c r="BI85" s="5">
        <v>0</v>
      </c>
      <c r="BJ85" s="5">
        <v>0</v>
      </c>
      <c r="BK85" s="5">
        <v>0</v>
      </c>
      <c r="BL85" s="5">
        <v>100</v>
      </c>
      <c r="BM85" s="5">
        <v>0</v>
      </c>
      <c r="BN85" s="5" t="s">
        <v>98</v>
      </c>
      <c r="BO85" s="5" t="s">
        <v>97</v>
      </c>
      <c r="BP85" s="5" t="s">
        <v>96</v>
      </c>
      <c r="BQ85" s="5">
        <v>2</v>
      </c>
      <c r="BR85" s="6" t="s">
        <v>96</v>
      </c>
      <c r="BS85" s="6" t="s">
        <v>97</v>
      </c>
      <c r="BT85" s="6" t="s">
        <v>97</v>
      </c>
      <c r="BU85" s="6" t="s">
        <v>97</v>
      </c>
      <c r="BV85" s="6" t="s">
        <v>97</v>
      </c>
      <c r="BW85" s="5">
        <v>0</v>
      </c>
      <c r="BX85" s="5">
        <v>0</v>
      </c>
      <c r="BY85" s="5">
        <v>5</v>
      </c>
      <c r="BZ85" s="5">
        <v>11</v>
      </c>
      <c r="CA85" s="5">
        <v>11</v>
      </c>
      <c r="CB85" s="6" t="s">
        <v>98</v>
      </c>
      <c r="CC85" s="6" t="s">
        <v>96</v>
      </c>
      <c r="CD85" s="6" t="s">
        <v>96</v>
      </c>
      <c r="CE85" s="6" t="s">
        <v>96</v>
      </c>
      <c r="CF85" s="6" t="s">
        <v>96</v>
      </c>
      <c r="CG85" s="7" t="s">
        <v>97</v>
      </c>
      <c r="CH85" s="7" t="s">
        <v>97</v>
      </c>
      <c r="CI85" s="7" t="s">
        <v>98</v>
      </c>
      <c r="CJ85" s="5">
        <v>5</v>
      </c>
      <c r="CK85" s="5">
        <v>5</v>
      </c>
      <c r="CL85" s="5">
        <v>12</v>
      </c>
      <c r="CM85" s="5">
        <v>0</v>
      </c>
      <c r="CN85" s="5">
        <v>0</v>
      </c>
      <c r="CO85" s="5">
        <v>0</v>
      </c>
    </row>
    <row r="86" spans="1:403" x14ac:dyDescent="0.3">
      <c r="A86" s="2" t="s">
        <v>92</v>
      </c>
      <c r="B86" s="2" t="s">
        <v>184</v>
      </c>
      <c r="C86" s="2" t="s">
        <v>214</v>
      </c>
      <c r="D86" s="2" t="s">
        <v>215</v>
      </c>
      <c r="E86" s="6" t="s">
        <v>95</v>
      </c>
      <c r="F86" s="5">
        <v>189</v>
      </c>
      <c r="G86" s="5">
        <v>54</v>
      </c>
      <c r="H86" s="5">
        <v>2</v>
      </c>
      <c r="I86" s="5">
        <v>30</v>
      </c>
      <c r="J86" s="5">
        <v>24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80</v>
      </c>
      <c r="R86" s="5">
        <v>109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30</v>
      </c>
      <c r="Z86" s="5">
        <v>80</v>
      </c>
      <c r="AA86" s="6" t="s">
        <v>96</v>
      </c>
      <c r="AB86" s="6" t="s">
        <v>97</v>
      </c>
      <c r="AC86" s="7"/>
      <c r="AD86" s="7"/>
      <c r="AE86" s="7"/>
      <c r="AF86" s="7"/>
      <c r="AG86" s="7"/>
      <c r="AH86" s="7"/>
      <c r="AI86" s="6" t="s">
        <v>96</v>
      </c>
      <c r="AJ86" s="5"/>
      <c r="AK86" s="8">
        <v>0</v>
      </c>
      <c r="AL86" s="8">
        <v>1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8">
        <v>0</v>
      </c>
      <c r="AU86" s="5">
        <v>100</v>
      </c>
      <c r="AV86" s="5">
        <v>50</v>
      </c>
      <c r="AW86" s="5">
        <v>50</v>
      </c>
      <c r="AX86" s="5">
        <v>0</v>
      </c>
      <c r="AY86" s="5">
        <v>0</v>
      </c>
      <c r="AZ86" s="5">
        <v>0</v>
      </c>
      <c r="BA86" s="5">
        <v>0</v>
      </c>
      <c r="BB86" s="5">
        <v>35</v>
      </c>
      <c r="BC86" s="5">
        <v>0</v>
      </c>
      <c r="BD86" s="5">
        <v>65</v>
      </c>
      <c r="BE86" s="5">
        <v>100</v>
      </c>
      <c r="BF86" s="5">
        <v>100</v>
      </c>
      <c r="BG86" s="5">
        <v>100</v>
      </c>
      <c r="BH86" s="5">
        <v>100</v>
      </c>
      <c r="BI86" s="5">
        <v>5</v>
      </c>
      <c r="BJ86" s="5">
        <v>0</v>
      </c>
      <c r="BK86" s="5">
        <v>5</v>
      </c>
      <c r="BL86" s="5">
        <v>95</v>
      </c>
      <c r="BM86" s="5">
        <v>100</v>
      </c>
      <c r="BN86" s="5">
        <v>2</v>
      </c>
      <c r="BO86" s="5" t="s">
        <v>96</v>
      </c>
      <c r="BP86" s="5" t="s">
        <v>96</v>
      </c>
      <c r="BQ86" s="5">
        <v>12</v>
      </c>
      <c r="BR86" s="6" t="s">
        <v>97</v>
      </c>
      <c r="BS86" s="6" t="s">
        <v>97</v>
      </c>
      <c r="BT86" s="6" t="s">
        <v>97</v>
      </c>
      <c r="BU86" s="6" t="s">
        <v>96</v>
      </c>
      <c r="BV86" s="6" t="s">
        <v>96</v>
      </c>
      <c r="BW86" s="5">
        <v>0</v>
      </c>
      <c r="BX86" s="5">
        <v>0</v>
      </c>
      <c r="BY86" s="5">
        <v>9</v>
      </c>
      <c r="BZ86" s="5">
        <v>9</v>
      </c>
      <c r="CA86" s="5">
        <v>9</v>
      </c>
      <c r="CB86" s="6" t="s">
        <v>98</v>
      </c>
      <c r="CC86" s="6" t="s">
        <v>98</v>
      </c>
      <c r="CD86" s="6" t="s">
        <v>96</v>
      </c>
      <c r="CE86" s="6" t="s">
        <v>96</v>
      </c>
      <c r="CF86" s="6" t="s">
        <v>96</v>
      </c>
      <c r="CG86" s="6" t="s">
        <v>96</v>
      </c>
      <c r="CH86" s="6" t="s">
        <v>97</v>
      </c>
      <c r="CI86" s="6" t="s">
        <v>97</v>
      </c>
      <c r="CJ86" s="5">
        <v>0</v>
      </c>
      <c r="CK86" s="5">
        <v>8</v>
      </c>
      <c r="CL86" s="5">
        <v>8</v>
      </c>
      <c r="CM86" s="5">
        <v>0</v>
      </c>
      <c r="CN86" s="5">
        <v>0</v>
      </c>
      <c r="CO86" s="5">
        <v>0</v>
      </c>
    </row>
    <row r="87" spans="1:403" x14ac:dyDescent="0.3">
      <c r="A87" s="2" t="s">
        <v>92</v>
      </c>
      <c r="B87" s="2" t="s">
        <v>184</v>
      </c>
      <c r="C87" s="2" t="s">
        <v>216</v>
      </c>
      <c r="D87" s="2" t="s">
        <v>108</v>
      </c>
      <c r="E87" s="6" t="s">
        <v>95</v>
      </c>
      <c r="F87" s="5">
        <v>306</v>
      </c>
      <c r="G87" s="5">
        <v>45</v>
      </c>
      <c r="H87" s="5">
        <v>0</v>
      </c>
      <c r="I87" s="5">
        <v>0</v>
      </c>
      <c r="J87" s="5">
        <v>29</v>
      </c>
      <c r="K87" s="5">
        <v>16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248</v>
      </c>
      <c r="S87" s="5">
        <v>58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6">
        <v>0</v>
      </c>
      <c r="AA87" s="6" t="s">
        <v>96</v>
      </c>
      <c r="AB87" s="6" t="s">
        <v>97</v>
      </c>
      <c r="AC87" s="7"/>
      <c r="AD87" s="7"/>
      <c r="AE87" s="7"/>
      <c r="AF87" s="7"/>
      <c r="AG87" s="7"/>
      <c r="AH87" s="7"/>
      <c r="AI87" s="6" t="s">
        <v>96</v>
      </c>
      <c r="AJ87" s="5"/>
      <c r="AK87" s="8">
        <v>0.8</v>
      </c>
      <c r="AL87" s="8">
        <v>0.2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0</v>
      </c>
      <c r="AU87" s="5">
        <v>26</v>
      </c>
      <c r="AV87" s="5">
        <v>26</v>
      </c>
      <c r="AW87" s="5">
        <v>74</v>
      </c>
      <c r="AX87" s="5">
        <v>0</v>
      </c>
      <c r="AY87" s="5">
        <v>0</v>
      </c>
      <c r="AZ87" s="5">
        <v>26</v>
      </c>
      <c r="BA87" s="5">
        <v>20</v>
      </c>
      <c r="BB87" s="5">
        <v>80</v>
      </c>
      <c r="BC87" s="5">
        <v>0</v>
      </c>
      <c r="BD87" s="5">
        <v>0</v>
      </c>
      <c r="BE87" s="5">
        <v>26</v>
      </c>
      <c r="BF87" s="5">
        <v>26</v>
      </c>
      <c r="BG87" s="5">
        <v>26</v>
      </c>
      <c r="BH87" s="5">
        <v>26</v>
      </c>
      <c r="BI87" s="5">
        <v>6</v>
      </c>
      <c r="BJ87" s="5">
        <v>0</v>
      </c>
      <c r="BK87" s="5">
        <v>0</v>
      </c>
      <c r="BL87" s="5">
        <v>100</v>
      </c>
      <c r="BM87" s="5">
        <v>26</v>
      </c>
      <c r="BN87" s="5">
        <v>2</v>
      </c>
      <c r="BO87" s="5" t="s">
        <v>96</v>
      </c>
      <c r="BP87" s="5" t="s">
        <v>96</v>
      </c>
      <c r="BQ87" s="5">
        <v>2</v>
      </c>
      <c r="BR87" s="6" t="s">
        <v>97</v>
      </c>
      <c r="BS87" s="6" t="s">
        <v>97</v>
      </c>
      <c r="BT87" s="6" t="s">
        <v>97</v>
      </c>
      <c r="BU87" s="6" t="s">
        <v>97</v>
      </c>
      <c r="BV87" s="6" t="s">
        <v>97</v>
      </c>
      <c r="BW87" s="5">
        <v>1</v>
      </c>
      <c r="BX87" s="5">
        <v>1</v>
      </c>
      <c r="BY87" s="5">
        <v>2</v>
      </c>
      <c r="BZ87" s="5">
        <v>17</v>
      </c>
      <c r="CA87" s="5">
        <v>17</v>
      </c>
      <c r="CB87" s="6" t="s">
        <v>98</v>
      </c>
      <c r="CC87" s="6" t="s">
        <v>98</v>
      </c>
      <c r="CD87" s="6" t="s">
        <v>96</v>
      </c>
      <c r="CE87" s="6" t="s">
        <v>96</v>
      </c>
      <c r="CF87" s="6" t="s">
        <v>96</v>
      </c>
      <c r="CG87" s="6" t="s">
        <v>96</v>
      </c>
      <c r="CH87" s="6" t="s">
        <v>97</v>
      </c>
      <c r="CI87" s="7" t="s">
        <v>98</v>
      </c>
      <c r="CJ87" s="5">
        <v>2</v>
      </c>
      <c r="CK87" s="5">
        <v>2</v>
      </c>
      <c r="CL87" s="5">
        <v>2</v>
      </c>
      <c r="CM87" s="5">
        <v>0.5</v>
      </c>
      <c r="CN87" s="5">
        <v>0</v>
      </c>
      <c r="CO87" s="5">
        <v>0.5</v>
      </c>
      <c r="CR87" s="37"/>
    </row>
    <row r="88" spans="1:403" x14ac:dyDescent="0.3">
      <c r="A88" s="2" t="s">
        <v>92</v>
      </c>
      <c r="B88" s="2" t="s">
        <v>184</v>
      </c>
      <c r="C88" s="2" t="s">
        <v>217</v>
      </c>
      <c r="D88" s="2" t="s">
        <v>218</v>
      </c>
      <c r="E88" s="6" t="s">
        <v>102</v>
      </c>
      <c r="F88" s="5">
        <v>255</v>
      </c>
      <c r="G88" s="5">
        <v>44</v>
      </c>
      <c r="H88" s="5">
        <v>2</v>
      </c>
      <c r="I88" s="5">
        <v>12</v>
      </c>
      <c r="J88" s="5">
        <v>30</v>
      </c>
      <c r="K88" s="5">
        <v>1</v>
      </c>
      <c r="L88" s="5">
        <v>0</v>
      </c>
      <c r="M88" s="5">
        <v>0</v>
      </c>
      <c r="N88" s="5">
        <v>0</v>
      </c>
      <c r="O88" s="5">
        <v>0</v>
      </c>
      <c r="P88" s="5">
        <v>1</v>
      </c>
      <c r="Q88" s="5">
        <v>45</v>
      </c>
      <c r="R88" s="5">
        <v>199</v>
      </c>
      <c r="S88" s="5">
        <v>5</v>
      </c>
      <c r="T88" s="5">
        <v>0</v>
      </c>
      <c r="U88" s="5">
        <v>0</v>
      </c>
      <c r="V88" s="5">
        <v>0</v>
      </c>
      <c r="W88" s="5">
        <v>0</v>
      </c>
      <c r="X88" s="5">
        <v>6</v>
      </c>
      <c r="Y88" s="5">
        <v>0</v>
      </c>
      <c r="Z88" s="6">
        <v>0</v>
      </c>
      <c r="AA88" s="6" t="s">
        <v>96</v>
      </c>
      <c r="AB88" s="6" t="s">
        <v>96</v>
      </c>
      <c r="AC88" s="7"/>
      <c r="AD88" s="7"/>
      <c r="AE88" s="7"/>
      <c r="AF88" s="7"/>
      <c r="AG88" s="7"/>
      <c r="AH88" s="7"/>
      <c r="AI88" s="6" t="s">
        <v>96</v>
      </c>
      <c r="AJ88" s="5"/>
      <c r="AK88" s="8">
        <v>0.73</v>
      </c>
      <c r="AL88" s="8">
        <v>0</v>
      </c>
      <c r="AM88" s="8">
        <v>0.25</v>
      </c>
      <c r="AN88" s="8">
        <v>0</v>
      </c>
      <c r="AO88" s="8">
        <v>0</v>
      </c>
      <c r="AP88" s="8">
        <v>0.02</v>
      </c>
      <c r="AQ88" s="8">
        <v>0</v>
      </c>
      <c r="AR88" s="8">
        <v>0</v>
      </c>
      <c r="AS88" s="8">
        <v>0</v>
      </c>
      <c r="AT88" s="8">
        <v>0</v>
      </c>
      <c r="AU88" s="5">
        <v>0</v>
      </c>
      <c r="AV88" s="5">
        <v>0</v>
      </c>
      <c r="AW88" s="5">
        <v>0</v>
      </c>
      <c r="AX88" s="5">
        <v>100</v>
      </c>
      <c r="AY88" s="5">
        <v>0</v>
      </c>
      <c r="AZ88" s="5">
        <v>0</v>
      </c>
      <c r="BA88" s="5">
        <v>0</v>
      </c>
      <c r="BB88" s="5">
        <v>100</v>
      </c>
      <c r="BC88" s="5">
        <v>0</v>
      </c>
      <c r="BD88" s="5">
        <v>0</v>
      </c>
      <c r="BE88" s="5">
        <v>100</v>
      </c>
      <c r="BF88" s="5">
        <v>80</v>
      </c>
      <c r="BG88" s="5">
        <v>100</v>
      </c>
      <c r="BH88" s="5">
        <v>100</v>
      </c>
      <c r="BI88" s="5">
        <v>0</v>
      </c>
      <c r="BJ88" s="5">
        <v>0</v>
      </c>
      <c r="BK88" s="5">
        <v>15</v>
      </c>
      <c r="BL88" s="5">
        <v>85</v>
      </c>
      <c r="BM88" s="5">
        <v>98</v>
      </c>
      <c r="BN88" s="5">
        <v>2</v>
      </c>
      <c r="BO88" s="5" t="s">
        <v>96</v>
      </c>
      <c r="BP88" s="5" t="s">
        <v>96</v>
      </c>
      <c r="BQ88" s="5">
        <v>2</v>
      </c>
      <c r="BR88" s="6" t="s">
        <v>97</v>
      </c>
      <c r="BS88" s="6" t="s">
        <v>97</v>
      </c>
      <c r="BT88" s="6" t="s">
        <v>97</v>
      </c>
      <c r="BU88" s="6" t="s">
        <v>97</v>
      </c>
      <c r="BV88" s="6" t="s">
        <v>97</v>
      </c>
      <c r="BW88" s="5">
        <v>0</v>
      </c>
      <c r="BX88" s="5">
        <v>0</v>
      </c>
      <c r="BY88" s="5">
        <v>4</v>
      </c>
      <c r="BZ88" s="5">
        <v>5</v>
      </c>
      <c r="CA88" s="5">
        <v>25</v>
      </c>
      <c r="CB88" s="6" t="s">
        <v>98</v>
      </c>
      <c r="CC88" s="6" t="s">
        <v>98</v>
      </c>
      <c r="CD88" s="6" t="s">
        <v>96</v>
      </c>
      <c r="CE88" s="6" t="s">
        <v>96</v>
      </c>
      <c r="CF88" s="6" t="s">
        <v>96</v>
      </c>
      <c r="CG88" s="6" t="s">
        <v>96</v>
      </c>
      <c r="CH88" s="6" t="s">
        <v>96</v>
      </c>
      <c r="CI88" s="6" t="s">
        <v>96</v>
      </c>
      <c r="CJ88" s="5">
        <v>4</v>
      </c>
      <c r="CK88" s="5">
        <v>4</v>
      </c>
      <c r="CL88" s="5">
        <v>4</v>
      </c>
      <c r="CM88" s="5">
        <v>2</v>
      </c>
      <c r="CN88" s="5">
        <v>4</v>
      </c>
      <c r="CO88" s="5">
        <v>4</v>
      </c>
    </row>
    <row r="89" spans="1:403" x14ac:dyDescent="0.3">
      <c r="A89" s="2" t="s">
        <v>92</v>
      </c>
      <c r="B89" s="2" t="s">
        <v>184</v>
      </c>
      <c r="C89" s="2" t="s">
        <v>219</v>
      </c>
      <c r="D89" s="2" t="s">
        <v>186</v>
      </c>
      <c r="E89" s="6" t="s">
        <v>102</v>
      </c>
      <c r="F89" s="5">
        <v>725</v>
      </c>
      <c r="G89" s="5">
        <v>91</v>
      </c>
      <c r="H89" s="5">
        <v>2</v>
      </c>
      <c r="I89" s="5">
        <v>13</v>
      </c>
      <c r="J89" s="5">
        <v>30</v>
      </c>
      <c r="K89" s="5">
        <v>45</v>
      </c>
      <c r="L89" s="5">
        <v>3</v>
      </c>
      <c r="M89" s="5">
        <v>0</v>
      </c>
      <c r="N89" s="5">
        <v>0</v>
      </c>
      <c r="O89" s="5">
        <v>0</v>
      </c>
      <c r="P89" s="5">
        <v>0</v>
      </c>
      <c r="Q89" s="5">
        <v>80</v>
      </c>
      <c r="R89" s="5">
        <v>240</v>
      </c>
      <c r="S89" s="5">
        <v>360</v>
      </c>
      <c r="T89" s="5">
        <v>45</v>
      </c>
      <c r="U89" s="5">
        <v>0</v>
      </c>
      <c r="V89" s="5">
        <v>0</v>
      </c>
      <c r="W89" s="5">
        <v>0</v>
      </c>
      <c r="X89" s="5">
        <v>0</v>
      </c>
      <c r="Y89" s="5">
        <v>13</v>
      </c>
      <c r="Z89" s="5">
        <v>80</v>
      </c>
      <c r="AA89" s="6" t="s">
        <v>96</v>
      </c>
      <c r="AB89" s="6" t="s">
        <v>97</v>
      </c>
      <c r="AC89" s="7"/>
      <c r="AD89" s="7"/>
      <c r="AE89" s="7"/>
      <c r="AF89" s="7"/>
      <c r="AG89" s="7"/>
      <c r="AH89" s="7"/>
      <c r="AI89" s="6" t="s">
        <v>96</v>
      </c>
      <c r="AJ89" s="5"/>
      <c r="AK89" s="8">
        <v>0.3</v>
      </c>
      <c r="AL89" s="8">
        <v>0.1</v>
      </c>
      <c r="AM89" s="8">
        <v>0.6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8">
        <v>0</v>
      </c>
      <c r="AT89" s="8">
        <v>0</v>
      </c>
      <c r="AU89" s="5">
        <v>90</v>
      </c>
      <c r="AV89" s="5">
        <v>90</v>
      </c>
      <c r="AW89" s="5">
        <v>5</v>
      </c>
      <c r="AX89" s="5">
        <v>0</v>
      </c>
      <c r="AY89" s="5">
        <v>5</v>
      </c>
      <c r="AZ89" s="5">
        <v>100</v>
      </c>
      <c r="BA89" s="5">
        <v>10</v>
      </c>
      <c r="BB89" s="5">
        <v>5</v>
      </c>
      <c r="BC89" s="5">
        <v>0</v>
      </c>
      <c r="BD89" s="5">
        <v>85</v>
      </c>
      <c r="BE89" s="5">
        <v>100</v>
      </c>
      <c r="BF89" s="5">
        <v>100</v>
      </c>
      <c r="BG89" s="5">
        <v>100</v>
      </c>
      <c r="BH89" s="5">
        <v>0</v>
      </c>
      <c r="BI89" s="5">
        <v>0</v>
      </c>
      <c r="BJ89" s="5">
        <v>0</v>
      </c>
      <c r="BK89" s="5">
        <v>0</v>
      </c>
      <c r="BL89" s="5">
        <v>100</v>
      </c>
      <c r="BM89" s="5">
        <v>100</v>
      </c>
      <c r="BN89" s="5">
        <v>2</v>
      </c>
      <c r="BO89" s="5" t="s">
        <v>96</v>
      </c>
      <c r="BP89" s="5" t="s">
        <v>97</v>
      </c>
      <c r="BQ89" s="5" t="s">
        <v>98</v>
      </c>
      <c r="BR89" s="6" t="s">
        <v>97</v>
      </c>
      <c r="BS89" s="6" t="s">
        <v>97</v>
      </c>
      <c r="BT89" s="6" t="s">
        <v>97</v>
      </c>
      <c r="BU89" s="6" t="s">
        <v>96</v>
      </c>
      <c r="BV89" s="6" t="s">
        <v>96</v>
      </c>
      <c r="BW89" s="5">
        <v>0</v>
      </c>
      <c r="BX89" s="5">
        <v>5</v>
      </c>
      <c r="BY89" s="5">
        <v>5</v>
      </c>
      <c r="BZ89" s="23">
        <v>5</v>
      </c>
      <c r="CA89" s="5">
        <v>20</v>
      </c>
      <c r="CB89" s="6" t="s">
        <v>98</v>
      </c>
      <c r="CC89" s="6" t="s">
        <v>98</v>
      </c>
      <c r="CD89" s="6" t="s">
        <v>96</v>
      </c>
      <c r="CE89" s="6" t="s">
        <v>96</v>
      </c>
      <c r="CF89" s="6" t="s">
        <v>98</v>
      </c>
      <c r="CG89" s="6" t="s">
        <v>96</v>
      </c>
      <c r="CH89" s="6" t="s">
        <v>96</v>
      </c>
      <c r="CI89" s="6" t="s">
        <v>96</v>
      </c>
      <c r="CJ89" s="5">
        <v>5</v>
      </c>
      <c r="CK89" s="5">
        <v>5</v>
      </c>
      <c r="CL89" s="5">
        <v>5</v>
      </c>
      <c r="CM89" s="5">
        <v>0</v>
      </c>
      <c r="CN89" s="5">
        <v>0</v>
      </c>
      <c r="CO89" s="5">
        <v>0</v>
      </c>
    </row>
    <row r="90" spans="1:403" x14ac:dyDescent="0.3">
      <c r="A90" s="2" t="s">
        <v>92</v>
      </c>
      <c r="B90" s="2" t="s">
        <v>184</v>
      </c>
      <c r="C90" s="2" t="s">
        <v>220</v>
      </c>
      <c r="D90" s="2" t="s">
        <v>221</v>
      </c>
      <c r="E90" s="6" t="s">
        <v>95</v>
      </c>
      <c r="F90" s="5">
        <v>66</v>
      </c>
      <c r="G90" s="5">
        <v>7</v>
      </c>
      <c r="H90" s="5">
        <v>0</v>
      </c>
      <c r="I90" s="5">
        <v>0</v>
      </c>
      <c r="J90" s="5">
        <v>4</v>
      </c>
      <c r="K90" s="5">
        <v>3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38</v>
      </c>
      <c r="S90" s="5">
        <v>28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6" t="s">
        <v>96</v>
      </c>
      <c r="AB90" s="6" t="s">
        <v>97</v>
      </c>
      <c r="AC90" s="7"/>
      <c r="AD90" s="7"/>
      <c r="AE90" s="7"/>
      <c r="AF90" s="7"/>
      <c r="AG90" s="7"/>
      <c r="AH90" s="7"/>
      <c r="AI90" s="6" t="s">
        <v>96</v>
      </c>
      <c r="AJ90" s="5"/>
      <c r="AK90" s="8">
        <v>0.1</v>
      </c>
      <c r="AL90" s="8">
        <v>0.9</v>
      </c>
      <c r="AM90" s="8">
        <v>0</v>
      </c>
      <c r="AN90" s="8">
        <v>0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8">
        <v>0</v>
      </c>
      <c r="AU90" s="5">
        <v>40</v>
      </c>
      <c r="AV90" s="5">
        <v>40</v>
      </c>
      <c r="AW90" s="5">
        <v>60</v>
      </c>
      <c r="AX90" s="5">
        <v>0</v>
      </c>
      <c r="AY90" s="5">
        <v>0</v>
      </c>
      <c r="AZ90" s="5">
        <v>0</v>
      </c>
      <c r="BA90" s="5">
        <v>0</v>
      </c>
      <c r="BB90" s="5">
        <v>10</v>
      </c>
      <c r="BC90" s="5">
        <v>0</v>
      </c>
      <c r="BD90" s="5">
        <v>90</v>
      </c>
      <c r="BE90" s="5">
        <v>100</v>
      </c>
      <c r="BF90" s="5">
        <v>80</v>
      </c>
      <c r="BG90" s="5">
        <v>100</v>
      </c>
      <c r="BH90" s="5">
        <v>100</v>
      </c>
      <c r="BI90" s="5">
        <v>0</v>
      </c>
      <c r="BJ90" s="5">
        <v>0</v>
      </c>
      <c r="BK90" s="5">
        <v>0</v>
      </c>
      <c r="BL90" s="5">
        <v>100</v>
      </c>
      <c r="BM90" s="5">
        <v>100</v>
      </c>
      <c r="BN90" s="5">
        <v>2</v>
      </c>
      <c r="BO90" s="5" t="s">
        <v>96</v>
      </c>
      <c r="BP90" s="5" t="s">
        <v>96</v>
      </c>
      <c r="BQ90" s="5">
        <v>2</v>
      </c>
      <c r="BR90" s="6" t="s">
        <v>96</v>
      </c>
      <c r="BS90" s="6" t="s">
        <v>97</v>
      </c>
      <c r="BT90" s="6" t="s">
        <v>97</v>
      </c>
      <c r="BU90" s="6" t="s">
        <v>96</v>
      </c>
      <c r="BV90" s="6" t="s">
        <v>96</v>
      </c>
      <c r="BW90" s="5">
        <v>4</v>
      </c>
      <c r="BX90" s="5">
        <v>4</v>
      </c>
      <c r="BY90" s="5">
        <v>4</v>
      </c>
      <c r="BZ90" s="5">
        <v>4</v>
      </c>
      <c r="CA90" s="5">
        <v>13</v>
      </c>
      <c r="CB90" s="6" t="s">
        <v>96</v>
      </c>
      <c r="CC90" s="6" t="s">
        <v>96</v>
      </c>
      <c r="CD90" s="6" t="s">
        <v>96</v>
      </c>
      <c r="CE90" s="6" t="s">
        <v>96</v>
      </c>
      <c r="CF90" s="6" t="s">
        <v>96</v>
      </c>
      <c r="CG90" s="6" t="s">
        <v>97</v>
      </c>
      <c r="CH90" s="6" t="s">
        <v>97</v>
      </c>
      <c r="CI90" s="6" t="s">
        <v>97</v>
      </c>
      <c r="CJ90" s="5">
        <v>13</v>
      </c>
      <c r="CK90" s="5">
        <v>13</v>
      </c>
      <c r="CL90" s="5">
        <v>13</v>
      </c>
      <c r="CM90" s="5">
        <v>0</v>
      </c>
      <c r="CN90" s="5">
        <v>13</v>
      </c>
      <c r="CO90" s="5">
        <v>0</v>
      </c>
    </row>
    <row r="91" spans="1:403" x14ac:dyDescent="0.3">
      <c r="A91" s="2" t="s">
        <v>92</v>
      </c>
      <c r="B91" s="2" t="s">
        <v>184</v>
      </c>
      <c r="C91" s="2" t="s">
        <v>1567</v>
      </c>
      <c r="D91" s="6" t="s">
        <v>1555</v>
      </c>
      <c r="E91" s="6" t="s">
        <v>102</v>
      </c>
      <c r="F91" s="6">
        <v>519</v>
      </c>
      <c r="G91" s="72">
        <f>105*92%</f>
        <v>96.600000000000009</v>
      </c>
      <c r="H91" s="6" t="s">
        <v>98</v>
      </c>
      <c r="I91" s="6" t="s">
        <v>98</v>
      </c>
      <c r="J91" s="6" t="s">
        <v>98</v>
      </c>
      <c r="K91" s="6" t="s">
        <v>98</v>
      </c>
      <c r="L91" s="6" t="s">
        <v>98</v>
      </c>
      <c r="M91" s="6" t="s">
        <v>98</v>
      </c>
      <c r="N91" s="6" t="s">
        <v>98</v>
      </c>
      <c r="O91" s="6" t="s">
        <v>98</v>
      </c>
      <c r="P91" s="6" t="s">
        <v>98</v>
      </c>
      <c r="Q91" s="6" t="s">
        <v>98</v>
      </c>
      <c r="R91" s="6" t="s">
        <v>98</v>
      </c>
      <c r="S91" s="6" t="s">
        <v>98</v>
      </c>
      <c r="T91" s="6" t="s">
        <v>98</v>
      </c>
      <c r="U91" s="6" t="s">
        <v>98</v>
      </c>
      <c r="V91" s="6" t="s">
        <v>98</v>
      </c>
      <c r="W91" s="6" t="s">
        <v>98</v>
      </c>
      <c r="X91" s="6" t="s">
        <v>98</v>
      </c>
      <c r="Y91" s="6">
        <v>0</v>
      </c>
      <c r="Z91" s="6">
        <v>0</v>
      </c>
      <c r="AA91" s="6" t="s">
        <v>98</v>
      </c>
      <c r="AB91" s="6" t="s">
        <v>98</v>
      </c>
      <c r="AC91" s="7"/>
      <c r="AD91" s="7"/>
      <c r="AE91" s="7"/>
      <c r="AF91" s="7"/>
      <c r="AG91" s="7"/>
      <c r="AH91" s="7"/>
      <c r="AI91" s="6" t="s">
        <v>96</v>
      </c>
      <c r="AJ91" s="5"/>
      <c r="AK91" s="6" t="s">
        <v>98</v>
      </c>
      <c r="AL91" s="6" t="s">
        <v>98</v>
      </c>
      <c r="AM91" s="6" t="s">
        <v>98</v>
      </c>
      <c r="AN91" s="6" t="s">
        <v>98</v>
      </c>
      <c r="AO91" s="6" t="s">
        <v>98</v>
      </c>
      <c r="AP91" s="6" t="s">
        <v>98</v>
      </c>
      <c r="AQ91" s="6" t="s">
        <v>98</v>
      </c>
      <c r="AR91" s="6" t="s">
        <v>98</v>
      </c>
      <c r="AS91" s="6" t="s">
        <v>98</v>
      </c>
      <c r="AT91" s="6" t="s">
        <v>98</v>
      </c>
      <c r="AU91" s="6">
        <v>100</v>
      </c>
      <c r="AV91" s="6">
        <v>70</v>
      </c>
      <c r="AW91" s="6">
        <v>13</v>
      </c>
      <c r="AX91" s="6">
        <v>17</v>
      </c>
      <c r="AY91" s="6">
        <v>0</v>
      </c>
      <c r="AZ91" s="6">
        <v>100</v>
      </c>
      <c r="BA91" s="6">
        <v>70</v>
      </c>
      <c r="BB91" s="6">
        <v>25</v>
      </c>
      <c r="BC91" s="6">
        <v>0</v>
      </c>
      <c r="BD91" s="6">
        <v>5</v>
      </c>
      <c r="BE91" s="6">
        <v>100</v>
      </c>
      <c r="BF91" s="6">
        <v>100</v>
      </c>
      <c r="BG91" s="6">
        <v>100</v>
      </c>
      <c r="BH91" s="6">
        <v>0</v>
      </c>
      <c r="BI91" s="6">
        <v>0</v>
      </c>
      <c r="BJ91" s="6">
        <v>0</v>
      </c>
      <c r="BK91" s="6">
        <v>0</v>
      </c>
      <c r="BL91" s="6">
        <v>100</v>
      </c>
      <c r="BM91" s="6">
        <v>100</v>
      </c>
      <c r="BN91" s="6">
        <v>1</v>
      </c>
      <c r="BO91" s="6" t="s">
        <v>96</v>
      </c>
      <c r="BP91" s="6" t="s">
        <v>96</v>
      </c>
      <c r="BQ91" s="6">
        <v>1</v>
      </c>
      <c r="BR91" s="6" t="s">
        <v>96</v>
      </c>
      <c r="BS91" s="6" t="s">
        <v>97</v>
      </c>
      <c r="BT91" s="6" t="s">
        <v>97</v>
      </c>
      <c r="BU91" s="6" t="s">
        <v>96</v>
      </c>
      <c r="BV91" s="6" t="s">
        <v>96</v>
      </c>
      <c r="BW91" s="5">
        <v>0</v>
      </c>
      <c r="BX91" s="5">
        <v>0</v>
      </c>
      <c r="BY91" s="5">
        <v>5</v>
      </c>
      <c r="BZ91" s="5">
        <v>14</v>
      </c>
      <c r="CA91" s="5">
        <v>14</v>
      </c>
      <c r="CB91" s="6" t="s">
        <v>98</v>
      </c>
      <c r="CC91" s="6" t="s">
        <v>98</v>
      </c>
      <c r="CD91" s="6" t="s">
        <v>98</v>
      </c>
      <c r="CE91" s="6" t="s">
        <v>98</v>
      </c>
      <c r="CF91" s="6" t="s">
        <v>98</v>
      </c>
      <c r="CG91" s="6" t="s">
        <v>98</v>
      </c>
      <c r="CH91" s="6" t="s">
        <v>98</v>
      </c>
      <c r="CI91" s="6" t="s">
        <v>98</v>
      </c>
      <c r="CJ91" s="6">
        <v>6</v>
      </c>
      <c r="CK91" s="6">
        <v>17</v>
      </c>
      <c r="CL91" s="6">
        <v>17</v>
      </c>
      <c r="CM91" s="6">
        <v>0</v>
      </c>
      <c r="CN91" s="6">
        <v>17</v>
      </c>
      <c r="CO91" s="6">
        <v>0</v>
      </c>
      <c r="CP91" s="37"/>
      <c r="CQ91" s="37"/>
      <c r="CR91" s="37"/>
      <c r="CS91" s="37"/>
      <c r="CT91" s="37"/>
      <c r="CU91" s="37"/>
      <c r="CV91" s="37"/>
      <c r="CW91" s="37"/>
      <c r="CX91" s="37"/>
      <c r="CY91" s="37"/>
      <c r="CZ91" s="37"/>
      <c r="DA91" s="37"/>
      <c r="DB91" s="37"/>
      <c r="DC91" s="37"/>
      <c r="DD91" s="37"/>
      <c r="DE91" s="37"/>
      <c r="DF91" s="37"/>
      <c r="DG91" s="37"/>
      <c r="DH91" s="37"/>
      <c r="DI91" s="37"/>
      <c r="DJ91" s="37"/>
      <c r="DK91" s="37"/>
      <c r="DL91" s="37"/>
      <c r="DM91" s="37"/>
      <c r="DN91" s="37"/>
      <c r="DO91" s="37"/>
      <c r="DP91" s="37"/>
      <c r="DQ91" s="37"/>
      <c r="DR91" s="37"/>
      <c r="DS91" s="37"/>
      <c r="DT91" s="37"/>
      <c r="DU91" s="37"/>
      <c r="DV91" s="37"/>
      <c r="DW91" s="37"/>
      <c r="DX91" s="37"/>
      <c r="DY91" s="37"/>
      <c r="DZ91" s="37"/>
      <c r="EA91" s="37"/>
      <c r="EB91" s="37"/>
      <c r="EC91" s="37"/>
      <c r="ED91" s="37"/>
      <c r="EE91" s="37"/>
      <c r="EF91" s="37"/>
      <c r="EG91" s="37"/>
      <c r="EH91" s="37"/>
      <c r="EI91" s="37"/>
      <c r="EJ91" s="37"/>
      <c r="EK91" s="37"/>
      <c r="EL91" s="37"/>
      <c r="EM91" s="37"/>
      <c r="EN91" s="37"/>
      <c r="EO91" s="37"/>
      <c r="EP91" s="37"/>
      <c r="EQ91" s="37"/>
      <c r="ER91" s="37"/>
      <c r="ES91" s="37"/>
      <c r="ET91" s="37"/>
      <c r="EU91" s="37"/>
      <c r="EV91" s="37"/>
      <c r="EW91" s="37"/>
      <c r="EX91" s="37"/>
      <c r="EY91" s="37"/>
      <c r="EZ91" s="37"/>
      <c r="FA91" s="37"/>
      <c r="FB91" s="37"/>
      <c r="FC91" s="37"/>
      <c r="FD91" s="37"/>
      <c r="FE91" s="37"/>
      <c r="FF91" s="37"/>
      <c r="FG91" s="37"/>
      <c r="FH91" s="37"/>
      <c r="FI91" s="37"/>
      <c r="FJ91" s="37"/>
      <c r="FK91" s="37"/>
      <c r="FL91" s="37"/>
      <c r="FM91" s="37"/>
      <c r="FN91" s="37"/>
      <c r="FO91" s="37"/>
      <c r="FP91" s="37"/>
      <c r="FQ91" s="37"/>
      <c r="FR91" s="37"/>
      <c r="FS91" s="37"/>
      <c r="FT91" s="37"/>
      <c r="FU91" s="37"/>
      <c r="FV91" s="37"/>
      <c r="FW91" s="37"/>
      <c r="FX91" s="37"/>
      <c r="FY91" s="37"/>
      <c r="FZ91" s="37"/>
      <c r="GA91" s="37"/>
      <c r="GB91" s="37"/>
      <c r="GC91" s="37"/>
      <c r="GD91" s="37"/>
      <c r="GE91" s="37"/>
      <c r="GF91" s="37"/>
      <c r="GG91" s="37"/>
      <c r="GH91" s="37"/>
      <c r="GI91" s="37"/>
      <c r="GJ91" s="37"/>
      <c r="GK91" s="37"/>
      <c r="GL91" s="37"/>
      <c r="GM91" s="37"/>
      <c r="GN91" s="37"/>
      <c r="GO91" s="37"/>
      <c r="GP91" s="37"/>
      <c r="GQ91" s="37"/>
      <c r="GR91" s="37"/>
      <c r="GS91" s="37"/>
      <c r="GT91" s="37"/>
      <c r="GU91" s="37"/>
      <c r="GV91" s="37"/>
      <c r="GW91" s="37"/>
      <c r="GX91" s="37"/>
      <c r="GY91" s="37"/>
      <c r="GZ91" s="37"/>
      <c r="HA91" s="37"/>
      <c r="HB91" s="37"/>
      <c r="HC91" s="37"/>
      <c r="HD91" s="37"/>
      <c r="HE91" s="37"/>
      <c r="HF91" s="37"/>
      <c r="HG91" s="37"/>
      <c r="HH91" s="37"/>
      <c r="HI91" s="37"/>
      <c r="HJ91" s="37"/>
      <c r="HK91" s="37"/>
      <c r="HL91" s="37"/>
      <c r="HM91" s="37"/>
      <c r="HN91" s="37"/>
      <c r="HO91" s="37"/>
      <c r="HP91" s="37"/>
      <c r="HQ91" s="37"/>
      <c r="HR91" s="37"/>
      <c r="HS91" s="37"/>
      <c r="HT91" s="37"/>
      <c r="HU91" s="37"/>
      <c r="HV91" s="37"/>
      <c r="HW91" s="37"/>
      <c r="HX91" s="37"/>
      <c r="HY91" s="37"/>
      <c r="HZ91" s="37"/>
      <c r="IA91" s="37"/>
      <c r="IB91" s="37"/>
      <c r="IC91" s="37"/>
      <c r="ID91" s="37"/>
      <c r="IE91" s="37"/>
      <c r="IF91" s="37"/>
      <c r="IG91" s="37"/>
      <c r="IH91" s="37"/>
      <c r="II91" s="37"/>
      <c r="IJ91" s="37"/>
      <c r="IK91" s="37"/>
      <c r="IL91" s="37"/>
      <c r="IM91" s="37"/>
      <c r="IN91" s="37"/>
      <c r="IO91" s="37"/>
      <c r="IP91" s="37"/>
      <c r="IQ91" s="37"/>
      <c r="IR91" s="37"/>
      <c r="IS91" s="37"/>
      <c r="IT91" s="37"/>
      <c r="IU91" s="37"/>
      <c r="IV91" s="37"/>
      <c r="IW91" s="37"/>
      <c r="IX91" s="37"/>
      <c r="IY91" s="37"/>
      <c r="IZ91" s="37"/>
      <c r="JA91" s="37"/>
      <c r="JB91" s="37"/>
      <c r="JC91" s="37"/>
      <c r="JD91" s="37"/>
      <c r="JE91" s="37"/>
      <c r="JF91" s="37"/>
      <c r="JG91" s="37"/>
      <c r="JH91" s="37"/>
      <c r="JI91" s="37"/>
      <c r="JJ91" s="37"/>
      <c r="JK91" s="37"/>
      <c r="JL91" s="37"/>
      <c r="JM91" s="37"/>
      <c r="JN91" s="37"/>
      <c r="JO91" s="37"/>
      <c r="JP91" s="37"/>
      <c r="JQ91" s="37"/>
      <c r="JR91" s="37"/>
      <c r="JS91" s="37"/>
      <c r="JT91" s="37"/>
      <c r="JU91" s="37"/>
      <c r="JV91" s="37"/>
      <c r="JW91" s="37"/>
      <c r="JX91" s="37"/>
      <c r="JY91" s="37"/>
      <c r="JZ91" s="37"/>
      <c r="KA91" s="37"/>
      <c r="KB91" s="37"/>
      <c r="KC91" s="37"/>
      <c r="KD91" s="37"/>
      <c r="KE91" s="37"/>
      <c r="KF91" s="37"/>
      <c r="KG91" s="37"/>
      <c r="KH91" s="37"/>
      <c r="KI91" s="37"/>
      <c r="KJ91" s="37"/>
      <c r="KK91" s="37"/>
      <c r="KL91" s="37"/>
      <c r="KM91" s="37"/>
      <c r="KN91" s="37"/>
      <c r="KO91" s="37"/>
      <c r="KP91" s="37"/>
      <c r="KQ91" s="37"/>
      <c r="KR91" s="37"/>
      <c r="KS91" s="37"/>
      <c r="KT91" s="37"/>
      <c r="KU91" s="37"/>
      <c r="KV91" s="37"/>
      <c r="KW91" s="37"/>
      <c r="KX91" s="37"/>
      <c r="KY91" s="37"/>
      <c r="KZ91" s="37"/>
      <c r="LA91" s="37"/>
      <c r="LB91" s="37"/>
      <c r="LC91" s="37"/>
      <c r="LD91" s="37"/>
      <c r="LE91" s="37"/>
      <c r="LF91" s="37"/>
      <c r="LG91" s="37"/>
      <c r="LH91" s="37"/>
      <c r="LI91" s="37"/>
      <c r="LJ91" s="37"/>
      <c r="LK91" s="37"/>
      <c r="LL91" s="37"/>
      <c r="LM91" s="37"/>
      <c r="LN91" s="37"/>
      <c r="LO91" s="37"/>
      <c r="LP91" s="37"/>
      <c r="LQ91" s="37"/>
      <c r="LR91" s="37"/>
      <c r="LS91" s="37"/>
      <c r="LT91" s="37"/>
      <c r="LU91" s="37"/>
      <c r="LV91" s="37"/>
      <c r="LW91" s="37"/>
      <c r="LX91" s="37"/>
      <c r="LY91" s="37"/>
      <c r="LZ91" s="37"/>
      <c r="MA91" s="37"/>
      <c r="MB91" s="37"/>
      <c r="MC91" s="37"/>
      <c r="MD91" s="37"/>
      <c r="ME91" s="37"/>
      <c r="MF91" s="37"/>
      <c r="MG91" s="37"/>
      <c r="MH91" s="37"/>
      <c r="MI91" s="37"/>
      <c r="MJ91" s="37"/>
      <c r="MK91" s="37"/>
      <c r="ML91" s="37"/>
      <c r="MM91" s="37"/>
      <c r="MN91" s="37"/>
      <c r="MO91" s="37"/>
      <c r="MP91" s="37"/>
      <c r="MQ91" s="37"/>
      <c r="MR91" s="37"/>
      <c r="MS91" s="37"/>
      <c r="MT91" s="37"/>
      <c r="MU91" s="37"/>
      <c r="MV91" s="37"/>
      <c r="MW91" s="37"/>
      <c r="MX91" s="37"/>
      <c r="MY91" s="37"/>
      <c r="MZ91" s="37"/>
      <c r="NA91" s="37"/>
      <c r="NB91" s="37"/>
      <c r="NC91" s="37"/>
      <c r="ND91" s="37"/>
      <c r="NE91" s="37"/>
      <c r="NF91" s="37"/>
      <c r="NG91" s="37"/>
      <c r="NH91" s="37"/>
      <c r="NI91" s="37"/>
      <c r="NJ91" s="37"/>
      <c r="NK91" s="37"/>
      <c r="NL91" s="37"/>
      <c r="NM91" s="37"/>
      <c r="NN91" s="37"/>
      <c r="NO91" s="37"/>
      <c r="NP91" s="37"/>
      <c r="NQ91" s="37"/>
      <c r="NR91" s="37"/>
      <c r="NS91" s="37"/>
      <c r="NT91" s="37"/>
      <c r="NU91" s="37"/>
      <c r="NV91" s="37"/>
      <c r="NW91" s="37"/>
      <c r="NX91" s="37"/>
      <c r="NY91" s="37"/>
      <c r="NZ91" s="37"/>
      <c r="OA91" s="37"/>
      <c r="OB91" s="37"/>
      <c r="OC91" s="37"/>
      <c r="OD91" s="37"/>
      <c r="OE91" s="37"/>
      <c r="OF91" s="37"/>
      <c r="OG91" s="37"/>
      <c r="OH91" s="37"/>
      <c r="OI91" s="37"/>
      <c r="OJ91" s="37"/>
      <c r="OK91" s="37"/>
      <c r="OL91" s="37"/>
      <c r="OM91" s="37"/>
    </row>
    <row r="92" spans="1:403" x14ac:dyDescent="0.3">
      <c r="A92" s="2" t="s">
        <v>92</v>
      </c>
      <c r="B92" s="2" t="s">
        <v>184</v>
      </c>
      <c r="C92" s="2" t="s">
        <v>222</v>
      </c>
      <c r="D92" s="2" t="s">
        <v>223</v>
      </c>
      <c r="E92" s="6" t="s">
        <v>104</v>
      </c>
      <c r="F92" s="5">
        <v>51</v>
      </c>
      <c r="G92" s="5">
        <v>15</v>
      </c>
      <c r="H92" s="5">
        <v>3</v>
      </c>
      <c r="I92" s="5">
        <v>15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51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11</v>
      </c>
      <c r="Z92" s="5">
        <v>27</v>
      </c>
      <c r="AA92" s="6" t="s">
        <v>96</v>
      </c>
      <c r="AB92" s="6" t="s">
        <v>97</v>
      </c>
      <c r="AC92" s="7"/>
      <c r="AD92" s="7"/>
      <c r="AE92" s="5" t="s">
        <v>96</v>
      </c>
      <c r="AF92" s="7"/>
      <c r="AG92" s="7"/>
      <c r="AH92" s="7"/>
      <c r="AI92" s="6"/>
      <c r="AJ92" s="5">
        <v>2500</v>
      </c>
      <c r="AK92" s="8">
        <v>0.05</v>
      </c>
      <c r="AL92" s="8">
        <v>0.9</v>
      </c>
      <c r="AM92" s="8">
        <v>0.05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0</v>
      </c>
      <c r="AT92" s="8">
        <v>0</v>
      </c>
      <c r="AU92" s="5">
        <v>0</v>
      </c>
      <c r="AV92" s="5">
        <v>0</v>
      </c>
      <c r="AW92" s="5">
        <v>0</v>
      </c>
      <c r="AX92" s="5">
        <v>100</v>
      </c>
      <c r="AY92" s="5">
        <v>0</v>
      </c>
      <c r="AZ92" s="5">
        <v>0</v>
      </c>
      <c r="BA92" s="5">
        <v>0</v>
      </c>
      <c r="BB92" s="5">
        <v>100</v>
      </c>
      <c r="BC92" s="5">
        <v>0</v>
      </c>
      <c r="BD92" s="5">
        <v>0</v>
      </c>
      <c r="BE92" s="5">
        <v>100</v>
      </c>
      <c r="BF92" s="5">
        <v>100</v>
      </c>
      <c r="BG92" s="5">
        <v>100</v>
      </c>
      <c r="BH92" s="5">
        <v>0</v>
      </c>
      <c r="BI92" s="5">
        <v>0</v>
      </c>
      <c r="BJ92" s="5">
        <v>0</v>
      </c>
      <c r="BK92" s="5">
        <v>0</v>
      </c>
      <c r="BL92" s="5">
        <v>100</v>
      </c>
      <c r="BM92" s="5">
        <v>100</v>
      </c>
      <c r="BN92" s="5">
        <v>2</v>
      </c>
      <c r="BO92" s="5" t="s">
        <v>96</v>
      </c>
      <c r="BP92" s="5" t="s">
        <v>97</v>
      </c>
      <c r="BQ92" s="5" t="s">
        <v>98</v>
      </c>
      <c r="BR92" s="6" t="s">
        <v>97</v>
      </c>
      <c r="BS92" s="6" t="s">
        <v>97</v>
      </c>
      <c r="BT92" s="6" t="s">
        <v>97</v>
      </c>
      <c r="BU92" s="6" t="s">
        <v>97</v>
      </c>
      <c r="BV92" s="6" t="s">
        <v>97</v>
      </c>
      <c r="BW92" s="5">
        <v>3</v>
      </c>
      <c r="BX92" s="5">
        <v>3</v>
      </c>
      <c r="BY92" s="5">
        <v>13</v>
      </c>
      <c r="BZ92" s="5">
        <v>13</v>
      </c>
      <c r="CA92" s="5">
        <v>13</v>
      </c>
      <c r="CB92" s="6" t="s">
        <v>96</v>
      </c>
      <c r="CC92" s="6" t="s">
        <v>96</v>
      </c>
      <c r="CD92" s="6" t="s">
        <v>96</v>
      </c>
      <c r="CE92" s="6" t="s">
        <v>96</v>
      </c>
      <c r="CF92" s="6" t="s">
        <v>96</v>
      </c>
      <c r="CG92" s="6" t="s">
        <v>96</v>
      </c>
      <c r="CH92" s="6" t="s">
        <v>97</v>
      </c>
      <c r="CI92" s="7" t="s">
        <v>98</v>
      </c>
      <c r="CJ92" s="5">
        <v>13</v>
      </c>
      <c r="CK92" s="5">
        <v>13</v>
      </c>
      <c r="CL92" s="5">
        <v>13</v>
      </c>
      <c r="CM92" s="5">
        <v>0</v>
      </c>
      <c r="CN92" s="5">
        <v>13</v>
      </c>
      <c r="CO92" s="5">
        <v>3</v>
      </c>
    </row>
    <row r="93" spans="1:403" x14ac:dyDescent="0.3">
      <c r="A93" s="2" t="s">
        <v>92</v>
      </c>
      <c r="B93" s="2" t="s">
        <v>184</v>
      </c>
      <c r="C93" s="2" t="s">
        <v>222</v>
      </c>
      <c r="D93" s="2" t="s">
        <v>224</v>
      </c>
      <c r="E93" s="6" t="s">
        <v>95</v>
      </c>
      <c r="F93" s="5">
        <v>200</v>
      </c>
      <c r="G93" s="5">
        <v>40</v>
      </c>
      <c r="H93" s="5">
        <v>0</v>
      </c>
      <c r="I93" s="5">
        <v>0</v>
      </c>
      <c r="J93" s="5">
        <v>35</v>
      </c>
      <c r="K93" s="5">
        <v>5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185</v>
      </c>
      <c r="S93" s="5">
        <v>15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6">
        <v>0</v>
      </c>
      <c r="AA93" s="6" t="s">
        <v>96</v>
      </c>
      <c r="AB93" s="6" t="s">
        <v>97</v>
      </c>
      <c r="AC93" s="7"/>
      <c r="AD93" s="7"/>
      <c r="AE93" s="7"/>
      <c r="AF93" s="7"/>
      <c r="AG93" s="7"/>
      <c r="AH93" s="7"/>
      <c r="AI93" s="6" t="s">
        <v>96</v>
      </c>
      <c r="AJ93" s="5"/>
      <c r="AK93" s="8">
        <v>0.85</v>
      </c>
      <c r="AL93" s="8">
        <v>0.01</v>
      </c>
      <c r="AM93" s="8">
        <v>0.04</v>
      </c>
      <c r="AN93" s="8">
        <v>0</v>
      </c>
      <c r="AO93" s="8">
        <v>0</v>
      </c>
      <c r="AP93" s="8">
        <v>0.05</v>
      </c>
      <c r="AQ93" s="8">
        <v>0.05</v>
      </c>
      <c r="AR93" s="8">
        <v>0</v>
      </c>
      <c r="AS93" s="8">
        <v>0</v>
      </c>
      <c r="AT93" s="8">
        <v>0</v>
      </c>
      <c r="AU93" s="5">
        <v>100</v>
      </c>
      <c r="AV93" s="5">
        <v>20</v>
      </c>
      <c r="AW93" s="5">
        <v>75</v>
      </c>
      <c r="AX93" s="5">
        <v>5</v>
      </c>
      <c r="AY93" s="5">
        <v>0</v>
      </c>
      <c r="AZ93" s="5">
        <v>0</v>
      </c>
      <c r="BA93" s="5">
        <v>0</v>
      </c>
      <c r="BB93" s="5">
        <v>90</v>
      </c>
      <c r="BC93" s="5">
        <v>0</v>
      </c>
      <c r="BD93" s="5">
        <v>10</v>
      </c>
      <c r="BE93" s="5">
        <v>100</v>
      </c>
      <c r="BF93" s="5">
        <v>100</v>
      </c>
      <c r="BG93" s="5">
        <v>100</v>
      </c>
      <c r="BH93" s="5">
        <v>100</v>
      </c>
      <c r="BI93" s="5">
        <v>50</v>
      </c>
      <c r="BJ93" s="5">
        <v>0</v>
      </c>
      <c r="BK93" s="5">
        <v>30</v>
      </c>
      <c r="BL93" s="5">
        <v>70</v>
      </c>
      <c r="BM93" s="5">
        <v>90</v>
      </c>
      <c r="BN93" s="5">
        <v>2</v>
      </c>
      <c r="BO93" s="5" t="s">
        <v>96</v>
      </c>
      <c r="BP93" s="5" t="s">
        <v>96</v>
      </c>
      <c r="BQ93" s="5">
        <v>1</v>
      </c>
      <c r="BR93" s="6" t="s">
        <v>96</v>
      </c>
      <c r="BS93" s="6" t="s">
        <v>97</v>
      </c>
      <c r="BT93" s="6" t="s">
        <v>97</v>
      </c>
      <c r="BU93" s="6" t="s">
        <v>97</v>
      </c>
      <c r="BV93" s="6" t="s">
        <v>97</v>
      </c>
      <c r="BW93" s="5">
        <v>2</v>
      </c>
      <c r="BX93" s="5">
        <v>2</v>
      </c>
      <c r="BY93" s="5">
        <v>10</v>
      </c>
      <c r="BZ93" s="5">
        <v>10</v>
      </c>
      <c r="CA93" s="5">
        <v>10</v>
      </c>
      <c r="CB93" s="6" t="s">
        <v>98</v>
      </c>
      <c r="CC93" s="6" t="s">
        <v>98</v>
      </c>
      <c r="CD93" s="6" t="s">
        <v>96</v>
      </c>
      <c r="CE93" s="6" t="s">
        <v>96</v>
      </c>
      <c r="CF93" s="6" t="s">
        <v>96</v>
      </c>
      <c r="CG93" s="6" t="s">
        <v>96</v>
      </c>
      <c r="CH93" s="6" t="s">
        <v>97</v>
      </c>
      <c r="CI93" s="7" t="s">
        <v>98</v>
      </c>
      <c r="CJ93" s="5">
        <v>10</v>
      </c>
      <c r="CK93" s="5">
        <v>10</v>
      </c>
      <c r="CL93" s="5">
        <v>10</v>
      </c>
      <c r="CM93" s="5">
        <v>0</v>
      </c>
      <c r="CN93" s="5">
        <v>10</v>
      </c>
      <c r="CO93" s="5">
        <v>0</v>
      </c>
    </row>
    <row r="94" spans="1:403" x14ac:dyDescent="0.3">
      <c r="A94" s="2" t="s">
        <v>92</v>
      </c>
      <c r="B94" s="2" t="s">
        <v>225</v>
      </c>
      <c r="C94" s="2" t="s">
        <v>226</v>
      </c>
      <c r="D94" s="2" t="s">
        <v>227</v>
      </c>
      <c r="E94" s="6" t="s">
        <v>102</v>
      </c>
      <c r="F94" s="5">
        <v>128</v>
      </c>
      <c r="G94" s="5">
        <v>20</v>
      </c>
      <c r="H94" s="5">
        <v>1</v>
      </c>
      <c r="I94" s="5">
        <v>18</v>
      </c>
      <c r="J94" s="5">
        <v>2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120</v>
      </c>
      <c r="R94" s="5">
        <v>8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6" t="s">
        <v>96</v>
      </c>
      <c r="AB94" s="6" t="s">
        <v>96</v>
      </c>
      <c r="AC94" s="7"/>
      <c r="AD94" s="7"/>
      <c r="AE94" s="7"/>
      <c r="AF94" s="7"/>
      <c r="AG94" s="7"/>
      <c r="AH94" s="7"/>
      <c r="AI94" s="6" t="s">
        <v>96</v>
      </c>
      <c r="AJ94" s="5"/>
      <c r="AK94" s="8">
        <v>1</v>
      </c>
      <c r="AL94" s="8">
        <v>0</v>
      </c>
      <c r="AM94" s="8">
        <v>0</v>
      </c>
      <c r="AN94" s="8">
        <v>0</v>
      </c>
      <c r="AO94" s="8">
        <v>0</v>
      </c>
      <c r="AP94" s="8">
        <v>0</v>
      </c>
      <c r="AQ94" s="8">
        <v>0</v>
      </c>
      <c r="AR94" s="8">
        <v>0</v>
      </c>
      <c r="AS94" s="8">
        <v>0</v>
      </c>
      <c r="AT94" s="8">
        <v>0</v>
      </c>
      <c r="AU94" s="5">
        <v>100</v>
      </c>
      <c r="AV94" s="5">
        <v>0</v>
      </c>
      <c r="AW94" s="5">
        <v>0</v>
      </c>
      <c r="AX94" s="5">
        <v>50</v>
      </c>
      <c r="AY94" s="5">
        <v>50</v>
      </c>
      <c r="AZ94" s="5">
        <v>100</v>
      </c>
      <c r="BA94" s="5">
        <v>100</v>
      </c>
      <c r="BB94" s="5">
        <v>0</v>
      </c>
      <c r="BC94" s="5">
        <v>0</v>
      </c>
      <c r="BD94" s="5">
        <v>0</v>
      </c>
      <c r="BE94" s="5">
        <v>100</v>
      </c>
      <c r="BF94" s="5">
        <v>100</v>
      </c>
      <c r="BG94" s="5">
        <v>100</v>
      </c>
      <c r="BH94" s="5">
        <v>100</v>
      </c>
      <c r="BI94" s="5">
        <v>0</v>
      </c>
      <c r="BJ94" s="5">
        <v>0</v>
      </c>
      <c r="BK94" s="5">
        <v>0</v>
      </c>
      <c r="BL94" s="5">
        <v>100</v>
      </c>
      <c r="BM94" s="5">
        <v>100</v>
      </c>
      <c r="BN94" s="5">
        <v>2</v>
      </c>
      <c r="BO94" s="5" t="s">
        <v>96</v>
      </c>
      <c r="BP94" s="5" t="s">
        <v>97</v>
      </c>
      <c r="BQ94" s="5" t="s">
        <v>98</v>
      </c>
      <c r="BR94" s="6" t="s">
        <v>97</v>
      </c>
      <c r="BS94" s="6" t="s">
        <v>97</v>
      </c>
      <c r="BT94" s="6" t="s">
        <v>97</v>
      </c>
      <c r="BU94" s="6" t="s">
        <v>97</v>
      </c>
      <c r="BV94" s="6" t="s">
        <v>97</v>
      </c>
      <c r="BW94" s="5">
        <v>0</v>
      </c>
      <c r="BX94" s="5">
        <v>0</v>
      </c>
      <c r="BY94" s="5">
        <v>0</v>
      </c>
      <c r="BZ94" s="5">
        <v>0</v>
      </c>
      <c r="CA94" s="5">
        <v>16</v>
      </c>
      <c r="CB94" s="6" t="s">
        <v>98</v>
      </c>
      <c r="CC94" s="6" t="s">
        <v>98</v>
      </c>
      <c r="CD94" s="6" t="s">
        <v>98</v>
      </c>
      <c r="CE94" s="6" t="s">
        <v>98</v>
      </c>
      <c r="CF94" s="6" t="s">
        <v>96</v>
      </c>
      <c r="CG94" s="6" t="s">
        <v>96</v>
      </c>
      <c r="CH94" s="6" t="s">
        <v>96</v>
      </c>
      <c r="CI94" s="6" t="s">
        <v>96</v>
      </c>
      <c r="CJ94" s="5">
        <v>0</v>
      </c>
      <c r="CK94" s="5">
        <v>16</v>
      </c>
      <c r="CL94" s="5">
        <v>16</v>
      </c>
      <c r="CM94" s="5">
        <v>0</v>
      </c>
      <c r="CN94" s="5">
        <v>0</v>
      </c>
      <c r="CO94" s="5">
        <v>0</v>
      </c>
    </row>
    <row r="95" spans="1:403" x14ac:dyDescent="0.3">
      <c r="A95" s="2" t="s">
        <v>92</v>
      </c>
      <c r="B95" s="2" t="s">
        <v>225</v>
      </c>
      <c r="C95" s="2" t="s">
        <v>226</v>
      </c>
      <c r="D95" s="2" t="s">
        <v>228</v>
      </c>
      <c r="E95" s="6" t="s">
        <v>102</v>
      </c>
      <c r="F95" s="5">
        <v>120</v>
      </c>
      <c r="G95" s="5">
        <v>31</v>
      </c>
      <c r="H95" s="5">
        <v>7</v>
      </c>
      <c r="I95" s="5">
        <v>31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120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6" t="s">
        <v>96</v>
      </c>
      <c r="AB95" s="6" t="s">
        <v>97</v>
      </c>
      <c r="AC95" s="7"/>
      <c r="AD95" s="7"/>
      <c r="AE95" s="7"/>
      <c r="AF95" s="7"/>
      <c r="AG95" s="7"/>
      <c r="AH95" s="7"/>
      <c r="AI95" s="6" t="s">
        <v>96</v>
      </c>
      <c r="AJ95" s="5"/>
      <c r="AK95" s="8">
        <v>1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0</v>
      </c>
      <c r="AS95" s="8">
        <v>0</v>
      </c>
      <c r="AT95" s="8">
        <v>0</v>
      </c>
      <c r="AU95" s="5">
        <v>100</v>
      </c>
      <c r="AV95" s="5">
        <v>100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80</v>
      </c>
      <c r="BC95" s="5">
        <v>0</v>
      </c>
      <c r="BD95" s="5">
        <v>20</v>
      </c>
      <c r="BE95" s="5">
        <v>100</v>
      </c>
      <c r="BF95" s="5">
        <v>100</v>
      </c>
      <c r="BG95" s="5">
        <v>100</v>
      </c>
      <c r="BH95" s="5">
        <v>100</v>
      </c>
      <c r="BI95" s="5">
        <v>50</v>
      </c>
      <c r="BJ95" s="5">
        <v>10</v>
      </c>
      <c r="BK95" s="5">
        <v>10</v>
      </c>
      <c r="BL95" s="5">
        <v>80</v>
      </c>
      <c r="BM95" s="5">
        <v>100</v>
      </c>
      <c r="BN95" s="5">
        <v>2</v>
      </c>
      <c r="BO95" s="5" t="s">
        <v>96</v>
      </c>
      <c r="BP95" s="5" t="s">
        <v>96</v>
      </c>
      <c r="BQ95" s="5">
        <v>3</v>
      </c>
      <c r="BR95" s="6" t="s">
        <v>97</v>
      </c>
      <c r="BS95" s="6" t="s">
        <v>97</v>
      </c>
      <c r="BT95" s="6" t="s">
        <v>97</v>
      </c>
      <c r="BU95" s="6" t="s">
        <v>97</v>
      </c>
      <c r="BV95" s="6" t="s">
        <v>97</v>
      </c>
      <c r="BW95" s="5">
        <v>0</v>
      </c>
      <c r="BX95" s="5">
        <v>0</v>
      </c>
      <c r="BY95" s="5">
        <v>0</v>
      </c>
      <c r="BZ95" s="5">
        <v>0</v>
      </c>
      <c r="CA95" s="5">
        <v>18</v>
      </c>
      <c r="CB95" s="6" t="s">
        <v>96</v>
      </c>
      <c r="CC95" s="6" t="s">
        <v>96</v>
      </c>
      <c r="CD95" s="6" t="s">
        <v>96</v>
      </c>
      <c r="CE95" s="6" t="s">
        <v>96</v>
      </c>
      <c r="CF95" s="6" t="s">
        <v>96</v>
      </c>
      <c r="CG95" s="6" t="s">
        <v>96</v>
      </c>
      <c r="CH95" s="6" t="s">
        <v>96</v>
      </c>
      <c r="CI95" s="6" t="s">
        <v>96</v>
      </c>
      <c r="CJ95" s="5">
        <v>0</v>
      </c>
      <c r="CK95" s="5">
        <v>18</v>
      </c>
      <c r="CL95" s="5">
        <v>18</v>
      </c>
      <c r="CM95" s="5">
        <v>0</v>
      </c>
      <c r="CN95" s="5">
        <v>0</v>
      </c>
      <c r="CO95" s="5">
        <v>0</v>
      </c>
    </row>
    <row r="96" spans="1:403" x14ac:dyDescent="0.3">
      <c r="A96" s="2" t="s">
        <v>92</v>
      </c>
      <c r="B96" s="2" t="s">
        <v>225</v>
      </c>
      <c r="C96" s="2" t="s">
        <v>226</v>
      </c>
      <c r="D96" s="2" t="s">
        <v>229</v>
      </c>
      <c r="E96" s="6" t="s">
        <v>102</v>
      </c>
      <c r="F96" s="5">
        <v>136</v>
      </c>
      <c r="G96" s="5">
        <v>25</v>
      </c>
      <c r="H96" s="5">
        <v>3</v>
      </c>
      <c r="I96" s="5">
        <v>3</v>
      </c>
      <c r="J96" s="5">
        <v>21</v>
      </c>
      <c r="K96" s="5">
        <v>0</v>
      </c>
      <c r="L96" s="5">
        <v>0</v>
      </c>
      <c r="M96" s="5">
        <v>0</v>
      </c>
      <c r="N96" s="5">
        <v>1</v>
      </c>
      <c r="O96" s="5">
        <v>0</v>
      </c>
      <c r="P96" s="5">
        <v>0</v>
      </c>
      <c r="Q96" s="5">
        <v>15</v>
      </c>
      <c r="R96" s="5">
        <v>120</v>
      </c>
      <c r="S96" s="5">
        <v>0</v>
      </c>
      <c r="T96" s="5">
        <v>0</v>
      </c>
      <c r="U96" s="5">
        <v>0</v>
      </c>
      <c r="V96" s="5">
        <v>1</v>
      </c>
      <c r="W96" s="5">
        <v>0</v>
      </c>
      <c r="X96" s="5">
        <v>0</v>
      </c>
      <c r="Y96" s="5">
        <v>0</v>
      </c>
      <c r="Z96" s="5">
        <v>0</v>
      </c>
      <c r="AA96" s="6" t="s">
        <v>96</v>
      </c>
      <c r="AB96" s="6" t="s">
        <v>97</v>
      </c>
      <c r="AC96" s="7"/>
      <c r="AD96" s="7"/>
      <c r="AE96" s="7"/>
      <c r="AF96" s="7"/>
      <c r="AG96" s="7"/>
      <c r="AH96" s="7"/>
      <c r="AI96" s="6" t="s">
        <v>96</v>
      </c>
      <c r="AJ96" s="5"/>
      <c r="AK96" s="8">
        <v>0.2</v>
      </c>
      <c r="AL96" s="8">
        <v>0</v>
      </c>
      <c r="AM96" s="8">
        <v>0</v>
      </c>
      <c r="AN96" s="8">
        <v>0.8</v>
      </c>
      <c r="AO96" s="8">
        <v>0</v>
      </c>
      <c r="AP96" s="8">
        <v>0</v>
      </c>
      <c r="AQ96" s="8">
        <v>0</v>
      </c>
      <c r="AR96" s="8">
        <v>0</v>
      </c>
      <c r="AS96" s="8">
        <v>0</v>
      </c>
      <c r="AT96" s="8">
        <v>0</v>
      </c>
      <c r="AU96" s="5">
        <v>100</v>
      </c>
      <c r="AV96" s="5">
        <v>100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10</v>
      </c>
      <c r="BC96" s="5">
        <v>0</v>
      </c>
      <c r="BD96" s="5">
        <v>90</v>
      </c>
      <c r="BE96" s="5">
        <v>100</v>
      </c>
      <c r="BF96" s="5">
        <v>100</v>
      </c>
      <c r="BG96" s="5">
        <v>100</v>
      </c>
      <c r="BH96" s="5">
        <v>100</v>
      </c>
      <c r="BI96" s="5">
        <v>0</v>
      </c>
      <c r="BJ96" s="5">
        <v>0</v>
      </c>
      <c r="BK96" s="5">
        <v>0</v>
      </c>
      <c r="BL96" s="5">
        <v>100</v>
      </c>
      <c r="BM96" s="5">
        <v>100</v>
      </c>
      <c r="BN96" s="5">
        <v>2</v>
      </c>
      <c r="BO96" s="5" t="s">
        <v>96</v>
      </c>
      <c r="BP96" s="5" t="s">
        <v>97</v>
      </c>
      <c r="BQ96" s="5" t="s">
        <v>98</v>
      </c>
      <c r="BR96" s="6" t="s">
        <v>97</v>
      </c>
      <c r="BS96" s="6" t="s">
        <v>97</v>
      </c>
      <c r="BT96" s="6" t="s">
        <v>97</v>
      </c>
      <c r="BU96" s="6" t="s">
        <v>97</v>
      </c>
      <c r="BV96" s="6" t="s">
        <v>97</v>
      </c>
      <c r="BW96" s="5">
        <v>0</v>
      </c>
      <c r="BX96" s="5">
        <v>0</v>
      </c>
      <c r="BY96" s="5">
        <v>0</v>
      </c>
      <c r="BZ96" s="5">
        <v>0</v>
      </c>
      <c r="CA96" s="5">
        <v>16</v>
      </c>
      <c r="CB96" s="6" t="s">
        <v>98</v>
      </c>
      <c r="CC96" s="6" t="s">
        <v>98</v>
      </c>
      <c r="CD96" s="6" t="s">
        <v>98</v>
      </c>
      <c r="CE96" s="6" t="s">
        <v>98</v>
      </c>
      <c r="CF96" s="6" t="s">
        <v>98</v>
      </c>
      <c r="CG96" s="6" t="s">
        <v>96</v>
      </c>
      <c r="CH96" s="6" t="s">
        <v>96</v>
      </c>
      <c r="CI96" s="6" t="s">
        <v>96</v>
      </c>
      <c r="CJ96" s="5">
        <v>0</v>
      </c>
      <c r="CK96" s="5">
        <v>16</v>
      </c>
      <c r="CL96" s="5">
        <v>16</v>
      </c>
      <c r="CM96" s="5">
        <v>0</v>
      </c>
      <c r="CN96" s="5">
        <v>0</v>
      </c>
      <c r="CO96" s="5">
        <v>0</v>
      </c>
    </row>
    <row r="97" spans="1:403" x14ac:dyDescent="0.3">
      <c r="A97" s="2" t="s">
        <v>92</v>
      </c>
      <c r="B97" s="2" t="s">
        <v>225</v>
      </c>
      <c r="C97" s="2" t="s">
        <v>226</v>
      </c>
      <c r="D97" s="2" t="s">
        <v>230</v>
      </c>
      <c r="E97" s="6" t="s">
        <v>102</v>
      </c>
      <c r="F97" s="5">
        <v>70</v>
      </c>
      <c r="G97" s="5">
        <v>20</v>
      </c>
      <c r="H97" s="5">
        <v>6</v>
      </c>
      <c r="I97" s="5">
        <v>20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70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6" t="s">
        <v>96</v>
      </c>
      <c r="AB97" s="6" t="s">
        <v>96</v>
      </c>
      <c r="AC97" s="7"/>
      <c r="AD97" s="7"/>
      <c r="AE97" s="7"/>
      <c r="AF97" s="7"/>
      <c r="AG97" s="7"/>
      <c r="AH97" s="7"/>
      <c r="AI97" s="6" t="s">
        <v>96</v>
      </c>
      <c r="AJ97" s="5"/>
      <c r="AK97" s="8">
        <v>0.9</v>
      </c>
      <c r="AL97" s="8">
        <v>0.1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8">
        <v>0</v>
      </c>
      <c r="AU97" s="5">
        <v>100</v>
      </c>
      <c r="AV97" s="5">
        <v>100</v>
      </c>
      <c r="AW97" s="5">
        <v>0</v>
      </c>
      <c r="AX97" s="5">
        <v>0</v>
      </c>
      <c r="AY97" s="5">
        <v>0</v>
      </c>
      <c r="AZ97" s="5">
        <v>100</v>
      </c>
      <c r="BA97" s="5">
        <v>100</v>
      </c>
      <c r="BB97" s="5">
        <v>0</v>
      </c>
      <c r="BC97" s="5">
        <v>0</v>
      </c>
      <c r="BD97" s="5">
        <v>0</v>
      </c>
      <c r="BE97" s="5">
        <v>100</v>
      </c>
      <c r="BF97" s="5">
        <v>100</v>
      </c>
      <c r="BG97" s="5">
        <v>100</v>
      </c>
      <c r="BH97" s="5">
        <v>100</v>
      </c>
      <c r="BI97" s="5">
        <v>100</v>
      </c>
      <c r="BJ97" s="5">
        <v>100</v>
      </c>
      <c r="BK97" s="5">
        <v>0</v>
      </c>
      <c r="BL97" s="5">
        <v>0</v>
      </c>
      <c r="BM97" s="5">
        <v>100</v>
      </c>
      <c r="BN97" s="5">
        <v>2</v>
      </c>
      <c r="BO97" s="5" t="s">
        <v>96</v>
      </c>
      <c r="BP97" s="5" t="s">
        <v>96</v>
      </c>
      <c r="BQ97" s="5">
        <v>3</v>
      </c>
      <c r="BR97" s="6" t="s">
        <v>97</v>
      </c>
      <c r="BS97" s="6" t="s">
        <v>97</v>
      </c>
      <c r="BT97" s="6" t="s">
        <v>97</v>
      </c>
      <c r="BU97" s="6" t="s">
        <v>97</v>
      </c>
      <c r="BV97" s="6" t="s">
        <v>97</v>
      </c>
      <c r="BW97" s="5">
        <v>0</v>
      </c>
      <c r="BX97" s="5">
        <v>0</v>
      </c>
      <c r="BY97" s="5">
        <v>0</v>
      </c>
      <c r="BZ97" s="5">
        <v>0</v>
      </c>
      <c r="CA97" s="5">
        <v>16</v>
      </c>
      <c r="CB97" s="6" t="s">
        <v>98</v>
      </c>
      <c r="CC97" s="6" t="s">
        <v>98</v>
      </c>
      <c r="CD97" s="6" t="s">
        <v>98</v>
      </c>
      <c r="CE97" s="6" t="s">
        <v>98</v>
      </c>
      <c r="CF97" s="6" t="s">
        <v>96</v>
      </c>
      <c r="CG97" s="6" t="s">
        <v>96</v>
      </c>
      <c r="CH97" s="6" t="s">
        <v>96</v>
      </c>
      <c r="CI97" s="6" t="s">
        <v>96</v>
      </c>
      <c r="CJ97" s="5">
        <v>0</v>
      </c>
      <c r="CK97" s="5">
        <v>16</v>
      </c>
      <c r="CL97" s="5">
        <v>16</v>
      </c>
      <c r="CM97" s="5">
        <v>0</v>
      </c>
      <c r="CN97" s="5">
        <v>0</v>
      </c>
      <c r="CO97" s="5">
        <v>0</v>
      </c>
    </row>
    <row r="98" spans="1:403" x14ac:dyDescent="0.3">
      <c r="A98" s="2" t="s">
        <v>92</v>
      </c>
      <c r="B98" s="2" t="s">
        <v>225</v>
      </c>
      <c r="C98" s="2" t="s">
        <v>231</v>
      </c>
      <c r="D98" s="2" t="s">
        <v>232</v>
      </c>
      <c r="E98" s="6" t="s">
        <v>95</v>
      </c>
      <c r="F98" s="5">
        <v>42</v>
      </c>
      <c r="G98" s="5">
        <v>9</v>
      </c>
      <c r="H98" s="5">
        <v>0</v>
      </c>
      <c r="I98" s="5">
        <v>0</v>
      </c>
      <c r="J98" s="5">
        <v>9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42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6" t="s">
        <v>96</v>
      </c>
      <c r="AB98" s="6" t="s">
        <v>97</v>
      </c>
      <c r="AC98" s="7"/>
      <c r="AD98" s="7"/>
      <c r="AE98" s="7"/>
      <c r="AF98" s="7"/>
      <c r="AG98" s="7"/>
      <c r="AH98" s="7"/>
      <c r="AI98" s="6" t="s">
        <v>96</v>
      </c>
      <c r="AJ98" s="5"/>
      <c r="AK98" s="8">
        <v>0.60000000000000009</v>
      </c>
      <c r="AL98" s="8">
        <v>0.30000000000000004</v>
      </c>
      <c r="AM98" s="8">
        <v>9.9999999999999978E-2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8">
        <v>0</v>
      </c>
      <c r="AT98" s="8">
        <v>0</v>
      </c>
      <c r="AU98" s="5">
        <v>0</v>
      </c>
      <c r="AV98" s="5">
        <v>0</v>
      </c>
      <c r="AW98" s="5">
        <v>50</v>
      </c>
      <c r="AX98" s="5">
        <v>50</v>
      </c>
      <c r="AY98" s="5">
        <v>0</v>
      </c>
      <c r="AZ98" s="5">
        <v>0</v>
      </c>
      <c r="BA98" s="5">
        <v>0</v>
      </c>
      <c r="BB98" s="5">
        <v>10</v>
      </c>
      <c r="BC98" s="5">
        <v>0</v>
      </c>
      <c r="BD98" s="5">
        <v>90</v>
      </c>
      <c r="BE98" s="5">
        <v>100</v>
      </c>
      <c r="BF98" s="5">
        <v>100</v>
      </c>
      <c r="BG98" s="5">
        <v>100</v>
      </c>
      <c r="BH98" s="5">
        <v>0</v>
      </c>
      <c r="BI98" s="5">
        <v>0</v>
      </c>
      <c r="BJ98" s="5">
        <v>0</v>
      </c>
      <c r="BK98" s="5">
        <v>0</v>
      </c>
      <c r="BL98" s="5">
        <v>100</v>
      </c>
      <c r="BM98" s="5">
        <v>100</v>
      </c>
      <c r="BN98" s="5">
        <v>1</v>
      </c>
      <c r="BO98" s="5" t="s">
        <v>96</v>
      </c>
      <c r="BP98" s="5" t="s">
        <v>96</v>
      </c>
      <c r="BQ98" s="5">
        <v>12</v>
      </c>
      <c r="BR98" s="6" t="s">
        <v>97</v>
      </c>
      <c r="BS98" s="6" t="s">
        <v>97</v>
      </c>
      <c r="BT98" s="6" t="s">
        <v>97</v>
      </c>
      <c r="BU98" s="6" t="s">
        <v>96</v>
      </c>
      <c r="BV98" s="6" t="s">
        <v>96</v>
      </c>
      <c r="BW98" s="5">
        <v>2</v>
      </c>
      <c r="BX98" s="5">
        <v>2</v>
      </c>
      <c r="BY98" s="5">
        <v>12</v>
      </c>
      <c r="BZ98" s="5">
        <v>30</v>
      </c>
      <c r="CA98" s="5">
        <v>12</v>
      </c>
      <c r="CB98" s="6" t="s">
        <v>96</v>
      </c>
      <c r="CC98" s="6" t="s">
        <v>96</v>
      </c>
      <c r="CD98" s="6" t="s">
        <v>96</v>
      </c>
      <c r="CE98" s="6" t="s">
        <v>98</v>
      </c>
      <c r="CF98" s="6" t="s">
        <v>98</v>
      </c>
      <c r="CG98" s="6" t="s">
        <v>96</v>
      </c>
      <c r="CH98" s="6" t="s">
        <v>96</v>
      </c>
      <c r="CI98" s="7" t="s">
        <v>98</v>
      </c>
      <c r="CJ98" s="5">
        <v>12</v>
      </c>
      <c r="CK98" s="5">
        <v>12</v>
      </c>
      <c r="CL98" s="5">
        <v>12</v>
      </c>
      <c r="CM98" s="5">
        <v>0</v>
      </c>
      <c r="CN98" s="5">
        <v>11</v>
      </c>
      <c r="CO98" s="5">
        <v>0</v>
      </c>
    </row>
    <row r="99" spans="1:403" x14ac:dyDescent="0.3">
      <c r="A99" s="2" t="s">
        <v>92</v>
      </c>
      <c r="B99" s="2" t="s">
        <v>225</v>
      </c>
      <c r="C99" s="2" t="s">
        <v>233</v>
      </c>
      <c r="D99" s="2" t="s">
        <v>234</v>
      </c>
      <c r="E99" s="6" t="s">
        <v>102</v>
      </c>
      <c r="F99" s="5">
        <v>48</v>
      </c>
      <c r="G99" s="5">
        <v>12</v>
      </c>
      <c r="H99" s="5">
        <v>1</v>
      </c>
      <c r="I99" s="5">
        <v>9</v>
      </c>
      <c r="J99" s="5">
        <v>3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37</v>
      </c>
      <c r="R99" s="5">
        <v>11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6" t="s">
        <v>96</v>
      </c>
      <c r="AB99" s="6" t="s">
        <v>97</v>
      </c>
      <c r="AC99" s="7"/>
      <c r="AD99" s="7"/>
      <c r="AE99" s="7"/>
      <c r="AF99" s="7"/>
      <c r="AG99" s="7"/>
      <c r="AH99" s="7"/>
      <c r="AI99" s="6" t="s">
        <v>96</v>
      </c>
      <c r="AJ99" s="5"/>
      <c r="AK99" s="8">
        <v>1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5">
        <v>100</v>
      </c>
      <c r="AV99" s="5">
        <v>100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100</v>
      </c>
      <c r="BC99" s="5">
        <v>0</v>
      </c>
      <c r="BD99" s="5">
        <v>0</v>
      </c>
      <c r="BE99" s="5">
        <v>100</v>
      </c>
      <c r="BF99" s="5">
        <v>100</v>
      </c>
      <c r="BG99" s="5">
        <v>100</v>
      </c>
      <c r="BH99" s="5">
        <v>100</v>
      </c>
      <c r="BI99" s="5">
        <v>0</v>
      </c>
      <c r="BJ99" s="5">
        <v>0</v>
      </c>
      <c r="BK99" s="5">
        <v>0</v>
      </c>
      <c r="BL99" s="5">
        <v>100</v>
      </c>
      <c r="BM99" s="5">
        <v>100</v>
      </c>
      <c r="BN99" s="5">
        <v>2</v>
      </c>
      <c r="BO99" s="5" t="s">
        <v>96</v>
      </c>
      <c r="BP99" s="5" t="s">
        <v>97</v>
      </c>
      <c r="BQ99" s="5" t="s">
        <v>98</v>
      </c>
      <c r="BR99" s="6" t="s">
        <v>96</v>
      </c>
      <c r="BS99" s="6" t="s">
        <v>97</v>
      </c>
      <c r="BT99" s="6" t="s">
        <v>97</v>
      </c>
      <c r="BU99" s="6" t="s">
        <v>97</v>
      </c>
      <c r="BV99" s="6" t="s">
        <v>96</v>
      </c>
      <c r="BW99" s="5">
        <v>0</v>
      </c>
      <c r="BX99" s="5">
        <v>0</v>
      </c>
      <c r="BY99" s="5">
        <v>0</v>
      </c>
      <c r="BZ99" s="5">
        <v>0</v>
      </c>
      <c r="CA99" s="5">
        <v>17</v>
      </c>
      <c r="CB99" s="6" t="s">
        <v>98</v>
      </c>
      <c r="CC99" s="6" t="s">
        <v>98</v>
      </c>
      <c r="CD99" s="6" t="s">
        <v>98</v>
      </c>
      <c r="CE99" s="6" t="s">
        <v>98</v>
      </c>
      <c r="CF99" s="6" t="s">
        <v>96</v>
      </c>
      <c r="CG99" s="6" t="s">
        <v>96</v>
      </c>
      <c r="CH99" s="6" t="s">
        <v>96</v>
      </c>
      <c r="CI99" s="6" t="s">
        <v>96</v>
      </c>
      <c r="CJ99" s="5">
        <v>0</v>
      </c>
      <c r="CK99" s="5">
        <v>0</v>
      </c>
      <c r="CL99" s="5">
        <v>0</v>
      </c>
      <c r="CM99" s="5">
        <v>0</v>
      </c>
      <c r="CN99" s="5">
        <v>0</v>
      </c>
      <c r="CO99" s="5">
        <v>0</v>
      </c>
    </row>
    <row r="100" spans="1:403" x14ac:dyDescent="0.3">
      <c r="A100" s="2" t="s">
        <v>92</v>
      </c>
      <c r="B100" s="2" t="s">
        <v>225</v>
      </c>
      <c r="C100" s="2" t="s">
        <v>233</v>
      </c>
      <c r="D100" s="2" t="s">
        <v>235</v>
      </c>
      <c r="E100" s="6" t="s">
        <v>102</v>
      </c>
      <c r="F100" s="5">
        <v>152</v>
      </c>
      <c r="G100" s="5">
        <v>28</v>
      </c>
      <c r="H100" s="5">
        <v>0</v>
      </c>
      <c r="I100" s="5">
        <v>0</v>
      </c>
      <c r="J100" s="5">
        <v>17</v>
      </c>
      <c r="K100" s="5">
        <v>6</v>
      </c>
      <c r="L100" s="5">
        <v>5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110</v>
      </c>
      <c r="S100" s="5">
        <v>18</v>
      </c>
      <c r="T100" s="5">
        <v>24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6" t="s">
        <v>96</v>
      </c>
      <c r="AB100" s="6" t="s">
        <v>97</v>
      </c>
      <c r="AC100" s="7"/>
      <c r="AD100" s="7"/>
      <c r="AE100" s="7"/>
      <c r="AF100" s="7"/>
      <c r="AG100" s="7"/>
      <c r="AH100" s="7"/>
      <c r="AI100" s="6" t="s">
        <v>96</v>
      </c>
      <c r="AJ100" s="5"/>
      <c r="AK100" s="8">
        <v>0</v>
      </c>
      <c r="AL100" s="8">
        <v>0</v>
      </c>
      <c r="AM100" s="8">
        <v>0</v>
      </c>
      <c r="AN100" s="8">
        <v>1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0</v>
      </c>
      <c r="AU100" s="5">
        <v>100</v>
      </c>
      <c r="AV100" s="5">
        <v>100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100</v>
      </c>
      <c r="BC100" s="5">
        <v>0</v>
      </c>
      <c r="BD100" s="5">
        <v>0</v>
      </c>
      <c r="BE100" s="5">
        <v>100</v>
      </c>
      <c r="BF100" s="5">
        <v>100</v>
      </c>
      <c r="BG100" s="5">
        <v>100</v>
      </c>
      <c r="BH100" s="5">
        <v>100</v>
      </c>
      <c r="BI100" s="5">
        <v>0</v>
      </c>
      <c r="BJ100" s="5">
        <v>0</v>
      </c>
      <c r="BK100" s="5">
        <v>0</v>
      </c>
      <c r="BL100" s="5">
        <v>100</v>
      </c>
      <c r="BM100" s="5">
        <v>100</v>
      </c>
      <c r="BN100" s="5">
        <v>2</v>
      </c>
      <c r="BO100" s="5" t="s">
        <v>96</v>
      </c>
      <c r="BP100" s="5" t="s">
        <v>96</v>
      </c>
      <c r="BQ100" s="5">
        <v>2</v>
      </c>
      <c r="BR100" s="6" t="s">
        <v>96</v>
      </c>
      <c r="BS100" s="6" t="s">
        <v>97</v>
      </c>
      <c r="BT100" s="6" t="s">
        <v>97</v>
      </c>
      <c r="BU100" s="6" t="s">
        <v>97</v>
      </c>
      <c r="BV100" s="6" t="s">
        <v>96</v>
      </c>
      <c r="BW100" s="5">
        <v>0</v>
      </c>
      <c r="BX100" s="5">
        <v>0</v>
      </c>
      <c r="BY100" s="5">
        <v>0</v>
      </c>
      <c r="BZ100" s="5">
        <v>0</v>
      </c>
      <c r="CA100" s="5">
        <v>17</v>
      </c>
      <c r="CB100" s="6" t="s">
        <v>98</v>
      </c>
      <c r="CC100" s="6" t="s">
        <v>98</v>
      </c>
      <c r="CD100" s="6" t="s">
        <v>98</v>
      </c>
      <c r="CE100" s="6" t="s">
        <v>98</v>
      </c>
      <c r="CF100" s="6" t="s">
        <v>96</v>
      </c>
      <c r="CG100" s="6" t="s">
        <v>96</v>
      </c>
      <c r="CH100" s="6" t="s">
        <v>96</v>
      </c>
      <c r="CI100" s="6" t="s">
        <v>96</v>
      </c>
      <c r="CJ100" s="5">
        <v>0</v>
      </c>
      <c r="CK100" s="5">
        <v>0</v>
      </c>
      <c r="CL100" s="5">
        <v>0</v>
      </c>
      <c r="CM100" s="5">
        <v>0</v>
      </c>
      <c r="CN100" s="5">
        <v>0</v>
      </c>
      <c r="CO100" s="5">
        <v>0</v>
      </c>
    </row>
    <row r="101" spans="1:403" x14ac:dyDescent="0.3">
      <c r="A101" s="2" t="s">
        <v>92</v>
      </c>
      <c r="B101" s="2" t="s">
        <v>225</v>
      </c>
      <c r="C101" s="2" t="s">
        <v>233</v>
      </c>
      <c r="D101" s="2" t="s">
        <v>236</v>
      </c>
      <c r="E101" s="6" t="s">
        <v>95</v>
      </c>
      <c r="F101" s="5">
        <v>125</v>
      </c>
      <c r="G101" s="5">
        <v>21</v>
      </c>
      <c r="H101" s="5">
        <v>0</v>
      </c>
      <c r="I101" s="5">
        <v>0</v>
      </c>
      <c r="J101" s="5">
        <v>19</v>
      </c>
      <c r="K101" s="5">
        <v>2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115</v>
      </c>
      <c r="S101" s="5">
        <v>10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6" t="s">
        <v>96</v>
      </c>
      <c r="AB101" s="6" t="s">
        <v>97</v>
      </c>
      <c r="AC101" s="7"/>
      <c r="AD101" s="6" t="s">
        <v>96</v>
      </c>
      <c r="AE101" s="7"/>
      <c r="AF101" s="7"/>
      <c r="AG101" s="7"/>
      <c r="AH101" s="7"/>
      <c r="AI101" s="7"/>
      <c r="AJ101" s="5"/>
      <c r="AK101" s="8">
        <v>0.9</v>
      </c>
      <c r="AL101" s="8">
        <v>0</v>
      </c>
      <c r="AM101" s="8">
        <v>0.1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0</v>
      </c>
      <c r="AT101" s="8">
        <v>0</v>
      </c>
      <c r="AU101" s="5">
        <v>100</v>
      </c>
      <c r="AV101" s="5">
        <v>100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100</v>
      </c>
      <c r="BC101" s="5">
        <v>0</v>
      </c>
      <c r="BD101" s="5">
        <v>0</v>
      </c>
      <c r="BE101" s="5">
        <v>100</v>
      </c>
      <c r="BF101" s="5">
        <v>100</v>
      </c>
      <c r="BG101" s="5">
        <v>100</v>
      </c>
      <c r="BH101" s="5">
        <v>100</v>
      </c>
      <c r="BI101" s="5">
        <v>0</v>
      </c>
      <c r="BJ101" s="5">
        <v>0</v>
      </c>
      <c r="BK101" s="5">
        <v>0</v>
      </c>
      <c r="BL101" s="5">
        <v>100</v>
      </c>
      <c r="BM101" s="5">
        <v>100</v>
      </c>
      <c r="BN101" s="5">
        <v>2</v>
      </c>
      <c r="BO101" s="5" t="s">
        <v>96</v>
      </c>
      <c r="BP101" s="5" t="s">
        <v>97</v>
      </c>
      <c r="BQ101" s="5" t="s">
        <v>98</v>
      </c>
      <c r="BR101" s="6" t="s">
        <v>96</v>
      </c>
      <c r="BS101" s="6" t="s">
        <v>97</v>
      </c>
      <c r="BT101" s="6" t="s">
        <v>97</v>
      </c>
      <c r="BU101" s="6" t="s">
        <v>97</v>
      </c>
      <c r="BV101" s="6" t="s">
        <v>96</v>
      </c>
      <c r="BW101" s="5">
        <v>0</v>
      </c>
      <c r="BX101" s="5">
        <v>0</v>
      </c>
      <c r="BY101" s="5">
        <v>0</v>
      </c>
      <c r="BZ101" s="5">
        <v>0</v>
      </c>
      <c r="CA101" s="5">
        <v>17</v>
      </c>
      <c r="CB101" s="6" t="s">
        <v>98</v>
      </c>
      <c r="CC101" s="6" t="s">
        <v>98</v>
      </c>
      <c r="CD101" s="6" t="s">
        <v>98</v>
      </c>
      <c r="CE101" s="6" t="s">
        <v>98</v>
      </c>
      <c r="CF101" s="6" t="s">
        <v>96</v>
      </c>
      <c r="CG101" s="6" t="s">
        <v>96</v>
      </c>
      <c r="CH101" s="6" t="s">
        <v>96</v>
      </c>
      <c r="CI101" s="6" t="s">
        <v>96</v>
      </c>
      <c r="CJ101" s="5">
        <v>0</v>
      </c>
      <c r="CK101" s="5">
        <v>0</v>
      </c>
      <c r="CL101" s="5">
        <v>0</v>
      </c>
      <c r="CM101" s="5">
        <v>0</v>
      </c>
      <c r="CN101" s="5">
        <v>0</v>
      </c>
      <c r="CO101" s="5">
        <v>0</v>
      </c>
    </row>
    <row r="102" spans="1:403" x14ac:dyDescent="0.3">
      <c r="A102" s="2" t="s">
        <v>92</v>
      </c>
      <c r="B102" s="2" t="s">
        <v>225</v>
      </c>
      <c r="C102" s="2" t="s">
        <v>237</v>
      </c>
      <c r="D102" s="2" t="s">
        <v>238</v>
      </c>
      <c r="E102" s="6" t="s">
        <v>95</v>
      </c>
      <c r="F102" s="5">
        <v>34</v>
      </c>
      <c r="G102" s="5">
        <v>7</v>
      </c>
      <c r="H102" s="5">
        <v>1</v>
      </c>
      <c r="I102" s="5">
        <v>7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34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7</v>
      </c>
      <c r="Z102" s="5">
        <v>34</v>
      </c>
      <c r="AA102" s="6" t="s">
        <v>96</v>
      </c>
      <c r="AB102" s="6" t="s">
        <v>97</v>
      </c>
      <c r="AC102" s="7"/>
      <c r="AD102" s="7"/>
      <c r="AE102" s="7"/>
      <c r="AF102" s="7"/>
      <c r="AG102" s="7"/>
      <c r="AH102" s="7"/>
      <c r="AI102" s="6" t="s">
        <v>96</v>
      </c>
      <c r="AJ102" s="5"/>
      <c r="AK102" s="8">
        <v>0</v>
      </c>
      <c r="AL102" s="8">
        <v>1</v>
      </c>
      <c r="AM102" s="8">
        <v>0</v>
      </c>
      <c r="AN102" s="8">
        <v>0</v>
      </c>
      <c r="AO102" s="8">
        <v>0</v>
      </c>
      <c r="AP102" s="8">
        <v>0</v>
      </c>
      <c r="AQ102" s="8">
        <v>0</v>
      </c>
      <c r="AR102" s="8">
        <v>0</v>
      </c>
      <c r="AS102" s="8">
        <v>0</v>
      </c>
      <c r="AT102" s="8">
        <v>0</v>
      </c>
      <c r="AU102" s="5">
        <v>100</v>
      </c>
      <c r="AV102" s="5">
        <v>100</v>
      </c>
      <c r="AW102" s="5">
        <v>0</v>
      </c>
      <c r="AX102" s="5">
        <v>0</v>
      </c>
      <c r="AY102" s="5">
        <v>0</v>
      </c>
      <c r="AZ102" s="5">
        <v>100</v>
      </c>
      <c r="BA102" s="5">
        <v>100</v>
      </c>
      <c r="BB102" s="5">
        <v>0</v>
      </c>
      <c r="BC102" s="5">
        <v>0</v>
      </c>
      <c r="BD102" s="5">
        <v>0</v>
      </c>
      <c r="BE102" s="5">
        <v>100</v>
      </c>
      <c r="BF102" s="5">
        <v>100</v>
      </c>
      <c r="BG102" s="5">
        <v>96</v>
      </c>
      <c r="BH102" s="5">
        <v>100</v>
      </c>
      <c r="BI102" s="5">
        <v>100</v>
      </c>
      <c r="BJ102" s="5">
        <v>0</v>
      </c>
      <c r="BK102" s="5">
        <v>100</v>
      </c>
      <c r="BL102" s="5">
        <v>0</v>
      </c>
      <c r="BM102" s="5">
        <v>80</v>
      </c>
      <c r="BN102" s="5">
        <v>2</v>
      </c>
      <c r="BO102" s="5" t="s">
        <v>96</v>
      </c>
      <c r="BP102" s="5" t="s">
        <v>97</v>
      </c>
      <c r="BQ102" s="5" t="s">
        <v>98</v>
      </c>
      <c r="BR102" s="6" t="s">
        <v>97</v>
      </c>
      <c r="BS102" s="6" t="s">
        <v>97</v>
      </c>
      <c r="BT102" s="6" t="s">
        <v>97</v>
      </c>
      <c r="BU102" s="6" t="s">
        <v>97</v>
      </c>
      <c r="BV102" s="6" t="s">
        <v>97</v>
      </c>
      <c r="BW102" s="5">
        <v>0</v>
      </c>
      <c r="BX102" s="5">
        <v>0</v>
      </c>
      <c r="BY102" s="5">
        <v>0</v>
      </c>
      <c r="BZ102" s="5">
        <v>30</v>
      </c>
      <c r="CA102" s="5">
        <v>17</v>
      </c>
      <c r="CB102" s="6" t="s">
        <v>98</v>
      </c>
      <c r="CC102" s="6" t="s">
        <v>96</v>
      </c>
      <c r="CD102" s="6" t="s">
        <v>98</v>
      </c>
      <c r="CE102" s="6" t="s">
        <v>96</v>
      </c>
      <c r="CF102" s="6" t="s">
        <v>96</v>
      </c>
      <c r="CG102" s="7" t="s">
        <v>97</v>
      </c>
      <c r="CH102" s="6" t="s">
        <v>96</v>
      </c>
      <c r="CI102" s="5" t="s">
        <v>98</v>
      </c>
      <c r="CJ102" s="5">
        <v>0</v>
      </c>
      <c r="CK102" s="5">
        <v>0</v>
      </c>
      <c r="CL102" s="5">
        <v>40</v>
      </c>
      <c r="CM102" s="5">
        <v>0</v>
      </c>
      <c r="CN102" s="5">
        <v>40</v>
      </c>
      <c r="CO102" s="5">
        <v>0</v>
      </c>
      <c r="CS102" s="37"/>
      <c r="CT102" s="37"/>
      <c r="CU102" s="37"/>
      <c r="CV102" s="37"/>
      <c r="CW102" s="37"/>
      <c r="CX102" s="37"/>
      <c r="CY102" s="37"/>
      <c r="CZ102" s="37"/>
      <c r="DA102" s="37"/>
      <c r="DB102" s="37"/>
      <c r="DC102" s="37"/>
      <c r="DD102" s="37"/>
      <c r="DE102" s="37"/>
      <c r="DF102" s="37"/>
      <c r="DG102" s="37"/>
      <c r="DH102" s="37"/>
      <c r="DI102" s="37"/>
      <c r="DJ102" s="37"/>
      <c r="DK102" s="37"/>
      <c r="DL102" s="37"/>
      <c r="DM102" s="37"/>
      <c r="DN102" s="37"/>
      <c r="DO102" s="37"/>
      <c r="DP102" s="37"/>
      <c r="DQ102" s="37"/>
      <c r="DR102" s="37"/>
      <c r="DS102" s="37"/>
      <c r="DT102" s="37"/>
      <c r="DU102" s="37"/>
      <c r="DV102" s="37"/>
      <c r="DW102" s="37"/>
      <c r="DX102" s="37"/>
      <c r="DY102" s="37"/>
      <c r="DZ102" s="37"/>
      <c r="EA102" s="37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EL102" s="37"/>
      <c r="EM102" s="37"/>
      <c r="EN102" s="37"/>
      <c r="EO102" s="37"/>
      <c r="EP102" s="37"/>
      <c r="EQ102" s="37"/>
      <c r="ER102" s="37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  <c r="FE102" s="37"/>
      <c r="FF102" s="37"/>
      <c r="FG102" s="37"/>
      <c r="FH102" s="37"/>
      <c r="FI102" s="37"/>
      <c r="FJ102" s="37"/>
      <c r="FK102" s="37"/>
      <c r="FL102" s="37"/>
      <c r="FM102" s="37"/>
      <c r="FN102" s="37"/>
      <c r="FO102" s="37"/>
      <c r="FP102" s="37"/>
      <c r="FQ102" s="37"/>
      <c r="FR102" s="37"/>
      <c r="FS102" s="37"/>
      <c r="FT102" s="37"/>
      <c r="FU102" s="37"/>
      <c r="FV102" s="37"/>
      <c r="FW102" s="37"/>
      <c r="FX102" s="37"/>
      <c r="FY102" s="37"/>
      <c r="FZ102" s="37"/>
      <c r="GA102" s="37"/>
      <c r="GB102" s="37"/>
      <c r="GC102" s="37"/>
      <c r="GD102" s="37"/>
      <c r="GE102" s="37"/>
      <c r="GF102" s="37"/>
      <c r="GG102" s="37"/>
      <c r="GH102" s="37"/>
      <c r="GI102" s="37"/>
      <c r="GJ102" s="37"/>
      <c r="GK102" s="37"/>
      <c r="GL102" s="37"/>
      <c r="GM102" s="37"/>
      <c r="GN102" s="37"/>
      <c r="GO102" s="37"/>
      <c r="GP102" s="37"/>
      <c r="GQ102" s="37"/>
      <c r="GR102" s="37"/>
      <c r="GS102" s="37"/>
      <c r="GT102" s="37"/>
      <c r="GU102" s="37"/>
      <c r="GV102" s="37"/>
      <c r="GW102" s="37"/>
      <c r="GX102" s="37"/>
      <c r="GY102" s="37"/>
      <c r="GZ102" s="37"/>
      <c r="HA102" s="37"/>
      <c r="HB102" s="37"/>
      <c r="HC102" s="37"/>
      <c r="HD102" s="37"/>
      <c r="HE102" s="37"/>
      <c r="HF102" s="37"/>
      <c r="HG102" s="37"/>
      <c r="HH102" s="37"/>
      <c r="HI102" s="37"/>
      <c r="HJ102" s="37"/>
      <c r="HK102" s="37"/>
      <c r="HL102" s="37"/>
      <c r="HM102" s="37"/>
      <c r="HN102" s="37"/>
      <c r="HO102" s="37"/>
      <c r="HP102" s="37"/>
      <c r="HQ102" s="37"/>
      <c r="HR102" s="37"/>
      <c r="HS102" s="37"/>
      <c r="HT102" s="37"/>
      <c r="HU102" s="37"/>
      <c r="HV102" s="37"/>
      <c r="HW102" s="37"/>
      <c r="HX102" s="37"/>
      <c r="HY102" s="37"/>
      <c r="HZ102" s="37"/>
      <c r="IA102" s="37"/>
      <c r="IB102" s="37"/>
      <c r="IC102" s="37"/>
      <c r="ID102" s="37"/>
      <c r="IE102" s="37"/>
      <c r="IF102" s="37"/>
      <c r="IG102" s="37"/>
      <c r="IH102" s="37"/>
      <c r="II102" s="37"/>
      <c r="IJ102" s="37"/>
      <c r="IK102" s="37"/>
      <c r="IL102" s="37"/>
      <c r="IM102" s="37"/>
      <c r="IN102" s="37"/>
      <c r="IO102" s="37"/>
      <c r="IP102" s="37"/>
      <c r="IQ102" s="37"/>
      <c r="IR102" s="37"/>
      <c r="IS102" s="37"/>
      <c r="IT102" s="37"/>
      <c r="IU102" s="37"/>
      <c r="IV102" s="37"/>
      <c r="IW102" s="37"/>
      <c r="IX102" s="37"/>
      <c r="IY102" s="37"/>
      <c r="IZ102" s="37"/>
      <c r="JA102" s="37"/>
      <c r="JB102" s="37"/>
      <c r="JC102" s="37"/>
      <c r="JD102" s="37"/>
      <c r="JE102" s="37"/>
      <c r="JF102" s="37"/>
      <c r="JG102" s="37"/>
      <c r="JH102" s="37"/>
      <c r="JI102" s="37"/>
      <c r="JJ102" s="37"/>
      <c r="JK102" s="37"/>
      <c r="JL102" s="37"/>
      <c r="JM102" s="37"/>
      <c r="JN102" s="37"/>
      <c r="JO102" s="37"/>
      <c r="JP102" s="37"/>
      <c r="JQ102" s="37"/>
      <c r="JR102" s="37"/>
      <c r="JS102" s="37"/>
      <c r="JT102" s="37"/>
      <c r="JU102" s="37"/>
      <c r="JV102" s="37"/>
      <c r="JW102" s="37"/>
      <c r="JX102" s="37"/>
      <c r="JY102" s="37"/>
      <c r="JZ102" s="37"/>
      <c r="KA102" s="37"/>
      <c r="KB102" s="37"/>
      <c r="KC102" s="37"/>
      <c r="KD102" s="37"/>
      <c r="KE102" s="37"/>
      <c r="KF102" s="37"/>
      <c r="KG102" s="37"/>
      <c r="KH102" s="37"/>
      <c r="KI102" s="37"/>
      <c r="KJ102" s="37"/>
      <c r="KK102" s="37"/>
      <c r="KL102" s="37"/>
      <c r="KM102" s="37"/>
      <c r="KN102" s="37"/>
      <c r="KO102" s="37"/>
      <c r="KP102" s="37"/>
      <c r="KQ102" s="37"/>
      <c r="KR102" s="37"/>
      <c r="KS102" s="37"/>
      <c r="KT102" s="37"/>
      <c r="KU102" s="37"/>
      <c r="KV102" s="37"/>
      <c r="KW102" s="37"/>
      <c r="KX102" s="37"/>
      <c r="KY102" s="37"/>
      <c r="KZ102" s="37"/>
      <c r="LA102" s="37"/>
      <c r="LB102" s="37"/>
      <c r="LC102" s="37"/>
      <c r="LD102" s="37"/>
      <c r="LE102" s="37"/>
      <c r="LF102" s="37"/>
      <c r="LG102" s="37"/>
      <c r="LH102" s="37"/>
      <c r="LI102" s="37"/>
      <c r="LJ102" s="37"/>
      <c r="LK102" s="37"/>
      <c r="LL102" s="37"/>
      <c r="LM102" s="37"/>
      <c r="LN102" s="37"/>
      <c r="LO102" s="37"/>
      <c r="LP102" s="37"/>
      <c r="LQ102" s="37"/>
      <c r="LR102" s="37"/>
      <c r="LS102" s="37"/>
      <c r="LT102" s="37"/>
      <c r="LU102" s="37"/>
      <c r="LV102" s="37"/>
      <c r="LW102" s="37"/>
      <c r="LX102" s="37"/>
      <c r="LY102" s="37"/>
      <c r="LZ102" s="37"/>
      <c r="MA102" s="37"/>
      <c r="MB102" s="37"/>
      <c r="MC102" s="37"/>
      <c r="MD102" s="37"/>
      <c r="ME102" s="37"/>
      <c r="MF102" s="37"/>
      <c r="MG102" s="37"/>
      <c r="MH102" s="37"/>
      <c r="MI102" s="37"/>
      <c r="MJ102" s="37"/>
      <c r="MK102" s="37"/>
      <c r="ML102" s="37"/>
      <c r="MM102" s="37"/>
      <c r="MN102" s="37"/>
      <c r="MO102" s="37"/>
      <c r="MP102" s="37"/>
      <c r="MQ102" s="37"/>
      <c r="MR102" s="37"/>
      <c r="MS102" s="37"/>
      <c r="MT102" s="37"/>
      <c r="MU102" s="37"/>
      <c r="MV102" s="37"/>
      <c r="MW102" s="37"/>
      <c r="MX102" s="37"/>
      <c r="MY102" s="37"/>
      <c r="MZ102" s="37"/>
      <c r="NA102" s="37"/>
      <c r="NB102" s="37"/>
      <c r="NC102" s="37"/>
      <c r="ND102" s="37"/>
      <c r="NE102" s="37"/>
      <c r="NF102" s="37"/>
      <c r="NG102" s="37"/>
      <c r="NH102" s="37"/>
      <c r="NI102" s="37"/>
      <c r="NJ102" s="37"/>
      <c r="NK102" s="37"/>
      <c r="NL102" s="37"/>
      <c r="NM102" s="37"/>
      <c r="NN102" s="37"/>
      <c r="NO102" s="37"/>
      <c r="NP102" s="37"/>
      <c r="NQ102" s="37"/>
      <c r="NR102" s="37"/>
      <c r="NS102" s="37"/>
      <c r="NT102" s="37"/>
      <c r="NU102" s="37"/>
      <c r="NV102" s="37"/>
      <c r="NW102" s="37"/>
      <c r="NX102" s="37"/>
      <c r="NY102" s="37"/>
      <c r="NZ102" s="37"/>
      <c r="OA102" s="37"/>
      <c r="OB102" s="37"/>
      <c r="OC102" s="37"/>
      <c r="OD102" s="37"/>
      <c r="OE102" s="37"/>
      <c r="OF102" s="37"/>
      <c r="OG102" s="37"/>
      <c r="OH102" s="37"/>
      <c r="OI102" s="37"/>
      <c r="OJ102" s="37"/>
      <c r="OK102" s="37"/>
      <c r="OL102" s="37"/>
      <c r="OM102" s="37"/>
    </row>
    <row r="103" spans="1:403" x14ac:dyDescent="0.3">
      <c r="A103" s="2" t="s">
        <v>92</v>
      </c>
      <c r="B103" s="2" t="s">
        <v>225</v>
      </c>
      <c r="C103" s="2" t="s">
        <v>237</v>
      </c>
      <c r="D103" s="2" t="s">
        <v>234</v>
      </c>
      <c r="E103" s="6" t="s">
        <v>102</v>
      </c>
      <c r="F103" s="5">
        <v>59</v>
      </c>
      <c r="G103" s="5">
        <v>15</v>
      </c>
      <c r="H103" s="5">
        <v>3</v>
      </c>
      <c r="I103" s="5">
        <v>15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59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6" t="s">
        <v>96</v>
      </c>
      <c r="AB103" s="6" t="s">
        <v>97</v>
      </c>
      <c r="AC103" s="7"/>
      <c r="AD103" s="7"/>
      <c r="AE103" s="7"/>
      <c r="AF103" s="7"/>
      <c r="AG103" s="7"/>
      <c r="AH103" s="7"/>
      <c r="AI103" s="6" t="s">
        <v>96</v>
      </c>
      <c r="AJ103" s="5"/>
      <c r="AK103" s="8">
        <v>1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5">
        <v>100</v>
      </c>
      <c r="AV103" s="5">
        <v>100</v>
      </c>
      <c r="AW103" s="5">
        <v>0</v>
      </c>
      <c r="AX103" s="5">
        <v>0</v>
      </c>
      <c r="AY103" s="5">
        <v>0</v>
      </c>
      <c r="AZ103" s="5">
        <v>100</v>
      </c>
      <c r="BA103" s="5">
        <v>100</v>
      </c>
      <c r="BB103" s="5">
        <v>0</v>
      </c>
      <c r="BC103" s="5">
        <v>0</v>
      </c>
      <c r="BD103" s="5">
        <v>0</v>
      </c>
      <c r="BE103" s="5">
        <v>100</v>
      </c>
      <c r="BF103" s="5">
        <v>98</v>
      </c>
      <c r="BG103" s="5">
        <v>100</v>
      </c>
      <c r="BH103" s="5">
        <v>95</v>
      </c>
      <c r="BI103" s="5">
        <v>10</v>
      </c>
      <c r="BJ103" s="5">
        <v>0</v>
      </c>
      <c r="BK103" s="5">
        <v>10</v>
      </c>
      <c r="BL103" s="5">
        <v>90</v>
      </c>
      <c r="BM103" s="5">
        <v>100</v>
      </c>
      <c r="BN103" s="5">
        <v>2</v>
      </c>
      <c r="BO103" s="5" t="s">
        <v>96</v>
      </c>
      <c r="BP103" s="5" t="s">
        <v>97</v>
      </c>
      <c r="BQ103" s="5" t="s">
        <v>98</v>
      </c>
      <c r="BR103" s="6" t="s">
        <v>97</v>
      </c>
      <c r="BS103" s="6" t="s">
        <v>97</v>
      </c>
      <c r="BT103" s="6" t="s">
        <v>97</v>
      </c>
      <c r="BU103" s="6" t="s">
        <v>97</v>
      </c>
      <c r="BV103" s="6" t="s">
        <v>97</v>
      </c>
      <c r="BW103" s="5">
        <v>0</v>
      </c>
      <c r="BX103" s="5">
        <v>0</v>
      </c>
      <c r="BY103" s="5">
        <v>0</v>
      </c>
      <c r="BZ103" s="5">
        <v>30</v>
      </c>
      <c r="CA103" s="5">
        <v>17</v>
      </c>
      <c r="CB103" s="6" t="s">
        <v>98</v>
      </c>
      <c r="CC103" s="6" t="s">
        <v>96</v>
      </c>
      <c r="CD103" s="6" t="s">
        <v>98</v>
      </c>
      <c r="CE103" s="6" t="s">
        <v>96</v>
      </c>
      <c r="CF103" s="6" t="s">
        <v>96</v>
      </c>
      <c r="CG103" s="7" t="s">
        <v>97</v>
      </c>
      <c r="CH103" s="6" t="s">
        <v>96</v>
      </c>
      <c r="CI103" s="5" t="s">
        <v>98</v>
      </c>
      <c r="CJ103" s="5">
        <v>0</v>
      </c>
      <c r="CK103" s="5">
        <v>0</v>
      </c>
      <c r="CL103" s="5">
        <v>40</v>
      </c>
      <c r="CM103" s="5">
        <v>0</v>
      </c>
      <c r="CN103" s="5">
        <v>40</v>
      </c>
      <c r="CO103" s="5">
        <v>0</v>
      </c>
    </row>
    <row r="104" spans="1:403" x14ac:dyDescent="0.3">
      <c r="A104" s="2" t="s">
        <v>92</v>
      </c>
      <c r="B104" s="2" t="s">
        <v>225</v>
      </c>
      <c r="C104" s="2" t="s">
        <v>237</v>
      </c>
      <c r="D104" s="2" t="s">
        <v>239</v>
      </c>
      <c r="E104" s="6" t="s">
        <v>104</v>
      </c>
      <c r="F104" s="5">
        <v>34</v>
      </c>
      <c r="G104" s="5">
        <v>8</v>
      </c>
      <c r="H104" s="5">
        <v>1</v>
      </c>
      <c r="I104" s="5">
        <v>6</v>
      </c>
      <c r="J104" s="5">
        <v>2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29</v>
      </c>
      <c r="R104" s="5">
        <v>5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6" t="s">
        <v>96</v>
      </c>
      <c r="AB104" s="6" t="s">
        <v>97</v>
      </c>
      <c r="AC104" s="7"/>
      <c r="AD104" s="7"/>
      <c r="AE104" s="9" t="s">
        <v>96</v>
      </c>
      <c r="AF104" s="7"/>
      <c r="AG104" s="7"/>
      <c r="AH104" s="6" t="s">
        <v>96</v>
      </c>
      <c r="AI104" s="7"/>
      <c r="AJ104" s="5">
        <v>400</v>
      </c>
      <c r="AK104" s="8">
        <v>1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0</v>
      </c>
      <c r="AU104" s="5">
        <v>100</v>
      </c>
      <c r="AV104" s="5">
        <v>100</v>
      </c>
      <c r="AW104" s="5">
        <v>0</v>
      </c>
      <c r="AX104" s="5">
        <v>0</v>
      </c>
      <c r="AY104" s="5">
        <v>0</v>
      </c>
      <c r="AZ104" s="5">
        <v>99</v>
      </c>
      <c r="BA104" s="5">
        <v>95</v>
      </c>
      <c r="BB104" s="5">
        <v>0</v>
      </c>
      <c r="BC104" s="5">
        <v>0</v>
      </c>
      <c r="BD104" s="5">
        <v>5</v>
      </c>
      <c r="BE104" s="5">
        <v>100</v>
      </c>
      <c r="BF104" s="5">
        <v>99</v>
      </c>
      <c r="BG104" s="5">
        <v>99</v>
      </c>
      <c r="BH104" s="5">
        <v>0</v>
      </c>
      <c r="BI104" s="5">
        <v>0</v>
      </c>
      <c r="BJ104" s="5">
        <v>0</v>
      </c>
      <c r="BK104" s="5">
        <v>0</v>
      </c>
      <c r="BL104" s="5">
        <v>100</v>
      </c>
      <c r="BM104" s="5">
        <v>90</v>
      </c>
      <c r="BN104" s="5">
        <v>2</v>
      </c>
      <c r="BO104" s="5" t="s">
        <v>96</v>
      </c>
      <c r="BP104" s="5" t="s">
        <v>97</v>
      </c>
      <c r="BQ104" s="5" t="s">
        <v>98</v>
      </c>
      <c r="BR104" s="6" t="s">
        <v>96</v>
      </c>
      <c r="BS104" s="6" t="s">
        <v>96</v>
      </c>
      <c r="BT104" s="6" t="s">
        <v>97</v>
      </c>
      <c r="BU104" s="6" t="s">
        <v>97</v>
      </c>
      <c r="BV104" s="6" t="s">
        <v>97</v>
      </c>
      <c r="BW104" s="5">
        <v>1</v>
      </c>
      <c r="BX104" s="5">
        <v>1</v>
      </c>
      <c r="BY104" s="5">
        <v>1</v>
      </c>
      <c r="BZ104" s="5">
        <v>30</v>
      </c>
      <c r="CA104" s="5">
        <v>17</v>
      </c>
      <c r="CB104" s="6" t="s">
        <v>98</v>
      </c>
      <c r="CC104" s="6" t="s">
        <v>96</v>
      </c>
      <c r="CD104" s="6" t="s">
        <v>98</v>
      </c>
      <c r="CE104" s="6" t="s">
        <v>96</v>
      </c>
      <c r="CF104" s="6" t="s">
        <v>96</v>
      </c>
      <c r="CG104" s="7" t="s">
        <v>97</v>
      </c>
      <c r="CH104" s="6" t="s">
        <v>96</v>
      </c>
      <c r="CI104" s="5" t="s">
        <v>98</v>
      </c>
      <c r="CJ104" s="5">
        <v>1</v>
      </c>
      <c r="CK104" s="5">
        <v>1</v>
      </c>
      <c r="CL104" s="5">
        <v>40</v>
      </c>
      <c r="CM104" s="5">
        <v>1</v>
      </c>
      <c r="CN104" s="5">
        <v>40</v>
      </c>
      <c r="CO104" s="5">
        <v>1</v>
      </c>
    </row>
    <row r="105" spans="1:403" x14ac:dyDescent="0.3">
      <c r="A105" s="2" t="s">
        <v>92</v>
      </c>
      <c r="B105" s="2" t="s">
        <v>225</v>
      </c>
      <c r="C105" s="2" t="s">
        <v>240</v>
      </c>
      <c r="D105" s="2" t="s">
        <v>241</v>
      </c>
      <c r="E105" s="6" t="s">
        <v>102</v>
      </c>
      <c r="F105" s="5">
        <v>43</v>
      </c>
      <c r="G105" s="5">
        <v>7</v>
      </c>
      <c r="H105" s="5">
        <v>1</v>
      </c>
      <c r="I105" s="5">
        <v>2</v>
      </c>
      <c r="J105" s="5">
        <v>3</v>
      </c>
      <c r="K105" s="5">
        <v>2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16</v>
      </c>
      <c r="R105" s="5">
        <v>23</v>
      </c>
      <c r="S105" s="5">
        <v>4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2</v>
      </c>
      <c r="Z105" s="5">
        <v>16</v>
      </c>
      <c r="AA105" s="6" t="s">
        <v>96</v>
      </c>
      <c r="AB105" s="6" t="s">
        <v>97</v>
      </c>
      <c r="AC105" s="7"/>
      <c r="AD105" s="7"/>
      <c r="AE105" s="7"/>
      <c r="AF105" s="7"/>
      <c r="AG105" s="7"/>
      <c r="AH105" s="7"/>
      <c r="AI105" s="6" t="s">
        <v>96</v>
      </c>
      <c r="AJ105" s="5"/>
      <c r="AK105" s="8">
        <v>0.2</v>
      </c>
      <c r="AL105" s="8">
        <v>0.5</v>
      </c>
      <c r="AM105" s="8">
        <v>0.1</v>
      </c>
      <c r="AN105" s="8">
        <v>0.2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8">
        <v>0</v>
      </c>
      <c r="AU105" s="5">
        <v>0</v>
      </c>
      <c r="AV105" s="5">
        <v>0</v>
      </c>
      <c r="AW105" s="5">
        <v>100</v>
      </c>
      <c r="AX105" s="5">
        <v>0</v>
      </c>
      <c r="AY105" s="5">
        <v>0</v>
      </c>
      <c r="AZ105" s="5">
        <v>0</v>
      </c>
      <c r="BA105" s="5">
        <v>0</v>
      </c>
      <c r="BB105" s="5">
        <v>95</v>
      </c>
      <c r="BC105" s="5">
        <v>0</v>
      </c>
      <c r="BD105" s="5">
        <v>5</v>
      </c>
      <c r="BE105" s="5">
        <v>100</v>
      </c>
      <c r="BF105" s="5">
        <v>100</v>
      </c>
      <c r="BG105" s="5">
        <v>100</v>
      </c>
      <c r="BH105" s="5">
        <v>10</v>
      </c>
      <c r="BI105" s="5">
        <v>10</v>
      </c>
      <c r="BJ105" s="5">
        <v>0</v>
      </c>
      <c r="BK105" s="5">
        <v>10</v>
      </c>
      <c r="BL105" s="5">
        <v>90</v>
      </c>
      <c r="BM105" s="5">
        <v>80</v>
      </c>
      <c r="BN105" s="5">
        <v>1</v>
      </c>
      <c r="BO105" s="5" t="s">
        <v>96</v>
      </c>
      <c r="BP105" s="5" t="s">
        <v>96</v>
      </c>
      <c r="BQ105" s="5">
        <v>4</v>
      </c>
      <c r="BR105" s="6" t="s">
        <v>96</v>
      </c>
      <c r="BS105" s="6" t="s">
        <v>97</v>
      </c>
      <c r="BT105" s="6" t="s">
        <v>97</v>
      </c>
      <c r="BU105" s="6" t="s">
        <v>97</v>
      </c>
      <c r="BV105" s="6" t="s">
        <v>97</v>
      </c>
      <c r="BW105" s="5">
        <v>2</v>
      </c>
      <c r="BX105" s="5">
        <v>2</v>
      </c>
      <c r="BY105" s="5">
        <v>2</v>
      </c>
      <c r="BZ105" s="5">
        <v>30</v>
      </c>
      <c r="CA105" s="5">
        <v>15</v>
      </c>
      <c r="CB105" s="6" t="s">
        <v>96</v>
      </c>
      <c r="CC105" s="6" t="s">
        <v>96</v>
      </c>
      <c r="CD105" s="6" t="s">
        <v>96</v>
      </c>
      <c r="CE105" s="6" t="s">
        <v>96</v>
      </c>
      <c r="CF105" s="6" t="s">
        <v>96</v>
      </c>
      <c r="CG105" s="6" t="s">
        <v>96</v>
      </c>
      <c r="CH105" s="6" t="s">
        <v>96</v>
      </c>
      <c r="CI105" s="5" t="s">
        <v>98</v>
      </c>
      <c r="CJ105" s="5">
        <v>5</v>
      </c>
      <c r="CK105" s="5">
        <v>5</v>
      </c>
      <c r="CL105" s="5">
        <v>16</v>
      </c>
      <c r="CM105" s="5">
        <v>0</v>
      </c>
      <c r="CN105" s="5">
        <v>14</v>
      </c>
      <c r="CO105" s="5">
        <v>0</v>
      </c>
    </row>
    <row r="106" spans="1:403" x14ac:dyDescent="0.3">
      <c r="A106" s="2" t="s">
        <v>92</v>
      </c>
      <c r="B106" s="2" t="s">
        <v>225</v>
      </c>
      <c r="C106" s="2" t="s">
        <v>225</v>
      </c>
      <c r="D106" s="2" t="s">
        <v>242</v>
      </c>
      <c r="E106" s="6" t="s">
        <v>102</v>
      </c>
      <c r="F106" s="5">
        <v>190</v>
      </c>
      <c r="G106" s="5">
        <v>42</v>
      </c>
      <c r="H106" s="5">
        <v>3</v>
      </c>
      <c r="I106" s="5">
        <v>42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190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42</v>
      </c>
      <c r="Z106" s="5">
        <v>190</v>
      </c>
      <c r="AA106" s="6" t="s">
        <v>96</v>
      </c>
      <c r="AB106" s="6" t="s">
        <v>96</v>
      </c>
      <c r="AC106" s="7"/>
      <c r="AD106" s="7"/>
      <c r="AE106" s="7"/>
      <c r="AF106" s="7"/>
      <c r="AG106" s="7"/>
      <c r="AH106" s="7"/>
      <c r="AI106" s="6" t="s">
        <v>96</v>
      </c>
      <c r="AJ106" s="5"/>
      <c r="AK106" s="8">
        <v>0</v>
      </c>
      <c r="AL106" s="8">
        <v>1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0</v>
      </c>
      <c r="AS106" s="8">
        <v>0</v>
      </c>
      <c r="AT106" s="8">
        <v>0</v>
      </c>
      <c r="AU106" s="5">
        <v>100</v>
      </c>
      <c r="AV106" s="5">
        <v>100</v>
      </c>
      <c r="AW106" s="5">
        <v>0</v>
      </c>
      <c r="AX106" s="5">
        <v>0</v>
      </c>
      <c r="AY106" s="5">
        <v>0</v>
      </c>
      <c r="AZ106" s="5">
        <v>100</v>
      </c>
      <c r="BA106" s="5">
        <v>100</v>
      </c>
      <c r="BB106" s="5">
        <v>0</v>
      </c>
      <c r="BC106" s="5">
        <v>0</v>
      </c>
      <c r="BD106" s="5">
        <v>0</v>
      </c>
      <c r="BE106" s="5">
        <v>100</v>
      </c>
      <c r="BF106" s="5">
        <v>95</v>
      </c>
      <c r="BG106" s="5">
        <v>100</v>
      </c>
      <c r="BH106" s="5">
        <v>100</v>
      </c>
      <c r="BI106" s="5">
        <v>90</v>
      </c>
      <c r="BJ106" s="5">
        <v>0</v>
      </c>
      <c r="BK106" s="5">
        <v>90</v>
      </c>
      <c r="BL106" s="5">
        <v>10</v>
      </c>
      <c r="BM106" s="5">
        <v>100</v>
      </c>
      <c r="BN106" s="5">
        <v>4</v>
      </c>
      <c r="BO106" s="5" t="s">
        <v>96</v>
      </c>
      <c r="BP106" s="5" t="s">
        <v>96</v>
      </c>
      <c r="BQ106" s="5">
        <v>3</v>
      </c>
      <c r="BR106" s="6" t="s">
        <v>97</v>
      </c>
      <c r="BS106" s="6" t="s">
        <v>97</v>
      </c>
      <c r="BT106" s="6" t="s">
        <v>97</v>
      </c>
      <c r="BU106" s="6" t="s">
        <v>97</v>
      </c>
      <c r="BV106" s="6" t="s">
        <v>97</v>
      </c>
      <c r="BW106" s="5">
        <v>0</v>
      </c>
      <c r="BX106" s="5">
        <v>0</v>
      </c>
      <c r="BY106" s="5">
        <v>0</v>
      </c>
      <c r="BZ106" s="5">
        <v>30</v>
      </c>
      <c r="CA106" s="5">
        <v>0</v>
      </c>
      <c r="CB106" s="6" t="s">
        <v>98</v>
      </c>
      <c r="CC106" s="6" t="s">
        <v>98</v>
      </c>
      <c r="CD106" s="6" t="s">
        <v>98</v>
      </c>
      <c r="CE106" s="6" t="s">
        <v>96</v>
      </c>
      <c r="CF106" s="6" t="s">
        <v>98</v>
      </c>
      <c r="CG106" s="6" t="s">
        <v>96</v>
      </c>
      <c r="CH106" s="6" t="s">
        <v>96</v>
      </c>
      <c r="CI106" s="5" t="s">
        <v>98</v>
      </c>
      <c r="CJ106" s="5">
        <v>0</v>
      </c>
      <c r="CK106" s="5">
        <v>0</v>
      </c>
      <c r="CL106" s="5">
        <v>0</v>
      </c>
      <c r="CM106" s="5">
        <v>0</v>
      </c>
      <c r="CN106" s="5">
        <v>0</v>
      </c>
      <c r="CO106" s="5">
        <v>0</v>
      </c>
    </row>
    <row r="107" spans="1:403" x14ac:dyDescent="0.3">
      <c r="A107" s="2" t="s">
        <v>92</v>
      </c>
      <c r="B107" s="2" t="s">
        <v>225</v>
      </c>
      <c r="C107" s="2" t="s">
        <v>225</v>
      </c>
      <c r="D107" s="2" t="s">
        <v>243</v>
      </c>
      <c r="E107" s="6" t="s">
        <v>102</v>
      </c>
      <c r="F107" s="5">
        <v>168</v>
      </c>
      <c r="G107" s="5">
        <v>64</v>
      </c>
      <c r="H107" s="5">
        <v>1</v>
      </c>
      <c r="I107" s="5">
        <v>64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168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64</v>
      </c>
      <c r="Z107" s="5">
        <v>168</v>
      </c>
      <c r="AA107" s="6" t="s">
        <v>96</v>
      </c>
      <c r="AB107" s="6" t="s">
        <v>96</v>
      </c>
      <c r="AC107" s="7"/>
      <c r="AD107" s="7"/>
      <c r="AE107" s="7"/>
      <c r="AF107" s="7"/>
      <c r="AG107" s="7"/>
      <c r="AH107" s="7"/>
      <c r="AI107" s="6" t="s">
        <v>96</v>
      </c>
      <c r="AJ107" s="5"/>
      <c r="AK107" s="8">
        <v>0</v>
      </c>
      <c r="AL107" s="8">
        <v>1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8">
        <v>0</v>
      </c>
      <c r="AT107" s="8">
        <v>0</v>
      </c>
      <c r="AU107" s="5">
        <v>100</v>
      </c>
      <c r="AV107" s="5">
        <v>100</v>
      </c>
      <c r="AW107" s="5">
        <v>0</v>
      </c>
      <c r="AX107" s="5">
        <v>0</v>
      </c>
      <c r="AY107" s="5">
        <v>0</v>
      </c>
      <c r="AZ107" s="5">
        <v>100</v>
      </c>
      <c r="BA107" s="5">
        <v>100</v>
      </c>
      <c r="BB107" s="5">
        <v>0</v>
      </c>
      <c r="BC107" s="5">
        <v>0</v>
      </c>
      <c r="BD107" s="5">
        <v>0</v>
      </c>
      <c r="BE107" s="5">
        <v>100</v>
      </c>
      <c r="BF107" s="5">
        <v>95</v>
      </c>
      <c r="BG107" s="5">
        <v>100</v>
      </c>
      <c r="BH107" s="5">
        <v>100</v>
      </c>
      <c r="BI107" s="5">
        <v>90</v>
      </c>
      <c r="BJ107" s="5">
        <v>0</v>
      </c>
      <c r="BK107" s="5">
        <v>90</v>
      </c>
      <c r="BL107" s="5">
        <v>10</v>
      </c>
      <c r="BM107" s="5">
        <v>100</v>
      </c>
      <c r="BN107" s="5">
        <v>4</v>
      </c>
      <c r="BO107" s="5" t="s">
        <v>96</v>
      </c>
      <c r="BP107" s="5" t="s">
        <v>96</v>
      </c>
      <c r="BQ107" s="5">
        <v>3</v>
      </c>
      <c r="BR107" s="6" t="s">
        <v>97</v>
      </c>
      <c r="BS107" s="6" t="s">
        <v>97</v>
      </c>
      <c r="BT107" s="6" t="s">
        <v>97</v>
      </c>
      <c r="BU107" s="6" t="s">
        <v>97</v>
      </c>
      <c r="BV107" s="6" t="s">
        <v>97</v>
      </c>
      <c r="BW107" s="5">
        <v>0</v>
      </c>
      <c r="BX107" s="5">
        <v>0</v>
      </c>
      <c r="BY107" s="5">
        <v>0</v>
      </c>
      <c r="BZ107" s="5">
        <v>30</v>
      </c>
      <c r="CA107" s="5">
        <v>0</v>
      </c>
      <c r="CB107" s="6" t="s">
        <v>98</v>
      </c>
      <c r="CC107" s="6" t="s">
        <v>98</v>
      </c>
      <c r="CD107" s="6" t="s">
        <v>98</v>
      </c>
      <c r="CE107" s="6" t="s">
        <v>96</v>
      </c>
      <c r="CF107" s="6" t="s">
        <v>98</v>
      </c>
      <c r="CG107" s="6" t="s">
        <v>96</v>
      </c>
      <c r="CH107" s="6" t="s">
        <v>96</v>
      </c>
      <c r="CI107" s="5" t="s">
        <v>98</v>
      </c>
      <c r="CJ107" s="5">
        <v>0</v>
      </c>
      <c r="CK107" s="5">
        <v>0</v>
      </c>
      <c r="CL107" s="5">
        <v>0</v>
      </c>
      <c r="CM107" s="5">
        <v>0</v>
      </c>
      <c r="CN107" s="5">
        <v>0</v>
      </c>
      <c r="CO107" s="5">
        <v>0</v>
      </c>
    </row>
    <row r="108" spans="1:403" x14ac:dyDescent="0.3">
      <c r="A108" s="2" t="s">
        <v>92</v>
      </c>
      <c r="B108" s="2" t="s">
        <v>244</v>
      </c>
      <c r="C108" s="2" t="s">
        <v>245</v>
      </c>
      <c r="D108" s="2" t="s">
        <v>246</v>
      </c>
      <c r="E108" s="6" t="s">
        <v>95</v>
      </c>
      <c r="F108" s="5">
        <v>116</v>
      </c>
      <c r="G108" s="5">
        <v>23</v>
      </c>
      <c r="H108" s="5">
        <v>0</v>
      </c>
      <c r="I108" s="5">
        <v>0</v>
      </c>
      <c r="J108" s="5">
        <v>23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116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6" t="s">
        <v>96</v>
      </c>
      <c r="AB108" s="6" t="s">
        <v>97</v>
      </c>
      <c r="AC108" s="6" t="s">
        <v>96</v>
      </c>
      <c r="AD108" s="7"/>
      <c r="AE108" s="7"/>
      <c r="AF108" s="7"/>
      <c r="AG108" s="7"/>
      <c r="AH108" s="7"/>
      <c r="AI108" s="7"/>
      <c r="AJ108" s="5"/>
      <c r="AK108" s="8">
        <v>0.8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0.2</v>
      </c>
      <c r="AR108" s="8">
        <v>0</v>
      </c>
      <c r="AS108" s="8">
        <v>0</v>
      </c>
      <c r="AT108" s="8">
        <v>0</v>
      </c>
      <c r="AU108" s="5">
        <v>100</v>
      </c>
      <c r="AV108" s="5">
        <v>0</v>
      </c>
      <c r="AW108" s="5">
        <v>20</v>
      </c>
      <c r="AX108" s="5">
        <v>80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100</v>
      </c>
      <c r="BE108" s="5">
        <v>100</v>
      </c>
      <c r="BF108" s="5">
        <v>100</v>
      </c>
      <c r="BG108" s="5">
        <v>100</v>
      </c>
      <c r="BH108" s="5">
        <v>0</v>
      </c>
      <c r="BI108" s="5">
        <v>0</v>
      </c>
      <c r="BJ108" s="5">
        <v>0</v>
      </c>
      <c r="BK108" s="5">
        <v>0</v>
      </c>
      <c r="BL108" s="5">
        <v>100</v>
      </c>
      <c r="BM108" s="5">
        <v>100</v>
      </c>
      <c r="BN108" s="5">
        <v>2</v>
      </c>
      <c r="BO108" s="5" t="s">
        <v>96</v>
      </c>
      <c r="BP108" s="5" t="s">
        <v>97</v>
      </c>
      <c r="BQ108" s="5" t="s">
        <v>98</v>
      </c>
      <c r="BR108" s="6" t="s">
        <v>97</v>
      </c>
      <c r="BS108" s="6" t="s">
        <v>97</v>
      </c>
      <c r="BT108" s="6" t="s">
        <v>97</v>
      </c>
      <c r="BU108" s="6" t="s">
        <v>96</v>
      </c>
      <c r="BV108" s="6" t="s">
        <v>96</v>
      </c>
      <c r="BW108" s="5">
        <v>0</v>
      </c>
      <c r="BX108" s="5">
        <v>0</v>
      </c>
      <c r="BY108" s="5">
        <v>8</v>
      </c>
      <c r="BZ108" s="5">
        <v>18</v>
      </c>
      <c r="CA108" s="5">
        <v>18</v>
      </c>
      <c r="CB108" s="6" t="s">
        <v>98</v>
      </c>
      <c r="CC108" s="6" t="s">
        <v>98</v>
      </c>
      <c r="CD108" s="6" t="s">
        <v>96</v>
      </c>
      <c r="CE108" s="6" t="s">
        <v>96</v>
      </c>
      <c r="CF108" s="6" t="s">
        <v>96</v>
      </c>
      <c r="CG108" s="6" t="s">
        <v>96</v>
      </c>
      <c r="CH108" s="6" t="s">
        <v>97</v>
      </c>
      <c r="CI108" s="6" t="s">
        <v>97</v>
      </c>
      <c r="CJ108" s="5">
        <v>10</v>
      </c>
      <c r="CK108" s="5">
        <v>18</v>
      </c>
      <c r="CL108" s="5">
        <v>18</v>
      </c>
      <c r="CM108" s="5">
        <v>0</v>
      </c>
      <c r="CN108" s="5">
        <v>18</v>
      </c>
      <c r="CO108" s="5">
        <v>0</v>
      </c>
    </row>
    <row r="109" spans="1:403" x14ac:dyDescent="0.3">
      <c r="A109" s="2" t="s">
        <v>92</v>
      </c>
      <c r="B109" s="2" t="s">
        <v>244</v>
      </c>
      <c r="C109" s="2" t="s">
        <v>245</v>
      </c>
      <c r="D109" s="2" t="s">
        <v>247</v>
      </c>
      <c r="E109" s="6" t="s">
        <v>95</v>
      </c>
      <c r="F109" s="5">
        <v>46</v>
      </c>
      <c r="G109" s="5">
        <v>12</v>
      </c>
      <c r="H109" s="5">
        <v>1</v>
      </c>
      <c r="I109" s="5">
        <v>12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46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12</v>
      </c>
      <c r="Z109" s="5">
        <v>46</v>
      </c>
      <c r="AA109" s="6" t="s">
        <v>96</v>
      </c>
      <c r="AB109" s="6" t="s">
        <v>97</v>
      </c>
      <c r="AC109" s="7"/>
      <c r="AD109" s="7"/>
      <c r="AE109" s="7"/>
      <c r="AF109" s="7"/>
      <c r="AG109" s="7"/>
      <c r="AH109" s="7"/>
      <c r="AI109" s="6" t="s">
        <v>96</v>
      </c>
      <c r="AJ109" s="5"/>
      <c r="AK109" s="8">
        <v>0</v>
      </c>
      <c r="AL109" s="8">
        <v>1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5">
        <v>100</v>
      </c>
      <c r="AV109" s="5">
        <v>100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100</v>
      </c>
      <c r="BC109" s="5">
        <v>0</v>
      </c>
      <c r="BD109" s="5">
        <v>0</v>
      </c>
      <c r="BE109" s="5">
        <v>100</v>
      </c>
      <c r="BF109" s="5">
        <v>100</v>
      </c>
      <c r="BG109" s="5">
        <v>100</v>
      </c>
      <c r="BH109" s="5">
        <v>0</v>
      </c>
      <c r="BI109" s="5">
        <v>0</v>
      </c>
      <c r="BJ109" s="5">
        <v>0</v>
      </c>
      <c r="BK109" s="5">
        <v>0</v>
      </c>
      <c r="BL109" s="5">
        <v>100</v>
      </c>
      <c r="BM109" s="5">
        <v>100</v>
      </c>
      <c r="BN109" s="5">
        <v>2</v>
      </c>
      <c r="BO109" s="5" t="s">
        <v>96</v>
      </c>
      <c r="BP109" s="5" t="s">
        <v>96</v>
      </c>
      <c r="BQ109" s="5">
        <v>3</v>
      </c>
      <c r="BR109" s="6" t="s">
        <v>97</v>
      </c>
      <c r="BS109" s="6" t="s">
        <v>97</v>
      </c>
      <c r="BT109" s="6" t="s">
        <v>97</v>
      </c>
      <c r="BU109" s="6" t="s">
        <v>97</v>
      </c>
      <c r="BV109" s="6" t="s">
        <v>97</v>
      </c>
      <c r="BW109" s="5">
        <v>0</v>
      </c>
      <c r="BX109" s="5">
        <v>0</v>
      </c>
      <c r="BY109" s="5">
        <v>8</v>
      </c>
      <c r="BZ109" s="5">
        <v>18</v>
      </c>
      <c r="CA109" s="5">
        <v>18</v>
      </c>
      <c r="CB109" s="6" t="s">
        <v>98</v>
      </c>
      <c r="CC109" s="6" t="s">
        <v>98</v>
      </c>
      <c r="CD109" s="6" t="s">
        <v>96</v>
      </c>
      <c r="CE109" s="6" t="s">
        <v>96</v>
      </c>
      <c r="CF109" s="6" t="s">
        <v>96</v>
      </c>
      <c r="CG109" s="6" t="s">
        <v>96</v>
      </c>
      <c r="CH109" s="6" t="s">
        <v>97</v>
      </c>
      <c r="CI109" s="6" t="s">
        <v>97</v>
      </c>
      <c r="CJ109" s="5">
        <v>10</v>
      </c>
      <c r="CK109" s="5">
        <v>18</v>
      </c>
      <c r="CL109" s="5">
        <v>18</v>
      </c>
      <c r="CM109" s="5">
        <v>0</v>
      </c>
      <c r="CN109" s="5">
        <v>18</v>
      </c>
      <c r="CO109" s="5">
        <v>0</v>
      </c>
    </row>
    <row r="110" spans="1:403" x14ac:dyDescent="0.3">
      <c r="A110" s="2" t="s">
        <v>92</v>
      </c>
      <c r="B110" s="2" t="s">
        <v>244</v>
      </c>
      <c r="C110" s="2" t="s">
        <v>248</v>
      </c>
      <c r="D110" s="2" t="s">
        <v>249</v>
      </c>
      <c r="E110" s="6" t="s">
        <v>104</v>
      </c>
      <c r="F110" s="5">
        <v>116</v>
      </c>
      <c r="G110" s="5">
        <v>5</v>
      </c>
      <c r="H110" s="5">
        <v>0</v>
      </c>
      <c r="I110" s="5">
        <v>0</v>
      </c>
      <c r="J110" s="5">
        <v>5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116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6" t="s">
        <v>96</v>
      </c>
      <c r="AB110" s="6" t="s">
        <v>97</v>
      </c>
      <c r="AC110" s="7"/>
      <c r="AD110" s="7"/>
      <c r="AE110" s="9" t="s">
        <v>96</v>
      </c>
      <c r="AF110" s="7"/>
      <c r="AG110" s="7"/>
      <c r="AH110" s="7"/>
      <c r="AI110" s="7"/>
      <c r="AJ110" s="5">
        <v>500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1</v>
      </c>
      <c r="AQ110" s="8">
        <v>0</v>
      </c>
      <c r="AR110" s="8">
        <v>0</v>
      </c>
      <c r="AS110" s="8">
        <v>0</v>
      </c>
      <c r="AT110" s="8">
        <v>0</v>
      </c>
      <c r="AU110" s="5">
        <v>100</v>
      </c>
      <c r="AV110" s="5">
        <v>10</v>
      </c>
      <c r="AW110" s="5">
        <v>30</v>
      </c>
      <c r="AX110" s="5">
        <v>60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100</v>
      </c>
      <c r="BE110" s="5">
        <v>100</v>
      </c>
      <c r="BF110" s="5">
        <v>100</v>
      </c>
      <c r="BG110" s="5">
        <v>100</v>
      </c>
      <c r="BH110" s="5">
        <v>0</v>
      </c>
      <c r="BI110" s="5">
        <v>0</v>
      </c>
      <c r="BJ110" s="5">
        <v>0</v>
      </c>
      <c r="BK110" s="5">
        <v>0</v>
      </c>
      <c r="BL110" s="5">
        <v>100</v>
      </c>
      <c r="BM110" s="5">
        <v>100</v>
      </c>
      <c r="BN110" s="5">
        <v>2</v>
      </c>
      <c r="BO110" s="5" t="s">
        <v>96</v>
      </c>
      <c r="BP110" s="5" t="s">
        <v>97</v>
      </c>
      <c r="BQ110" s="5" t="s">
        <v>98</v>
      </c>
      <c r="BR110" s="6" t="s">
        <v>97</v>
      </c>
      <c r="BS110" s="6" t="s">
        <v>97</v>
      </c>
      <c r="BT110" s="6" t="s">
        <v>97</v>
      </c>
      <c r="BU110" s="6" t="s">
        <v>97</v>
      </c>
      <c r="BV110" s="6" t="s">
        <v>97</v>
      </c>
      <c r="BW110" s="5">
        <v>1</v>
      </c>
      <c r="BX110" s="5">
        <v>1</v>
      </c>
      <c r="BY110" s="5">
        <v>1</v>
      </c>
      <c r="BZ110" s="5">
        <v>1</v>
      </c>
      <c r="CA110" s="5">
        <v>10</v>
      </c>
      <c r="CB110" s="6" t="s">
        <v>97</v>
      </c>
      <c r="CC110" s="6" t="s">
        <v>97</v>
      </c>
      <c r="CD110" s="6" t="s">
        <v>97</v>
      </c>
      <c r="CE110" s="6" t="s">
        <v>96</v>
      </c>
      <c r="CF110" s="6" t="s">
        <v>96</v>
      </c>
      <c r="CG110" s="6" t="s">
        <v>96</v>
      </c>
      <c r="CH110" s="6" t="s">
        <v>97</v>
      </c>
      <c r="CI110" s="6" t="s">
        <v>97</v>
      </c>
      <c r="CJ110" s="5">
        <v>0</v>
      </c>
      <c r="CK110" s="5">
        <v>10</v>
      </c>
      <c r="CL110" s="5">
        <v>10</v>
      </c>
      <c r="CM110" s="5">
        <v>1</v>
      </c>
      <c r="CN110" s="5">
        <v>0</v>
      </c>
      <c r="CO110" s="5">
        <v>1</v>
      </c>
    </row>
    <row r="111" spans="1:403" x14ac:dyDescent="0.3">
      <c r="A111" s="2" t="s">
        <v>92</v>
      </c>
      <c r="B111" s="2" t="s">
        <v>244</v>
      </c>
      <c r="C111" s="2" t="s">
        <v>250</v>
      </c>
      <c r="D111" s="2" t="s">
        <v>110</v>
      </c>
      <c r="E111" s="6" t="s">
        <v>95</v>
      </c>
      <c r="F111" s="5">
        <v>420</v>
      </c>
      <c r="G111" s="5">
        <v>108</v>
      </c>
      <c r="H111" s="5">
        <v>0</v>
      </c>
      <c r="I111" s="5">
        <v>0</v>
      </c>
      <c r="J111" s="5">
        <v>103</v>
      </c>
      <c r="K111" s="5">
        <v>5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390</v>
      </c>
      <c r="S111" s="5">
        <v>30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6" t="s">
        <v>96</v>
      </c>
      <c r="AB111" s="6" t="s">
        <v>97</v>
      </c>
      <c r="AC111" s="7"/>
      <c r="AD111" s="7"/>
      <c r="AE111" s="7"/>
      <c r="AF111" s="7"/>
      <c r="AG111" s="7"/>
      <c r="AH111" s="7"/>
      <c r="AI111" s="6" t="s">
        <v>96</v>
      </c>
      <c r="AJ111" s="5"/>
      <c r="AK111" s="8">
        <v>0.7</v>
      </c>
      <c r="AL111" s="8">
        <v>0</v>
      </c>
      <c r="AM111" s="8">
        <v>0</v>
      </c>
      <c r="AN111" s="8">
        <v>0</v>
      </c>
      <c r="AO111" s="8">
        <v>0</v>
      </c>
      <c r="AP111" s="8">
        <v>0.3</v>
      </c>
      <c r="AQ111" s="8">
        <v>0</v>
      </c>
      <c r="AR111" s="8">
        <v>0</v>
      </c>
      <c r="AS111" s="8">
        <v>0</v>
      </c>
      <c r="AT111" s="8">
        <v>0</v>
      </c>
      <c r="AU111" s="5">
        <v>100</v>
      </c>
      <c r="AV111" s="5">
        <v>30</v>
      </c>
      <c r="AW111" s="5">
        <v>0</v>
      </c>
      <c r="AX111" s="5">
        <v>70</v>
      </c>
      <c r="AY111" s="5">
        <v>0</v>
      </c>
      <c r="AZ111" s="5">
        <v>0</v>
      </c>
      <c r="BA111" s="5">
        <v>0</v>
      </c>
      <c r="BB111" s="5">
        <v>20</v>
      </c>
      <c r="BC111" s="5">
        <v>0</v>
      </c>
      <c r="BD111" s="5">
        <v>80</v>
      </c>
      <c r="BE111" s="5">
        <v>100</v>
      </c>
      <c r="BF111" s="5">
        <v>90</v>
      </c>
      <c r="BG111" s="5">
        <v>100</v>
      </c>
      <c r="BH111" s="5">
        <v>10</v>
      </c>
      <c r="BI111" s="5">
        <v>10</v>
      </c>
      <c r="BJ111" s="5">
        <v>0</v>
      </c>
      <c r="BK111" s="5">
        <v>2</v>
      </c>
      <c r="BL111" s="5">
        <v>98</v>
      </c>
      <c r="BM111" s="5">
        <v>10</v>
      </c>
      <c r="BN111" s="5">
        <v>2</v>
      </c>
      <c r="BO111" s="5" t="s">
        <v>96</v>
      </c>
      <c r="BP111" s="5" t="s">
        <v>97</v>
      </c>
      <c r="BQ111" s="5" t="s">
        <v>98</v>
      </c>
      <c r="BR111" s="6" t="s">
        <v>97</v>
      </c>
      <c r="BS111" s="6" t="s">
        <v>97</v>
      </c>
      <c r="BT111" s="6" t="s">
        <v>96</v>
      </c>
      <c r="BU111" s="6" t="s">
        <v>96</v>
      </c>
      <c r="BV111" s="6" t="s">
        <v>96</v>
      </c>
      <c r="BW111" s="5">
        <v>0</v>
      </c>
      <c r="BX111" s="5">
        <v>0</v>
      </c>
      <c r="BY111" s="5">
        <v>9</v>
      </c>
      <c r="BZ111" s="5">
        <v>9</v>
      </c>
      <c r="CA111" s="5">
        <v>29</v>
      </c>
      <c r="CB111" s="6" t="s">
        <v>98</v>
      </c>
      <c r="CC111" s="6" t="s">
        <v>98</v>
      </c>
      <c r="CD111" s="6" t="s">
        <v>96</v>
      </c>
      <c r="CE111" s="6" t="s">
        <v>96</v>
      </c>
      <c r="CF111" s="6" t="s">
        <v>96</v>
      </c>
      <c r="CG111" s="6" t="s">
        <v>96</v>
      </c>
      <c r="CH111" s="6" t="s">
        <v>96</v>
      </c>
      <c r="CI111" s="6" t="s">
        <v>96</v>
      </c>
      <c r="CJ111" s="5">
        <v>0</v>
      </c>
      <c r="CK111" s="5">
        <v>9</v>
      </c>
      <c r="CL111" s="5">
        <v>9</v>
      </c>
      <c r="CM111" s="5">
        <v>0</v>
      </c>
      <c r="CN111" s="5">
        <v>0</v>
      </c>
      <c r="CO111" s="5">
        <v>0</v>
      </c>
    </row>
    <row r="112" spans="1:403" x14ac:dyDescent="0.3">
      <c r="A112" s="2" t="s">
        <v>92</v>
      </c>
      <c r="B112" s="2" t="s">
        <v>244</v>
      </c>
      <c r="C112" s="2" t="s">
        <v>251</v>
      </c>
      <c r="D112" s="2" t="s">
        <v>186</v>
      </c>
      <c r="E112" s="6" t="s">
        <v>95</v>
      </c>
      <c r="F112" s="5">
        <v>70</v>
      </c>
      <c r="G112" s="5">
        <v>3</v>
      </c>
      <c r="H112" s="5">
        <v>0</v>
      </c>
      <c r="I112" s="5">
        <v>0</v>
      </c>
      <c r="J112" s="5">
        <v>3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70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6" t="s">
        <v>96</v>
      </c>
      <c r="AB112" s="6" t="s">
        <v>97</v>
      </c>
      <c r="AC112" s="7"/>
      <c r="AD112" s="7"/>
      <c r="AE112" s="7"/>
      <c r="AF112" s="7"/>
      <c r="AG112" s="7"/>
      <c r="AH112" s="7"/>
      <c r="AI112" s="6" t="s">
        <v>96</v>
      </c>
      <c r="AJ112" s="5"/>
      <c r="AK112" s="8">
        <v>0.5</v>
      </c>
      <c r="AL112" s="8">
        <v>0</v>
      </c>
      <c r="AM112" s="8">
        <v>0.5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8">
        <v>0</v>
      </c>
      <c r="AU112" s="5">
        <v>100</v>
      </c>
      <c r="AV112" s="5">
        <v>0</v>
      </c>
      <c r="AW112" s="5">
        <v>100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100</v>
      </c>
      <c r="BE112" s="5">
        <v>100</v>
      </c>
      <c r="BF112" s="5">
        <v>100</v>
      </c>
      <c r="BG112" s="5">
        <v>100</v>
      </c>
      <c r="BH112" s="5">
        <v>0</v>
      </c>
      <c r="BI112" s="5">
        <v>0</v>
      </c>
      <c r="BJ112" s="5">
        <v>0</v>
      </c>
      <c r="BK112" s="5">
        <v>0</v>
      </c>
      <c r="BL112" s="5">
        <v>100</v>
      </c>
      <c r="BM112" s="5">
        <v>100</v>
      </c>
      <c r="BN112" s="5">
        <v>2</v>
      </c>
      <c r="BO112" s="5" t="s">
        <v>96</v>
      </c>
      <c r="BP112" s="5" t="s">
        <v>97</v>
      </c>
      <c r="BQ112" s="5" t="s">
        <v>98</v>
      </c>
      <c r="BR112" s="6" t="s">
        <v>97</v>
      </c>
      <c r="BS112" s="6" t="s">
        <v>97</v>
      </c>
      <c r="BT112" s="6" t="s">
        <v>97</v>
      </c>
      <c r="BU112" s="6" t="s">
        <v>96</v>
      </c>
      <c r="BV112" s="6" t="s">
        <v>96</v>
      </c>
      <c r="BW112" s="5">
        <v>15</v>
      </c>
      <c r="BX112" s="5">
        <v>9</v>
      </c>
      <c r="BY112" s="5">
        <v>9</v>
      </c>
      <c r="BZ112" s="5">
        <v>20</v>
      </c>
      <c r="CA112" s="5">
        <v>20</v>
      </c>
      <c r="CB112" s="6" t="s">
        <v>96</v>
      </c>
      <c r="CC112" s="6" t="s">
        <v>96</v>
      </c>
      <c r="CD112" s="6" t="s">
        <v>96</v>
      </c>
      <c r="CE112" s="6" t="s">
        <v>96</v>
      </c>
      <c r="CF112" s="6" t="s">
        <v>96</v>
      </c>
      <c r="CG112" s="6" t="s">
        <v>97</v>
      </c>
      <c r="CH112" s="6" t="s">
        <v>96</v>
      </c>
      <c r="CI112" s="6" t="s">
        <v>97</v>
      </c>
      <c r="CJ112" s="5">
        <v>9</v>
      </c>
      <c r="CK112" s="5">
        <v>20</v>
      </c>
      <c r="CL112" s="5">
        <v>20</v>
      </c>
      <c r="CM112" s="5">
        <v>0</v>
      </c>
      <c r="CN112" s="5">
        <v>20</v>
      </c>
      <c r="CO112" s="5">
        <v>0</v>
      </c>
    </row>
    <row r="113" spans="1:403" x14ac:dyDescent="0.3">
      <c r="A113" s="2" t="s">
        <v>92</v>
      </c>
      <c r="B113" s="2" t="s">
        <v>244</v>
      </c>
      <c r="C113" s="2" t="s">
        <v>252</v>
      </c>
      <c r="D113" s="2" t="s">
        <v>253</v>
      </c>
      <c r="E113" s="6" t="s">
        <v>102</v>
      </c>
      <c r="F113" s="5">
        <v>34</v>
      </c>
      <c r="G113" s="5">
        <v>8</v>
      </c>
      <c r="H113" s="5">
        <v>1</v>
      </c>
      <c r="I113" s="5">
        <v>6</v>
      </c>
      <c r="J113" s="5">
        <v>2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17</v>
      </c>
      <c r="R113" s="5">
        <v>17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6" t="s">
        <v>96</v>
      </c>
      <c r="AB113" s="6" t="s">
        <v>96</v>
      </c>
      <c r="AC113" s="7"/>
      <c r="AD113" s="7"/>
      <c r="AE113" s="7"/>
      <c r="AF113" s="7"/>
      <c r="AG113" s="7"/>
      <c r="AH113" s="7"/>
      <c r="AI113" s="6" t="s">
        <v>96</v>
      </c>
      <c r="AJ113" s="5"/>
      <c r="AK113" s="8">
        <v>0.7</v>
      </c>
      <c r="AL113" s="8">
        <v>0</v>
      </c>
      <c r="AM113" s="8">
        <v>0.3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5">
        <v>100</v>
      </c>
      <c r="AV113" s="5">
        <v>70</v>
      </c>
      <c r="AW113" s="5">
        <v>0</v>
      </c>
      <c r="AX113" s="5">
        <v>30</v>
      </c>
      <c r="AY113" s="5">
        <v>0</v>
      </c>
      <c r="AZ113" s="5">
        <v>0</v>
      </c>
      <c r="BA113" s="5">
        <v>0</v>
      </c>
      <c r="BB113" s="5">
        <v>70</v>
      </c>
      <c r="BC113" s="5">
        <v>0</v>
      </c>
      <c r="BD113" s="5">
        <v>30</v>
      </c>
      <c r="BE113" s="5">
        <v>100</v>
      </c>
      <c r="BF113" s="5">
        <v>100</v>
      </c>
      <c r="BG113" s="5">
        <v>100</v>
      </c>
      <c r="BH113" s="5">
        <v>100</v>
      </c>
      <c r="BI113" s="5">
        <v>0</v>
      </c>
      <c r="BJ113" s="5">
        <v>0</v>
      </c>
      <c r="BK113" s="5">
        <v>0</v>
      </c>
      <c r="BL113" s="5">
        <v>100</v>
      </c>
      <c r="BM113" s="5">
        <v>100</v>
      </c>
      <c r="BN113" s="5">
        <v>1</v>
      </c>
      <c r="BO113" s="5" t="s">
        <v>96</v>
      </c>
      <c r="BP113" s="5" t="s">
        <v>96</v>
      </c>
      <c r="BQ113" s="5">
        <v>9</v>
      </c>
      <c r="BR113" s="6" t="s">
        <v>97</v>
      </c>
      <c r="BS113" s="6" t="s">
        <v>97</v>
      </c>
      <c r="BT113" s="6" t="s">
        <v>96</v>
      </c>
      <c r="BU113" s="6" t="s">
        <v>97</v>
      </c>
      <c r="BV113" s="6" t="s">
        <v>97</v>
      </c>
      <c r="BW113" s="5">
        <v>2</v>
      </c>
      <c r="BX113" s="5">
        <v>2</v>
      </c>
      <c r="BY113" s="5">
        <v>2</v>
      </c>
      <c r="BZ113" s="5">
        <v>25</v>
      </c>
      <c r="CA113" s="5">
        <v>10</v>
      </c>
      <c r="CB113" s="6" t="s">
        <v>96</v>
      </c>
      <c r="CC113" s="6" t="s">
        <v>96</v>
      </c>
      <c r="CD113" s="6" t="s">
        <v>96</v>
      </c>
      <c r="CE113" s="6" t="s">
        <v>96</v>
      </c>
      <c r="CF113" s="6" t="s">
        <v>96</v>
      </c>
      <c r="CG113" s="6" t="s">
        <v>97</v>
      </c>
      <c r="CH113" s="6" t="s">
        <v>97</v>
      </c>
      <c r="CI113" s="6" t="s">
        <v>97</v>
      </c>
      <c r="CJ113" s="5">
        <v>2</v>
      </c>
      <c r="CK113" s="5">
        <v>2</v>
      </c>
      <c r="CL113" s="5">
        <v>10</v>
      </c>
      <c r="CM113" s="5">
        <v>0</v>
      </c>
      <c r="CN113" s="5">
        <v>2</v>
      </c>
      <c r="CO113" s="5">
        <v>0</v>
      </c>
    </row>
    <row r="114" spans="1:403" x14ac:dyDescent="0.3">
      <c r="A114" s="2" t="s">
        <v>92</v>
      </c>
      <c r="B114" s="2" t="s">
        <v>244</v>
      </c>
      <c r="C114" s="2" t="s">
        <v>254</v>
      </c>
      <c r="D114" s="2" t="s">
        <v>255</v>
      </c>
      <c r="E114" s="6" t="s">
        <v>104</v>
      </c>
      <c r="F114" s="5">
        <v>74</v>
      </c>
      <c r="G114" s="5">
        <v>3</v>
      </c>
      <c r="H114" s="5">
        <v>0</v>
      </c>
      <c r="I114" s="5">
        <v>0</v>
      </c>
      <c r="J114" s="5">
        <v>3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74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6" t="s">
        <v>96</v>
      </c>
      <c r="AB114" s="6" t="s">
        <v>96</v>
      </c>
      <c r="AC114" s="6" t="s">
        <v>96</v>
      </c>
      <c r="AD114" s="6" t="s">
        <v>96</v>
      </c>
      <c r="AE114" s="9" t="s">
        <v>96</v>
      </c>
      <c r="AF114" s="9" t="s">
        <v>96</v>
      </c>
      <c r="AG114" s="7"/>
      <c r="AH114" s="7"/>
      <c r="AI114" s="7"/>
      <c r="AJ114" s="5">
        <v>2500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8">
        <v>1</v>
      </c>
      <c r="AU114" s="5">
        <v>0</v>
      </c>
      <c r="AV114" s="5">
        <v>0</v>
      </c>
      <c r="AW114" s="5">
        <v>0</v>
      </c>
      <c r="AX114" s="5">
        <v>0</v>
      </c>
      <c r="AY114" s="5">
        <v>100</v>
      </c>
      <c r="AZ114" s="5">
        <v>0</v>
      </c>
      <c r="BA114" s="5">
        <v>0</v>
      </c>
      <c r="BB114" s="5">
        <v>100</v>
      </c>
      <c r="BC114" s="5">
        <v>0</v>
      </c>
      <c r="BD114" s="5">
        <v>0</v>
      </c>
      <c r="BE114" s="5">
        <v>100</v>
      </c>
      <c r="BF114" s="5">
        <v>100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100</v>
      </c>
      <c r="BM114" s="5">
        <v>0</v>
      </c>
      <c r="BN114" s="5" t="s">
        <v>98</v>
      </c>
      <c r="BO114" s="5" t="s">
        <v>97</v>
      </c>
      <c r="BP114" s="5" t="s">
        <v>96</v>
      </c>
      <c r="BQ114" s="5">
        <v>6</v>
      </c>
      <c r="BR114" s="6" t="s">
        <v>97</v>
      </c>
      <c r="BS114" s="6" t="s">
        <v>97</v>
      </c>
      <c r="BT114" s="6" t="s">
        <v>96</v>
      </c>
      <c r="BU114" s="6" t="s">
        <v>97</v>
      </c>
      <c r="BV114" s="6" t="s">
        <v>97</v>
      </c>
      <c r="BW114" s="5">
        <v>4</v>
      </c>
      <c r="BX114" s="5">
        <v>4</v>
      </c>
      <c r="BY114" s="5">
        <v>4</v>
      </c>
      <c r="BZ114" s="5">
        <v>4</v>
      </c>
      <c r="CA114" s="5">
        <v>16</v>
      </c>
      <c r="CB114" s="6" t="s">
        <v>96</v>
      </c>
      <c r="CC114" s="6" t="s">
        <v>96</v>
      </c>
      <c r="CD114" s="6" t="s">
        <v>96</v>
      </c>
      <c r="CE114" s="6" t="s">
        <v>96</v>
      </c>
      <c r="CF114" s="6" t="s">
        <v>96</v>
      </c>
      <c r="CG114" s="6" t="s">
        <v>97</v>
      </c>
      <c r="CH114" s="6" t="s">
        <v>97</v>
      </c>
      <c r="CI114" s="6" t="s">
        <v>96</v>
      </c>
      <c r="CJ114" s="5">
        <v>4</v>
      </c>
      <c r="CK114" s="5">
        <v>4</v>
      </c>
      <c r="CL114" s="5">
        <v>4</v>
      </c>
      <c r="CM114" s="5">
        <v>4</v>
      </c>
      <c r="CN114" s="5">
        <v>4</v>
      </c>
      <c r="CO114" s="5">
        <v>4</v>
      </c>
    </row>
    <row r="115" spans="1:403" x14ac:dyDescent="0.3">
      <c r="A115" s="2" t="s">
        <v>92</v>
      </c>
      <c r="B115" s="2" t="s">
        <v>244</v>
      </c>
      <c r="C115" s="2" t="s">
        <v>1574</v>
      </c>
      <c r="D115" s="6" t="s">
        <v>1555</v>
      </c>
      <c r="E115" s="6" t="s">
        <v>102</v>
      </c>
      <c r="F115" s="6">
        <v>756</v>
      </c>
      <c r="G115" s="72">
        <f>206*90%</f>
        <v>185.4</v>
      </c>
      <c r="H115" s="6" t="s">
        <v>98</v>
      </c>
      <c r="I115" s="6" t="s">
        <v>98</v>
      </c>
      <c r="J115" s="6" t="s">
        <v>98</v>
      </c>
      <c r="K115" s="6" t="s">
        <v>98</v>
      </c>
      <c r="L115" s="6" t="s">
        <v>98</v>
      </c>
      <c r="M115" s="6" t="s">
        <v>98</v>
      </c>
      <c r="N115" s="6" t="s">
        <v>98</v>
      </c>
      <c r="O115" s="6" t="s">
        <v>98</v>
      </c>
      <c r="P115" s="6" t="s">
        <v>98</v>
      </c>
      <c r="Q115" s="6" t="s">
        <v>98</v>
      </c>
      <c r="R115" s="6" t="s">
        <v>98</v>
      </c>
      <c r="S115" s="6" t="s">
        <v>98</v>
      </c>
      <c r="T115" s="6" t="s">
        <v>98</v>
      </c>
      <c r="U115" s="6" t="s">
        <v>98</v>
      </c>
      <c r="V115" s="6" t="s">
        <v>98</v>
      </c>
      <c r="W115" s="6" t="s">
        <v>98</v>
      </c>
      <c r="X115" s="6" t="s">
        <v>98</v>
      </c>
      <c r="Y115" s="6">
        <v>8</v>
      </c>
      <c r="Z115" s="6">
        <v>48</v>
      </c>
      <c r="AA115" s="6" t="s">
        <v>98</v>
      </c>
      <c r="AB115" s="6" t="s">
        <v>98</v>
      </c>
      <c r="AC115" s="7"/>
      <c r="AD115" s="7"/>
      <c r="AE115" s="7"/>
      <c r="AF115" s="7"/>
      <c r="AG115" s="7"/>
      <c r="AH115" s="7"/>
      <c r="AI115" s="6" t="s">
        <v>96</v>
      </c>
      <c r="AJ115" s="5"/>
      <c r="AK115" s="6" t="s">
        <v>98</v>
      </c>
      <c r="AL115" s="6" t="s">
        <v>98</v>
      </c>
      <c r="AM115" s="6" t="s">
        <v>98</v>
      </c>
      <c r="AN115" s="6" t="s">
        <v>98</v>
      </c>
      <c r="AO115" s="6" t="s">
        <v>98</v>
      </c>
      <c r="AP115" s="6" t="s">
        <v>98</v>
      </c>
      <c r="AQ115" s="6" t="s">
        <v>98</v>
      </c>
      <c r="AR115" s="6" t="s">
        <v>98</v>
      </c>
      <c r="AS115" s="6" t="s">
        <v>98</v>
      </c>
      <c r="AT115" s="6" t="s">
        <v>98</v>
      </c>
      <c r="AU115" s="6">
        <v>0</v>
      </c>
      <c r="AV115" s="6">
        <v>0</v>
      </c>
      <c r="AW115" s="6">
        <v>100</v>
      </c>
      <c r="AX115" s="6">
        <v>0</v>
      </c>
      <c r="AY115" s="6">
        <v>0</v>
      </c>
      <c r="AZ115" s="6">
        <v>100</v>
      </c>
      <c r="BA115" s="6">
        <v>40</v>
      </c>
      <c r="BB115" s="6">
        <v>10</v>
      </c>
      <c r="BC115" s="6">
        <v>1</v>
      </c>
      <c r="BD115" s="6">
        <v>49</v>
      </c>
      <c r="BE115" s="6">
        <v>100</v>
      </c>
      <c r="BF115" s="6">
        <v>100</v>
      </c>
      <c r="BG115" s="6">
        <v>100</v>
      </c>
      <c r="BH115" s="6">
        <v>100</v>
      </c>
      <c r="BI115" s="6">
        <v>70</v>
      </c>
      <c r="BJ115" s="6">
        <v>0</v>
      </c>
      <c r="BK115" s="6">
        <v>10</v>
      </c>
      <c r="BL115" s="6">
        <v>90</v>
      </c>
      <c r="BM115" s="6">
        <v>100</v>
      </c>
      <c r="BN115" s="6">
        <v>1</v>
      </c>
      <c r="BO115" s="6" t="s">
        <v>96</v>
      </c>
      <c r="BP115" s="6" t="s">
        <v>97</v>
      </c>
      <c r="BQ115" s="6" t="s">
        <v>98</v>
      </c>
      <c r="BR115" s="6" t="s">
        <v>97</v>
      </c>
      <c r="BS115" s="6" t="s">
        <v>97</v>
      </c>
      <c r="BT115" s="6" t="s">
        <v>97</v>
      </c>
      <c r="BU115" s="6" t="s">
        <v>96</v>
      </c>
      <c r="BV115" s="6" t="s">
        <v>96</v>
      </c>
      <c r="BW115" s="5">
        <v>0</v>
      </c>
      <c r="BX115" s="5">
        <v>0</v>
      </c>
      <c r="BY115" s="5">
        <v>13</v>
      </c>
      <c r="BZ115" s="5">
        <v>13</v>
      </c>
      <c r="CA115" s="5">
        <v>25</v>
      </c>
      <c r="CB115" s="6" t="s">
        <v>98</v>
      </c>
      <c r="CC115" s="6" t="s">
        <v>98</v>
      </c>
      <c r="CD115" s="6" t="s">
        <v>98</v>
      </c>
      <c r="CE115" s="6" t="s">
        <v>98</v>
      </c>
      <c r="CF115" s="6" t="s">
        <v>98</v>
      </c>
      <c r="CG115" s="6" t="s">
        <v>98</v>
      </c>
      <c r="CH115" s="6" t="s">
        <v>98</v>
      </c>
      <c r="CI115" s="6" t="s">
        <v>98</v>
      </c>
      <c r="CJ115" s="6">
        <v>0</v>
      </c>
      <c r="CK115" s="6">
        <v>16</v>
      </c>
      <c r="CL115" s="6">
        <v>16</v>
      </c>
      <c r="CM115" s="6">
        <v>0</v>
      </c>
      <c r="CN115" s="6">
        <v>9</v>
      </c>
      <c r="CO115" s="6">
        <v>0</v>
      </c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7"/>
      <c r="DB115" s="37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  <c r="DS115" s="37"/>
      <c r="DT115" s="37"/>
      <c r="DU115" s="37"/>
      <c r="DV115" s="37"/>
      <c r="DW115" s="37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  <c r="FL115" s="37"/>
      <c r="FM115" s="37"/>
      <c r="FN115" s="37"/>
      <c r="FO115" s="37"/>
      <c r="FP115" s="37"/>
      <c r="FQ115" s="37"/>
      <c r="FR115" s="37"/>
      <c r="FS115" s="37"/>
      <c r="FT115" s="37"/>
      <c r="FU115" s="37"/>
      <c r="FV115" s="37"/>
      <c r="FW115" s="37"/>
      <c r="FX115" s="37"/>
      <c r="FY115" s="37"/>
      <c r="FZ115" s="37"/>
      <c r="GA115" s="37"/>
      <c r="GB115" s="37"/>
      <c r="GC115" s="37"/>
      <c r="GD115" s="37"/>
      <c r="GE115" s="37"/>
      <c r="GF115" s="37"/>
      <c r="GG115" s="37"/>
      <c r="GH115" s="37"/>
      <c r="GI115" s="37"/>
      <c r="GJ115" s="37"/>
      <c r="GK115" s="37"/>
      <c r="GL115" s="37"/>
      <c r="GM115" s="37"/>
      <c r="GN115" s="37"/>
      <c r="GO115" s="37"/>
      <c r="GP115" s="37"/>
      <c r="GQ115" s="37"/>
      <c r="GR115" s="37"/>
      <c r="GS115" s="37"/>
      <c r="GT115" s="37"/>
      <c r="GU115" s="37"/>
      <c r="GV115" s="37"/>
      <c r="GW115" s="37"/>
      <c r="GX115" s="37"/>
      <c r="GY115" s="37"/>
      <c r="GZ115" s="37"/>
      <c r="HA115" s="37"/>
      <c r="HB115" s="37"/>
      <c r="HC115" s="37"/>
      <c r="HD115" s="37"/>
      <c r="HE115" s="37"/>
      <c r="HF115" s="37"/>
      <c r="HG115" s="37"/>
      <c r="HH115" s="37"/>
      <c r="HI115" s="37"/>
      <c r="HJ115" s="37"/>
      <c r="HK115" s="37"/>
      <c r="HL115" s="37"/>
      <c r="HM115" s="37"/>
      <c r="HN115" s="37"/>
      <c r="HO115" s="37"/>
      <c r="HP115" s="37"/>
      <c r="HQ115" s="37"/>
      <c r="HR115" s="37"/>
      <c r="HS115" s="37"/>
      <c r="HT115" s="37"/>
      <c r="HU115" s="37"/>
      <c r="HV115" s="37"/>
      <c r="HW115" s="37"/>
      <c r="HX115" s="37"/>
      <c r="HY115" s="37"/>
      <c r="HZ115" s="37"/>
      <c r="IA115" s="37"/>
      <c r="IB115" s="37"/>
      <c r="IC115" s="37"/>
      <c r="ID115" s="37"/>
      <c r="IE115" s="37"/>
      <c r="IF115" s="37"/>
      <c r="IG115" s="37"/>
      <c r="IH115" s="37"/>
      <c r="II115" s="37"/>
      <c r="IJ115" s="37"/>
      <c r="IK115" s="37"/>
      <c r="IL115" s="37"/>
      <c r="IM115" s="37"/>
      <c r="IN115" s="37"/>
      <c r="IO115" s="37"/>
      <c r="IP115" s="37"/>
      <c r="IQ115" s="37"/>
      <c r="IR115" s="37"/>
      <c r="IS115" s="37"/>
      <c r="IT115" s="37"/>
      <c r="IU115" s="37"/>
      <c r="IV115" s="37"/>
      <c r="IW115" s="37"/>
      <c r="IX115" s="37"/>
      <c r="IY115" s="37"/>
      <c r="IZ115" s="37"/>
      <c r="JA115" s="37"/>
      <c r="JB115" s="37"/>
      <c r="JC115" s="37"/>
      <c r="JD115" s="37"/>
      <c r="JE115" s="37"/>
      <c r="JF115" s="37"/>
      <c r="JG115" s="37"/>
      <c r="JH115" s="37"/>
      <c r="JI115" s="37"/>
      <c r="JJ115" s="37"/>
      <c r="JK115" s="37"/>
      <c r="JL115" s="37"/>
      <c r="JM115" s="37"/>
      <c r="JN115" s="37"/>
      <c r="JO115" s="37"/>
      <c r="JP115" s="37"/>
      <c r="JQ115" s="37"/>
      <c r="JR115" s="37"/>
      <c r="JS115" s="37"/>
      <c r="JT115" s="37"/>
      <c r="JU115" s="37"/>
      <c r="JV115" s="37"/>
      <c r="JW115" s="37"/>
      <c r="JX115" s="37"/>
      <c r="JY115" s="37"/>
      <c r="JZ115" s="37"/>
      <c r="KA115" s="37"/>
      <c r="KB115" s="37"/>
      <c r="KC115" s="37"/>
      <c r="KD115" s="37"/>
      <c r="KE115" s="37"/>
      <c r="KF115" s="37"/>
      <c r="KG115" s="37"/>
      <c r="KH115" s="37"/>
      <c r="KI115" s="37"/>
      <c r="KJ115" s="37"/>
      <c r="KK115" s="37"/>
      <c r="KL115" s="37"/>
      <c r="KM115" s="37"/>
      <c r="KN115" s="37"/>
      <c r="KO115" s="37"/>
      <c r="KP115" s="37"/>
      <c r="KQ115" s="37"/>
      <c r="KR115" s="37"/>
      <c r="KS115" s="37"/>
      <c r="KT115" s="37"/>
      <c r="KU115" s="37"/>
      <c r="KV115" s="37"/>
      <c r="KW115" s="37"/>
      <c r="KX115" s="37"/>
      <c r="KY115" s="37"/>
      <c r="KZ115" s="37"/>
      <c r="LA115" s="37"/>
      <c r="LB115" s="37"/>
      <c r="LC115" s="37"/>
      <c r="LD115" s="37"/>
      <c r="LE115" s="37"/>
      <c r="LF115" s="37"/>
      <c r="LG115" s="37"/>
      <c r="LH115" s="37"/>
      <c r="LI115" s="37"/>
      <c r="LJ115" s="37"/>
      <c r="LK115" s="37"/>
      <c r="LL115" s="37"/>
      <c r="LM115" s="37"/>
      <c r="LN115" s="37"/>
      <c r="LO115" s="37"/>
      <c r="LP115" s="37"/>
      <c r="LQ115" s="37"/>
      <c r="LR115" s="37"/>
      <c r="LS115" s="37"/>
      <c r="LT115" s="37"/>
      <c r="LU115" s="37"/>
      <c r="LV115" s="37"/>
      <c r="LW115" s="37"/>
      <c r="LX115" s="37"/>
      <c r="LY115" s="37"/>
      <c r="LZ115" s="37"/>
      <c r="MA115" s="37"/>
      <c r="MB115" s="37"/>
      <c r="MC115" s="37"/>
      <c r="MD115" s="37"/>
      <c r="ME115" s="37"/>
      <c r="MF115" s="37"/>
      <c r="MG115" s="37"/>
      <c r="MH115" s="37"/>
      <c r="MI115" s="37"/>
      <c r="MJ115" s="37"/>
      <c r="MK115" s="37"/>
      <c r="ML115" s="37"/>
      <c r="MM115" s="37"/>
      <c r="MN115" s="37"/>
      <c r="MO115" s="37"/>
      <c r="MP115" s="37"/>
      <c r="MQ115" s="37"/>
      <c r="MR115" s="37"/>
      <c r="MS115" s="37"/>
      <c r="MT115" s="37"/>
      <c r="MU115" s="37"/>
      <c r="MV115" s="37"/>
      <c r="MW115" s="37"/>
      <c r="MX115" s="37"/>
      <c r="MY115" s="37"/>
      <c r="MZ115" s="37"/>
      <c r="NA115" s="37"/>
      <c r="NB115" s="37"/>
      <c r="NC115" s="37"/>
      <c r="ND115" s="37"/>
      <c r="NE115" s="37"/>
      <c r="NF115" s="37"/>
      <c r="NG115" s="37"/>
      <c r="NH115" s="37"/>
      <c r="NI115" s="37"/>
      <c r="NJ115" s="37"/>
      <c r="NK115" s="37"/>
      <c r="NL115" s="37"/>
      <c r="NM115" s="37"/>
      <c r="NN115" s="37"/>
      <c r="NO115" s="37"/>
      <c r="NP115" s="37"/>
      <c r="NQ115" s="37"/>
      <c r="NR115" s="37"/>
      <c r="NS115" s="37"/>
      <c r="NT115" s="37"/>
      <c r="NU115" s="37"/>
      <c r="NV115" s="37"/>
      <c r="NW115" s="37"/>
      <c r="NX115" s="37"/>
      <c r="NY115" s="37"/>
      <c r="NZ115" s="37"/>
      <c r="OA115" s="37"/>
      <c r="OB115" s="37"/>
      <c r="OC115" s="37"/>
      <c r="OD115" s="37"/>
      <c r="OE115" s="37"/>
      <c r="OF115" s="37"/>
      <c r="OG115" s="37"/>
      <c r="OH115" s="37"/>
      <c r="OI115" s="37"/>
      <c r="OJ115" s="37"/>
      <c r="OK115" s="37"/>
      <c r="OL115" s="37"/>
      <c r="OM115" s="37"/>
    </row>
    <row r="116" spans="1:403" x14ac:dyDescent="0.3">
      <c r="A116" s="2" t="s">
        <v>92</v>
      </c>
      <c r="B116" s="2" t="s">
        <v>244</v>
      </c>
      <c r="C116" s="2" t="s">
        <v>256</v>
      </c>
      <c r="D116" s="2" t="s">
        <v>257</v>
      </c>
      <c r="E116" s="6" t="s">
        <v>95</v>
      </c>
      <c r="F116" s="6">
        <v>227</v>
      </c>
      <c r="G116" s="5">
        <v>19</v>
      </c>
      <c r="H116" s="6">
        <v>1</v>
      </c>
      <c r="I116" s="6">
        <v>6</v>
      </c>
      <c r="J116" s="6">
        <v>8</v>
      </c>
      <c r="K116" s="6">
        <v>4</v>
      </c>
      <c r="L116" s="6">
        <v>0</v>
      </c>
      <c r="M116" s="6">
        <v>1</v>
      </c>
      <c r="N116" s="6">
        <v>0</v>
      </c>
      <c r="O116" s="6">
        <v>0</v>
      </c>
      <c r="P116" s="6">
        <v>0</v>
      </c>
      <c r="Q116" s="5">
        <v>33</v>
      </c>
      <c r="R116" s="6">
        <v>139</v>
      </c>
      <c r="S116" s="6">
        <v>52</v>
      </c>
      <c r="T116" s="6">
        <v>0</v>
      </c>
      <c r="U116" s="6">
        <v>3</v>
      </c>
      <c r="V116" s="6">
        <v>0</v>
      </c>
      <c r="W116" s="6">
        <v>0</v>
      </c>
      <c r="X116" s="6">
        <v>0</v>
      </c>
      <c r="Y116" s="6">
        <v>6</v>
      </c>
      <c r="Z116" s="6">
        <v>33</v>
      </c>
      <c r="AA116" s="6" t="s">
        <v>96</v>
      </c>
      <c r="AB116" s="6" t="s">
        <v>96</v>
      </c>
      <c r="AC116" s="6"/>
      <c r="AD116" s="6"/>
      <c r="AE116" s="6"/>
      <c r="AF116" s="6"/>
      <c r="AG116" s="6"/>
      <c r="AH116" s="6"/>
      <c r="AI116" s="6" t="s">
        <v>96</v>
      </c>
      <c r="AJ116" s="5"/>
      <c r="AK116" s="8">
        <v>0.3</v>
      </c>
      <c r="AL116" s="8">
        <v>0.5</v>
      </c>
      <c r="AM116" s="8">
        <v>0</v>
      </c>
      <c r="AN116" s="8">
        <v>0</v>
      </c>
      <c r="AO116" s="8">
        <v>0</v>
      </c>
      <c r="AP116" s="8">
        <v>0.2</v>
      </c>
      <c r="AQ116" s="8">
        <v>0</v>
      </c>
      <c r="AR116" s="8">
        <v>0</v>
      </c>
      <c r="AS116" s="8">
        <v>0</v>
      </c>
      <c r="AT116" s="8">
        <v>0</v>
      </c>
      <c r="AU116" s="5">
        <v>0</v>
      </c>
      <c r="AV116" s="5">
        <v>0</v>
      </c>
      <c r="AW116" s="5">
        <v>100</v>
      </c>
      <c r="AX116" s="5">
        <v>0</v>
      </c>
      <c r="AY116" s="5">
        <v>0</v>
      </c>
      <c r="AZ116" s="5">
        <v>0</v>
      </c>
      <c r="BA116" s="5">
        <v>0</v>
      </c>
      <c r="BB116" s="5">
        <v>20</v>
      </c>
      <c r="BC116" s="5">
        <v>0</v>
      </c>
      <c r="BD116" s="5">
        <v>80</v>
      </c>
      <c r="BE116" s="5">
        <v>100</v>
      </c>
      <c r="BF116" s="5">
        <v>100</v>
      </c>
      <c r="BG116" s="5">
        <v>100</v>
      </c>
      <c r="BH116" s="5">
        <v>0</v>
      </c>
      <c r="BI116" s="5">
        <v>0</v>
      </c>
      <c r="BJ116" s="5">
        <v>0</v>
      </c>
      <c r="BK116" s="5">
        <v>0</v>
      </c>
      <c r="BL116" s="5">
        <v>100</v>
      </c>
      <c r="BM116" s="5">
        <v>100</v>
      </c>
      <c r="BN116" s="5">
        <v>2</v>
      </c>
      <c r="BO116" s="5" t="s">
        <v>96</v>
      </c>
      <c r="BP116" s="5" t="s">
        <v>97</v>
      </c>
      <c r="BQ116" s="5" t="s">
        <v>98</v>
      </c>
      <c r="BR116" s="6" t="s">
        <v>97</v>
      </c>
      <c r="BS116" s="6" t="s">
        <v>97</v>
      </c>
      <c r="BT116" s="6" t="s">
        <v>97</v>
      </c>
      <c r="BU116" s="6" t="s">
        <v>97</v>
      </c>
      <c r="BV116" s="6" t="s">
        <v>97</v>
      </c>
      <c r="BW116" s="5">
        <v>0</v>
      </c>
      <c r="BX116" s="5">
        <v>3</v>
      </c>
      <c r="BY116" s="5">
        <v>8</v>
      </c>
      <c r="BZ116" s="5">
        <v>12</v>
      </c>
      <c r="CA116" s="5">
        <v>20</v>
      </c>
      <c r="CB116" s="6" t="s">
        <v>98</v>
      </c>
      <c r="CC116" s="6" t="s">
        <v>96</v>
      </c>
      <c r="CD116" s="6" t="s">
        <v>96</v>
      </c>
      <c r="CE116" s="6" t="s">
        <v>96</v>
      </c>
      <c r="CF116" s="6" t="s">
        <v>96</v>
      </c>
      <c r="CG116" s="6" t="s">
        <v>96</v>
      </c>
      <c r="CH116" s="6" t="s">
        <v>97</v>
      </c>
      <c r="CI116" s="6" t="s">
        <v>97</v>
      </c>
      <c r="CJ116" s="5">
        <v>3</v>
      </c>
      <c r="CK116" s="5">
        <v>12</v>
      </c>
      <c r="CL116" s="5">
        <v>12</v>
      </c>
      <c r="CM116" s="5">
        <v>0</v>
      </c>
      <c r="CN116" s="5">
        <v>3</v>
      </c>
      <c r="CO116" s="5">
        <v>0</v>
      </c>
    </row>
    <row r="117" spans="1:403" x14ac:dyDescent="0.3">
      <c r="A117" s="2" t="s">
        <v>92</v>
      </c>
      <c r="B117" s="2" t="s">
        <v>244</v>
      </c>
      <c r="C117" s="2" t="s">
        <v>258</v>
      </c>
      <c r="D117" s="2" t="s">
        <v>259</v>
      </c>
      <c r="E117" s="6" t="s">
        <v>104</v>
      </c>
      <c r="F117" s="5">
        <v>50</v>
      </c>
      <c r="G117" s="5">
        <v>10</v>
      </c>
      <c r="H117" s="5">
        <v>0</v>
      </c>
      <c r="I117" s="5">
        <v>0</v>
      </c>
      <c r="J117" s="5">
        <v>10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50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6" t="s">
        <v>96</v>
      </c>
      <c r="AB117" s="6" t="s">
        <v>96</v>
      </c>
      <c r="AC117" s="6" t="s">
        <v>96</v>
      </c>
      <c r="AD117" s="6" t="s">
        <v>96</v>
      </c>
      <c r="AE117" s="9" t="s">
        <v>96</v>
      </c>
      <c r="AF117" s="7"/>
      <c r="AG117" s="7"/>
      <c r="AH117" s="7"/>
      <c r="AI117" s="7"/>
      <c r="AJ117" s="5">
        <v>500</v>
      </c>
      <c r="AK117" s="8">
        <v>0</v>
      </c>
      <c r="AL117" s="8">
        <v>0.5</v>
      </c>
      <c r="AM117" s="8">
        <v>0</v>
      </c>
      <c r="AN117" s="8">
        <v>0</v>
      </c>
      <c r="AO117" s="8">
        <v>0</v>
      </c>
      <c r="AP117" s="8">
        <v>0.5</v>
      </c>
      <c r="AQ117" s="8">
        <v>0</v>
      </c>
      <c r="AR117" s="8">
        <v>0</v>
      </c>
      <c r="AS117" s="8">
        <v>0</v>
      </c>
      <c r="AT117" s="8">
        <v>0</v>
      </c>
      <c r="AU117" s="5">
        <v>100</v>
      </c>
      <c r="AV117" s="5">
        <v>100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100</v>
      </c>
      <c r="BC117" s="5">
        <v>0</v>
      </c>
      <c r="BD117" s="5">
        <v>0</v>
      </c>
      <c r="BE117" s="5">
        <v>100</v>
      </c>
      <c r="BF117" s="5">
        <v>100</v>
      </c>
      <c r="BG117" s="5">
        <v>100</v>
      </c>
      <c r="BH117" s="5">
        <v>0</v>
      </c>
      <c r="BI117" s="5">
        <v>0</v>
      </c>
      <c r="BJ117" s="5">
        <v>0</v>
      </c>
      <c r="BK117" s="5">
        <v>5</v>
      </c>
      <c r="BL117" s="5">
        <v>95</v>
      </c>
      <c r="BM117" s="5">
        <v>100</v>
      </c>
      <c r="BN117" s="5">
        <v>2</v>
      </c>
      <c r="BO117" s="5" t="s">
        <v>96</v>
      </c>
      <c r="BP117" s="5" t="s">
        <v>96</v>
      </c>
      <c r="BQ117" s="5">
        <v>6</v>
      </c>
      <c r="BR117" s="6" t="s">
        <v>97</v>
      </c>
      <c r="BS117" s="6" t="s">
        <v>97</v>
      </c>
      <c r="BT117" s="6" t="s">
        <v>96</v>
      </c>
      <c r="BU117" s="6" t="s">
        <v>96</v>
      </c>
      <c r="BV117" s="6" t="s">
        <v>96</v>
      </c>
      <c r="BW117" s="5">
        <v>1</v>
      </c>
      <c r="BX117" s="5">
        <v>1</v>
      </c>
      <c r="BY117" s="5">
        <v>1</v>
      </c>
      <c r="BZ117" s="5">
        <v>4</v>
      </c>
      <c r="CA117" s="5">
        <v>7</v>
      </c>
      <c r="CB117" s="6" t="s">
        <v>98</v>
      </c>
      <c r="CC117" s="6" t="s">
        <v>98</v>
      </c>
      <c r="CD117" s="6" t="s">
        <v>98</v>
      </c>
      <c r="CE117" s="6" t="s">
        <v>96</v>
      </c>
      <c r="CF117" s="6" t="s">
        <v>96</v>
      </c>
      <c r="CG117" s="6" t="s">
        <v>96</v>
      </c>
      <c r="CH117" s="6" t="s">
        <v>97</v>
      </c>
      <c r="CI117" s="6" t="s">
        <v>96</v>
      </c>
      <c r="CJ117" s="5">
        <v>1</v>
      </c>
      <c r="CK117" s="5">
        <v>1</v>
      </c>
      <c r="CL117" s="5">
        <v>4</v>
      </c>
      <c r="CM117" s="5">
        <v>1</v>
      </c>
      <c r="CN117" s="5">
        <v>0</v>
      </c>
      <c r="CO117" s="5">
        <v>1</v>
      </c>
    </row>
    <row r="118" spans="1:403" x14ac:dyDescent="0.3">
      <c r="A118" s="2" t="s">
        <v>92</v>
      </c>
      <c r="B118" s="2" t="s">
        <v>244</v>
      </c>
      <c r="C118" s="2" t="s">
        <v>258</v>
      </c>
      <c r="D118" s="2" t="s">
        <v>230</v>
      </c>
      <c r="E118" s="6" t="s">
        <v>102</v>
      </c>
      <c r="F118" s="5">
        <v>250</v>
      </c>
      <c r="G118" s="5">
        <v>116</v>
      </c>
      <c r="H118" s="5">
        <v>4</v>
      </c>
      <c r="I118" s="5">
        <v>96</v>
      </c>
      <c r="J118" s="5">
        <v>20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150</v>
      </c>
      <c r="R118" s="5">
        <v>100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5</v>
      </c>
      <c r="Z118" s="5">
        <v>20</v>
      </c>
      <c r="AA118" s="6" t="s">
        <v>96</v>
      </c>
      <c r="AB118" s="6" t="s">
        <v>96</v>
      </c>
      <c r="AC118" s="7"/>
      <c r="AD118" s="7"/>
      <c r="AE118" s="7"/>
      <c r="AF118" s="7"/>
      <c r="AG118" s="7"/>
      <c r="AH118" s="7"/>
      <c r="AI118" s="6" t="s">
        <v>96</v>
      </c>
      <c r="AJ118" s="5"/>
      <c r="AK118" s="8">
        <v>0.3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Q118" s="8">
        <v>0.1</v>
      </c>
      <c r="AR118" s="8">
        <v>0.1</v>
      </c>
      <c r="AS118" s="8">
        <v>0</v>
      </c>
      <c r="AT118" s="8">
        <v>0.5</v>
      </c>
      <c r="AU118" s="5">
        <v>100</v>
      </c>
      <c r="AV118" s="5">
        <v>100</v>
      </c>
      <c r="AW118" s="5">
        <v>0</v>
      </c>
      <c r="AX118" s="5">
        <v>0</v>
      </c>
      <c r="AY118" s="5">
        <v>0</v>
      </c>
      <c r="AZ118" s="5">
        <v>50</v>
      </c>
      <c r="BA118" s="5">
        <v>30</v>
      </c>
      <c r="BB118" s="5">
        <v>20</v>
      </c>
      <c r="BC118" s="5">
        <v>0</v>
      </c>
      <c r="BD118" s="5">
        <v>50</v>
      </c>
      <c r="BE118" s="5">
        <v>100</v>
      </c>
      <c r="BF118" s="5">
        <v>80</v>
      </c>
      <c r="BG118" s="5">
        <v>100</v>
      </c>
      <c r="BH118" s="5">
        <v>100</v>
      </c>
      <c r="BI118" s="5">
        <v>20</v>
      </c>
      <c r="BJ118" s="5">
        <v>0</v>
      </c>
      <c r="BK118" s="5">
        <v>0</v>
      </c>
      <c r="BL118" s="5">
        <v>100</v>
      </c>
      <c r="BM118" s="5">
        <v>100</v>
      </c>
      <c r="BN118" s="5">
        <v>2</v>
      </c>
      <c r="BO118" s="5" t="s">
        <v>96</v>
      </c>
      <c r="BP118" s="5" t="s">
        <v>96</v>
      </c>
      <c r="BQ118" s="5">
        <v>6</v>
      </c>
      <c r="BR118" s="6" t="s">
        <v>97</v>
      </c>
      <c r="BS118" s="6" t="s">
        <v>97</v>
      </c>
      <c r="BT118" s="6" t="s">
        <v>96</v>
      </c>
      <c r="BU118" s="6" t="s">
        <v>96</v>
      </c>
      <c r="BV118" s="6" t="s">
        <v>96</v>
      </c>
      <c r="BW118" s="5">
        <v>0</v>
      </c>
      <c r="BX118" s="5">
        <v>0</v>
      </c>
      <c r="BY118" s="5">
        <v>0</v>
      </c>
      <c r="BZ118" s="5">
        <v>4</v>
      </c>
      <c r="CA118" s="5">
        <v>7</v>
      </c>
      <c r="CB118" s="6" t="s">
        <v>98</v>
      </c>
      <c r="CC118" s="6" t="s">
        <v>98</v>
      </c>
      <c r="CD118" s="6" t="s">
        <v>98</v>
      </c>
      <c r="CE118" s="6" t="s">
        <v>96</v>
      </c>
      <c r="CF118" s="6" t="s">
        <v>96</v>
      </c>
      <c r="CG118" s="6" t="s">
        <v>96</v>
      </c>
      <c r="CH118" s="6" t="s">
        <v>97</v>
      </c>
      <c r="CI118" s="6" t="s">
        <v>96</v>
      </c>
      <c r="CJ118" s="5">
        <v>0</v>
      </c>
      <c r="CK118" s="5">
        <v>0</v>
      </c>
      <c r="CL118" s="5">
        <v>0</v>
      </c>
      <c r="CM118" s="5">
        <v>0</v>
      </c>
      <c r="CN118" s="5">
        <v>0</v>
      </c>
      <c r="CO118" s="5">
        <v>0</v>
      </c>
    </row>
    <row r="119" spans="1:403" x14ac:dyDescent="0.3">
      <c r="A119" s="2" t="s">
        <v>92</v>
      </c>
      <c r="B119" s="2" t="s">
        <v>244</v>
      </c>
      <c r="C119" s="2" t="s">
        <v>260</v>
      </c>
      <c r="D119" s="2" t="s">
        <v>261</v>
      </c>
      <c r="E119" s="6" t="s">
        <v>104</v>
      </c>
      <c r="F119" s="5">
        <v>90</v>
      </c>
      <c r="G119" s="5">
        <v>14</v>
      </c>
      <c r="H119" s="5">
        <v>0</v>
      </c>
      <c r="I119" s="5">
        <v>0</v>
      </c>
      <c r="J119" s="5">
        <v>9</v>
      </c>
      <c r="K119" s="5">
        <v>0</v>
      </c>
      <c r="L119" s="5">
        <v>0</v>
      </c>
      <c r="M119" s="5">
        <v>0</v>
      </c>
      <c r="N119" s="5">
        <v>5</v>
      </c>
      <c r="O119" s="5">
        <v>0</v>
      </c>
      <c r="P119" s="5">
        <v>0</v>
      </c>
      <c r="Q119" s="5">
        <v>0</v>
      </c>
      <c r="R119" s="5">
        <v>70</v>
      </c>
      <c r="S119" s="5">
        <v>0</v>
      </c>
      <c r="T119" s="5">
        <v>0</v>
      </c>
      <c r="U119" s="5">
        <v>0</v>
      </c>
      <c r="V119" s="5">
        <v>20</v>
      </c>
      <c r="W119" s="5">
        <v>0</v>
      </c>
      <c r="X119" s="5">
        <v>0</v>
      </c>
      <c r="Y119" s="5">
        <v>0</v>
      </c>
      <c r="Z119" s="5">
        <v>0</v>
      </c>
      <c r="AA119" s="6" t="s">
        <v>96</v>
      </c>
      <c r="AB119" s="6" t="s">
        <v>97</v>
      </c>
      <c r="AC119" s="6" t="s">
        <v>96</v>
      </c>
      <c r="AD119" s="7"/>
      <c r="AE119" s="7"/>
      <c r="AF119" s="9" t="s">
        <v>96</v>
      </c>
      <c r="AG119" s="7"/>
      <c r="AH119" s="6" t="s">
        <v>96</v>
      </c>
      <c r="AI119" s="7"/>
      <c r="AJ119" s="5">
        <v>1000</v>
      </c>
      <c r="AK119" s="8">
        <v>0.65</v>
      </c>
      <c r="AL119" s="8">
        <v>0.05</v>
      </c>
      <c r="AM119" s="8">
        <v>0.15</v>
      </c>
      <c r="AN119" s="8">
        <v>0</v>
      </c>
      <c r="AO119" s="8">
        <v>0</v>
      </c>
      <c r="AP119" s="8">
        <v>0</v>
      </c>
      <c r="AQ119" s="8">
        <v>0.15</v>
      </c>
      <c r="AR119" s="8">
        <v>0</v>
      </c>
      <c r="AS119" s="8">
        <v>0</v>
      </c>
      <c r="AT119" s="8">
        <v>0</v>
      </c>
      <c r="AU119" s="5">
        <v>100</v>
      </c>
      <c r="AV119" s="5">
        <v>90</v>
      </c>
      <c r="AW119" s="5">
        <v>0</v>
      </c>
      <c r="AX119" s="5">
        <v>10</v>
      </c>
      <c r="AY119" s="5">
        <v>0</v>
      </c>
      <c r="AZ119" s="5">
        <v>0</v>
      </c>
      <c r="BA119" s="5">
        <v>0</v>
      </c>
      <c r="BB119" s="5">
        <v>20</v>
      </c>
      <c r="BC119" s="5">
        <v>0</v>
      </c>
      <c r="BD119" s="5">
        <v>80</v>
      </c>
      <c r="BE119" s="5">
        <v>100</v>
      </c>
      <c r="BF119" s="5">
        <v>95</v>
      </c>
      <c r="BG119" s="5">
        <v>100</v>
      </c>
      <c r="BH119" s="5">
        <v>100</v>
      </c>
      <c r="BI119" s="5">
        <v>20</v>
      </c>
      <c r="BJ119" s="5">
        <v>0</v>
      </c>
      <c r="BK119" s="5">
        <v>5</v>
      </c>
      <c r="BL119" s="5">
        <v>95</v>
      </c>
      <c r="BM119" s="5">
        <v>100</v>
      </c>
      <c r="BN119" s="5">
        <v>2</v>
      </c>
      <c r="BO119" s="5" t="s">
        <v>96</v>
      </c>
      <c r="BP119" s="5" t="s">
        <v>97</v>
      </c>
      <c r="BQ119" s="5" t="s">
        <v>98</v>
      </c>
      <c r="BR119" s="6" t="s">
        <v>97</v>
      </c>
      <c r="BS119" s="6" t="s">
        <v>97</v>
      </c>
      <c r="BT119" s="6" t="s">
        <v>96</v>
      </c>
      <c r="BU119" s="6" t="s">
        <v>97</v>
      </c>
      <c r="BV119" s="6" t="s">
        <v>97</v>
      </c>
      <c r="BW119" s="5">
        <v>1</v>
      </c>
      <c r="BX119" s="5">
        <v>3</v>
      </c>
      <c r="BY119" s="5">
        <v>3</v>
      </c>
      <c r="BZ119" s="5">
        <v>4</v>
      </c>
      <c r="CA119" s="5">
        <v>9</v>
      </c>
      <c r="CB119" s="6" t="s">
        <v>96</v>
      </c>
      <c r="CC119" s="6" t="s">
        <v>96</v>
      </c>
      <c r="CD119" s="6" t="s">
        <v>96</v>
      </c>
      <c r="CE119" s="6" t="s">
        <v>96</v>
      </c>
      <c r="CF119" s="6" t="s">
        <v>96</v>
      </c>
      <c r="CG119" s="6" t="s">
        <v>96</v>
      </c>
      <c r="CH119" s="6" t="s">
        <v>97</v>
      </c>
      <c r="CI119" s="6" t="s">
        <v>96</v>
      </c>
      <c r="CJ119" s="5">
        <v>3</v>
      </c>
      <c r="CK119" s="5">
        <v>7</v>
      </c>
      <c r="CL119" s="5">
        <v>7</v>
      </c>
      <c r="CM119" s="5">
        <v>0</v>
      </c>
      <c r="CN119" s="5">
        <v>7</v>
      </c>
      <c r="CO119" s="5">
        <v>1</v>
      </c>
    </row>
    <row r="120" spans="1:403" x14ac:dyDescent="0.3">
      <c r="A120" s="2" t="s">
        <v>92</v>
      </c>
      <c r="B120" s="2" t="s">
        <v>244</v>
      </c>
      <c r="C120" s="2" t="s">
        <v>262</v>
      </c>
      <c r="D120" s="2" t="s">
        <v>263</v>
      </c>
      <c r="E120" s="6" t="s">
        <v>104</v>
      </c>
      <c r="F120" s="5">
        <v>437</v>
      </c>
      <c r="G120" s="5">
        <v>97</v>
      </c>
      <c r="H120" s="5">
        <v>0</v>
      </c>
      <c r="I120" s="5">
        <v>0</v>
      </c>
      <c r="J120" s="5">
        <v>1</v>
      </c>
      <c r="K120" s="5">
        <v>51</v>
      </c>
      <c r="L120" s="5">
        <v>23</v>
      </c>
      <c r="M120" s="5">
        <v>0</v>
      </c>
      <c r="N120" s="5">
        <v>22</v>
      </c>
      <c r="O120" s="5">
        <v>0</v>
      </c>
      <c r="P120" s="5">
        <v>0</v>
      </c>
      <c r="Q120" s="5">
        <v>0</v>
      </c>
      <c r="R120" s="5">
        <v>10</v>
      </c>
      <c r="S120" s="5">
        <v>195</v>
      </c>
      <c r="T120" s="5">
        <v>124</v>
      </c>
      <c r="U120" s="5">
        <v>0</v>
      </c>
      <c r="V120" s="5">
        <v>108</v>
      </c>
      <c r="W120" s="5">
        <v>0</v>
      </c>
      <c r="X120" s="5">
        <v>0</v>
      </c>
      <c r="Y120" s="5">
        <v>0</v>
      </c>
      <c r="Z120" s="5">
        <v>0</v>
      </c>
      <c r="AA120" s="6" t="s">
        <v>96</v>
      </c>
      <c r="AB120" s="6" t="s">
        <v>97</v>
      </c>
      <c r="AC120" s="6" t="s">
        <v>96</v>
      </c>
      <c r="AD120" s="7"/>
      <c r="AE120" s="22" t="s">
        <v>96</v>
      </c>
      <c r="AF120" s="22" t="s">
        <v>96</v>
      </c>
      <c r="AG120" s="7"/>
      <c r="AH120" s="7"/>
      <c r="AI120" s="7"/>
      <c r="AJ120" s="5">
        <v>1000</v>
      </c>
      <c r="AK120" s="8">
        <v>0.01</v>
      </c>
      <c r="AL120" s="8">
        <v>0</v>
      </c>
      <c r="AM120" s="8">
        <v>0.94</v>
      </c>
      <c r="AN120" s="8">
        <v>0</v>
      </c>
      <c r="AO120" s="8">
        <v>0</v>
      </c>
      <c r="AP120" s="8">
        <v>0</v>
      </c>
      <c r="AQ120" s="8">
        <v>0.05</v>
      </c>
      <c r="AR120" s="8">
        <v>0</v>
      </c>
      <c r="AS120" s="8">
        <v>0</v>
      </c>
      <c r="AT120" s="8">
        <v>0</v>
      </c>
      <c r="AU120" s="5">
        <v>100</v>
      </c>
      <c r="AV120" s="5">
        <v>90</v>
      </c>
      <c r="AW120" s="5">
        <v>10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100</v>
      </c>
      <c r="BE120" s="5">
        <v>100</v>
      </c>
      <c r="BF120" s="5">
        <v>95</v>
      </c>
      <c r="BG120" s="5">
        <v>60</v>
      </c>
      <c r="BH120" s="5">
        <v>0</v>
      </c>
      <c r="BI120" s="5">
        <v>0</v>
      </c>
      <c r="BJ120" s="5">
        <v>0</v>
      </c>
      <c r="BK120" s="5">
        <v>0</v>
      </c>
      <c r="BL120" s="5">
        <v>100</v>
      </c>
      <c r="BM120" s="5">
        <v>0</v>
      </c>
      <c r="BN120" s="5" t="s">
        <v>98</v>
      </c>
      <c r="BO120" s="5" t="s">
        <v>97</v>
      </c>
      <c r="BP120" s="5" t="s">
        <v>96</v>
      </c>
      <c r="BQ120" s="5">
        <v>4</v>
      </c>
      <c r="BR120" s="6" t="s">
        <v>97</v>
      </c>
      <c r="BS120" s="6" t="s">
        <v>97</v>
      </c>
      <c r="BT120" s="6" t="s">
        <v>97</v>
      </c>
      <c r="BU120" s="6" t="s">
        <v>97</v>
      </c>
      <c r="BV120" s="6" t="s">
        <v>97</v>
      </c>
      <c r="BW120" s="5">
        <v>0</v>
      </c>
      <c r="BX120" s="5">
        <v>0</v>
      </c>
      <c r="BY120" s="5">
        <v>5</v>
      </c>
      <c r="BZ120" s="5">
        <v>5</v>
      </c>
      <c r="CA120" s="5">
        <v>5</v>
      </c>
      <c r="CB120" s="6" t="s">
        <v>98</v>
      </c>
      <c r="CC120" s="6" t="s">
        <v>98</v>
      </c>
      <c r="CD120" s="6" t="s">
        <v>96</v>
      </c>
      <c r="CE120" s="6" t="s">
        <v>96</v>
      </c>
      <c r="CF120" s="6" t="s">
        <v>96</v>
      </c>
      <c r="CG120" s="6" t="s">
        <v>96</v>
      </c>
      <c r="CH120" s="6" t="s">
        <v>97</v>
      </c>
      <c r="CI120" s="6" t="s">
        <v>96</v>
      </c>
      <c r="CJ120" s="5">
        <v>5</v>
      </c>
      <c r="CK120" s="5">
        <v>5</v>
      </c>
      <c r="CL120" s="5">
        <v>5</v>
      </c>
      <c r="CM120" s="5">
        <v>1</v>
      </c>
      <c r="CN120" s="5">
        <v>1</v>
      </c>
      <c r="CO120" s="5">
        <v>1</v>
      </c>
      <c r="CR120" s="37"/>
    </row>
    <row r="121" spans="1:403" x14ac:dyDescent="0.3">
      <c r="A121" s="2" t="s">
        <v>92</v>
      </c>
      <c r="B121" s="2" t="s">
        <v>244</v>
      </c>
      <c r="C121" s="2" t="s">
        <v>1577</v>
      </c>
      <c r="D121" s="6" t="s">
        <v>1555</v>
      </c>
      <c r="E121" s="6" t="s">
        <v>102</v>
      </c>
      <c r="F121" s="6">
        <v>184</v>
      </c>
      <c r="G121" s="72">
        <f>80*67%</f>
        <v>53.6</v>
      </c>
      <c r="H121" s="6" t="s">
        <v>98</v>
      </c>
      <c r="I121" s="6" t="s">
        <v>98</v>
      </c>
      <c r="J121" s="6" t="s">
        <v>98</v>
      </c>
      <c r="K121" s="6" t="s">
        <v>98</v>
      </c>
      <c r="L121" s="6" t="s">
        <v>98</v>
      </c>
      <c r="M121" s="6" t="s">
        <v>98</v>
      </c>
      <c r="N121" s="6" t="s">
        <v>98</v>
      </c>
      <c r="O121" s="6" t="s">
        <v>98</v>
      </c>
      <c r="P121" s="6" t="s">
        <v>98</v>
      </c>
      <c r="Q121" s="6" t="s">
        <v>98</v>
      </c>
      <c r="R121" s="6" t="s">
        <v>98</v>
      </c>
      <c r="S121" s="6" t="s">
        <v>98</v>
      </c>
      <c r="T121" s="6" t="s">
        <v>98</v>
      </c>
      <c r="U121" s="6" t="s">
        <v>98</v>
      </c>
      <c r="V121" s="6" t="s">
        <v>98</v>
      </c>
      <c r="W121" s="6" t="s">
        <v>98</v>
      </c>
      <c r="X121" s="6" t="s">
        <v>98</v>
      </c>
      <c r="Y121" s="6">
        <v>2</v>
      </c>
      <c r="Z121" s="6">
        <v>21</v>
      </c>
      <c r="AA121" s="6" t="s">
        <v>98</v>
      </c>
      <c r="AB121" s="6" t="s">
        <v>98</v>
      </c>
      <c r="AC121" s="7"/>
      <c r="AD121" s="7"/>
      <c r="AE121" s="7"/>
      <c r="AF121" s="7"/>
      <c r="AG121" s="7"/>
      <c r="AH121" s="7"/>
      <c r="AI121" s="6" t="s">
        <v>96</v>
      </c>
      <c r="AJ121" s="5"/>
      <c r="AK121" s="6" t="s">
        <v>98</v>
      </c>
      <c r="AL121" s="6" t="s">
        <v>98</v>
      </c>
      <c r="AM121" s="6" t="s">
        <v>98</v>
      </c>
      <c r="AN121" s="6" t="s">
        <v>98</v>
      </c>
      <c r="AO121" s="6" t="s">
        <v>98</v>
      </c>
      <c r="AP121" s="6" t="s">
        <v>98</v>
      </c>
      <c r="AQ121" s="6" t="s">
        <v>98</v>
      </c>
      <c r="AR121" s="6" t="s">
        <v>98</v>
      </c>
      <c r="AS121" s="6" t="s">
        <v>98</v>
      </c>
      <c r="AT121" s="6" t="s">
        <v>98</v>
      </c>
      <c r="AU121" s="6">
        <v>0</v>
      </c>
      <c r="AV121" s="6">
        <v>0</v>
      </c>
      <c r="AW121" s="6">
        <v>50</v>
      </c>
      <c r="AX121" s="6">
        <v>0</v>
      </c>
      <c r="AY121" s="6">
        <v>50</v>
      </c>
      <c r="AZ121" s="6">
        <v>0</v>
      </c>
      <c r="BA121" s="6">
        <v>0</v>
      </c>
      <c r="BB121" s="6">
        <v>30</v>
      </c>
      <c r="BC121" s="6">
        <v>0</v>
      </c>
      <c r="BD121" s="6">
        <v>70</v>
      </c>
      <c r="BE121" s="6">
        <v>100</v>
      </c>
      <c r="BF121" s="6">
        <v>90</v>
      </c>
      <c r="BG121" s="6">
        <v>100</v>
      </c>
      <c r="BH121" s="6">
        <v>0</v>
      </c>
      <c r="BI121" s="6">
        <v>0</v>
      </c>
      <c r="BJ121" s="6">
        <v>0</v>
      </c>
      <c r="BK121" s="6">
        <v>0</v>
      </c>
      <c r="BL121" s="6">
        <v>100</v>
      </c>
      <c r="BM121" s="6">
        <v>100</v>
      </c>
      <c r="BN121" s="6">
        <v>1</v>
      </c>
      <c r="BO121" s="6" t="s">
        <v>96</v>
      </c>
      <c r="BP121" s="6" t="s">
        <v>96</v>
      </c>
      <c r="BQ121" s="6">
        <v>10</v>
      </c>
      <c r="BR121" s="6" t="s">
        <v>97</v>
      </c>
      <c r="BS121" s="6" t="s">
        <v>97</v>
      </c>
      <c r="BT121" s="6" t="s">
        <v>97</v>
      </c>
      <c r="BU121" s="6" t="s">
        <v>97</v>
      </c>
      <c r="BV121" s="6" t="s">
        <v>96</v>
      </c>
      <c r="BW121" s="5">
        <v>4</v>
      </c>
      <c r="BX121" s="5">
        <v>6</v>
      </c>
      <c r="BY121" s="5">
        <v>6</v>
      </c>
      <c r="BZ121" s="5">
        <v>6</v>
      </c>
      <c r="CA121" s="5">
        <v>18</v>
      </c>
      <c r="CB121" s="6" t="s">
        <v>98</v>
      </c>
      <c r="CC121" s="6" t="s">
        <v>98</v>
      </c>
      <c r="CD121" s="6" t="s">
        <v>98</v>
      </c>
      <c r="CE121" s="6" t="s">
        <v>98</v>
      </c>
      <c r="CF121" s="6" t="s">
        <v>98</v>
      </c>
      <c r="CG121" s="6" t="s">
        <v>98</v>
      </c>
      <c r="CH121" s="6" t="s">
        <v>98</v>
      </c>
      <c r="CI121" s="6" t="s">
        <v>98</v>
      </c>
      <c r="CJ121" s="6">
        <v>7</v>
      </c>
      <c r="CK121" s="6">
        <v>7</v>
      </c>
      <c r="CL121" s="6">
        <v>7</v>
      </c>
      <c r="CM121" s="6">
        <v>0</v>
      </c>
      <c r="CN121" s="6">
        <v>7</v>
      </c>
      <c r="CO121" s="6">
        <v>0</v>
      </c>
      <c r="CP121" s="37"/>
      <c r="CQ121" s="37"/>
      <c r="CR121" s="37"/>
      <c r="CS121" s="37"/>
      <c r="CT121" s="37"/>
      <c r="CU121" s="37"/>
      <c r="CV121" s="37"/>
      <c r="CW121" s="37"/>
      <c r="CX121" s="37"/>
      <c r="CY121" s="37"/>
      <c r="CZ121" s="37"/>
      <c r="DA121" s="37"/>
      <c r="DB121" s="37"/>
      <c r="DC121" s="37"/>
      <c r="DD121" s="37"/>
      <c r="DE121" s="37"/>
      <c r="DF121" s="37"/>
      <c r="DG121" s="37"/>
      <c r="DH121" s="37"/>
      <c r="DI121" s="37"/>
      <c r="DJ121" s="37"/>
      <c r="DK121" s="37"/>
      <c r="DL121" s="37"/>
      <c r="DM121" s="37"/>
      <c r="DN121" s="37"/>
      <c r="DO121" s="37"/>
      <c r="DP121" s="37"/>
      <c r="DQ121" s="37"/>
      <c r="DR121" s="37"/>
      <c r="DS121" s="37"/>
      <c r="DT121" s="37"/>
      <c r="DU121" s="37"/>
      <c r="DV121" s="37"/>
      <c r="DW121" s="37"/>
      <c r="DX121" s="37"/>
      <c r="DY121" s="37"/>
      <c r="DZ121" s="37"/>
      <c r="EA121" s="37"/>
      <c r="EB121" s="37"/>
      <c r="EC121" s="37"/>
      <c r="ED121" s="37"/>
      <c r="EE121" s="37"/>
      <c r="EF121" s="37"/>
      <c r="EG121" s="37"/>
      <c r="EH121" s="37"/>
      <c r="EI121" s="37"/>
      <c r="EJ121" s="37"/>
      <c r="EK121" s="37"/>
      <c r="EL121" s="37"/>
      <c r="EM121" s="37"/>
      <c r="EN121" s="37"/>
      <c r="EO121" s="37"/>
      <c r="EP121" s="37"/>
      <c r="EQ121" s="37"/>
      <c r="ER121" s="37"/>
      <c r="ES121" s="37"/>
      <c r="ET121" s="37"/>
      <c r="EU121" s="37"/>
      <c r="EV121" s="37"/>
      <c r="EW121" s="37"/>
      <c r="EX121" s="37"/>
      <c r="EY121" s="37"/>
      <c r="EZ121" s="37"/>
      <c r="FA121" s="37"/>
      <c r="FB121" s="37"/>
      <c r="FC121" s="37"/>
      <c r="FD121" s="37"/>
      <c r="FE121" s="37"/>
      <c r="FF121" s="37"/>
      <c r="FG121" s="37"/>
      <c r="FH121" s="37"/>
      <c r="FI121" s="37"/>
      <c r="FJ121" s="37"/>
      <c r="FK121" s="37"/>
      <c r="FL121" s="37"/>
      <c r="FM121" s="37"/>
      <c r="FN121" s="37"/>
      <c r="FO121" s="37"/>
      <c r="FP121" s="37"/>
      <c r="FQ121" s="37"/>
      <c r="FR121" s="37"/>
      <c r="FS121" s="37"/>
      <c r="FT121" s="37"/>
      <c r="FU121" s="37"/>
      <c r="FV121" s="37"/>
      <c r="FW121" s="37"/>
      <c r="FX121" s="37"/>
      <c r="FY121" s="37"/>
      <c r="FZ121" s="37"/>
      <c r="GA121" s="37"/>
      <c r="GB121" s="37"/>
      <c r="GC121" s="37"/>
      <c r="GD121" s="37"/>
      <c r="GE121" s="37"/>
      <c r="GF121" s="37"/>
      <c r="GG121" s="37"/>
      <c r="GH121" s="37"/>
      <c r="GI121" s="37"/>
      <c r="GJ121" s="37"/>
      <c r="GK121" s="37"/>
      <c r="GL121" s="37"/>
      <c r="GM121" s="37"/>
      <c r="GN121" s="37"/>
      <c r="GO121" s="37"/>
      <c r="GP121" s="37"/>
      <c r="GQ121" s="37"/>
      <c r="GR121" s="37"/>
      <c r="GS121" s="37"/>
      <c r="GT121" s="37"/>
      <c r="GU121" s="37"/>
      <c r="GV121" s="37"/>
      <c r="GW121" s="37"/>
      <c r="GX121" s="37"/>
      <c r="GY121" s="37"/>
      <c r="GZ121" s="37"/>
      <c r="HA121" s="37"/>
      <c r="HB121" s="37"/>
      <c r="HC121" s="37"/>
      <c r="HD121" s="37"/>
      <c r="HE121" s="37"/>
      <c r="HF121" s="37"/>
      <c r="HG121" s="37"/>
      <c r="HH121" s="37"/>
      <c r="HI121" s="37"/>
      <c r="HJ121" s="37"/>
      <c r="HK121" s="37"/>
      <c r="HL121" s="37"/>
      <c r="HM121" s="37"/>
      <c r="HN121" s="37"/>
      <c r="HO121" s="37"/>
      <c r="HP121" s="37"/>
      <c r="HQ121" s="37"/>
      <c r="HR121" s="37"/>
      <c r="HS121" s="37"/>
      <c r="HT121" s="37"/>
      <c r="HU121" s="37"/>
      <c r="HV121" s="37"/>
      <c r="HW121" s="37"/>
      <c r="HX121" s="37"/>
      <c r="HY121" s="37"/>
      <c r="HZ121" s="37"/>
      <c r="IA121" s="37"/>
      <c r="IB121" s="37"/>
      <c r="IC121" s="37"/>
      <c r="ID121" s="37"/>
      <c r="IE121" s="37"/>
      <c r="IF121" s="37"/>
      <c r="IG121" s="37"/>
      <c r="IH121" s="37"/>
      <c r="II121" s="37"/>
      <c r="IJ121" s="37"/>
      <c r="IK121" s="37"/>
      <c r="IL121" s="37"/>
      <c r="IM121" s="37"/>
      <c r="IN121" s="37"/>
      <c r="IO121" s="37"/>
      <c r="IP121" s="37"/>
      <c r="IQ121" s="37"/>
      <c r="IR121" s="37"/>
      <c r="IS121" s="37"/>
      <c r="IT121" s="37"/>
      <c r="IU121" s="37"/>
      <c r="IV121" s="37"/>
      <c r="IW121" s="37"/>
      <c r="IX121" s="37"/>
      <c r="IY121" s="37"/>
      <c r="IZ121" s="37"/>
      <c r="JA121" s="37"/>
      <c r="JB121" s="37"/>
      <c r="JC121" s="37"/>
      <c r="JD121" s="37"/>
      <c r="JE121" s="37"/>
      <c r="JF121" s="37"/>
      <c r="JG121" s="37"/>
      <c r="JH121" s="37"/>
      <c r="JI121" s="37"/>
      <c r="JJ121" s="37"/>
      <c r="JK121" s="37"/>
      <c r="JL121" s="37"/>
      <c r="JM121" s="37"/>
      <c r="JN121" s="37"/>
      <c r="JO121" s="37"/>
      <c r="JP121" s="37"/>
      <c r="JQ121" s="37"/>
      <c r="JR121" s="37"/>
      <c r="JS121" s="37"/>
      <c r="JT121" s="37"/>
      <c r="JU121" s="37"/>
      <c r="JV121" s="37"/>
      <c r="JW121" s="37"/>
      <c r="JX121" s="37"/>
      <c r="JY121" s="37"/>
      <c r="JZ121" s="37"/>
      <c r="KA121" s="37"/>
      <c r="KB121" s="37"/>
      <c r="KC121" s="37"/>
      <c r="KD121" s="37"/>
      <c r="KE121" s="37"/>
      <c r="KF121" s="37"/>
      <c r="KG121" s="37"/>
      <c r="KH121" s="37"/>
      <c r="KI121" s="37"/>
      <c r="KJ121" s="37"/>
      <c r="KK121" s="37"/>
      <c r="KL121" s="37"/>
      <c r="KM121" s="37"/>
      <c r="KN121" s="37"/>
      <c r="KO121" s="37"/>
      <c r="KP121" s="37"/>
      <c r="KQ121" s="37"/>
      <c r="KR121" s="37"/>
      <c r="KS121" s="37"/>
      <c r="KT121" s="37"/>
      <c r="KU121" s="37"/>
      <c r="KV121" s="37"/>
      <c r="KW121" s="37"/>
      <c r="KX121" s="37"/>
      <c r="KY121" s="37"/>
      <c r="KZ121" s="37"/>
      <c r="LA121" s="37"/>
      <c r="LB121" s="37"/>
      <c r="LC121" s="37"/>
      <c r="LD121" s="37"/>
      <c r="LE121" s="37"/>
      <c r="LF121" s="37"/>
      <c r="LG121" s="37"/>
      <c r="LH121" s="37"/>
      <c r="LI121" s="37"/>
      <c r="LJ121" s="37"/>
      <c r="LK121" s="37"/>
      <c r="LL121" s="37"/>
      <c r="LM121" s="37"/>
      <c r="LN121" s="37"/>
      <c r="LO121" s="37"/>
      <c r="LP121" s="37"/>
      <c r="LQ121" s="37"/>
      <c r="LR121" s="37"/>
      <c r="LS121" s="37"/>
      <c r="LT121" s="37"/>
      <c r="LU121" s="37"/>
      <c r="LV121" s="37"/>
      <c r="LW121" s="37"/>
      <c r="LX121" s="37"/>
      <c r="LY121" s="37"/>
      <c r="LZ121" s="37"/>
      <c r="MA121" s="37"/>
      <c r="MB121" s="37"/>
      <c r="MC121" s="37"/>
      <c r="MD121" s="37"/>
      <c r="ME121" s="37"/>
      <c r="MF121" s="37"/>
      <c r="MG121" s="37"/>
      <c r="MH121" s="37"/>
      <c r="MI121" s="37"/>
      <c r="MJ121" s="37"/>
      <c r="MK121" s="37"/>
      <c r="ML121" s="37"/>
      <c r="MM121" s="37"/>
      <c r="MN121" s="37"/>
      <c r="MO121" s="37"/>
      <c r="MP121" s="37"/>
      <c r="MQ121" s="37"/>
      <c r="MR121" s="37"/>
      <c r="MS121" s="37"/>
      <c r="MT121" s="37"/>
      <c r="MU121" s="37"/>
      <c r="MV121" s="37"/>
      <c r="MW121" s="37"/>
      <c r="MX121" s="37"/>
      <c r="MY121" s="37"/>
      <c r="MZ121" s="37"/>
      <c r="NA121" s="37"/>
      <c r="NB121" s="37"/>
      <c r="NC121" s="37"/>
      <c r="ND121" s="37"/>
      <c r="NE121" s="37"/>
      <c r="NF121" s="37"/>
      <c r="NG121" s="37"/>
      <c r="NH121" s="37"/>
      <c r="NI121" s="37"/>
      <c r="NJ121" s="37"/>
      <c r="NK121" s="37"/>
      <c r="NL121" s="37"/>
      <c r="NM121" s="37"/>
      <c r="NN121" s="37"/>
      <c r="NO121" s="37"/>
      <c r="NP121" s="37"/>
      <c r="NQ121" s="37"/>
      <c r="NR121" s="37"/>
      <c r="NS121" s="37"/>
      <c r="NT121" s="37"/>
      <c r="NU121" s="37"/>
      <c r="NV121" s="37"/>
      <c r="NW121" s="37"/>
      <c r="NX121" s="37"/>
      <c r="NY121" s="37"/>
      <c r="NZ121" s="37"/>
      <c r="OA121" s="37"/>
      <c r="OB121" s="37"/>
      <c r="OC121" s="37"/>
      <c r="OD121" s="37"/>
      <c r="OE121" s="37"/>
      <c r="OF121" s="37"/>
      <c r="OG121" s="37"/>
      <c r="OH121" s="37"/>
      <c r="OI121" s="37"/>
      <c r="OJ121" s="37"/>
      <c r="OK121" s="37"/>
      <c r="OL121" s="37"/>
      <c r="OM121" s="37"/>
    </row>
    <row r="122" spans="1:403" x14ac:dyDescent="0.3">
      <c r="A122" s="2" t="s">
        <v>92</v>
      </c>
      <c r="B122" s="2" t="s">
        <v>244</v>
      </c>
      <c r="C122" s="2" t="s">
        <v>264</v>
      </c>
      <c r="D122" s="2" t="s">
        <v>265</v>
      </c>
      <c r="E122" s="6" t="s">
        <v>104</v>
      </c>
      <c r="F122" s="5">
        <v>72</v>
      </c>
      <c r="G122" s="5">
        <v>12</v>
      </c>
      <c r="H122" s="5">
        <v>0</v>
      </c>
      <c r="I122" s="5">
        <v>0</v>
      </c>
      <c r="J122" s="5">
        <v>1</v>
      </c>
      <c r="K122" s="5">
        <v>0</v>
      </c>
      <c r="L122" s="5">
        <v>0</v>
      </c>
      <c r="M122" s="5">
        <v>5</v>
      </c>
      <c r="N122" s="5">
        <v>5</v>
      </c>
      <c r="O122" s="5">
        <v>1</v>
      </c>
      <c r="P122" s="5">
        <v>0</v>
      </c>
      <c r="Q122" s="5">
        <v>0</v>
      </c>
      <c r="R122" s="5">
        <v>11</v>
      </c>
      <c r="S122" s="5">
        <v>0</v>
      </c>
      <c r="T122" s="5">
        <v>0</v>
      </c>
      <c r="U122" s="5">
        <v>19</v>
      </c>
      <c r="V122" s="5">
        <v>41</v>
      </c>
      <c r="W122" s="5">
        <v>1</v>
      </c>
      <c r="X122" s="5">
        <v>0</v>
      </c>
      <c r="Y122" s="5">
        <v>0</v>
      </c>
      <c r="Z122" s="5">
        <v>0</v>
      </c>
      <c r="AA122" s="6" t="s">
        <v>96</v>
      </c>
      <c r="AB122" s="6" t="s">
        <v>97</v>
      </c>
      <c r="AC122" s="6" t="s">
        <v>96</v>
      </c>
      <c r="AD122" s="7"/>
      <c r="AE122" s="9" t="s">
        <v>96</v>
      </c>
      <c r="AF122" s="7"/>
      <c r="AG122" s="7"/>
      <c r="AH122" s="7"/>
      <c r="AI122" s="7"/>
      <c r="AJ122" s="5">
        <v>2000</v>
      </c>
      <c r="AK122" s="8">
        <v>0</v>
      </c>
      <c r="AL122" s="8">
        <v>0</v>
      </c>
      <c r="AM122" s="8">
        <v>1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8">
        <v>0</v>
      </c>
      <c r="AT122" s="8">
        <v>0</v>
      </c>
      <c r="AU122" s="5">
        <v>0</v>
      </c>
      <c r="AV122" s="5">
        <v>0</v>
      </c>
      <c r="AW122" s="5">
        <v>0</v>
      </c>
      <c r="AX122" s="5">
        <v>100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100</v>
      </c>
      <c r="BE122" s="5">
        <v>100</v>
      </c>
      <c r="BF122" s="5">
        <v>100</v>
      </c>
      <c r="BG122" s="5">
        <v>0</v>
      </c>
      <c r="BH122" s="5">
        <v>0</v>
      </c>
      <c r="BI122" s="5">
        <v>0</v>
      </c>
      <c r="BJ122" s="5">
        <v>0</v>
      </c>
      <c r="BK122" s="5">
        <v>0</v>
      </c>
      <c r="BL122" s="5">
        <v>100</v>
      </c>
      <c r="BM122" s="5">
        <v>100</v>
      </c>
      <c r="BN122" s="5">
        <v>2</v>
      </c>
      <c r="BO122" s="5" t="s">
        <v>96</v>
      </c>
      <c r="BP122" s="5" t="s">
        <v>96</v>
      </c>
      <c r="BQ122" s="5">
        <v>1</v>
      </c>
      <c r="BR122" s="6" t="s">
        <v>97</v>
      </c>
      <c r="BS122" s="6" t="s">
        <v>97</v>
      </c>
      <c r="BT122" s="6" t="s">
        <v>97</v>
      </c>
      <c r="BU122" s="6" t="s">
        <v>97</v>
      </c>
      <c r="BV122" s="6" t="s">
        <v>97</v>
      </c>
      <c r="BW122" s="5">
        <v>1</v>
      </c>
      <c r="BX122" s="5">
        <v>4</v>
      </c>
      <c r="BY122" s="5">
        <v>4</v>
      </c>
      <c r="BZ122" s="5">
        <v>14</v>
      </c>
      <c r="CA122" s="5">
        <v>4</v>
      </c>
      <c r="CB122" s="6" t="s">
        <v>96</v>
      </c>
      <c r="CC122" s="6" t="s">
        <v>96</v>
      </c>
      <c r="CD122" s="6" t="s">
        <v>96</v>
      </c>
      <c r="CE122" s="6" t="s">
        <v>96</v>
      </c>
      <c r="CF122" s="6" t="s">
        <v>96</v>
      </c>
      <c r="CG122" s="6" t="s">
        <v>97</v>
      </c>
      <c r="CH122" s="6" t="s">
        <v>97</v>
      </c>
      <c r="CI122" s="6" t="s">
        <v>97</v>
      </c>
      <c r="CJ122" s="5">
        <v>6</v>
      </c>
      <c r="CK122" s="5">
        <v>6</v>
      </c>
      <c r="CL122" s="5">
        <v>6</v>
      </c>
      <c r="CM122" s="5">
        <v>1</v>
      </c>
      <c r="CN122" s="5">
        <v>7</v>
      </c>
      <c r="CO122" s="5">
        <v>1</v>
      </c>
    </row>
    <row r="123" spans="1:403" x14ac:dyDescent="0.3">
      <c r="A123" s="2" t="s">
        <v>92</v>
      </c>
      <c r="B123" s="2" t="s">
        <v>244</v>
      </c>
      <c r="C123" s="2" t="s">
        <v>1580</v>
      </c>
      <c r="D123" s="6" t="s">
        <v>1555</v>
      </c>
      <c r="E123" s="6" t="s">
        <v>102</v>
      </c>
      <c r="F123" s="6">
        <v>421</v>
      </c>
      <c r="G123" s="72">
        <f>229*67%</f>
        <v>153.43</v>
      </c>
      <c r="H123" s="6" t="s">
        <v>98</v>
      </c>
      <c r="I123" s="6" t="s">
        <v>98</v>
      </c>
      <c r="J123" s="6" t="s">
        <v>98</v>
      </c>
      <c r="K123" s="6" t="s">
        <v>98</v>
      </c>
      <c r="L123" s="6" t="s">
        <v>98</v>
      </c>
      <c r="M123" s="6" t="s">
        <v>98</v>
      </c>
      <c r="N123" s="6" t="s">
        <v>98</v>
      </c>
      <c r="O123" s="6" t="s">
        <v>98</v>
      </c>
      <c r="P123" s="6" t="s">
        <v>98</v>
      </c>
      <c r="Q123" s="6" t="s">
        <v>98</v>
      </c>
      <c r="R123" s="6" t="s">
        <v>98</v>
      </c>
      <c r="S123" s="6" t="s">
        <v>98</v>
      </c>
      <c r="T123" s="6" t="s">
        <v>98</v>
      </c>
      <c r="U123" s="6" t="s">
        <v>98</v>
      </c>
      <c r="V123" s="6" t="s">
        <v>98</v>
      </c>
      <c r="W123" s="6" t="s">
        <v>98</v>
      </c>
      <c r="X123" s="6" t="s">
        <v>98</v>
      </c>
      <c r="Y123" s="6">
        <v>5</v>
      </c>
      <c r="Z123" s="6">
        <v>5</v>
      </c>
      <c r="AA123" s="6" t="s">
        <v>98</v>
      </c>
      <c r="AB123" s="6" t="s">
        <v>98</v>
      </c>
      <c r="AC123" s="7"/>
      <c r="AD123" s="7"/>
      <c r="AE123" s="7"/>
      <c r="AF123" s="7"/>
      <c r="AG123" s="7"/>
      <c r="AH123" s="7"/>
      <c r="AI123" s="6" t="s">
        <v>96</v>
      </c>
      <c r="AJ123" s="5"/>
      <c r="AK123" s="6" t="s">
        <v>98</v>
      </c>
      <c r="AL123" s="6" t="s">
        <v>98</v>
      </c>
      <c r="AM123" s="6" t="s">
        <v>98</v>
      </c>
      <c r="AN123" s="6" t="s">
        <v>98</v>
      </c>
      <c r="AO123" s="6" t="s">
        <v>98</v>
      </c>
      <c r="AP123" s="6" t="s">
        <v>98</v>
      </c>
      <c r="AQ123" s="6" t="s">
        <v>98</v>
      </c>
      <c r="AR123" s="6" t="s">
        <v>98</v>
      </c>
      <c r="AS123" s="6" t="s">
        <v>98</v>
      </c>
      <c r="AT123" s="6" t="s">
        <v>98</v>
      </c>
      <c r="AU123" s="6">
        <v>100</v>
      </c>
      <c r="AV123" s="6">
        <v>99</v>
      </c>
      <c r="AW123" s="6">
        <v>1</v>
      </c>
      <c r="AX123" s="6">
        <v>0</v>
      </c>
      <c r="AY123" s="6">
        <v>0</v>
      </c>
      <c r="AZ123" s="6">
        <v>0</v>
      </c>
      <c r="BA123" s="6">
        <v>0</v>
      </c>
      <c r="BB123" s="6">
        <v>70</v>
      </c>
      <c r="BC123" s="6">
        <v>5</v>
      </c>
      <c r="BD123" s="6">
        <v>25</v>
      </c>
      <c r="BE123" s="6">
        <v>100</v>
      </c>
      <c r="BF123" s="6">
        <v>100</v>
      </c>
      <c r="BG123" s="6">
        <v>100</v>
      </c>
      <c r="BH123" s="6">
        <v>0</v>
      </c>
      <c r="BI123" s="6">
        <v>0</v>
      </c>
      <c r="BJ123" s="6">
        <v>0</v>
      </c>
      <c r="BK123" s="6">
        <v>0</v>
      </c>
      <c r="BL123" s="6">
        <v>100</v>
      </c>
      <c r="BM123" s="6">
        <v>100</v>
      </c>
      <c r="BN123" s="6">
        <v>1</v>
      </c>
      <c r="BO123" s="6" t="s">
        <v>96</v>
      </c>
      <c r="BP123" s="6" t="s">
        <v>96</v>
      </c>
      <c r="BQ123" s="6">
        <v>2</v>
      </c>
      <c r="BR123" s="6" t="s">
        <v>96</v>
      </c>
      <c r="BS123" s="6" t="s">
        <v>97</v>
      </c>
      <c r="BT123" s="6" t="s">
        <v>97</v>
      </c>
      <c r="BU123" s="6" t="s">
        <v>96</v>
      </c>
      <c r="BV123" s="6" t="s">
        <v>96</v>
      </c>
      <c r="BW123" s="5">
        <v>0</v>
      </c>
      <c r="BX123" s="5">
        <v>0</v>
      </c>
      <c r="BY123" s="5">
        <v>0</v>
      </c>
      <c r="BZ123" s="5">
        <v>0</v>
      </c>
      <c r="CA123" s="5">
        <v>20</v>
      </c>
      <c r="CB123" s="6" t="s">
        <v>98</v>
      </c>
      <c r="CC123" s="6" t="s">
        <v>98</v>
      </c>
      <c r="CD123" s="6" t="s">
        <v>98</v>
      </c>
      <c r="CE123" s="6" t="s">
        <v>98</v>
      </c>
      <c r="CF123" s="6" t="s">
        <v>98</v>
      </c>
      <c r="CG123" s="6" t="s">
        <v>98</v>
      </c>
      <c r="CH123" s="6" t="s">
        <v>98</v>
      </c>
      <c r="CI123" s="6" t="s">
        <v>98</v>
      </c>
      <c r="CJ123" s="6">
        <v>0</v>
      </c>
      <c r="CK123" s="6">
        <v>0</v>
      </c>
      <c r="CL123" s="6">
        <v>0</v>
      </c>
      <c r="CM123" s="6">
        <v>0</v>
      </c>
      <c r="CN123" s="6">
        <v>20</v>
      </c>
      <c r="CO123" s="6">
        <v>0</v>
      </c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  <c r="DS123" s="37"/>
      <c r="DT123" s="37"/>
      <c r="DU123" s="37"/>
      <c r="DV123" s="37"/>
      <c r="DW123" s="37"/>
      <c r="DX123" s="37"/>
      <c r="DY123" s="37"/>
      <c r="DZ123" s="37"/>
      <c r="EA123" s="37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EL123" s="37"/>
      <c r="EM123" s="37"/>
      <c r="EN123" s="37"/>
      <c r="EO123" s="37"/>
      <c r="EP123" s="37"/>
      <c r="EQ123" s="37"/>
      <c r="ER123" s="37"/>
      <c r="ES123" s="37"/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  <c r="FE123" s="37"/>
      <c r="FF123" s="37"/>
      <c r="FG123" s="37"/>
      <c r="FH123" s="37"/>
      <c r="FI123" s="37"/>
      <c r="FJ123" s="37"/>
      <c r="FK123" s="37"/>
      <c r="FL123" s="37"/>
      <c r="FM123" s="37"/>
      <c r="FN123" s="37"/>
      <c r="FO123" s="37"/>
      <c r="FP123" s="37"/>
      <c r="FQ123" s="37"/>
      <c r="FR123" s="37"/>
      <c r="FS123" s="37"/>
      <c r="FT123" s="37"/>
      <c r="FU123" s="37"/>
      <c r="FV123" s="37"/>
      <c r="FW123" s="37"/>
      <c r="FX123" s="37"/>
      <c r="FY123" s="37"/>
      <c r="FZ123" s="37"/>
      <c r="GA123" s="37"/>
      <c r="GB123" s="37"/>
      <c r="GC123" s="37"/>
      <c r="GD123" s="37"/>
      <c r="GE123" s="37"/>
      <c r="GF123" s="37"/>
      <c r="GG123" s="37"/>
      <c r="GH123" s="37"/>
      <c r="GI123" s="37"/>
      <c r="GJ123" s="37"/>
      <c r="GK123" s="37"/>
      <c r="GL123" s="37"/>
      <c r="GM123" s="37"/>
      <c r="GN123" s="37"/>
      <c r="GO123" s="37"/>
      <c r="GP123" s="37"/>
      <c r="GQ123" s="37"/>
      <c r="GR123" s="37"/>
      <c r="GS123" s="37"/>
      <c r="GT123" s="37"/>
      <c r="GU123" s="37"/>
      <c r="GV123" s="37"/>
      <c r="GW123" s="37"/>
      <c r="GX123" s="37"/>
      <c r="GY123" s="37"/>
      <c r="GZ123" s="37"/>
      <c r="HA123" s="37"/>
      <c r="HB123" s="37"/>
      <c r="HC123" s="37"/>
      <c r="HD123" s="37"/>
      <c r="HE123" s="37"/>
      <c r="HF123" s="37"/>
      <c r="HG123" s="37"/>
      <c r="HH123" s="37"/>
      <c r="HI123" s="37"/>
      <c r="HJ123" s="37"/>
      <c r="HK123" s="37"/>
      <c r="HL123" s="37"/>
      <c r="HM123" s="37"/>
      <c r="HN123" s="37"/>
      <c r="HO123" s="37"/>
      <c r="HP123" s="37"/>
      <c r="HQ123" s="37"/>
      <c r="HR123" s="37"/>
      <c r="HS123" s="37"/>
      <c r="HT123" s="37"/>
      <c r="HU123" s="37"/>
      <c r="HV123" s="37"/>
      <c r="HW123" s="37"/>
      <c r="HX123" s="37"/>
      <c r="HY123" s="37"/>
      <c r="HZ123" s="37"/>
      <c r="IA123" s="37"/>
      <c r="IB123" s="37"/>
      <c r="IC123" s="37"/>
      <c r="ID123" s="37"/>
      <c r="IE123" s="37"/>
      <c r="IF123" s="37"/>
      <c r="IG123" s="37"/>
      <c r="IH123" s="37"/>
      <c r="II123" s="37"/>
      <c r="IJ123" s="37"/>
      <c r="IK123" s="37"/>
      <c r="IL123" s="37"/>
      <c r="IM123" s="37"/>
      <c r="IN123" s="37"/>
      <c r="IO123" s="37"/>
      <c r="IP123" s="37"/>
      <c r="IQ123" s="37"/>
      <c r="IR123" s="37"/>
      <c r="IS123" s="37"/>
      <c r="IT123" s="37"/>
      <c r="IU123" s="37"/>
      <c r="IV123" s="37"/>
      <c r="IW123" s="37"/>
      <c r="IX123" s="37"/>
      <c r="IY123" s="37"/>
      <c r="IZ123" s="37"/>
      <c r="JA123" s="37"/>
      <c r="JB123" s="37"/>
      <c r="JC123" s="37"/>
      <c r="JD123" s="37"/>
      <c r="JE123" s="37"/>
      <c r="JF123" s="37"/>
      <c r="JG123" s="37"/>
      <c r="JH123" s="37"/>
      <c r="JI123" s="37"/>
      <c r="JJ123" s="37"/>
      <c r="JK123" s="37"/>
      <c r="JL123" s="37"/>
      <c r="JM123" s="37"/>
      <c r="JN123" s="37"/>
      <c r="JO123" s="37"/>
      <c r="JP123" s="37"/>
      <c r="JQ123" s="37"/>
      <c r="JR123" s="37"/>
      <c r="JS123" s="37"/>
      <c r="JT123" s="37"/>
      <c r="JU123" s="37"/>
      <c r="JV123" s="37"/>
      <c r="JW123" s="37"/>
      <c r="JX123" s="37"/>
      <c r="JY123" s="37"/>
      <c r="JZ123" s="37"/>
      <c r="KA123" s="37"/>
      <c r="KB123" s="37"/>
      <c r="KC123" s="37"/>
      <c r="KD123" s="37"/>
      <c r="KE123" s="37"/>
      <c r="KF123" s="37"/>
      <c r="KG123" s="37"/>
      <c r="KH123" s="37"/>
      <c r="KI123" s="37"/>
      <c r="KJ123" s="37"/>
      <c r="KK123" s="37"/>
      <c r="KL123" s="37"/>
      <c r="KM123" s="37"/>
      <c r="KN123" s="37"/>
      <c r="KO123" s="37"/>
      <c r="KP123" s="37"/>
      <c r="KQ123" s="37"/>
      <c r="KR123" s="37"/>
      <c r="KS123" s="37"/>
      <c r="KT123" s="37"/>
      <c r="KU123" s="37"/>
      <c r="KV123" s="37"/>
      <c r="KW123" s="37"/>
      <c r="KX123" s="37"/>
      <c r="KY123" s="37"/>
      <c r="KZ123" s="37"/>
      <c r="LA123" s="37"/>
      <c r="LB123" s="37"/>
      <c r="LC123" s="37"/>
      <c r="LD123" s="37"/>
      <c r="LE123" s="37"/>
      <c r="LF123" s="37"/>
      <c r="LG123" s="37"/>
      <c r="LH123" s="37"/>
      <c r="LI123" s="37"/>
      <c r="LJ123" s="37"/>
      <c r="LK123" s="37"/>
      <c r="LL123" s="37"/>
      <c r="LM123" s="37"/>
      <c r="LN123" s="37"/>
      <c r="LO123" s="37"/>
      <c r="LP123" s="37"/>
      <c r="LQ123" s="37"/>
      <c r="LR123" s="37"/>
      <c r="LS123" s="37"/>
      <c r="LT123" s="37"/>
      <c r="LU123" s="37"/>
      <c r="LV123" s="37"/>
      <c r="LW123" s="37"/>
      <c r="LX123" s="37"/>
      <c r="LY123" s="37"/>
      <c r="LZ123" s="37"/>
      <c r="MA123" s="37"/>
      <c r="MB123" s="37"/>
      <c r="MC123" s="37"/>
      <c r="MD123" s="37"/>
      <c r="ME123" s="37"/>
      <c r="MF123" s="37"/>
      <c r="MG123" s="37"/>
      <c r="MH123" s="37"/>
      <c r="MI123" s="37"/>
      <c r="MJ123" s="37"/>
      <c r="MK123" s="37"/>
      <c r="ML123" s="37"/>
      <c r="MM123" s="37"/>
      <c r="MN123" s="37"/>
      <c r="MO123" s="37"/>
      <c r="MP123" s="37"/>
      <c r="MQ123" s="37"/>
      <c r="MR123" s="37"/>
      <c r="MS123" s="37"/>
      <c r="MT123" s="37"/>
      <c r="MU123" s="37"/>
      <c r="MV123" s="37"/>
      <c r="MW123" s="37"/>
      <c r="MX123" s="37"/>
      <c r="MY123" s="37"/>
      <c r="MZ123" s="37"/>
      <c r="NA123" s="37"/>
      <c r="NB123" s="37"/>
      <c r="NC123" s="37"/>
      <c r="ND123" s="37"/>
      <c r="NE123" s="37"/>
      <c r="NF123" s="37"/>
      <c r="NG123" s="37"/>
      <c r="NH123" s="37"/>
      <c r="NI123" s="37"/>
      <c r="NJ123" s="37"/>
      <c r="NK123" s="37"/>
      <c r="NL123" s="37"/>
      <c r="NM123" s="37"/>
      <c r="NN123" s="37"/>
      <c r="NO123" s="37"/>
      <c r="NP123" s="37"/>
      <c r="NQ123" s="37"/>
      <c r="NR123" s="37"/>
      <c r="NS123" s="37"/>
      <c r="NT123" s="37"/>
      <c r="NU123" s="37"/>
      <c r="NV123" s="37"/>
      <c r="NW123" s="37"/>
      <c r="NX123" s="37"/>
      <c r="NY123" s="37"/>
      <c r="NZ123" s="37"/>
      <c r="OA123" s="37"/>
      <c r="OB123" s="37"/>
      <c r="OC123" s="37"/>
      <c r="OD123" s="37"/>
      <c r="OE123" s="37"/>
      <c r="OF123" s="37"/>
      <c r="OG123" s="37"/>
      <c r="OH123" s="37"/>
      <c r="OI123" s="37"/>
      <c r="OJ123" s="37"/>
      <c r="OK123" s="37"/>
      <c r="OL123" s="37"/>
      <c r="OM123" s="37"/>
    </row>
    <row r="124" spans="1:403" x14ac:dyDescent="0.3">
      <c r="A124" s="2" t="s">
        <v>92</v>
      </c>
      <c r="B124" s="2" t="s">
        <v>244</v>
      </c>
      <c r="C124" s="2" t="s">
        <v>244</v>
      </c>
      <c r="D124" s="2" t="s">
        <v>266</v>
      </c>
      <c r="E124" s="6" t="s">
        <v>95</v>
      </c>
      <c r="F124" s="5">
        <v>780</v>
      </c>
      <c r="G124" s="5">
        <v>90</v>
      </c>
      <c r="H124" s="5">
        <v>3</v>
      </c>
      <c r="I124" s="5">
        <v>80</v>
      </c>
      <c r="J124" s="5">
        <v>10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480</v>
      </c>
      <c r="R124" s="5">
        <v>300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32</v>
      </c>
      <c r="Z124" s="5">
        <v>380</v>
      </c>
      <c r="AA124" s="6" t="s">
        <v>96</v>
      </c>
      <c r="AB124" s="6" t="s">
        <v>97</v>
      </c>
      <c r="AC124" s="7"/>
      <c r="AD124" s="7"/>
      <c r="AE124" s="7"/>
      <c r="AF124" s="7"/>
      <c r="AG124" s="7"/>
      <c r="AH124" s="7"/>
      <c r="AI124" s="6" t="s">
        <v>96</v>
      </c>
      <c r="AJ124" s="5"/>
      <c r="AK124" s="8">
        <v>0.6</v>
      </c>
      <c r="AL124" s="8">
        <v>0.4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8">
        <v>0</v>
      </c>
      <c r="AU124" s="5">
        <v>100</v>
      </c>
      <c r="AV124" s="5">
        <v>100</v>
      </c>
      <c r="AW124" s="5">
        <v>0</v>
      </c>
      <c r="AX124" s="5">
        <v>0</v>
      </c>
      <c r="AY124" s="5">
        <v>0</v>
      </c>
      <c r="AZ124" s="5">
        <v>100</v>
      </c>
      <c r="BA124" s="5">
        <v>70</v>
      </c>
      <c r="BB124" s="5">
        <v>10</v>
      </c>
      <c r="BC124" s="5">
        <v>0</v>
      </c>
      <c r="BD124" s="5">
        <v>20</v>
      </c>
      <c r="BE124" s="5">
        <v>100</v>
      </c>
      <c r="BF124" s="5">
        <v>60</v>
      </c>
      <c r="BG124" s="5">
        <v>0</v>
      </c>
      <c r="BH124" s="5">
        <v>0</v>
      </c>
      <c r="BI124" s="5">
        <v>0</v>
      </c>
      <c r="BJ124" s="5">
        <v>0</v>
      </c>
      <c r="BK124" s="5">
        <v>0</v>
      </c>
      <c r="BL124" s="5">
        <v>100</v>
      </c>
      <c r="BM124" s="5">
        <v>0</v>
      </c>
      <c r="BN124" s="5" t="s">
        <v>98</v>
      </c>
      <c r="BO124" s="5" t="s">
        <v>97</v>
      </c>
      <c r="BP124" s="5" t="s">
        <v>96</v>
      </c>
      <c r="BQ124" s="5">
        <v>10</v>
      </c>
      <c r="BR124" s="6" t="s">
        <v>96</v>
      </c>
      <c r="BS124" s="6" t="s">
        <v>97</v>
      </c>
      <c r="BT124" s="6" t="s">
        <v>97</v>
      </c>
      <c r="BU124" s="6" t="s">
        <v>97</v>
      </c>
      <c r="BV124" s="6" t="s">
        <v>97</v>
      </c>
      <c r="BW124" s="5">
        <v>2</v>
      </c>
      <c r="BX124" s="5">
        <v>2</v>
      </c>
      <c r="BY124" s="5">
        <v>2</v>
      </c>
      <c r="BZ124" s="5">
        <v>2</v>
      </c>
      <c r="CA124" s="5">
        <v>3</v>
      </c>
      <c r="CB124" s="6" t="s">
        <v>98</v>
      </c>
      <c r="CC124" s="6" t="s">
        <v>98</v>
      </c>
      <c r="CD124" s="6" t="s">
        <v>98</v>
      </c>
      <c r="CE124" s="6" t="s">
        <v>98</v>
      </c>
      <c r="CF124" s="6" t="s">
        <v>98</v>
      </c>
      <c r="CG124" s="6" t="s">
        <v>97</v>
      </c>
      <c r="CH124" s="6" t="s">
        <v>97</v>
      </c>
      <c r="CI124" s="6" t="s">
        <v>96</v>
      </c>
      <c r="CJ124" s="5">
        <v>1</v>
      </c>
      <c r="CK124" s="5">
        <v>1</v>
      </c>
      <c r="CL124" s="5">
        <v>2</v>
      </c>
      <c r="CM124" s="5">
        <v>1</v>
      </c>
      <c r="CN124" s="5">
        <v>1</v>
      </c>
      <c r="CO124" s="5">
        <v>1</v>
      </c>
    </row>
    <row r="125" spans="1:403" x14ac:dyDescent="0.3">
      <c r="A125" s="2" t="s">
        <v>92</v>
      </c>
      <c r="B125" s="2" t="s">
        <v>244</v>
      </c>
      <c r="C125" s="2" t="s">
        <v>244</v>
      </c>
      <c r="D125" s="2" t="s">
        <v>267</v>
      </c>
      <c r="E125" s="6" t="s">
        <v>104</v>
      </c>
      <c r="F125" s="5">
        <v>150</v>
      </c>
      <c r="G125" s="5">
        <v>22</v>
      </c>
      <c r="H125" s="5">
        <v>0</v>
      </c>
      <c r="I125" s="5">
        <v>0</v>
      </c>
      <c r="J125" s="5">
        <v>7</v>
      </c>
      <c r="K125" s="5">
        <v>15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59</v>
      </c>
      <c r="S125" s="5">
        <v>91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6" t="s">
        <v>96</v>
      </c>
      <c r="AB125" s="6" t="s">
        <v>97</v>
      </c>
      <c r="AC125" s="7"/>
      <c r="AD125" s="7"/>
      <c r="AE125" s="7"/>
      <c r="AF125" s="7"/>
      <c r="AG125" s="7"/>
      <c r="AH125" s="7"/>
      <c r="AI125" s="6" t="s">
        <v>96</v>
      </c>
      <c r="AJ125" s="5">
        <v>4000</v>
      </c>
      <c r="AK125" s="8">
        <v>0</v>
      </c>
      <c r="AL125" s="8">
        <v>0.6</v>
      </c>
      <c r="AM125" s="8">
        <v>0.2</v>
      </c>
      <c r="AN125" s="8">
        <v>0</v>
      </c>
      <c r="AO125" s="8">
        <v>0.1</v>
      </c>
      <c r="AP125" s="8">
        <v>0.1</v>
      </c>
      <c r="AQ125" s="8">
        <v>0</v>
      </c>
      <c r="AR125" s="8">
        <v>0</v>
      </c>
      <c r="AS125" s="8">
        <v>0</v>
      </c>
      <c r="AT125" s="8">
        <v>0</v>
      </c>
      <c r="AU125" s="5">
        <v>0</v>
      </c>
      <c r="AV125" s="5">
        <v>0</v>
      </c>
      <c r="AW125" s="5">
        <v>40</v>
      </c>
      <c r="AX125" s="5">
        <v>60</v>
      </c>
      <c r="AY125" s="5">
        <v>0</v>
      </c>
      <c r="AZ125" s="5">
        <v>0</v>
      </c>
      <c r="BA125" s="5">
        <v>0</v>
      </c>
      <c r="BB125" s="5">
        <v>40</v>
      </c>
      <c r="BC125" s="5">
        <v>60</v>
      </c>
      <c r="BD125" s="5">
        <v>0</v>
      </c>
      <c r="BE125" s="5">
        <v>80</v>
      </c>
      <c r="BF125" s="5">
        <v>70</v>
      </c>
      <c r="BG125" s="5">
        <v>90</v>
      </c>
      <c r="BH125" s="5">
        <v>0</v>
      </c>
      <c r="BI125" s="5">
        <v>0</v>
      </c>
      <c r="BJ125" s="5">
        <v>0</v>
      </c>
      <c r="BK125" s="5">
        <v>0</v>
      </c>
      <c r="BL125" s="5">
        <v>100</v>
      </c>
      <c r="BM125" s="5">
        <v>30</v>
      </c>
      <c r="BN125" s="5">
        <v>4</v>
      </c>
      <c r="BO125" s="5" t="s">
        <v>96</v>
      </c>
      <c r="BP125" s="5" t="s">
        <v>96</v>
      </c>
      <c r="BQ125" s="5">
        <v>6</v>
      </c>
      <c r="BR125" s="6" t="s">
        <v>96</v>
      </c>
      <c r="BS125" s="6" t="s">
        <v>97</v>
      </c>
      <c r="BT125" s="6" t="s">
        <v>97</v>
      </c>
      <c r="BU125" s="6" t="s">
        <v>97</v>
      </c>
      <c r="BV125" s="6" t="s">
        <v>96</v>
      </c>
      <c r="BW125" s="5">
        <v>0.5</v>
      </c>
      <c r="BX125" s="5">
        <v>4</v>
      </c>
      <c r="BY125" s="5">
        <v>4</v>
      </c>
      <c r="BZ125" s="5">
        <v>6</v>
      </c>
      <c r="CA125" s="5">
        <v>6</v>
      </c>
      <c r="CB125" s="6" t="s">
        <v>98</v>
      </c>
      <c r="CC125" s="6" t="s">
        <v>96</v>
      </c>
      <c r="CD125" s="6" t="s">
        <v>96</v>
      </c>
      <c r="CE125" s="6" t="s">
        <v>96</v>
      </c>
      <c r="CF125" s="6" t="s">
        <v>96</v>
      </c>
      <c r="CG125" s="6" t="s">
        <v>97</v>
      </c>
      <c r="CH125" s="6" t="s">
        <v>97</v>
      </c>
      <c r="CI125" s="6" t="s">
        <v>97</v>
      </c>
      <c r="CJ125" s="5">
        <v>6</v>
      </c>
      <c r="CK125" s="5">
        <v>5</v>
      </c>
      <c r="CL125" s="5">
        <v>5</v>
      </c>
      <c r="CM125" s="5">
        <v>0.5</v>
      </c>
      <c r="CN125" s="5">
        <v>0</v>
      </c>
      <c r="CO125" s="5">
        <v>0.5</v>
      </c>
    </row>
    <row r="126" spans="1:403" x14ac:dyDescent="0.3">
      <c r="A126" s="2" t="s">
        <v>92</v>
      </c>
      <c r="B126" s="2" t="s">
        <v>244</v>
      </c>
      <c r="C126" s="2" t="s">
        <v>244</v>
      </c>
      <c r="D126" s="2" t="s">
        <v>268</v>
      </c>
      <c r="E126" s="6" t="s">
        <v>102</v>
      </c>
      <c r="F126" s="5">
        <v>760</v>
      </c>
      <c r="G126" s="5">
        <v>279</v>
      </c>
      <c r="H126" s="5">
        <v>11</v>
      </c>
      <c r="I126" s="5">
        <v>279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760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6" t="s">
        <v>96</v>
      </c>
      <c r="AB126" s="6" t="s">
        <v>96</v>
      </c>
      <c r="AC126" s="7"/>
      <c r="AD126" s="7"/>
      <c r="AE126" s="7"/>
      <c r="AF126" s="7"/>
      <c r="AG126" s="7"/>
      <c r="AH126" s="7"/>
      <c r="AI126" s="6" t="s">
        <v>96</v>
      </c>
      <c r="AJ126" s="5"/>
      <c r="AK126" s="8">
        <v>1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8">
        <v>0</v>
      </c>
      <c r="AU126" s="5">
        <v>100</v>
      </c>
      <c r="AV126" s="5">
        <v>60</v>
      </c>
      <c r="AW126" s="5">
        <v>0</v>
      </c>
      <c r="AX126" s="5">
        <v>0</v>
      </c>
      <c r="AY126" s="5">
        <v>40</v>
      </c>
      <c r="AZ126" s="5">
        <v>100</v>
      </c>
      <c r="BA126" s="5">
        <v>70</v>
      </c>
      <c r="BB126" s="5">
        <v>0</v>
      </c>
      <c r="BC126" s="5">
        <v>0</v>
      </c>
      <c r="BD126" s="5">
        <v>30</v>
      </c>
      <c r="BE126" s="5">
        <v>100</v>
      </c>
      <c r="BF126" s="5">
        <v>70</v>
      </c>
      <c r="BG126" s="5">
        <v>100</v>
      </c>
      <c r="BH126" s="5">
        <v>100</v>
      </c>
      <c r="BI126" s="5">
        <v>20</v>
      </c>
      <c r="BJ126" s="5">
        <v>0</v>
      </c>
      <c r="BK126" s="5">
        <v>0</v>
      </c>
      <c r="BL126" s="5">
        <v>100</v>
      </c>
      <c r="BM126" s="5">
        <v>50</v>
      </c>
      <c r="BN126" s="5">
        <v>4</v>
      </c>
      <c r="BO126" s="5" t="s">
        <v>97</v>
      </c>
      <c r="BP126" s="5" t="s">
        <v>96</v>
      </c>
      <c r="BQ126" s="5">
        <v>12</v>
      </c>
      <c r="BR126" s="6" t="s">
        <v>97</v>
      </c>
      <c r="BS126" s="6" t="s">
        <v>97</v>
      </c>
      <c r="BT126" s="6" t="s">
        <v>97</v>
      </c>
      <c r="BU126" s="6" t="s">
        <v>97</v>
      </c>
      <c r="BV126" s="6" t="s">
        <v>97</v>
      </c>
      <c r="BW126" s="5">
        <v>1</v>
      </c>
      <c r="BX126" s="5">
        <v>3</v>
      </c>
      <c r="BY126" s="5">
        <v>3</v>
      </c>
      <c r="BZ126" s="5">
        <v>3</v>
      </c>
      <c r="CA126" s="5">
        <v>3</v>
      </c>
      <c r="CB126" s="6" t="s">
        <v>98</v>
      </c>
      <c r="CC126" s="6" t="s">
        <v>98</v>
      </c>
      <c r="CD126" s="6" t="s">
        <v>98</v>
      </c>
      <c r="CE126" s="6" t="s">
        <v>98</v>
      </c>
      <c r="CF126" s="6" t="s">
        <v>98</v>
      </c>
      <c r="CG126" s="6" t="s">
        <v>97</v>
      </c>
      <c r="CH126" s="6" t="s">
        <v>97</v>
      </c>
      <c r="CI126" s="6" t="s">
        <v>96</v>
      </c>
      <c r="CJ126" s="5">
        <v>1</v>
      </c>
      <c r="CK126" s="5">
        <v>1</v>
      </c>
      <c r="CL126" s="5">
        <v>2</v>
      </c>
      <c r="CM126" s="5">
        <v>1</v>
      </c>
      <c r="CN126" s="5">
        <v>1</v>
      </c>
      <c r="CO126" s="5">
        <v>0</v>
      </c>
    </row>
    <row r="127" spans="1:403" x14ac:dyDescent="0.3">
      <c r="A127" s="2" t="s">
        <v>92</v>
      </c>
      <c r="B127" s="2" t="s">
        <v>244</v>
      </c>
      <c r="C127" s="2" t="s">
        <v>1581</v>
      </c>
      <c r="D127" s="6" t="s">
        <v>1555</v>
      </c>
      <c r="E127" s="6" t="s">
        <v>102</v>
      </c>
      <c r="F127" s="6">
        <v>150</v>
      </c>
      <c r="G127" s="72">
        <f>59*88%</f>
        <v>51.92</v>
      </c>
      <c r="H127" s="6" t="s">
        <v>98</v>
      </c>
      <c r="I127" s="6" t="s">
        <v>98</v>
      </c>
      <c r="J127" s="6" t="s">
        <v>98</v>
      </c>
      <c r="K127" s="6" t="s">
        <v>98</v>
      </c>
      <c r="L127" s="6" t="s">
        <v>98</v>
      </c>
      <c r="M127" s="6" t="s">
        <v>98</v>
      </c>
      <c r="N127" s="6" t="s">
        <v>98</v>
      </c>
      <c r="O127" s="6" t="s">
        <v>98</v>
      </c>
      <c r="P127" s="6" t="s">
        <v>98</v>
      </c>
      <c r="Q127" s="6" t="s">
        <v>98</v>
      </c>
      <c r="R127" s="6" t="s">
        <v>98</v>
      </c>
      <c r="S127" s="6" t="s">
        <v>98</v>
      </c>
      <c r="T127" s="6" t="s">
        <v>98</v>
      </c>
      <c r="U127" s="6" t="s">
        <v>98</v>
      </c>
      <c r="V127" s="6" t="s">
        <v>98</v>
      </c>
      <c r="W127" s="6" t="s">
        <v>98</v>
      </c>
      <c r="X127" s="6" t="s">
        <v>98</v>
      </c>
      <c r="Y127" s="6">
        <v>0</v>
      </c>
      <c r="Z127" s="6">
        <v>0</v>
      </c>
      <c r="AA127" s="6" t="s">
        <v>98</v>
      </c>
      <c r="AB127" s="6" t="s">
        <v>98</v>
      </c>
      <c r="AC127" s="7"/>
      <c r="AD127" s="7"/>
      <c r="AE127" s="7"/>
      <c r="AF127" s="7"/>
      <c r="AG127" s="7"/>
      <c r="AH127" s="7"/>
      <c r="AI127" s="6" t="s">
        <v>96</v>
      </c>
      <c r="AJ127" s="5"/>
      <c r="AK127" s="6" t="s">
        <v>98</v>
      </c>
      <c r="AL127" s="6" t="s">
        <v>98</v>
      </c>
      <c r="AM127" s="6" t="s">
        <v>98</v>
      </c>
      <c r="AN127" s="6" t="s">
        <v>98</v>
      </c>
      <c r="AO127" s="6" t="s">
        <v>98</v>
      </c>
      <c r="AP127" s="6" t="s">
        <v>98</v>
      </c>
      <c r="AQ127" s="6" t="s">
        <v>98</v>
      </c>
      <c r="AR127" s="6" t="s">
        <v>98</v>
      </c>
      <c r="AS127" s="6" t="s">
        <v>98</v>
      </c>
      <c r="AT127" s="6" t="s">
        <v>98</v>
      </c>
      <c r="AU127" s="6">
        <v>100</v>
      </c>
      <c r="AV127" s="6">
        <v>98</v>
      </c>
      <c r="AW127" s="6">
        <v>2</v>
      </c>
      <c r="AX127" s="6">
        <v>0</v>
      </c>
      <c r="AY127" s="6">
        <v>0</v>
      </c>
      <c r="AZ127" s="6">
        <v>0</v>
      </c>
      <c r="BA127" s="6">
        <v>0</v>
      </c>
      <c r="BB127" s="6">
        <v>100</v>
      </c>
      <c r="BC127" s="6">
        <v>0</v>
      </c>
      <c r="BD127" s="6">
        <v>0</v>
      </c>
      <c r="BE127" s="6">
        <v>100</v>
      </c>
      <c r="BF127" s="6">
        <v>100</v>
      </c>
      <c r="BG127" s="6">
        <v>100</v>
      </c>
      <c r="BH127" s="6">
        <v>0</v>
      </c>
      <c r="BI127" s="6">
        <v>0</v>
      </c>
      <c r="BJ127" s="6">
        <v>0</v>
      </c>
      <c r="BK127" s="6">
        <v>0</v>
      </c>
      <c r="BL127" s="6">
        <v>100</v>
      </c>
      <c r="BM127" s="6">
        <v>100</v>
      </c>
      <c r="BN127" s="6">
        <v>1</v>
      </c>
      <c r="BO127" s="6" t="s">
        <v>96</v>
      </c>
      <c r="BP127" s="6" t="s">
        <v>97</v>
      </c>
      <c r="BQ127" s="6" t="s">
        <v>98</v>
      </c>
      <c r="BR127" s="6" t="s">
        <v>97</v>
      </c>
      <c r="BS127" s="6" t="s">
        <v>97</v>
      </c>
      <c r="BT127" s="6" t="s">
        <v>97</v>
      </c>
      <c r="BU127" s="6" t="s">
        <v>97</v>
      </c>
      <c r="BV127" s="6" t="s">
        <v>97</v>
      </c>
      <c r="BW127" s="5">
        <v>6</v>
      </c>
      <c r="BX127" s="5">
        <v>6</v>
      </c>
      <c r="BY127" s="5">
        <v>6</v>
      </c>
      <c r="BZ127" s="5">
        <v>6</v>
      </c>
      <c r="CA127" s="5">
        <v>26</v>
      </c>
      <c r="CB127" s="6" t="s">
        <v>98</v>
      </c>
      <c r="CC127" s="6" t="s">
        <v>98</v>
      </c>
      <c r="CD127" s="6" t="s">
        <v>98</v>
      </c>
      <c r="CE127" s="6" t="s">
        <v>98</v>
      </c>
      <c r="CF127" s="6" t="s">
        <v>98</v>
      </c>
      <c r="CG127" s="6" t="s">
        <v>98</v>
      </c>
      <c r="CH127" s="6" t="s">
        <v>98</v>
      </c>
      <c r="CI127" s="6" t="s">
        <v>98</v>
      </c>
      <c r="CJ127" s="6">
        <v>6</v>
      </c>
      <c r="CK127" s="6">
        <v>6</v>
      </c>
      <c r="CL127" s="6">
        <v>6</v>
      </c>
      <c r="CM127" s="6">
        <v>0</v>
      </c>
      <c r="CN127" s="6">
        <v>27</v>
      </c>
      <c r="CO127" s="6">
        <v>0</v>
      </c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37"/>
      <c r="DA127" s="37"/>
      <c r="DB127" s="37"/>
      <c r="DC127" s="37"/>
      <c r="DD127" s="37"/>
      <c r="DE127" s="37"/>
      <c r="DF127" s="37"/>
      <c r="DG127" s="37"/>
      <c r="DH127" s="37"/>
      <c r="DI127" s="37"/>
      <c r="DJ127" s="37"/>
      <c r="DK127" s="37"/>
      <c r="DL127" s="37"/>
      <c r="DM127" s="37"/>
      <c r="DN127" s="37"/>
      <c r="DO127" s="37"/>
      <c r="DP127" s="37"/>
      <c r="DQ127" s="37"/>
      <c r="DR127" s="37"/>
      <c r="DS127" s="37"/>
      <c r="DT127" s="37"/>
      <c r="DU127" s="37"/>
      <c r="DV127" s="37"/>
      <c r="DW127" s="37"/>
      <c r="DX127" s="37"/>
      <c r="DY127" s="37"/>
      <c r="DZ127" s="37"/>
      <c r="EA127" s="37"/>
      <c r="EB127" s="37"/>
      <c r="EC127" s="37"/>
      <c r="ED127" s="37"/>
      <c r="EE127" s="37"/>
      <c r="EF127" s="37"/>
      <c r="EG127" s="37"/>
      <c r="EH127" s="37"/>
      <c r="EI127" s="37"/>
      <c r="EJ127" s="37"/>
      <c r="EK127" s="37"/>
      <c r="EL127" s="37"/>
      <c r="EM127" s="37"/>
      <c r="EN127" s="37"/>
      <c r="EO127" s="37"/>
      <c r="EP127" s="37"/>
      <c r="EQ127" s="37"/>
      <c r="ER127" s="37"/>
      <c r="ES127" s="37"/>
      <c r="ET127" s="37"/>
      <c r="EU127" s="37"/>
      <c r="EV127" s="37"/>
      <c r="EW127" s="37"/>
      <c r="EX127" s="37"/>
      <c r="EY127" s="37"/>
      <c r="EZ127" s="37"/>
      <c r="FA127" s="37"/>
      <c r="FB127" s="37"/>
      <c r="FC127" s="37"/>
      <c r="FD127" s="37"/>
      <c r="FE127" s="37"/>
      <c r="FF127" s="37"/>
      <c r="FG127" s="37"/>
      <c r="FH127" s="37"/>
      <c r="FI127" s="37"/>
      <c r="FJ127" s="37"/>
      <c r="FK127" s="37"/>
      <c r="FL127" s="37"/>
      <c r="FM127" s="37"/>
      <c r="FN127" s="37"/>
      <c r="FO127" s="37"/>
      <c r="FP127" s="37"/>
      <c r="FQ127" s="37"/>
      <c r="FR127" s="37"/>
      <c r="FS127" s="37"/>
      <c r="FT127" s="37"/>
      <c r="FU127" s="37"/>
      <c r="FV127" s="37"/>
      <c r="FW127" s="37"/>
      <c r="FX127" s="37"/>
      <c r="FY127" s="37"/>
      <c r="FZ127" s="37"/>
      <c r="GA127" s="37"/>
      <c r="GB127" s="37"/>
      <c r="GC127" s="37"/>
      <c r="GD127" s="37"/>
      <c r="GE127" s="37"/>
      <c r="GF127" s="37"/>
      <c r="GG127" s="37"/>
      <c r="GH127" s="37"/>
      <c r="GI127" s="37"/>
      <c r="GJ127" s="37"/>
      <c r="GK127" s="37"/>
      <c r="GL127" s="37"/>
      <c r="GM127" s="37"/>
      <c r="GN127" s="37"/>
      <c r="GO127" s="37"/>
      <c r="GP127" s="37"/>
      <c r="GQ127" s="37"/>
      <c r="GR127" s="37"/>
      <c r="GS127" s="37"/>
      <c r="GT127" s="37"/>
      <c r="GU127" s="37"/>
      <c r="GV127" s="37"/>
      <c r="GW127" s="37"/>
      <c r="GX127" s="37"/>
      <c r="GY127" s="37"/>
      <c r="GZ127" s="37"/>
      <c r="HA127" s="37"/>
      <c r="HB127" s="37"/>
      <c r="HC127" s="37"/>
      <c r="HD127" s="37"/>
      <c r="HE127" s="37"/>
      <c r="HF127" s="37"/>
      <c r="HG127" s="37"/>
      <c r="HH127" s="37"/>
      <c r="HI127" s="37"/>
      <c r="HJ127" s="37"/>
      <c r="HK127" s="37"/>
      <c r="HL127" s="37"/>
      <c r="HM127" s="37"/>
      <c r="HN127" s="37"/>
      <c r="HO127" s="37"/>
      <c r="HP127" s="37"/>
      <c r="HQ127" s="37"/>
      <c r="HR127" s="37"/>
      <c r="HS127" s="37"/>
      <c r="HT127" s="37"/>
      <c r="HU127" s="37"/>
      <c r="HV127" s="37"/>
      <c r="HW127" s="37"/>
      <c r="HX127" s="37"/>
      <c r="HY127" s="37"/>
      <c r="HZ127" s="37"/>
      <c r="IA127" s="37"/>
      <c r="IB127" s="37"/>
      <c r="IC127" s="37"/>
      <c r="ID127" s="37"/>
      <c r="IE127" s="37"/>
      <c r="IF127" s="37"/>
      <c r="IG127" s="37"/>
      <c r="IH127" s="37"/>
      <c r="II127" s="37"/>
      <c r="IJ127" s="37"/>
      <c r="IK127" s="37"/>
      <c r="IL127" s="37"/>
      <c r="IM127" s="37"/>
      <c r="IN127" s="37"/>
      <c r="IO127" s="37"/>
      <c r="IP127" s="37"/>
      <c r="IQ127" s="37"/>
      <c r="IR127" s="37"/>
      <c r="IS127" s="37"/>
      <c r="IT127" s="37"/>
      <c r="IU127" s="37"/>
      <c r="IV127" s="37"/>
      <c r="IW127" s="37"/>
      <c r="IX127" s="37"/>
      <c r="IY127" s="37"/>
      <c r="IZ127" s="37"/>
      <c r="JA127" s="37"/>
      <c r="JB127" s="37"/>
      <c r="JC127" s="37"/>
      <c r="JD127" s="37"/>
      <c r="JE127" s="37"/>
      <c r="JF127" s="37"/>
      <c r="JG127" s="37"/>
      <c r="JH127" s="37"/>
      <c r="JI127" s="37"/>
      <c r="JJ127" s="37"/>
      <c r="JK127" s="37"/>
      <c r="JL127" s="37"/>
      <c r="JM127" s="37"/>
      <c r="JN127" s="37"/>
      <c r="JO127" s="37"/>
      <c r="JP127" s="37"/>
      <c r="JQ127" s="37"/>
      <c r="JR127" s="37"/>
      <c r="JS127" s="37"/>
      <c r="JT127" s="37"/>
      <c r="JU127" s="37"/>
      <c r="JV127" s="37"/>
      <c r="JW127" s="37"/>
      <c r="JX127" s="37"/>
      <c r="JY127" s="37"/>
      <c r="JZ127" s="37"/>
      <c r="KA127" s="37"/>
      <c r="KB127" s="37"/>
      <c r="KC127" s="37"/>
      <c r="KD127" s="37"/>
      <c r="KE127" s="37"/>
      <c r="KF127" s="37"/>
      <c r="KG127" s="37"/>
      <c r="KH127" s="37"/>
      <c r="KI127" s="37"/>
      <c r="KJ127" s="37"/>
      <c r="KK127" s="37"/>
      <c r="KL127" s="37"/>
      <c r="KM127" s="37"/>
      <c r="KN127" s="37"/>
      <c r="KO127" s="37"/>
      <c r="KP127" s="37"/>
      <c r="KQ127" s="37"/>
      <c r="KR127" s="37"/>
      <c r="KS127" s="37"/>
      <c r="KT127" s="37"/>
      <c r="KU127" s="37"/>
      <c r="KV127" s="37"/>
      <c r="KW127" s="37"/>
      <c r="KX127" s="37"/>
      <c r="KY127" s="37"/>
      <c r="KZ127" s="37"/>
      <c r="LA127" s="37"/>
      <c r="LB127" s="37"/>
      <c r="LC127" s="37"/>
      <c r="LD127" s="37"/>
      <c r="LE127" s="37"/>
      <c r="LF127" s="37"/>
      <c r="LG127" s="37"/>
      <c r="LH127" s="37"/>
      <c r="LI127" s="37"/>
      <c r="LJ127" s="37"/>
      <c r="LK127" s="37"/>
      <c r="LL127" s="37"/>
      <c r="LM127" s="37"/>
      <c r="LN127" s="37"/>
      <c r="LO127" s="37"/>
      <c r="LP127" s="37"/>
      <c r="LQ127" s="37"/>
      <c r="LR127" s="37"/>
      <c r="LS127" s="37"/>
      <c r="LT127" s="37"/>
      <c r="LU127" s="37"/>
      <c r="LV127" s="37"/>
      <c r="LW127" s="37"/>
      <c r="LX127" s="37"/>
      <c r="LY127" s="37"/>
      <c r="LZ127" s="37"/>
      <c r="MA127" s="37"/>
      <c r="MB127" s="37"/>
      <c r="MC127" s="37"/>
      <c r="MD127" s="37"/>
      <c r="ME127" s="37"/>
      <c r="MF127" s="37"/>
      <c r="MG127" s="37"/>
      <c r="MH127" s="37"/>
      <c r="MI127" s="37"/>
      <c r="MJ127" s="37"/>
      <c r="MK127" s="37"/>
      <c r="ML127" s="37"/>
      <c r="MM127" s="37"/>
      <c r="MN127" s="37"/>
      <c r="MO127" s="37"/>
      <c r="MP127" s="37"/>
      <c r="MQ127" s="37"/>
      <c r="MR127" s="37"/>
      <c r="MS127" s="37"/>
      <c r="MT127" s="37"/>
      <c r="MU127" s="37"/>
      <c r="MV127" s="37"/>
      <c r="MW127" s="37"/>
      <c r="MX127" s="37"/>
      <c r="MY127" s="37"/>
      <c r="MZ127" s="37"/>
      <c r="NA127" s="37"/>
      <c r="NB127" s="37"/>
      <c r="NC127" s="37"/>
      <c r="ND127" s="37"/>
      <c r="NE127" s="37"/>
      <c r="NF127" s="37"/>
      <c r="NG127" s="37"/>
      <c r="NH127" s="37"/>
      <c r="NI127" s="37"/>
      <c r="NJ127" s="37"/>
      <c r="NK127" s="37"/>
      <c r="NL127" s="37"/>
      <c r="NM127" s="37"/>
      <c r="NN127" s="37"/>
      <c r="NO127" s="37"/>
      <c r="NP127" s="37"/>
      <c r="NQ127" s="37"/>
      <c r="NR127" s="37"/>
      <c r="NS127" s="37"/>
      <c r="NT127" s="37"/>
      <c r="NU127" s="37"/>
      <c r="NV127" s="37"/>
      <c r="NW127" s="37"/>
      <c r="NX127" s="37"/>
      <c r="NY127" s="37"/>
      <c r="NZ127" s="37"/>
      <c r="OA127" s="37"/>
      <c r="OB127" s="37"/>
      <c r="OC127" s="37"/>
      <c r="OD127" s="37"/>
      <c r="OE127" s="37"/>
      <c r="OF127" s="37"/>
      <c r="OG127" s="37"/>
      <c r="OH127" s="37"/>
      <c r="OI127" s="37"/>
      <c r="OJ127" s="37"/>
      <c r="OK127" s="37"/>
      <c r="OL127" s="37"/>
      <c r="OM127" s="37"/>
    </row>
    <row r="128" spans="1:403" x14ac:dyDescent="0.3">
      <c r="A128" s="2" t="s">
        <v>92</v>
      </c>
      <c r="B128" s="2" t="s">
        <v>244</v>
      </c>
      <c r="C128" s="2" t="s">
        <v>269</v>
      </c>
      <c r="D128" s="6" t="s">
        <v>1748</v>
      </c>
      <c r="E128" s="6" t="s">
        <v>102</v>
      </c>
      <c r="F128" s="6">
        <v>137</v>
      </c>
      <c r="G128" s="72">
        <f>(33-7)*(137/157)</f>
        <v>22.687898089171973</v>
      </c>
      <c r="H128" s="6" t="s">
        <v>98</v>
      </c>
      <c r="I128" s="6" t="s">
        <v>98</v>
      </c>
      <c r="J128" s="6" t="s">
        <v>98</v>
      </c>
      <c r="K128" s="6" t="s">
        <v>98</v>
      </c>
      <c r="L128" s="6" t="s">
        <v>98</v>
      </c>
      <c r="M128" s="6" t="s">
        <v>98</v>
      </c>
      <c r="N128" s="6" t="s">
        <v>98</v>
      </c>
      <c r="O128" s="6" t="s">
        <v>98</v>
      </c>
      <c r="P128" s="6" t="s">
        <v>98</v>
      </c>
      <c r="Q128" s="6" t="s">
        <v>98</v>
      </c>
      <c r="R128" s="6" t="s">
        <v>98</v>
      </c>
      <c r="S128" s="6" t="s">
        <v>98</v>
      </c>
      <c r="T128" s="6" t="s">
        <v>98</v>
      </c>
      <c r="U128" s="6" t="s">
        <v>98</v>
      </c>
      <c r="V128" s="6" t="s">
        <v>98</v>
      </c>
      <c r="W128" s="6" t="s">
        <v>98</v>
      </c>
      <c r="X128" s="6" t="s">
        <v>98</v>
      </c>
      <c r="Y128" s="6">
        <v>0</v>
      </c>
      <c r="Z128" s="6">
        <v>0</v>
      </c>
      <c r="AA128" s="6" t="s">
        <v>98</v>
      </c>
      <c r="AB128" s="6" t="s">
        <v>98</v>
      </c>
      <c r="AC128" s="7"/>
      <c r="AD128" s="7"/>
      <c r="AE128" s="7"/>
      <c r="AF128" s="7"/>
      <c r="AG128" s="7"/>
      <c r="AH128" s="7"/>
      <c r="AI128" s="6" t="s">
        <v>96</v>
      </c>
      <c r="AJ128" s="5"/>
      <c r="AK128" s="6" t="s">
        <v>98</v>
      </c>
      <c r="AL128" s="6" t="s">
        <v>98</v>
      </c>
      <c r="AM128" s="6" t="s">
        <v>98</v>
      </c>
      <c r="AN128" s="6" t="s">
        <v>98</v>
      </c>
      <c r="AO128" s="6" t="s">
        <v>98</v>
      </c>
      <c r="AP128" s="6" t="s">
        <v>98</v>
      </c>
      <c r="AQ128" s="6" t="s">
        <v>98</v>
      </c>
      <c r="AR128" s="6" t="s">
        <v>98</v>
      </c>
      <c r="AS128" s="6" t="s">
        <v>98</v>
      </c>
      <c r="AT128" s="6" t="s">
        <v>98</v>
      </c>
      <c r="AU128" s="6">
        <v>100</v>
      </c>
      <c r="AV128" s="6">
        <v>100</v>
      </c>
      <c r="AW128" s="6">
        <v>0</v>
      </c>
      <c r="AX128" s="6">
        <v>0</v>
      </c>
      <c r="AY128" s="6">
        <v>0</v>
      </c>
      <c r="AZ128" s="6">
        <v>0</v>
      </c>
      <c r="BA128" s="6">
        <v>0</v>
      </c>
      <c r="BB128" s="6">
        <v>10</v>
      </c>
      <c r="BC128" s="6">
        <v>1</v>
      </c>
      <c r="BD128" s="6">
        <v>89</v>
      </c>
      <c r="BE128" s="6">
        <v>100</v>
      </c>
      <c r="BF128" s="6">
        <v>100</v>
      </c>
      <c r="BG128" s="6">
        <v>100</v>
      </c>
      <c r="BH128" s="6">
        <v>0</v>
      </c>
      <c r="BI128" s="6">
        <v>0</v>
      </c>
      <c r="BJ128" s="6">
        <v>0</v>
      </c>
      <c r="BK128" s="6">
        <v>0</v>
      </c>
      <c r="BL128" s="6">
        <v>100</v>
      </c>
      <c r="BM128" s="6">
        <v>100</v>
      </c>
      <c r="BN128" s="6">
        <v>1</v>
      </c>
      <c r="BO128" s="6" t="s">
        <v>96</v>
      </c>
      <c r="BP128" s="6" t="s">
        <v>96</v>
      </c>
      <c r="BQ128" s="6">
        <v>6</v>
      </c>
      <c r="BR128" s="6" t="s">
        <v>97</v>
      </c>
      <c r="BS128" s="6" t="s">
        <v>97</v>
      </c>
      <c r="BT128" s="6" t="s">
        <v>97</v>
      </c>
      <c r="BU128" s="6" t="s">
        <v>97</v>
      </c>
      <c r="BV128" s="6" t="s">
        <v>97</v>
      </c>
      <c r="BW128" s="5">
        <v>4</v>
      </c>
      <c r="BX128" s="5">
        <v>4</v>
      </c>
      <c r="BY128" s="5">
        <v>4</v>
      </c>
      <c r="BZ128" s="5">
        <v>4</v>
      </c>
      <c r="CA128" s="5">
        <v>24</v>
      </c>
      <c r="CB128" s="6" t="s">
        <v>98</v>
      </c>
      <c r="CC128" s="6" t="s">
        <v>98</v>
      </c>
      <c r="CD128" s="6" t="s">
        <v>98</v>
      </c>
      <c r="CE128" s="6" t="s">
        <v>98</v>
      </c>
      <c r="CF128" s="6" t="s">
        <v>98</v>
      </c>
      <c r="CG128" s="6" t="s">
        <v>98</v>
      </c>
      <c r="CH128" s="6" t="s">
        <v>98</v>
      </c>
      <c r="CI128" s="6" t="s">
        <v>98</v>
      </c>
      <c r="CJ128" s="6">
        <v>4</v>
      </c>
      <c r="CK128" s="6">
        <v>4</v>
      </c>
      <c r="CL128" s="6">
        <v>4</v>
      </c>
      <c r="CM128" s="6">
        <v>0</v>
      </c>
      <c r="CN128" s="6">
        <v>25</v>
      </c>
      <c r="CO128" s="6">
        <v>0</v>
      </c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  <c r="FL128" s="37"/>
      <c r="FM128" s="37"/>
      <c r="FN128" s="37"/>
      <c r="FO128" s="37"/>
      <c r="FP128" s="37"/>
      <c r="FQ128" s="37"/>
      <c r="FR128" s="37"/>
      <c r="FS128" s="37"/>
      <c r="FT128" s="37"/>
      <c r="FU128" s="37"/>
      <c r="FV128" s="37"/>
      <c r="FW128" s="37"/>
      <c r="FX128" s="37"/>
      <c r="FY128" s="37"/>
      <c r="FZ128" s="37"/>
      <c r="GA128" s="37"/>
      <c r="GB128" s="37"/>
      <c r="GC128" s="37"/>
      <c r="GD128" s="37"/>
      <c r="GE128" s="37"/>
      <c r="GF128" s="37"/>
      <c r="GG128" s="37"/>
      <c r="GH128" s="37"/>
      <c r="GI128" s="37"/>
      <c r="GJ128" s="37"/>
      <c r="GK128" s="37"/>
      <c r="GL128" s="37"/>
      <c r="GM128" s="37"/>
      <c r="GN128" s="37"/>
      <c r="GO128" s="37"/>
      <c r="GP128" s="37"/>
      <c r="GQ128" s="37"/>
      <c r="GR128" s="37"/>
      <c r="GS128" s="37"/>
      <c r="GT128" s="37"/>
      <c r="GU128" s="37"/>
      <c r="GV128" s="37"/>
      <c r="GW128" s="37"/>
      <c r="GX128" s="37"/>
      <c r="GY128" s="37"/>
      <c r="GZ128" s="37"/>
      <c r="HA128" s="37"/>
      <c r="HB128" s="37"/>
      <c r="HC128" s="37"/>
      <c r="HD128" s="37"/>
      <c r="HE128" s="37"/>
      <c r="HF128" s="37"/>
      <c r="HG128" s="37"/>
      <c r="HH128" s="37"/>
      <c r="HI128" s="37"/>
      <c r="HJ128" s="37"/>
      <c r="HK128" s="37"/>
      <c r="HL128" s="37"/>
      <c r="HM128" s="37"/>
      <c r="HN128" s="37"/>
      <c r="HO128" s="37"/>
      <c r="HP128" s="37"/>
      <c r="HQ128" s="37"/>
      <c r="HR128" s="37"/>
      <c r="HS128" s="37"/>
      <c r="HT128" s="37"/>
      <c r="HU128" s="37"/>
      <c r="HV128" s="37"/>
      <c r="HW128" s="37"/>
      <c r="HX128" s="37"/>
      <c r="HY128" s="37"/>
      <c r="HZ128" s="37"/>
      <c r="IA128" s="37"/>
      <c r="IB128" s="37"/>
      <c r="IC128" s="37"/>
      <c r="ID128" s="37"/>
      <c r="IE128" s="37"/>
      <c r="IF128" s="37"/>
      <c r="IG128" s="37"/>
      <c r="IH128" s="37"/>
      <c r="II128" s="37"/>
      <c r="IJ128" s="37"/>
      <c r="IK128" s="37"/>
      <c r="IL128" s="37"/>
      <c r="IM128" s="37"/>
      <c r="IN128" s="37"/>
      <c r="IO128" s="37"/>
      <c r="IP128" s="37"/>
      <c r="IQ128" s="37"/>
      <c r="IR128" s="37"/>
      <c r="IS128" s="37"/>
      <c r="IT128" s="37"/>
      <c r="IU128" s="37"/>
      <c r="IV128" s="37"/>
      <c r="IW128" s="37"/>
      <c r="IX128" s="37"/>
      <c r="IY128" s="37"/>
      <c r="IZ128" s="37"/>
      <c r="JA128" s="37"/>
      <c r="JB128" s="37"/>
      <c r="JC128" s="37"/>
      <c r="JD128" s="37"/>
      <c r="JE128" s="37"/>
      <c r="JF128" s="37"/>
      <c r="JG128" s="37"/>
      <c r="JH128" s="37"/>
      <c r="JI128" s="37"/>
      <c r="JJ128" s="37"/>
      <c r="JK128" s="37"/>
      <c r="JL128" s="37"/>
      <c r="JM128" s="37"/>
      <c r="JN128" s="37"/>
      <c r="JO128" s="37"/>
      <c r="JP128" s="37"/>
      <c r="JQ128" s="37"/>
      <c r="JR128" s="37"/>
      <c r="JS128" s="37"/>
      <c r="JT128" s="37"/>
      <c r="JU128" s="37"/>
      <c r="JV128" s="37"/>
      <c r="JW128" s="37"/>
      <c r="JX128" s="37"/>
      <c r="JY128" s="37"/>
      <c r="JZ128" s="37"/>
      <c r="KA128" s="37"/>
      <c r="KB128" s="37"/>
      <c r="KC128" s="37"/>
      <c r="KD128" s="37"/>
      <c r="KE128" s="37"/>
      <c r="KF128" s="37"/>
      <c r="KG128" s="37"/>
      <c r="KH128" s="37"/>
      <c r="KI128" s="37"/>
      <c r="KJ128" s="37"/>
      <c r="KK128" s="37"/>
      <c r="KL128" s="37"/>
      <c r="KM128" s="37"/>
      <c r="KN128" s="37"/>
      <c r="KO128" s="37"/>
      <c r="KP128" s="37"/>
      <c r="KQ128" s="37"/>
      <c r="KR128" s="37"/>
      <c r="KS128" s="37"/>
      <c r="KT128" s="37"/>
      <c r="KU128" s="37"/>
      <c r="KV128" s="37"/>
      <c r="KW128" s="37"/>
      <c r="KX128" s="37"/>
      <c r="KY128" s="37"/>
      <c r="KZ128" s="37"/>
      <c r="LA128" s="37"/>
      <c r="LB128" s="37"/>
      <c r="LC128" s="37"/>
      <c r="LD128" s="37"/>
      <c r="LE128" s="37"/>
      <c r="LF128" s="37"/>
      <c r="LG128" s="37"/>
      <c r="LH128" s="37"/>
      <c r="LI128" s="37"/>
      <c r="LJ128" s="37"/>
      <c r="LK128" s="37"/>
      <c r="LL128" s="37"/>
      <c r="LM128" s="37"/>
      <c r="LN128" s="37"/>
      <c r="LO128" s="37"/>
      <c r="LP128" s="37"/>
      <c r="LQ128" s="37"/>
      <c r="LR128" s="37"/>
      <c r="LS128" s="37"/>
      <c r="LT128" s="37"/>
      <c r="LU128" s="37"/>
      <c r="LV128" s="37"/>
      <c r="LW128" s="37"/>
      <c r="LX128" s="37"/>
      <c r="LY128" s="37"/>
      <c r="LZ128" s="37"/>
      <c r="MA128" s="37"/>
      <c r="MB128" s="37"/>
      <c r="MC128" s="37"/>
      <c r="MD128" s="37"/>
      <c r="ME128" s="37"/>
      <c r="MF128" s="37"/>
      <c r="MG128" s="37"/>
      <c r="MH128" s="37"/>
      <c r="MI128" s="37"/>
      <c r="MJ128" s="37"/>
      <c r="MK128" s="37"/>
      <c r="ML128" s="37"/>
      <c r="MM128" s="37"/>
      <c r="MN128" s="37"/>
      <c r="MO128" s="37"/>
      <c r="MP128" s="37"/>
      <c r="MQ128" s="37"/>
      <c r="MR128" s="37"/>
      <c r="MS128" s="37"/>
      <c r="MT128" s="37"/>
      <c r="MU128" s="37"/>
      <c r="MV128" s="37"/>
      <c r="MW128" s="37"/>
      <c r="MX128" s="37"/>
      <c r="MY128" s="37"/>
      <c r="MZ128" s="37"/>
      <c r="NA128" s="37"/>
      <c r="NB128" s="37"/>
      <c r="NC128" s="37"/>
      <c r="ND128" s="37"/>
      <c r="NE128" s="37"/>
      <c r="NF128" s="37"/>
      <c r="NG128" s="37"/>
      <c r="NH128" s="37"/>
      <c r="NI128" s="37"/>
      <c r="NJ128" s="37"/>
      <c r="NK128" s="37"/>
      <c r="NL128" s="37"/>
      <c r="NM128" s="37"/>
      <c r="NN128" s="37"/>
      <c r="NO128" s="37"/>
      <c r="NP128" s="37"/>
      <c r="NQ128" s="37"/>
      <c r="NR128" s="37"/>
      <c r="NS128" s="37"/>
      <c r="NT128" s="37"/>
      <c r="NU128" s="37"/>
      <c r="NV128" s="37"/>
      <c r="NW128" s="37"/>
      <c r="NX128" s="37"/>
      <c r="NY128" s="37"/>
      <c r="NZ128" s="37"/>
      <c r="OA128" s="37"/>
      <c r="OB128" s="37"/>
      <c r="OC128" s="37"/>
      <c r="OD128" s="37"/>
      <c r="OE128" s="37"/>
      <c r="OF128" s="37"/>
      <c r="OG128" s="37"/>
      <c r="OH128" s="37"/>
      <c r="OI128" s="37"/>
      <c r="OJ128" s="37"/>
      <c r="OK128" s="37"/>
      <c r="OL128" s="37"/>
      <c r="OM128" s="37"/>
    </row>
    <row r="129" spans="1:403" x14ac:dyDescent="0.3">
      <c r="A129" s="2" t="s">
        <v>92</v>
      </c>
      <c r="B129" s="2" t="s">
        <v>244</v>
      </c>
      <c r="C129" s="2" t="s">
        <v>269</v>
      </c>
      <c r="D129" s="2" t="s">
        <v>270</v>
      </c>
      <c r="E129" s="6" t="s">
        <v>95</v>
      </c>
      <c r="F129" s="5">
        <v>45</v>
      </c>
      <c r="G129" s="5">
        <v>7</v>
      </c>
      <c r="H129" s="5">
        <v>1</v>
      </c>
      <c r="I129" s="5">
        <v>7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45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6" t="s">
        <v>96</v>
      </c>
      <c r="AB129" s="6" t="s">
        <v>97</v>
      </c>
      <c r="AC129" s="7"/>
      <c r="AD129" s="7"/>
      <c r="AE129" s="7"/>
      <c r="AF129" s="7"/>
      <c r="AG129" s="7"/>
      <c r="AH129" s="7"/>
      <c r="AI129" s="6" t="s">
        <v>96</v>
      </c>
      <c r="AJ129" s="5"/>
      <c r="AK129" s="8">
        <v>0</v>
      </c>
      <c r="AL129" s="8">
        <v>0</v>
      </c>
      <c r="AM129" s="8">
        <v>1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0</v>
      </c>
      <c r="AT129" s="8">
        <v>0</v>
      </c>
      <c r="AU129" s="5">
        <v>0</v>
      </c>
      <c r="AV129" s="5">
        <v>0</v>
      </c>
      <c r="AW129" s="5">
        <v>100</v>
      </c>
      <c r="AX129" s="5">
        <v>0</v>
      </c>
      <c r="AY129" s="5">
        <v>0</v>
      </c>
      <c r="AZ129" s="5">
        <v>0</v>
      </c>
      <c r="BA129" s="5">
        <v>0</v>
      </c>
      <c r="BB129" s="5">
        <v>100</v>
      </c>
      <c r="BC129" s="5">
        <v>0</v>
      </c>
      <c r="BD129" s="5">
        <v>0</v>
      </c>
      <c r="BE129" s="5">
        <v>100</v>
      </c>
      <c r="BF129" s="5">
        <v>100</v>
      </c>
      <c r="BG129" s="5">
        <v>100</v>
      </c>
      <c r="BH129" s="5">
        <v>0</v>
      </c>
      <c r="BI129" s="5">
        <v>0</v>
      </c>
      <c r="BJ129" s="5">
        <v>0</v>
      </c>
      <c r="BK129" s="5">
        <v>0</v>
      </c>
      <c r="BL129" s="5">
        <v>100</v>
      </c>
      <c r="BM129" s="5">
        <v>100</v>
      </c>
      <c r="BN129" s="5">
        <v>1</v>
      </c>
      <c r="BO129" s="5" t="s">
        <v>97</v>
      </c>
      <c r="BP129" s="5" t="s">
        <v>97</v>
      </c>
      <c r="BQ129" s="5" t="s">
        <v>98</v>
      </c>
      <c r="BR129" s="6" t="s">
        <v>97</v>
      </c>
      <c r="BS129" s="6" t="s">
        <v>97</v>
      </c>
      <c r="BT129" s="6" t="s">
        <v>97</v>
      </c>
      <c r="BU129" s="6" t="s">
        <v>96</v>
      </c>
      <c r="BV129" s="6" t="s">
        <v>96</v>
      </c>
      <c r="BW129" s="5">
        <v>4</v>
      </c>
      <c r="BX129" s="5">
        <v>4</v>
      </c>
      <c r="BY129" s="5">
        <v>4</v>
      </c>
      <c r="BZ129" s="5">
        <v>30</v>
      </c>
      <c r="CA129" s="5">
        <v>20</v>
      </c>
      <c r="CB129" s="6" t="s">
        <v>96</v>
      </c>
      <c r="CC129" s="6" t="s">
        <v>96</v>
      </c>
      <c r="CD129" s="6" t="s">
        <v>96</v>
      </c>
      <c r="CE129" s="6" t="s">
        <v>96</v>
      </c>
      <c r="CF129" s="6" t="s">
        <v>96</v>
      </c>
      <c r="CG129" s="6" t="s">
        <v>97</v>
      </c>
      <c r="CH129" s="6" t="s">
        <v>97</v>
      </c>
      <c r="CI129" s="6" t="s">
        <v>97</v>
      </c>
      <c r="CJ129" s="5">
        <v>4</v>
      </c>
      <c r="CK129" s="5">
        <v>4</v>
      </c>
      <c r="CL129" s="5">
        <v>4</v>
      </c>
      <c r="CM129" s="5">
        <v>0</v>
      </c>
      <c r="CN129" s="5">
        <v>25</v>
      </c>
      <c r="CO129" s="5">
        <v>0</v>
      </c>
    </row>
    <row r="130" spans="1:403" x14ac:dyDescent="0.3">
      <c r="A130" s="2" t="s">
        <v>92</v>
      </c>
      <c r="B130" s="2" t="s">
        <v>244</v>
      </c>
      <c r="C130" s="2" t="s">
        <v>271</v>
      </c>
      <c r="D130" s="2" t="s">
        <v>272</v>
      </c>
      <c r="E130" s="6" t="s">
        <v>104</v>
      </c>
      <c r="F130" s="5">
        <v>300</v>
      </c>
      <c r="G130" s="5">
        <v>28</v>
      </c>
      <c r="H130" s="5">
        <v>5</v>
      </c>
      <c r="I130" s="5">
        <v>28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300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28</v>
      </c>
      <c r="Z130" s="5">
        <v>300</v>
      </c>
      <c r="AA130" s="6" t="s">
        <v>96</v>
      </c>
      <c r="AB130" s="6" t="s">
        <v>97</v>
      </c>
      <c r="AC130" s="6" t="s">
        <v>96</v>
      </c>
      <c r="AD130" s="7"/>
      <c r="AE130" s="9" t="s">
        <v>96</v>
      </c>
      <c r="AF130" s="9" t="s">
        <v>96</v>
      </c>
      <c r="AG130" s="7"/>
      <c r="AH130" s="7"/>
      <c r="AI130" s="7"/>
      <c r="AJ130" s="5">
        <v>1500</v>
      </c>
      <c r="AK130" s="8">
        <v>0</v>
      </c>
      <c r="AL130" s="8">
        <v>1</v>
      </c>
      <c r="AM130" s="8">
        <v>0</v>
      </c>
      <c r="AN130" s="8">
        <v>0</v>
      </c>
      <c r="AO130" s="8">
        <v>0</v>
      </c>
      <c r="AP130" s="8">
        <v>0</v>
      </c>
      <c r="AQ130" s="8">
        <v>0</v>
      </c>
      <c r="AR130" s="8">
        <v>0</v>
      </c>
      <c r="AS130" s="8">
        <v>0</v>
      </c>
      <c r="AT130" s="8">
        <v>0</v>
      </c>
      <c r="AU130" s="5">
        <v>100</v>
      </c>
      <c r="AV130" s="5">
        <v>100</v>
      </c>
      <c r="AW130" s="5">
        <v>0</v>
      </c>
      <c r="AX130" s="5">
        <v>0</v>
      </c>
      <c r="AY130" s="5">
        <v>0</v>
      </c>
      <c r="AZ130" s="5">
        <v>100</v>
      </c>
      <c r="BA130" s="5">
        <v>100</v>
      </c>
      <c r="BB130" s="5">
        <v>0</v>
      </c>
      <c r="BC130" s="5">
        <v>0</v>
      </c>
      <c r="BD130" s="5">
        <v>0</v>
      </c>
      <c r="BE130" s="5">
        <v>100</v>
      </c>
      <c r="BF130" s="5">
        <v>80</v>
      </c>
      <c r="BG130" s="5">
        <v>100</v>
      </c>
      <c r="BH130" s="5">
        <v>0</v>
      </c>
      <c r="BI130" s="5">
        <v>0</v>
      </c>
      <c r="BJ130" s="5">
        <v>0</v>
      </c>
      <c r="BK130" s="5">
        <v>0</v>
      </c>
      <c r="BL130" s="5">
        <v>100</v>
      </c>
      <c r="BM130" s="5">
        <v>0</v>
      </c>
      <c r="BN130" s="5" t="s">
        <v>98</v>
      </c>
      <c r="BO130" s="5" t="s">
        <v>96</v>
      </c>
      <c r="BP130" s="5" t="s">
        <v>96</v>
      </c>
      <c r="BQ130" s="5">
        <v>5</v>
      </c>
      <c r="BR130" s="6" t="s">
        <v>96</v>
      </c>
      <c r="BS130" s="6" t="s">
        <v>97</v>
      </c>
      <c r="BT130" s="6" t="s">
        <v>97</v>
      </c>
      <c r="BU130" s="6" t="s">
        <v>97</v>
      </c>
      <c r="BV130" s="6" t="s">
        <v>97</v>
      </c>
      <c r="BW130" s="5">
        <v>1</v>
      </c>
      <c r="BX130" s="5">
        <v>1</v>
      </c>
      <c r="BY130" s="5">
        <v>1</v>
      </c>
      <c r="BZ130" s="5">
        <v>18</v>
      </c>
      <c r="CA130" s="5">
        <v>20</v>
      </c>
      <c r="CB130" s="6" t="s">
        <v>98</v>
      </c>
      <c r="CC130" s="6" t="s">
        <v>98</v>
      </c>
      <c r="CD130" s="6" t="s">
        <v>98</v>
      </c>
      <c r="CE130" s="6" t="s">
        <v>96</v>
      </c>
      <c r="CF130" s="6" t="s">
        <v>96</v>
      </c>
      <c r="CG130" s="6" t="s">
        <v>96</v>
      </c>
      <c r="CH130" s="6" t="s">
        <v>96</v>
      </c>
      <c r="CI130" s="6" t="s">
        <v>97</v>
      </c>
      <c r="CJ130" s="5">
        <v>1</v>
      </c>
      <c r="CK130" s="5">
        <v>1</v>
      </c>
      <c r="CL130" s="5">
        <v>1</v>
      </c>
      <c r="CM130" s="5">
        <v>1</v>
      </c>
      <c r="CN130" s="5">
        <v>18</v>
      </c>
      <c r="CO130" s="5">
        <v>1</v>
      </c>
    </row>
    <row r="131" spans="1:403" x14ac:dyDescent="0.3">
      <c r="A131" s="2" t="s">
        <v>92</v>
      </c>
      <c r="B131" s="2" t="s">
        <v>244</v>
      </c>
      <c r="C131" s="2" t="s">
        <v>273</v>
      </c>
      <c r="D131" s="6" t="s">
        <v>1748</v>
      </c>
      <c r="E131" s="6" t="s">
        <v>102</v>
      </c>
      <c r="F131" s="6">
        <v>282</v>
      </c>
      <c r="G131" s="72">
        <f>(98-6)*(282/297)</f>
        <v>87.353535353535349</v>
      </c>
      <c r="H131" s="6" t="s">
        <v>98</v>
      </c>
      <c r="I131" s="6" t="s">
        <v>98</v>
      </c>
      <c r="J131" s="6" t="s">
        <v>98</v>
      </c>
      <c r="K131" s="6" t="s">
        <v>98</v>
      </c>
      <c r="L131" s="6" t="s">
        <v>98</v>
      </c>
      <c r="M131" s="6" t="s">
        <v>98</v>
      </c>
      <c r="N131" s="6" t="s">
        <v>98</v>
      </c>
      <c r="O131" s="6" t="s">
        <v>98</v>
      </c>
      <c r="P131" s="6" t="s">
        <v>98</v>
      </c>
      <c r="Q131" s="6" t="s">
        <v>98</v>
      </c>
      <c r="R131" s="6" t="s">
        <v>98</v>
      </c>
      <c r="S131" s="6" t="s">
        <v>98</v>
      </c>
      <c r="T131" s="6" t="s">
        <v>98</v>
      </c>
      <c r="U131" s="6" t="s">
        <v>98</v>
      </c>
      <c r="V131" s="6" t="s">
        <v>98</v>
      </c>
      <c r="W131" s="6" t="s">
        <v>98</v>
      </c>
      <c r="X131" s="6" t="s">
        <v>98</v>
      </c>
      <c r="Y131" s="6">
        <v>0</v>
      </c>
      <c r="Z131" s="6">
        <v>0</v>
      </c>
      <c r="AA131" s="6" t="s">
        <v>98</v>
      </c>
      <c r="AB131" s="6" t="s">
        <v>98</v>
      </c>
      <c r="AC131" s="7"/>
      <c r="AD131" s="7"/>
      <c r="AE131" s="7"/>
      <c r="AF131" s="7"/>
      <c r="AG131" s="7"/>
      <c r="AH131" s="7"/>
      <c r="AI131" s="6" t="s">
        <v>96</v>
      </c>
      <c r="AJ131" s="5"/>
      <c r="AK131" s="6" t="s">
        <v>98</v>
      </c>
      <c r="AL131" s="6" t="s">
        <v>98</v>
      </c>
      <c r="AM131" s="6" t="s">
        <v>98</v>
      </c>
      <c r="AN131" s="6" t="s">
        <v>98</v>
      </c>
      <c r="AO131" s="6" t="s">
        <v>98</v>
      </c>
      <c r="AP131" s="6" t="s">
        <v>98</v>
      </c>
      <c r="AQ131" s="6" t="s">
        <v>98</v>
      </c>
      <c r="AR131" s="6" t="s">
        <v>98</v>
      </c>
      <c r="AS131" s="6" t="s">
        <v>98</v>
      </c>
      <c r="AT131" s="6" t="s">
        <v>98</v>
      </c>
      <c r="AU131" s="6">
        <v>100</v>
      </c>
      <c r="AV131" s="6">
        <v>100</v>
      </c>
      <c r="AW131" s="6">
        <v>0</v>
      </c>
      <c r="AX131" s="6">
        <v>0</v>
      </c>
      <c r="AY131" s="6">
        <v>0</v>
      </c>
      <c r="AZ131" s="6">
        <v>0</v>
      </c>
      <c r="BA131" s="6">
        <v>0</v>
      </c>
      <c r="BB131" s="6">
        <v>100</v>
      </c>
      <c r="BC131" s="6">
        <v>0</v>
      </c>
      <c r="BD131" s="6">
        <v>0</v>
      </c>
      <c r="BE131" s="6">
        <v>100</v>
      </c>
      <c r="BF131" s="6">
        <v>98</v>
      </c>
      <c r="BG131" s="6">
        <v>100</v>
      </c>
      <c r="BH131" s="6">
        <v>100</v>
      </c>
      <c r="BI131" s="6">
        <v>10</v>
      </c>
      <c r="BJ131" s="6">
        <v>0</v>
      </c>
      <c r="BK131" s="6">
        <v>10</v>
      </c>
      <c r="BL131" s="6">
        <v>90</v>
      </c>
      <c r="BM131" s="6">
        <v>100</v>
      </c>
      <c r="BN131" s="6">
        <v>1</v>
      </c>
      <c r="BO131" s="6" t="s">
        <v>96</v>
      </c>
      <c r="BP131" s="6" t="s">
        <v>96</v>
      </c>
      <c r="BQ131" s="6">
        <v>2</v>
      </c>
      <c r="BR131" s="6" t="s">
        <v>96</v>
      </c>
      <c r="BS131" s="6" t="s">
        <v>97</v>
      </c>
      <c r="BT131" s="6" t="s">
        <v>97</v>
      </c>
      <c r="BU131" s="6" t="s">
        <v>97</v>
      </c>
      <c r="BV131" s="6" t="s">
        <v>97</v>
      </c>
      <c r="BW131" s="5">
        <v>0</v>
      </c>
      <c r="BX131" s="5">
        <v>6</v>
      </c>
      <c r="BY131" s="5">
        <v>6</v>
      </c>
      <c r="BZ131" s="5">
        <v>6</v>
      </c>
      <c r="CA131" s="5">
        <v>18</v>
      </c>
      <c r="CB131" s="6" t="s">
        <v>98</v>
      </c>
      <c r="CC131" s="6" t="s">
        <v>98</v>
      </c>
      <c r="CD131" s="6" t="s">
        <v>98</v>
      </c>
      <c r="CE131" s="6" t="s">
        <v>98</v>
      </c>
      <c r="CF131" s="6" t="s">
        <v>98</v>
      </c>
      <c r="CG131" s="6" t="s">
        <v>98</v>
      </c>
      <c r="CH131" s="6" t="s">
        <v>98</v>
      </c>
      <c r="CI131" s="6" t="s">
        <v>98</v>
      </c>
      <c r="CJ131" s="6">
        <v>7</v>
      </c>
      <c r="CK131" s="6">
        <v>7</v>
      </c>
      <c r="CL131" s="6">
        <v>7</v>
      </c>
      <c r="CM131" s="6">
        <v>0</v>
      </c>
      <c r="CN131" s="6">
        <v>2</v>
      </c>
      <c r="CO131" s="6">
        <v>0</v>
      </c>
      <c r="CP131" s="37"/>
      <c r="CQ131" s="37"/>
      <c r="CR131" s="37"/>
      <c r="CS131" s="37"/>
      <c r="CT131" s="37"/>
      <c r="CU131" s="37"/>
      <c r="CV131" s="37"/>
      <c r="CW131" s="37"/>
      <c r="CX131" s="37"/>
      <c r="CY131" s="37"/>
      <c r="CZ131" s="37"/>
      <c r="DA131" s="37"/>
      <c r="DB131" s="37"/>
      <c r="DC131" s="37"/>
      <c r="DD131" s="37"/>
      <c r="DE131" s="37"/>
      <c r="DF131" s="37"/>
      <c r="DG131" s="37"/>
      <c r="DH131" s="37"/>
      <c r="DI131" s="37"/>
      <c r="DJ131" s="37"/>
      <c r="DK131" s="37"/>
      <c r="DL131" s="37"/>
      <c r="DM131" s="37"/>
      <c r="DN131" s="37"/>
      <c r="DO131" s="37"/>
      <c r="DP131" s="37"/>
      <c r="DQ131" s="37"/>
      <c r="DR131" s="37"/>
      <c r="DS131" s="37"/>
      <c r="DT131" s="37"/>
      <c r="DU131" s="37"/>
      <c r="DV131" s="37"/>
      <c r="DW131" s="37"/>
      <c r="DX131" s="37"/>
      <c r="DY131" s="37"/>
      <c r="DZ131" s="37"/>
      <c r="EA131" s="37"/>
      <c r="EB131" s="37"/>
      <c r="EC131" s="37"/>
      <c r="ED131" s="37"/>
      <c r="EE131" s="37"/>
      <c r="EF131" s="37"/>
      <c r="EG131" s="37"/>
      <c r="EH131" s="37"/>
      <c r="EI131" s="37"/>
      <c r="EJ131" s="37"/>
      <c r="EK131" s="37"/>
      <c r="EL131" s="37"/>
      <c r="EM131" s="37"/>
      <c r="EN131" s="37"/>
      <c r="EO131" s="37"/>
      <c r="EP131" s="37"/>
      <c r="EQ131" s="37"/>
      <c r="ER131" s="37"/>
      <c r="ES131" s="37"/>
      <c r="ET131" s="37"/>
      <c r="EU131" s="37"/>
      <c r="EV131" s="37"/>
      <c r="EW131" s="37"/>
      <c r="EX131" s="37"/>
      <c r="EY131" s="37"/>
      <c r="EZ131" s="37"/>
      <c r="FA131" s="37"/>
      <c r="FB131" s="37"/>
      <c r="FC131" s="37"/>
      <c r="FD131" s="37"/>
      <c r="FE131" s="37"/>
      <c r="FF131" s="37"/>
      <c r="FG131" s="37"/>
      <c r="FH131" s="37"/>
      <c r="FI131" s="37"/>
      <c r="FJ131" s="37"/>
      <c r="FK131" s="37"/>
      <c r="FL131" s="37"/>
      <c r="FM131" s="37"/>
      <c r="FN131" s="37"/>
      <c r="FO131" s="37"/>
      <c r="FP131" s="37"/>
      <c r="FQ131" s="37"/>
      <c r="FR131" s="37"/>
      <c r="FS131" s="37"/>
      <c r="FT131" s="37"/>
      <c r="FU131" s="37"/>
      <c r="FV131" s="37"/>
      <c r="FW131" s="37"/>
      <c r="FX131" s="37"/>
      <c r="FY131" s="37"/>
      <c r="FZ131" s="37"/>
      <c r="GA131" s="37"/>
      <c r="GB131" s="37"/>
      <c r="GC131" s="37"/>
      <c r="GD131" s="37"/>
      <c r="GE131" s="37"/>
      <c r="GF131" s="37"/>
      <c r="GG131" s="37"/>
      <c r="GH131" s="37"/>
      <c r="GI131" s="37"/>
      <c r="GJ131" s="37"/>
      <c r="GK131" s="37"/>
      <c r="GL131" s="37"/>
      <c r="GM131" s="37"/>
      <c r="GN131" s="37"/>
      <c r="GO131" s="37"/>
      <c r="GP131" s="37"/>
      <c r="GQ131" s="37"/>
      <c r="GR131" s="37"/>
      <c r="GS131" s="37"/>
      <c r="GT131" s="37"/>
      <c r="GU131" s="37"/>
      <c r="GV131" s="37"/>
      <c r="GW131" s="37"/>
      <c r="GX131" s="37"/>
      <c r="GY131" s="37"/>
      <c r="GZ131" s="37"/>
      <c r="HA131" s="37"/>
      <c r="HB131" s="37"/>
      <c r="HC131" s="37"/>
      <c r="HD131" s="37"/>
      <c r="HE131" s="37"/>
      <c r="HF131" s="37"/>
      <c r="HG131" s="37"/>
      <c r="HH131" s="37"/>
      <c r="HI131" s="37"/>
      <c r="HJ131" s="37"/>
      <c r="HK131" s="37"/>
      <c r="HL131" s="37"/>
      <c r="HM131" s="37"/>
      <c r="HN131" s="37"/>
      <c r="HO131" s="37"/>
      <c r="HP131" s="37"/>
      <c r="HQ131" s="37"/>
      <c r="HR131" s="37"/>
      <c r="HS131" s="37"/>
      <c r="HT131" s="37"/>
      <c r="HU131" s="37"/>
      <c r="HV131" s="37"/>
      <c r="HW131" s="37"/>
      <c r="HX131" s="37"/>
      <c r="HY131" s="37"/>
      <c r="HZ131" s="37"/>
      <c r="IA131" s="37"/>
      <c r="IB131" s="37"/>
      <c r="IC131" s="37"/>
      <c r="ID131" s="37"/>
      <c r="IE131" s="37"/>
      <c r="IF131" s="37"/>
      <c r="IG131" s="37"/>
      <c r="IH131" s="37"/>
      <c r="II131" s="37"/>
      <c r="IJ131" s="37"/>
      <c r="IK131" s="37"/>
      <c r="IL131" s="37"/>
      <c r="IM131" s="37"/>
      <c r="IN131" s="37"/>
      <c r="IO131" s="37"/>
      <c r="IP131" s="37"/>
      <c r="IQ131" s="37"/>
      <c r="IR131" s="37"/>
      <c r="IS131" s="37"/>
      <c r="IT131" s="37"/>
      <c r="IU131" s="37"/>
      <c r="IV131" s="37"/>
      <c r="IW131" s="37"/>
      <c r="IX131" s="37"/>
      <c r="IY131" s="37"/>
      <c r="IZ131" s="37"/>
      <c r="JA131" s="37"/>
      <c r="JB131" s="37"/>
      <c r="JC131" s="37"/>
      <c r="JD131" s="37"/>
      <c r="JE131" s="37"/>
      <c r="JF131" s="37"/>
      <c r="JG131" s="37"/>
      <c r="JH131" s="37"/>
      <c r="JI131" s="37"/>
      <c r="JJ131" s="37"/>
      <c r="JK131" s="37"/>
      <c r="JL131" s="37"/>
      <c r="JM131" s="37"/>
      <c r="JN131" s="37"/>
      <c r="JO131" s="37"/>
      <c r="JP131" s="37"/>
      <c r="JQ131" s="37"/>
      <c r="JR131" s="37"/>
      <c r="JS131" s="37"/>
      <c r="JT131" s="37"/>
      <c r="JU131" s="37"/>
      <c r="JV131" s="37"/>
      <c r="JW131" s="37"/>
      <c r="JX131" s="37"/>
      <c r="JY131" s="37"/>
      <c r="JZ131" s="37"/>
      <c r="KA131" s="37"/>
      <c r="KB131" s="37"/>
      <c r="KC131" s="37"/>
      <c r="KD131" s="37"/>
      <c r="KE131" s="37"/>
      <c r="KF131" s="37"/>
      <c r="KG131" s="37"/>
      <c r="KH131" s="37"/>
      <c r="KI131" s="37"/>
      <c r="KJ131" s="37"/>
      <c r="KK131" s="37"/>
      <c r="KL131" s="37"/>
      <c r="KM131" s="37"/>
      <c r="KN131" s="37"/>
      <c r="KO131" s="37"/>
      <c r="KP131" s="37"/>
      <c r="KQ131" s="37"/>
      <c r="KR131" s="37"/>
      <c r="KS131" s="37"/>
      <c r="KT131" s="37"/>
      <c r="KU131" s="37"/>
      <c r="KV131" s="37"/>
      <c r="KW131" s="37"/>
      <c r="KX131" s="37"/>
      <c r="KY131" s="37"/>
      <c r="KZ131" s="37"/>
      <c r="LA131" s="37"/>
      <c r="LB131" s="37"/>
      <c r="LC131" s="37"/>
      <c r="LD131" s="37"/>
      <c r="LE131" s="37"/>
      <c r="LF131" s="37"/>
      <c r="LG131" s="37"/>
      <c r="LH131" s="37"/>
      <c r="LI131" s="37"/>
      <c r="LJ131" s="37"/>
      <c r="LK131" s="37"/>
      <c r="LL131" s="37"/>
      <c r="LM131" s="37"/>
      <c r="LN131" s="37"/>
      <c r="LO131" s="37"/>
      <c r="LP131" s="37"/>
      <c r="LQ131" s="37"/>
      <c r="LR131" s="37"/>
      <c r="LS131" s="37"/>
      <c r="LT131" s="37"/>
      <c r="LU131" s="37"/>
      <c r="LV131" s="37"/>
      <c r="LW131" s="37"/>
      <c r="LX131" s="37"/>
      <c r="LY131" s="37"/>
      <c r="LZ131" s="37"/>
      <c r="MA131" s="37"/>
      <c r="MB131" s="37"/>
      <c r="MC131" s="37"/>
      <c r="MD131" s="37"/>
      <c r="ME131" s="37"/>
      <c r="MF131" s="37"/>
      <c r="MG131" s="37"/>
      <c r="MH131" s="37"/>
      <c r="MI131" s="37"/>
      <c r="MJ131" s="37"/>
      <c r="MK131" s="37"/>
      <c r="ML131" s="37"/>
      <c r="MM131" s="37"/>
      <c r="MN131" s="37"/>
      <c r="MO131" s="37"/>
      <c r="MP131" s="37"/>
      <c r="MQ131" s="37"/>
      <c r="MR131" s="37"/>
      <c r="MS131" s="37"/>
      <c r="MT131" s="37"/>
      <c r="MU131" s="37"/>
      <c r="MV131" s="37"/>
      <c r="MW131" s="37"/>
      <c r="MX131" s="37"/>
      <c r="MY131" s="37"/>
      <c r="MZ131" s="37"/>
      <c r="NA131" s="37"/>
      <c r="NB131" s="37"/>
      <c r="NC131" s="37"/>
      <c r="ND131" s="37"/>
      <c r="NE131" s="37"/>
      <c r="NF131" s="37"/>
      <c r="NG131" s="37"/>
      <c r="NH131" s="37"/>
      <c r="NI131" s="37"/>
      <c r="NJ131" s="37"/>
      <c r="NK131" s="37"/>
      <c r="NL131" s="37"/>
      <c r="NM131" s="37"/>
      <c r="NN131" s="37"/>
      <c r="NO131" s="37"/>
      <c r="NP131" s="37"/>
      <c r="NQ131" s="37"/>
      <c r="NR131" s="37"/>
      <c r="NS131" s="37"/>
      <c r="NT131" s="37"/>
      <c r="NU131" s="37"/>
      <c r="NV131" s="37"/>
      <c r="NW131" s="37"/>
      <c r="NX131" s="37"/>
      <c r="NY131" s="37"/>
      <c r="NZ131" s="37"/>
      <c r="OA131" s="37"/>
      <c r="OB131" s="37"/>
      <c r="OC131" s="37"/>
      <c r="OD131" s="37"/>
      <c r="OE131" s="37"/>
      <c r="OF131" s="37"/>
      <c r="OG131" s="37"/>
      <c r="OH131" s="37"/>
      <c r="OI131" s="37"/>
      <c r="OJ131" s="37"/>
      <c r="OK131" s="37"/>
      <c r="OL131" s="37"/>
      <c r="OM131" s="37"/>
    </row>
    <row r="132" spans="1:403" x14ac:dyDescent="0.3">
      <c r="A132" s="2" t="s">
        <v>92</v>
      </c>
      <c r="B132" s="2" t="s">
        <v>244</v>
      </c>
      <c r="C132" s="2" t="s">
        <v>273</v>
      </c>
      <c r="D132" s="2" t="s">
        <v>110</v>
      </c>
      <c r="E132" s="6" t="s">
        <v>95</v>
      </c>
      <c r="F132" s="5">
        <v>67</v>
      </c>
      <c r="G132" s="5">
        <v>12</v>
      </c>
      <c r="H132" s="5">
        <v>0</v>
      </c>
      <c r="I132" s="5">
        <v>0</v>
      </c>
      <c r="J132" s="5">
        <v>6</v>
      </c>
      <c r="K132" s="5">
        <v>2</v>
      </c>
      <c r="L132" s="5">
        <v>0</v>
      </c>
      <c r="M132" s="5">
        <v>2</v>
      </c>
      <c r="N132" s="5">
        <v>2</v>
      </c>
      <c r="O132" s="5">
        <v>0</v>
      </c>
      <c r="P132" s="5">
        <v>0</v>
      </c>
      <c r="Q132" s="5">
        <v>0</v>
      </c>
      <c r="R132" s="5">
        <v>44</v>
      </c>
      <c r="S132" s="5">
        <v>8</v>
      </c>
      <c r="T132" s="5">
        <v>0</v>
      </c>
      <c r="U132" s="5">
        <v>7</v>
      </c>
      <c r="V132" s="5">
        <v>8</v>
      </c>
      <c r="W132" s="5">
        <v>0</v>
      </c>
      <c r="X132" s="5">
        <v>0</v>
      </c>
      <c r="Y132" s="5">
        <v>0</v>
      </c>
      <c r="Z132" s="5">
        <v>0</v>
      </c>
      <c r="AA132" s="6" t="s">
        <v>97</v>
      </c>
      <c r="AB132" s="6" t="s">
        <v>96</v>
      </c>
      <c r="AC132" s="7"/>
      <c r="AD132" s="7"/>
      <c r="AE132" s="7"/>
      <c r="AF132" s="7"/>
      <c r="AG132" s="7"/>
      <c r="AH132" s="7"/>
      <c r="AI132" s="6" t="s">
        <v>96</v>
      </c>
      <c r="AJ132" s="5"/>
      <c r="AK132" s="8">
        <v>0.97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0.03</v>
      </c>
      <c r="AS132" s="8">
        <v>0</v>
      </c>
      <c r="AT132" s="8">
        <v>0</v>
      </c>
      <c r="AU132" s="5">
        <v>100</v>
      </c>
      <c r="AV132" s="5">
        <v>100</v>
      </c>
      <c r="AW132" s="5">
        <v>0</v>
      </c>
      <c r="AX132" s="5">
        <v>0</v>
      </c>
      <c r="AY132" s="5">
        <v>0</v>
      </c>
      <c r="AZ132" s="5">
        <v>0</v>
      </c>
      <c r="BA132" s="5">
        <v>0</v>
      </c>
      <c r="BB132" s="5">
        <v>90</v>
      </c>
      <c r="BC132" s="5">
        <v>0</v>
      </c>
      <c r="BD132" s="5">
        <v>10</v>
      </c>
      <c r="BE132" s="5">
        <v>100</v>
      </c>
      <c r="BF132" s="5">
        <v>90</v>
      </c>
      <c r="BG132" s="5">
        <v>100</v>
      </c>
      <c r="BH132" s="5">
        <v>100</v>
      </c>
      <c r="BI132" s="5">
        <v>10</v>
      </c>
      <c r="BJ132" s="5">
        <v>0</v>
      </c>
      <c r="BK132" s="5">
        <v>10</v>
      </c>
      <c r="BL132" s="5">
        <v>90</v>
      </c>
      <c r="BM132" s="5">
        <v>100</v>
      </c>
      <c r="BN132" s="5">
        <v>1</v>
      </c>
      <c r="BO132" s="5" t="s">
        <v>96</v>
      </c>
      <c r="BP132" s="5" t="s">
        <v>97</v>
      </c>
      <c r="BQ132" s="5" t="s">
        <v>98</v>
      </c>
      <c r="BR132" s="6" t="s">
        <v>97</v>
      </c>
      <c r="BS132" s="6" t="s">
        <v>97</v>
      </c>
      <c r="BT132" s="6" t="s">
        <v>97</v>
      </c>
      <c r="BU132" s="6" t="s">
        <v>97</v>
      </c>
      <c r="BV132" s="6" t="s">
        <v>97</v>
      </c>
      <c r="BW132" s="5">
        <v>0</v>
      </c>
      <c r="BX132" s="5">
        <v>7</v>
      </c>
      <c r="BY132" s="5">
        <v>7</v>
      </c>
      <c r="BZ132" s="5">
        <v>7</v>
      </c>
      <c r="CA132" s="5">
        <v>20</v>
      </c>
      <c r="CB132" s="6" t="s">
        <v>98</v>
      </c>
      <c r="CC132" s="6" t="s">
        <v>96</v>
      </c>
      <c r="CD132" s="6" t="s">
        <v>96</v>
      </c>
      <c r="CE132" s="6" t="s">
        <v>96</v>
      </c>
      <c r="CF132" s="6" t="s">
        <v>96</v>
      </c>
      <c r="CG132" s="6" t="s">
        <v>97</v>
      </c>
      <c r="CH132" s="6" t="s">
        <v>96</v>
      </c>
      <c r="CI132" s="6" t="s">
        <v>96</v>
      </c>
      <c r="CJ132" s="5">
        <v>7</v>
      </c>
      <c r="CK132" s="5">
        <v>7</v>
      </c>
      <c r="CL132" s="5">
        <v>7</v>
      </c>
      <c r="CM132" s="5">
        <v>0</v>
      </c>
      <c r="CN132" s="5">
        <v>2</v>
      </c>
      <c r="CO132" s="5">
        <v>0</v>
      </c>
    </row>
    <row r="133" spans="1:403" x14ac:dyDescent="0.3">
      <c r="A133" s="2" t="s">
        <v>92</v>
      </c>
      <c r="B133" s="2" t="s">
        <v>244</v>
      </c>
      <c r="C133" s="2" t="s">
        <v>274</v>
      </c>
      <c r="D133" s="2" t="s">
        <v>275</v>
      </c>
      <c r="E133" s="6" t="s">
        <v>95</v>
      </c>
      <c r="F133" s="5">
        <v>475</v>
      </c>
      <c r="G133" s="5">
        <v>121</v>
      </c>
      <c r="H133" s="5">
        <v>4</v>
      </c>
      <c r="I133" s="5">
        <v>48</v>
      </c>
      <c r="J133" s="5">
        <v>23</v>
      </c>
      <c r="K133" s="5">
        <v>5</v>
      </c>
      <c r="L133" s="5">
        <v>0</v>
      </c>
      <c r="M133" s="5">
        <v>8</v>
      </c>
      <c r="N133" s="5">
        <v>37</v>
      </c>
      <c r="O133" s="5">
        <v>0</v>
      </c>
      <c r="P133" s="5">
        <v>0</v>
      </c>
      <c r="Q133" s="5">
        <v>187</v>
      </c>
      <c r="R133" s="5">
        <v>136</v>
      </c>
      <c r="S133" s="5">
        <v>21</v>
      </c>
      <c r="T133" s="5">
        <v>0</v>
      </c>
      <c r="U133" s="5">
        <v>42</v>
      </c>
      <c r="V133" s="5">
        <v>89</v>
      </c>
      <c r="W133" s="5">
        <v>0</v>
      </c>
      <c r="X133" s="5">
        <v>0</v>
      </c>
      <c r="Y133" s="5">
        <v>48</v>
      </c>
      <c r="Z133" s="5">
        <v>187</v>
      </c>
      <c r="AA133" s="6" t="s">
        <v>96</v>
      </c>
      <c r="AB133" s="6" t="s">
        <v>96</v>
      </c>
      <c r="AC133" s="7"/>
      <c r="AD133" s="7"/>
      <c r="AE133" s="7"/>
      <c r="AF133" s="7"/>
      <c r="AG133" s="7"/>
      <c r="AH133" s="7"/>
      <c r="AI133" s="6" t="s">
        <v>96</v>
      </c>
      <c r="AJ133" s="5"/>
      <c r="AK133" s="8">
        <v>0.1</v>
      </c>
      <c r="AL133" s="8">
        <v>0.3</v>
      </c>
      <c r="AM133" s="8">
        <v>0.25</v>
      </c>
      <c r="AN133" s="8">
        <v>0</v>
      </c>
      <c r="AO133" s="8">
        <v>0</v>
      </c>
      <c r="AP133" s="8">
        <v>0</v>
      </c>
      <c r="AQ133" s="8">
        <v>0.35</v>
      </c>
      <c r="AR133" s="8">
        <v>0</v>
      </c>
      <c r="AS133" s="8">
        <v>0</v>
      </c>
      <c r="AT133" s="8">
        <v>0</v>
      </c>
      <c r="AU133" s="5">
        <v>100</v>
      </c>
      <c r="AV133" s="5">
        <v>45</v>
      </c>
      <c r="AW133" s="5">
        <v>15</v>
      </c>
      <c r="AX133" s="5">
        <v>40</v>
      </c>
      <c r="AY133" s="5">
        <v>0</v>
      </c>
      <c r="AZ133" s="5">
        <v>100</v>
      </c>
      <c r="BA133" s="5">
        <v>40</v>
      </c>
      <c r="BB133" s="5">
        <v>0</v>
      </c>
      <c r="BC133" s="5">
        <v>0</v>
      </c>
      <c r="BD133" s="5">
        <v>60</v>
      </c>
      <c r="BE133" s="5">
        <v>100</v>
      </c>
      <c r="BF133" s="5">
        <v>65</v>
      </c>
      <c r="BG133" s="5">
        <v>100</v>
      </c>
      <c r="BH133" s="5">
        <v>0</v>
      </c>
      <c r="BI133" s="5">
        <v>0</v>
      </c>
      <c r="BJ133" s="5">
        <v>0</v>
      </c>
      <c r="BK133" s="5">
        <v>5</v>
      </c>
      <c r="BL133" s="5">
        <v>95</v>
      </c>
      <c r="BM133" s="5">
        <v>60</v>
      </c>
      <c r="BN133" s="5">
        <v>4</v>
      </c>
      <c r="BO133" s="5" t="s">
        <v>96</v>
      </c>
      <c r="BP133" s="5" t="s">
        <v>96</v>
      </c>
      <c r="BQ133" s="5">
        <v>12</v>
      </c>
      <c r="BR133" s="6" t="s">
        <v>96</v>
      </c>
      <c r="BS133" s="6" t="s">
        <v>97</v>
      </c>
      <c r="BT133" s="6" t="s">
        <v>97</v>
      </c>
      <c r="BU133" s="6" t="s">
        <v>96</v>
      </c>
      <c r="BV133" s="6" t="s">
        <v>96</v>
      </c>
      <c r="BW133" s="5">
        <v>0</v>
      </c>
      <c r="BX133" s="5">
        <v>0</v>
      </c>
      <c r="BY133" s="5">
        <v>0</v>
      </c>
      <c r="BZ133" s="5">
        <v>0</v>
      </c>
      <c r="CA133" s="5">
        <v>1</v>
      </c>
      <c r="CB133" s="6" t="s">
        <v>98</v>
      </c>
      <c r="CC133" s="6" t="s">
        <v>96</v>
      </c>
      <c r="CD133" s="6" t="s">
        <v>98</v>
      </c>
      <c r="CE133" s="6" t="s">
        <v>98</v>
      </c>
      <c r="CF133" s="6" t="s">
        <v>98</v>
      </c>
      <c r="CG133" s="6" t="s">
        <v>97</v>
      </c>
      <c r="CH133" s="6" t="s">
        <v>96</v>
      </c>
      <c r="CI133" s="6" t="s">
        <v>97</v>
      </c>
      <c r="CJ133" s="5">
        <v>0</v>
      </c>
      <c r="CK133" s="5">
        <v>0</v>
      </c>
      <c r="CL133" s="5">
        <v>0</v>
      </c>
      <c r="CM133" s="5">
        <v>0</v>
      </c>
      <c r="CN133" s="5">
        <v>0</v>
      </c>
      <c r="CO133" s="5">
        <v>0</v>
      </c>
    </row>
    <row r="134" spans="1:403" x14ac:dyDescent="0.3">
      <c r="A134" s="2" t="s">
        <v>92</v>
      </c>
      <c r="B134" s="2" t="s">
        <v>244</v>
      </c>
      <c r="C134" s="2" t="s">
        <v>274</v>
      </c>
      <c r="D134" s="2" t="s">
        <v>276</v>
      </c>
      <c r="E134" s="6" t="s">
        <v>95</v>
      </c>
      <c r="F134" s="5">
        <v>103</v>
      </c>
      <c r="G134" s="5">
        <v>18</v>
      </c>
      <c r="H134" s="5">
        <v>0</v>
      </c>
      <c r="I134" s="5">
        <v>0</v>
      </c>
      <c r="J134" s="5">
        <v>18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103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6" t="s">
        <v>96</v>
      </c>
      <c r="AB134" s="6" t="s">
        <v>97</v>
      </c>
      <c r="AC134" s="7"/>
      <c r="AD134" s="7"/>
      <c r="AE134" s="7"/>
      <c r="AF134" s="7"/>
      <c r="AG134" s="7"/>
      <c r="AH134" s="7"/>
      <c r="AI134" s="6" t="s">
        <v>96</v>
      </c>
      <c r="AJ134" s="5"/>
      <c r="AK134" s="8">
        <v>0</v>
      </c>
      <c r="AL134" s="8">
        <v>0</v>
      </c>
      <c r="AM134" s="8">
        <v>1</v>
      </c>
      <c r="AN134" s="8">
        <v>0</v>
      </c>
      <c r="AO134" s="8">
        <v>0</v>
      </c>
      <c r="AP134" s="8">
        <v>0</v>
      </c>
      <c r="AQ134" s="8">
        <v>0</v>
      </c>
      <c r="AR134" s="8">
        <v>0</v>
      </c>
      <c r="AS134" s="8">
        <v>0</v>
      </c>
      <c r="AT134" s="8">
        <v>0</v>
      </c>
      <c r="AU134" s="5">
        <v>100</v>
      </c>
      <c r="AV134" s="5">
        <v>70</v>
      </c>
      <c r="AW134" s="5">
        <v>30</v>
      </c>
      <c r="AX134" s="5">
        <v>0</v>
      </c>
      <c r="AY134" s="5">
        <v>0</v>
      </c>
      <c r="AZ134" s="5">
        <v>0</v>
      </c>
      <c r="BA134" s="5">
        <v>0</v>
      </c>
      <c r="BB134" s="5">
        <v>80</v>
      </c>
      <c r="BC134" s="5">
        <v>0</v>
      </c>
      <c r="BD134" s="5">
        <v>20</v>
      </c>
      <c r="BE134" s="5">
        <v>100</v>
      </c>
      <c r="BF134" s="5">
        <v>100</v>
      </c>
      <c r="BG134" s="5">
        <v>100</v>
      </c>
      <c r="BH134" s="5">
        <v>100</v>
      </c>
      <c r="BI134" s="5">
        <v>10</v>
      </c>
      <c r="BJ134" s="5">
        <v>0</v>
      </c>
      <c r="BK134" s="5">
        <v>10</v>
      </c>
      <c r="BL134" s="5">
        <v>90</v>
      </c>
      <c r="BM134" s="5">
        <v>95</v>
      </c>
      <c r="BN134" s="5">
        <v>4</v>
      </c>
      <c r="BO134" s="5" t="s">
        <v>96</v>
      </c>
      <c r="BP134" s="5" t="s">
        <v>96</v>
      </c>
      <c r="BQ134" s="5">
        <v>6</v>
      </c>
      <c r="BR134" s="6" t="s">
        <v>96</v>
      </c>
      <c r="BS134" s="6" t="s">
        <v>97</v>
      </c>
      <c r="BT134" s="6" t="s">
        <v>97</v>
      </c>
      <c r="BU134" s="6" t="s">
        <v>97</v>
      </c>
      <c r="BV134" s="6" t="s">
        <v>97</v>
      </c>
      <c r="BW134" s="5">
        <v>0</v>
      </c>
      <c r="BX134" s="5">
        <v>2</v>
      </c>
      <c r="BY134" s="5">
        <v>2</v>
      </c>
      <c r="BZ134" s="5">
        <v>2</v>
      </c>
      <c r="CA134" s="5">
        <v>1</v>
      </c>
      <c r="CB134" s="6" t="s">
        <v>98</v>
      </c>
      <c r="CC134" s="6" t="s">
        <v>96</v>
      </c>
      <c r="CD134" s="6" t="s">
        <v>96</v>
      </c>
      <c r="CE134" s="6" t="s">
        <v>96</v>
      </c>
      <c r="CF134" s="6" t="s">
        <v>96</v>
      </c>
      <c r="CG134" s="6" t="s">
        <v>97</v>
      </c>
      <c r="CH134" s="6" t="s">
        <v>96</v>
      </c>
      <c r="CI134" s="6" t="s">
        <v>97</v>
      </c>
      <c r="CJ134" s="5">
        <v>0</v>
      </c>
      <c r="CK134" s="5">
        <v>0</v>
      </c>
      <c r="CL134" s="5">
        <v>0</v>
      </c>
      <c r="CM134" s="5">
        <v>0</v>
      </c>
      <c r="CN134" s="5">
        <v>0</v>
      </c>
      <c r="CO134" s="5">
        <v>0</v>
      </c>
    </row>
    <row r="135" spans="1:403" x14ac:dyDescent="0.3">
      <c r="A135" s="2" t="s">
        <v>92</v>
      </c>
      <c r="B135" s="2" t="s">
        <v>244</v>
      </c>
      <c r="C135" s="2" t="s">
        <v>274</v>
      </c>
      <c r="D135" s="2" t="s">
        <v>277</v>
      </c>
      <c r="E135" s="6" t="s">
        <v>95</v>
      </c>
      <c r="F135" s="5">
        <v>82</v>
      </c>
      <c r="G135" s="5">
        <v>20</v>
      </c>
      <c r="H135" s="5">
        <v>1</v>
      </c>
      <c r="I135" s="5">
        <v>6</v>
      </c>
      <c r="J135" s="5">
        <v>10</v>
      </c>
      <c r="K135" s="5">
        <v>0</v>
      </c>
      <c r="L135" s="5">
        <v>0</v>
      </c>
      <c r="M135" s="5">
        <v>0</v>
      </c>
      <c r="N135" s="5">
        <v>4</v>
      </c>
      <c r="O135" s="5">
        <v>0</v>
      </c>
      <c r="P135" s="5">
        <v>0</v>
      </c>
      <c r="Q135" s="5">
        <v>21</v>
      </c>
      <c r="R135" s="5">
        <v>49</v>
      </c>
      <c r="S135" s="5">
        <v>0</v>
      </c>
      <c r="T135" s="5">
        <v>0</v>
      </c>
      <c r="U135" s="5">
        <v>0</v>
      </c>
      <c r="V135" s="5">
        <v>12</v>
      </c>
      <c r="W135" s="5">
        <v>0</v>
      </c>
      <c r="X135" s="5">
        <v>0</v>
      </c>
      <c r="Y135" s="5">
        <v>3</v>
      </c>
      <c r="Z135" s="5">
        <v>17</v>
      </c>
      <c r="AA135" s="6" t="s">
        <v>96</v>
      </c>
      <c r="AB135" s="6" t="s">
        <v>96</v>
      </c>
      <c r="AC135" s="7"/>
      <c r="AD135" s="7"/>
      <c r="AE135" s="7"/>
      <c r="AF135" s="7"/>
      <c r="AG135" s="7"/>
      <c r="AH135" s="7"/>
      <c r="AI135" s="6" t="s">
        <v>96</v>
      </c>
      <c r="AJ135" s="5"/>
      <c r="AK135" s="8">
        <v>0</v>
      </c>
      <c r="AL135" s="8">
        <v>0.5</v>
      </c>
      <c r="AM135" s="8">
        <v>0.25</v>
      </c>
      <c r="AN135" s="8">
        <v>0</v>
      </c>
      <c r="AO135" s="8">
        <v>0</v>
      </c>
      <c r="AP135" s="8">
        <v>0</v>
      </c>
      <c r="AQ135" s="8">
        <v>0.25</v>
      </c>
      <c r="AR135" s="8">
        <v>0</v>
      </c>
      <c r="AS135" s="8">
        <v>0</v>
      </c>
      <c r="AT135" s="8">
        <v>0</v>
      </c>
      <c r="AU135" s="5">
        <v>100</v>
      </c>
      <c r="AV135" s="5">
        <v>75</v>
      </c>
      <c r="AW135" s="5">
        <v>25</v>
      </c>
      <c r="AX135" s="5">
        <v>0</v>
      </c>
      <c r="AY135" s="5">
        <v>0</v>
      </c>
      <c r="AZ135" s="5">
        <v>0</v>
      </c>
      <c r="BA135" s="5">
        <v>0</v>
      </c>
      <c r="BB135" s="5">
        <v>45</v>
      </c>
      <c r="BC135" s="5">
        <v>0</v>
      </c>
      <c r="BD135" s="5">
        <v>55</v>
      </c>
      <c r="BE135" s="5">
        <v>100</v>
      </c>
      <c r="BF135" s="5">
        <v>100</v>
      </c>
      <c r="BG135" s="5">
        <v>100</v>
      </c>
      <c r="BH135" s="5">
        <v>100</v>
      </c>
      <c r="BI135" s="5">
        <v>0</v>
      </c>
      <c r="BJ135" s="5">
        <v>0</v>
      </c>
      <c r="BK135" s="5">
        <v>0</v>
      </c>
      <c r="BL135" s="5">
        <v>100</v>
      </c>
      <c r="BM135" s="5">
        <v>90</v>
      </c>
      <c r="BN135" s="5">
        <v>4</v>
      </c>
      <c r="BO135" s="5" t="s">
        <v>96</v>
      </c>
      <c r="BP135" s="5" t="s">
        <v>96</v>
      </c>
      <c r="BQ135" s="5">
        <v>6</v>
      </c>
      <c r="BR135" s="6" t="s">
        <v>96</v>
      </c>
      <c r="BS135" s="6" t="s">
        <v>97</v>
      </c>
      <c r="BT135" s="6" t="s">
        <v>97</v>
      </c>
      <c r="BU135" s="6" t="s">
        <v>96</v>
      </c>
      <c r="BV135" s="6" t="s">
        <v>97</v>
      </c>
      <c r="BW135" s="5">
        <v>0</v>
      </c>
      <c r="BX135" s="5">
        <v>0</v>
      </c>
      <c r="BY135" s="5">
        <v>0</v>
      </c>
      <c r="BZ135" s="5">
        <v>0</v>
      </c>
      <c r="CA135" s="5">
        <v>1</v>
      </c>
      <c r="CB135" s="6" t="s">
        <v>98</v>
      </c>
      <c r="CC135" s="6" t="s">
        <v>96</v>
      </c>
      <c r="CD135" s="6" t="s">
        <v>98</v>
      </c>
      <c r="CE135" s="6" t="s">
        <v>98</v>
      </c>
      <c r="CF135" s="6" t="s">
        <v>98</v>
      </c>
      <c r="CG135" s="6" t="s">
        <v>97</v>
      </c>
      <c r="CH135" s="6" t="s">
        <v>96</v>
      </c>
      <c r="CI135" s="6" t="s">
        <v>97</v>
      </c>
      <c r="CJ135" s="5">
        <v>0</v>
      </c>
      <c r="CK135" s="5">
        <v>0</v>
      </c>
      <c r="CL135" s="5">
        <v>0</v>
      </c>
      <c r="CM135" s="5">
        <v>0</v>
      </c>
      <c r="CN135" s="5">
        <v>0</v>
      </c>
      <c r="CO135" s="5">
        <v>0</v>
      </c>
    </row>
    <row r="136" spans="1:403" x14ac:dyDescent="0.3">
      <c r="A136" s="2" t="s">
        <v>92</v>
      </c>
      <c r="B136" s="2" t="s">
        <v>278</v>
      </c>
      <c r="C136" s="2" t="s">
        <v>1585</v>
      </c>
      <c r="D136" s="6" t="s">
        <v>1555</v>
      </c>
      <c r="E136" s="6" t="s">
        <v>102</v>
      </c>
      <c r="F136" s="6">
        <v>548</v>
      </c>
      <c r="G136" s="72">
        <f>88*96%</f>
        <v>84.47999999999999</v>
      </c>
      <c r="H136" s="6" t="s">
        <v>98</v>
      </c>
      <c r="I136" s="6" t="s">
        <v>98</v>
      </c>
      <c r="J136" s="6" t="s">
        <v>98</v>
      </c>
      <c r="K136" s="6" t="s">
        <v>98</v>
      </c>
      <c r="L136" s="6" t="s">
        <v>98</v>
      </c>
      <c r="M136" s="6" t="s">
        <v>98</v>
      </c>
      <c r="N136" s="6" t="s">
        <v>98</v>
      </c>
      <c r="O136" s="6" t="s">
        <v>98</v>
      </c>
      <c r="P136" s="6" t="s">
        <v>98</v>
      </c>
      <c r="Q136" s="6" t="s">
        <v>98</v>
      </c>
      <c r="R136" s="6" t="s">
        <v>98</v>
      </c>
      <c r="S136" s="6" t="s">
        <v>98</v>
      </c>
      <c r="T136" s="6" t="s">
        <v>98</v>
      </c>
      <c r="U136" s="6" t="s">
        <v>98</v>
      </c>
      <c r="V136" s="6" t="s">
        <v>98</v>
      </c>
      <c r="W136" s="6" t="s">
        <v>98</v>
      </c>
      <c r="X136" s="6" t="s">
        <v>98</v>
      </c>
      <c r="Y136" s="6">
        <v>12</v>
      </c>
      <c r="Z136" s="6">
        <v>42</v>
      </c>
      <c r="AA136" s="6" t="s">
        <v>98</v>
      </c>
      <c r="AB136" s="6" t="s">
        <v>98</v>
      </c>
      <c r="AC136" s="7"/>
      <c r="AD136" s="7"/>
      <c r="AE136" s="7"/>
      <c r="AF136" s="7"/>
      <c r="AG136" s="7"/>
      <c r="AH136" s="7"/>
      <c r="AI136" s="6" t="s">
        <v>96</v>
      </c>
      <c r="AJ136" s="5"/>
      <c r="AK136" s="6" t="s">
        <v>98</v>
      </c>
      <c r="AL136" s="6" t="s">
        <v>98</v>
      </c>
      <c r="AM136" s="6" t="s">
        <v>98</v>
      </c>
      <c r="AN136" s="6" t="s">
        <v>98</v>
      </c>
      <c r="AO136" s="6" t="s">
        <v>98</v>
      </c>
      <c r="AP136" s="6" t="s">
        <v>98</v>
      </c>
      <c r="AQ136" s="6" t="s">
        <v>98</v>
      </c>
      <c r="AR136" s="6" t="s">
        <v>98</v>
      </c>
      <c r="AS136" s="6" t="s">
        <v>98</v>
      </c>
      <c r="AT136" s="6" t="s">
        <v>98</v>
      </c>
      <c r="AU136" s="6">
        <v>0</v>
      </c>
      <c r="AV136" s="6">
        <v>0</v>
      </c>
      <c r="AW136" s="6">
        <v>27</v>
      </c>
      <c r="AX136" s="6">
        <v>73</v>
      </c>
      <c r="AY136" s="6">
        <v>0</v>
      </c>
      <c r="AZ136" s="6">
        <v>0</v>
      </c>
      <c r="BA136" s="6">
        <v>0</v>
      </c>
      <c r="BB136" s="6">
        <v>20</v>
      </c>
      <c r="BC136" s="6">
        <v>0</v>
      </c>
      <c r="BD136" s="6">
        <v>80</v>
      </c>
      <c r="BE136" s="6">
        <v>100</v>
      </c>
      <c r="BF136" s="6">
        <v>100</v>
      </c>
      <c r="BG136" s="6">
        <v>100</v>
      </c>
      <c r="BH136" s="6">
        <v>0</v>
      </c>
      <c r="BI136" s="6">
        <v>0</v>
      </c>
      <c r="BJ136" s="6">
        <v>0</v>
      </c>
      <c r="BK136" s="6">
        <v>3</v>
      </c>
      <c r="BL136" s="6">
        <v>97</v>
      </c>
      <c r="BM136" s="6">
        <v>100</v>
      </c>
      <c r="BN136" s="6">
        <v>2</v>
      </c>
      <c r="BO136" s="6" t="s">
        <v>97</v>
      </c>
      <c r="BP136" s="6" t="s">
        <v>97</v>
      </c>
      <c r="BQ136" s="6" t="s">
        <v>98</v>
      </c>
      <c r="BR136" s="6" t="s">
        <v>96</v>
      </c>
      <c r="BS136" s="6" t="s">
        <v>97</v>
      </c>
      <c r="BT136" s="6" t="s">
        <v>97</v>
      </c>
      <c r="BU136" s="6" t="s">
        <v>97</v>
      </c>
      <c r="BV136" s="6" t="s">
        <v>96</v>
      </c>
      <c r="BW136" s="5">
        <v>7</v>
      </c>
      <c r="BX136" s="5">
        <v>0</v>
      </c>
      <c r="BY136" s="5">
        <v>7</v>
      </c>
      <c r="BZ136" s="5">
        <v>19</v>
      </c>
      <c r="CA136" s="5">
        <v>19</v>
      </c>
      <c r="CB136" s="6" t="s">
        <v>98</v>
      </c>
      <c r="CC136" s="6" t="s">
        <v>98</v>
      </c>
      <c r="CD136" s="6" t="s">
        <v>98</v>
      </c>
      <c r="CE136" s="6" t="s">
        <v>98</v>
      </c>
      <c r="CF136" s="6" t="s">
        <v>98</v>
      </c>
      <c r="CG136" s="6" t="s">
        <v>98</v>
      </c>
      <c r="CH136" s="6" t="s">
        <v>98</v>
      </c>
      <c r="CI136" s="6" t="s">
        <v>98</v>
      </c>
      <c r="CJ136" s="6">
        <v>6</v>
      </c>
      <c r="CK136" s="6">
        <v>6</v>
      </c>
      <c r="CL136" s="6">
        <v>6</v>
      </c>
      <c r="CM136" s="6">
        <v>1</v>
      </c>
      <c r="CN136" s="6">
        <v>18</v>
      </c>
      <c r="CO136" s="6">
        <v>0</v>
      </c>
      <c r="CP136" s="37"/>
      <c r="CQ136" s="37"/>
      <c r="CR136" s="37"/>
      <c r="CS136" s="37"/>
      <c r="CT136" s="37"/>
      <c r="CU136" s="37"/>
      <c r="CV136" s="37"/>
      <c r="CW136" s="37"/>
      <c r="CX136" s="37"/>
      <c r="CY136" s="37"/>
      <c r="CZ136" s="37"/>
      <c r="DA136" s="37"/>
      <c r="DB136" s="37"/>
      <c r="DC136" s="37"/>
      <c r="DD136" s="37"/>
      <c r="DE136" s="37"/>
      <c r="DF136" s="37"/>
      <c r="DG136" s="37"/>
      <c r="DH136" s="37"/>
      <c r="DI136" s="37"/>
      <c r="DJ136" s="37"/>
      <c r="DK136" s="37"/>
      <c r="DL136" s="37"/>
      <c r="DM136" s="37"/>
      <c r="DN136" s="37"/>
      <c r="DO136" s="37"/>
      <c r="DP136" s="37"/>
      <c r="DQ136" s="37"/>
      <c r="DR136" s="37"/>
      <c r="DS136" s="37"/>
      <c r="DT136" s="37"/>
      <c r="DU136" s="37"/>
      <c r="DV136" s="37"/>
      <c r="DW136" s="37"/>
      <c r="DX136" s="37"/>
      <c r="DY136" s="37"/>
      <c r="DZ136" s="37"/>
      <c r="EA136" s="37"/>
      <c r="EB136" s="37"/>
      <c r="EC136" s="37"/>
      <c r="ED136" s="37"/>
      <c r="EE136" s="37"/>
      <c r="EF136" s="37"/>
      <c r="EG136" s="37"/>
      <c r="EH136" s="37"/>
      <c r="EI136" s="37"/>
      <c r="EJ136" s="37"/>
      <c r="EK136" s="37"/>
      <c r="EL136" s="37"/>
      <c r="EM136" s="37"/>
      <c r="EN136" s="37"/>
      <c r="EO136" s="37"/>
      <c r="EP136" s="37"/>
      <c r="EQ136" s="37"/>
      <c r="ER136" s="37"/>
      <c r="ES136" s="37"/>
      <c r="ET136" s="37"/>
      <c r="EU136" s="37"/>
      <c r="EV136" s="37"/>
      <c r="EW136" s="37"/>
      <c r="EX136" s="37"/>
      <c r="EY136" s="37"/>
      <c r="EZ136" s="37"/>
      <c r="FA136" s="37"/>
      <c r="FB136" s="37"/>
      <c r="FC136" s="37"/>
      <c r="FD136" s="37"/>
      <c r="FE136" s="37"/>
      <c r="FF136" s="37"/>
      <c r="FG136" s="37"/>
      <c r="FH136" s="37"/>
      <c r="FI136" s="37"/>
      <c r="FJ136" s="37"/>
      <c r="FK136" s="37"/>
      <c r="FL136" s="37"/>
      <c r="FM136" s="37"/>
      <c r="FN136" s="37"/>
      <c r="FO136" s="37"/>
      <c r="FP136" s="37"/>
      <c r="FQ136" s="37"/>
      <c r="FR136" s="37"/>
      <c r="FS136" s="37"/>
      <c r="FT136" s="37"/>
      <c r="FU136" s="37"/>
      <c r="FV136" s="37"/>
      <c r="FW136" s="37"/>
      <c r="FX136" s="37"/>
      <c r="FY136" s="37"/>
      <c r="FZ136" s="37"/>
      <c r="GA136" s="37"/>
      <c r="GB136" s="37"/>
      <c r="GC136" s="37"/>
      <c r="GD136" s="37"/>
      <c r="GE136" s="37"/>
      <c r="GF136" s="37"/>
      <c r="GG136" s="37"/>
      <c r="GH136" s="37"/>
      <c r="GI136" s="37"/>
      <c r="GJ136" s="37"/>
      <c r="GK136" s="37"/>
      <c r="GL136" s="37"/>
      <c r="GM136" s="37"/>
      <c r="GN136" s="37"/>
      <c r="GO136" s="37"/>
      <c r="GP136" s="37"/>
      <c r="GQ136" s="37"/>
      <c r="GR136" s="37"/>
      <c r="GS136" s="37"/>
      <c r="GT136" s="37"/>
      <c r="GU136" s="37"/>
      <c r="GV136" s="37"/>
      <c r="GW136" s="37"/>
      <c r="GX136" s="37"/>
      <c r="GY136" s="37"/>
      <c r="GZ136" s="37"/>
      <c r="HA136" s="37"/>
      <c r="HB136" s="37"/>
      <c r="HC136" s="37"/>
      <c r="HD136" s="37"/>
      <c r="HE136" s="37"/>
      <c r="HF136" s="37"/>
      <c r="HG136" s="37"/>
      <c r="HH136" s="37"/>
      <c r="HI136" s="37"/>
      <c r="HJ136" s="37"/>
      <c r="HK136" s="37"/>
      <c r="HL136" s="37"/>
      <c r="HM136" s="37"/>
      <c r="HN136" s="37"/>
      <c r="HO136" s="37"/>
      <c r="HP136" s="37"/>
      <c r="HQ136" s="37"/>
      <c r="HR136" s="37"/>
      <c r="HS136" s="37"/>
      <c r="HT136" s="37"/>
      <c r="HU136" s="37"/>
      <c r="HV136" s="37"/>
      <c r="HW136" s="37"/>
      <c r="HX136" s="37"/>
      <c r="HY136" s="37"/>
      <c r="HZ136" s="37"/>
      <c r="IA136" s="37"/>
      <c r="IB136" s="37"/>
      <c r="IC136" s="37"/>
      <c r="ID136" s="37"/>
      <c r="IE136" s="37"/>
      <c r="IF136" s="37"/>
      <c r="IG136" s="37"/>
      <c r="IH136" s="37"/>
      <c r="II136" s="37"/>
      <c r="IJ136" s="37"/>
      <c r="IK136" s="37"/>
      <c r="IL136" s="37"/>
      <c r="IM136" s="37"/>
      <c r="IN136" s="37"/>
      <c r="IO136" s="37"/>
      <c r="IP136" s="37"/>
      <c r="IQ136" s="37"/>
      <c r="IR136" s="37"/>
      <c r="IS136" s="37"/>
      <c r="IT136" s="37"/>
      <c r="IU136" s="37"/>
      <c r="IV136" s="37"/>
      <c r="IW136" s="37"/>
      <c r="IX136" s="37"/>
      <c r="IY136" s="37"/>
      <c r="IZ136" s="37"/>
      <c r="JA136" s="37"/>
      <c r="JB136" s="37"/>
      <c r="JC136" s="37"/>
      <c r="JD136" s="37"/>
      <c r="JE136" s="37"/>
      <c r="JF136" s="37"/>
      <c r="JG136" s="37"/>
      <c r="JH136" s="37"/>
      <c r="JI136" s="37"/>
      <c r="JJ136" s="37"/>
      <c r="JK136" s="37"/>
      <c r="JL136" s="37"/>
      <c r="JM136" s="37"/>
      <c r="JN136" s="37"/>
      <c r="JO136" s="37"/>
      <c r="JP136" s="37"/>
      <c r="JQ136" s="37"/>
      <c r="JR136" s="37"/>
      <c r="JS136" s="37"/>
      <c r="JT136" s="37"/>
      <c r="JU136" s="37"/>
      <c r="JV136" s="37"/>
      <c r="JW136" s="37"/>
      <c r="JX136" s="37"/>
      <c r="JY136" s="37"/>
      <c r="JZ136" s="37"/>
      <c r="KA136" s="37"/>
      <c r="KB136" s="37"/>
      <c r="KC136" s="37"/>
      <c r="KD136" s="37"/>
      <c r="KE136" s="37"/>
      <c r="KF136" s="37"/>
      <c r="KG136" s="37"/>
      <c r="KH136" s="37"/>
      <c r="KI136" s="37"/>
      <c r="KJ136" s="37"/>
      <c r="KK136" s="37"/>
      <c r="KL136" s="37"/>
      <c r="KM136" s="37"/>
      <c r="KN136" s="37"/>
      <c r="KO136" s="37"/>
      <c r="KP136" s="37"/>
      <c r="KQ136" s="37"/>
      <c r="KR136" s="37"/>
      <c r="KS136" s="37"/>
      <c r="KT136" s="37"/>
      <c r="KU136" s="37"/>
      <c r="KV136" s="37"/>
      <c r="KW136" s="37"/>
      <c r="KX136" s="37"/>
      <c r="KY136" s="37"/>
      <c r="KZ136" s="37"/>
      <c r="LA136" s="37"/>
      <c r="LB136" s="37"/>
      <c r="LC136" s="37"/>
      <c r="LD136" s="37"/>
      <c r="LE136" s="37"/>
      <c r="LF136" s="37"/>
      <c r="LG136" s="37"/>
      <c r="LH136" s="37"/>
      <c r="LI136" s="37"/>
      <c r="LJ136" s="37"/>
      <c r="LK136" s="37"/>
      <c r="LL136" s="37"/>
      <c r="LM136" s="37"/>
      <c r="LN136" s="37"/>
      <c r="LO136" s="37"/>
      <c r="LP136" s="37"/>
      <c r="LQ136" s="37"/>
      <c r="LR136" s="37"/>
      <c r="LS136" s="37"/>
      <c r="LT136" s="37"/>
      <c r="LU136" s="37"/>
      <c r="LV136" s="37"/>
      <c r="LW136" s="37"/>
      <c r="LX136" s="37"/>
      <c r="LY136" s="37"/>
      <c r="LZ136" s="37"/>
      <c r="MA136" s="37"/>
      <c r="MB136" s="37"/>
      <c r="MC136" s="37"/>
      <c r="MD136" s="37"/>
      <c r="ME136" s="37"/>
      <c r="MF136" s="37"/>
      <c r="MG136" s="37"/>
      <c r="MH136" s="37"/>
      <c r="MI136" s="37"/>
      <c r="MJ136" s="37"/>
      <c r="MK136" s="37"/>
      <c r="ML136" s="37"/>
      <c r="MM136" s="37"/>
      <c r="MN136" s="37"/>
      <c r="MO136" s="37"/>
      <c r="MP136" s="37"/>
      <c r="MQ136" s="37"/>
      <c r="MR136" s="37"/>
      <c r="MS136" s="37"/>
      <c r="MT136" s="37"/>
      <c r="MU136" s="37"/>
      <c r="MV136" s="37"/>
      <c r="MW136" s="37"/>
      <c r="MX136" s="37"/>
      <c r="MY136" s="37"/>
      <c r="MZ136" s="37"/>
      <c r="NA136" s="37"/>
      <c r="NB136" s="37"/>
      <c r="NC136" s="37"/>
      <c r="ND136" s="37"/>
      <c r="NE136" s="37"/>
      <c r="NF136" s="37"/>
      <c r="NG136" s="37"/>
      <c r="NH136" s="37"/>
      <c r="NI136" s="37"/>
      <c r="NJ136" s="37"/>
      <c r="NK136" s="37"/>
      <c r="NL136" s="37"/>
      <c r="NM136" s="37"/>
      <c r="NN136" s="37"/>
      <c r="NO136" s="37"/>
      <c r="NP136" s="37"/>
      <c r="NQ136" s="37"/>
      <c r="NR136" s="37"/>
      <c r="NS136" s="37"/>
      <c r="NT136" s="37"/>
      <c r="NU136" s="37"/>
      <c r="NV136" s="37"/>
      <c r="NW136" s="37"/>
      <c r="NX136" s="37"/>
      <c r="NY136" s="37"/>
      <c r="NZ136" s="37"/>
      <c r="OA136" s="37"/>
      <c r="OB136" s="37"/>
      <c r="OC136" s="37"/>
      <c r="OD136" s="37"/>
      <c r="OE136" s="37"/>
      <c r="OF136" s="37"/>
      <c r="OG136" s="37"/>
      <c r="OH136" s="37"/>
      <c r="OI136" s="37"/>
      <c r="OJ136" s="37"/>
      <c r="OK136" s="37"/>
      <c r="OL136" s="37"/>
      <c r="OM136" s="37"/>
    </row>
    <row r="137" spans="1:403" x14ac:dyDescent="0.3">
      <c r="A137" s="2" t="s">
        <v>92</v>
      </c>
      <c r="B137" s="2" t="s">
        <v>278</v>
      </c>
      <c r="C137" s="2" t="s">
        <v>1589</v>
      </c>
      <c r="D137" s="6" t="s">
        <v>1555</v>
      </c>
      <c r="E137" s="6" t="s">
        <v>102</v>
      </c>
      <c r="F137" s="6">
        <v>318</v>
      </c>
      <c r="G137" s="73">
        <f>75*96%</f>
        <v>72</v>
      </c>
      <c r="H137" s="6" t="s">
        <v>98</v>
      </c>
      <c r="I137" s="6" t="s">
        <v>98</v>
      </c>
      <c r="J137" s="6" t="s">
        <v>98</v>
      </c>
      <c r="K137" s="6" t="s">
        <v>98</v>
      </c>
      <c r="L137" s="6" t="s">
        <v>98</v>
      </c>
      <c r="M137" s="6" t="s">
        <v>98</v>
      </c>
      <c r="N137" s="6" t="s">
        <v>98</v>
      </c>
      <c r="O137" s="6" t="s">
        <v>98</v>
      </c>
      <c r="P137" s="6" t="s">
        <v>98</v>
      </c>
      <c r="Q137" s="6" t="s">
        <v>98</v>
      </c>
      <c r="R137" s="6" t="s">
        <v>98</v>
      </c>
      <c r="S137" s="6" t="s">
        <v>98</v>
      </c>
      <c r="T137" s="6" t="s">
        <v>98</v>
      </c>
      <c r="U137" s="6" t="s">
        <v>98</v>
      </c>
      <c r="V137" s="6" t="s">
        <v>98</v>
      </c>
      <c r="W137" s="6" t="s">
        <v>98</v>
      </c>
      <c r="X137" s="6" t="s">
        <v>98</v>
      </c>
      <c r="Y137" s="6">
        <v>1</v>
      </c>
      <c r="Z137" s="6">
        <v>27</v>
      </c>
      <c r="AA137" s="6" t="s">
        <v>98</v>
      </c>
      <c r="AB137" s="6" t="s">
        <v>98</v>
      </c>
      <c r="AC137" s="7"/>
      <c r="AD137" s="7"/>
      <c r="AE137" s="7"/>
      <c r="AF137" s="7"/>
      <c r="AG137" s="7"/>
      <c r="AH137" s="7"/>
      <c r="AI137" s="6" t="s">
        <v>96</v>
      </c>
      <c r="AJ137" s="5"/>
      <c r="AK137" s="6" t="s">
        <v>98</v>
      </c>
      <c r="AL137" s="6" t="s">
        <v>98</v>
      </c>
      <c r="AM137" s="6" t="s">
        <v>98</v>
      </c>
      <c r="AN137" s="6" t="s">
        <v>98</v>
      </c>
      <c r="AO137" s="6" t="s">
        <v>98</v>
      </c>
      <c r="AP137" s="6" t="s">
        <v>98</v>
      </c>
      <c r="AQ137" s="6" t="s">
        <v>98</v>
      </c>
      <c r="AR137" s="6" t="s">
        <v>98</v>
      </c>
      <c r="AS137" s="6" t="s">
        <v>98</v>
      </c>
      <c r="AT137" s="6" t="s">
        <v>98</v>
      </c>
      <c r="AU137" s="6">
        <v>0</v>
      </c>
      <c r="AV137" s="6">
        <v>0</v>
      </c>
      <c r="AW137" s="6">
        <v>100</v>
      </c>
      <c r="AX137" s="6">
        <v>0</v>
      </c>
      <c r="AY137" s="6">
        <v>0</v>
      </c>
      <c r="AZ137" s="6">
        <v>0</v>
      </c>
      <c r="BA137" s="6">
        <v>0</v>
      </c>
      <c r="BB137" s="6">
        <v>100</v>
      </c>
      <c r="BC137" s="6">
        <v>0</v>
      </c>
      <c r="BD137" s="6">
        <v>0</v>
      </c>
      <c r="BE137" s="6">
        <v>100</v>
      </c>
      <c r="BF137" s="6">
        <v>100</v>
      </c>
      <c r="BG137" s="6">
        <v>100</v>
      </c>
      <c r="BH137" s="6">
        <v>0</v>
      </c>
      <c r="BI137" s="6">
        <v>0</v>
      </c>
      <c r="BJ137" s="6">
        <v>0</v>
      </c>
      <c r="BK137" s="6">
        <v>0</v>
      </c>
      <c r="BL137" s="6">
        <v>100</v>
      </c>
      <c r="BM137" s="6">
        <v>100</v>
      </c>
      <c r="BN137" s="6">
        <v>2</v>
      </c>
      <c r="BO137" s="6" t="s">
        <v>96</v>
      </c>
      <c r="BP137" s="6" t="s">
        <v>96</v>
      </c>
      <c r="BQ137" s="6">
        <v>2</v>
      </c>
      <c r="BR137" s="6" t="s">
        <v>96</v>
      </c>
      <c r="BS137" s="6" t="s">
        <v>97</v>
      </c>
      <c r="BT137" s="6" t="s">
        <v>97</v>
      </c>
      <c r="BU137" s="6" t="s">
        <v>96</v>
      </c>
      <c r="BV137" s="6" t="s">
        <v>96</v>
      </c>
      <c r="BW137" s="5">
        <v>2</v>
      </c>
      <c r="BX137" s="5">
        <v>0</v>
      </c>
      <c r="BY137" s="5">
        <v>5</v>
      </c>
      <c r="BZ137" s="5">
        <v>5</v>
      </c>
      <c r="CA137" s="5">
        <v>20</v>
      </c>
      <c r="CB137" s="6" t="s">
        <v>98</v>
      </c>
      <c r="CC137" s="6" t="s">
        <v>98</v>
      </c>
      <c r="CD137" s="6" t="s">
        <v>98</v>
      </c>
      <c r="CE137" s="6" t="s">
        <v>98</v>
      </c>
      <c r="CF137" s="6" t="s">
        <v>98</v>
      </c>
      <c r="CG137" s="6" t="s">
        <v>98</v>
      </c>
      <c r="CH137" s="6" t="s">
        <v>98</v>
      </c>
      <c r="CI137" s="6" t="s">
        <v>98</v>
      </c>
      <c r="CJ137" s="6">
        <v>5</v>
      </c>
      <c r="CK137" s="6">
        <v>5</v>
      </c>
      <c r="CL137" s="6">
        <v>18</v>
      </c>
      <c r="CM137" s="6">
        <v>0</v>
      </c>
      <c r="CN137" s="6">
        <v>5</v>
      </c>
      <c r="CO137" s="6">
        <v>0</v>
      </c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  <c r="EL137" s="37"/>
      <c r="EM137" s="37"/>
      <c r="EN137" s="37"/>
      <c r="EO137" s="37"/>
      <c r="EP137" s="37"/>
      <c r="EQ137" s="37"/>
      <c r="ER137" s="37"/>
      <c r="ES137" s="37"/>
      <c r="ET137" s="37"/>
      <c r="EU137" s="37"/>
      <c r="EV137" s="37"/>
      <c r="EW137" s="37"/>
      <c r="EX137" s="37"/>
      <c r="EY137" s="37"/>
      <c r="EZ137" s="37"/>
      <c r="FA137" s="37"/>
      <c r="FB137" s="37"/>
      <c r="FC137" s="37"/>
      <c r="FD137" s="37"/>
      <c r="FE137" s="37"/>
      <c r="FF137" s="37"/>
      <c r="FG137" s="37"/>
      <c r="FH137" s="37"/>
      <c r="FI137" s="37"/>
      <c r="FJ137" s="37"/>
      <c r="FK137" s="37"/>
      <c r="FL137" s="37"/>
      <c r="FM137" s="37"/>
      <c r="FN137" s="37"/>
      <c r="FO137" s="37"/>
      <c r="FP137" s="37"/>
      <c r="FQ137" s="37"/>
      <c r="FR137" s="37"/>
      <c r="FS137" s="37"/>
      <c r="FT137" s="37"/>
      <c r="FU137" s="37"/>
      <c r="FV137" s="37"/>
      <c r="FW137" s="37"/>
      <c r="FX137" s="37"/>
      <c r="FY137" s="37"/>
      <c r="FZ137" s="37"/>
      <c r="GA137" s="37"/>
      <c r="GB137" s="37"/>
      <c r="GC137" s="37"/>
      <c r="GD137" s="37"/>
      <c r="GE137" s="37"/>
      <c r="GF137" s="37"/>
      <c r="GG137" s="37"/>
      <c r="GH137" s="37"/>
      <c r="GI137" s="37"/>
      <c r="GJ137" s="37"/>
      <c r="GK137" s="37"/>
      <c r="GL137" s="37"/>
      <c r="GM137" s="37"/>
      <c r="GN137" s="37"/>
      <c r="GO137" s="37"/>
      <c r="GP137" s="37"/>
      <c r="GQ137" s="37"/>
      <c r="GR137" s="37"/>
      <c r="GS137" s="37"/>
      <c r="GT137" s="37"/>
      <c r="GU137" s="37"/>
      <c r="GV137" s="37"/>
      <c r="GW137" s="37"/>
      <c r="GX137" s="37"/>
      <c r="GY137" s="37"/>
      <c r="GZ137" s="37"/>
      <c r="HA137" s="37"/>
      <c r="HB137" s="37"/>
      <c r="HC137" s="37"/>
      <c r="HD137" s="37"/>
      <c r="HE137" s="37"/>
      <c r="HF137" s="37"/>
      <c r="HG137" s="37"/>
      <c r="HH137" s="37"/>
      <c r="HI137" s="37"/>
      <c r="HJ137" s="37"/>
      <c r="HK137" s="37"/>
      <c r="HL137" s="37"/>
      <c r="HM137" s="37"/>
      <c r="HN137" s="37"/>
      <c r="HO137" s="37"/>
      <c r="HP137" s="37"/>
      <c r="HQ137" s="37"/>
      <c r="HR137" s="37"/>
      <c r="HS137" s="37"/>
      <c r="HT137" s="37"/>
      <c r="HU137" s="37"/>
      <c r="HV137" s="37"/>
      <c r="HW137" s="37"/>
      <c r="HX137" s="37"/>
      <c r="HY137" s="37"/>
      <c r="HZ137" s="37"/>
      <c r="IA137" s="37"/>
      <c r="IB137" s="37"/>
      <c r="IC137" s="37"/>
      <c r="ID137" s="37"/>
      <c r="IE137" s="37"/>
      <c r="IF137" s="37"/>
      <c r="IG137" s="37"/>
      <c r="IH137" s="37"/>
      <c r="II137" s="37"/>
      <c r="IJ137" s="37"/>
      <c r="IK137" s="37"/>
      <c r="IL137" s="37"/>
      <c r="IM137" s="37"/>
      <c r="IN137" s="37"/>
      <c r="IO137" s="37"/>
      <c r="IP137" s="37"/>
      <c r="IQ137" s="37"/>
      <c r="IR137" s="37"/>
      <c r="IS137" s="37"/>
      <c r="IT137" s="37"/>
      <c r="IU137" s="37"/>
      <c r="IV137" s="37"/>
      <c r="IW137" s="37"/>
      <c r="IX137" s="37"/>
      <c r="IY137" s="37"/>
      <c r="IZ137" s="37"/>
      <c r="JA137" s="37"/>
      <c r="JB137" s="37"/>
      <c r="JC137" s="37"/>
      <c r="JD137" s="37"/>
      <c r="JE137" s="37"/>
      <c r="JF137" s="37"/>
      <c r="JG137" s="37"/>
      <c r="JH137" s="37"/>
      <c r="JI137" s="37"/>
      <c r="JJ137" s="37"/>
      <c r="JK137" s="37"/>
      <c r="JL137" s="37"/>
      <c r="JM137" s="37"/>
      <c r="JN137" s="37"/>
      <c r="JO137" s="37"/>
      <c r="JP137" s="37"/>
      <c r="JQ137" s="37"/>
      <c r="JR137" s="37"/>
      <c r="JS137" s="37"/>
      <c r="JT137" s="37"/>
      <c r="JU137" s="37"/>
      <c r="JV137" s="37"/>
      <c r="JW137" s="37"/>
      <c r="JX137" s="37"/>
      <c r="JY137" s="37"/>
      <c r="JZ137" s="37"/>
      <c r="KA137" s="37"/>
      <c r="KB137" s="37"/>
      <c r="KC137" s="37"/>
      <c r="KD137" s="37"/>
      <c r="KE137" s="37"/>
      <c r="KF137" s="37"/>
      <c r="KG137" s="37"/>
      <c r="KH137" s="37"/>
      <c r="KI137" s="37"/>
      <c r="KJ137" s="37"/>
      <c r="KK137" s="37"/>
      <c r="KL137" s="37"/>
      <c r="KM137" s="37"/>
      <c r="KN137" s="37"/>
      <c r="KO137" s="37"/>
      <c r="KP137" s="37"/>
      <c r="KQ137" s="37"/>
      <c r="KR137" s="37"/>
      <c r="KS137" s="37"/>
      <c r="KT137" s="37"/>
      <c r="KU137" s="37"/>
      <c r="KV137" s="37"/>
      <c r="KW137" s="37"/>
      <c r="KX137" s="37"/>
      <c r="KY137" s="37"/>
      <c r="KZ137" s="37"/>
      <c r="LA137" s="37"/>
      <c r="LB137" s="37"/>
      <c r="LC137" s="37"/>
      <c r="LD137" s="37"/>
      <c r="LE137" s="37"/>
      <c r="LF137" s="37"/>
      <c r="LG137" s="37"/>
      <c r="LH137" s="37"/>
      <c r="LI137" s="37"/>
      <c r="LJ137" s="37"/>
      <c r="LK137" s="37"/>
      <c r="LL137" s="37"/>
      <c r="LM137" s="37"/>
      <c r="LN137" s="37"/>
      <c r="LO137" s="37"/>
      <c r="LP137" s="37"/>
      <c r="LQ137" s="37"/>
      <c r="LR137" s="37"/>
      <c r="LS137" s="37"/>
      <c r="LT137" s="37"/>
      <c r="LU137" s="37"/>
      <c r="LV137" s="37"/>
      <c r="LW137" s="37"/>
      <c r="LX137" s="37"/>
      <c r="LY137" s="37"/>
      <c r="LZ137" s="37"/>
      <c r="MA137" s="37"/>
      <c r="MB137" s="37"/>
      <c r="MC137" s="37"/>
      <c r="MD137" s="37"/>
      <c r="ME137" s="37"/>
      <c r="MF137" s="37"/>
      <c r="MG137" s="37"/>
      <c r="MH137" s="37"/>
      <c r="MI137" s="37"/>
      <c r="MJ137" s="37"/>
      <c r="MK137" s="37"/>
      <c r="ML137" s="37"/>
      <c r="MM137" s="37"/>
      <c r="MN137" s="37"/>
      <c r="MO137" s="37"/>
      <c r="MP137" s="37"/>
      <c r="MQ137" s="37"/>
      <c r="MR137" s="37"/>
      <c r="MS137" s="37"/>
      <c r="MT137" s="37"/>
      <c r="MU137" s="37"/>
      <c r="MV137" s="37"/>
      <c r="MW137" s="37"/>
      <c r="MX137" s="37"/>
      <c r="MY137" s="37"/>
      <c r="MZ137" s="37"/>
      <c r="NA137" s="37"/>
      <c r="NB137" s="37"/>
      <c r="NC137" s="37"/>
      <c r="ND137" s="37"/>
      <c r="NE137" s="37"/>
      <c r="NF137" s="37"/>
      <c r="NG137" s="37"/>
      <c r="NH137" s="37"/>
      <c r="NI137" s="37"/>
      <c r="NJ137" s="37"/>
      <c r="NK137" s="37"/>
      <c r="NL137" s="37"/>
      <c r="NM137" s="37"/>
      <c r="NN137" s="37"/>
      <c r="NO137" s="37"/>
      <c r="NP137" s="37"/>
      <c r="NQ137" s="37"/>
      <c r="NR137" s="37"/>
      <c r="NS137" s="37"/>
      <c r="NT137" s="37"/>
      <c r="NU137" s="37"/>
      <c r="NV137" s="37"/>
      <c r="NW137" s="37"/>
      <c r="NX137" s="37"/>
      <c r="NY137" s="37"/>
      <c r="NZ137" s="37"/>
      <c r="OA137" s="37"/>
      <c r="OB137" s="37"/>
      <c r="OC137" s="37"/>
      <c r="OD137" s="37"/>
      <c r="OE137" s="37"/>
      <c r="OF137" s="37"/>
      <c r="OG137" s="37"/>
      <c r="OH137" s="37"/>
      <c r="OI137" s="37"/>
      <c r="OJ137" s="37"/>
      <c r="OK137" s="37"/>
      <c r="OL137" s="37"/>
      <c r="OM137" s="37"/>
    </row>
    <row r="138" spans="1:403" x14ac:dyDescent="0.3">
      <c r="A138" s="2" t="s">
        <v>92</v>
      </c>
      <c r="B138" s="2" t="s">
        <v>278</v>
      </c>
      <c r="C138" s="2" t="s">
        <v>279</v>
      </c>
      <c r="D138" s="2" t="s">
        <v>110</v>
      </c>
      <c r="E138" s="6" t="s">
        <v>95</v>
      </c>
      <c r="F138" s="5">
        <v>208</v>
      </c>
      <c r="G138" s="5">
        <v>15</v>
      </c>
      <c r="H138" s="5">
        <v>0</v>
      </c>
      <c r="I138" s="5">
        <v>0</v>
      </c>
      <c r="J138" s="5">
        <v>15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208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6">
        <v>0</v>
      </c>
      <c r="AA138" s="6" t="s">
        <v>97</v>
      </c>
      <c r="AB138" s="6" t="s">
        <v>97</v>
      </c>
      <c r="AC138" s="7"/>
      <c r="AD138" s="7"/>
      <c r="AE138" s="7"/>
      <c r="AF138" s="7"/>
      <c r="AG138" s="7"/>
      <c r="AH138" s="6" t="s">
        <v>96</v>
      </c>
      <c r="AI138" s="7"/>
      <c r="AJ138" s="5"/>
      <c r="AK138" s="8">
        <v>0.2</v>
      </c>
      <c r="AL138" s="8">
        <v>0</v>
      </c>
      <c r="AM138" s="8">
        <v>0.2</v>
      </c>
      <c r="AN138" s="8">
        <v>0</v>
      </c>
      <c r="AO138" s="8">
        <v>0</v>
      </c>
      <c r="AP138" s="8">
        <v>0.3</v>
      </c>
      <c r="AQ138" s="8">
        <v>0.3</v>
      </c>
      <c r="AR138" s="8">
        <v>0</v>
      </c>
      <c r="AS138" s="8">
        <v>0</v>
      </c>
      <c r="AT138" s="8">
        <v>0</v>
      </c>
      <c r="AU138" s="5">
        <v>100</v>
      </c>
      <c r="AV138" s="5">
        <v>10</v>
      </c>
      <c r="AW138" s="5">
        <v>90</v>
      </c>
      <c r="AX138" s="5">
        <v>0</v>
      </c>
      <c r="AY138" s="5">
        <v>0</v>
      </c>
      <c r="AZ138" s="5">
        <v>0</v>
      </c>
      <c r="BA138" s="5">
        <v>0</v>
      </c>
      <c r="BB138" s="5">
        <v>10</v>
      </c>
      <c r="BC138" s="5">
        <v>0</v>
      </c>
      <c r="BD138" s="5">
        <v>90</v>
      </c>
      <c r="BE138" s="5">
        <v>100</v>
      </c>
      <c r="BF138" s="5">
        <v>100</v>
      </c>
      <c r="BG138" s="5">
        <v>100</v>
      </c>
      <c r="BH138" s="5">
        <v>0</v>
      </c>
      <c r="BI138" s="5">
        <v>0</v>
      </c>
      <c r="BJ138" s="5">
        <v>0</v>
      </c>
      <c r="BK138" s="5">
        <v>0</v>
      </c>
      <c r="BL138" s="5">
        <v>100</v>
      </c>
      <c r="BM138" s="5">
        <v>60</v>
      </c>
      <c r="BN138" s="5">
        <v>4</v>
      </c>
      <c r="BO138" s="5" t="s">
        <v>96</v>
      </c>
      <c r="BP138" s="5" t="s">
        <v>97</v>
      </c>
      <c r="BQ138" s="5" t="s">
        <v>98</v>
      </c>
      <c r="BR138" s="6" t="s">
        <v>96</v>
      </c>
      <c r="BS138" s="6" t="s">
        <v>97</v>
      </c>
      <c r="BT138" s="6" t="s">
        <v>97</v>
      </c>
      <c r="BU138" s="6" t="s">
        <v>97</v>
      </c>
      <c r="BV138" s="6" t="s">
        <v>97</v>
      </c>
      <c r="BW138" s="5">
        <v>5</v>
      </c>
      <c r="BX138" s="5">
        <v>5</v>
      </c>
      <c r="BY138" s="5">
        <v>5</v>
      </c>
      <c r="BZ138" s="5">
        <v>25</v>
      </c>
      <c r="CA138" s="5">
        <v>25</v>
      </c>
      <c r="CB138" s="6" t="s">
        <v>97</v>
      </c>
      <c r="CC138" s="6" t="s">
        <v>97</v>
      </c>
      <c r="CD138" s="6" t="s">
        <v>96</v>
      </c>
      <c r="CE138" s="6" t="s">
        <v>96</v>
      </c>
      <c r="CF138" s="6" t="s">
        <v>96</v>
      </c>
      <c r="CG138" s="6" t="s">
        <v>96</v>
      </c>
      <c r="CH138" s="6" t="s">
        <v>96</v>
      </c>
      <c r="CI138" s="6" t="s">
        <v>97</v>
      </c>
      <c r="CJ138" s="5">
        <v>4</v>
      </c>
      <c r="CK138" s="5">
        <v>4</v>
      </c>
      <c r="CL138" s="5">
        <v>4</v>
      </c>
      <c r="CM138" s="5">
        <v>0.2</v>
      </c>
      <c r="CN138" s="5">
        <v>0.25</v>
      </c>
      <c r="CO138" s="5">
        <v>0.35</v>
      </c>
    </row>
    <row r="139" spans="1:403" x14ac:dyDescent="0.3">
      <c r="A139" s="2" t="s">
        <v>92</v>
      </c>
      <c r="B139" s="2" t="s">
        <v>278</v>
      </c>
      <c r="C139" s="2" t="s">
        <v>1590</v>
      </c>
      <c r="D139" s="6" t="s">
        <v>1555</v>
      </c>
      <c r="E139" s="6" t="s">
        <v>102</v>
      </c>
      <c r="F139" s="6">
        <v>163</v>
      </c>
      <c r="G139" s="73">
        <f>90*60%</f>
        <v>54</v>
      </c>
      <c r="H139" s="6" t="s">
        <v>98</v>
      </c>
      <c r="I139" s="6" t="s">
        <v>98</v>
      </c>
      <c r="J139" s="6" t="s">
        <v>98</v>
      </c>
      <c r="K139" s="6" t="s">
        <v>98</v>
      </c>
      <c r="L139" s="6" t="s">
        <v>98</v>
      </c>
      <c r="M139" s="6" t="s">
        <v>98</v>
      </c>
      <c r="N139" s="6" t="s">
        <v>98</v>
      </c>
      <c r="O139" s="6" t="s">
        <v>98</v>
      </c>
      <c r="P139" s="6" t="s">
        <v>98</v>
      </c>
      <c r="Q139" s="6" t="s">
        <v>98</v>
      </c>
      <c r="R139" s="6" t="s">
        <v>98</v>
      </c>
      <c r="S139" s="6" t="s">
        <v>98</v>
      </c>
      <c r="T139" s="6" t="s">
        <v>98</v>
      </c>
      <c r="U139" s="6" t="s">
        <v>98</v>
      </c>
      <c r="V139" s="6" t="s">
        <v>98</v>
      </c>
      <c r="W139" s="6" t="s">
        <v>98</v>
      </c>
      <c r="X139" s="6" t="s">
        <v>98</v>
      </c>
      <c r="Y139" s="6">
        <v>0</v>
      </c>
      <c r="Z139" s="6">
        <v>0</v>
      </c>
      <c r="AA139" s="6" t="s">
        <v>98</v>
      </c>
      <c r="AB139" s="6" t="s">
        <v>98</v>
      </c>
      <c r="AC139" s="7"/>
      <c r="AD139" s="7"/>
      <c r="AE139" s="7"/>
      <c r="AF139" s="7"/>
      <c r="AG139" s="7"/>
      <c r="AH139" s="7"/>
      <c r="AI139" s="6" t="s">
        <v>96</v>
      </c>
      <c r="AJ139" s="5"/>
      <c r="AK139" s="6" t="s">
        <v>98</v>
      </c>
      <c r="AL139" s="6" t="s">
        <v>98</v>
      </c>
      <c r="AM139" s="6" t="s">
        <v>98</v>
      </c>
      <c r="AN139" s="6" t="s">
        <v>98</v>
      </c>
      <c r="AO139" s="6" t="s">
        <v>98</v>
      </c>
      <c r="AP139" s="6" t="s">
        <v>98</v>
      </c>
      <c r="AQ139" s="6" t="s">
        <v>98</v>
      </c>
      <c r="AR139" s="6" t="s">
        <v>98</v>
      </c>
      <c r="AS139" s="6" t="s">
        <v>98</v>
      </c>
      <c r="AT139" s="6" t="s">
        <v>98</v>
      </c>
      <c r="AU139" s="6">
        <v>100</v>
      </c>
      <c r="AV139" s="6">
        <v>95</v>
      </c>
      <c r="AW139" s="6">
        <v>5</v>
      </c>
      <c r="AX139" s="6">
        <v>0</v>
      </c>
      <c r="AY139" s="6">
        <v>0</v>
      </c>
      <c r="AZ139" s="6">
        <v>0</v>
      </c>
      <c r="BA139" s="6">
        <v>0</v>
      </c>
      <c r="BB139" s="6">
        <v>20</v>
      </c>
      <c r="BC139" s="6">
        <v>5</v>
      </c>
      <c r="BD139" s="6">
        <v>75</v>
      </c>
      <c r="BE139" s="6">
        <v>100</v>
      </c>
      <c r="BF139" s="6">
        <v>100</v>
      </c>
      <c r="BG139" s="6">
        <v>100</v>
      </c>
      <c r="BH139" s="6">
        <v>0</v>
      </c>
      <c r="BI139" s="6">
        <v>0</v>
      </c>
      <c r="BJ139" s="6">
        <v>0</v>
      </c>
      <c r="BK139" s="6">
        <v>5</v>
      </c>
      <c r="BL139" s="6">
        <v>95</v>
      </c>
      <c r="BM139" s="6">
        <v>90</v>
      </c>
      <c r="BN139" s="6">
        <v>2</v>
      </c>
      <c r="BO139" s="6" t="s">
        <v>96</v>
      </c>
      <c r="BP139" s="6" t="s">
        <v>96</v>
      </c>
      <c r="BQ139" s="6">
        <v>4</v>
      </c>
      <c r="BR139" s="6" t="s">
        <v>97</v>
      </c>
      <c r="BS139" s="6" t="s">
        <v>97</v>
      </c>
      <c r="BT139" s="6" t="s">
        <v>97</v>
      </c>
      <c r="BU139" s="6" t="s">
        <v>97</v>
      </c>
      <c r="BV139" s="6" t="s">
        <v>96</v>
      </c>
      <c r="BW139" s="5">
        <v>5</v>
      </c>
      <c r="BX139" s="5">
        <v>8</v>
      </c>
      <c r="BY139" s="5">
        <v>8</v>
      </c>
      <c r="BZ139" s="5">
        <v>9</v>
      </c>
      <c r="CA139" s="5">
        <v>9</v>
      </c>
      <c r="CB139" s="6" t="s">
        <v>98</v>
      </c>
      <c r="CC139" s="6" t="s">
        <v>98</v>
      </c>
      <c r="CD139" s="6" t="s">
        <v>98</v>
      </c>
      <c r="CE139" s="6" t="s">
        <v>98</v>
      </c>
      <c r="CF139" s="6" t="s">
        <v>98</v>
      </c>
      <c r="CG139" s="6" t="s">
        <v>98</v>
      </c>
      <c r="CH139" s="6" t="s">
        <v>98</v>
      </c>
      <c r="CI139" s="6" t="s">
        <v>98</v>
      </c>
      <c r="CJ139" s="6">
        <v>9</v>
      </c>
      <c r="CK139" s="6">
        <v>9</v>
      </c>
      <c r="CL139" s="6">
        <v>9</v>
      </c>
      <c r="CM139" s="6">
        <v>0</v>
      </c>
      <c r="CN139" s="6">
        <v>9</v>
      </c>
      <c r="CO139" s="6">
        <v>0</v>
      </c>
      <c r="CP139" s="37"/>
      <c r="CQ139" s="37"/>
      <c r="CR139" s="37"/>
      <c r="CS139" s="37"/>
      <c r="CT139" s="37"/>
      <c r="CU139" s="37"/>
      <c r="CV139" s="37"/>
      <c r="CW139" s="37"/>
      <c r="CX139" s="37"/>
      <c r="CY139" s="37"/>
      <c r="CZ139" s="37"/>
      <c r="DA139" s="37"/>
      <c r="DB139" s="37"/>
      <c r="DC139" s="37"/>
      <c r="DD139" s="37"/>
      <c r="DE139" s="37"/>
      <c r="DF139" s="37"/>
      <c r="DG139" s="37"/>
      <c r="DH139" s="37"/>
      <c r="DI139" s="37"/>
      <c r="DJ139" s="37"/>
      <c r="DK139" s="37"/>
      <c r="DL139" s="37"/>
      <c r="DM139" s="37"/>
      <c r="DN139" s="37"/>
      <c r="DO139" s="37"/>
      <c r="DP139" s="37"/>
      <c r="DQ139" s="37"/>
      <c r="DR139" s="37"/>
      <c r="DS139" s="37"/>
      <c r="DT139" s="37"/>
      <c r="DU139" s="3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  <c r="FE139" s="37"/>
      <c r="FF139" s="37"/>
      <c r="FG139" s="37"/>
      <c r="FH139" s="37"/>
      <c r="FI139" s="37"/>
      <c r="FJ139" s="37"/>
      <c r="FK139" s="37"/>
      <c r="FL139" s="37"/>
      <c r="FM139" s="37"/>
      <c r="FN139" s="37"/>
      <c r="FO139" s="37"/>
      <c r="FP139" s="37"/>
      <c r="FQ139" s="37"/>
      <c r="FR139" s="37"/>
      <c r="FS139" s="37"/>
      <c r="FT139" s="37"/>
      <c r="FU139" s="37"/>
      <c r="FV139" s="37"/>
      <c r="FW139" s="37"/>
      <c r="FX139" s="37"/>
      <c r="FY139" s="37"/>
      <c r="FZ139" s="37"/>
      <c r="GA139" s="37"/>
      <c r="GB139" s="37"/>
      <c r="GC139" s="37"/>
      <c r="GD139" s="37"/>
      <c r="GE139" s="37"/>
      <c r="GF139" s="37"/>
      <c r="GG139" s="37"/>
      <c r="GH139" s="37"/>
      <c r="GI139" s="37"/>
      <c r="GJ139" s="37"/>
      <c r="GK139" s="37"/>
      <c r="GL139" s="37"/>
      <c r="GM139" s="37"/>
      <c r="GN139" s="37"/>
      <c r="GO139" s="37"/>
      <c r="GP139" s="37"/>
      <c r="GQ139" s="37"/>
      <c r="GR139" s="37"/>
      <c r="GS139" s="37"/>
      <c r="GT139" s="37"/>
      <c r="GU139" s="37"/>
      <c r="GV139" s="37"/>
      <c r="GW139" s="37"/>
      <c r="GX139" s="37"/>
      <c r="GY139" s="37"/>
      <c r="GZ139" s="37"/>
      <c r="HA139" s="37"/>
      <c r="HB139" s="37"/>
      <c r="HC139" s="37"/>
      <c r="HD139" s="37"/>
      <c r="HE139" s="37"/>
      <c r="HF139" s="37"/>
      <c r="HG139" s="37"/>
      <c r="HH139" s="37"/>
      <c r="HI139" s="37"/>
      <c r="HJ139" s="37"/>
      <c r="HK139" s="37"/>
      <c r="HL139" s="37"/>
      <c r="HM139" s="37"/>
      <c r="HN139" s="37"/>
      <c r="HO139" s="37"/>
      <c r="HP139" s="37"/>
      <c r="HQ139" s="37"/>
      <c r="HR139" s="37"/>
      <c r="HS139" s="37"/>
      <c r="HT139" s="37"/>
      <c r="HU139" s="37"/>
      <c r="HV139" s="37"/>
      <c r="HW139" s="37"/>
      <c r="HX139" s="37"/>
      <c r="HY139" s="37"/>
      <c r="HZ139" s="37"/>
      <c r="IA139" s="37"/>
      <c r="IB139" s="37"/>
      <c r="IC139" s="37"/>
      <c r="ID139" s="37"/>
      <c r="IE139" s="37"/>
      <c r="IF139" s="37"/>
      <c r="IG139" s="37"/>
      <c r="IH139" s="37"/>
      <c r="II139" s="37"/>
      <c r="IJ139" s="37"/>
      <c r="IK139" s="37"/>
      <c r="IL139" s="37"/>
      <c r="IM139" s="37"/>
      <c r="IN139" s="37"/>
      <c r="IO139" s="37"/>
      <c r="IP139" s="37"/>
      <c r="IQ139" s="37"/>
      <c r="IR139" s="37"/>
      <c r="IS139" s="37"/>
      <c r="IT139" s="37"/>
      <c r="IU139" s="37"/>
      <c r="IV139" s="37"/>
      <c r="IW139" s="37"/>
      <c r="IX139" s="37"/>
      <c r="IY139" s="37"/>
      <c r="IZ139" s="37"/>
      <c r="JA139" s="37"/>
      <c r="JB139" s="37"/>
      <c r="JC139" s="37"/>
      <c r="JD139" s="37"/>
      <c r="JE139" s="37"/>
      <c r="JF139" s="37"/>
      <c r="JG139" s="37"/>
      <c r="JH139" s="37"/>
      <c r="JI139" s="37"/>
      <c r="JJ139" s="37"/>
      <c r="JK139" s="37"/>
      <c r="JL139" s="37"/>
      <c r="JM139" s="37"/>
      <c r="JN139" s="37"/>
      <c r="JO139" s="37"/>
      <c r="JP139" s="37"/>
      <c r="JQ139" s="37"/>
      <c r="JR139" s="37"/>
      <c r="JS139" s="37"/>
      <c r="JT139" s="37"/>
      <c r="JU139" s="37"/>
      <c r="JV139" s="37"/>
      <c r="JW139" s="37"/>
      <c r="JX139" s="37"/>
      <c r="JY139" s="37"/>
      <c r="JZ139" s="37"/>
      <c r="KA139" s="37"/>
      <c r="KB139" s="37"/>
      <c r="KC139" s="37"/>
      <c r="KD139" s="37"/>
      <c r="KE139" s="37"/>
      <c r="KF139" s="37"/>
      <c r="KG139" s="37"/>
      <c r="KH139" s="37"/>
      <c r="KI139" s="37"/>
      <c r="KJ139" s="37"/>
      <c r="KK139" s="37"/>
      <c r="KL139" s="37"/>
      <c r="KM139" s="37"/>
      <c r="KN139" s="37"/>
      <c r="KO139" s="37"/>
      <c r="KP139" s="37"/>
      <c r="KQ139" s="37"/>
      <c r="KR139" s="37"/>
      <c r="KS139" s="37"/>
      <c r="KT139" s="37"/>
      <c r="KU139" s="37"/>
      <c r="KV139" s="37"/>
      <c r="KW139" s="37"/>
      <c r="KX139" s="37"/>
      <c r="KY139" s="37"/>
      <c r="KZ139" s="37"/>
      <c r="LA139" s="37"/>
      <c r="LB139" s="37"/>
      <c r="LC139" s="37"/>
      <c r="LD139" s="37"/>
      <c r="LE139" s="37"/>
      <c r="LF139" s="37"/>
      <c r="LG139" s="37"/>
      <c r="LH139" s="37"/>
      <c r="LI139" s="37"/>
      <c r="LJ139" s="37"/>
      <c r="LK139" s="37"/>
      <c r="LL139" s="37"/>
      <c r="LM139" s="37"/>
      <c r="LN139" s="37"/>
      <c r="LO139" s="37"/>
      <c r="LP139" s="37"/>
      <c r="LQ139" s="37"/>
      <c r="LR139" s="37"/>
      <c r="LS139" s="37"/>
      <c r="LT139" s="37"/>
      <c r="LU139" s="37"/>
      <c r="LV139" s="37"/>
      <c r="LW139" s="37"/>
      <c r="LX139" s="37"/>
      <c r="LY139" s="37"/>
      <c r="LZ139" s="37"/>
      <c r="MA139" s="37"/>
      <c r="MB139" s="37"/>
      <c r="MC139" s="37"/>
      <c r="MD139" s="37"/>
      <c r="ME139" s="37"/>
      <c r="MF139" s="37"/>
      <c r="MG139" s="37"/>
      <c r="MH139" s="37"/>
      <c r="MI139" s="37"/>
      <c r="MJ139" s="37"/>
      <c r="MK139" s="37"/>
      <c r="ML139" s="37"/>
      <c r="MM139" s="37"/>
      <c r="MN139" s="37"/>
      <c r="MO139" s="37"/>
      <c r="MP139" s="37"/>
      <c r="MQ139" s="37"/>
      <c r="MR139" s="37"/>
      <c r="MS139" s="37"/>
      <c r="MT139" s="37"/>
      <c r="MU139" s="37"/>
      <c r="MV139" s="37"/>
      <c r="MW139" s="37"/>
      <c r="MX139" s="37"/>
      <c r="MY139" s="37"/>
      <c r="MZ139" s="37"/>
      <c r="NA139" s="37"/>
      <c r="NB139" s="37"/>
      <c r="NC139" s="37"/>
      <c r="ND139" s="37"/>
      <c r="NE139" s="37"/>
      <c r="NF139" s="37"/>
      <c r="NG139" s="37"/>
      <c r="NH139" s="37"/>
      <c r="NI139" s="37"/>
      <c r="NJ139" s="37"/>
      <c r="NK139" s="37"/>
      <c r="NL139" s="37"/>
      <c r="NM139" s="37"/>
      <c r="NN139" s="37"/>
      <c r="NO139" s="37"/>
      <c r="NP139" s="37"/>
      <c r="NQ139" s="37"/>
      <c r="NR139" s="37"/>
      <c r="NS139" s="37"/>
      <c r="NT139" s="37"/>
      <c r="NU139" s="37"/>
      <c r="NV139" s="37"/>
      <c r="NW139" s="37"/>
      <c r="NX139" s="37"/>
      <c r="NY139" s="37"/>
      <c r="NZ139" s="37"/>
      <c r="OA139" s="37"/>
      <c r="OB139" s="37"/>
      <c r="OC139" s="37"/>
      <c r="OD139" s="37"/>
      <c r="OE139" s="37"/>
      <c r="OF139" s="37"/>
      <c r="OG139" s="37"/>
      <c r="OH139" s="37"/>
      <c r="OI139" s="37"/>
      <c r="OJ139" s="37"/>
      <c r="OK139" s="37"/>
      <c r="OL139" s="37"/>
      <c r="OM139" s="37"/>
    </row>
    <row r="140" spans="1:403" x14ac:dyDescent="0.3">
      <c r="A140" s="2" t="s">
        <v>92</v>
      </c>
      <c r="B140" s="2" t="s">
        <v>278</v>
      </c>
      <c r="C140" s="2" t="s">
        <v>1591</v>
      </c>
      <c r="D140" s="6" t="s">
        <v>1555</v>
      </c>
      <c r="E140" s="6" t="s">
        <v>102</v>
      </c>
      <c r="F140" s="6">
        <v>131</v>
      </c>
      <c r="G140" s="72">
        <f>64*90%</f>
        <v>57.6</v>
      </c>
      <c r="H140" s="6" t="s">
        <v>98</v>
      </c>
      <c r="I140" s="6" t="s">
        <v>98</v>
      </c>
      <c r="J140" s="6" t="s">
        <v>98</v>
      </c>
      <c r="K140" s="6" t="s">
        <v>98</v>
      </c>
      <c r="L140" s="6" t="s">
        <v>98</v>
      </c>
      <c r="M140" s="6" t="s">
        <v>98</v>
      </c>
      <c r="N140" s="6" t="s">
        <v>98</v>
      </c>
      <c r="O140" s="6" t="s">
        <v>98</v>
      </c>
      <c r="P140" s="6" t="s">
        <v>98</v>
      </c>
      <c r="Q140" s="6" t="s">
        <v>98</v>
      </c>
      <c r="R140" s="6" t="s">
        <v>98</v>
      </c>
      <c r="S140" s="6" t="s">
        <v>98</v>
      </c>
      <c r="T140" s="6" t="s">
        <v>98</v>
      </c>
      <c r="U140" s="6" t="s">
        <v>98</v>
      </c>
      <c r="V140" s="6" t="s">
        <v>98</v>
      </c>
      <c r="W140" s="6" t="s">
        <v>98</v>
      </c>
      <c r="X140" s="6" t="s">
        <v>98</v>
      </c>
      <c r="Y140" s="6">
        <v>0</v>
      </c>
      <c r="Z140" s="6">
        <v>0</v>
      </c>
      <c r="AA140" s="6" t="s">
        <v>98</v>
      </c>
      <c r="AB140" s="6" t="s">
        <v>98</v>
      </c>
      <c r="AC140" s="7"/>
      <c r="AD140" s="7"/>
      <c r="AE140" s="7"/>
      <c r="AF140" s="7"/>
      <c r="AG140" s="7"/>
      <c r="AH140" s="7"/>
      <c r="AI140" s="6" t="s">
        <v>96</v>
      </c>
      <c r="AJ140" s="5"/>
      <c r="AK140" s="6" t="s">
        <v>98</v>
      </c>
      <c r="AL140" s="6" t="s">
        <v>98</v>
      </c>
      <c r="AM140" s="6" t="s">
        <v>98</v>
      </c>
      <c r="AN140" s="6" t="s">
        <v>98</v>
      </c>
      <c r="AO140" s="6" t="s">
        <v>98</v>
      </c>
      <c r="AP140" s="6" t="s">
        <v>98</v>
      </c>
      <c r="AQ140" s="6" t="s">
        <v>98</v>
      </c>
      <c r="AR140" s="6" t="s">
        <v>98</v>
      </c>
      <c r="AS140" s="6" t="s">
        <v>98</v>
      </c>
      <c r="AT140" s="6" t="s">
        <v>98</v>
      </c>
      <c r="AU140" s="6">
        <v>100</v>
      </c>
      <c r="AV140" s="6">
        <v>70</v>
      </c>
      <c r="AW140" s="6">
        <v>30</v>
      </c>
      <c r="AX140" s="6">
        <v>0</v>
      </c>
      <c r="AY140" s="6">
        <v>0</v>
      </c>
      <c r="AZ140" s="6">
        <v>0</v>
      </c>
      <c r="BA140" s="6">
        <v>0</v>
      </c>
      <c r="BB140" s="6">
        <v>90</v>
      </c>
      <c r="BC140" s="6">
        <v>0</v>
      </c>
      <c r="BD140" s="6">
        <v>10</v>
      </c>
      <c r="BE140" s="6">
        <v>100</v>
      </c>
      <c r="BF140" s="6">
        <v>100</v>
      </c>
      <c r="BG140" s="6">
        <v>100</v>
      </c>
      <c r="BH140" s="6">
        <v>70</v>
      </c>
      <c r="BI140" s="6">
        <v>70</v>
      </c>
      <c r="BJ140" s="6">
        <v>0</v>
      </c>
      <c r="BK140" s="6">
        <v>10</v>
      </c>
      <c r="BL140" s="6">
        <v>90</v>
      </c>
      <c r="BM140" s="6">
        <v>100</v>
      </c>
      <c r="BN140" s="6">
        <v>2</v>
      </c>
      <c r="BO140" s="6" t="s">
        <v>96</v>
      </c>
      <c r="BP140" s="6" t="s">
        <v>97</v>
      </c>
      <c r="BQ140" s="6" t="s">
        <v>98</v>
      </c>
      <c r="BR140" s="6" t="s">
        <v>97</v>
      </c>
      <c r="BS140" s="6" t="s">
        <v>97</v>
      </c>
      <c r="BT140" s="6" t="s">
        <v>97</v>
      </c>
      <c r="BU140" s="6" t="s">
        <v>97</v>
      </c>
      <c r="BV140" s="6" t="s">
        <v>96</v>
      </c>
      <c r="BW140" s="5">
        <v>1</v>
      </c>
      <c r="BX140" s="5">
        <v>1</v>
      </c>
      <c r="BY140" s="5">
        <v>6</v>
      </c>
      <c r="BZ140" s="5">
        <v>17</v>
      </c>
      <c r="CA140" s="5">
        <v>17</v>
      </c>
      <c r="CB140" s="6" t="s">
        <v>98</v>
      </c>
      <c r="CC140" s="6" t="s">
        <v>98</v>
      </c>
      <c r="CD140" s="6" t="s">
        <v>98</v>
      </c>
      <c r="CE140" s="6" t="s">
        <v>98</v>
      </c>
      <c r="CF140" s="6" t="s">
        <v>98</v>
      </c>
      <c r="CG140" s="6" t="s">
        <v>98</v>
      </c>
      <c r="CH140" s="6" t="s">
        <v>98</v>
      </c>
      <c r="CI140" s="6" t="s">
        <v>98</v>
      </c>
      <c r="CJ140" s="6">
        <v>7</v>
      </c>
      <c r="CK140" s="6">
        <v>7</v>
      </c>
      <c r="CL140" s="6">
        <v>7</v>
      </c>
      <c r="CM140" s="6">
        <v>0</v>
      </c>
      <c r="CN140" s="6">
        <v>7</v>
      </c>
      <c r="CO140" s="6">
        <v>0</v>
      </c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7"/>
      <c r="DB140" s="37"/>
      <c r="DC140" s="37"/>
      <c r="DD140" s="37"/>
      <c r="DE140" s="37"/>
      <c r="DF140" s="37"/>
      <c r="DG140" s="37"/>
      <c r="DH140" s="37"/>
      <c r="DI140" s="37"/>
      <c r="DJ140" s="37"/>
      <c r="DK140" s="37"/>
      <c r="DL140" s="37"/>
      <c r="DM140" s="37"/>
      <c r="DN140" s="37"/>
      <c r="DO140" s="37"/>
      <c r="DP140" s="37"/>
      <c r="DQ140" s="37"/>
      <c r="DR140" s="37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  <c r="FF140" s="37"/>
      <c r="FG140" s="37"/>
      <c r="FH140" s="37"/>
      <c r="FI140" s="37"/>
      <c r="FJ140" s="37"/>
      <c r="FK140" s="37"/>
      <c r="FL140" s="37"/>
      <c r="FM140" s="37"/>
      <c r="FN140" s="37"/>
      <c r="FO140" s="37"/>
      <c r="FP140" s="37"/>
      <c r="FQ140" s="37"/>
      <c r="FR140" s="37"/>
      <c r="FS140" s="37"/>
      <c r="FT140" s="37"/>
      <c r="FU140" s="37"/>
      <c r="FV140" s="37"/>
      <c r="FW140" s="37"/>
      <c r="FX140" s="37"/>
      <c r="FY140" s="37"/>
      <c r="FZ140" s="37"/>
      <c r="GA140" s="37"/>
      <c r="GB140" s="37"/>
      <c r="GC140" s="37"/>
      <c r="GD140" s="37"/>
      <c r="GE140" s="37"/>
      <c r="GF140" s="37"/>
      <c r="GG140" s="37"/>
      <c r="GH140" s="37"/>
      <c r="GI140" s="37"/>
      <c r="GJ140" s="37"/>
      <c r="GK140" s="37"/>
      <c r="GL140" s="37"/>
      <c r="GM140" s="37"/>
      <c r="GN140" s="37"/>
      <c r="GO140" s="37"/>
      <c r="GP140" s="37"/>
      <c r="GQ140" s="37"/>
      <c r="GR140" s="37"/>
      <c r="GS140" s="37"/>
      <c r="GT140" s="37"/>
      <c r="GU140" s="37"/>
      <c r="GV140" s="37"/>
      <c r="GW140" s="37"/>
      <c r="GX140" s="37"/>
      <c r="GY140" s="37"/>
      <c r="GZ140" s="37"/>
      <c r="HA140" s="37"/>
      <c r="HB140" s="37"/>
      <c r="HC140" s="37"/>
      <c r="HD140" s="37"/>
      <c r="HE140" s="37"/>
      <c r="HF140" s="37"/>
      <c r="HG140" s="37"/>
      <c r="HH140" s="37"/>
      <c r="HI140" s="37"/>
      <c r="HJ140" s="37"/>
      <c r="HK140" s="37"/>
      <c r="HL140" s="37"/>
      <c r="HM140" s="37"/>
      <c r="HN140" s="37"/>
      <c r="HO140" s="37"/>
      <c r="HP140" s="37"/>
      <c r="HQ140" s="37"/>
      <c r="HR140" s="37"/>
      <c r="HS140" s="37"/>
      <c r="HT140" s="37"/>
      <c r="HU140" s="37"/>
      <c r="HV140" s="37"/>
      <c r="HW140" s="37"/>
      <c r="HX140" s="37"/>
      <c r="HY140" s="37"/>
      <c r="HZ140" s="37"/>
      <c r="IA140" s="37"/>
      <c r="IB140" s="37"/>
      <c r="IC140" s="37"/>
      <c r="ID140" s="37"/>
      <c r="IE140" s="37"/>
      <c r="IF140" s="37"/>
      <c r="IG140" s="37"/>
      <c r="IH140" s="37"/>
      <c r="II140" s="37"/>
      <c r="IJ140" s="37"/>
      <c r="IK140" s="37"/>
      <c r="IL140" s="37"/>
      <c r="IM140" s="37"/>
      <c r="IN140" s="37"/>
      <c r="IO140" s="37"/>
      <c r="IP140" s="37"/>
      <c r="IQ140" s="37"/>
      <c r="IR140" s="37"/>
      <c r="IS140" s="37"/>
      <c r="IT140" s="37"/>
      <c r="IU140" s="37"/>
      <c r="IV140" s="37"/>
      <c r="IW140" s="37"/>
      <c r="IX140" s="37"/>
      <c r="IY140" s="37"/>
      <c r="IZ140" s="37"/>
      <c r="JA140" s="37"/>
      <c r="JB140" s="37"/>
      <c r="JC140" s="37"/>
      <c r="JD140" s="37"/>
      <c r="JE140" s="37"/>
      <c r="JF140" s="37"/>
      <c r="JG140" s="37"/>
      <c r="JH140" s="37"/>
      <c r="JI140" s="37"/>
      <c r="JJ140" s="37"/>
      <c r="JK140" s="37"/>
      <c r="JL140" s="37"/>
      <c r="JM140" s="37"/>
      <c r="JN140" s="37"/>
      <c r="JO140" s="37"/>
      <c r="JP140" s="37"/>
      <c r="JQ140" s="37"/>
      <c r="JR140" s="37"/>
      <c r="JS140" s="37"/>
      <c r="JT140" s="37"/>
      <c r="JU140" s="37"/>
      <c r="JV140" s="37"/>
      <c r="JW140" s="37"/>
      <c r="JX140" s="37"/>
      <c r="JY140" s="37"/>
      <c r="JZ140" s="37"/>
      <c r="KA140" s="37"/>
      <c r="KB140" s="37"/>
      <c r="KC140" s="37"/>
      <c r="KD140" s="37"/>
      <c r="KE140" s="37"/>
      <c r="KF140" s="37"/>
      <c r="KG140" s="37"/>
      <c r="KH140" s="37"/>
      <c r="KI140" s="37"/>
      <c r="KJ140" s="37"/>
      <c r="KK140" s="37"/>
      <c r="KL140" s="37"/>
      <c r="KM140" s="37"/>
      <c r="KN140" s="37"/>
      <c r="KO140" s="37"/>
      <c r="KP140" s="37"/>
      <c r="KQ140" s="37"/>
      <c r="KR140" s="37"/>
      <c r="KS140" s="37"/>
      <c r="KT140" s="37"/>
      <c r="KU140" s="37"/>
      <c r="KV140" s="37"/>
      <c r="KW140" s="37"/>
      <c r="KX140" s="37"/>
      <c r="KY140" s="37"/>
      <c r="KZ140" s="37"/>
      <c r="LA140" s="37"/>
      <c r="LB140" s="37"/>
      <c r="LC140" s="37"/>
      <c r="LD140" s="37"/>
      <c r="LE140" s="37"/>
      <c r="LF140" s="37"/>
      <c r="LG140" s="37"/>
      <c r="LH140" s="37"/>
      <c r="LI140" s="37"/>
      <c r="LJ140" s="37"/>
      <c r="LK140" s="37"/>
      <c r="LL140" s="37"/>
      <c r="LM140" s="37"/>
      <c r="LN140" s="37"/>
      <c r="LO140" s="37"/>
      <c r="LP140" s="37"/>
      <c r="LQ140" s="37"/>
      <c r="LR140" s="37"/>
      <c r="LS140" s="37"/>
      <c r="LT140" s="37"/>
      <c r="LU140" s="37"/>
      <c r="LV140" s="37"/>
      <c r="LW140" s="37"/>
      <c r="LX140" s="37"/>
      <c r="LY140" s="37"/>
      <c r="LZ140" s="37"/>
      <c r="MA140" s="37"/>
      <c r="MB140" s="37"/>
      <c r="MC140" s="37"/>
      <c r="MD140" s="37"/>
      <c r="ME140" s="37"/>
      <c r="MF140" s="37"/>
      <c r="MG140" s="37"/>
      <c r="MH140" s="37"/>
      <c r="MI140" s="37"/>
      <c r="MJ140" s="37"/>
      <c r="MK140" s="37"/>
      <c r="ML140" s="37"/>
      <c r="MM140" s="37"/>
      <c r="MN140" s="37"/>
      <c r="MO140" s="37"/>
      <c r="MP140" s="37"/>
      <c r="MQ140" s="37"/>
      <c r="MR140" s="37"/>
      <c r="MS140" s="37"/>
      <c r="MT140" s="37"/>
      <c r="MU140" s="37"/>
      <c r="MV140" s="37"/>
      <c r="MW140" s="37"/>
      <c r="MX140" s="37"/>
      <c r="MY140" s="37"/>
      <c r="MZ140" s="37"/>
      <c r="NA140" s="37"/>
      <c r="NB140" s="37"/>
      <c r="NC140" s="37"/>
      <c r="ND140" s="37"/>
      <c r="NE140" s="37"/>
      <c r="NF140" s="37"/>
      <c r="NG140" s="37"/>
      <c r="NH140" s="37"/>
      <c r="NI140" s="37"/>
      <c r="NJ140" s="37"/>
      <c r="NK140" s="37"/>
      <c r="NL140" s="37"/>
      <c r="NM140" s="37"/>
      <c r="NN140" s="37"/>
      <c r="NO140" s="37"/>
      <c r="NP140" s="37"/>
      <c r="NQ140" s="37"/>
      <c r="NR140" s="37"/>
      <c r="NS140" s="37"/>
      <c r="NT140" s="37"/>
      <c r="NU140" s="37"/>
      <c r="NV140" s="37"/>
      <c r="NW140" s="37"/>
      <c r="NX140" s="37"/>
      <c r="NY140" s="37"/>
      <c r="NZ140" s="37"/>
      <c r="OA140" s="37"/>
      <c r="OB140" s="37"/>
      <c r="OC140" s="37"/>
      <c r="OD140" s="37"/>
      <c r="OE140" s="37"/>
      <c r="OF140" s="37"/>
      <c r="OG140" s="37"/>
      <c r="OH140" s="37"/>
      <c r="OI140" s="37"/>
      <c r="OJ140" s="37"/>
      <c r="OK140" s="37"/>
      <c r="OL140" s="37"/>
      <c r="OM140" s="37"/>
    </row>
    <row r="141" spans="1:403" x14ac:dyDescent="0.3">
      <c r="A141" s="2" t="s">
        <v>92</v>
      </c>
      <c r="B141" s="2" t="s">
        <v>278</v>
      </c>
      <c r="C141" s="2" t="s">
        <v>280</v>
      </c>
      <c r="D141" s="2" t="s">
        <v>281</v>
      </c>
      <c r="E141" s="6" t="s">
        <v>104</v>
      </c>
      <c r="F141" s="5">
        <v>56</v>
      </c>
      <c r="G141" s="5">
        <v>4</v>
      </c>
      <c r="H141" s="5">
        <v>4</v>
      </c>
      <c r="I141" s="5">
        <v>4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56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6" t="s">
        <v>96</v>
      </c>
      <c r="AB141" s="6" t="s">
        <v>97</v>
      </c>
      <c r="AC141" s="7"/>
      <c r="AD141" s="6" t="s">
        <v>96</v>
      </c>
      <c r="AE141" s="9" t="s">
        <v>96</v>
      </c>
      <c r="AF141" s="7"/>
      <c r="AG141" s="7"/>
      <c r="AH141" s="7"/>
      <c r="AI141" s="7"/>
      <c r="AJ141" s="5">
        <v>3000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1</v>
      </c>
      <c r="AQ141" s="8">
        <v>0</v>
      </c>
      <c r="AR141" s="8">
        <v>0</v>
      </c>
      <c r="AS141" s="8">
        <v>0</v>
      </c>
      <c r="AT141" s="8">
        <v>0</v>
      </c>
      <c r="AU141" s="5">
        <v>0</v>
      </c>
      <c r="AV141" s="5">
        <v>0</v>
      </c>
      <c r="AW141" s="5">
        <v>100</v>
      </c>
      <c r="AX141" s="5">
        <v>0</v>
      </c>
      <c r="AY141" s="5">
        <v>0</v>
      </c>
      <c r="AZ141" s="5">
        <v>0</v>
      </c>
      <c r="BA141" s="5">
        <v>0</v>
      </c>
      <c r="BB141" s="5">
        <v>100</v>
      </c>
      <c r="BC141" s="5">
        <v>0</v>
      </c>
      <c r="BD141" s="5">
        <v>0</v>
      </c>
      <c r="BE141" s="5">
        <v>100</v>
      </c>
      <c r="BF141" s="5">
        <v>100</v>
      </c>
      <c r="BG141" s="5">
        <v>100</v>
      </c>
      <c r="BH141" s="5">
        <v>0</v>
      </c>
      <c r="BI141" s="5">
        <v>0</v>
      </c>
      <c r="BJ141" s="5">
        <v>0</v>
      </c>
      <c r="BK141" s="5">
        <v>0</v>
      </c>
      <c r="BL141" s="5">
        <v>100</v>
      </c>
      <c r="BM141" s="5">
        <v>100</v>
      </c>
      <c r="BN141" s="5">
        <v>3</v>
      </c>
      <c r="BO141" s="5" t="s">
        <v>96</v>
      </c>
      <c r="BP141" s="5" t="s">
        <v>97</v>
      </c>
      <c r="BQ141" s="5" t="s">
        <v>98</v>
      </c>
      <c r="BR141" s="6" t="s">
        <v>96</v>
      </c>
      <c r="BS141" s="6" t="s">
        <v>97</v>
      </c>
      <c r="BT141" s="6" t="s">
        <v>97</v>
      </c>
      <c r="BU141" s="6" t="s">
        <v>97</v>
      </c>
      <c r="BV141" s="6" t="s">
        <v>97</v>
      </c>
      <c r="BW141" s="5">
        <v>3</v>
      </c>
      <c r="BX141" s="5">
        <v>3</v>
      </c>
      <c r="BY141" s="5">
        <v>10</v>
      </c>
      <c r="BZ141" s="5">
        <v>20</v>
      </c>
      <c r="CA141" s="5">
        <v>14</v>
      </c>
      <c r="CB141" s="6" t="s">
        <v>96</v>
      </c>
      <c r="CC141" s="6" t="s">
        <v>96</v>
      </c>
      <c r="CD141" s="6" t="s">
        <v>96</v>
      </c>
      <c r="CE141" s="6" t="s">
        <v>96</v>
      </c>
      <c r="CF141" s="6" t="s">
        <v>96</v>
      </c>
      <c r="CG141" s="6" t="s">
        <v>96</v>
      </c>
      <c r="CH141" s="6" t="s">
        <v>97</v>
      </c>
      <c r="CI141" s="6" t="s">
        <v>97</v>
      </c>
      <c r="CJ141" s="5">
        <v>10</v>
      </c>
      <c r="CK141" s="5">
        <v>12</v>
      </c>
      <c r="CL141" s="5">
        <v>10</v>
      </c>
      <c r="CM141" s="5">
        <v>0</v>
      </c>
      <c r="CN141" s="5">
        <v>10</v>
      </c>
      <c r="CO141" s="5">
        <v>3</v>
      </c>
    </row>
    <row r="142" spans="1:403" x14ac:dyDescent="0.3">
      <c r="A142" s="2" t="s">
        <v>92</v>
      </c>
      <c r="B142" s="2" t="s">
        <v>278</v>
      </c>
      <c r="C142" s="2" t="s">
        <v>1592</v>
      </c>
      <c r="D142" s="6" t="s">
        <v>1555</v>
      </c>
      <c r="E142" s="6" t="s">
        <v>102</v>
      </c>
      <c r="F142" s="6">
        <v>207</v>
      </c>
      <c r="G142" s="72">
        <f>37*84%</f>
        <v>31.08</v>
      </c>
      <c r="H142" s="6" t="s">
        <v>98</v>
      </c>
      <c r="I142" s="6" t="s">
        <v>98</v>
      </c>
      <c r="J142" s="6" t="s">
        <v>98</v>
      </c>
      <c r="K142" s="6" t="s">
        <v>98</v>
      </c>
      <c r="L142" s="6" t="s">
        <v>98</v>
      </c>
      <c r="M142" s="6" t="s">
        <v>98</v>
      </c>
      <c r="N142" s="6" t="s">
        <v>98</v>
      </c>
      <c r="O142" s="6" t="s">
        <v>98</v>
      </c>
      <c r="P142" s="6" t="s">
        <v>98</v>
      </c>
      <c r="Q142" s="6" t="s">
        <v>98</v>
      </c>
      <c r="R142" s="6" t="s">
        <v>98</v>
      </c>
      <c r="S142" s="6" t="s">
        <v>98</v>
      </c>
      <c r="T142" s="6" t="s">
        <v>98</v>
      </c>
      <c r="U142" s="6" t="s">
        <v>98</v>
      </c>
      <c r="V142" s="6" t="s">
        <v>98</v>
      </c>
      <c r="W142" s="6" t="s">
        <v>98</v>
      </c>
      <c r="X142" s="6" t="s">
        <v>98</v>
      </c>
      <c r="Y142" s="6">
        <v>0</v>
      </c>
      <c r="Z142" s="6">
        <v>0</v>
      </c>
      <c r="AA142" s="6" t="s">
        <v>98</v>
      </c>
      <c r="AB142" s="6" t="s">
        <v>98</v>
      </c>
      <c r="AC142" s="7"/>
      <c r="AD142" s="7"/>
      <c r="AE142" s="7"/>
      <c r="AF142" s="7"/>
      <c r="AG142" s="7"/>
      <c r="AH142" s="7"/>
      <c r="AI142" s="6" t="s">
        <v>96</v>
      </c>
      <c r="AJ142" s="5"/>
      <c r="AK142" s="6" t="s">
        <v>98</v>
      </c>
      <c r="AL142" s="6" t="s">
        <v>98</v>
      </c>
      <c r="AM142" s="6" t="s">
        <v>98</v>
      </c>
      <c r="AN142" s="6" t="s">
        <v>98</v>
      </c>
      <c r="AO142" s="6" t="s">
        <v>98</v>
      </c>
      <c r="AP142" s="6" t="s">
        <v>98</v>
      </c>
      <c r="AQ142" s="6" t="s">
        <v>98</v>
      </c>
      <c r="AR142" s="6" t="s">
        <v>98</v>
      </c>
      <c r="AS142" s="6" t="s">
        <v>98</v>
      </c>
      <c r="AT142" s="6" t="s">
        <v>98</v>
      </c>
      <c r="AU142" s="6">
        <v>0</v>
      </c>
      <c r="AV142" s="6">
        <v>0</v>
      </c>
      <c r="AW142" s="6">
        <v>16</v>
      </c>
      <c r="AX142" s="6">
        <v>84</v>
      </c>
      <c r="AY142" s="6">
        <v>0</v>
      </c>
      <c r="AZ142" s="6">
        <v>0</v>
      </c>
      <c r="BA142" s="6">
        <v>0</v>
      </c>
      <c r="BB142" s="6">
        <v>5</v>
      </c>
      <c r="BC142" s="6">
        <v>0</v>
      </c>
      <c r="BD142" s="6">
        <v>95</v>
      </c>
      <c r="BE142" s="6">
        <v>100</v>
      </c>
      <c r="BF142" s="6">
        <v>100</v>
      </c>
      <c r="BG142" s="6">
        <v>100</v>
      </c>
      <c r="BH142" s="6">
        <v>0</v>
      </c>
      <c r="BI142" s="6">
        <v>0</v>
      </c>
      <c r="BJ142" s="6">
        <v>0</v>
      </c>
      <c r="BK142" s="6">
        <v>3</v>
      </c>
      <c r="BL142" s="6">
        <v>97</v>
      </c>
      <c r="BM142" s="6">
        <v>60</v>
      </c>
      <c r="BN142" s="6">
        <v>2</v>
      </c>
      <c r="BO142" s="6" t="s">
        <v>96</v>
      </c>
      <c r="BP142" s="6" t="s">
        <v>97</v>
      </c>
      <c r="BQ142" s="6" t="s">
        <v>98</v>
      </c>
      <c r="BR142" s="6" t="s">
        <v>96</v>
      </c>
      <c r="BS142" s="6" t="s">
        <v>97</v>
      </c>
      <c r="BT142" s="6" t="s">
        <v>97</v>
      </c>
      <c r="BU142" s="6" t="s">
        <v>97</v>
      </c>
      <c r="BV142" s="6" t="s">
        <v>97</v>
      </c>
      <c r="BW142" s="5">
        <v>3</v>
      </c>
      <c r="BX142" s="5">
        <v>3</v>
      </c>
      <c r="BY142" s="5">
        <v>3</v>
      </c>
      <c r="BZ142" s="5">
        <v>10</v>
      </c>
      <c r="CA142" s="5">
        <v>15</v>
      </c>
      <c r="CB142" s="6" t="s">
        <v>98</v>
      </c>
      <c r="CC142" s="6" t="s">
        <v>98</v>
      </c>
      <c r="CD142" s="6" t="s">
        <v>98</v>
      </c>
      <c r="CE142" s="6" t="s">
        <v>98</v>
      </c>
      <c r="CF142" s="6" t="s">
        <v>98</v>
      </c>
      <c r="CG142" s="6" t="s">
        <v>98</v>
      </c>
      <c r="CH142" s="6" t="s">
        <v>98</v>
      </c>
      <c r="CI142" s="6" t="s">
        <v>98</v>
      </c>
      <c r="CJ142" s="6">
        <v>1</v>
      </c>
      <c r="CK142" s="6">
        <v>1</v>
      </c>
      <c r="CL142" s="6">
        <v>1</v>
      </c>
      <c r="CM142" s="6">
        <v>0</v>
      </c>
      <c r="CN142" s="6">
        <v>10</v>
      </c>
      <c r="CO142" s="6">
        <v>0</v>
      </c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M142" s="37"/>
      <c r="DN142" s="37"/>
      <c r="DO142" s="37"/>
      <c r="DP142" s="37"/>
      <c r="DQ142" s="37"/>
      <c r="DR142" s="37"/>
      <c r="DS142" s="37"/>
      <c r="DT142" s="37"/>
      <c r="DU142" s="37"/>
      <c r="DV142" s="37"/>
      <c r="DW142" s="37"/>
      <c r="DX142" s="37"/>
      <c r="DY142" s="37"/>
      <c r="DZ142" s="37"/>
      <c r="EA142" s="37"/>
      <c r="EB142" s="37"/>
      <c r="EC142" s="37"/>
      <c r="ED142" s="37"/>
      <c r="EE142" s="37"/>
      <c r="EF142" s="37"/>
      <c r="EG142" s="37"/>
      <c r="EH142" s="37"/>
      <c r="EI142" s="37"/>
      <c r="EJ142" s="37"/>
      <c r="EK142" s="37"/>
      <c r="EL142" s="37"/>
      <c r="EM142" s="37"/>
      <c r="EN142" s="37"/>
      <c r="EO142" s="37"/>
      <c r="EP142" s="37"/>
      <c r="EQ142" s="37"/>
      <c r="ER142" s="37"/>
      <c r="ES142" s="37"/>
      <c r="ET142" s="37"/>
      <c r="EU142" s="37"/>
      <c r="EV142" s="37"/>
      <c r="EW142" s="37"/>
      <c r="EX142" s="37"/>
      <c r="EY142" s="37"/>
      <c r="EZ142" s="37"/>
      <c r="FA142" s="37"/>
      <c r="FB142" s="37"/>
      <c r="FC142" s="37"/>
      <c r="FD142" s="37"/>
      <c r="FE142" s="37"/>
      <c r="FF142" s="37"/>
      <c r="FG142" s="37"/>
      <c r="FH142" s="37"/>
      <c r="FI142" s="37"/>
      <c r="FJ142" s="37"/>
      <c r="FK142" s="37"/>
      <c r="FL142" s="37"/>
      <c r="FM142" s="37"/>
      <c r="FN142" s="37"/>
      <c r="FO142" s="37"/>
      <c r="FP142" s="37"/>
      <c r="FQ142" s="37"/>
      <c r="FR142" s="37"/>
      <c r="FS142" s="37"/>
      <c r="FT142" s="37"/>
      <c r="FU142" s="37"/>
      <c r="FV142" s="37"/>
      <c r="FW142" s="37"/>
      <c r="FX142" s="37"/>
      <c r="FY142" s="37"/>
      <c r="FZ142" s="37"/>
      <c r="GA142" s="37"/>
      <c r="GB142" s="37"/>
      <c r="GC142" s="37"/>
      <c r="GD142" s="37"/>
      <c r="GE142" s="37"/>
      <c r="GF142" s="37"/>
      <c r="GG142" s="37"/>
      <c r="GH142" s="37"/>
      <c r="GI142" s="37"/>
      <c r="GJ142" s="37"/>
      <c r="GK142" s="37"/>
      <c r="GL142" s="37"/>
      <c r="GM142" s="37"/>
      <c r="GN142" s="37"/>
      <c r="GO142" s="37"/>
      <c r="GP142" s="37"/>
      <c r="GQ142" s="37"/>
      <c r="GR142" s="37"/>
      <c r="GS142" s="37"/>
      <c r="GT142" s="37"/>
      <c r="GU142" s="37"/>
      <c r="GV142" s="37"/>
      <c r="GW142" s="37"/>
      <c r="GX142" s="37"/>
      <c r="GY142" s="37"/>
      <c r="GZ142" s="37"/>
      <c r="HA142" s="37"/>
      <c r="HB142" s="37"/>
      <c r="HC142" s="37"/>
      <c r="HD142" s="37"/>
      <c r="HE142" s="37"/>
      <c r="HF142" s="37"/>
      <c r="HG142" s="37"/>
      <c r="HH142" s="37"/>
      <c r="HI142" s="37"/>
      <c r="HJ142" s="37"/>
      <c r="HK142" s="37"/>
      <c r="HL142" s="37"/>
      <c r="HM142" s="37"/>
      <c r="HN142" s="37"/>
      <c r="HO142" s="37"/>
      <c r="HP142" s="37"/>
      <c r="HQ142" s="37"/>
      <c r="HR142" s="37"/>
      <c r="HS142" s="37"/>
      <c r="HT142" s="37"/>
      <c r="HU142" s="37"/>
      <c r="HV142" s="37"/>
      <c r="HW142" s="37"/>
      <c r="HX142" s="37"/>
      <c r="HY142" s="37"/>
      <c r="HZ142" s="37"/>
      <c r="IA142" s="37"/>
      <c r="IB142" s="37"/>
      <c r="IC142" s="37"/>
      <c r="ID142" s="37"/>
      <c r="IE142" s="37"/>
      <c r="IF142" s="37"/>
      <c r="IG142" s="37"/>
      <c r="IH142" s="37"/>
      <c r="II142" s="37"/>
      <c r="IJ142" s="37"/>
      <c r="IK142" s="37"/>
      <c r="IL142" s="37"/>
      <c r="IM142" s="37"/>
      <c r="IN142" s="37"/>
      <c r="IO142" s="37"/>
      <c r="IP142" s="37"/>
      <c r="IQ142" s="37"/>
      <c r="IR142" s="37"/>
      <c r="IS142" s="37"/>
      <c r="IT142" s="37"/>
      <c r="IU142" s="37"/>
      <c r="IV142" s="37"/>
      <c r="IW142" s="37"/>
      <c r="IX142" s="37"/>
      <c r="IY142" s="37"/>
      <c r="IZ142" s="37"/>
      <c r="JA142" s="37"/>
      <c r="JB142" s="37"/>
      <c r="JC142" s="37"/>
      <c r="JD142" s="37"/>
      <c r="JE142" s="37"/>
      <c r="JF142" s="37"/>
      <c r="JG142" s="37"/>
      <c r="JH142" s="37"/>
      <c r="JI142" s="37"/>
      <c r="JJ142" s="37"/>
      <c r="JK142" s="37"/>
      <c r="JL142" s="37"/>
      <c r="JM142" s="37"/>
      <c r="JN142" s="37"/>
      <c r="JO142" s="37"/>
      <c r="JP142" s="37"/>
      <c r="JQ142" s="37"/>
      <c r="JR142" s="37"/>
      <c r="JS142" s="37"/>
      <c r="JT142" s="37"/>
      <c r="JU142" s="37"/>
      <c r="JV142" s="37"/>
      <c r="JW142" s="37"/>
      <c r="JX142" s="37"/>
      <c r="JY142" s="37"/>
      <c r="JZ142" s="37"/>
      <c r="KA142" s="37"/>
      <c r="KB142" s="37"/>
      <c r="KC142" s="37"/>
      <c r="KD142" s="37"/>
      <c r="KE142" s="37"/>
      <c r="KF142" s="37"/>
      <c r="KG142" s="37"/>
      <c r="KH142" s="37"/>
      <c r="KI142" s="37"/>
      <c r="KJ142" s="37"/>
      <c r="KK142" s="37"/>
      <c r="KL142" s="37"/>
      <c r="KM142" s="37"/>
      <c r="KN142" s="37"/>
      <c r="KO142" s="37"/>
      <c r="KP142" s="37"/>
      <c r="KQ142" s="37"/>
      <c r="KR142" s="37"/>
      <c r="KS142" s="37"/>
      <c r="KT142" s="37"/>
      <c r="KU142" s="37"/>
      <c r="KV142" s="37"/>
      <c r="KW142" s="37"/>
      <c r="KX142" s="37"/>
      <c r="KY142" s="37"/>
      <c r="KZ142" s="37"/>
      <c r="LA142" s="37"/>
      <c r="LB142" s="37"/>
      <c r="LC142" s="37"/>
      <c r="LD142" s="37"/>
      <c r="LE142" s="37"/>
      <c r="LF142" s="37"/>
      <c r="LG142" s="37"/>
      <c r="LH142" s="37"/>
      <c r="LI142" s="37"/>
      <c r="LJ142" s="37"/>
      <c r="LK142" s="37"/>
      <c r="LL142" s="37"/>
      <c r="LM142" s="37"/>
      <c r="LN142" s="37"/>
      <c r="LO142" s="37"/>
      <c r="LP142" s="37"/>
      <c r="LQ142" s="37"/>
      <c r="LR142" s="37"/>
      <c r="LS142" s="37"/>
      <c r="LT142" s="37"/>
      <c r="LU142" s="37"/>
      <c r="LV142" s="37"/>
      <c r="LW142" s="37"/>
      <c r="LX142" s="37"/>
      <c r="LY142" s="37"/>
      <c r="LZ142" s="37"/>
      <c r="MA142" s="37"/>
      <c r="MB142" s="37"/>
      <c r="MC142" s="37"/>
      <c r="MD142" s="37"/>
      <c r="ME142" s="37"/>
      <c r="MF142" s="37"/>
      <c r="MG142" s="37"/>
      <c r="MH142" s="37"/>
      <c r="MI142" s="37"/>
      <c r="MJ142" s="37"/>
      <c r="MK142" s="37"/>
      <c r="ML142" s="37"/>
      <c r="MM142" s="37"/>
      <c r="MN142" s="37"/>
      <c r="MO142" s="37"/>
      <c r="MP142" s="37"/>
      <c r="MQ142" s="37"/>
      <c r="MR142" s="37"/>
      <c r="MS142" s="37"/>
      <c r="MT142" s="37"/>
      <c r="MU142" s="37"/>
      <c r="MV142" s="37"/>
      <c r="MW142" s="37"/>
      <c r="MX142" s="37"/>
      <c r="MY142" s="37"/>
      <c r="MZ142" s="37"/>
      <c r="NA142" s="37"/>
      <c r="NB142" s="37"/>
      <c r="NC142" s="37"/>
      <c r="ND142" s="37"/>
      <c r="NE142" s="37"/>
      <c r="NF142" s="37"/>
      <c r="NG142" s="37"/>
      <c r="NH142" s="37"/>
      <c r="NI142" s="37"/>
      <c r="NJ142" s="37"/>
      <c r="NK142" s="37"/>
      <c r="NL142" s="37"/>
      <c r="NM142" s="37"/>
      <c r="NN142" s="37"/>
      <c r="NO142" s="37"/>
      <c r="NP142" s="37"/>
      <c r="NQ142" s="37"/>
      <c r="NR142" s="37"/>
      <c r="NS142" s="37"/>
      <c r="NT142" s="37"/>
      <c r="NU142" s="37"/>
      <c r="NV142" s="37"/>
      <c r="NW142" s="37"/>
      <c r="NX142" s="37"/>
      <c r="NY142" s="37"/>
      <c r="NZ142" s="37"/>
      <c r="OA142" s="37"/>
      <c r="OB142" s="37"/>
      <c r="OC142" s="37"/>
      <c r="OD142" s="37"/>
      <c r="OE142" s="37"/>
      <c r="OF142" s="37"/>
      <c r="OG142" s="37"/>
      <c r="OH142" s="37"/>
      <c r="OI142" s="37"/>
      <c r="OJ142" s="37"/>
      <c r="OK142" s="37"/>
      <c r="OL142" s="37"/>
      <c r="OM142" s="37"/>
    </row>
    <row r="143" spans="1:403" x14ac:dyDescent="0.3">
      <c r="A143" s="2" t="s">
        <v>92</v>
      </c>
      <c r="B143" s="2" t="s">
        <v>278</v>
      </c>
      <c r="C143" s="2" t="s">
        <v>282</v>
      </c>
      <c r="D143" s="2" t="s">
        <v>108</v>
      </c>
      <c r="E143" s="6" t="s">
        <v>95</v>
      </c>
      <c r="F143" s="5">
        <v>57</v>
      </c>
      <c r="G143" s="5">
        <v>5</v>
      </c>
      <c r="H143" s="5">
        <v>0</v>
      </c>
      <c r="I143" s="5">
        <v>0</v>
      </c>
      <c r="J143" s="5">
        <v>5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57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6" t="s">
        <v>96</v>
      </c>
      <c r="AB143" s="6" t="s">
        <v>97</v>
      </c>
      <c r="AC143" s="7"/>
      <c r="AD143" s="7"/>
      <c r="AE143" s="7"/>
      <c r="AF143" s="7"/>
      <c r="AG143" s="7"/>
      <c r="AH143" s="7"/>
      <c r="AI143" s="6" t="s">
        <v>96</v>
      </c>
      <c r="AJ143" s="5"/>
      <c r="AK143" s="8">
        <v>0.8</v>
      </c>
      <c r="AL143" s="8">
        <v>0</v>
      </c>
      <c r="AM143" s="8">
        <v>0.2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8">
        <v>0</v>
      </c>
      <c r="AU143" s="5">
        <v>0</v>
      </c>
      <c r="AV143" s="5">
        <v>0</v>
      </c>
      <c r="AW143" s="5">
        <v>50</v>
      </c>
      <c r="AX143" s="5">
        <v>50</v>
      </c>
      <c r="AY143" s="5">
        <v>0</v>
      </c>
      <c r="AZ143" s="5">
        <v>0</v>
      </c>
      <c r="BA143" s="5">
        <v>0</v>
      </c>
      <c r="BB143" s="5">
        <v>0</v>
      </c>
      <c r="BC143" s="5">
        <v>0</v>
      </c>
      <c r="BD143" s="5">
        <v>100</v>
      </c>
      <c r="BE143" s="5">
        <v>100</v>
      </c>
      <c r="BF143" s="5">
        <v>100</v>
      </c>
      <c r="BG143" s="5">
        <v>100</v>
      </c>
      <c r="BH143" s="5">
        <v>0</v>
      </c>
      <c r="BI143" s="5">
        <v>0</v>
      </c>
      <c r="BJ143" s="5">
        <v>0</v>
      </c>
      <c r="BK143" s="5">
        <v>0</v>
      </c>
      <c r="BL143" s="5">
        <v>100</v>
      </c>
      <c r="BM143" s="5">
        <v>100</v>
      </c>
      <c r="BN143" s="5">
        <v>2</v>
      </c>
      <c r="BO143" s="5" t="s">
        <v>97</v>
      </c>
      <c r="BP143" s="5" t="s">
        <v>97</v>
      </c>
      <c r="BQ143" s="5" t="s">
        <v>98</v>
      </c>
      <c r="BR143" s="6" t="s">
        <v>97</v>
      </c>
      <c r="BS143" s="6" t="s">
        <v>97</v>
      </c>
      <c r="BT143" s="6" t="s">
        <v>97</v>
      </c>
      <c r="BU143" s="6" t="s">
        <v>97</v>
      </c>
      <c r="BV143" s="6" t="s">
        <v>97</v>
      </c>
      <c r="BW143" s="5">
        <v>1</v>
      </c>
      <c r="BX143" s="5">
        <v>1</v>
      </c>
      <c r="BY143" s="5">
        <v>8</v>
      </c>
      <c r="BZ143" s="5">
        <v>12</v>
      </c>
      <c r="CA143" s="5">
        <v>12</v>
      </c>
      <c r="CB143" s="6" t="s">
        <v>98</v>
      </c>
      <c r="CC143" s="6" t="s">
        <v>98</v>
      </c>
      <c r="CD143" s="6" t="s">
        <v>96</v>
      </c>
      <c r="CE143" s="6" t="s">
        <v>96</v>
      </c>
      <c r="CF143" s="6" t="s">
        <v>96</v>
      </c>
      <c r="CG143" s="6" t="s">
        <v>96</v>
      </c>
      <c r="CH143" s="6" t="s">
        <v>97</v>
      </c>
      <c r="CI143" s="6" t="s">
        <v>97</v>
      </c>
      <c r="CJ143" s="5">
        <v>8</v>
      </c>
      <c r="CK143" s="5">
        <v>8</v>
      </c>
      <c r="CL143" s="5">
        <v>8</v>
      </c>
      <c r="CM143" s="5">
        <v>0</v>
      </c>
      <c r="CN143" s="5">
        <v>8</v>
      </c>
      <c r="CO143" s="5">
        <v>0</v>
      </c>
    </row>
    <row r="144" spans="1:403" x14ac:dyDescent="0.3">
      <c r="A144" s="2" t="s">
        <v>92</v>
      </c>
      <c r="B144" s="2" t="s">
        <v>278</v>
      </c>
      <c r="C144" s="2" t="s">
        <v>283</v>
      </c>
      <c r="D144" s="2" t="s">
        <v>284</v>
      </c>
      <c r="E144" s="6" t="s">
        <v>95</v>
      </c>
      <c r="F144" s="5">
        <v>30</v>
      </c>
      <c r="G144" s="5">
        <v>7</v>
      </c>
      <c r="H144" s="5">
        <v>0</v>
      </c>
      <c r="I144" s="5">
        <v>0</v>
      </c>
      <c r="J144" s="5">
        <v>7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30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6">
        <v>0</v>
      </c>
      <c r="AA144" s="6" t="s">
        <v>96</v>
      </c>
      <c r="AB144" s="6" t="s">
        <v>97</v>
      </c>
      <c r="AC144" s="7"/>
      <c r="AD144" s="7"/>
      <c r="AE144" s="7"/>
      <c r="AF144" s="7"/>
      <c r="AG144" s="7"/>
      <c r="AH144" s="7"/>
      <c r="AI144" s="6" t="s">
        <v>96</v>
      </c>
      <c r="AJ144" s="5"/>
      <c r="AK144" s="8">
        <v>1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8">
        <v>0</v>
      </c>
      <c r="AT144" s="8">
        <v>0</v>
      </c>
      <c r="AU144" s="5">
        <v>100</v>
      </c>
      <c r="AV144" s="5">
        <v>100</v>
      </c>
      <c r="AW144" s="5">
        <v>0</v>
      </c>
      <c r="AX144" s="5">
        <v>0</v>
      </c>
      <c r="AY144" s="5">
        <v>0</v>
      </c>
      <c r="AZ144" s="5">
        <v>0</v>
      </c>
      <c r="BA144" s="5">
        <v>0</v>
      </c>
      <c r="BB144" s="5">
        <v>30</v>
      </c>
      <c r="BC144" s="5">
        <v>0</v>
      </c>
      <c r="BD144" s="5">
        <v>70</v>
      </c>
      <c r="BE144" s="5">
        <v>100</v>
      </c>
      <c r="BF144" s="5">
        <v>100</v>
      </c>
      <c r="BG144" s="5">
        <v>100</v>
      </c>
      <c r="BH144" s="5">
        <v>0</v>
      </c>
      <c r="BI144" s="5">
        <v>0</v>
      </c>
      <c r="BJ144" s="5">
        <v>0</v>
      </c>
      <c r="BK144" s="5">
        <v>0</v>
      </c>
      <c r="BL144" s="5">
        <v>100</v>
      </c>
      <c r="BM144" s="5">
        <v>90</v>
      </c>
      <c r="BN144" s="5">
        <v>2</v>
      </c>
      <c r="BO144" s="5" t="s">
        <v>96</v>
      </c>
      <c r="BP144" s="5" t="s">
        <v>97</v>
      </c>
      <c r="BQ144" s="5" t="s">
        <v>98</v>
      </c>
      <c r="BR144" s="6" t="s">
        <v>97</v>
      </c>
      <c r="BS144" s="6" t="s">
        <v>97</v>
      </c>
      <c r="BT144" s="6" t="s">
        <v>97</v>
      </c>
      <c r="BU144" s="6" t="s">
        <v>97</v>
      </c>
      <c r="BV144" s="6" t="s">
        <v>97</v>
      </c>
      <c r="BW144" s="5">
        <v>0</v>
      </c>
      <c r="BX144" s="5">
        <v>0</v>
      </c>
      <c r="BY144" s="5">
        <v>0</v>
      </c>
      <c r="BZ144" s="5">
        <v>18</v>
      </c>
      <c r="CA144" s="5">
        <v>18</v>
      </c>
      <c r="CB144" s="6" t="s">
        <v>98</v>
      </c>
      <c r="CC144" s="6" t="s">
        <v>98</v>
      </c>
      <c r="CD144" s="6" t="s">
        <v>98</v>
      </c>
      <c r="CE144" s="6" t="s">
        <v>96</v>
      </c>
      <c r="CF144" s="6" t="s">
        <v>96</v>
      </c>
      <c r="CG144" s="6" t="s">
        <v>96</v>
      </c>
      <c r="CH144" s="6" t="s">
        <v>96</v>
      </c>
      <c r="CI144" s="6" t="s">
        <v>97</v>
      </c>
      <c r="CJ144" s="5">
        <v>7</v>
      </c>
      <c r="CK144" s="5">
        <v>7</v>
      </c>
      <c r="CL144" s="5">
        <v>7</v>
      </c>
      <c r="CM144" s="5">
        <v>0</v>
      </c>
      <c r="CN144" s="5">
        <v>0</v>
      </c>
      <c r="CO144" s="5">
        <v>0</v>
      </c>
    </row>
    <row r="145" spans="1:404" x14ac:dyDescent="0.3">
      <c r="A145" s="2" t="s">
        <v>92</v>
      </c>
      <c r="B145" s="2" t="s">
        <v>278</v>
      </c>
      <c r="C145" s="2" t="s">
        <v>285</v>
      </c>
      <c r="D145" s="2" t="s">
        <v>286</v>
      </c>
      <c r="E145" s="6" t="s">
        <v>95</v>
      </c>
      <c r="F145" s="5">
        <v>30</v>
      </c>
      <c r="G145" s="5">
        <v>8</v>
      </c>
      <c r="H145" s="5">
        <v>1</v>
      </c>
      <c r="I145" s="5">
        <v>8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30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8</v>
      </c>
      <c r="Z145" s="5">
        <v>30</v>
      </c>
      <c r="AA145" s="6" t="s">
        <v>96</v>
      </c>
      <c r="AB145" s="6" t="s">
        <v>97</v>
      </c>
      <c r="AC145" s="7"/>
      <c r="AD145" s="7"/>
      <c r="AE145" s="7"/>
      <c r="AF145" s="7"/>
      <c r="AG145" s="7"/>
      <c r="AH145" s="7"/>
      <c r="AI145" s="6" t="s">
        <v>96</v>
      </c>
      <c r="AJ145" s="5"/>
      <c r="AK145" s="8">
        <v>0</v>
      </c>
      <c r="AL145" s="8">
        <v>1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8">
        <v>0</v>
      </c>
      <c r="AU145" s="5">
        <v>100</v>
      </c>
      <c r="AV145" s="5">
        <v>100</v>
      </c>
      <c r="AW145" s="5">
        <v>0</v>
      </c>
      <c r="AX145" s="5">
        <v>0</v>
      </c>
      <c r="AY145" s="5">
        <v>0</v>
      </c>
      <c r="AZ145" s="5">
        <v>0</v>
      </c>
      <c r="BA145" s="5">
        <v>0</v>
      </c>
      <c r="BB145" s="5">
        <v>100</v>
      </c>
      <c r="BC145" s="5">
        <v>0</v>
      </c>
      <c r="BD145" s="5">
        <v>0</v>
      </c>
      <c r="BE145" s="5">
        <v>100</v>
      </c>
      <c r="BF145" s="5">
        <v>0</v>
      </c>
      <c r="BG145" s="5">
        <v>100</v>
      </c>
      <c r="BH145" s="5">
        <v>0</v>
      </c>
      <c r="BI145" s="5">
        <v>0</v>
      </c>
      <c r="BJ145" s="5">
        <v>0</v>
      </c>
      <c r="BK145" s="5">
        <v>0</v>
      </c>
      <c r="BL145" s="5">
        <v>100</v>
      </c>
      <c r="BM145" s="5">
        <v>100</v>
      </c>
      <c r="BN145" s="5">
        <v>2</v>
      </c>
      <c r="BO145" s="5" t="s">
        <v>97</v>
      </c>
      <c r="BP145" s="5" t="s">
        <v>96</v>
      </c>
      <c r="BQ145" s="5">
        <v>1</v>
      </c>
      <c r="BR145" s="6" t="s">
        <v>97</v>
      </c>
      <c r="BS145" s="6" t="s">
        <v>97</v>
      </c>
      <c r="BT145" s="6" t="s">
        <v>97</v>
      </c>
      <c r="BU145" s="6" t="s">
        <v>97</v>
      </c>
      <c r="BV145" s="6" t="s">
        <v>96</v>
      </c>
      <c r="BW145" s="5">
        <v>0</v>
      </c>
      <c r="BX145" s="5">
        <v>6</v>
      </c>
      <c r="BY145" s="5">
        <v>6</v>
      </c>
      <c r="BZ145" s="5">
        <v>16</v>
      </c>
      <c r="CA145" s="5">
        <v>16</v>
      </c>
      <c r="CB145" s="6" t="s">
        <v>98</v>
      </c>
      <c r="CC145" s="6" t="s">
        <v>98</v>
      </c>
      <c r="CD145" s="6" t="s">
        <v>96</v>
      </c>
      <c r="CE145" s="6" t="s">
        <v>96</v>
      </c>
      <c r="CF145" s="6" t="s">
        <v>96</v>
      </c>
      <c r="CG145" s="6" t="s">
        <v>96</v>
      </c>
      <c r="CH145" s="6" t="s">
        <v>97</v>
      </c>
      <c r="CI145" s="6" t="s">
        <v>97</v>
      </c>
      <c r="CJ145" s="5">
        <v>6</v>
      </c>
      <c r="CK145" s="5">
        <v>6</v>
      </c>
      <c r="CL145" s="5">
        <v>6</v>
      </c>
      <c r="CM145" s="5">
        <v>0</v>
      </c>
      <c r="CN145" s="5">
        <v>1</v>
      </c>
      <c r="CO145" s="5">
        <v>0</v>
      </c>
    </row>
    <row r="146" spans="1:404" x14ac:dyDescent="0.3">
      <c r="A146" s="2" t="s">
        <v>92</v>
      </c>
      <c r="B146" s="2" t="s">
        <v>278</v>
      </c>
      <c r="C146" s="2" t="s">
        <v>285</v>
      </c>
      <c r="D146" s="2" t="s">
        <v>186</v>
      </c>
      <c r="E146" s="6" t="s">
        <v>95</v>
      </c>
      <c r="F146" s="5">
        <v>62</v>
      </c>
      <c r="G146" s="5">
        <v>15</v>
      </c>
      <c r="H146" s="5">
        <v>0</v>
      </c>
      <c r="I146" s="5">
        <v>0</v>
      </c>
      <c r="J146" s="5">
        <v>13</v>
      </c>
      <c r="K146" s="5">
        <v>2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52</v>
      </c>
      <c r="S146" s="5">
        <v>10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6" t="s">
        <v>96</v>
      </c>
      <c r="AB146" s="6" t="s">
        <v>97</v>
      </c>
      <c r="AC146" s="7"/>
      <c r="AD146" s="7"/>
      <c r="AE146" s="7"/>
      <c r="AF146" s="7"/>
      <c r="AG146" s="7"/>
      <c r="AH146" s="7"/>
      <c r="AI146" s="6" t="s">
        <v>96</v>
      </c>
      <c r="AJ146" s="5"/>
      <c r="AK146" s="8">
        <v>0.8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0.2</v>
      </c>
      <c r="AR146" s="8">
        <v>0</v>
      </c>
      <c r="AS146" s="8">
        <v>0</v>
      </c>
      <c r="AT146" s="8">
        <v>0</v>
      </c>
      <c r="AU146" s="5">
        <v>100</v>
      </c>
      <c r="AV146" s="5">
        <v>100</v>
      </c>
      <c r="AW146" s="5">
        <v>0</v>
      </c>
      <c r="AX146" s="5">
        <v>0</v>
      </c>
      <c r="AY146" s="5">
        <v>0</v>
      </c>
      <c r="AZ146" s="5">
        <v>0</v>
      </c>
      <c r="BA146" s="5">
        <v>0</v>
      </c>
      <c r="BB146" s="5">
        <v>100</v>
      </c>
      <c r="BC146" s="5">
        <v>0</v>
      </c>
      <c r="BD146" s="5">
        <v>0</v>
      </c>
      <c r="BE146" s="5">
        <v>100</v>
      </c>
      <c r="BF146" s="5">
        <v>0</v>
      </c>
      <c r="BG146" s="5">
        <v>100</v>
      </c>
      <c r="BH146" s="5">
        <v>0</v>
      </c>
      <c r="BI146" s="5">
        <v>0</v>
      </c>
      <c r="BJ146" s="5">
        <v>0</v>
      </c>
      <c r="BK146" s="5">
        <v>0</v>
      </c>
      <c r="BL146" s="5">
        <v>100</v>
      </c>
      <c r="BM146" s="5">
        <v>100</v>
      </c>
      <c r="BN146" s="5">
        <v>2</v>
      </c>
      <c r="BO146" s="5" t="s">
        <v>97</v>
      </c>
      <c r="BP146" s="5" t="s">
        <v>96</v>
      </c>
      <c r="BQ146" s="5">
        <v>1</v>
      </c>
      <c r="BR146" s="6" t="s">
        <v>97</v>
      </c>
      <c r="BS146" s="6" t="s">
        <v>97</v>
      </c>
      <c r="BT146" s="6" t="s">
        <v>97</v>
      </c>
      <c r="BU146" s="6" t="s">
        <v>97</v>
      </c>
      <c r="BV146" s="6" t="s">
        <v>96</v>
      </c>
      <c r="BW146" s="5">
        <v>1</v>
      </c>
      <c r="BX146" s="5">
        <v>1</v>
      </c>
      <c r="BY146" s="5">
        <v>6</v>
      </c>
      <c r="BZ146" s="5">
        <v>16</v>
      </c>
      <c r="CA146" s="5">
        <v>16</v>
      </c>
      <c r="CB146" s="6" t="s">
        <v>98</v>
      </c>
      <c r="CC146" s="6" t="s">
        <v>98</v>
      </c>
      <c r="CD146" s="6" t="s">
        <v>96</v>
      </c>
      <c r="CE146" s="6" t="s">
        <v>96</v>
      </c>
      <c r="CF146" s="6" t="s">
        <v>96</v>
      </c>
      <c r="CG146" s="6" t="s">
        <v>96</v>
      </c>
      <c r="CH146" s="6" t="s">
        <v>97</v>
      </c>
      <c r="CI146" s="6" t="s">
        <v>97</v>
      </c>
      <c r="CJ146" s="5">
        <v>6</v>
      </c>
      <c r="CK146" s="5">
        <v>6</v>
      </c>
      <c r="CL146" s="5">
        <v>6</v>
      </c>
      <c r="CM146" s="5">
        <v>0</v>
      </c>
      <c r="CN146" s="5">
        <v>1</v>
      </c>
      <c r="CO146" s="5">
        <v>0</v>
      </c>
    </row>
    <row r="147" spans="1:404" x14ac:dyDescent="0.3">
      <c r="A147" s="2" t="s">
        <v>92</v>
      </c>
      <c r="B147" s="2" t="s">
        <v>278</v>
      </c>
      <c r="C147" s="2" t="s">
        <v>287</v>
      </c>
      <c r="D147" s="2" t="s">
        <v>288</v>
      </c>
      <c r="E147" s="6" t="s">
        <v>104</v>
      </c>
      <c r="F147" s="5">
        <v>400</v>
      </c>
      <c r="G147" s="5">
        <v>52</v>
      </c>
      <c r="H147" s="5">
        <v>2</v>
      </c>
      <c r="I147" s="5">
        <v>12</v>
      </c>
      <c r="J147" s="5">
        <v>40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80</v>
      </c>
      <c r="R147" s="5">
        <v>320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12</v>
      </c>
      <c r="Z147" s="5">
        <v>30</v>
      </c>
      <c r="AA147" s="6" t="s">
        <v>96</v>
      </c>
      <c r="AB147" s="6" t="s">
        <v>97</v>
      </c>
      <c r="AC147" s="6" t="s">
        <v>96</v>
      </c>
      <c r="AD147" s="7"/>
      <c r="AE147" s="9" t="s">
        <v>96</v>
      </c>
      <c r="AF147" s="9" t="s">
        <v>96</v>
      </c>
      <c r="AG147" s="7"/>
      <c r="AH147" s="7"/>
      <c r="AI147" s="7"/>
      <c r="AJ147" s="5">
        <v>1000</v>
      </c>
      <c r="AK147" s="8">
        <v>0</v>
      </c>
      <c r="AL147" s="8">
        <v>1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5">
        <v>100</v>
      </c>
      <c r="AV147" s="5">
        <v>50</v>
      </c>
      <c r="AW147" s="5">
        <v>0</v>
      </c>
      <c r="AX147" s="5">
        <v>50</v>
      </c>
      <c r="AY147" s="5">
        <v>0</v>
      </c>
      <c r="AZ147" s="5">
        <v>0</v>
      </c>
      <c r="BA147" s="5">
        <v>0</v>
      </c>
      <c r="BB147" s="5">
        <v>100</v>
      </c>
      <c r="BC147" s="5">
        <v>0</v>
      </c>
      <c r="BD147" s="5">
        <v>0</v>
      </c>
      <c r="BE147" s="5">
        <v>100</v>
      </c>
      <c r="BF147" s="5">
        <v>100</v>
      </c>
      <c r="BG147" s="5">
        <v>100</v>
      </c>
      <c r="BH147" s="5">
        <v>0</v>
      </c>
      <c r="BI147" s="5">
        <v>0</v>
      </c>
      <c r="BJ147" s="5">
        <v>0</v>
      </c>
      <c r="BK147" s="5">
        <v>0</v>
      </c>
      <c r="BL147" s="5">
        <v>100</v>
      </c>
      <c r="BM147" s="5">
        <v>100</v>
      </c>
      <c r="BN147" s="5">
        <v>5</v>
      </c>
      <c r="BO147" s="5" t="s">
        <v>96</v>
      </c>
      <c r="BP147" s="5" t="s">
        <v>97</v>
      </c>
      <c r="BQ147" s="5" t="s">
        <v>98</v>
      </c>
      <c r="BR147" s="6" t="s">
        <v>97</v>
      </c>
      <c r="BS147" s="6" t="s">
        <v>97</v>
      </c>
      <c r="BT147" s="6" t="s">
        <v>97</v>
      </c>
      <c r="BU147" s="6" t="s">
        <v>97</v>
      </c>
      <c r="BV147" s="6" t="s">
        <v>97</v>
      </c>
      <c r="BW147" s="5">
        <v>1</v>
      </c>
      <c r="BX147" s="5">
        <v>1</v>
      </c>
      <c r="BY147" s="5">
        <v>1</v>
      </c>
      <c r="BZ147" s="5">
        <v>25</v>
      </c>
      <c r="CA147" s="5">
        <v>25</v>
      </c>
      <c r="CB147" s="6" t="s">
        <v>96</v>
      </c>
      <c r="CC147" s="6" t="s">
        <v>96</v>
      </c>
      <c r="CD147" s="6" t="s">
        <v>97</v>
      </c>
      <c r="CE147" s="6" t="s">
        <v>97</v>
      </c>
      <c r="CF147" s="6" t="s">
        <v>97</v>
      </c>
      <c r="CG147" s="6" t="s">
        <v>96</v>
      </c>
      <c r="CH147" s="6" t="s">
        <v>97</v>
      </c>
      <c r="CI147" s="6" t="s">
        <v>97</v>
      </c>
      <c r="CJ147" s="5">
        <v>1</v>
      </c>
      <c r="CK147" s="5">
        <v>0</v>
      </c>
      <c r="CL147" s="5">
        <v>1</v>
      </c>
      <c r="CM147" s="5">
        <v>2</v>
      </c>
      <c r="CN147" s="5">
        <v>1</v>
      </c>
      <c r="CO147" s="5">
        <v>1</v>
      </c>
    </row>
    <row r="148" spans="1:404" x14ac:dyDescent="0.3">
      <c r="A148" s="2" t="s">
        <v>92</v>
      </c>
      <c r="B148" s="2" t="s">
        <v>278</v>
      </c>
      <c r="C148" s="2" t="s">
        <v>289</v>
      </c>
      <c r="D148" s="2" t="s">
        <v>290</v>
      </c>
      <c r="E148" s="6" t="s">
        <v>95</v>
      </c>
      <c r="F148" s="5">
        <v>62</v>
      </c>
      <c r="G148" s="5">
        <v>20</v>
      </c>
      <c r="H148" s="5">
        <v>1</v>
      </c>
      <c r="I148" s="5">
        <v>20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62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6" t="s">
        <v>96</v>
      </c>
      <c r="AB148" s="6" t="s">
        <v>96</v>
      </c>
      <c r="AC148" s="7"/>
      <c r="AD148" s="7"/>
      <c r="AE148" s="7"/>
      <c r="AF148" s="7"/>
      <c r="AG148" s="7"/>
      <c r="AH148" s="7"/>
      <c r="AI148" s="6" t="s">
        <v>96</v>
      </c>
      <c r="AJ148" s="5"/>
      <c r="AK148" s="8">
        <v>0</v>
      </c>
      <c r="AL148" s="8">
        <v>0</v>
      </c>
      <c r="AM148" s="8">
        <v>1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8">
        <v>0</v>
      </c>
      <c r="AU148" s="5">
        <v>100</v>
      </c>
      <c r="AV148" s="5">
        <v>70</v>
      </c>
      <c r="AW148" s="5">
        <v>0</v>
      </c>
      <c r="AX148" s="5">
        <v>0</v>
      </c>
      <c r="AY148" s="5">
        <v>30</v>
      </c>
      <c r="AZ148" s="5">
        <v>100</v>
      </c>
      <c r="BA148" s="5">
        <v>100</v>
      </c>
      <c r="BB148" s="5">
        <v>0</v>
      </c>
      <c r="BC148" s="5">
        <v>0</v>
      </c>
      <c r="BD148" s="5">
        <v>0</v>
      </c>
      <c r="BE148" s="5">
        <v>80</v>
      </c>
      <c r="BF148" s="5">
        <v>10</v>
      </c>
      <c r="BG148" s="5">
        <v>100</v>
      </c>
      <c r="BH148" s="5">
        <v>0</v>
      </c>
      <c r="BI148" s="5">
        <v>0</v>
      </c>
      <c r="BJ148" s="5">
        <v>0</v>
      </c>
      <c r="BK148" s="5">
        <v>0</v>
      </c>
      <c r="BL148" s="5">
        <v>100</v>
      </c>
      <c r="BM148" s="5">
        <v>69</v>
      </c>
      <c r="BN148" s="5">
        <v>4</v>
      </c>
      <c r="BO148" s="5" t="s">
        <v>97</v>
      </c>
      <c r="BP148" s="5" t="s">
        <v>96</v>
      </c>
      <c r="BQ148" s="5">
        <v>1</v>
      </c>
      <c r="BR148" s="6" t="s">
        <v>97</v>
      </c>
      <c r="BS148" s="6" t="s">
        <v>97</v>
      </c>
      <c r="BT148" s="6" t="s">
        <v>97</v>
      </c>
      <c r="BU148" s="6" t="s">
        <v>97</v>
      </c>
      <c r="BV148" s="6" t="s">
        <v>97</v>
      </c>
      <c r="BW148" s="5">
        <v>3</v>
      </c>
      <c r="BX148" s="5">
        <v>3</v>
      </c>
      <c r="BY148" s="5">
        <v>3</v>
      </c>
      <c r="BZ148" s="5">
        <v>3</v>
      </c>
      <c r="CA148" s="5">
        <v>3</v>
      </c>
      <c r="CB148" s="6" t="s">
        <v>97</v>
      </c>
      <c r="CC148" s="6" t="s">
        <v>96</v>
      </c>
      <c r="CD148" s="6" t="s">
        <v>97</v>
      </c>
      <c r="CE148" s="6" t="s">
        <v>97</v>
      </c>
      <c r="CF148" s="6" t="s">
        <v>97</v>
      </c>
      <c r="CG148" s="6" t="s">
        <v>96</v>
      </c>
      <c r="CH148" s="6" t="s">
        <v>97</v>
      </c>
      <c r="CI148" s="6" t="s">
        <v>97</v>
      </c>
      <c r="CJ148" s="5">
        <v>3</v>
      </c>
      <c r="CK148" s="5">
        <v>3</v>
      </c>
      <c r="CL148" s="5">
        <v>3</v>
      </c>
      <c r="CM148" s="5">
        <v>0</v>
      </c>
      <c r="CN148" s="5">
        <v>0</v>
      </c>
      <c r="CO148" s="5">
        <v>3</v>
      </c>
    </row>
    <row r="149" spans="1:404" x14ac:dyDescent="0.3">
      <c r="A149" s="2" t="s">
        <v>92</v>
      </c>
      <c r="B149" s="2" t="s">
        <v>278</v>
      </c>
      <c r="C149" s="2" t="s">
        <v>289</v>
      </c>
      <c r="D149" s="2" t="s">
        <v>291</v>
      </c>
      <c r="E149" s="6" t="s">
        <v>104</v>
      </c>
      <c r="F149" s="5">
        <v>60</v>
      </c>
      <c r="G149" s="5">
        <v>24</v>
      </c>
      <c r="H149" s="5">
        <v>0</v>
      </c>
      <c r="I149" s="5">
        <v>0</v>
      </c>
      <c r="J149" s="5">
        <v>0</v>
      </c>
      <c r="K149" s="5">
        <v>18</v>
      </c>
      <c r="L149" s="5">
        <v>6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43</v>
      </c>
      <c r="T149" s="5">
        <v>17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6" t="s">
        <v>96</v>
      </c>
      <c r="AB149" s="6" t="s">
        <v>97</v>
      </c>
      <c r="AC149" s="6" t="s">
        <v>96</v>
      </c>
      <c r="AD149" s="7"/>
      <c r="AE149" s="9" t="s">
        <v>96</v>
      </c>
      <c r="AF149" s="9" t="s">
        <v>96</v>
      </c>
      <c r="AG149" s="7"/>
      <c r="AH149" s="7"/>
      <c r="AI149" s="7"/>
      <c r="AJ149" s="5">
        <v>3000</v>
      </c>
      <c r="AK149" s="8">
        <v>0</v>
      </c>
      <c r="AL149" s="8">
        <v>0</v>
      </c>
      <c r="AM149" s="8">
        <v>0.8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0.2</v>
      </c>
      <c r="AU149" s="5">
        <v>35</v>
      </c>
      <c r="AV149" s="5">
        <v>35</v>
      </c>
      <c r="AW149" s="5">
        <v>30</v>
      </c>
      <c r="AX149" s="5">
        <v>10</v>
      </c>
      <c r="AY149" s="5">
        <v>25</v>
      </c>
      <c r="AZ149" s="5">
        <v>0</v>
      </c>
      <c r="BA149" s="5">
        <v>0</v>
      </c>
      <c r="BB149" s="5">
        <v>0</v>
      </c>
      <c r="BC149" s="5">
        <v>0</v>
      </c>
      <c r="BD149" s="5">
        <v>100</v>
      </c>
      <c r="BE149" s="5">
        <v>100</v>
      </c>
      <c r="BF149" s="5">
        <v>56</v>
      </c>
      <c r="BG149" s="5">
        <v>68</v>
      </c>
      <c r="BH149" s="5">
        <v>0</v>
      </c>
      <c r="BI149" s="5">
        <v>0</v>
      </c>
      <c r="BJ149" s="5">
        <v>0</v>
      </c>
      <c r="BK149" s="5">
        <v>0</v>
      </c>
      <c r="BL149" s="5">
        <v>100</v>
      </c>
      <c r="BM149" s="5">
        <v>75</v>
      </c>
      <c r="BN149" s="5">
        <v>4</v>
      </c>
      <c r="BO149" s="5" t="s">
        <v>97</v>
      </c>
      <c r="BP149" s="5" t="s">
        <v>96</v>
      </c>
      <c r="BQ149" s="5">
        <v>1</v>
      </c>
      <c r="BR149" s="6" t="s">
        <v>96</v>
      </c>
      <c r="BS149" s="6" t="s">
        <v>96</v>
      </c>
      <c r="BT149" s="6" t="s">
        <v>96</v>
      </c>
      <c r="BU149" s="6" t="s">
        <v>97</v>
      </c>
      <c r="BV149" s="6" t="s">
        <v>96</v>
      </c>
      <c r="BW149" s="5">
        <v>3</v>
      </c>
      <c r="BX149" s="5">
        <v>3</v>
      </c>
      <c r="BY149" s="5">
        <v>3</v>
      </c>
      <c r="BZ149" s="5">
        <v>3</v>
      </c>
      <c r="CA149" s="5">
        <v>3</v>
      </c>
      <c r="CB149" s="6" t="s">
        <v>96</v>
      </c>
      <c r="CC149" s="6" t="s">
        <v>96</v>
      </c>
      <c r="CD149" s="6" t="s">
        <v>96</v>
      </c>
      <c r="CE149" s="6" t="s">
        <v>96</v>
      </c>
      <c r="CF149" s="6" t="s">
        <v>96</v>
      </c>
      <c r="CG149" s="6" t="s">
        <v>96</v>
      </c>
      <c r="CH149" s="6" t="s">
        <v>97</v>
      </c>
      <c r="CI149" s="6" t="s">
        <v>97</v>
      </c>
      <c r="CJ149" s="5">
        <v>3</v>
      </c>
      <c r="CK149" s="5">
        <v>3</v>
      </c>
      <c r="CL149" s="5">
        <v>3</v>
      </c>
      <c r="CM149" s="5">
        <v>1</v>
      </c>
      <c r="CN149" s="5">
        <v>0</v>
      </c>
      <c r="CO149" s="5">
        <v>3</v>
      </c>
    </row>
    <row r="150" spans="1:404" x14ac:dyDescent="0.3">
      <c r="A150" s="2" t="s">
        <v>92</v>
      </c>
      <c r="B150" s="2" t="s">
        <v>278</v>
      </c>
      <c r="C150" s="2" t="s">
        <v>289</v>
      </c>
      <c r="D150" s="2" t="s">
        <v>292</v>
      </c>
      <c r="E150" s="6" t="s">
        <v>104</v>
      </c>
      <c r="F150" s="5">
        <v>104</v>
      </c>
      <c r="G150" s="5">
        <v>5</v>
      </c>
      <c r="H150" s="5">
        <v>0</v>
      </c>
      <c r="I150" s="5">
        <v>0</v>
      </c>
      <c r="J150" s="5">
        <v>0</v>
      </c>
      <c r="K150" s="5">
        <v>1</v>
      </c>
      <c r="L150" s="5">
        <v>0</v>
      </c>
      <c r="M150" s="5">
        <v>0</v>
      </c>
      <c r="N150" s="5">
        <v>4</v>
      </c>
      <c r="O150" s="5">
        <v>0</v>
      </c>
      <c r="P150" s="5">
        <v>0</v>
      </c>
      <c r="Q150" s="5">
        <v>0</v>
      </c>
      <c r="R150" s="5">
        <v>0</v>
      </c>
      <c r="S150" s="5">
        <v>64</v>
      </c>
      <c r="T150" s="5">
        <v>0</v>
      </c>
      <c r="U150" s="5">
        <v>0</v>
      </c>
      <c r="V150" s="5">
        <v>40</v>
      </c>
      <c r="W150" s="5">
        <v>0</v>
      </c>
      <c r="X150" s="5">
        <v>0</v>
      </c>
      <c r="Y150" s="5">
        <v>0</v>
      </c>
      <c r="Z150" s="5">
        <v>0</v>
      </c>
      <c r="AA150" s="6" t="s">
        <v>96</v>
      </c>
      <c r="AB150" s="6" t="s">
        <v>97</v>
      </c>
      <c r="AC150" s="6" t="s">
        <v>96</v>
      </c>
      <c r="AD150" s="6" t="s">
        <v>96</v>
      </c>
      <c r="AE150" s="9" t="s">
        <v>96</v>
      </c>
      <c r="AF150" s="7"/>
      <c r="AG150" s="7"/>
      <c r="AH150" s="7"/>
      <c r="AI150" s="7"/>
      <c r="AJ150" s="5">
        <v>4000</v>
      </c>
      <c r="AK150" s="8">
        <v>0</v>
      </c>
      <c r="AL150" s="8">
        <v>0.8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0.2</v>
      </c>
      <c r="AU150" s="5">
        <v>0</v>
      </c>
      <c r="AV150" s="5">
        <v>0</v>
      </c>
      <c r="AW150" s="5">
        <v>0</v>
      </c>
      <c r="AX150" s="5">
        <v>80</v>
      </c>
      <c r="AY150" s="5">
        <v>20</v>
      </c>
      <c r="AZ150" s="5">
        <v>0</v>
      </c>
      <c r="BA150" s="5">
        <v>0</v>
      </c>
      <c r="BB150" s="5">
        <v>10</v>
      </c>
      <c r="BC150" s="5">
        <v>0</v>
      </c>
      <c r="BD150" s="5">
        <v>90</v>
      </c>
      <c r="BE150" s="5">
        <v>0</v>
      </c>
      <c r="BF150" s="5">
        <v>0</v>
      </c>
      <c r="BG150" s="5">
        <v>0</v>
      </c>
      <c r="BH150" s="5">
        <v>0</v>
      </c>
      <c r="BI150" s="5">
        <v>0</v>
      </c>
      <c r="BJ150" s="5">
        <v>0</v>
      </c>
      <c r="BK150" s="5">
        <v>0</v>
      </c>
      <c r="BL150" s="5">
        <v>100</v>
      </c>
      <c r="BM150" s="5">
        <v>46</v>
      </c>
      <c r="BN150" s="5">
        <v>4</v>
      </c>
      <c r="BO150" s="5" t="s">
        <v>97</v>
      </c>
      <c r="BP150" s="5" t="s">
        <v>96</v>
      </c>
      <c r="BQ150" s="5">
        <v>1</v>
      </c>
      <c r="BR150" s="6" t="s">
        <v>96</v>
      </c>
      <c r="BS150" s="6" t="s">
        <v>96</v>
      </c>
      <c r="BT150" s="6" t="s">
        <v>96</v>
      </c>
      <c r="BU150" s="6" t="s">
        <v>97</v>
      </c>
      <c r="BV150" s="6" t="s">
        <v>97</v>
      </c>
      <c r="BW150" s="5">
        <v>4</v>
      </c>
      <c r="BX150" s="5">
        <v>4</v>
      </c>
      <c r="BY150" s="5">
        <v>4</v>
      </c>
      <c r="BZ150" s="5">
        <v>4</v>
      </c>
      <c r="CA150" s="5">
        <v>4</v>
      </c>
      <c r="CB150" s="6" t="s">
        <v>96</v>
      </c>
      <c r="CC150" s="6" t="s">
        <v>96</v>
      </c>
      <c r="CD150" s="6" t="s">
        <v>96</v>
      </c>
      <c r="CE150" s="6" t="s">
        <v>96</v>
      </c>
      <c r="CF150" s="6" t="s">
        <v>96</v>
      </c>
      <c r="CG150" s="6" t="s">
        <v>96</v>
      </c>
      <c r="CH150" s="6" t="s">
        <v>97</v>
      </c>
      <c r="CI150" s="6" t="s">
        <v>96</v>
      </c>
      <c r="CJ150" s="5">
        <v>4</v>
      </c>
      <c r="CK150" s="5">
        <v>4</v>
      </c>
      <c r="CL150" s="5">
        <v>4</v>
      </c>
      <c r="CM150" s="5">
        <v>1</v>
      </c>
      <c r="CN150" s="5">
        <v>1</v>
      </c>
      <c r="CO150" s="5">
        <v>2</v>
      </c>
    </row>
    <row r="151" spans="1:404" x14ac:dyDescent="0.3">
      <c r="A151" s="2" t="s">
        <v>92</v>
      </c>
      <c r="B151" s="2" t="s">
        <v>278</v>
      </c>
      <c r="C151" s="2" t="s">
        <v>289</v>
      </c>
      <c r="D151" s="2" t="s">
        <v>293</v>
      </c>
      <c r="E151" s="6" t="s">
        <v>104</v>
      </c>
      <c r="F151" s="5">
        <v>78</v>
      </c>
      <c r="G151" s="5">
        <v>13</v>
      </c>
      <c r="H151" s="5">
        <v>0</v>
      </c>
      <c r="I151" s="5">
        <v>0</v>
      </c>
      <c r="J151" s="5">
        <v>0</v>
      </c>
      <c r="K151" s="5">
        <v>9</v>
      </c>
      <c r="L151" s="5">
        <v>3</v>
      </c>
      <c r="M151" s="5">
        <v>1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47</v>
      </c>
      <c r="T151" s="5">
        <v>25</v>
      </c>
      <c r="U151" s="5">
        <v>6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6" t="s">
        <v>96</v>
      </c>
      <c r="AB151" s="6" t="s">
        <v>97</v>
      </c>
      <c r="AC151" s="6" t="s">
        <v>96</v>
      </c>
      <c r="AD151" s="6" t="s">
        <v>96</v>
      </c>
      <c r="AE151" s="9" t="s">
        <v>96</v>
      </c>
      <c r="AF151" s="7"/>
      <c r="AG151" s="7"/>
      <c r="AH151" s="7"/>
      <c r="AI151" s="7"/>
      <c r="AJ151" s="5">
        <v>6000</v>
      </c>
      <c r="AK151" s="8">
        <v>0</v>
      </c>
      <c r="AL151" s="8">
        <v>0.8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v>0.2</v>
      </c>
      <c r="AU151" s="5">
        <v>20</v>
      </c>
      <c r="AV151" s="5">
        <v>20</v>
      </c>
      <c r="AW151" s="5">
        <v>0</v>
      </c>
      <c r="AX151" s="5">
        <v>60</v>
      </c>
      <c r="AY151" s="5">
        <v>20</v>
      </c>
      <c r="AZ151" s="5">
        <v>0</v>
      </c>
      <c r="BA151" s="5">
        <v>0</v>
      </c>
      <c r="BB151" s="5">
        <v>12</v>
      </c>
      <c r="BC151" s="5">
        <v>0</v>
      </c>
      <c r="BD151" s="5">
        <v>88</v>
      </c>
      <c r="BE151" s="5">
        <v>100</v>
      </c>
      <c r="BF151" s="5">
        <v>42</v>
      </c>
      <c r="BG151" s="5">
        <v>65</v>
      </c>
      <c r="BH151" s="5">
        <v>0</v>
      </c>
      <c r="BI151" s="5">
        <v>0</v>
      </c>
      <c r="BJ151" s="5">
        <v>0</v>
      </c>
      <c r="BK151" s="5">
        <v>0</v>
      </c>
      <c r="BL151" s="5">
        <v>100</v>
      </c>
      <c r="BM151" s="5">
        <v>53</v>
      </c>
      <c r="BN151" s="5">
        <v>4</v>
      </c>
      <c r="BO151" s="5" t="s">
        <v>97</v>
      </c>
      <c r="BP151" s="5" t="s">
        <v>96</v>
      </c>
      <c r="BQ151" s="5">
        <v>2</v>
      </c>
      <c r="BR151" s="6" t="s">
        <v>96</v>
      </c>
      <c r="BS151" s="6" t="s">
        <v>96</v>
      </c>
      <c r="BT151" s="6" t="s">
        <v>96</v>
      </c>
      <c r="BU151" s="6" t="s">
        <v>97</v>
      </c>
      <c r="BV151" s="6" t="s">
        <v>97</v>
      </c>
      <c r="BW151" s="5">
        <v>6</v>
      </c>
      <c r="BX151" s="5">
        <v>6</v>
      </c>
      <c r="BY151" s="5">
        <v>6</v>
      </c>
      <c r="BZ151" s="5">
        <v>6</v>
      </c>
      <c r="CA151" s="5">
        <v>6</v>
      </c>
      <c r="CB151" s="6" t="s">
        <v>96</v>
      </c>
      <c r="CC151" s="6" t="s">
        <v>96</v>
      </c>
      <c r="CD151" s="6" t="s">
        <v>96</v>
      </c>
      <c r="CE151" s="6" t="s">
        <v>96</v>
      </c>
      <c r="CF151" s="6" t="s">
        <v>96</v>
      </c>
      <c r="CG151" s="6" t="s">
        <v>96</v>
      </c>
      <c r="CH151" s="6" t="s">
        <v>97</v>
      </c>
      <c r="CI151" s="6" t="s">
        <v>96</v>
      </c>
      <c r="CJ151" s="5">
        <v>6</v>
      </c>
      <c r="CK151" s="5">
        <v>6</v>
      </c>
      <c r="CL151" s="5">
        <v>6</v>
      </c>
      <c r="CM151" s="5">
        <v>1</v>
      </c>
      <c r="CN151" s="5">
        <v>2</v>
      </c>
      <c r="CO151" s="5">
        <v>0</v>
      </c>
    </row>
    <row r="152" spans="1:404" s="37" customFormat="1" x14ac:dyDescent="0.3">
      <c r="A152" s="2" t="s">
        <v>92</v>
      </c>
      <c r="B152" s="2" t="s">
        <v>278</v>
      </c>
      <c r="C152" s="2" t="s">
        <v>294</v>
      </c>
      <c r="D152" s="2" t="s">
        <v>186</v>
      </c>
      <c r="E152" s="6" t="s">
        <v>95</v>
      </c>
      <c r="F152" s="5">
        <v>195</v>
      </c>
      <c r="G152" s="5">
        <v>30</v>
      </c>
      <c r="H152" s="5">
        <v>0</v>
      </c>
      <c r="I152" s="5">
        <v>0</v>
      </c>
      <c r="J152" s="5">
        <v>30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195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6">
        <v>0</v>
      </c>
      <c r="AA152" s="6" t="s">
        <v>96</v>
      </c>
      <c r="AB152" s="6" t="s">
        <v>97</v>
      </c>
      <c r="AC152" s="6" t="s">
        <v>96</v>
      </c>
      <c r="AD152" s="6" t="s">
        <v>96</v>
      </c>
      <c r="AE152" s="7"/>
      <c r="AF152" s="7"/>
      <c r="AG152" s="7"/>
      <c r="AH152" s="7"/>
      <c r="AI152" s="7"/>
      <c r="AJ152" s="5"/>
      <c r="AK152" s="8">
        <v>0.6</v>
      </c>
      <c r="AL152" s="8">
        <v>0</v>
      </c>
      <c r="AM152" s="8">
        <v>0</v>
      </c>
      <c r="AN152" s="8">
        <v>0.4</v>
      </c>
      <c r="AO152" s="8">
        <v>0</v>
      </c>
      <c r="AP152" s="8">
        <v>0</v>
      </c>
      <c r="AQ152" s="8">
        <v>0</v>
      </c>
      <c r="AR152" s="8">
        <v>0</v>
      </c>
      <c r="AS152" s="8">
        <v>0</v>
      </c>
      <c r="AT152" s="8">
        <v>0</v>
      </c>
      <c r="AU152" s="5">
        <v>0</v>
      </c>
      <c r="AV152" s="5">
        <v>0</v>
      </c>
      <c r="AW152" s="5">
        <v>20</v>
      </c>
      <c r="AX152" s="5">
        <v>80</v>
      </c>
      <c r="AY152" s="5">
        <v>0</v>
      </c>
      <c r="AZ152" s="5">
        <v>0</v>
      </c>
      <c r="BA152" s="5">
        <v>0</v>
      </c>
      <c r="BB152" s="5">
        <v>0</v>
      </c>
      <c r="BC152" s="5">
        <v>0</v>
      </c>
      <c r="BD152" s="5">
        <v>100</v>
      </c>
      <c r="BE152" s="5">
        <v>100</v>
      </c>
      <c r="BF152" s="5">
        <v>90</v>
      </c>
      <c r="BG152" s="5">
        <v>100</v>
      </c>
      <c r="BH152" s="5">
        <v>100</v>
      </c>
      <c r="BI152" s="5">
        <v>0</v>
      </c>
      <c r="BJ152" s="5">
        <v>0</v>
      </c>
      <c r="BK152" s="5">
        <v>0</v>
      </c>
      <c r="BL152" s="5">
        <v>100</v>
      </c>
      <c r="BM152" s="5">
        <v>80</v>
      </c>
      <c r="BN152" s="5">
        <v>2</v>
      </c>
      <c r="BO152" s="5" t="s">
        <v>96</v>
      </c>
      <c r="BP152" s="5" t="s">
        <v>97</v>
      </c>
      <c r="BQ152" s="5" t="s">
        <v>98</v>
      </c>
      <c r="BR152" s="6" t="s">
        <v>96</v>
      </c>
      <c r="BS152" s="6" t="s">
        <v>97</v>
      </c>
      <c r="BT152" s="6" t="s">
        <v>97</v>
      </c>
      <c r="BU152" s="6" t="s">
        <v>97</v>
      </c>
      <c r="BV152" s="6" t="s">
        <v>96</v>
      </c>
      <c r="BW152" s="5">
        <v>1</v>
      </c>
      <c r="BX152" s="5">
        <v>1</v>
      </c>
      <c r="BY152" s="5">
        <v>1</v>
      </c>
      <c r="BZ152" s="5">
        <v>20</v>
      </c>
      <c r="CA152" s="5">
        <v>20</v>
      </c>
      <c r="CB152" s="6" t="s">
        <v>98</v>
      </c>
      <c r="CC152" s="6" t="s">
        <v>98</v>
      </c>
      <c r="CD152" s="6" t="s">
        <v>98</v>
      </c>
      <c r="CE152" s="6" t="s">
        <v>96</v>
      </c>
      <c r="CF152" s="6" t="s">
        <v>96</v>
      </c>
      <c r="CG152" s="6" t="s">
        <v>97</v>
      </c>
      <c r="CH152" s="6" t="s">
        <v>96</v>
      </c>
      <c r="CI152" s="6" t="s">
        <v>97</v>
      </c>
      <c r="CJ152" s="5">
        <v>7</v>
      </c>
      <c r="CK152" s="5">
        <v>7</v>
      </c>
      <c r="CL152" s="5">
        <v>7</v>
      </c>
      <c r="CM152" s="5">
        <v>0</v>
      </c>
      <c r="CN152" s="5">
        <v>0</v>
      </c>
      <c r="CO152" s="5">
        <v>0</v>
      </c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</row>
    <row r="153" spans="1:404" s="37" customFormat="1" x14ac:dyDescent="0.3">
      <c r="A153" s="2" t="s">
        <v>92</v>
      </c>
      <c r="B153" s="2" t="s">
        <v>278</v>
      </c>
      <c r="C153" s="2" t="s">
        <v>294</v>
      </c>
      <c r="D153" s="2" t="s">
        <v>295</v>
      </c>
      <c r="E153" s="6" t="s">
        <v>95</v>
      </c>
      <c r="F153" s="5">
        <v>76</v>
      </c>
      <c r="G153" s="5">
        <v>15</v>
      </c>
      <c r="H153" s="5">
        <v>0</v>
      </c>
      <c r="I153" s="5">
        <v>0</v>
      </c>
      <c r="J153" s="5">
        <v>15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76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6">
        <v>0</v>
      </c>
      <c r="AA153" s="6" t="s">
        <v>96</v>
      </c>
      <c r="AB153" s="6" t="s">
        <v>97</v>
      </c>
      <c r="AC153" s="6" t="s">
        <v>96</v>
      </c>
      <c r="AD153" s="6" t="s">
        <v>96</v>
      </c>
      <c r="AE153" s="7"/>
      <c r="AF153" s="7"/>
      <c r="AG153" s="7"/>
      <c r="AH153" s="7"/>
      <c r="AI153" s="7"/>
      <c r="AJ153" s="5"/>
      <c r="AK153" s="8">
        <v>0.9</v>
      </c>
      <c r="AL153" s="8">
        <v>0</v>
      </c>
      <c r="AM153" s="8">
        <v>0.1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5">
        <v>0</v>
      </c>
      <c r="AV153" s="5">
        <v>0</v>
      </c>
      <c r="AW153" s="5">
        <v>90</v>
      </c>
      <c r="AX153" s="5">
        <v>10</v>
      </c>
      <c r="AY153" s="5">
        <v>0</v>
      </c>
      <c r="AZ153" s="5">
        <v>0</v>
      </c>
      <c r="BA153" s="5">
        <v>0</v>
      </c>
      <c r="BB153" s="5">
        <v>20</v>
      </c>
      <c r="BC153" s="5">
        <v>0</v>
      </c>
      <c r="BD153" s="5">
        <v>80</v>
      </c>
      <c r="BE153" s="5">
        <v>100</v>
      </c>
      <c r="BF153" s="5">
        <v>98</v>
      </c>
      <c r="BG153" s="5">
        <v>100</v>
      </c>
      <c r="BH153" s="5">
        <v>80</v>
      </c>
      <c r="BI153" s="5">
        <v>0</v>
      </c>
      <c r="BJ153" s="5">
        <v>0</v>
      </c>
      <c r="BK153" s="5">
        <v>0</v>
      </c>
      <c r="BL153" s="5">
        <v>100</v>
      </c>
      <c r="BM153" s="5">
        <v>80</v>
      </c>
      <c r="BN153" s="5">
        <v>2</v>
      </c>
      <c r="BO153" s="5" t="s">
        <v>96</v>
      </c>
      <c r="BP153" s="5" t="s">
        <v>97</v>
      </c>
      <c r="BQ153" s="5" t="s">
        <v>98</v>
      </c>
      <c r="BR153" s="6" t="s">
        <v>96</v>
      </c>
      <c r="BS153" s="6" t="s">
        <v>97</v>
      </c>
      <c r="BT153" s="6" t="s">
        <v>97</v>
      </c>
      <c r="BU153" s="6" t="s">
        <v>97</v>
      </c>
      <c r="BV153" s="6" t="s">
        <v>96</v>
      </c>
      <c r="BW153" s="5">
        <v>1</v>
      </c>
      <c r="BX153" s="5">
        <v>1</v>
      </c>
      <c r="BY153" s="5">
        <v>1</v>
      </c>
      <c r="BZ153" s="5">
        <v>20</v>
      </c>
      <c r="CA153" s="5">
        <v>20</v>
      </c>
      <c r="CB153" s="6" t="s">
        <v>98</v>
      </c>
      <c r="CC153" s="6" t="s">
        <v>98</v>
      </c>
      <c r="CD153" s="6" t="s">
        <v>98</v>
      </c>
      <c r="CE153" s="6" t="s">
        <v>96</v>
      </c>
      <c r="CF153" s="6" t="s">
        <v>96</v>
      </c>
      <c r="CG153" s="6" t="s">
        <v>97</v>
      </c>
      <c r="CH153" s="6" t="s">
        <v>96</v>
      </c>
      <c r="CI153" s="6" t="s">
        <v>97</v>
      </c>
      <c r="CJ153" s="5">
        <v>7</v>
      </c>
      <c r="CK153" s="5">
        <v>7</v>
      </c>
      <c r="CL153" s="5">
        <v>7</v>
      </c>
      <c r="CM153" s="5">
        <v>0</v>
      </c>
      <c r="CN153" s="5">
        <v>0</v>
      </c>
      <c r="CO153" s="5">
        <v>0</v>
      </c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</row>
    <row r="154" spans="1:404" s="37" customFormat="1" x14ac:dyDescent="0.3">
      <c r="A154" s="2" t="s">
        <v>92</v>
      </c>
      <c r="B154" s="2" t="s">
        <v>278</v>
      </c>
      <c r="C154" s="2" t="s">
        <v>296</v>
      </c>
      <c r="D154" s="6" t="s">
        <v>1748</v>
      </c>
      <c r="E154" s="6" t="s">
        <v>102</v>
      </c>
      <c r="F154" s="6">
        <v>730</v>
      </c>
      <c r="G154" s="72">
        <f>(256-7)*(730/987)</f>
        <v>184.16413373860181</v>
      </c>
      <c r="H154" s="6" t="s">
        <v>98</v>
      </c>
      <c r="I154" s="6" t="s">
        <v>98</v>
      </c>
      <c r="J154" s="6" t="s">
        <v>98</v>
      </c>
      <c r="K154" s="6" t="s">
        <v>98</v>
      </c>
      <c r="L154" s="6" t="s">
        <v>98</v>
      </c>
      <c r="M154" s="6" t="s">
        <v>98</v>
      </c>
      <c r="N154" s="6" t="s">
        <v>98</v>
      </c>
      <c r="O154" s="6" t="s">
        <v>98</v>
      </c>
      <c r="P154" s="6" t="s">
        <v>98</v>
      </c>
      <c r="Q154" s="6" t="s">
        <v>98</v>
      </c>
      <c r="R154" s="6" t="s">
        <v>98</v>
      </c>
      <c r="S154" s="6" t="s">
        <v>98</v>
      </c>
      <c r="T154" s="6" t="s">
        <v>98</v>
      </c>
      <c r="U154" s="6" t="s">
        <v>98</v>
      </c>
      <c r="V154" s="6" t="s">
        <v>98</v>
      </c>
      <c r="W154" s="6" t="s">
        <v>98</v>
      </c>
      <c r="X154" s="6" t="s">
        <v>98</v>
      </c>
      <c r="Y154" s="6">
        <v>3</v>
      </c>
      <c r="Z154" s="6">
        <v>180</v>
      </c>
      <c r="AA154" s="6" t="s">
        <v>98</v>
      </c>
      <c r="AB154" s="6" t="s">
        <v>98</v>
      </c>
      <c r="AC154" s="7"/>
      <c r="AD154" s="7"/>
      <c r="AE154" s="7"/>
      <c r="AF154" s="7"/>
      <c r="AG154" s="7"/>
      <c r="AH154" s="7"/>
      <c r="AI154" s="6" t="s">
        <v>96</v>
      </c>
      <c r="AJ154" s="5"/>
      <c r="AK154" s="6" t="s">
        <v>98</v>
      </c>
      <c r="AL154" s="6" t="s">
        <v>98</v>
      </c>
      <c r="AM154" s="6" t="s">
        <v>98</v>
      </c>
      <c r="AN154" s="6" t="s">
        <v>98</v>
      </c>
      <c r="AO154" s="6" t="s">
        <v>98</v>
      </c>
      <c r="AP154" s="6" t="s">
        <v>98</v>
      </c>
      <c r="AQ154" s="6" t="s">
        <v>98</v>
      </c>
      <c r="AR154" s="6" t="s">
        <v>98</v>
      </c>
      <c r="AS154" s="6" t="s">
        <v>98</v>
      </c>
      <c r="AT154" s="6" t="s">
        <v>98</v>
      </c>
      <c r="AU154" s="6">
        <v>100</v>
      </c>
      <c r="AV154" s="6">
        <v>100</v>
      </c>
      <c r="AW154" s="6">
        <v>0</v>
      </c>
      <c r="AX154" s="6">
        <v>0</v>
      </c>
      <c r="AY154" s="6">
        <v>0</v>
      </c>
      <c r="AZ154" s="6">
        <v>0</v>
      </c>
      <c r="BA154" s="6">
        <v>0</v>
      </c>
      <c r="BB154" s="6">
        <v>100</v>
      </c>
      <c r="BC154" s="6">
        <v>0</v>
      </c>
      <c r="BD154" s="6">
        <v>0</v>
      </c>
      <c r="BE154" s="6">
        <v>100</v>
      </c>
      <c r="BF154" s="6">
        <v>100</v>
      </c>
      <c r="BG154" s="6">
        <v>100</v>
      </c>
      <c r="BH154" s="6">
        <v>0</v>
      </c>
      <c r="BI154" s="6">
        <v>0</v>
      </c>
      <c r="BJ154" s="6">
        <v>0</v>
      </c>
      <c r="BK154" s="6">
        <v>0</v>
      </c>
      <c r="BL154" s="6">
        <v>100</v>
      </c>
      <c r="BM154" s="6">
        <v>100</v>
      </c>
      <c r="BN154" s="6">
        <v>2</v>
      </c>
      <c r="BO154" s="6" t="s">
        <v>96</v>
      </c>
      <c r="BP154" s="6" t="s">
        <v>96</v>
      </c>
      <c r="BQ154" s="6">
        <v>2</v>
      </c>
      <c r="BR154" s="6" t="s">
        <v>97</v>
      </c>
      <c r="BS154" s="6" t="s">
        <v>97</v>
      </c>
      <c r="BT154" s="6" t="s">
        <v>97</v>
      </c>
      <c r="BU154" s="6" t="s">
        <v>97</v>
      </c>
      <c r="BV154" s="6" t="s">
        <v>97</v>
      </c>
      <c r="BW154" s="5">
        <v>0</v>
      </c>
      <c r="BX154" s="5">
        <v>0</v>
      </c>
      <c r="BY154" s="5">
        <v>0</v>
      </c>
      <c r="BZ154" s="5">
        <v>20</v>
      </c>
      <c r="CA154" s="5">
        <v>20</v>
      </c>
      <c r="CB154" s="6" t="s">
        <v>98</v>
      </c>
      <c r="CC154" s="6" t="s">
        <v>98</v>
      </c>
      <c r="CD154" s="6" t="s">
        <v>98</v>
      </c>
      <c r="CE154" s="6" t="s">
        <v>98</v>
      </c>
      <c r="CF154" s="6" t="s">
        <v>98</v>
      </c>
      <c r="CG154" s="6" t="s">
        <v>98</v>
      </c>
      <c r="CH154" s="6" t="s">
        <v>98</v>
      </c>
      <c r="CI154" s="6" t="s">
        <v>98</v>
      </c>
      <c r="CJ154" s="6">
        <v>1</v>
      </c>
      <c r="CK154" s="6">
        <v>12</v>
      </c>
      <c r="CL154" s="6">
        <v>12</v>
      </c>
      <c r="CM154" s="6">
        <v>1</v>
      </c>
      <c r="CN154" s="6">
        <v>12</v>
      </c>
      <c r="CO154" s="6">
        <v>1</v>
      </c>
      <c r="ON154"/>
    </row>
    <row r="155" spans="1:404" s="37" customFormat="1" x14ac:dyDescent="0.3">
      <c r="A155" s="2" t="s">
        <v>92</v>
      </c>
      <c r="B155" s="2" t="s">
        <v>278</v>
      </c>
      <c r="C155" s="2" t="s">
        <v>296</v>
      </c>
      <c r="D155" s="2" t="s">
        <v>186</v>
      </c>
      <c r="E155" s="6" t="s">
        <v>95</v>
      </c>
      <c r="F155" s="5">
        <v>40</v>
      </c>
      <c r="G155" s="5">
        <v>7</v>
      </c>
      <c r="H155" s="5">
        <v>0</v>
      </c>
      <c r="I155" s="5">
        <v>0</v>
      </c>
      <c r="J155" s="5">
        <v>7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40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6">
        <v>0</v>
      </c>
      <c r="AA155" s="6" t="s">
        <v>96</v>
      </c>
      <c r="AB155" s="6" t="s">
        <v>97</v>
      </c>
      <c r="AC155" s="7"/>
      <c r="AD155" s="7"/>
      <c r="AE155" s="7"/>
      <c r="AF155" s="7"/>
      <c r="AG155" s="7"/>
      <c r="AH155" s="7"/>
      <c r="AI155" s="6" t="s">
        <v>96</v>
      </c>
      <c r="AJ155" s="5"/>
      <c r="AK155" s="8">
        <v>0.9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0.1</v>
      </c>
      <c r="AR155" s="8">
        <v>0</v>
      </c>
      <c r="AS155" s="8">
        <v>0</v>
      </c>
      <c r="AT155" s="8">
        <v>0</v>
      </c>
      <c r="AU155" s="5">
        <v>100</v>
      </c>
      <c r="AV155" s="5">
        <v>100</v>
      </c>
      <c r="AW155" s="5">
        <v>0</v>
      </c>
      <c r="AX155" s="5">
        <v>0</v>
      </c>
      <c r="AY155" s="5">
        <v>0</v>
      </c>
      <c r="AZ155" s="5">
        <v>0</v>
      </c>
      <c r="BA155" s="5">
        <v>0</v>
      </c>
      <c r="BB155" s="5">
        <v>100</v>
      </c>
      <c r="BC155" s="5">
        <v>0</v>
      </c>
      <c r="BD155" s="5">
        <v>0</v>
      </c>
      <c r="BE155" s="5">
        <v>100</v>
      </c>
      <c r="BF155" s="5">
        <v>100</v>
      </c>
      <c r="BG155" s="5">
        <v>100</v>
      </c>
      <c r="BH155" s="5">
        <v>0</v>
      </c>
      <c r="BI155" s="5">
        <v>0</v>
      </c>
      <c r="BJ155" s="5">
        <v>0</v>
      </c>
      <c r="BK155" s="5">
        <v>0</v>
      </c>
      <c r="BL155" s="5">
        <v>100</v>
      </c>
      <c r="BM155" s="5">
        <v>100</v>
      </c>
      <c r="BN155" s="5">
        <v>2</v>
      </c>
      <c r="BO155" s="5" t="s">
        <v>96</v>
      </c>
      <c r="BP155" s="5" t="s">
        <v>97</v>
      </c>
      <c r="BQ155" s="5" t="s">
        <v>98</v>
      </c>
      <c r="BR155" s="6" t="s">
        <v>97</v>
      </c>
      <c r="BS155" s="6" t="s">
        <v>97</v>
      </c>
      <c r="BT155" s="6" t="s">
        <v>97</v>
      </c>
      <c r="BU155" s="6" t="s">
        <v>97</v>
      </c>
      <c r="BV155" s="6" t="s">
        <v>96</v>
      </c>
      <c r="BW155" s="5">
        <v>0</v>
      </c>
      <c r="BX155" s="5">
        <v>0.8</v>
      </c>
      <c r="BY155" s="5">
        <v>0.8</v>
      </c>
      <c r="BZ155" s="5">
        <v>20</v>
      </c>
      <c r="CA155" s="5">
        <v>20</v>
      </c>
      <c r="CB155" s="6" t="s">
        <v>98</v>
      </c>
      <c r="CC155" s="6" t="s">
        <v>98</v>
      </c>
      <c r="CD155" s="6" t="s">
        <v>98</v>
      </c>
      <c r="CE155" s="6" t="s">
        <v>98</v>
      </c>
      <c r="CF155" s="6" t="s">
        <v>98</v>
      </c>
      <c r="CG155" s="6" t="s">
        <v>96</v>
      </c>
      <c r="CH155" s="6" t="s">
        <v>96</v>
      </c>
      <c r="CI155" s="6" t="s">
        <v>97</v>
      </c>
      <c r="CJ155" s="5">
        <v>0.5</v>
      </c>
      <c r="CK155" s="5">
        <v>12</v>
      </c>
      <c r="CL155" s="5">
        <v>12</v>
      </c>
      <c r="CM155" s="5">
        <v>0.3</v>
      </c>
      <c r="CN155" s="5">
        <v>12</v>
      </c>
      <c r="CO155" s="5">
        <v>0.3</v>
      </c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</row>
    <row r="156" spans="1:404" x14ac:dyDescent="0.3">
      <c r="A156" s="2" t="s">
        <v>92</v>
      </c>
      <c r="B156" s="2" t="s">
        <v>278</v>
      </c>
      <c r="C156" s="2" t="s">
        <v>297</v>
      </c>
      <c r="D156" s="2" t="s">
        <v>110</v>
      </c>
      <c r="E156" s="6" t="s">
        <v>104</v>
      </c>
      <c r="F156" s="5">
        <v>67</v>
      </c>
      <c r="G156" s="5">
        <v>10</v>
      </c>
      <c r="H156" s="5">
        <v>0</v>
      </c>
      <c r="I156" s="5">
        <v>0</v>
      </c>
      <c r="J156" s="5">
        <v>10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67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6" t="s">
        <v>96</v>
      </c>
      <c r="AB156" s="6" t="s">
        <v>97</v>
      </c>
      <c r="AC156" s="6" t="s">
        <v>96</v>
      </c>
      <c r="AD156" s="7"/>
      <c r="AE156" s="9" t="s">
        <v>96</v>
      </c>
      <c r="AF156" s="7"/>
      <c r="AG156" s="7"/>
      <c r="AH156" s="7"/>
      <c r="AI156" s="7"/>
      <c r="AJ156" s="5">
        <v>500</v>
      </c>
      <c r="AK156" s="8">
        <v>0</v>
      </c>
      <c r="AL156" s="8">
        <v>0</v>
      </c>
      <c r="AM156" s="8">
        <v>0.5</v>
      </c>
      <c r="AN156" s="8">
        <v>0</v>
      </c>
      <c r="AO156" s="8">
        <v>0</v>
      </c>
      <c r="AP156" s="8">
        <v>0</v>
      </c>
      <c r="AQ156" s="8">
        <v>0.5</v>
      </c>
      <c r="AR156" s="8">
        <v>0</v>
      </c>
      <c r="AS156" s="8">
        <v>0</v>
      </c>
      <c r="AT156" s="8">
        <v>0</v>
      </c>
      <c r="AU156" s="5">
        <v>100</v>
      </c>
      <c r="AV156" s="5">
        <v>100</v>
      </c>
      <c r="AW156" s="5">
        <v>0</v>
      </c>
      <c r="AX156" s="5">
        <v>0</v>
      </c>
      <c r="AY156" s="5">
        <v>0</v>
      </c>
      <c r="AZ156" s="5">
        <v>0</v>
      </c>
      <c r="BA156" s="5">
        <v>0</v>
      </c>
      <c r="BB156" s="5">
        <v>0</v>
      </c>
      <c r="BC156" s="5">
        <v>0</v>
      </c>
      <c r="BD156" s="5">
        <v>100</v>
      </c>
      <c r="BE156" s="5">
        <v>100</v>
      </c>
      <c r="BF156" s="5">
        <v>100</v>
      </c>
      <c r="BG156" s="5">
        <v>100</v>
      </c>
      <c r="BH156" s="5">
        <v>0</v>
      </c>
      <c r="BI156" s="5">
        <v>0</v>
      </c>
      <c r="BJ156" s="5">
        <v>0</v>
      </c>
      <c r="BK156" s="5">
        <v>0</v>
      </c>
      <c r="BL156" s="5">
        <v>100</v>
      </c>
      <c r="BM156" s="5">
        <v>100</v>
      </c>
      <c r="BN156" s="5">
        <v>2</v>
      </c>
      <c r="BO156" s="5" t="s">
        <v>96</v>
      </c>
      <c r="BP156" s="5" t="s">
        <v>96</v>
      </c>
      <c r="BQ156" s="5">
        <v>1</v>
      </c>
      <c r="BR156" s="6" t="s">
        <v>97</v>
      </c>
      <c r="BS156" s="6" t="s">
        <v>97</v>
      </c>
      <c r="BT156" s="6" t="s">
        <v>97</v>
      </c>
      <c r="BU156" s="6" t="s">
        <v>97</v>
      </c>
      <c r="BV156" s="6" t="s">
        <v>97</v>
      </c>
      <c r="BW156" s="5">
        <v>4</v>
      </c>
      <c r="BX156" s="5">
        <v>4</v>
      </c>
      <c r="BY156" s="5">
        <v>4</v>
      </c>
      <c r="BZ156" s="5">
        <v>16</v>
      </c>
      <c r="CA156" s="5">
        <v>16</v>
      </c>
      <c r="CB156" s="6" t="s">
        <v>96</v>
      </c>
      <c r="CC156" s="6" t="s">
        <v>96</v>
      </c>
      <c r="CD156" s="6" t="s">
        <v>96</v>
      </c>
      <c r="CE156" s="6" t="s">
        <v>96</v>
      </c>
      <c r="CF156" s="6" t="s">
        <v>96</v>
      </c>
      <c r="CG156" s="6" t="s">
        <v>96</v>
      </c>
      <c r="CH156" s="6" t="s">
        <v>96</v>
      </c>
      <c r="CI156" s="6" t="s">
        <v>96</v>
      </c>
      <c r="CJ156" s="5">
        <v>5</v>
      </c>
      <c r="CK156" s="5">
        <v>5</v>
      </c>
      <c r="CL156" s="5">
        <v>5</v>
      </c>
      <c r="CM156" s="5">
        <v>0.1</v>
      </c>
      <c r="CN156" s="5">
        <v>20</v>
      </c>
      <c r="CO156" s="5">
        <v>0.5</v>
      </c>
    </row>
    <row r="157" spans="1:404" x14ac:dyDescent="0.3">
      <c r="A157" s="2" t="s">
        <v>92</v>
      </c>
      <c r="B157" s="2" t="s">
        <v>278</v>
      </c>
      <c r="C157" s="2" t="s">
        <v>298</v>
      </c>
      <c r="D157" s="2" t="s">
        <v>299</v>
      </c>
      <c r="E157" s="6" t="s">
        <v>95</v>
      </c>
      <c r="F157" s="5">
        <v>112</v>
      </c>
      <c r="G157" s="5">
        <v>8</v>
      </c>
      <c r="H157" s="5">
        <v>0</v>
      </c>
      <c r="I157" s="5">
        <v>0</v>
      </c>
      <c r="J157" s="5">
        <v>7</v>
      </c>
      <c r="K157" s="5">
        <v>0</v>
      </c>
      <c r="L157" s="5">
        <v>0</v>
      </c>
      <c r="M157" s="5">
        <v>1</v>
      </c>
      <c r="N157" s="5">
        <v>0</v>
      </c>
      <c r="O157" s="5">
        <v>0</v>
      </c>
      <c r="P157" s="5">
        <v>0</v>
      </c>
      <c r="Q157" s="5">
        <v>0</v>
      </c>
      <c r="R157" s="5">
        <v>111</v>
      </c>
      <c r="S157" s="5">
        <v>0</v>
      </c>
      <c r="T157" s="5">
        <v>0</v>
      </c>
      <c r="U157" s="5">
        <v>1</v>
      </c>
      <c r="V157" s="5">
        <v>0</v>
      </c>
      <c r="W157" s="5">
        <v>0</v>
      </c>
      <c r="X157" s="5">
        <v>0</v>
      </c>
      <c r="Y157" s="5">
        <v>0</v>
      </c>
      <c r="Z157" s="6">
        <v>0</v>
      </c>
      <c r="AA157" s="6" t="s">
        <v>96</v>
      </c>
      <c r="AB157" s="6" t="s">
        <v>97</v>
      </c>
      <c r="AC157" s="7"/>
      <c r="AD157" s="7"/>
      <c r="AE157" s="7"/>
      <c r="AF157" s="7"/>
      <c r="AG157" s="7"/>
      <c r="AH157" s="7"/>
      <c r="AI157" s="6" t="s">
        <v>96</v>
      </c>
      <c r="AJ157" s="5"/>
      <c r="AK157" s="8">
        <v>0.7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Q157" s="8">
        <v>0.3</v>
      </c>
      <c r="AR157" s="8">
        <v>0</v>
      </c>
      <c r="AS157" s="8">
        <v>0</v>
      </c>
      <c r="AT157" s="8">
        <v>0</v>
      </c>
      <c r="AU157" s="5">
        <v>0</v>
      </c>
      <c r="AV157" s="5">
        <v>0</v>
      </c>
      <c r="AW157" s="5">
        <v>0</v>
      </c>
      <c r="AX157" s="5">
        <v>100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  <c r="BD157" s="5">
        <v>100</v>
      </c>
      <c r="BE157" s="5">
        <v>100</v>
      </c>
      <c r="BF157" s="5">
        <v>47</v>
      </c>
      <c r="BG157" s="5">
        <v>0</v>
      </c>
      <c r="BH157" s="5">
        <v>100</v>
      </c>
      <c r="BI157" s="5">
        <v>50</v>
      </c>
      <c r="BJ157" s="5">
        <v>0</v>
      </c>
      <c r="BK157" s="5">
        <v>20</v>
      </c>
      <c r="BL157" s="5">
        <v>80</v>
      </c>
      <c r="BM157" s="5">
        <v>47</v>
      </c>
      <c r="BN157" s="5">
        <v>2</v>
      </c>
      <c r="BO157" s="5" t="s">
        <v>96</v>
      </c>
      <c r="BP157" s="5" t="s">
        <v>97</v>
      </c>
      <c r="BQ157" s="5" t="s">
        <v>98</v>
      </c>
      <c r="BR157" s="6" t="s">
        <v>97</v>
      </c>
      <c r="BS157" s="6" t="s">
        <v>97</v>
      </c>
      <c r="BT157" s="6" t="s">
        <v>97</v>
      </c>
      <c r="BU157" s="6" t="s">
        <v>97</v>
      </c>
      <c r="BV157" s="6" t="s">
        <v>97</v>
      </c>
      <c r="BW157" s="5">
        <v>0</v>
      </c>
      <c r="BX157" s="5">
        <v>0</v>
      </c>
      <c r="BY157" s="5">
        <v>15</v>
      </c>
      <c r="BZ157" s="5">
        <v>15</v>
      </c>
      <c r="CA157" s="5">
        <v>15</v>
      </c>
      <c r="CB157" s="6" t="s">
        <v>98</v>
      </c>
      <c r="CC157" s="6" t="s">
        <v>98</v>
      </c>
      <c r="CD157" s="6" t="s">
        <v>96</v>
      </c>
      <c r="CE157" s="6" t="s">
        <v>96</v>
      </c>
      <c r="CF157" s="6" t="s">
        <v>96</v>
      </c>
      <c r="CG157" s="6" t="s">
        <v>96</v>
      </c>
      <c r="CH157" s="6" t="s">
        <v>96</v>
      </c>
      <c r="CI157" s="6" t="s">
        <v>97</v>
      </c>
      <c r="CJ157" s="5">
        <v>15</v>
      </c>
      <c r="CK157" s="5">
        <v>15</v>
      </c>
      <c r="CL157" s="5">
        <v>15</v>
      </c>
      <c r="CM157" s="5">
        <v>0</v>
      </c>
      <c r="CN157" s="5">
        <v>15</v>
      </c>
      <c r="CO157" s="5">
        <v>0</v>
      </c>
    </row>
    <row r="158" spans="1:404" x14ac:dyDescent="0.3">
      <c r="A158" s="2" t="s">
        <v>92</v>
      </c>
      <c r="B158" s="2" t="s">
        <v>278</v>
      </c>
      <c r="C158" s="2" t="s">
        <v>300</v>
      </c>
      <c r="D158" s="2" t="s">
        <v>301</v>
      </c>
      <c r="E158" s="6" t="s">
        <v>95</v>
      </c>
      <c r="F158" s="5">
        <v>288</v>
      </c>
      <c r="G158" s="5">
        <v>44</v>
      </c>
      <c r="H158" s="5">
        <v>1</v>
      </c>
      <c r="I158" s="5">
        <v>6</v>
      </c>
      <c r="J158" s="5">
        <v>37</v>
      </c>
      <c r="K158" s="5">
        <v>1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20</v>
      </c>
      <c r="R158" s="5">
        <v>268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6</v>
      </c>
      <c r="Z158" s="5">
        <v>20</v>
      </c>
      <c r="AA158" s="6" t="s">
        <v>96</v>
      </c>
      <c r="AB158" s="6" t="s">
        <v>97</v>
      </c>
      <c r="AC158" s="7"/>
      <c r="AD158" s="7"/>
      <c r="AE158" s="7"/>
      <c r="AF158" s="7"/>
      <c r="AG158" s="7"/>
      <c r="AH158" s="7"/>
      <c r="AI158" s="6" t="s">
        <v>96</v>
      </c>
      <c r="AJ158" s="5"/>
      <c r="AK158" s="8">
        <v>1</v>
      </c>
      <c r="AL158" s="8">
        <v>0</v>
      </c>
      <c r="AM158" s="8">
        <v>0</v>
      </c>
      <c r="AN158" s="8">
        <v>0</v>
      </c>
      <c r="AO158" s="8">
        <v>0</v>
      </c>
      <c r="AP158" s="8">
        <v>0</v>
      </c>
      <c r="AQ158" s="8">
        <v>0</v>
      </c>
      <c r="AR158" s="8">
        <v>0</v>
      </c>
      <c r="AS158" s="8">
        <v>0</v>
      </c>
      <c r="AT158" s="8">
        <v>0</v>
      </c>
      <c r="AU158" s="5">
        <v>100</v>
      </c>
      <c r="AV158" s="5">
        <v>100</v>
      </c>
      <c r="AW158" s="5">
        <v>0</v>
      </c>
      <c r="AX158" s="5">
        <v>0</v>
      </c>
      <c r="AY158" s="5">
        <v>0</v>
      </c>
      <c r="AZ158" s="5">
        <v>0</v>
      </c>
      <c r="BA158" s="5">
        <v>0</v>
      </c>
      <c r="BB158" s="5">
        <v>100</v>
      </c>
      <c r="BC158" s="5">
        <v>0</v>
      </c>
      <c r="BD158" s="5">
        <v>0</v>
      </c>
      <c r="BE158" s="5">
        <v>100</v>
      </c>
      <c r="BF158" s="5">
        <v>100</v>
      </c>
      <c r="BG158" s="5">
        <v>100</v>
      </c>
      <c r="BH158" s="5">
        <v>100</v>
      </c>
      <c r="BI158" s="5">
        <v>80</v>
      </c>
      <c r="BJ158" s="5">
        <v>0</v>
      </c>
      <c r="BK158" s="5">
        <v>65</v>
      </c>
      <c r="BL158" s="5">
        <v>35</v>
      </c>
      <c r="BM158" s="5">
        <v>100</v>
      </c>
      <c r="BN158" s="5">
        <v>2</v>
      </c>
      <c r="BO158" s="5" t="s">
        <v>96</v>
      </c>
      <c r="BP158" s="5" t="s">
        <v>97</v>
      </c>
      <c r="BQ158" s="5" t="s">
        <v>98</v>
      </c>
      <c r="BR158" s="6" t="s">
        <v>97</v>
      </c>
      <c r="BS158" s="6" t="s">
        <v>97</v>
      </c>
      <c r="BT158" s="6" t="s">
        <v>97</v>
      </c>
      <c r="BU158" s="6" t="s">
        <v>97</v>
      </c>
      <c r="BV158" s="6" t="s">
        <v>96</v>
      </c>
      <c r="BW158" s="5">
        <v>0</v>
      </c>
      <c r="BX158" s="5">
        <v>11</v>
      </c>
      <c r="BY158" s="5">
        <v>11</v>
      </c>
      <c r="BZ158" s="5">
        <v>13</v>
      </c>
      <c r="CA158" s="5">
        <v>13</v>
      </c>
      <c r="CB158" s="6" t="s">
        <v>98</v>
      </c>
      <c r="CC158" s="6" t="s">
        <v>98</v>
      </c>
      <c r="CD158" s="6" t="s">
        <v>96</v>
      </c>
      <c r="CE158" s="6" t="s">
        <v>96</v>
      </c>
      <c r="CF158" s="6" t="s">
        <v>96</v>
      </c>
      <c r="CG158" s="6" t="s">
        <v>96</v>
      </c>
      <c r="CH158" s="6" t="s">
        <v>97</v>
      </c>
      <c r="CI158" s="6" t="s">
        <v>97</v>
      </c>
      <c r="CJ158" s="5">
        <v>3</v>
      </c>
      <c r="CK158" s="5">
        <v>14</v>
      </c>
      <c r="CL158" s="5">
        <v>11</v>
      </c>
      <c r="CM158" s="5">
        <v>0</v>
      </c>
      <c r="CN158" s="5">
        <v>3</v>
      </c>
      <c r="CO158" s="5">
        <v>0</v>
      </c>
    </row>
    <row r="159" spans="1:404" x14ac:dyDescent="0.3">
      <c r="A159" s="2" t="s">
        <v>92</v>
      </c>
      <c r="B159" s="2" t="s">
        <v>278</v>
      </c>
      <c r="C159" s="2" t="s">
        <v>302</v>
      </c>
      <c r="D159" s="2" t="s">
        <v>303</v>
      </c>
      <c r="E159" s="6" t="s">
        <v>104</v>
      </c>
      <c r="F159" s="5">
        <v>85</v>
      </c>
      <c r="G159" s="5">
        <v>16</v>
      </c>
      <c r="H159" s="5">
        <v>2</v>
      </c>
      <c r="I159" s="5">
        <v>16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85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6">
        <v>0</v>
      </c>
      <c r="AA159" s="6" t="s">
        <v>96</v>
      </c>
      <c r="AB159" s="6" t="s">
        <v>97</v>
      </c>
      <c r="AC159" s="7"/>
      <c r="AD159" s="7"/>
      <c r="AE159" s="7"/>
      <c r="AF159" s="7"/>
      <c r="AG159" s="7"/>
      <c r="AH159" s="7"/>
      <c r="AI159" s="6" t="s">
        <v>96</v>
      </c>
      <c r="AJ159" s="5">
        <v>400</v>
      </c>
      <c r="AK159" s="8">
        <v>0</v>
      </c>
      <c r="AL159" s="8">
        <v>1</v>
      </c>
      <c r="AM159" s="8">
        <v>0</v>
      </c>
      <c r="AN159" s="8">
        <v>0</v>
      </c>
      <c r="AO159" s="8">
        <v>0</v>
      </c>
      <c r="AP159" s="8">
        <v>0</v>
      </c>
      <c r="AQ159" s="8">
        <v>0</v>
      </c>
      <c r="AR159" s="8">
        <v>0</v>
      </c>
      <c r="AS159" s="8">
        <v>0</v>
      </c>
      <c r="AT159" s="8">
        <v>0</v>
      </c>
      <c r="AU159" s="5">
        <v>0</v>
      </c>
      <c r="AV159" s="5">
        <v>0</v>
      </c>
      <c r="AW159" s="5">
        <v>100</v>
      </c>
      <c r="AX159" s="5">
        <v>0</v>
      </c>
      <c r="AY159" s="5">
        <v>0</v>
      </c>
      <c r="AZ159" s="5">
        <v>0</v>
      </c>
      <c r="BA159" s="5">
        <v>0</v>
      </c>
      <c r="BB159" s="5">
        <v>100</v>
      </c>
      <c r="BC159" s="5">
        <v>0</v>
      </c>
      <c r="BD159" s="5">
        <v>0</v>
      </c>
      <c r="BE159" s="5">
        <v>100</v>
      </c>
      <c r="BF159" s="5">
        <v>100</v>
      </c>
      <c r="BG159" s="5">
        <v>0</v>
      </c>
      <c r="BH159" s="5">
        <v>0</v>
      </c>
      <c r="BI159" s="5">
        <v>0</v>
      </c>
      <c r="BJ159" s="5">
        <v>0</v>
      </c>
      <c r="BK159" s="5">
        <v>0</v>
      </c>
      <c r="BL159" s="5">
        <v>100</v>
      </c>
      <c r="BM159" s="5">
        <v>100</v>
      </c>
      <c r="BN159" s="5">
        <v>2</v>
      </c>
      <c r="BO159" s="5" t="s">
        <v>96</v>
      </c>
      <c r="BP159" s="5" t="s">
        <v>97</v>
      </c>
      <c r="BQ159" s="5" t="s">
        <v>98</v>
      </c>
      <c r="BR159" s="6" t="s">
        <v>97</v>
      </c>
      <c r="BS159" s="6" t="s">
        <v>97</v>
      </c>
      <c r="BT159" s="6" t="s">
        <v>97</v>
      </c>
      <c r="BU159" s="6" t="s">
        <v>96</v>
      </c>
      <c r="BV159" s="6" t="s">
        <v>96</v>
      </c>
      <c r="BW159" s="5">
        <v>1</v>
      </c>
      <c r="BX159" s="5">
        <v>5</v>
      </c>
      <c r="BY159" s="5">
        <v>5</v>
      </c>
      <c r="BZ159" s="5">
        <v>5</v>
      </c>
      <c r="CA159" s="5">
        <v>25</v>
      </c>
      <c r="CB159" s="6" t="s">
        <v>98</v>
      </c>
      <c r="CC159" s="6" t="s">
        <v>96</v>
      </c>
      <c r="CD159" s="6" t="s">
        <v>96</v>
      </c>
      <c r="CE159" s="6" t="s">
        <v>96</v>
      </c>
      <c r="CF159" s="6" t="s">
        <v>96</v>
      </c>
      <c r="CG159" s="6" t="s">
        <v>97</v>
      </c>
      <c r="CH159" s="6" t="s">
        <v>96</v>
      </c>
      <c r="CI159" s="6" t="s">
        <v>96</v>
      </c>
      <c r="CJ159" s="5">
        <v>5</v>
      </c>
      <c r="CK159" s="5">
        <v>5</v>
      </c>
      <c r="CL159" s="5">
        <v>5</v>
      </c>
      <c r="CM159" s="5">
        <v>0</v>
      </c>
      <c r="CN159" s="5">
        <v>8</v>
      </c>
      <c r="CO159" s="5">
        <v>0</v>
      </c>
    </row>
    <row r="160" spans="1:404" x14ac:dyDescent="0.3">
      <c r="A160" s="2" t="s">
        <v>92</v>
      </c>
      <c r="B160" s="2" t="s">
        <v>278</v>
      </c>
      <c r="C160" s="2" t="s">
        <v>1594</v>
      </c>
      <c r="D160" s="6" t="s">
        <v>1555</v>
      </c>
      <c r="E160" s="6" t="s">
        <v>102</v>
      </c>
      <c r="F160" s="6">
        <v>240</v>
      </c>
      <c r="G160" s="73">
        <f>60*80%</f>
        <v>48</v>
      </c>
      <c r="H160" s="6" t="s">
        <v>98</v>
      </c>
      <c r="I160" s="6" t="s">
        <v>98</v>
      </c>
      <c r="J160" s="6" t="s">
        <v>98</v>
      </c>
      <c r="K160" s="6" t="s">
        <v>98</v>
      </c>
      <c r="L160" s="6" t="s">
        <v>98</v>
      </c>
      <c r="M160" s="6" t="s">
        <v>98</v>
      </c>
      <c r="N160" s="6" t="s">
        <v>98</v>
      </c>
      <c r="O160" s="6" t="s">
        <v>98</v>
      </c>
      <c r="P160" s="6" t="s">
        <v>98</v>
      </c>
      <c r="Q160" s="6" t="s">
        <v>98</v>
      </c>
      <c r="R160" s="6" t="s">
        <v>98</v>
      </c>
      <c r="S160" s="6" t="s">
        <v>98</v>
      </c>
      <c r="T160" s="6" t="s">
        <v>98</v>
      </c>
      <c r="U160" s="6" t="s">
        <v>98</v>
      </c>
      <c r="V160" s="6" t="s">
        <v>98</v>
      </c>
      <c r="W160" s="6" t="s">
        <v>98</v>
      </c>
      <c r="X160" s="6" t="s">
        <v>98</v>
      </c>
      <c r="Y160" s="6">
        <v>0</v>
      </c>
      <c r="Z160" s="6">
        <v>0</v>
      </c>
      <c r="AA160" s="6" t="s">
        <v>98</v>
      </c>
      <c r="AB160" s="6" t="s">
        <v>98</v>
      </c>
      <c r="AC160" s="7"/>
      <c r="AD160" s="7"/>
      <c r="AE160" s="7"/>
      <c r="AF160" s="7"/>
      <c r="AG160" s="7"/>
      <c r="AH160" s="7"/>
      <c r="AI160" s="6" t="s">
        <v>96</v>
      </c>
      <c r="AJ160" s="5"/>
      <c r="AK160" s="6" t="s">
        <v>98</v>
      </c>
      <c r="AL160" s="6" t="s">
        <v>98</v>
      </c>
      <c r="AM160" s="6" t="s">
        <v>98</v>
      </c>
      <c r="AN160" s="6" t="s">
        <v>98</v>
      </c>
      <c r="AO160" s="6" t="s">
        <v>98</v>
      </c>
      <c r="AP160" s="6" t="s">
        <v>98</v>
      </c>
      <c r="AQ160" s="6" t="s">
        <v>98</v>
      </c>
      <c r="AR160" s="6" t="s">
        <v>98</v>
      </c>
      <c r="AS160" s="6" t="s">
        <v>98</v>
      </c>
      <c r="AT160" s="6" t="s">
        <v>98</v>
      </c>
      <c r="AU160" s="6">
        <v>0</v>
      </c>
      <c r="AV160" s="6">
        <v>0</v>
      </c>
      <c r="AW160" s="6">
        <v>60</v>
      </c>
      <c r="AX160" s="6">
        <v>40</v>
      </c>
      <c r="AY160" s="6">
        <v>0</v>
      </c>
      <c r="AZ160" s="6">
        <v>0</v>
      </c>
      <c r="BA160" s="6">
        <v>0</v>
      </c>
      <c r="BB160" s="6">
        <v>10</v>
      </c>
      <c r="BC160" s="6">
        <v>0</v>
      </c>
      <c r="BD160" s="6">
        <v>90</v>
      </c>
      <c r="BE160" s="6">
        <v>100</v>
      </c>
      <c r="BF160" s="6">
        <v>99</v>
      </c>
      <c r="BG160" s="6">
        <v>1</v>
      </c>
      <c r="BH160" s="6">
        <v>100</v>
      </c>
      <c r="BI160" s="6">
        <v>10</v>
      </c>
      <c r="BJ160" s="6">
        <v>0</v>
      </c>
      <c r="BK160" s="6">
        <v>10</v>
      </c>
      <c r="BL160" s="6">
        <v>90</v>
      </c>
      <c r="BM160" s="6">
        <v>85</v>
      </c>
      <c r="BN160" s="6">
        <v>2</v>
      </c>
      <c r="BO160" s="6" t="s">
        <v>96</v>
      </c>
      <c r="BP160" s="6" t="s">
        <v>96</v>
      </c>
      <c r="BQ160" s="6">
        <v>1</v>
      </c>
      <c r="BR160" s="6" t="s">
        <v>97</v>
      </c>
      <c r="BS160" s="6" t="s">
        <v>97</v>
      </c>
      <c r="BT160" s="6" t="s">
        <v>97</v>
      </c>
      <c r="BU160" s="6" t="s">
        <v>96</v>
      </c>
      <c r="BV160" s="6" t="s">
        <v>97</v>
      </c>
      <c r="BW160" s="5">
        <v>4</v>
      </c>
      <c r="BX160" s="5">
        <v>4</v>
      </c>
      <c r="BY160" s="5">
        <v>4</v>
      </c>
      <c r="BZ160" s="5">
        <v>4</v>
      </c>
      <c r="CA160" s="5">
        <v>21</v>
      </c>
      <c r="CB160" s="6" t="s">
        <v>98</v>
      </c>
      <c r="CC160" s="6" t="s">
        <v>98</v>
      </c>
      <c r="CD160" s="6" t="s">
        <v>98</v>
      </c>
      <c r="CE160" s="6" t="s">
        <v>98</v>
      </c>
      <c r="CF160" s="6" t="s">
        <v>98</v>
      </c>
      <c r="CG160" s="6" t="s">
        <v>98</v>
      </c>
      <c r="CH160" s="6" t="s">
        <v>98</v>
      </c>
      <c r="CI160" s="6" t="s">
        <v>98</v>
      </c>
      <c r="CJ160" s="6">
        <v>5</v>
      </c>
      <c r="CK160" s="6">
        <v>5</v>
      </c>
      <c r="CL160" s="6">
        <v>5</v>
      </c>
      <c r="CM160" s="6">
        <v>0</v>
      </c>
      <c r="CN160" s="6">
        <v>5</v>
      </c>
      <c r="CO160" s="6">
        <v>0</v>
      </c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7"/>
      <c r="DB160" s="37"/>
      <c r="DC160" s="37"/>
      <c r="DD160" s="37"/>
      <c r="DE160" s="37"/>
      <c r="DF160" s="37"/>
      <c r="DG160" s="37"/>
      <c r="DH160" s="37"/>
      <c r="DI160" s="37"/>
      <c r="DJ160" s="37"/>
      <c r="DK160" s="37"/>
      <c r="DL160" s="37"/>
      <c r="DM160" s="37"/>
      <c r="DN160" s="37"/>
      <c r="DO160" s="37"/>
      <c r="DP160" s="37"/>
      <c r="DQ160" s="37"/>
      <c r="DR160" s="37"/>
      <c r="DS160" s="37"/>
      <c r="DT160" s="37"/>
      <c r="DU160" s="37"/>
      <c r="DV160" s="37"/>
      <c r="DW160" s="37"/>
      <c r="DX160" s="37"/>
      <c r="DY160" s="37"/>
      <c r="DZ160" s="37"/>
      <c r="EA160" s="37"/>
      <c r="EB160" s="37"/>
      <c r="EC160" s="37"/>
      <c r="ED160" s="37"/>
      <c r="EE160" s="37"/>
      <c r="EF160" s="37"/>
      <c r="EG160" s="37"/>
      <c r="EH160" s="37"/>
      <c r="EI160" s="37"/>
      <c r="EJ160" s="37"/>
      <c r="EK160" s="37"/>
      <c r="EL160" s="37"/>
      <c r="EM160" s="37"/>
      <c r="EN160" s="37"/>
      <c r="EO160" s="37"/>
      <c r="EP160" s="37"/>
      <c r="EQ160" s="37"/>
      <c r="ER160" s="37"/>
      <c r="ES160" s="37"/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  <c r="FE160" s="37"/>
      <c r="FF160" s="37"/>
      <c r="FG160" s="37"/>
      <c r="FH160" s="37"/>
      <c r="FI160" s="37"/>
      <c r="FJ160" s="37"/>
      <c r="FK160" s="37"/>
      <c r="FL160" s="37"/>
      <c r="FM160" s="37"/>
      <c r="FN160" s="37"/>
      <c r="FO160" s="37"/>
      <c r="FP160" s="37"/>
      <c r="FQ160" s="37"/>
      <c r="FR160" s="37"/>
      <c r="FS160" s="37"/>
      <c r="FT160" s="37"/>
      <c r="FU160" s="37"/>
      <c r="FV160" s="37"/>
      <c r="FW160" s="37"/>
      <c r="FX160" s="37"/>
      <c r="FY160" s="37"/>
      <c r="FZ160" s="37"/>
      <c r="GA160" s="37"/>
      <c r="GB160" s="37"/>
      <c r="GC160" s="37"/>
      <c r="GD160" s="37"/>
      <c r="GE160" s="37"/>
      <c r="GF160" s="37"/>
      <c r="GG160" s="37"/>
      <c r="GH160" s="37"/>
      <c r="GI160" s="37"/>
      <c r="GJ160" s="37"/>
      <c r="GK160" s="37"/>
      <c r="GL160" s="37"/>
      <c r="GM160" s="37"/>
      <c r="GN160" s="37"/>
      <c r="GO160" s="37"/>
      <c r="GP160" s="37"/>
      <c r="GQ160" s="37"/>
      <c r="GR160" s="37"/>
      <c r="GS160" s="37"/>
      <c r="GT160" s="37"/>
      <c r="GU160" s="37"/>
      <c r="GV160" s="37"/>
      <c r="GW160" s="37"/>
      <c r="GX160" s="37"/>
      <c r="GY160" s="37"/>
      <c r="GZ160" s="37"/>
      <c r="HA160" s="37"/>
      <c r="HB160" s="37"/>
      <c r="HC160" s="37"/>
      <c r="HD160" s="37"/>
      <c r="HE160" s="37"/>
      <c r="HF160" s="37"/>
      <c r="HG160" s="37"/>
      <c r="HH160" s="37"/>
      <c r="HI160" s="37"/>
      <c r="HJ160" s="37"/>
      <c r="HK160" s="37"/>
      <c r="HL160" s="37"/>
      <c r="HM160" s="37"/>
      <c r="HN160" s="37"/>
      <c r="HO160" s="37"/>
      <c r="HP160" s="37"/>
      <c r="HQ160" s="37"/>
      <c r="HR160" s="37"/>
      <c r="HS160" s="37"/>
      <c r="HT160" s="37"/>
      <c r="HU160" s="37"/>
      <c r="HV160" s="37"/>
      <c r="HW160" s="37"/>
      <c r="HX160" s="37"/>
      <c r="HY160" s="37"/>
      <c r="HZ160" s="37"/>
      <c r="IA160" s="37"/>
      <c r="IB160" s="37"/>
      <c r="IC160" s="37"/>
      <c r="ID160" s="37"/>
      <c r="IE160" s="37"/>
      <c r="IF160" s="37"/>
      <c r="IG160" s="37"/>
      <c r="IH160" s="37"/>
      <c r="II160" s="37"/>
      <c r="IJ160" s="37"/>
      <c r="IK160" s="37"/>
      <c r="IL160" s="37"/>
      <c r="IM160" s="37"/>
      <c r="IN160" s="37"/>
      <c r="IO160" s="37"/>
      <c r="IP160" s="37"/>
      <c r="IQ160" s="37"/>
      <c r="IR160" s="37"/>
      <c r="IS160" s="37"/>
      <c r="IT160" s="37"/>
      <c r="IU160" s="37"/>
      <c r="IV160" s="37"/>
      <c r="IW160" s="37"/>
      <c r="IX160" s="37"/>
      <c r="IY160" s="37"/>
      <c r="IZ160" s="37"/>
      <c r="JA160" s="37"/>
      <c r="JB160" s="37"/>
      <c r="JC160" s="37"/>
      <c r="JD160" s="37"/>
      <c r="JE160" s="37"/>
      <c r="JF160" s="37"/>
      <c r="JG160" s="37"/>
      <c r="JH160" s="37"/>
      <c r="JI160" s="37"/>
      <c r="JJ160" s="37"/>
      <c r="JK160" s="37"/>
      <c r="JL160" s="37"/>
      <c r="JM160" s="37"/>
      <c r="JN160" s="37"/>
      <c r="JO160" s="37"/>
      <c r="JP160" s="37"/>
      <c r="JQ160" s="37"/>
      <c r="JR160" s="37"/>
      <c r="JS160" s="37"/>
      <c r="JT160" s="37"/>
      <c r="JU160" s="37"/>
      <c r="JV160" s="37"/>
      <c r="JW160" s="37"/>
      <c r="JX160" s="37"/>
      <c r="JY160" s="37"/>
      <c r="JZ160" s="37"/>
      <c r="KA160" s="37"/>
      <c r="KB160" s="37"/>
      <c r="KC160" s="37"/>
      <c r="KD160" s="37"/>
      <c r="KE160" s="37"/>
      <c r="KF160" s="37"/>
      <c r="KG160" s="37"/>
      <c r="KH160" s="37"/>
      <c r="KI160" s="37"/>
      <c r="KJ160" s="37"/>
      <c r="KK160" s="37"/>
      <c r="KL160" s="37"/>
      <c r="KM160" s="37"/>
      <c r="KN160" s="37"/>
      <c r="KO160" s="37"/>
      <c r="KP160" s="37"/>
      <c r="KQ160" s="37"/>
      <c r="KR160" s="37"/>
      <c r="KS160" s="37"/>
      <c r="KT160" s="37"/>
      <c r="KU160" s="37"/>
      <c r="KV160" s="37"/>
      <c r="KW160" s="37"/>
      <c r="KX160" s="37"/>
      <c r="KY160" s="37"/>
      <c r="KZ160" s="37"/>
      <c r="LA160" s="37"/>
      <c r="LB160" s="37"/>
      <c r="LC160" s="37"/>
      <c r="LD160" s="37"/>
      <c r="LE160" s="37"/>
      <c r="LF160" s="37"/>
      <c r="LG160" s="37"/>
      <c r="LH160" s="37"/>
      <c r="LI160" s="37"/>
      <c r="LJ160" s="37"/>
      <c r="LK160" s="37"/>
      <c r="LL160" s="37"/>
      <c r="LM160" s="37"/>
      <c r="LN160" s="37"/>
      <c r="LO160" s="37"/>
      <c r="LP160" s="37"/>
      <c r="LQ160" s="37"/>
      <c r="LR160" s="37"/>
      <c r="LS160" s="37"/>
      <c r="LT160" s="37"/>
      <c r="LU160" s="37"/>
      <c r="LV160" s="37"/>
      <c r="LW160" s="37"/>
      <c r="LX160" s="37"/>
      <c r="LY160" s="37"/>
      <c r="LZ160" s="37"/>
      <c r="MA160" s="37"/>
      <c r="MB160" s="37"/>
      <c r="MC160" s="37"/>
      <c r="MD160" s="37"/>
      <c r="ME160" s="37"/>
      <c r="MF160" s="37"/>
      <c r="MG160" s="37"/>
      <c r="MH160" s="37"/>
      <c r="MI160" s="37"/>
      <c r="MJ160" s="37"/>
      <c r="MK160" s="37"/>
      <c r="ML160" s="37"/>
      <c r="MM160" s="37"/>
      <c r="MN160" s="37"/>
      <c r="MO160" s="37"/>
      <c r="MP160" s="37"/>
      <c r="MQ160" s="37"/>
      <c r="MR160" s="37"/>
      <c r="MS160" s="37"/>
      <c r="MT160" s="37"/>
      <c r="MU160" s="37"/>
      <c r="MV160" s="37"/>
      <c r="MW160" s="37"/>
      <c r="MX160" s="37"/>
      <c r="MY160" s="37"/>
      <c r="MZ160" s="37"/>
      <c r="NA160" s="37"/>
      <c r="NB160" s="37"/>
      <c r="NC160" s="37"/>
      <c r="ND160" s="37"/>
      <c r="NE160" s="37"/>
      <c r="NF160" s="37"/>
      <c r="NG160" s="37"/>
      <c r="NH160" s="37"/>
      <c r="NI160" s="37"/>
      <c r="NJ160" s="37"/>
      <c r="NK160" s="37"/>
      <c r="NL160" s="37"/>
      <c r="NM160" s="37"/>
      <c r="NN160" s="37"/>
      <c r="NO160" s="37"/>
      <c r="NP160" s="37"/>
      <c r="NQ160" s="37"/>
      <c r="NR160" s="37"/>
      <c r="NS160" s="37"/>
      <c r="NT160" s="37"/>
      <c r="NU160" s="37"/>
      <c r="NV160" s="37"/>
      <c r="NW160" s="37"/>
      <c r="NX160" s="37"/>
      <c r="NY160" s="37"/>
      <c r="NZ160" s="37"/>
      <c r="OA160" s="37"/>
      <c r="OB160" s="37"/>
      <c r="OC160" s="37"/>
      <c r="OD160" s="37"/>
      <c r="OE160" s="37"/>
      <c r="OF160" s="37"/>
      <c r="OG160" s="37"/>
      <c r="OH160" s="37"/>
      <c r="OI160" s="37"/>
      <c r="OJ160" s="37"/>
      <c r="OK160" s="37"/>
      <c r="OL160" s="37"/>
      <c r="OM160" s="37"/>
    </row>
    <row r="161" spans="1:404" x14ac:dyDescent="0.3">
      <c r="A161" s="2" t="s">
        <v>92</v>
      </c>
      <c r="B161" s="2" t="s">
        <v>278</v>
      </c>
      <c r="C161" s="2" t="s">
        <v>304</v>
      </c>
      <c r="D161" s="2" t="s">
        <v>305</v>
      </c>
      <c r="E161" s="6" t="s">
        <v>95</v>
      </c>
      <c r="F161" s="5">
        <v>46</v>
      </c>
      <c r="G161" s="5">
        <v>14</v>
      </c>
      <c r="H161" s="5">
        <v>0</v>
      </c>
      <c r="I161" s="5">
        <v>0</v>
      </c>
      <c r="J161" s="5">
        <v>14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46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6" t="s">
        <v>96</v>
      </c>
      <c r="AB161" s="6" t="s">
        <v>96</v>
      </c>
      <c r="AC161" s="6"/>
      <c r="AD161" s="6"/>
      <c r="AE161" s="7"/>
      <c r="AF161" s="7"/>
      <c r="AG161" s="7"/>
      <c r="AH161" s="7"/>
      <c r="AI161" s="7" t="s">
        <v>96</v>
      </c>
      <c r="AJ161" s="5"/>
      <c r="AK161" s="8">
        <v>0.52</v>
      </c>
      <c r="AL161" s="8">
        <v>0</v>
      </c>
      <c r="AM161" s="8">
        <v>0.35</v>
      </c>
      <c r="AN161" s="8">
        <v>0</v>
      </c>
      <c r="AO161" s="8">
        <v>0</v>
      </c>
      <c r="AP161" s="8">
        <v>0</v>
      </c>
      <c r="AQ161" s="8">
        <v>0.03</v>
      </c>
      <c r="AR161" s="8">
        <v>0</v>
      </c>
      <c r="AS161" s="8">
        <v>0.1</v>
      </c>
      <c r="AT161" s="8">
        <v>0</v>
      </c>
      <c r="AU161" s="5">
        <v>100</v>
      </c>
      <c r="AV161" s="5">
        <v>26</v>
      </c>
      <c r="AW161" s="5">
        <v>74</v>
      </c>
      <c r="AX161" s="5">
        <v>0</v>
      </c>
      <c r="AY161" s="5">
        <v>0</v>
      </c>
      <c r="AZ161" s="5">
        <v>100</v>
      </c>
      <c r="BA161" s="5">
        <v>46</v>
      </c>
      <c r="BB161" s="5">
        <v>4</v>
      </c>
      <c r="BC161" s="5">
        <v>0</v>
      </c>
      <c r="BD161" s="5">
        <v>50</v>
      </c>
      <c r="BE161" s="5">
        <v>100</v>
      </c>
      <c r="BF161" s="5">
        <v>86</v>
      </c>
      <c r="BG161" s="5">
        <v>100</v>
      </c>
      <c r="BH161" s="5">
        <v>100</v>
      </c>
      <c r="BI161" s="5">
        <v>0</v>
      </c>
      <c r="BJ161" s="5">
        <v>0</v>
      </c>
      <c r="BK161" s="5">
        <v>0</v>
      </c>
      <c r="BL161" s="5">
        <v>100</v>
      </c>
      <c r="BM161" s="5">
        <v>100</v>
      </c>
      <c r="BN161" s="5">
        <v>4</v>
      </c>
      <c r="BO161" s="5" t="s">
        <v>96</v>
      </c>
      <c r="BP161" s="5" t="s">
        <v>97</v>
      </c>
      <c r="BQ161" s="5" t="s">
        <v>98</v>
      </c>
      <c r="BR161" s="6" t="s">
        <v>97</v>
      </c>
      <c r="BS161" s="6" t="s">
        <v>97</v>
      </c>
      <c r="BT161" s="6" t="s">
        <v>97</v>
      </c>
      <c r="BU161" s="6" t="s">
        <v>97</v>
      </c>
      <c r="BV161" s="6" t="s">
        <v>96</v>
      </c>
      <c r="BW161" s="5">
        <v>0</v>
      </c>
      <c r="BX161" s="5">
        <v>0</v>
      </c>
      <c r="BY161" s="5">
        <v>0</v>
      </c>
      <c r="BZ161" s="5">
        <v>12</v>
      </c>
      <c r="CA161" s="5">
        <v>12</v>
      </c>
      <c r="CB161" s="6" t="s">
        <v>98</v>
      </c>
      <c r="CC161" s="6" t="s">
        <v>98</v>
      </c>
      <c r="CD161" s="6" t="s">
        <v>98</v>
      </c>
      <c r="CE161" s="6" t="s">
        <v>98</v>
      </c>
      <c r="CF161" s="6" t="s">
        <v>98</v>
      </c>
      <c r="CG161" s="7" t="s">
        <v>97</v>
      </c>
      <c r="CH161" s="7" t="s">
        <v>96</v>
      </c>
      <c r="CI161" s="7" t="s">
        <v>97</v>
      </c>
      <c r="CJ161" s="5">
        <v>0</v>
      </c>
      <c r="CK161" s="5">
        <v>0</v>
      </c>
      <c r="CL161" s="5">
        <v>0</v>
      </c>
      <c r="CM161" s="5">
        <v>0</v>
      </c>
      <c r="CN161" s="5">
        <v>0</v>
      </c>
      <c r="CO161" s="5">
        <v>0</v>
      </c>
    </row>
    <row r="162" spans="1:404" x14ac:dyDescent="0.3">
      <c r="A162" s="2" t="s">
        <v>92</v>
      </c>
      <c r="B162" s="2" t="s">
        <v>278</v>
      </c>
      <c r="C162" s="2" t="s">
        <v>306</v>
      </c>
      <c r="D162" s="6" t="s">
        <v>1748</v>
      </c>
      <c r="E162" s="6" t="s">
        <v>102</v>
      </c>
      <c r="F162" s="6">
        <v>664</v>
      </c>
      <c r="G162" s="72">
        <f>(187-20)*(664/746)</f>
        <v>148.64343163538874</v>
      </c>
      <c r="H162" s="6" t="s">
        <v>98</v>
      </c>
      <c r="I162" s="6" t="s">
        <v>98</v>
      </c>
      <c r="J162" s="6" t="s">
        <v>98</v>
      </c>
      <c r="K162" s="6" t="s">
        <v>98</v>
      </c>
      <c r="L162" s="6" t="s">
        <v>98</v>
      </c>
      <c r="M162" s="6" t="s">
        <v>98</v>
      </c>
      <c r="N162" s="6" t="s">
        <v>98</v>
      </c>
      <c r="O162" s="6" t="s">
        <v>98</v>
      </c>
      <c r="P162" s="6" t="s">
        <v>98</v>
      </c>
      <c r="Q162" s="6" t="s">
        <v>98</v>
      </c>
      <c r="R162" s="6" t="s">
        <v>98</v>
      </c>
      <c r="S162" s="6" t="s">
        <v>98</v>
      </c>
      <c r="T162" s="6" t="s">
        <v>98</v>
      </c>
      <c r="U162" s="6" t="s">
        <v>98</v>
      </c>
      <c r="V162" s="6" t="s">
        <v>98</v>
      </c>
      <c r="W162" s="6" t="s">
        <v>98</v>
      </c>
      <c r="X162" s="6" t="s">
        <v>98</v>
      </c>
      <c r="Y162" s="6">
        <v>0</v>
      </c>
      <c r="Z162" s="6">
        <v>0</v>
      </c>
      <c r="AA162" s="6" t="s">
        <v>98</v>
      </c>
      <c r="AB162" s="6" t="s">
        <v>98</v>
      </c>
      <c r="AC162" s="7"/>
      <c r="AD162" s="7"/>
      <c r="AE162" s="7"/>
      <c r="AF162" s="7"/>
      <c r="AG162" s="7"/>
      <c r="AH162" s="7"/>
      <c r="AI162" s="6" t="s">
        <v>96</v>
      </c>
      <c r="AJ162" s="5"/>
      <c r="AK162" s="6" t="s">
        <v>98</v>
      </c>
      <c r="AL162" s="6" t="s">
        <v>98</v>
      </c>
      <c r="AM162" s="6" t="s">
        <v>98</v>
      </c>
      <c r="AN162" s="6" t="s">
        <v>98</v>
      </c>
      <c r="AO162" s="6" t="s">
        <v>98</v>
      </c>
      <c r="AP162" s="6" t="s">
        <v>98</v>
      </c>
      <c r="AQ162" s="6" t="s">
        <v>98</v>
      </c>
      <c r="AR162" s="6" t="s">
        <v>98</v>
      </c>
      <c r="AS162" s="6" t="s">
        <v>98</v>
      </c>
      <c r="AT162" s="6" t="s">
        <v>98</v>
      </c>
      <c r="AU162" s="6">
        <v>0</v>
      </c>
      <c r="AV162" s="6">
        <v>0</v>
      </c>
      <c r="AW162" s="6">
        <v>0</v>
      </c>
      <c r="AX162" s="6">
        <v>100</v>
      </c>
      <c r="AY162" s="6">
        <v>0</v>
      </c>
      <c r="AZ162" s="6">
        <v>0</v>
      </c>
      <c r="BA162" s="6">
        <v>0</v>
      </c>
      <c r="BB162" s="6">
        <v>100</v>
      </c>
      <c r="BC162" s="6">
        <v>0</v>
      </c>
      <c r="BD162" s="6">
        <v>0</v>
      </c>
      <c r="BE162" s="6">
        <v>100</v>
      </c>
      <c r="BF162" s="6">
        <v>100</v>
      </c>
      <c r="BG162" s="6">
        <v>100</v>
      </c>
      <c r="BH162" s="6">
        <v>10</v>
      </c>
      <c r="BI162" s="6">
        <v>0</v>
      </c>
      <c r="BJ162" s="6">
        <v>0</v>
      </c>
      <c r="BK162" s="6">
        <v>10</v>
      </c>
      <c r="BL162" s="6">
        <v>90</v>
      </c>
      <c r="BM162" s="6">
        <v>100</v>
      </c>
      <c r="BN162" s="6">
        <v>2</v>
      </c>
      <c r="BO162" s="6" t="s">
        <v>96</v>
      </c>
      <c r="BP162" s="6" t="s">
        <v>97</v>
      </c>
      <c r="BQ162" s="6" t="s">
        <v>98</v>
      </c>
      <c r="BR162" s="6" t="s">
        <v>97</v>
      </c>
      <c r="BS162" s="6" t="s">
        <v>97</v>
      </c>
      <c r="BT162" s="6" t="s">
        <v>97</v>
      </c>
      <c r="BU162" s="6" t="s">
        <v>97</v>
      </c>
      <c r="BV162" s="6" t="s">
        <v>97</v>
      </c>
      <c r="BW162" s="5">
        <v>0</v>
      </c>
      <c r="BX162" s="5">
        <v>0</v>
      </c>
      <c r="BY162" s="5">
        <v>9</v>
      </c>
      <c r="BZ162" s="5">
        <v>21</v>
      </c>
      <c r="CA162" s="5">
        <v>21</v>
      </c>
      <c r="CB162" s="6" t="s">
        <v>98</v>
      </c>
      <c r="CC162" s="6" t="s">
        <v>98</v>
      </c>
      <c r="CD162" s="6" t="s">
        <v>98</v>
      </c>
      <c r="CE162" s="6" t="s">
        <v>98</v>
      </c>
      <c r="CF162" s="6" t="s">
        <v>98</v>
      </c>
      <c r="CG162" s="6" t="s">
        <v>98</v>
      </c>
      <c r="CH162" s="6" t="s">
        <v>98</v>
      </c>
      <c r="CI162" s="6" t="s">
        <v>98</v>
      </c>
      <c r="CJ162" s="6">
        <v>12</v>
      </c>
      <c r="CK162" s="6">
        <v>12</v>
      </c>
      <c r="CL162" s="6">
        <v>12</v>
      </c>
      <c r="CM162" s="6">
        <v>1</v>
      </c>
      <c r="CN162" s="6">
        <v>12</v>
      </c>
      <c r="CO162" s="6">
        <v>1</v>
      </c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  <c r="EL162" s="37"/>
      <c r="EM162" s="37"/>
      <c r="EN162" s="37"/>
      <c r="EO162" s="37"/>
      <c r="EP162" s="37"/>
      <c r="EQ162" s="37"/>
      <c r="ER162" s="37"/>
      <c r="ES162" s="37"/>
      <c r="ET162" s="37"/>
      <c r="EU162" s="37"/>
      <c r="EV162" s="37"/>
      <c r="EW162" s="37"/>
      <c r="EX162" s="37"/>
      <c r="EY162" s="37"/>
      <c r="EZ162" s="37"/>
      <c r="FA162" s="37"/>
      <c r="FB162" s="37"/>
      <c r="FC162" s="37"/>
      <c r="FD162" s="37"/>
      <c r="FE162" s="37"/>
      <c r="FF162" s="37"/>
      <c r="FG162" s="37"/>
      <c r="FH162" s="37"/>
      <c r="FI162" s="37"/>
      <c r="FJ162" s="37"/>
      <c r="FK162" s="37"/>
      <c r="FL162" s="37"/>
      <c r="FM162" s="37"/>
      <c r="FN162" s="37"/>
      <c r="FO162" s="37"/>
      <c r="FP162" s="37"/>
      <c r="FQ162" s="37"/>
      <c r="FR162" s="37"/>
      <c r="FS162" s="37"/>
      <c r="FT162" s="37"/>
      <c r="FU162" s="37"/>
      <c r="FV162" s="37"/>
      <c r="FW162" s="37"/>
      <c r="FX162" s="37"/>
      <c r="FY162" s="37"/>
      <c r="FZ162" s="37"/>
      <c r="GA162" s="37"/>
      <c r="GB162" s="37"/>
      <c r="GC162" s="37"/>
      <c r="GD162" s="37"/>
      <c r="GE162" s="37"/>
      <c r="GF162" s="37"/>
      <c r="GG162" s="37"/>
      <c r="GH162" s="37"/>
      <c r="GI162" s="37"/>
      <c r="GJ162" s="37"/>
      <c r="GK162" s="37"/>
      <c r="GL162" s="37"/>
      <c r="GM162" s="37"/>
      <c r="GN162" s="37"/>
      <c r="GO162" s="37"/>
      <c r="GP162" s="37"/>
      <c r="GQ162" s="37"/>
      <c r="GR162" s="37"/>
      <c r="GS162" s="37"/>
      <c r="GT162" s="37"/>
      <c r="GU162" s="37"/>
      <c r="GV162" s="37"/>
      <c r="GW162" s="37"/>
      <c r="GX162" s="37"/>
      <c r="GY162" s="37"/>
      <c r="GZ162" s="37"/>
      <c r="HA162" s="37"/>
      <c r="HB162" s="37"/>
      <c r="HC162" s="37"/>
      <c r="HD162" s="37"/>
      <c r="HE162" s="37"/>
      <c r="HF162" s="37"/>
      <c r="HG162" s="37"/>
      <c r="HH162" s="37"/>
      <c r="HI162" s="37"/>
      <c r="HJ162" s="37"/>
      <c r="HK162" s="37"/>
      <c r="HL162" s="37"/>
      <c r="HM162" s="37"/>
      <c r="HN162" s="37"/>
      <c r="HO162" s="37"/>
      <c r="HP162" s="37"/>
      <c r="HQ162" s="37"/>
      <c r="HR162" s="37"/>
      <c r="HS162" s="37"/>
      <c r="HT162" s="37"/>
      <c r="HU162" s="37"/>
      <c r="HV162" s="37"/>
      <c r="HW162" s="37"/>
      <c r="HX162" s="37"/>
      <c r="HY162" s="37"/>
      <c r="HZ162" s="37"/>
      <c r="IA162" s="37"/>
      <c r="IB162" s="37"/>
      <c r="IC162" s="37"/>
      <c r="ID162" s="37"/>
      <c r="IE162" s="37"/>
      <c r="IF162" s="37"/>
      <c r="IG162" s="37"/>
      <c r="IH162" s="37"/>
      <c r="II162" s="37"/>
      <c r="IJ162" s="37"/>
      <c r="IK162" s="37"/>
      <c r="IL162" s="37"/>
      <c r="IM162" s="37"/>
      <c r="IN162" s="37"/>
      <c r="IO162" s="37"/>
      <c r="IP162" s="37"/>
      <c r="IQ162" s="37"/>
      <c r="IR162" s="37"/>
      <c r="IS162" s="37"/>
      <c r="IT162" s="37"/>
      <c r="IU162" s="37"/>
      <c r="IV162" s="37"/>
      <c r="IW162" s="37"/>
      <c r="IX162" s="37"/>
      <c r="IY162" s="37"/>
      <c r="IZ162" s="37"/>
      <c r="JA162" s="37"/>
      <c r="JB162" s="37"/>
      <c r="JC162" s="37"/>
      <c r="JD162" s="37"/>
      <c r="JE162" s="37"/>
      <c r="JF162" s="37"/>
      <c r="JG162" s="37"/>
      <c r="JH162" s="37"/>
      <c r="JI162" s="37"/>
      <c r="JJ162" s="37"/>
      <c r="JK162" s="37"/>
      <c r="JL162" s="37"/>
      <c r="JM162" s="37"/>
      <c r="JN162" s="37"/>
      <c r="JO162" s="37"/>
      <c r="JP162" s="37"/>
      <c r="JQ162" s="37"/>
      <c r="JR162" s="37"/>
      <c r="JS162" s="37"/>
      <c r="JT162" s="37"/>
      <c r="JU162" s="37"/>
      <c r="JV162" s="37"/>
      <c r="JW162" s="37"/>
      <c r="JX162" s="37"/>
      <c r="JY162" s="37"/>
      <c r="JZ162" s="37"/>
      <c r="KA162" s="37"/>
      <c r="KB162" s="37"/>
      <c r="KC162" s="37"/>
      <c r="KD162" s="37"/>
      <c r="KE162" s="37"/>
      <c r="KF162" s="37"/>
      <c r="KG162" s="37"/>
      <c r="KH162" s="37"/>
      <c r="KI162" s="37"/>
      <c r="KJ162" s="37"/>
      <c r="KK162" s="37"/>
      <c r="KL162" s="37"/>
      <c r="KM162" s="37"/>
      <c r="KN162" s="37"/>
      <c r="KO162" s="37"/>
      <c r="KP162" s="37"/>
      <c r="KQ162" s="37"/>
      <c r="KR162" s="37"/>
      <c r="KS162" s="37"/>
      <c r="KT162" s="37"/>
      <c r="KU162" s="37"/>
      <c r="KV162" s="37"/>
      <c r="KW162" s="37"/>
      <c r="KX162" s="37"/>
      <c r="KY162" s="37"/>
      <c r="KZ162" s="37"/>
      <c r="LA162" s="37"/>
      <c r="LB162" s="37"/>
      <c r="LC162" s="37"/>
      <c r="LD162" s="37"/>
      <c r="LE162" s="37"/>
      <c r="LF162" s="37"/>
      <c r="LG162" s="37"/>
      <c r="LH162" s="37"/>
      <c r="LI162" s="37"/>
      <c r="LJ162" s="37"/>
      <c r="LK162" s="37"/>
      <c r="LL162" s="37"/>
      <c r="LM162" s="37"/>
      <c r="LN162" s="37"/>
      <c r="LO162" s="37"/>
      <c r="LP162" s="37"/>
      <c r="LQ162" s="37"/>
      <c r="LR162" s="37"/>
      <c r="LS162" s="37"/>
      <c r="LT162" s="37"/>
      <c r="LU162" s="37"/>
      <c r="LV162" s="37"/>
      <c r="LW162" s="37"/>
      <c r="LX162" s="37"/>
      <c r="LY162" s="37"/>
      <c r="LZ162" s="37"/>
      <c r="MA162" s="37"/>
      <c r="MB162" s="37"/>
      <c r="MC162" s="37"/>
      <c r="MD162" s="37"/>
      <c r="ME162" s="37"/>
      <c r="MF162" s="37"/>
      <c r="MG162" s="37"/>
      <c r="MH162" s="37"/>
      <c r="MI162" s="37"/>
      <c r="MJ162" s="37"/>
      <c r="MK162" s="37"/>
      <c r="ML162" s="37"/>
      <c r="MM162" s="37"/>
      <c r="MN162" s="37"/>
      <c r="MO162" s="37"/>
      <c r="MP162" s="37"/>
      <c r="MQ162" s="37"/>
      <c r="MR162" s="37"/>
      <c r="MS162" s="37"/>
      <c r="MT162" s="37"/>
      <c r="MU162" s="37"/>
      <c r="MV162" s="37"/>
      <c r="MW162" s="37"/>
      <c r="MX162" s="37"/>
      <c r="MY162" s="37"/>
      <c r="MZ162" s="37"/>
      <c r="NA162" s="37"/>
      <c r="NB162" s="37"/>
      <c r="NC162" s="37"/>
      <c r="ND162" s="37"/>
      <c r="NE162" s="37"/>
      <c r="NF162" s="37"/>
      <c r="NG162" s="37"/>
      <c r="NH162" s="37"/>
      <c r="NI162" s="37"/>
      <c r="NJ162" s="37"/>
      <c r="NK162" s="37"/>
      <c r="NL162" s="37"/>
      <c r="NM162" s="37"/>
      <c r="NN162" s="37"/>
      <c r="NO162" s="37"/>
      <c r="NP162" s="37"/>
      <c r="NQ162" s="37"/>
      <c r="NR162" s="37"/>
      <c r="NS162" s="37"/>
      <c r="NT162" s="37"/>
      <c r="NU162" s="37"/>
      <c r="NV162" s="37"/>
      <c r="NW162" s="37"/>
      <c r="NX162" s="37"/>
      <c r="NY162" s="37"/>
      <c r="NZ162" s="37"/>
      <c r="OA162" s="37"/>
      <c r="OB162" s="37"/>
      <c r="OC162" s="37"/>
      <c r="OD162" s="37"/>
      <c r="OE162" s="37"/>
      <c r="OF162" s="37"/>
      <c r="OG162" s="37"/>
      <c r="OH162" s="37"/>
      <c r="OI162" s="37"/>
      <c r="OJ162" s="37"/>
      <c r="OK162" s="37"/>
      <c r="OL162" s="37"/>
      <c r="OM162" s="37"/>
    </row>
    <row r="163" spans="1:404" x14ac:dyDescent="0.3">
      <c r="A163" s="2" t="s">
        <v>92</v>
      </c>
      <c r="B163" s="2" t="s">
        <v>278</v>
      </c>
      <c r="C163" s="2" t="s">
        <v>306</v>
      </c>
      <c r="D163" s="2" t="s">
        <v>247</v>
      </c>
      <c r="E163" s="6" t="s">
        <v>95</v>
      </c>
      <c r="F163" s="5">
        <v>35</v>
      </c>
      <c r="G163" s="5">
        <v>12</v>
      </c>
      <c r="H163" s="5">
        <v>3</v>
      </c>
      <c r="I163" s="5">
        <v>12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35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12</v>
      </c>
      <c r="Z163" s="5">
        <v>35</v>
      </c>
      <c r="AA163" s="6" t="s">
        <v>96</v>
      </c>
      <c r="AB163" s="6" t="s">
        <v>97</v>
      </c>
      <c r="AC163" s="7"/>
      <c r="AD163" s="7"/>
      <c r="AE163" s="7"/>
      <c r="AF163" s="7"/>
      <c r="AG163" s="7"/>
      <c r="AH163" s="7"/>
      <c r="AI163" s="6" t="s">
        <v>96</v>
      </c>
      <c r="AJ163" s="5"/>
      <c r="AK163" s="8">
        <v>0</v>
      </c>
      <c r="AL163" s="8">
        <v>1</v>
      </c>
      <c r="AM163" s="8">
        <v>0</v>
      </c>
      <c r="AN163" s="8">
        <v>0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0</v>
      </c>
      <c r="AU163" s="5">
        <v>100</v>
      </c>
      <c r="AV163" s="5">
        <v>0</v>
      </c>
      <c r="AW163" s="5">
        <v>100</v>
      </c>
      <c r="AX163" s="5">
        <v>0</v>
      </c>
      <c r="AY163" s="5">
        <v>0</v>
      </c>
      <c r="AZ163" s="5">
        <v>100</v>
      </c>
      <c r="BA163" s="5">
        <v>0</v>
      </c>
      <c r="BB163" s="5">
        <v>0</v>
      </c>
      <c r="BC163" s="5">
        <v>0</v>
      </c>
      <c r="BD163" s="5">
        <v>100</v>
      </c>
      <c r="BE163" s="5">
        <v>100</v>
      </c>
      <c r="BF163" s="5">
        <v>100</v>
      </c>
      <c r="BG163" s="5">
        <v>0</v>
      </c>
      <c r="BH163" s="5">
        <v>0</v>
      </c>
      <c r="BI163" s="5">
        <v>0</v>
      </c>
      <c r="BJ163" s="5">
        <v>0</v>
      </c>
      <c r="BK163" s="5">
        <v>0</v>
      </c>
      <c r="BL163" s="5">
        <v>100</v>
      </c>
      <c r="BM163" s="5">
        <v>100</v>
      </c>
      <c r="BN163" s="5">
        <v>2</v>
      </c>
      <c r="BO163" s="5" t="s">
        <v>96</v>
      </c>
      <c r="BP163" s="5" t="s">
        <v>97</v>
      </c>
      <c r="BQ163" s="5" t="s">
        <v>98</v>
      </c>
      <c r="BR163" s="6" t="s">
        <v>96</v>
      </c>
      <c r="BS163" s="6" t="s">
        <v>97</v>
      </c>
      <c r="BT163" s="6" t="s">
        <v>97</v>
      </c>
      <c r="BU163" s="6" t="s">
        <v>97</v>
      </c>
      <c r="BV163" s="6" t="s">
        <v>97</v>
      </c>
      <c r="BW163" s="5">
        <v>3</v>
      </c>
      <c r="BX163" s="5">
        <v>3</v>
      </c>
      <c r="BY163" s="5">
        <v>12</v>
      </c>
      <c r="BZ163" s="5">
        <v>24</v>
      </c>
      <c r="CA163" s="5">
        <v>24</v>
      </c>
      <c r="CB163" s="6" t="s">
        <v>98</v>
      </c>
      <c r="CC163" s="6" t="s">
        <v>98</v>
      </c>
      <c r="CD163" s="6" t="s">
        <v>96</v>
      </c>
      <c r="CE163" s="6" t="s">
        <v>98</v>
      </c>
      <c r="CF163" s="6" t="s">
        <v>96</v>
      </c>
      <c r="CG163" s="6" t="s">
        <v>96</v>
      </c>
      <c r="CH163" s="6" t="s">
        <v>96</v>
      </c>
      <c r="CI163" s="6" t="s">
        <v>97</v>
      </c>
      <c r="CJ163" s="5">
        <v>12</v>
      </c>
      <c r="CK163" s="5">
        <v>12</v>
      </c>
      <c r="CL163" s="5">
        <v>12</v>
      </c>
      <c r="CM163" s="5">
        <v>0.7</v>
      </c>
      <c r="CN163" s="5">
        <v>12</v>
      </c>
      <c r="CO163" s="5">
        <v>0.8</v>
      </c>
    </row>
    <row r="164" spans="1:404" x14ac:dyDescent="0.3">
      <c r="A164" s="2" t="s">
        <v>92</v>
      </c>
      <c r="B164" s="2" t="s">
        <v>278</v>
      </c>
      <c r="C164" s="2" t="s">
        <v>306</v>
      </c>
      <c r="D164" s="2" t="s">
        <v>307</v>
      </c>
      <c r="E164" s="6" t="s">
        <v>104</v>
      </c>
      <c r="F164" s="5">
        <v>40</v>
      </c>
      <c r="G164" s="5">
        <v>8</v>
      </c>
      <c r="H164" s="5">
        <v>0</v>
      </c>
      <c r="I164" s="5">
        <v>0</v>
      </c>
      <c r="J164" s="5">
        <v>8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40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6" t="s">
        <v>96</v>
      </c>
      <c r="AB164" s="6" t="s">
        <v>97</v>
      </c>
      <c r="AC164" s="7"/>
      <c r="AD164" s="7"/>
      <c r="AE164" s="7"/>
      <c r="AF164" s="7"/>
      <c r="AG164" s="7"/>
      <c r="AH164" s="6" t="s">
        <v>96</v>
      </c>
      <c r="AI164" s="7"/>
      <c r="AJ164" s="5">
        <v>5000</v>
      </c>
      <c r="AK164" s="8">
        <v>0</v>
      </c>
      <c r="AL164" s="8">
        <v>1</v>
      </c>
      <c r="AM164" s="8">
        <v>0</v>
      </c>
      <c r="AN164" s="8">
        <v>0</v>
      </c>
      <c r="AO164" s="8">
        <v>0</v>
      </c>
      <c r="AP164" s="8">
        <v>0</v>
      </c>
      <c r="AQ164" s="8">
        <v>0</v>
      </c>
      <c r="AR164" s="8">
        <v>0</v>
      </c>
      <c r="AS164" s="8">
        <v>0</v>
      </c>
      <c r="AT164" s="8">
        <v>0</v>
      </c>
      <c r="AU164" s="5">
        <v>0</v>
      </c>
      <c r="AV164" s="5">
        <v>0</v>
      </c>
      <c r="AW164" s="5">
        <v>100</v>
      </c>
      <c r="AX164" s="5">
        <v>0</v>
      </c>
      <c r="AY164" s="5">
        <v>0</v>
      </c>
      <c r="AZ164" s="5">
        <v>0</v>
      </c>
      <c r="BA164" s="5">
        <v>0</v>
      </c>
      <c r="BB164" s="5">
        <v>0</v>
      </c>
      <c r="BC164" s="5">
        <v>0</v>
      </c>
      <c r="BD164" s="5">
        <v>100</v>
      </c>
      <c r="BE164" s="5">
        <v>100</v>
      </c>
      <c r="BF164" s="5">
        <v>100</v>
      </c>
      <c r="BG164" s="5">
        <v>0</v>
      </c>
      <c r="BH164" s="5">
        <v>0</v>
      </c>
      <c r="BI164" s="5">
        <v>0</v>
      </c>
      <c r="BJ164" s="5">
        <v>0</v>
      </c>
      <c r="BK164" s="5">
        <v>0</v>
      </c>
      <c r="BL164" s="5">
        <v>100</v>
      </c>
      <c r="BM164" s="5">
        <v>0</v>
      </c>
      <c r="BN164" s="5" t="s">
        <v>98</v>
      </c>
      <c r="BO164" s="5" t="s">
        <v>97</v>
      </c>
      <c r="BP164" s="5" t="s">
        <v>97</v>
      </c>
      <c r="BQ164" s="5" t="s">
        <v>98</v>
      </c>
      <c r="BR164" s="6" t="s">
        <v>97</v>
      </c>
      <c r="BS164" s="6" t="s">
        <v>97</v>
      </c>
      <c r="BT164" s="6" t="s">
        <v>97</v>
      </c>
      <c r="BU164" s="6" t="s">
        <v>97</v>
      </c>
      <c r="BV164" s="6" t="s">
        <v>97</v>
      </c>
      <c r="BW164" s="5">
        <v>5</v>
      </c>
      <c r="BX164" s="5">
        <v>5</v>
      </c>
      <c r="BY164" s="5">
        <v>17</v>
      </c>
      <c r="BZ164" s="5">
        <v>30</v>
      </c>
      <c r="CA164" s="5">
        <v>30</v>
      </c>
      <c r="CB164" s="6" t="s">
        <v>96</v>
      </c>
      <c r="CC164" s="6" t="s">
        <v>96</v>
      </c>
      <c r="CD164" s="6" t="s">
        <v>96</v>
      </c>
      <c r="CE164" s="6" t="s">
        <v>98</v>
      </c>
      <c r="CF164" s="6" t="s">
        <v>98</v>
      </c>
      <c r="CG164" s="6" t="s">
        <v>97</v>
      </c>
      <c r="CH164" s="6" t="s">
        <v>97</v>
      </c>
      <c r="CI164" s="6" t="s">
        <v>97</v>
      </c>
      <c r="CJ164" s="5">
        <v>17</v>
      </c>
      <c r="CK164" s="5">
        <v>17</v>
      </c>
      <c r="CL164" s="5">
        <v>17</v>
      </c>
      <c r="CM164" s="5">
        <v>5</v>
      </c>
      <c r="CN164" s="5">
        <v>17</v>
      </c>
      <c r="CO164" s="5">
        <v>5</v>
      </c>
      <c r="CR164" s="51"/>
      <c r="CS164" s="51"/>
    </row>
    <row r="165" spans="1:404" x14ac:dyDescent="0.3">
      <c r="A165" s="2" t="s">
        <v>92</v>
      </c>
      <c r="B165" s="2" t="s">
        <v>278</v>
      </c>
      <c r="C165" s="2" t="s">
        <v>1595</v>
      </c>
      <c r="D165" s="6" t="s">
        <v>1555</v>
      </c>
      <c r="E165" s="6" t="s">
        <v>102</v>
      </c>
      <c r="F165" s="6">
        <v>228</v>
      </c>
      <c r="G165" s="72">
        <f>52*95%</f>
        <v>49.4</v>
      </c>
      <c r="H165" s="6" t="s">
        <v>98</v>
      </c>
      <c r="I165" s="6" t="s">
        <v>98</v>
      </c>
      <c r="J165" s="6" t="s">
        <v>98</v>
      </c>
      <c r="K165" s="6" t="s">
        <v>98</v>
      </c>
      <c r="L165" s="6" t="s">
        <v>98</v>
      </c>
      <c r="M165" s="6" t="s">
        <v>98</v>
      </c>
      <c r="N165" s="6" t="s">
        <v>98</v>
      </c>
      <c r="O165" s="6" t="s">
        <v>98</v>
      </c>
      <c r="P165" s="6" t="s">
        <v>98</v>
      </c>
      <c r="Q165" s="6" t="s">
        <v>98</v>
      </c>
      <c r="R165" s="6" t="s">
        <v>98</v>
      </c>
      <c r="S165" s="6" t="s">
        <v>98</v>
      </c>
      <c r="T165" s="6" t="s">
        <v>98</v>
      </c>
      <c r="U165" s="6" t="s">
        <v>98</v>
      </c>
      <c r="V165" s="6" t="s">
        <v>98</v>
      </c>
      <c r="W165" s="6" t="s">
        <v>98</v>
      </c>
      <c r="X165" s="6" t="s">
        <v>98</v>
      </c>
      <c r="Y165" s="6">
        <v>6</v>
      </c>
      <c r="Z165" s="6">
        <v>24</v>
      </c>
      <c r="AA165" s="6" t="s">
        <v>98</v>
      </c>
      <c r="AB165" s="6" t="s">
        <v>98</v>
      </c>
      <c r="AC165" s="7"/>
      <c r="AD165" s="7"/>
      <c r="AE165" s="7"/>
      <c r="AF165" s="7"/>
      <c r="AG165" s="7"/>
      <c r="AH165" s="7"/>
      <c r="AI165" s="6" t="s">
        <v>96</v>
      </c>
      <c r="AJ165" s="5"/>
      <c r="AK165" s="6" t="s">
        <v>98</v>
      </c>
      <c r="AL165" s="6" t="s">
        <v>98</v>
      </c>
      <c r="AM165" s="6" t="s">
        <v>98</v>
      </c>
      <c r="AN165" s="6" t="s">
        <v>98</v>
      </c>
      <c r="AO165" s="6" t="s">
        <v>98</v>
      </c>
      <c r="AP165" s="6" t="s">
        <v>98</v>
      </c>
      <c r="AQ165" s="6" t="s">
        <v>98</v>
      </c>
      <c r="AR165" s="6" t="s">
        <v>98</v>
      </c>
      <c r="AS165" s="6" t="s">
        <v>98</v>
      </c>
      <c r="AT165" s="6" t="s">
        <v>98</v>
      </c>
      <c r="AU165" s="6">
        <v>0</v>
      </c>
      <c r="AV165" s="6">
        <v>0</v>
      </c>
      <c r="AW165" s="6">
        <v>95</v>
      </c>
      <c r="AX165" s="6">
        <v>5</v>
      </c>
      <c r="AY165" s="6">
        <v>0</v>
      </c>
      <c r="AZ165" s="6">
        <v>0</v>
      </c>
      <c r="BA165" s="6">
        <v>0</v>
      </c>
      <c r="BB165" s="6">
        <v>8</v>
      </c>
      <c r="BC165" s="6">
        <v>0</v>
      </c>
      <c r="BD165" s="6">
        <v>92</v>
      </c>
      <c r="BE165" s="6">
        <v>100</v>
      </c>
      <c r="BF165" s="6">
        <v>90</v>
      </c>
      <c r="BG165" s="6">
        <v>100</v>
      </c>
      <c r="BH165" s="6">
        <v>0</v>
      </c>
      <c r="BI165" s="6">
        <v>0</v>
      </c>
      <c r="BJ165" s="6">
        <v>0</v>
      </c>
      <c r="BK165" s="6">
        <v>0</v>
      </c>
      <c r="BL165" s="6">
        <v>100</v>
      </c>
      <c r="BM165" s="6">
        <v>100</v>
      </c>
      <c r="BN165" s="6">
        <v>2</v>
      </c>
      <c r="BO165" s="6" t="s">
        <v>96</v>
      </c>
      <c r="BP165" s="6" t="s">
        <v>96</v>
      </c>
      <c r="BQ165" s="6">
        <v>2</v>
      </c>
      <c r="BR165" s="6" t="s">
        <v>97</v>
      </c>
      <c r="BS165" s="6" t="s">
        <v>97</v>
      </c>
      <c r="BT165" s="6" t="s">
        <v>97</v>
      </c>
      <c r="BU165" s="6" t="s">
        <v>97</v>
      </c>
      <c r="BV165" s="6" t="s">
        <v>97</v>
      </c>
      <c r="BW165" s="5">
        <v>3</v>
      </c>
      <c r="BX165" s="5">
        <v>3</v>
      </c>
      <c r="BY165" s="5">
        <v>10</v>
      </c>
      <c r="BZ165" s="5">
        <v>10</v>
      </c>
      <c r="CA165" s="5">
        <v>10</v>
      </c>
      <c r="CB165" s="6" t="s">
        <v>98</v>
      </c>
      <c r="CC165" s="6" t="s">
        <v>98</v>
      </c>
      <c r="CD165" s="6" t="s">
        <v>98</v>
      </c>
      <c r="CE165" s="6" t="s">
        <v>98</v>
      </c>
      <c r="CF165" s="6" t="s">
        <v>98</v>
      </c>
      <c r="CG165" s="6" t="s">
        <v>98</v>
      </c>
      <c r="CH165" s="6" t="s">
        <v>98</v>
      </c>
      <c r="CI165" s="6" t="s">
        <v>98</v>
      </c>
      <c r="CJ165" s="6">
        <v>11</v>
      </c>
      <c r="CK165" s="6">
        <v>11</v>
      </c>
      <c r="CL165" s="6">
        <v>11</v>
      </c>
      <c r="CM165" s="6">
        <v>0</v>
      </c>
      <c r="CN165" s="6">
        <v>11</v>
      </c>
      <c r="CO165" s="6">
        <v>4</v>
      </c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  <c r="FO165" s="37"/>
      <c r="FP165" s="37"/>
      <c r="FQ165" s="37"/>
      <c r="FR165" s="37"/>
      <c r="FS165" s="37"/>
      <c r="FT165" s="37"/>
      <c r="FU165" s="37"/>
      <c r="FV165" s="37"/>
      <c r="FW165" s="37"/>
      <c r="FX165" s="37"/>
      <c r="FY165" s="37"/>
      <c r="FZ165" s="37"/>
      <c r="GA165" s="37"/>
      <c r="GB165" s="37"/>
      <c r="GC165" s="37"/>
      <c r="GD165" s="37"/>
      <c r="GE165" s="37"/>
      <c r="GF165" s="37"/>
      <c r="GG165" s="37"/>
      <c r="GH165" s="37"/>
      <c r="GI165" s="37"/>
      <c r="GJ165" s="37"/>
      <c r="GK165" s="37"/>
      <c r="GL165" s="37"/>
      <c r="GM165" s="37"/>
      <c r="GN165" s="37"/>
      <c r="GO165" s="37"/>
      <c r="GP165" s="37"/>
      <c r="GQ165" s="37"/>
      <c r="GR165" s="37"/>
      <c r="GS165" s="37"/>
      <c r="GT165" s="37"/>
      <c r="GU165" s="37"/>
      <c r="GV165" s="37"/>
      <c r="GW165" s="37"/>
      <c r="GX165" s="37"/>
      <c r="GY165" s="37"/>
      <c r="GZ165" s="37"/>
      <c r="HA165" s="37"/>
      <c r="HB165" s="37"/>
      <c r="HC165" s="37"/>
      <c r="HD165" s="37"/>
      <c r="HE165" s="37"/>
      <c r="HF165" s="37"/>
      <c r="HG165" s="37"/>
      <c r="HH165" s="37"/>
      <c r="HI165" s="37"/>
      <c r="HJ165" s="37"/>
      <c r="HK165" s="37"/>
      <c r="HL165" s="37"/>
      <c r="HM165" s="37"/>
      <c r="HN165" s="37"/>
      <c r="HO165" s="37"/>
      <c r="HP165" s="37"/>
      <c r="HQ165" s="37"/>
      <c r="HR165" s="37"/>
      <c r="HS165" s="37"/>
      <c r="HT165" s="37"/>
      <c r="HU165" s="37"/>
      <c r="HV165" s="37"/>
      <c r="HW165" s="37"/>
      <c r="HX165" s="37"/>
      <c r="HY165" s="37"/>
      <c r="HZ165" s="37"/>
      <c r="IA165" s="37"/>
      <c r="IB165" s="37"/>
      <c r="IC165" s="37"/>
      <c r="ID165" s="37"/>
      <c r="IE165" s="37"/>
      <c r="IF165" s="37"/>
      <c r="IG165" s="37"/>
      <c r="IH165" s="37"/>
      <c r="II165" s="37"/>
      <c r="IJ165" s="37"/>
      <c r="IK165" s="37"/>
      <c r="IL165" s="37"/>
      <c r="IM165" s="37"/>
      <c r="IN165" s="37"/>
      <c r="IO165" s="37"/>
      <c r="IP165" s="37"/>
      <c r="IQ165" s="37"/>
      <c r="IR165" s="37"/>
      <c r="IS165" s="37"/>
      <c r="IT165" s="37"/>
      <c r="IU165" s="37"/>
      <c r="IV165" s="37"/>
      <c r="IW165" s="37"/>
      <c r="IX165" s="37"/>
      <c r="IY165" s="37"/>
      <c r="IZ165" s="37"/>
      <c r="JA165" s="37"/>
      <c r="JB165" s="37"/>
      <c r="JC165" s="37"/>
      <c r="JD165" s="37"/>
      <c r="JE165" s="37"/>
      <c r="JF165" s="37"/>
      <c r="JG165" s="37"/>
      <c r="JH165" s="37"/>
      <c r="JI165" s="37"/>
      <c r="JJ165" s="37"/>
      <c r="JK165" s="37"/>
      <c r="JL165" s="37"/>
      <c r="JM165" s="37"/>
      <c r="JN165" s="37"/>
      <c r="JO165" s="37"/>
      <c r="JP165" s="37"/>
      <c r="JQ165" s="37"/>
      <c r="JR165" s="37"/>
      <c r="JS165" s="37"/>
      <c r="JT165" s="37"/>
      <c r="JU165" s="37"/>
      <c r="JV165" s="37"/>
      <c r="JW165" s="37"/>
      <c r="JX165" s="37"/>
      <c r="JY165" s="37"/>
      <c r="JZ165" s="37"/>
      <c r="KA165" s="37"/>
      <c r="KB165" s="37"/>
      <c r="KC165" s="37"/>
      <c r="KD165" s="37"/>
      <c r="KE165" s="37"/>
      <c r="KF165" s="37"/>
      <c r="KG165" s="37"/>
      <c r="KH165" s="37"/>
      <c r="KI165" s="37"/>
      <c r="KJ165" s="37"/>
      <c r="KK165" s="37"/>
      <c r="KL165" s="37"/>
      <c r="KM165" s="37"/>
      <c r="KN165" s="37"/>
      <c r="KO165" s="37"/>
      <c r="KP165" s="37"/>
      <c r="KQ165" s="37"/>
      <c r="KR165" s="37"/>
      <c r="KS165" s="37"/>
      <c r="KT165" s="37"/>
      <c r="KU165" s="37"/>
      <c r="KV165" s="37"/>
      <c r="KW165" s="37"/>
      <c r="KX165" s="37"/>
      <c r="KY165" s="37"/>
      <c r="KZ165" s="37"/>
      <c r="LA165" s="37"/>
      <c r="LB165" s="37"/>
      <c r="LC165" s="37"/>
      <c r="LD165" s="37"/>
      <c r="LE165" s="37"/>
      <c r="LF165" s="37"/>
      <c r="LG165" s="37"/>
      <c r="LH165" s="37"/>
      <c r="LI165" s="37"/>
      <c r="LJ165" s="37"/>
      <c r="LK165" s="37"/>
      <c r="LL165" s="37"/>
      <c r="LM165" s="37"/>
      <c r="LN165" s="37"/>
      <c r="LO165" s="37"/>
      <c r="LP165" s="37"/>
      <c r="LQ165" s="37"/>
      <c r="LR165" s="37"/>
      <c r="LS165" s="37"/>
      <c r="LT165" s="37"/>
      <c r="LU165" s="37"/>
      <c r="LV165" s="37"/>
      <c r="LW165" s="37"/>
      <c r="LX165" s="37"/>
      <c r="LY165" s="37"/>
      <c r="LZ165" s="37"/>
      <c r="MA165" s="37"/>
      <c r="MB165" s="37"/>
      <c r="MC165" s="37"/>
      <c r="MD165" s="37"/>
      <c r="ME165" s="37"/>
      <c r="MF165" s="37"/>
      <c r="MG165" s="37"/>
      <c r="MH165" s="37"/>
      <c r="MI165" s="37"/>
      <c r="MJ165" s="37"/>
      <c r="MK165" s="37"/>
      <c r="ML165" s="37"/>
      <c r="MM165" s="37"/>
      <c r="MN165" s="37"/>
      <c r="MO165" s="37"/>
      <c r="MP165" s="37"/>
      <c r="MQ165" s="37"/>
      <c r="MR165" s="37"/>
      <c r="MS165" s="37"/>
      <c r="MT165" s="37"/>
      <c r="MU165" s="37"/>
      <c r="MV165" s="37"/>
      <c r="MW165" s="37"/>
      <c r="MX165" s="37"/>
      <c r="MY165" s="37"/>
      <c r="MZ165" s="37"/>
      <c r="NA165" s="37"/>
      <c r="NB165" s="37"/>
      <c r="NC165" s="37"/>
      <c r="ND165" s="37"/>
      <c r="NE165" s="37"/>
      <c r="NF165" s="37"/>
      <c r="NG165" s="37"/>
      <c r="NH165" s="37"/>
      <c r="NI165" s="37"/>
      <c r="NJ165" s="37"/>
      <c r="NK165" s="37"/>
      <c r="NL165" s="37"/>
      <c r="NM165" s="37"/>
      <c r="NN165" s="37"/>
      <c r="NO165" s="37"/>
      <c r="NP165" s="37"/>
      <c r="NQ165" s="37"/>
      <c r="NR165" s="37"/>
      <c r="NS165" s="37"/>
      <c r="NT165" s="37"/>
      <c r="NU165" s="37"/>
      <c r="NV165" s="37"/>
      <c r="NW165" s="37"/>
      <c r="NX165" s="37"/>
      <c r="NY165" s="37"/>
      <c r="NZ165" s="37"/>
      <c r="OA165" s="37"/>
      <c r="OB165" s="37"/>
      <c r="OC165" s="37"/>
      <c r="OD165" s="37"/>
      <c r="OE165" s="37"/>
      <c r="OF165" s="37"/>
      <c r="OG165" s="37"/>
      <c r="OH165" s="37"/>
      <c r="OI165" s="37"/>
      <c r="OJ165" s="37"/>
      <c r="OK165" s="37"/>
      <c r="OL165" s="37"/>
      <c r="OM165" s="37"/>
    </row>
    <row r="166" spans="1:404" x14ac:dyDescent="0.3">
      <c r="A166" s="2" t="s">
        <v>92</v>
      </c>
      <c r="B166" s="2" t="s">
        <v>278</v>
      </c>
      <c r="C166" s="2" t="s">
        <v>308</v>
      </c>
      <c r="D166" s="2" t="s">
        <v>309</v>
      </c>
      <c r="E166" s="6" t="s">
        <v>95</v>
      </c>
      <c r="F166" s="5">
        <v>220</v>
      </c>
      <c r="G166" s="5">
        <v>45</v>
      </c>
      <c r="H166" s="5">
        <v>0</v>
      </c>
      <c r="I166" s="5">
        <v>0</v>
      </c>
      <c r="J166" s="5">
        <v>1</v>
      </c>
      <c r="K166" s="5">
        <v>0</v>
      </c>
      <c r="L166" s="5">
        <v>0</v>
      </c>
      <c r="M166" s="5">
        <v>0</v>
      </c>
      <c r="N166" s="5">
        <v>44</v>
      </c>
      <c r="O166" s="5">
        <v>0</v>
      </c>
      <c r="P166" s="5">
        <v>0</v>
      </c>
      <c r="Q166" s="5">
        <v>0</v>
      </c>
      <c r="R166" s="5">
        <v>7</v>
      </c>
      <c r="S166" s="5">
        <v>0</v>
      </c>
      <c r="T166" s="5">
        <v>0</v>
      </c>
      <c r="U166" s="5">
        <v>0</v>
      </c>
      <c r="V166" s="5">
        <v>213</v>
      </c>
      <c r="W166" s="5">
        <v>0</v>
      </c>
      <c r="X166" s="5">
        <v>0</v>
      </c>
      <c r="Y166" s="5">
        <v>0</v>
      </c>
      <c r="Z166" s="6">
        <v>0</v>
      </c>
      <c r="AA166" s="6" t="s">
        <v>96</v>
      </c>
      <c r="AB166" s="6" t="s">
        <v>96</v>
      </c>
      <c r="AC166" s="7"/>
      <c r="AD166" s="7"/>
      <c r="AE166" s="7"/>
      <c r="AF166" s="7"/>
      <c r="AG166" s="7"/>
      <c r="AH166" s="7"/>
      <c r="AI166" s="6" t="s">
        <v>96</v>
      </c>
      <c r="AJ166" s="5"/>
      <c r="AK166" s="8">
        <v>0.02</v>
      </c>
      <c r="AL166" s="8">
        <v>0.9</v>
      </c>
      <c r="AM166" s="8">
        <v>0</v>
      </c>
      <c r="AN166" s="8">
        <v>0</v>
      </c>
      <c r="AO166" s="8">
        <v>0.08</v>
      </c>
      <c r="AP166" s="8">
        <v>0</v>
      </c>
      <c r="AQ166" s="8">
        <v>0</v>
      </c>
      <c r="AR166" s="8">
        <v>0</v>
      </c>
      <c r="AS166" s="8">
        <v>0</v>
      </c>
      <c r="AT166" s="8">
        <v>0</v>
      </c>
      <c r="AU166" s="5">
        <v>100</v>
      </c>
      <c r="AV166" s="5">
        <v>10</v>
      </c>
      <c r="AW166" s="5">
        <v>0</v>
      </c>
      <c r="AX166" s="5">
        <v>40</v>
      </c>
      <c r="AY166" s="5">
        <v>50</v>
      </c>
      <c r="AZ166" s="5">
        <v>100</v>
      </c>
      <c r="BA166" s="5">
        <v>2</v>
      </c>
      <c r="BB166" s="5">
        <v>0</v>
      </c>
      <c r="BC166" s="5">
        <v>0</v>
      </c>
      <c r="BD166" s="5">
        <v>98</v>
      </c>
      <c r="BE166" s="5">
        <v>100</v>
      </c>
      <c r="BF166" s="5">
        <v>60</v>
      </c>
      <c r="BG166" s="5">
        <v>100</v>
      </c>
      <c r="BH166" s="5">
        <v>0</v>
      </c>
      <c r="BI166" s="5">
        <v>0</v>
      </c>
      <c r="BJ166" s="5">
        <v>0</v>
      </c>
      <c r="BK166" s="5">
        <v>0</v>
      </c>
      <c r="BL166" s="5">
        <v>100</v>
      </c>
      <c r="BM166" s="5">
        <v>0</v>
      </c>
      <c r="BN166" s="5" t="s">
        <v>98</v>
      </c>
      <c r="BO166" s="5" t="s">
        <v>96</v>
      </c>
      <c r="BP166" s="5" t="s">
        <v>96</v>
      </c>
      <c r="BQ166" s="5">
        <v>6</v>
      </c>
      <c r="BR166" s="6" t="s">
        <v>97</v>
      </c>
      <c r="BS166" s="6" t="s">
        <v>97</v>
      </c>
      <c r="BT166" s="6" t="s">
        <v>97</v>
      </c>
      <c r="BU166" s="6" t="s">
        <v>97</v>
      </c>
      <c r="BV166" s="6" t="s">
        <v>96</v>
      </c>
      <c r="BW166" s="5">
        <v>2</v>
      </c>
      <c r="BX166" s="5">
        <v>1</v>
      </c>
      <c r="BY166" s="5">
        <v>1</v>
      </c>
      <c r="BZ166" s="5">
        <v>6</v>
      </c>
      <c r="CA166" s="5">
        <v>6</v>
      </c>
      <c r="CB166" s="6" t="s">
        <v>97</v>
      </c>
      <c r="CC166" s="6" t="s">
        <v>97</v>
      </c>
      <c r="CD166" s="6" t="s">
        <v>97</v>
      </c>
      <c r="CE166" s="6" t="s">
        <v>97</v>
      </c>
      <c r="CF166" s="6" t="s">
        <v>97</v>
      </c>
      <c r="CG166" s="6" t="s">
        <v>96</v>
      </c>
      <c r="CH166" s="6" t="s">
        <v>97</v>
      </c>
      <c r="CI166" s="6" t="s">
        <v>96</v>
      </c>
      <c r="CJ166" s="5">
        <v>0.5</v>
      </c>
      <c r="CK166" s="5">
        <v>0.5</v>
      </c>
      <c r="CL166" s="5">
        <v>0.5</v>
      </c>
      <c r="CM166" s="5">
        <v>0.5</v>
      </c>
      <c r="CN166" s="5">
        <v>6.5</v>
      </c>
      <c r="CO166" s="5">
        <v>0.5</v>
      </c>
    </row>
    <row r="167" spans="1:404" x14ac:dyDescent="0.3">
      <c r="A167" s="2" t="s">
        <v>92</v>
      </c>
      <c r="B167" s="2" t="s">
        <v>278</v>
      </c>
      <c r="C167" s="2" t="s">
        <v>310</v>
      </c>
      <c r="D167" s="2" t="s">
        <v>301</v>
      </c>
      <c r="E167" s="6" t="s">
        <v>95</v>
      </c>
      <c r="F167" s="5">
        <v>400</v>
      </c>
      <c r="G167" s="5">
        <v>48</v>
      </c>
      <c r="H167" s="5">
        <v>1</v>
      </c>
      <c r="I167" s="5">
        <v>8</v>
      </c>
      <c r="J167" s="5">
        <v>40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30</v>
      </c>
      <c r="R167" s="5">
        <v>370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8</v>
      </c>
      <c r="Z167" s="5">
        <v>30</v>
      </c>
      <c r="AA167" s="6" t="s">
        <v>96</v>
      </c>
      <c r="AB167" s="6" t="s">
        <v>96</v>
      </c>
      <c r="AC167" s="7"/>
      <c r="AD167" s="7"/>
      <c r="AE167" s="7"/>
      <c r="AF167" s="7"/>
      <c r="AG167" s="7"/>
      <c r="AH167" s="7"/>
      <c r="AI167" s="6" t="s">
        <v>96</v>
      </c>
      <c r="AJ167" s="5"/>
      <c r="AK167" s="8">
        <v>0.48</v>
      </c>
      <c r="AL167" s="8">
        <v>0</v>
      </c>
      <c r="AM167" s="8">
        <v>0.2</v>
      </c>
      <c r="AN167" s="8">
        <v>0</v>
      </c>
      <c r="AO167" s="8">
        <v>0</v>
      </c>
      <c r="AP167" s="8">
        <v>0.25</v>
      </c>
      <c r="AQ167" s="8">
        <v>7.0000000000000007E-2</v>
      </c>
      <c r="AR167" s="8">
        <v>0</v>
      </c>
      <c r="AS167" s="8">
        <v>0</v>
      </c>
      <c r="AT167" s="8">
        <v>0</v>
      </c>
      <c r="AU167" s="5">
        <v>100</v>
      </c>
      <c r="AV167" s="5">
        <v>60</v>
      </c>
      <c r="AW167" s="5">
        <v>10</v>
      </c>
      <c r="AX167" s="5">
        <v>30</v>
      </c>
      <c r="AY167" s="5">
        <v>0</v>
      </c>
      <c r="AZ167" s="5">
        <v>0</v>
      </c>
      <c r="BA167" s="5">
        <v>0</v>
      </c>
      <c r="BB167" s="5">
        <v>70</v>
      </c>
      <c r="BC167" s="5">
        <v>0</v>
      </c>
      <c r="BD167" s="5">
        <v>30</v>
      </c>
      <c r="BE167" s="5">
        <v>100</v>
      </c>
      <c r="BF167" s="5">
        <v>100</v>
      </c>
      <c r="BG167" s="5">
        <v>100</v>
      </c>
      <c r="BH167" s="5">
        <v>100</v>
      </c>
      <c r="BI167" s="5">
        <v>20</v>
      </c>
      <c r="BJ167" s="5">
        <v>0</v>
      </c>
      <c r="BK167" s="5">
        <v>20</v>
      </c>
      <c r="BL167" s="5">
        <v>80</v>
      </c>
      <c r="BM167" s="5">
        <v>100</v>
      </c>
      <c r="BN167" s="5">
        <v>2</v>
      </c>
      <c r="BO167" s="5" t="s">
        <v>96</v>
      </c>
      <c r="BP167" s="5" t="s">
        <v>97</v>
      </c>
      <c r="BQ167" s="5" t="s">
        <v>98</v>
      </c>
      <c r="BR167" s="6" t="s">
        <v>96</v>
      </c>
      <c r="BS167" s="6" t="s">
        <v>97</v>
      </c>
      <c r="BT167" s="6" t="s">
        <v>97</v>
      </c>
      <c r="BU167" s="6" t="s">
        <v>96</v>
      </c>
      <c r="BV167" s="6" t="s">
        <v>96</v>
      </c>
      <c r="BW167" s="5">
        <v>1</v>
      </c>
      <c r="BX167" s="5">
        <v>1</v>
      </c>
      <c r="BY167" s="5">
        <v>12</v>
      </c>
      <c r="BZ167" s="5">
        <v>12</v>
      </c>
      <c r="CA167" s="5">
        <v>12</v>
      </c>
      <c r="CB167" s="6" t="s">
        <v>98</v>
      </c>
      <c r="CC167" s="6" t="s">
        <v>98</v>
      </c>
      <c r="CD167" s="6" t="s">
        <v>96</v>
      </c>
      <c r="CE167" s="6" t="s">
        <v>96</v>
      </c>
      <c r="CF167" s="6" t="s">
        <v>96</v>
      </c>
      <c r="CG167" s="6" t="s">
        <v>96</v>
      </c>
      <c r="CH167" s="6" t="s">
        <v>97</v>
      </c>
      <c r="CI167" s="6" t="s">
        <v>97</v>
      </c>
      <c r="CJ167" s="5">
        <v>5</v>
      </c>
      <c r="CK167" s="5">
        <v>12</v>
      </c>
      <c r="CL167" s="5">
        <v>12</v>
      </c>
      <c r="CM167" s="5">
        <v>1</v>
      </c>
      <c r="CN167" s="5">
        <v>8</v>
      </c>
      <c r="CO167" s="5">
        <v>1</v>
      </c>
    </row>
    <row r="168" spans="1:404" s="37" customFormat="1" x14ac:dyDescent="0.3">
      <c r="A168" s="2" t="s">
        <v>92</v>
      </c>
      <c r="B168" s="2" t="s">
        <v>278</v>
      </c>
      <c r="C168" s="2" t="s">
        <v>311</v>
      </c>
      <c r="D168" s="2" t="s">
        <v>301</v>
      </c>
      <c r="E168" s="6" t="s">
        <v>95</v>
      </c>
      <c r="F168" s="5">
        <v>75</v>
      </c>
      <c r="G168" s="5">
        <v>13</v>
      </c>
      <c r="H168" s="5">
        <v>1</v>
      </c>
      <c r="I168" s="5">
        <v>6</v>
      </c>
      <c r="J168" s="5">
        <v>0</v>
      </c>
      <c r="K168" s="5">
        <v>7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22</v>
      </c>
      <c r="R168" s="5">
        <v>0</v>
      </c>
      <c r="S168" s="5">
        <v>53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6</v>
      </c>
      <c r="Z168" s="5">
        <v>22</v>
      </c>
      <c r="AA168" s="6" t="s">
        <v>96</v>
      </c>
      <c r="AB168" s="6" t="s">
        <v>97</v>
      </c>
      <c r="AC168" s="7"/>
      <c r="AD168" s="7"/>
      <c r="AE168" s="7"/>
      <c r="AF168" s="7"/>
      <c r="AG168" s="7"/>
      <c r="AH168" s="7"/>
      <c r="AI168" s="6" t="s">
        <v>96</v>
      </c>
      <c r="AJ168" s="5"/>
      <c r="AK168" s="8">
        <v>0</v>
      </c>
      <c r="AL168" s="8">
        <v>0.4</v>
      </c>
      <c r="AM168" s="8">
        <v>0</v>
      </c>
      <c r="AN168" s="8">
        <v>0</v>
      </c>
      <c r="AO168" s="8">
        <v>0</v>
      </c>
      <c r="AP168" s="8">
        <v>0</v>
      </c>
      <c r="AQ168" s="8">
        <v>0.6</v>
      </c>
      <c r="AR168" s="8">
        <v>0</v>
      </c>
      <c r="AS168" s="8">
        <v>0</v>
      </c>
      <c r="AT168" s="8">
        <v>0</v>
      </c>
      <c r="AU168" s="5">
        <v>100</v>
      </c>
      <c r="AV168" s="5">
        <v>100</v>
      </c>
      <c r="AW168" s="5">
        <v>0</v>
      </c>
      <c r="AX168" s="5">
        <v>0</v>
      </c>
      <c r="AY168" s="5">
        <v>0</v>
      </c>
      <c r="AZ168" s="5">
        <v>0</v>
      </c>
      <c r="BA168" s="5">
        <v>0</v>
      </c>
      <c r="BB168" s="5">
        <v>0</v>
      </c>
      <c r="BC168" s="5">
        <v>0</v>
      </c>
      <c r="BD168" s="5">
        <v>100</v>
      </c>
      <c r="BE168" s="5">
        <v>100</v>
      </c>
      <c r="BF168" s="5">
        <v>95</v>
      </c>
      <c r="BG168" s="5">
        <v>100</v>
      </c>
      <c r="BH168" s="5">
        <v>100</v>
      </c>
      <c r="BI168" s="5">
        <v>0</v>
      </c>
      <c r="BJ168" s="5">
        <v>0</v>
      </c>
      <c r="BK168" s="5">
        <v>20</v>
      </c>
      <c r="BL168" s="5">
        <v>80</v>
      </c>
      <c r="BM168" s="5">
        <v>100</v>
      </c>
      <c r="BN168" s="5">
        <v>4</v>
      </c>
      <c r="BO168" s="5" t="s">
        <v>96</v>
      </c>
      <c r="BP168" s="5" t="s">
        <v>96</v>
      </c>
      <c r="BQ168" s="5">
        <v>52</v>
      </c>
      <c r="BR168" s="6" t="s">
        <v>96</v>
      </c>
      <c r="BS168" s="6" t="s">
        <v>97</v>
      </c>
      <c r="BT168" s="6" t="s">
        <v>97</v>
      </c>
      <c r="BU168" s="6" t="s">
        <v>97</v>
      </c>
      <c r="BV168" s="6" t="s">
        <v>96</v>
      </c>
      <c r="BW168" s="5">
        <v>0</v>
      </c>
      <c r="BX168" s="5">
        <v>0</v>
      </c>
      <c r="BY168" s="5">
        <v>12</v>
      </c>
      <c r="BZ168" s="5">
        <v>16</v>
      </c>
      <c r="CA168" s="5">
        <v>16</v>
      </c>
      <c r="CB168" s="6" t="s">
        <v>98</v>
      </c>
      <c r="CC168" s="6" t="s">
        <v>98</v>
      </c>
      <c r="CD168" s="6" t="s">
        <v>97</v>
      </c>
      <c r="CE168" s="6" t="s">
        <v>98</v>
      </c>
      <c r="CF168" s="6" t="s">
        <v>96</v>
      </c>
      <c r="CG168" s="6" t="s">
        <v>96</v>
      </c>
      <c r="CH168" s="6" t="s">
        <v>97</v>
      </c>
      <c r="CI168" s="6" t="s">
        <v>97</v>
      </c>
      <c r="CJ168" s="5">
        <v>0</v>
      </c>
      <c r="CK168" s="5">
        <v>6</v>
      </c>
      <c r="CL168" s="5">
        <v>6</v>
      </c>
      <c r="CM168" s="5">
        <v>1</v>
      </c>
      <c r="CN168" s="5">
        <v>1</v>
      </c>
      <c r="CO168" s="5">
        <v>1</v>
      </c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</row>
    <row r="169" spans="1:404" s="37" customFormat="1" x14ac:dyDescent="0.3">
      <c r="A169" s="2" t="s">
        <v>92</v>
      </c>
      <c r="B169" s="2" t="s">
        <v>278</v>
      </c>
      <c r="C169" s="2" t="s">
        <v>1597</v>
      </c>
      <c r="D169" s="6" t="s">
        <v>1555</v>
      </c>
      <c r="E169" s="6" t="s">
        <v>102</v>
      </c>
      <c r="F169" s="6">
        <v>80</v>
      </c>
      <c r="G169" s="72">
        <f>38*78%</f>
        <v>29.64</v>
      </c>
      <c r="H169" s="6" t="s">
        <v>98</v>
      </c>
      <c r="I169" s="6" t="s">
        <v>98</v>
      </c>
      <c r="J169" s="6" t="s">
        <v>98</v>
      </c>
      <c r="K169" s="6" t="s">
        <v>98</v>
      </c>
      <c r="L169" s="6" t="s">
        <v>98</v>
      </c>
      <c r="M169" s="6" t="s">
        <v>98</v>
      </c>
      <c r="N169" s="6" t="s">
        <v>98</v>
      </c>
      <c r="O169" s="6" t="s">
        <v>98</v>
      </c>
      <c r="P169" s="6" t="s">
        <v>98</v>
      </c>
      <c r="Q169" s="6" t="s">
        <v>98</v>
      </c>
      <c r="R169" s="6" t="s">
        <v>98</v>
      </c>
      <c r="S169" s="6" t="s">
        <v>98</v>
      </c>
      <c r="T169" s="6" t="s">
        <v>98</v>
      </c>
      <c r="U169" s="6" t="s">
        <v>98</v>
      </c>
      <c r="V169" s="6" t="s">
        <v>98</v>
      </c>
      <c r="W169" s="6" t="s">
        <v>98</v>
      </c>
      <c r="X169" s="6" t="s">
        <v>98</v>
      </c>
      <c r="Y169" s="6">
        <v>0</v>
      </c>
      <c r="Z169" s="6">
        <v>0</v>
      </c>
      <c r="AA169" s="6" t="s">
        <v>98</v>
      </c>
      <c r="AB169" s="6" t="s">
        <v>98</v>
      </c>
      <c r="AC169" s="7"/>
      <c r="AD169" s="7"/>
      <c r="AE169" s="7"/>
      <c r="AF169" s="7"/>
      <c r="AG169" s="7"/>
      <c r="AH169" s="7"/>
      <c r="AI169" s="6" t="s">
        <v>96</v>
      </c>
      <c r="AJ169" s="5"/>
      <c r="AK169" s="6" t="s">
        <v>98</v>
      </c>
      <c r="AL169" s="6" t="s">
        <v>98</v>
      </c>
      <c r="AM169" s="6" t="s">
        <v>98</v>
      </c>
      <c r="AN169" s="6" t="s">
        <v>98</v>
      </c>
      <c r="AO169" s="6" t="s">
        <v>98</v>
      </c>
      <c r="AP169" s="6" t="s">
        <v>98</v>
      </c>
      <c r="AQ169" s="6" t="s">
        <v>98</v>
      </c>
      <c r="AR169" s="6" t="s">
        <v>98</v>
      </c>
      <c r="AS169" s="6" t="s">
        <v>98</v>
      </c>
      <c r="AT169" s="6" t="s">
        <v>98</v>
      </c>
      <c r="AU169" s="6">
        <v>0</v>
      </c>
      <c r="AV169" s="6">
        <v>0</v>
      </c>
      <c r="AW169" s="6">
        <v>90</v>
      </c>
      <c r="AX169" s="6">
        <v>10</v>
      </c>
      <c r="AY169" s="6">
        <v>0</v>
      </c>
      <c r="AZ169" s="6">
        <v>0</v>
      </c>
      <c r="BA169" s="6">
        <v>0</v>
      </c>
      <c r="BB169" s="6">
        <v>20</v>
      </c>
      <c r="BC169" s="6">
        <v>0</v>
      </c>
      <c r="BD169" s="6">
        <v>80</v>
      </c>
      <c r="BE169" s="6">
        <v>100</v>
      </c>
      <c r="BF169" s="6">
        <v>100</v>
      </c>
      <c r="BG169" s="6">
        <v>100</v>
      </c>
      <c r="BH169" s="6">
        <v>0</v>
      </c>
      <c r="BI169" s="6">
        <v>0</v>
      </c>
      <c r="BJ169" s="6">
        <v>0</v>
      </c>
      <c r="BK169" s="6">
        <v>0</v>
      </c>
      <c r="BL169" s="6">
        <v>100</v>
      </c>
      <c r="BM169" s="6">
        <v>100</v>
      </c>
      <c r="BN169" s="6">
        <v>1</v>
      </c>
      <c r="BO169" s="6" t="s">
        <v>96</v>
      </c>
      <c r="BP169" s="6" t="s">
        <v>96</v>
      </c>
      <c r="BQ169" s="6">
        <v>1</v>
      </c>
      <c r="BR169" s="6" t="s">
        <v>97</v>
      </c>
      <c r="BS169" s="6" t="s">
        <v>97</v>
      </c>
      <c r="BT169" s="6" t="s">
        <v>97</v>
      </c>
      <c r="BU169" s="6" t="s">
        <v>97</v>
      </c>
      <c r="BV169" s="6" t="s">
        <v>97</v>
      </c>
      <c r="BW169" s="5">
        <v>11</v>
      </c>
      <c r="BX169" s="5">
        <v>11</v>
      </c>
      <c r="BY169" s="5">
        <v>11</v>
      </c>
      <c r="BZ169" s="5">
        <v>26</v>
      </c>
      <c r="CA169" s="5">
        <v>26</v>
      </c>
      <c r="CB169" s="6" t="s">
        <v>98</v>
      </c>
      <c r="CC169" s="6" t="s">
        <v>98</v>
      </c>
      <c r="CD169" s="6" t="s">
        <v>98</v>
      </c>
      <c r="CE169" s="6" t="s">
        <v>98</v>
      </c>
      <c r="CF169" s="6" t="s">
        <v>98</v>
      </c>
      <c r="CG169" s="6" t="s">
        <v>98</v>
      </c>
      <c r="CH169" s="6" t="s">
        <v>98</v>
      </c>
      <c r="CI169" s="6" t="s">
        <v>98</v>
      </c>
      <c r="CJ169" s="6">
        <v>25</v>
      </c>
      <c r="CK169" s="6">
        <v>34</v>
      </c>
      <c r="CL169" s="6">
        <v>34</v>
      </c>
      <c r="CM169" s="6">
        <v>0</v>
      </c>
      <c r="CN169" s="6">
        <v>34</v>
      </c>
      <c r="CO169" s="6">
        <v>12</v>
      </c>
      <c r="ON169"/>
    </row>
    <row r="170" spans="1:404" s="37" customFormat="1" x14ac:dyDescent="0.3">
      <c r="A170" s="2" t="s">
        <v>92</v>
      </c>
      <c r="B170" s="2" t="s">
        <v>278</v>
      </c>
      <c r="C170" s="2" t="s">
        <v>1598</v>
      </c>
      <c r="D170" s="6" t="s">
        <v>1555</v>
      </c>
      <c r="E170" s="6" t="s">
        <v>102</v>
      </c>
      <c r="F170" s="6">
        <v>174</v>
      </c>
      <c r="G170" s="72">
        <f>63*80%</f>
        <v>50.400000000000006</v>
      </c>
      <c r="H170" s="6" t="s">
        <v>98</v>
      </c>
      <c r="I170" s="6" t="s">
        <v>98</v>
      </c>
      <c r="J170" s="6" t="s">
        <v>98</v>
      </c>
      <c r="K170" s="6" t="s">
        <v>98</v>
      </c>
      <c r="L170" s="6" t="s">
        <v>98</v>
      </c>
      <c r="M170" s="6" t="s">
        <v>98</v>
      </c>
      <c r="N170" s="6" t="s">
        <v>98</v>
      </c>
      <c r="O170" s="6" t="s">
        <v>98</v>
      </c>
      <c r="P170" s="6" t="s">
        <v>98</v>
      </c>
      <c r="Q170" s="6" t="s">
        <v>98</v>
      </c>
      <c r="R170" s="6" t="s">
        <v>98</v>
      </c>
      <c r="S170" s="6" t="s">
        <v>98</v>
      </c>
      <c r="T170" s="6" t="s">
        <v>98</v>
      </c>
      <c r="U170" s="6" t="s">
        <v>98</v>
      </c>
      <c r="V170" s="6" t="s">
        <v>98</v>
      </c>
      <c r="W170" s="6" t="s">
        <v>98</v>
      </c>
      <c r="X170" s="6" t="s">
        <v>98</v>
      </c>
      <c r="Y170" s="6">
        <v>0</v>
      </c>
      <c r="Z170" s="6">
        <v>0</v>
      </c>
      <c r="AA170" s="6" t="s">
        <v>98</v>
      </c>
      <c r="AB170" s="6" t="s">
        <v>98</v>
      </c>
      <c r="AC170" s="7"/>
      <c r="AD170" s="7"/>
      <c r="AE170" s="7"/>
      <c r="AF170" s="7"/>
      <c r="AG170" s="7"/>
      <c r="AH170" s="7"/>
      <c r="AI170" s="6" t="s">
        <v>96</v>
      </c>
      <c r="AJ170" s="5"/>
      <c r="AK170" s="6" t="s">
        <v>98</v>
      </c>
      <c r="AL170" s="6" t="s">
        <v>98</v>
      </c>
      <c r="AM170" s="6" t="s">
        <v>98</v>
      </c>
      <c r="AN170" s="6" t="s">
        <v>98</v>
      </c>
      <c r="AO170" s="6" t="s">
        <v>98</v>
      </c>
      <c r="AP170" s="6" t="s">
        <v>98</v>
      </c>
      <c r="AQ170" s="6" t="s">
        <v>98</v>
      </c>
      <c r="AR170" s="6" t="s">
        <v>98</v>
      </c>
      <c r="AS170" s="6" t="s">
        <v>98</v>
      </c>
      <c r="AT170" s="6" t="s">
        <v>98</v>
      </c>
      <c r="AU170" s="6">
        <v>0</v>
      </c>
      <c r="AV170" s="6">
        <v>0</v>
      </c>
      <c r="AW170" s="6">
        <v>90</v>
      </c>
      <c r="AX170" s="6">
        <v>10</v>
      </c>
      <c r="AY170" s="6">
        <v>0</v>
      </c>
      <c r="AZ170" s="6">
        <v>0</v>
      </c>
      <c r="BA170" s="6">
        <v>0</v>
      </c>
      <c r="BB170" s="6">
        <v>100</v>
      </c>
      <c r="BC170" s="6">
        <v>0</v>
      </c>
      <c r="BD170" s="6">
        <v>0</v>
      </c>
      <c r="BE170" s="6">
        <v>100</v>
      </c>
      <c r="BF170" s="6">
        <v>100</v>
      </c>
      <c r="BG170" s="6">
        <v>100</v>
      </c>
      <c r="BH170" s="6">
        <v>100</v>
      </c>
      <c r="BI170" s="6">
        <v>20</v>
      </c>
      <c r="BJ170" s="6">
        <v>0</v>
      </c>
      <c r="BK170" s="6">
        <v>25</v>
      </c>
      <c r="BL170" s="6">
        <v>75</v>
      </c>
      <c r="BM170" s="6">
        <v>100</v>
      </c>
      <c r="BN170" s="6">
        <v>2</v>
      </c>
      <c r="BO170" s="6" t="s">
        <v>96</v>
      </c>
      <c r="BP170" s="6" t="s">
        <v>97</v>
      </c>
      <c r="BQ170" s="6" t="s">
        <v>98</v>
      </c>
      <c r="BR170" s="6" t="s">
        <v>96</v>
      </c>
      <c r="BS170" s="6" t="s">
        <v>97</v>
      </c>
      <c r="BT170" s="6" t="s">
        <v>97</v>
      </c>
      <c r="BU170" s="6" t="s">
        <v>97</v>
      </c>
      <c r="BV170" s="6" t="s">
        <v>97</v>
      </c>
      <c r="BW170" s="5">
        <v>2</v>
      </c>
      <c r="BX170" s="5">
        <v>2</v>
      </c>
      <c r="BY170" s="5">
        <v>5</v>
      </c>
      <c r="BZ170" s="5">
        <v>5</v>
      </c>
      <c r="CA170" s="5">
        <v>16</v>
      </c>
      <c r="CB170" s="6" t="s">
        <v>98</v>
      </c>
      <c r="CC170" s="6" t="s">
        <v>98</v>
      </c>
      <c r="CD170" s="6" t="s">
        <v>98</v>
      </c>
      <c r="CE170" s="6" t="s">
        <v>98</v>
      </c>
      <c r="CF170" s="6" t="s">
        <v>98</v>
      </c>
      <c r="CG170" s="6" t="s">
        <v>98</v>
      </c>
      <c r="CH170" s="6" t="s">
        <v>98</v>
      </c>
      <c r="CI170" s="6" t="s">
        <v>98</v>
      </c>
      <c r="CJ170" s="6">
        <v>10</v>
      </c>
      <c r="CK170" s="6">
        <v>10</v>
      </c>
      <c r="CL170" s="6">
        <v>10</v>
      </c>
      <c r="CM170" s="6">
        <v>0</v>
      </c>
      <c r="CN170" s="6">
        <v>2</v>
      </c>
      <c r="CO170" s="6">
        <v>1</v>
      </c>
      <c r="ON170"/>
    </row>
    <row r="171" spans="1:404" s="37" customFormat="1" x14ac:dyDescent="0.3">
      <c r="A171" s="2" t="s">
        <v>92</v>
      </c>
      <c r="B171" s="2" t="s">
        <v>278</v>
      </c>
      <c r="C171" s="2" t="s">
        <v>312</v>
      </c>
      <c r="D171" s="2" t="s">
        <v>301</v>
      </c>
      <c r="E171" s="6" t="s">
        <v>102</v>
      </c>
      <c r="F171" s="6">
        <v>150</v>
      </c>
      <c r="G171" s="5">
        <v>31</v>
      </c>
      <c r="H171" s="6">
        <v>0</v>
      </c>
      <c r="I171" s="6">
        <v>0</v>
      </c>
      <c r="J171" s="6">
        <v>20</v>
      </c>
      <c r="K171" s="6">
        <v>11</v>
      </c>
      <c r="L171" s="6">
        <v>0</v>
      </c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100</v>
      </c>
      <c r="S171" s="6">
        <v>50</v>
      </c>
      <c r="T171" s="6">
        <v>0</v>
      </c>
      <c r="U171" s="6">
        <v>0</v>
      </c>
      <c r="V171" s="6">
        <v>0</v>
      </c>
      <c r="W171" s="6">
        <v>0</v>
      </c>
      <c r="X171" s="6">
        <v>0</v>
      </c>
      <c r="Y171" s="6">
        <v>0</v>
      </c>
      <c r="Z171" s="6">
        <v>0</v>
      </c>
      <c r="AA171" s="6" t="s">
        <v>96</v>
      </c>
      <c r="AB171" s="6" t="s">
        <v>96</v>
      </c>
      <c r="AC171" s="6"/>
      <c r="AD171" s="6"/>
      <c r="AE171" s="6"/>
      <c r="AF171" s="6"/>
      <c r="AG171" s="6"/>
      <c r="AH171" s="6"/>
      <c r="AI171" s="6" t="s">
        <v>96</v>
      </c>
      <c r="AJ171" s="5"/>
      <c r="AK171" s="8">
        <v>0</v>
      </c>
      <c r="AL171" s="8">
        <v>0</v>
      </c>
      <c r="AM171" s="8">
        <v>0</v>
      </c>
      <c r="AN171" s="8">
        <v>0</v>
      </c>
      <c r="AO171" s="8">
        <v>0</v>
      </c>
      <c r="AP171" s="8">
        <v>0</v>
      </c>
      <c r="AQ171" s="8">
        <v>1</v>
      </c>
      <c r="AR171" s="8">
        <v>0</v>
      </c>
      <c r="AS171" s="8">
        <v>0</v>
      </c>
      <c r="AT171" s="8">
        <v>0</v>
      </c>
      <c r="AU171" s="5">
        <v>100</v>
      </c>
      <c r="AV171" s="5">
        <v>10</v>
      </c>
      <c r="AW171" s="5">
        <v>0</v>
      </c>
      <c r="AX171" s="5">
        <v>0</v>
      </c>
      <c r="AY171" s="5">
        <v>90</v>
      </c>
      <c r="AZ171" s="5">
        <v>0</v>
      </c>
      <c r="BA171" s="5">
        <v>0</v>
      </c>
      <c r="BB171" s="5">
        <v>0</v>
      </c>
      <c r="BC171" s="5">
        <v>0</v>
      </c>
      <c r="BD171" s="5">
        <v>100</v>
      </c>
      <c r="BE171" s="5">
        <v>100</v>
      </c>
      <c r="BF171" s="5">
        <v>60</v>
      </c>
      <c r="BG171" s="5">
        <v>100</v>
      </c>
      <c r="BH171" s="5">
        <v>100</v>
      </c>
      <c r="BI171" s="5">
        <v>0</v>
      </c>
      <c r="BJ171" s="5">
        <v>0</v>
      </c>
      <c r="BK171" s="5">
        <v>0</v>
      </c>
      <c r="BL171" s="5">
        <v>100</v>
      </c>
      <c r="BM171" s="5">
        <v>80</v>
      </c>
      <c r="BN171" s="5">
        <v>2</v>
      </c>
      <c r="BO171" s="5" t="s">
        <v>96</v>
      </c>
      <c r="BP171" s="5" t="s">
        <v>97</v>
      </c>
      <c r="BQ171" s="5" t="s">
        <v>98</v>
      </c>
      <c r="BR171" s="6" t="s">
        <v>96</v>
      </c>
      <c r="BS171" s="6" t="s">
        <v>97</v>
      </c>
      <c r="BT171" s="6" t="s">
        <v>97</v>
      </c>
      <c r="BU171" s="6" t="s">
        <v>97</v>
      </c>
      <c r="BV171" s="6" t="s">
        <v>97</v>
      </c>
      <c r="BW171" s="5">
        <v>0</v>
      </c>
      <c r="BX171" s="5">
        <v>0</v>
      </c>
      <c r="BY171" s="5">
        <v>5</v>
      </c>
      <c r="BZ171" s="5">
        <v>22</v>
      </c>
      <c r="CA171" s="5">
        <v>22</v>
      </c>
      <c r="CB171" s="6" t="s">
        <v>98</v>
      </c>
      <c r="CC171" s="6" t="s">
        <v>98</v>
      </c>
      <c r="CD171" s="6" t="s">
        <v>96</v>
      </c>
      <c r="CE171" s="6" t="s">
        <v>98</v>
      </c>
      <c r="CF171" s="6" t="s">
        <v>96</v>
      </c>
      <c r="CG171" s="6" t="s">
        <v>97</v>
      </c>
      <c r="CH171" s="6" t="s">
        <v>97</v>
      </c>
      <c r="CI171" s="6" t="s">
        <v>97</v>
      </c>
      <c r="CJ171" s="5">
        <v>0</v>
      </c>
      <c r="CK171" s="5">
        <v>8</v>
      </c>
      <c r="CL171" s="5">
        <v>8</v>
      </c>
      <c r="CM171" s="5">
        <v>0</v>
      </c>
      <c r="CN171" s="5">
        <v>11</v>
      </c>
      <c r="CO171" s="5">
        <v>0</v>
      </c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</row>
    <row r="172" spans="1:404" x14ac:dyDescent="0.3">
      <c r="A172" s="2" t="s">
        <v>92</v>
      </c>
      <c r="B172" s="2" t="s">
        <v>278</v>
      </c>
      <c r="C172" s="2" t="s">
        <v>313</v>
      </c>
      <c r="D172" s="2" t="s">
        <v>108</v>
      </c>
      <c r="E172" s="6" t="s">
        <v>102</v>
      </c>
      <c r="F172" s="5">
        <v>205</v>
      </c>
      <c r="G172" s="5">
        <v>38</v>
      </c>
      <c r="H172" s="5">
        <v>2</v>
      </c>
      <c r="I172" s="5">
        <v>6</v>
      </c>
      <c r="J172" s="5">
        <v>25</v>
      </c>
      <c r="K172" s="5">
        <v>7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28</v>
      </c>
      <c r="R172" s="5">
        <v>143</v>
      </c>
      <c r="S172" s="5">
        <v>34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6</v>
      </c>
      <c r="Z172" s="5">
        <v>28</v>
      </c>
      <c r="AA172" s="6" t="s">
        <v>96</v>
      </c>
      <c r="AB172" s="6" t="s">
        <v>96</v>
      </c>
      <c r="AC172" s="7"/>
      <c r="AD172" s="7"/>
      <c r="AE172" s="7"/>
      <c r="AF172" s="7"/>
      <c r="AG172" s="7"/>
      <c r="AH172" s="7"/>
      <c r="AI172" s="6" t="s">
        <v>96</v>
      </c>
      <c r="AJ172" s="5"/>
      <c r="AK172" s="8">
        <v>0.7</v>
      </c>
      <c r="AL172" s="8">
        <v>0</v>
      </c>
      <c r="AM172" s="8">
        <v>0.3</v>
      </c>
      <c r="AN172" s="8">
        <v>0</v>
      </c>
      <c r="AO172" s="8">
        <v>0</v>
      </c>
      <c r="AP172" s="8">
        <v>0</v>
      </c>
      <c r="AQ172" s="8">
        <v>0</v>
      </c>
      <c r="AR172" s="8">
        <v>0</v>
      </c>
      <c r="AS172" s="8">
        <v>0</v>
      </c>
      <c r="AT172" s="8">
        <v>0</v>
      </c>
      <c r="AU172" s="5">
        <v>100</v>
      </c>
      <c r="AV172" s="5">
        <v>80</v>
      </c>
      <c r="AW172" s="5">
        <v>20</v>
      </c>
      <c r="AX172" s="5">
        <v>0</v>
      </c>
      <c r="AY172" s="5">
        <v>0</v>
      </c>
      <c r="AZ172" s="5">
        <v>90</v>
      </c>
      <c r="BA172" s="5">
        <v>70</v>
      </c>
      <c r="BB172" s="5">
        <v>30</v>
      </c>
      <c r="BC172" s="5">
        <v>0</v>
      </c>
      <c r="BD172" s="5">
        <v>0</v>
      </c>
      <c r="BE172" s="5">
        <v>100</v>
      </c>
      <c r="BF172" s="5">
        <v>100</v>
      </c>
      <c r="BG172" s="5">
        <v>100</v>
      </c>
      <c r="BH172" s="5">
        <v>100</v>
      </c>
      <c r="BI172" s="5">
        <v>100</v>
      </c>
      <c r="BJ172" s="5">
        <v>0</v>
      </c>
      <c r="BK172" s="5">
        <v>40</v>
      </c>
      <c r="BL172" s="5">
        <v>60</v>
      </c>
      <c r="BM172" s="5">
        <v>100</v>
      </c>
      <c r="BN172" s="5">
        <v>1</v>
      </c>
      <c r="BO172" s="5" t="s">
        <v>96</v>
      </c>
      <c r="BP172" s="5" t="s">
        <v>96</v>
      </c>
      <c r="BQ172" s="5">
        <v>2</v>
      </c>
      <c r="BR172" s="6" t="s">
        <v>97</v>
      </c>
      <c r="BS172" s="6" t="s">
        <v>97</v>
      </c>
      <c r="BT172" s="6" t="s">
        <v>97</v>
      </c>
      <c r="BU172" s="6" t="s">
        <v>97</v>
      </c>
      <c r="BV172" s="6" t="s">
        <v>97</v>
      </c>
      <c r="BW172" s="5">
        <v>0</v>
      </c>
      <c r="BX172" s="5">
        <v>0</v>
      </c>
      <c r="BY172" s="5">
        <v>0</v>
      </c>
      <c r="BZ172" s="5">
        <v>12</v>
      </c>
      <c r="CA172" s="5">
        <v>12</v>
      </c>
      <c r="CB172" s="6" t="s">
        <v>98</v>
      </c>
      <c r="CC172" s="6" t="s">
        <v>98</v>
      </c>
      <c r="CD172" s="6" t="s">
        <v>98</v>
      </c>
      <c r="CE172" s="6" t="s">
        <v>96</v>
      </c>
      <c r="CF172" s="6" t="s">
        <v>96</v>
      </c>
      <c r="CG172" s="6" t="s">
        <v>96</v>
      </c>
      <c r="CH172" s="6" t="s">
        <v>96</v>
      </c>
      <c r="CI172" s="6" t="s">
        <v>97</v>
      </c>
      <c r="CJ172" s="5">
        <v>0</v>
      </c>
      <c r="CK172" s="5">
        <v>0</v>
      </c>
      <c r="CL172" s="5">
        <v>0</v>
      </c>
      <c r="CM172" s="5">
        <v>0</v>
      </c>
      <c r="CN172" s="5">
        <v>12</v>
      </c>
      <c r="CO172" s="5">
        <v>0</v>
      </c>
    </row>
    <row r="173" spans="1:404" x14ac:dyDescent="0.3">
      <c r="A173" s="2" t="s">
        <v>92</v>
      </c>
      <c r="B173" s="2" t="s">
        <v>278</v>
      </c>
      <c r="C173" s="2" t="s">
        <v>1600</v>
      </c>
      <c r="D173" s="6" t="s">
        <v>1555</v>
      </c>
      <c r="E173" s="6" t="s">
        <v>102</v>
      </c>
      <c r="F173" s="6">
        <v>286</v>
      </c>
      <c r="G173" s="72">
        <f>114*72%</f>
        <v>82.08</v>
      </c>
      <c r="H173" s="6" t="s">
        <v>98</v>
      </c>
      <c r="I173" s="6" t="s">
        <v>98</v>
      </c>
      <c r="J173" s="6" t="s">
        <v>98</v>
      </c>
      <c r="K173" s="6" t="s">
        <v>98</v>
      </c>
      <c r="L173" s="6" t="s">
        <v>98</v>
      </c>
      <c r="M173" s="6" t="s">
        <v>98</v>
      </c>
      <c r="N173" s="6" t="s">
        <v>98</v>
      </c>
      <c r="O173" s="6" t="s">
        <v>98</v>
      </c>
      <c r="P173" s="6" t="s">
        <v>98</v>
      </c>
      <c r="Q173" s="6" t="s">
        <v>98</v>
      </c>
      <c r="R173" s="6" t="s">
        <v>98</v>
      </c>
      <c r="S173" s="6" t="s">
        <v>98</v>
      </c>
      <c r="T173" s="6" t="s">
        <v>98</v>
      </c>
      <c r="U173" s="6" t="s">
        <v>98</v>
      </c>
      <c r="V173" s="6" t="s">
        <v>98</v>
      </c>
      <c r="W173" s="6" t="s">
        <v>98</v>
      </c>
      <c r="X173" s="6" t="s">
        <v>98</v>
      </c>
      <c r="Y173" s="6">
        <v>3</v>
      </c>
      <c r="Z173" s="6">
        <v>16</v>
      </c>
      <c r="AA173" s="6" t="s">
        <v>98</v>
      </c>
      <c r="AB173" s="6" t="s">
        <v>98</v>
      </c>
      <c r="AC173" s="7"/>
      <c r="AD173" s="7"/>
      <c r="AE173" s="7"/>
      <c r="AF173" s="7"/>
      <c r="AG173" s="7"/>
      <c r="AH173" s="7"/>
      <c r="AI173" s="6" t="s">
        <v>96</v>
      </c>
      <c r="AJ173" s="5"/>
      <c r="AK173" s="6" t="s">
        <v>98</v>
      </c>
      <c r="AL173" s="6" t="s">
        <v>98</v>
      </c>
      <c r="AM173" s="6" t="s">
        <v>98</v>
      </c>
      <c r="AN173" s="6" t="s">
        <v>98</v>
      </c>
      <c r="AO173" s="6" t="s">
        <v>98</v>
      </c>
      <c r="AP173" s="6" t="s">
        <v>98</v>
      </c>
      <c r="AQ173" s="6" t="s">
        <v>98</v>
      </c>
      <c r="AR173" s="6" t="s">
        <v>98</v>
      </c>
      <c r="AS173" s="6" t="s">
        <v>98</v>
      </c>
      <c r="AT173" s="6" t="s">
        <v>98</v>
      </c>
      <c r="AU173" s="6">
        <v>96</v>
      </c>
      <c r="AV173" s="6">
        <v>83</v>
      </c>
      <c r="AW173" s="6">
        <v>12</v>
      </c>
      <c r="AX173" s="6">
        <v>0</v>
      </c>
      <c r="AY173" s="6">
        <v>5</v>
      </c>
      <c r="AZ173" s="6">
        <v>0</v>
      </c>
      <c r="BA173" s="6">
        <v>0</v>
      </c>
      <c r="BB173" s="6">
        <v>90</v>
      </c>
      <c r="BC173" s="6">
        <v>0</v>
      </c>
      <c r="BD173" s="6">
        <v>10</v>
      </c>
      <c r="BE173" s="6">
        <v>100</v>
      </c>
      <c r="BF173" s="6">
        <v>100</v>
      </c>
      <c r="BG173" s="6">
        <v>100</v>
      </c>
      <c r="BH173" s="6">
        <v>0</v>
      </c>
      <c r="BI173" s="6">
        <v>0</v>
      </c>
      <c r="BJ173" s="6">
        <v>0</v>
      </c>
      <c r="BK173" s="6">
        <v>10</v>
      </c>
      <c r="BL173" s="6">
        <v>90</v>
      </c>
      <c r="BM173" s="6">
        <v>70</v>
      </c>
      <c r="BN173" s="6">
        <v>2</v>
      </c>
      <c r="BO173" s="6" t="s">
        <v>96</v>
      </c>
      <c r="BP173" s="6" t="s">
        <v>96</v>
      </c>
      <c r="BQ173" s="6">
        <v>2</v>
      </c>
      <c r="BR173" s="6" t="s">
        <v>96</v>
      </c>
      <c r="BS173" s="6" t="s">
        <v>97</v>
      </c>
      <c r="BT173" s="6" t="s">
        <v>97</v>
      </c>
      <c r="BU173" s="6" t="s">
        <v>96</v>
      </c>
      <c r="BV173" s="6" t="s">
        <v>96</v>
      </c>
      <c r="BW173" s="5">
        <v>2</v>
      </c>
      <c r="BX173" s="5">
        <v>2</v>
      </c>
      <c r="BY173" s="5">
        <v>8</v>
      </c>
      <c r="BZ173" s="5">
        <v>8</v>
      </c>
      <c r="CA173" s="5">
        <v>8</v>
      </c>
      <c r="CB173" s="6" t="s">
        <v>98</v>
      </c>
      <c r="CC173" s="6" t="s">
        <v>98</v>
      </c>
      <c r="CD173" s="6" t="s">
        <v>98</v>
      </c>
      <c r="CE173" s="6" t="s">
        <v>98</v>
      </c>
      <c r="CF173" s="6" t="s">
        <v>98</v>
      </c>
      <c r="CG173" s="6" t="s">
        <v>98</v>
      </c>
      <c r="CH173" s="6" t="s">
        <v>98</v>
      </c>
      <c r="CI173" s="6" t="s">
        <v>98</v>
      </c>
      <c r="CJ173" s="6">
        <v>5</v>
      </c>
      <c r="CK173" s="6">
        <v>5</v>
      </c>
      <c r="CL173" s="6">
        <v>5</v>
      </c>
      <c r="CM173" s="6">
        <v>0</v>
      </c>
      <c r="CN173" s="6">
        <v>3</v>
      </c>
      <c r="CO173" s="6">
        <v>0</v>
      </c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7"/>
      <c r="DB173" s="37"/>
      <c r="DC173" s="37"/>
      <c r="DD173" s="37"/>
      <c r="DE173" s="37"/>
      <c r="DF173" s="37"/>
      <c r="DG173" s="37"/>
      <c r="DH173" s="37"/>
      <c r="DI173" s="37"/>
      <c r="DJ173" s="37"/>
      <c r="DK173" s="37"/>
      <c r="DL173" s="37"/>
      <c r="DM173" s="37"/>
      <c r="DN173" s="37"/>
      <c r="DO173" s="37"/>
      <c r="DP173" s="37"/>
      <c r="DQ173" s="37"/>
      <c r="DR173" s="37"/>
      <c r="DS173" s="37"/>
      <c r="DT173" s="37"/>
      <c r="DU173" s="37"/>
      <c r="DV173" s="37"/>
      <c r="DW173" s="37"/>
      <c r="DX173" s="37"/>
      <c r="DY173" s="37"/>
      <c r="DZ173" s="37"/>
      <c r="EA173" s="37"/>
      <c r="EB173" s="37"/>
      <c r="EC173" s="37"/>
      <c r="ED173" s="37"/>
      <c r="EE173" s="37"/>
      <c r="EF173" s="37"/>
      <c r="EG173" s="37"/>
      <c r="EH173" s="37"/>
      <c r="EI173" s="37"/>
      <c r="EJ173" s="37"/>
      <c r="EK173" s="37"/>
      <c r="EL173" s="37"/>
      <c r="EM173" s="37"/>
      <c r="EN173" s="37"/>
      <c r="EO173" s="37"/>
      <c r="EP173" s="37"/>
      <c r="EQ173" s="37"/>
      <c r="ER173" s="37"/>
      <c r="ES173" s="37"/>
      <c r="ET173" s="37"/>
      <c r="EU173" s="37"/>
      <c r="EV173" s="37"/>
      <c r="EW173" s="37"/>
      <c r="EX173" s="37"/>
      <c r="EY173" s="37"/>
      <c r="EZ173" s="37"/>
      <c r="FA173" s="37"/>
      <c r="FB173" s="37"/>
      <c r="FC173" s="37"/>
      <c r="FD173" s="37"/>
      <c r="FE173" s="37"/>
      <c r="FF173" s="37"/>
      <c r="FG173" s="37"/>
      <c r="FH173" s="37"/>
      <c r="FI173" s="37"/>
      <c r="FJ173" s="37"/>
      <c r="FK173" s="37"/>
      <c r="FL173" s="37"/>
      <c r="FM173" s="37"/>
      <c r="FN173" s="37"/>
      <c r="FO173" s="37"/>
      <c r="FP173" s="37"/>
      <c r="FQ173" s="37"/>
      <c r="FR173" s="37"/>
      <c r="FS173" s="37"/>
      <c r="FT173" s="37"/>
      <c r="FU173" s="37"/>
      <c r="FV173" s="37"/>
      <c r="FW173" s="37"/>
      <c r="FX173" s="37"/>
      <c r="FY173" s="37"/>
      <c r="FZ173" s="37"/>
      <c r="GA173" s="37"/>
      <c r="GB173" s="37"/>
      <c r="GC173" s="37"/>
      <c r="GD173" s="37"/>
      <c r="GE173" s="37"/>
      <c r="GF173" s="37"/>
      <c r="GG173" s="37"/>
      <c r="GH173" s="37"/>
      <c r="GI173" s="37"/>
      <c r="GJ173" s="37"/>
      <c r="GK173" s="37"/>
      <c r="GL173" s="37"/>
      <c r="GM173" s="37"/>
      <c r="GN173" s="37"/>
      <c r="GO173" s="37"/>
      <c r="GP173" s="37"/>
      <c r="GQ173" s="37"/>
      <c r="GR173" s="37"/>
      <c r="GS173" s="37"/>
      <c r="GT173" s="37"/>
      <c r="GU173" s="37"/>
      <c r="GV173" s="37"/>
      <c r="GW173" s="37"/>
      <c r="GX173" s="37"/>
      <c r="GY173" s="37"/>
      <c r="GZ173" s="37"/>
      <c r="HA173" s="37"/>
      <c r="HB173" s="37"/>
      <c r="HC173" s="37"/>
      <c r="HD173" s="37"/>
      <c r="HE173" s="37"/>
      <c r="HF173" s="37"/>
      <c r="HG173" s="37"/>
      <c r="HH173" s="37"/>
      <c r="HI173" s="37"/>
      <c r="HJ173" s="37"/>
      <c r="HK173" s="37"/>
      <c r="HL173" s="37"/>
      <c r="HM173" s="37"/>
      <c r="HN173" s="37"/>
      <c r="HO173" s="37"/>
      <c r="HP173" s="37"/>
      <c r="HQ173" s="37"/>
      <c r="HR173" s="37"/>
      <c r="HS173" s="37"/>
      <c r="HT173" s="37"/>
      <c r="HU173" s="37"/>
      <c r="HV173" s="37"/>
      <c r="HW173" s="37"/>
      <c r="HX173" s="37"/>
      <c r="HY173" s="37"/>
      <c r="HZ173" s="37"/>
      <c r="IA173" s="37"/>
      <c r="IB173" s="37"/>
      <c r="IC173" s="37"/>
      <c r="ID173" s="37"/>
      <c r="IE173" s="37"/>
      <c r="IF173" s="37"/>
      <c r="IG173" s="37"/>
      <c r="IH173" s="37"/>
      <c r="II173" s="37"/>
      <c r="IJ173" s="37"/>
      <c r="IK173" s="37"/>
      <c r="IL173" s="37"/>
      <c r="IM173" s="37"/>
      <c r="IN173" s="37"/>
      <c r="IO173" s="37"/>
      <c r="IP173" s="37"/>
      <c r="IQ173" s="37"/>
      <c r="IR173" s="37"/>
      <c r="IS173" s="37"/>
      <c r="IT173" s="37"/>
      <c r="IU173" s="37"/>
      <c r="IV173" s="37"/>
      <c r="IW173" s="37"/>
      <c r="IX173" s="37"/>
      <c r="IY173" s="37"/>
      <c r="IZ173" s="37"/>
      <c r="JA173" s="37"/>
      <c r="JB173" s="37"/>
      <c r="JC173" s="37"/>
      <c r="JD173" s="37"/>
      <c r="JE173" s="37"/>
      <c r="JF173" s="37"/>
      <c r="JG173" s="37"/>
      <c r="JH173" s="37"/>
      <c r="JI173" s="37"/>
      <c r="JJ173" s="37"/>
      <c r="JK173" s="37"/>
      <c r="JL173" s="37"/>
      <c r="JM173" s="37"/>
      <c r="JN173" s="37"/>
      <c r="JO173" s="37"/>
      <c r="JP173" s="37"/>
      <c r="JQ173" s="37"/>
      <c r="JR173" s="37"/>
      <c r="JS173" s="37"/>
      <c r="JT173" s="37"/>
      <c r="JU173" s="37"/>
      <c r="JV173" s="37"/>
      <c r="JW173" s="37"/>
      <c r="JX173" s="37"/>
      <c r="JY173" s="37"/>
      <c r="JZ173" s="37"/>
      <c r="KA173" s="37"/>
      <c r="KB173" s="37"/>
      <c r="KC173" s="37"/>
      <c r="KD173" s="37"/>
      <c r="KE173" s="37"/>
      <c r="KF173" s="37"/>
      <c r="KG173" s="37"/>
      <c r="KH173" s="37"/>
      <c r="KI173" s="37"/>
      <c r="KJ173" s="37"/>
      <c r="KK173" s="37"/>
      <c r="KL173" s="37"/>
      <c r="KM173" s="37"/>
      <c r="KN173" s="37"/>
      <c r="KO173" s="37"/>
      <c r="KP173" s="37"/>
      <c r="KQ173" s="37"/>
      <c r="KR173" s="37"/>
      <c r="KS173" s="37"/>
      <c r="KT173" s="37"/>
      <c r="KU173" s="37"/>
      <c r="KV173" s="37"/>
      <c r="KW173" s="37"/>
      <c r="KX173" s="37"/>
      <c r="KY173" s="37"/>
      <c r="KZ173" s="37"/>
      <c r="LA173" s="37"/>
      <c r="LB173" s="37"/>
      <c r="LC173" s="37"/>
      <c r="LD173" s="37"/>
      <c r="LE173" s="37"/>
      <c r="LF173" s="37"/>
      <c r="LG173" s="37"/>
      <c r="LH173" s="37"/>
      <c r="LI173" s="37"/>
      <c r="LJ173" s="37"/>
      <c r="LK173" s="37"/>
      <c r="LL173" s="37"/>
      <c r="LM173" s="37"/>
      <c r="LN173" s="37"/>
      <c r="LO173" s="37"/>
      <c r="LP173" s="37"/>
      <c r="LQ173" s="37"/>
      <c r="LR173" s="37"/>
      <c r="LS173" s="37"/>
      <c r="LT173" s="37"/>
      <c r="LU173" s="37"/>
      <c r="LV173" s="37"/>
      <c r="LW173" s="37"/>
      <c r="LX173" s="37"/>
      <c r="LY173" s="37"/>
      <c r="LZ173" s="37"/>
      <c r="MA173" s="37"/>
      <c r="MB173" s="37"/>
      <c r="MC173" s="37"/>
      <c r="MD173" s="37"/>
      <c r="ME173" s="37"/>
      <c r="MF173" s="37"/>
      <c r="MG173" s="37"/>
      <c r="MH173" s="37"/>
      <c r="MI173" s="37"/>
      <c r="MJ173" s="37"/>
      <c r="MK173" s="37"/>
      <c r="ML173" s="37"/>
      <c r="MM173" s="37"/>
      <c r="MN173" s="37"/>
      <c r="MO173" s="37"/>
      <c r="MP173" s="37"/>
      <c r="MQ173" s="37"/>
      <c r="MR173" s="37"/>
      <c r="MS173" s="37"/>
      <c r="MT173" s="37"/>
      <c r="MU173" s="37"/>
      <c r="MV173" s="37"/>
      <c r="MW173" s="37"/>
      <c r="MX173" s="37"/>
      <c r="MY173" s="37"/>
      <c r="MZ173" s="37"/>
      <c r="NA173" s="37"/>
      <c r="NB173" s="37"/>
      <c r="NC173" s="37"/>
      <c r="ND173" s="37"/>
      <c r="NE173" s="37"/>
      <c r="NF173" s="37"/>
      <c r="NG173" s="37"/>
      <c r="NH173" s="37"/>
      <c r="NI173" s="37"/>
      <c r="NJ173" s="37"/>
      <c r="NK173" s="37"/>
      <c r="NL173" s="37"/>
      <c r="NM173" s="37"/>
      <c r="NN173" s="37"/>
      <c r="NO173" s="37"/>
      <c r="NP173" s="37"/>
      <c r="NQ173" s="37"/>
      <c r="NR173" s="37"/>
      <c r="NS173" s="37"/>
      <c r="NT173" s="37"/>
      <c r="NU173" s="37"/>
      <c r="NV173" s="37"/>
      <c r="NW173" s="37"/>
      <c r="NX173" s="37"/>
      <c r="NY173" s="37"/>
      <c r="NZ173" s="37"/>
      <c r="OA173" s="37"/>
      <c r="OB173" s="37"/>
      <c r="OC173" s="37"/>
      <c r="OD173" s="37"/>
      <c r="OE173" s="37"/>
      <c r="OF173" s="37"/>
      <c r="OG173" s="37"/>
      <c r="OH173" s="37"/>
      <c r="OI173" s="37"/>
      <c r="OJ173" s="37"/>
      <c r="OK173" s="37"/>
      <c r="OL173" s="37"/>
      <c r="OM173" s="37"/>
    </row>
    <row r="174" spans="1:404" x14ac:dyDescent="0.3">
      <c r="A174" s="2" t="s">
        <v>92</v>
      </c>
      <c r="B174" s="2" t="s">
        <v>278</v>
      </c>
      <c r="C174" s="2" t="s">
        <v>1601</v>
      </c>
      <c r="D174" s="6" t="s">
        <v>1555</v>
      </c>
      <c r="E174" s="6" t="s">
        <v>102</v>
      </c>
      <c r="F174" s="6">
        <v>921</v>
      </c>
      <c r="G174" s="72">
        <f>179*95%</f>
        <v>170.04999999999998</v>
      </c>
      <c r="H174" s="6" t="s">
        <v>98</v>
      </c>
      <c r="I174" s="6" t="s">
        <v>98</v>
      </c>
      <c r="J174" s="6" t="s">
        <v>98</v>
      </c>
      <c r="K174" s="6" t="s">
        <v>98</v>
      </c>
      <c r="L174" s="6" t="s">
        <v>98</v>
      </c>
      <c r="M174" s="6" t="s">
        <v>98</v>
      </c>
      <c r="N174" s="6" t="s">
        <v>98</v>
      </c>
      <c r="O174" s="6" t="s">
        <v>98</v>
      </c>
      <c r="P174" s="6" t="s">
        <v>98</v>
      </c>
      <c r="Q174" s="6" t="s">
        <v>98</v>
      </c>
      <c r="R174" s="6" t="s">
        <v>98</v>
      </c>
      <c r="S174" s="6" t="s">
        <v>98</v>
      </c>
      <c r="T174" s="6" t="s">
        <v>98</v>
      </c>
      <c r="U174" s="6" t="s">
        <v>98</v>
      </c>
      <c r="V174" s="6" t="s">
        <v>98</v>
      </c>
      <c r="W174" s="6" t="s">
        <v>98</v>
      </c>
      <c r="X174" s="6" t="s">
        <v>98</v>
      </c>
      <c r="Y174" s="6">
        <v>12</v>
      </c>
      <c r="Z174" s="6">
        <v>50</v>
      </c>
      <c r="AA174" s="6" t="s">
        <v>98</v>
      </c>
      <c r="AB174" s="6" t="s">
        <v>98</v>
      </c>
      <c r="AC174" s="7"/>
      <c r="AD174" s="7"/>
      <c r="AE174" s="7"/>
      <c r="AF174" s="7"/>
      <c r="AG174" s="7"/>
      <c r="AH174" s="7"/>
      <c r="AI174" s="6" t="s">
        <v>96</v>
      </c>
      <c r="AJ174" s="5"/>
      <c r="AK174" s="6" t="s">
        <v>98</v>
      </c>
      <c r="AL174" s="6" t="s">
        <v>98</v>
      </c>
      <c r="AM174" s="6" t="s">
        <v>98</v>
      </c>
      <c r="AN174" s="6" t="s">
        <v>98</v>
      </c>
      <c r="AO174" s="6" t="s">
        <v>98</v>
      </c>
      <c r="AP174" s="6" t="s">
        <v>98</v>
      </c>
      <c r="AQ174" s="6" t="s">
        <v>98</v>
      </c>
      <c r="AR174" s="6" t="s">
        <v>98</v>
      </c>
      <c r="AS174" s="6" t="s">
        <v>98</v>
      </c>
      <c r="AT174" s="6" t="s">
        <v>98</v>
      </c>
      <c r="AU174" s="6">
        <v>0</v>
      </c>
      <c r="AV174" s="6">
        <v>0</v>
      </c>
      <c r="AW174" s="6">
        <v>0</v>
      </c>
      <c r="AX174" s="6">
        <v>100</v>
      </c>
      <c r="AY174" s="6">
        <v>0</v>
      </c>
      <c r="AZ174" s="6">
        <v>0</v>
      </c>
      <c r="BA174" s="6">
        <v>0</v>
      </c>
      <c r="BB174" s="6">
        <v>100</v>
      </c>
      <c r="BC174" s="6">
        <v>0</v>
      </c>
      <c r="BD174" s="6">
        <v>0</v>
      </c>
      <c r="BE174" s="6">
        <v>100</v>
      </c>
      <c r="BF174" s="6">
        <v>100</v>
      </c>
      <c r="BG174" s="6">
        <v>100</v>
      </c>
      <c r="BH174" s="6">
        <v>0</v>
      </c>
      <c r="BI174" s="6">
        <v>0</v>
      </c>
      <c r="BJ174" s="6">
        <v>0</v>
      </c>
      <c r="BK174" s="6">
        <v>20</v>
      </c>
      <c r="BL174" s="6">
        <v>80</v>
      </c>
      <c r="BM174" s="6">
        <v>100</v>
      </c>
      <c r="BN174" s="6">
        <v>4</v>
      </c>
      <c r="BO174" s="6" t="s">
        <v>96</v>
      </c>
      <c r="BP174" s="6" t="s">
        <v>97</v>
      </c>
      <c r="BQ174" s="6" t="s">
        <v>98</v>
      </c>
      <c r="BR174" s="6" t="s">
        <v>97</v>
      </c>
      <c r="BS174" s="6" t="s">
        <v>97</v>
      </c>
      <c r="BT174" s="6" t="s">
        <v>97</v>
      </c>
      <c r="BU174" s="6" t="s">
        <v>96</v>
      </c>
      <c r="BV174" s="6" t="s">
        <v>96</v>
      </c>
      <c r="BW174" s="5">
        <v>0</v>
      </c>
      <c r="BX174" s="5">
        <v>0</v>
      </c>
      <c r="BY174" s="5">
        <v>6</v>
      </c>
      <c r="BZ174" s="5">
        <v>5</v>
      </c>
      <c r="CA174" s="5">
        <v>18</v>
      </c>
      <c r="CB174" s="6" t="s">
        <v>98</v>
      </c>
      <c r="CC174" s="6" t="s">
        <v>98</v>
      </c>
      <c r="CD174" s="6" t="s">
        <v>98</v>
      </c>
      <c r="CE174" s="6" t="s">
        <v>98</v>
      </c>
      <c r="CF174" s="6" t="s">
        <v>98</v>
      </c>
      <c r="CG174" s="6" t="s">
        <v>98</v>
      </c>
      <c r="CH174" s="6" t="s">
        <v>98</v>
      </c>
      <c r="CI174" s="6" t="s">
        <v>98</v>
      </c>
      <c r="CJ174" s="6">
        <v>6</v>
      </c>
      <c r="CK174" s="6">
        <v>6</v>
      </c>
      <c r="CL174" s="6">
        <v>6</v>
      </c>
      <c r="CM174" s="6">
        <v>0</v>
      </c>
      <c r="CN174" s="6">
        <v>19</v>
      </c>
      <c r="CO174" s="6">
        <v>0</v>
      </c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37"/>
      <c r="DW174" s="37"/>
      <c r="DX174" s="37"/>
      <c r="DY174" s="37"/>
      <c r="DZ174" s="37"/>
      <c r="EA174" s="37"/>
      <c r="EB174" s="37"/>
      <c r="EC174" s="37"/>
      <c r="ED174" s="37"/>
      <c r="EE174" s="37"/>
      <c r="EF174" s="37"/>
      <c r="EG174" s="37"/>
      <c r="EH174" s="37"/>
      <c r="EI174" s="37"/>
      <c r="EJ174" s="37"/>
      <c r="EK174" s="37"/>
      <c r="EL174" s="37"/>
      <c r="EM174" s="37"/>
      <c r="EN174" s="37"/>
      <c r="EO174" s="37"/>
      <c r="EP174" s="37"/>
      <c r="EQ174" s="37"/>
      <c r="ER174" s="37"/>
      <c r="ES174" s="37"/>
      <c r="ET174" s="37"/>
      <c r="EU174" s="37"/>
      <c r="EV174" s="37"/>
      <c r="EW174" s="37"/>
      <c r="EX174" s="37"/>
      <c r="EY174" s="37"/>
      <c r="EZ174" s="37"/>
      <c r="FA174" s="37"/>
      <c r="FB174" s="37"/>
      <c r="FC174" s="37"/>
      <c r="FD174" s="37"/>
      <c r="FE174" s="37"/>
      <c r="FF174" s="37"/>
      <c r="FG174" s="37"/>
      <c r="FH174" s="37"/>
      <c r="FI174" s="37"/>
      <c r="FJ174" s="37"/>
      <c r="FK174" s="37"/>
      <c r="FL174" s="37"/>
      <c r="FM174" s="37"/>
      <c r="FN174" s="37"/>
      <c r="FO174" s="37"/>
      <c r="FP174" s="37"/>
      <c r="FQ174" s="37"/>
      <c r="FR174" s="37"/>
      <c r="FS174" s="37"/>
      <c r="FT174" s="37"/>
      <c r="FU174" s="37"/>
      <c r="FV174" s="37"/>
      <c r="FW174" s="37"/>
      <c r="FX174" s="37"/>
      <c r="FY174" s="37"/>
      <c r="FZ174" s="37"/>
      <c r="GA174" s="37"/>
      <c r="GB174" s="37"/>
      <c r="GC174" s="37"/>
      <c r="GD174" s="37"/>
      <c r="GE174" s="37"/>
      <c r="GF174" s="37"/>
      <c r="GG174" s="37"/>
      <c r="GH174" s="37"/>
      <c r="GI174" s="37"/>
      <c r="GJ174" s="37"/>
      <c r="GK174" s="37"/>
      <c r="GL174" s="37"/>
      <c r="GM174" s="37"/>
      <c r="GN174" s="37"/>
      <c r="GO174" s="37"/>
      <c r="GP174" s="37"/>
      <c r="GQ174" s="37"/>
      <c r="GR174" s="37"/>
      <c r="GS174" s="37"/>
      <c r="GT174" s="37"/>
      <c r="GU174" s="37"/>
      <c r="GV174" s="37"/>
      <c r="GW174" s="37"/>
      <c r="GX174" s="37"/>
      <c r="GY174" s="37"/>
      <c r="GZ174" s="37"/>
      <c r="HA174" s="37"/>
      <c r="HB174" s="37"/>
      <c r="HC174" s="37"/>
      <c r="HD174" s="37"/>
      <c r="HE174" s="37"/>
      <c r="HF174" s="37"/>
      <c r="HG174" s="37"/>
      <c r="HH174" s="37"/>
      <c r="HI174" s="37"/>
      <c r="HJ174" s="37"/>
      <c r="HK174" s="37"/>
      <c r="HL174" s="37"/>
      <c r="HM174" s="37"/>
      <c r="HN174" s="37"/>
      <c r="HO174" s="37"/>
      <c r="HP174" s="37"/>
      <c r="HQ174" s="37"/>
      <c r="HR174" s="37"/>
      <c r="HS174" s="37"/>
      <c r="HT174" s="37"/>
      <c r="HU174" s="37"/>
      <c r="HV174" s="37"/>
      <c r="HW174" s="37"/>
      <c r="HX174" s="37"/>
      <c r="HY174" s="37"/>
      <c r="HZ174" s="37"/>
      <c r="IA174" s="37"/>
      <c r="IB174" s="37"/>
      <c r="IC174" s="37"/>
      <c r="ID174" s="37"/>
      <c r="IE174" s="37"/>
      <c r="IF174" s="37"/>
      <c r="IG174" s="37"/>
      <c r="IH174" s="37"/>
      <c r="II174" s="37"/>
      <c r="IJ174" s="37"/>
      <c r="IK174" s="37"/>
      <c r="IL174" s="37"/>
      <c r="IM174" s="37"/>
      <c r="IN174" s="37"/>
      <c r="IO174" s="37"/>
      <c r="IP174" s="37"/>
      <c r="IQ174" s="37"/>
      <c r="IR174" s="37"/>
      <c r="IS174" s="37"/>
      <c r="IT174" s="37"/>
      <c r="IU174" s="37"/>
      <c r="IV174" s="37"/>
      <c r="IW174" s="37"/>
      <c r="IX174" s="37"/>
      <c r="IY174" s="37"/>
      <c r="IZ174" s="37"/>
      <c r="JA174" s="37"/>
      <c r="JB174" s="37"/>
      <c r="JC174" s="37"/>
      <c r="JD174" s="37"/>
      <c r="JE174" s="37"/>
      <c r="JF174" s="37"/>
      <c r="JG174" s="37"/>
      <c r="JH174" s="37"/>
      <c r="JI174" s="37"/>
      <c r="JJ174" s="37"/>
      <c r="JK174" s="37"/>
      <c r="JL174" s="37"/>
      <c r="JM174" s="37"/>
      <c r="JN174" s="37"/>
      <c r="JO174" s="37"/>
      <c r="JP174" s="37"/>
      <c r="JQ174" s="37"/>
      <c r="JR174" s="37"/>
      <c r="JS174" s="37"/>
      <c r="JT174" s="37"/>
      <c r="JU174" s="37"/>
      <c r="JV174" s="37"/>
      <c r="JW174" s="37"/>
      <c r="JX174" s="37"/>
      <c r="JY174" s="37"/>
      <c r="JZ174" s="37"/>
      <c r="KA174" s="37"/>
      <c r="KB174" s="37"/>
      <c r="KC174" s="37"/>
      <c r="KD174" s="37"/>
      <c r="KE174" s="37"/>
      <c r="KF174" s="37"/>
      <c r="KG174" s="37"/>
      <c r="KH174" s="37"/>
      <c r="KI174" s="37"/>
      <c r="KJ174" s="37"/>
      <c r="KK174" s="37"/>
      <c r="KL174" s="37"/>
      <c r="KM174" s="37"/>
      <c r="KN174" s="37"/>
      <c r="KO174" s="37"/>
      <c r="KP174" s="37"/>
      <c r="KQ174" s="37"/>
      <c r="KR174" s="37"/>
      <c r="KS174" s="37"/>
      <c r="KT174" s="37"/>
      <c r="KU174" s="37"/>
      <c r="KV174" s="37"/>
      <c r="KW174" s="37"/>
      <c r="KX174" s="37"/>
      <c r="KY174" s="37"/>
      <c r="KZ174" s="37"/>
      <c r="LA174" s="37"/>
      <c r="LB174" s="37"/>
      <c r="LC174" s="37"/>
      <c r="LD174" s="37"/>
      <c r="LE174" s="37"/>
      <c r="LF174" s="37"/>
      <c r="LG174" s="37"/>
      <c r="LH174" s="37"/>
      <c r="LI174" s="37"/>
      <c r="LJ174" s="37"/>
      <c r="LK174" s="37"/>
      <c r="LL174" s="37"/>
      <c r="LM174" s="37"/>
      <c r="LN174" s="37"/>
      <c r="LO174" s="37"/>
      <c r="LP174" s="37"/>
      <c r="LQ174" s="37"/>
      <c r="LR174" s="37"/>
      <c r="LS174" s="37"/>
      <c r="LT174" s="37"/>
      <c r="LU174" s="37"/>
      <c r="LV174" s="37"/>
      <c r="LW174" s="37"/>
      <c r="LX174" s="37"/>
      <c r="LY174" s="37"/>
      <c r="LZ174" s="37"/>
      <c r="MA174" s="37"/>
      <c r="MB174" s="37"/>
      <c r="MC174" s="37"/>
      <c r="MD174" s="37"/>
      <c r="ME174" s="37"/>
      <c r="MF174" s="37"/>
      <c r="MG174" s="37"/>
      <c r="MH174" s="37"/>
      <c r="MI174" s="37"/>
      <c r="MJ174" s="37"/>
      <c r="MK174" s="37"/>
      <c r="ML174" s="37"/>
      <c r="MM174" s="37"/>
      <c r="MN174" s="37"/>
      <c r="MO174" s="37"/>
      <c r="MP174" s="37"/>
      <c r="MQ174" s="37"/>
      <c r="MR174" s="37"/>
      <c r="MS174" s="37"/>
      <c r="MT174" s="37"/>
      <c r="MU174" s="37"/>
      <c r="MV174" s="37"/>
      <c r="MW174" s="37"/>
      <c r="MX174" s="37"/>
      <c r="MY174" s="37"/>
      <c r="MZ174" s="37"/>
      <c r="NA174" s="37"/>
      <c r="NB174" s="37"/>
      <c r="NC174" s="37"/>
      <c r="ND174" s="37"/>
      <c r="NE174" s="37"/>
      <c r="NF174" s="37"/>
      <c r="NG174" s="37"/>
      <c r="NH174" s="37"/>
      <c r="NI174" s="37"/>
      <c r="NJ174" s="37"/>
      <c r="NK174" s="37"/>
      <c r="NL174" s="37"/>
      <c r="NM174" s="37"/>
      <c r="NN174" s="37"/>
      <c r="NO174" s="37"/>
      <c r="NP174" s="37"/>
      <c r="NQ174" s="37"/>
      <c r="NR174" s="37"/>
      <c r="NS174" s="37"/>
      <c r="NT174" s="37"/>
      <c r="NU174" s="37"/>
      <c r="NV174" s="37"/>
      <c r="NW174" s="37"/>
      <c r="NX174" s="37"/>
      <c r="NY174" s="37"/>
      <c r="NZ174" s="37"/>
      <c r="OA174" s="37"/>
      <c r="OB174" s="37"/>
      <c r="OC174" s="37"/>
      <c r="OD174" s="37"/>
      <c r="OE174" s="37"/>
      <c r="OF174" s="37"/>
      <c r="OG174" s="37"/>
      <c r="OH174" s="37"/>
      <c r="OI174" s="37"/>
      <c r="OJ174" s="37"/>
      <c r="OK174" s="37"/>
      <c r="OL174" s="37"/>
      <c r="OM174" s="37"/>
    </row>
    <row r="175" spans="1:404" x14ac:dyDescent="0.3">
      <c r="A175" s="2" t="s">
        <v>92</v>
      </c>
      <c r="B175" s="2" t="s">
        <v>278</v>
      </c>
      <c r="C175" s="2" t="s">
        <v>314</v>
      </c>
      <c r="D175" s="2" t="s">
        <v>301</v>
      </c>
      <c r="E175" s="6" t="s">
        <v>95</v>
      </c>
      <c r="F175" s="5">
        <v>86</v>
      </c>
      <c r="G175" s="5">
        <v>30</v>
      </c>
      <c r="H175" s="5">
        <v>0</v>
      </c>
      <c r="I175" s="5">
        <v>0</v>
      </c>
      <c r="J175" s="5">
        <v>15</v>
      </c>
      <c r="K175" s="5">
        <v>15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30</v>
      </c>
      <c r="S175" s="5">
        <v>56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6">
        <v>0</v>
      </c>
      <c r="AA175" s="6" t="s">
        <v>96</v>
      </c>
      <c r="AB175" s="6" t="s">
        <v>97</v>
      </c>
      <c r="AC175" s="7"/>
      <c r="AD175" s="7"/>
      <c r="AE175" s="7"/>
      <c r="AF175" s="7"/>
      <c r="AG175" s="7"/>
      <c r="AH175" s="7"/>
      <c r="AI175" s="6" t="s">
        <v>96</v>
      </c>
      <c r="AJ175" s="5"/>
      <c r="AK175" s="8">
        <v>0</v>
      </c>
      <c r="AL175" s="8">
        <v>0</v>
      </c>
      <c r="AM175" s="8">
        <v>1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5">
        <v>0</v>
      </c>
      <c r="AV175" s="5">
        <v>0</v>
      </c>
      <c r="AW175" s="5">
        <v>0</v>
      </c>
      <c r="AX175" s="5">
        <v>100</v>
      </c>
      <c r="AY175" s="5">
        <v>0</v>
      </c>
      <c r="AZ175" s="5">
        <v>0</v>
      </c>
      <c r="BA175" s="5">
        <v>0</v>
      </c>
      <c r="BB175" s="5">
        <v>0</v>
      </c>
      <c r="BC175" s="5">
        <v>0</v>
      </c>
      <c r="BD175" s="5">
        <v>100</v>
      </c>
      <c r="BE175" s="5">
        <v>100</v>
      </c>
      <c r="BF175" s="5">
        <v>100</v>
      </c>
      <c r="BG175" s="5">
        <v>100</v>
      </c>
      <c r="BH175" s="5">
        <v>0</v>
      </c>
      <c r="BI175" s="5">
        <v>0</v>
      </c>
      <c r="BJ175" s="5">
        <v>0</v>
      </c>
      <c r="BK175" s="5">
        <v>0</v>
      </c>
      <c r="BL175" s="5">
        <v>100</v>
      </c>
      <c r="BM175" s="5">
        <v>100</v>
      </c>
      <c r="BN175" s="5">
        <v>2</v>
      </c>
      <c r="BO175" s="5" t="s">
        <v>96</v>
      </c>
      <c r="BP175" s="5" t="s">
        <v>96</v>
      </c>
      <c r="BQ175" s="5">
        <v>2</v>
      </c>
      <c r="BR175" s="6" t="s">
        <v>97</v>
      </c>
      <c r="BS175" s="6" t="s">
        <v>97</v>
      </c>
      <c r="BT175" s="6" t="s">
        <v>97</v>
      </c>
      <c r="BU175" s="6" t="s">
        <v>97</v>
      </c>
      <c r="BV175" s="6" t="s">
        <v>96</v>
      </c>
      <c r="BW175" s="5">
        <v>6</v>
      </c>
      <c r="BX175" s="5">
        <v>6</v>
      </c>
      <c r="BY175" s="5">
        <v>6</v>
      </c>
      <c r="BZ175" s="5">
        <v>6</v>
      </c>
      <c r="CA175" s="5">
        <v>14</v>
      </c>
      <c r="CB175" s="6" t="s">
        <v>97</v>
      </c>
      <c r="CC175" s="6" t="s">
        <v>96</v>
      </c>
      <c r="CD175" s="6" t="s">
        <v>96</v>
      </c>
      <c r="CE175" s="6" t="s">
        <v>96</v>
      </c>
      <c r="CF175" s="6" t="s">
        <v>96</v>
      </c>
      <c r="CG175" s="6" t="s">
        <v>97</v>
      </c>
      <c r="CH175" s="6" t="s">
        <v>97</v>
      </c>
      <c r="CI175" s="6" t="s">
        <v>97</v>
      </c>
      <c r="CJ175" s="5">
        <v>6</v>
      </c>
      <c r="CK175" s="5">
        <v>6</v>
      </c>
      <c r="CL175" s="5">
        <v>6</v>
      </c>
      <c r="CM175" s="5">
        <v>1</v>
      </c>
      <c r="CN175" s="5">
        <v>14</v>
      </c>
      <c r="CO175" s="5">
        <v>1</v>
      </c>
    </row>
    <row r="176" spans="1:404" x14ac:dyDescent="0.3">
      <c r="A176" s="2" t="s">
        <v>92</v>
      </c>
      <c r="B176" s="2" t="s">
        <v>278</v>
      </c>
      <c r="C176" s="2" t="s">
        <v>315</v>
      </c>
      <c r="D176" s="2" t="s">
        <v>316</v>
      </c>
      <c r="E176" s="6" t="s">
        <v>95</v>
      </c>
      <c r="F176" s="5">
        <v>47</v>
      </c>
      <c r="G176" s="5">
        <v>5</v>
      </c>
      <c r="H176" s="5">
        <v>0</v>
      </c>
      <c r="I176" s="5">
        <v>0</v>
      </c>
      <c r="J176" s="5">
        <v>5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47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6">
        <v>0</v>
      </c>
      <c r="AA176" s="6" t="s">
        <v>96</v>
      </c>
      <c r="AB176" s="6" t="s">
        <v>97</v>
      </c>
      <c r="AC176" s="7"/>
      <c r="AD176" s="7"/>
      <c r="AE176" s="7"/>
      <c r="AF176" s="7"/>
      <c r="AG176" s="7"/>
      <c r="AH176" s="7"/>
      <c r="AI176" s="6" t="s">
        <v>96</v>
      </c>
      <c r="AJ176" s="5"/>
      <c r="AK176" s="8">
        <v>1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0</v>
      </c>
      <c r="AS176" s="8">
        <v>0</v>
      </c>
      <c r="AT176" s="8">
        <v>0</v>
      </c>
      <c r="AU176" s="5">
        <v>50</v>
      </c>
      <c r="AV176" s="5">
        <v>50</v>
      </c>
      <c r="AW176" s="5">
        <v>0</v>
      </c>
      <c r="AX176" s="5">
        <v>50</v>
      </c>
      <c r="AY176" s="5">
        <v>0</v>
      </c>
      <c r="AZ176" s="5">
        <v>0</v>
      </c>
      <c r="BA176" s="5">
        <v>0</v>
      </c>
      <c r="BB176" s="5">
        <v>40</v>
      </c>
      <c r="BC176" s="5">
        <v>0</v>
      </c>
      <c r="BD176" s="5">
        <v>60</v>
      </c>
      <c r="BE176" s="5">
        <v>100</v>
      </c>
      <c r="BF176" s="5">
        <v>100</v>
      </c>
      <c r="BG176" s="5">
        <v>100</v>
      </c>
      <c r="BH176" s="5">
        <v>100</v>
      </c>
      <c r="BI176" s="5">
        <v>0</v>
      </c>
      <c r="BJ176" s="5">
        <v>0</v>
      </c>
      <c r="BK176" s="5">
        <v>0</v>
      </c>
      <c r="BL176" s="5">
        <v>100</v>
      </c>
      <c r="BM176" s="5">
        <v>100</v>
      </c>
      <c r="BN176" s="5">
        <v>2</v>
      </c>
      <c r="BO176" s="5" t="s">
        <v>97</v>
      </c>
      <c r="BP176" s="5" t="s">
        <v>96</v>
      </c>
      <c r="BQ176" s="5">
        <v>2</v>
      </c>
      <c r="BR176" s="6" t="s">
        <v>96</v>
      </c>
      <c r="BS176" s="6" t="s">
        <v>97</v>
      </c>
      <c r="BT176" s="6" t="s">
        <v>97</v>
      </c>
      <c r="BU176" s="6" t="s">
        <v>96</v>
      </c>
      <c r="BV176" s="6" t="s">
        <v>96</v>
      </c>
      <c r="BW176" s="5">
        <v>2</v>
      </c>
      <c r="BX176" s="5">
        <v>2</v>
      </c>
      <c r="BY176" s="5">
        <v>2</v>
      </c>
      <c r="BZ176" s="5">
        <v>8</v>
      </c>
      <c r="CA176" s="5">
        <v>8</v>
      </c>
      <c r="CB176" s="6" t="s">
        <v>98</v>
      </c>
      <c r="CC176" s="6" t="s">
        <v>98</v>
      </c>
      <c r="CD176" s="6" t="s">
        <v>98</v>
      </c>
      <c r="CE176" s="6" t="s">
        <v>96</v>
      </c>
      <c r="CF176" s="6" t="s">
        <v>96</v>
      </c>
      <c r="CG176" s="6" t="s">
        <v>96</v>
      </c>
      <c r="CH176" s="6" t="s">
        <v>96</v>
      </c>
      <c r="CI176" s="6" t="s">
        <v>97</v>
      </c>
      <c r="CJ176" s="5">
        <v>8</v>
      </c>
      <c r="CK176" s="5">
        <v>1</v>
      </c>
      <c r="CL176" s="5">
        <v>8</v>
      </c>
      <c r="CM176" s="5">
        <v>1</v>
      </c>
      <c r="CN176" s="5">
        <v>1</v>
      </c>
      <c r="CO176" s="5">
        <v>1</v>
      </c>
    </row>
    <row r="177" spans="1:404" x14ac:dyDescent="0.3">
      <c r="A177" s="2" t="s">
        <v>92</v>
      </c>
      <c r="B177" s="2" t="s">
        <v>278</v>
      </c>
      <c r="C177" s="2" t="s">
        <v>315</v>
      </c>
      <c r="D177" s="2" t="s">
        <v>317</v>
      </c>
      <c r="E177" s="6" t="s">
        <v>95</v>
      </c>
      <c r="F177" s="5">
        <v>50</v>
      </c>
      <c r="G177" s="5">
        <v>10</v>
      </c>
      <c r="H177" s="5">
        <v>0</v>
      </c>
      <c r="I177" s="5">
        <v>0</v>
      </c>
      <c r="J177" s="5">
        <v>6</v>
      </c>
      <c r="K177" s="5">
        <v>1</v>
      </c>
      <c r="L177" s="5">
        <v>0</v>
      </c>
      <c r="M177" s="5">
        <v>0</v>
      </c>
      <c r="N177" s="5">
        <v>0</v>
      </c>
      <c r="O177" s="5">
        <v>0</v>
      </c>
      <c r="P177" s="5">
        <v>3</v>
      </c>
      <c r="Q177" s="5">
        <v>0</v>
      </c>
      <c r="R177" s="5">
        <v>28</v>
      </c>
      <c r="S177" s="5">
        <v>7</v>
      </c>
      <c r="T177" s="5">
        <v>0</v>
      </c>
      <c r="U177" s="5">
        <v>0</v>
      </c>
      <c r="V177" s="5">
        <v>0</v>
      </c>
      <c r="W177" s="5">
        <v>0</v>
      </c>
      <c r="X177" s="5">
        <v>15</v>
      </c>
      <c r="Y177" s="5">
        <v>0</v>
      </c>
      <c r="Z177" s="5">
        <v>0</v>
      </c>
      <c r="AA177" s="6" t="s">
        <v>96</v>
      </c>
      <c r="AB177" s="6" t="s">
        <v>97</v>
      </c>
      <c r="AC177" s="7"/>
      <c r="AD177" s="7"/>
      <c r="AE177" s="7"/>
      <c r="AF177" s="7"/>
      <c r="AG177" s="7"/>
      <c r="AH177" s="7"/>
      <c r="AI177" s="6" t="s">
        <v>96</v>
      </c>
      <c r="AJ177" s="5"/>
      <c r="AK177" s="8">
        <v>0.2</v>
      </c>
      <c r="AL177" s="8">
        <v>0.3</v>
      </c>
      <c r="AM177" s="8">
        <v>0</v>
      </c>
      <c r="AN177" s="8">
        <v>0</v>
      </c>
      <c r="AO177" s="8">
        <v>0</v>
      </c>
      <c r="AP177" s="8">
        <v>0.2</v>
      </c>
      <c r="AQ177" s="8">
        <v>0</v>
      </c>
      <c r="AR177" s="8">
        <v>0</v>
      </c>
      <c r="AS177" s="8">
        <v>0.3</v>
      </c>
      <c r="AT177" s="8">
        <v>0</v>
      </c>
      <c r="AU177" s="5">
        <v>30</v>
      </c>
      <c r="AV177" s="5">
        <v>30</v>
      </c>
      <c r="AW177" s="5">
        <v>0</v>
      </c>
      <c r="AX177" s="5">
        <v>70</v>
      </c>
      <c r="AY177" s="5">
        <v>0</v>
      </c>
      <c r="AZ177" s="5">
        <v>0</v>
      </c>
      <c r="BA177" s="5">
        <v>0</v>
      </c>
      <c r="BB177" s="5">
        <v>20</v>
      </c>
      <c r="BC177" s="5">
        <v>0</v>
      </c>
      <c r="BD177" s="5">
        <v>80</v>
      </c>
      <c r="BE177" s="5">
        <v>100</v>
      </c>
      <c r="BF177" s="5">
        <v>70</v>
      </c>
      <c r="BG177" s="5">
        <v>100</v>
      </c>
      <c r="BH177" s="5">
        <v>20</v>
      </c>
      <c r="BI177" s="5">
        <v>0</v>
      </c>
      <c r="BJ177" s="5">
        <v>0</v>
      </c>
      <c r="BK177" s="5">
        <v>0</v>
      </c>
      <c r="BL177" s="5">
        <v>100</v>
      </c>
      <c r="BM177" s="5">
        <v>70</v>
      </c>
      <c r="BN177" s="5">
        <v>2</v>
      </c>
      <c r="BO177" s="5" t="s">
        <v>97</v>
      </c>
      <c r="BP177" s="5" t="s">
        <v>96</v>
      </c>
      <c r="BQ177" s="5">
        <v>2</v>
      </c>
      <c r="BR177" s="6" t="s">
        <v>96</v>
      </c>
      <c r="BS177" s="6" t="s">
        <v>97</v>
      </c>
      <c r="BT177" s="6" t="s">
        <v>97</v>
      </c>
      <c r="BU177" s="6" t="s">
        <v>96</v>
      </c>
      <c r="BV177" s="6" t="s">
        <v>96</v>
      </c>
      <c r="BW177" s="5">
        <v>2</v>
      </c>
      <c r="BX177" s="5">
        <v>2</v>
      </c>
      <c r="BY177" s="5">
        <v>2</v>
      </c>
      <c r="BZ177" s="5">
        <v>8</v>
      </c>
      <c r="CA177" s="5">
        <v>8</v>
      </c>
      <c r="CB177" s="6" t="s">
        <v>98</v>
      </c>
      <c r="CC177" s="6" t="s">
        <v>98</v>
      </c>
      <c r="CD177" s="6" t="s">
        <v>98</v>
      </c>
      <c r="CE177" s="6" t="s">
        <v>96</v>
      </c>
      <c r="CF177" s="6" t="s">
        <v>96</v>
      </c>
      <c r="CG177" s="6" t="s">
        <v>96</v>
      </c>
      <c r="CH177" s="6" t="s">
        <v>96</v>
      </c>
      <c r="CI177" s="6" t="s">
        <v>97</v>
      </c>
      <c r="CJ177" s="5">
        <v>8</v>
      </c>
      <c r="CK177" s="5">
        <v>0</v>
      </c>
      <c r="CL177" s="5">
        <v>8</v>
      </c>
      <c r="CM177" s="5">
        <v>1</v>
      </c>
      <c r="CN177" s="5">
        <v>0</v>
      </c>
      <c r="CO177" s="5">
        <v>1</v>
      </c>
      <c r="CR177" s="37"/>
      <c r="CS177" s="37"/>
      <c r="CT177" s="37"/>
      <c r="CU177" s="37"/>
      <c r="CV177" s="37"/>
      <c r="CW177" s="37"/>
      <c r="CX177" s="37"/>
      <c r="CY177" s="37"/>
      <c r="CZ177" s="37"/>
      <c r="DA177" s="37"/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M177" s="37"/>
      <c r="DN177" s="37"/>
      <c r="DO177" s="37"/>
      <c r="DP177" s="37"/>
      <c r="DQ177" s="37"/>
      <c r="DR177" s="37"/>
      <c r="DS177" s="37"/>
      <c r="DT177" s="37"/>
      <c r="DU177" s="37"/>
      <c r="DV177" s="37"/>
      <c r="DW177" s="37"/>
      <c r="DX177" s="37"/>
      <c r="DY177" s="37"/>
      <c r="DZ177" s="37"/>
      <c r="EA177" s="37"/>
      <c r="EB177" s="37"/>
      <c r="EC177" s="37"/>
      <c r="ED177" s="37"/>
      <c r="EE177" s="37"/>
      <c r="EF177" s="37"/>
      <c r="EG177" s="37"/>
      <c r="EH177" s="37"/>
      <c r="EI177" s="37"/>
      <c r="EJ177" s="37"/>
      <c r="EK177" s="37"/>
      <c r="EL177" s="37"/>
      <c r="EM177" s="37"/>
      <c r="EN177" s="37"/>
      <c r="EO177" s="37"/>
      <c r="EP177" s="37"/>
      <c r="EQ177" s="37"/>
      <c r="ER177" s="37"/>
      <c r="ES177" s="37"/>
      <c r="ET177" s="37"/>
      <c r="EU177" s="37"/>
      <c r="EV177" s="37"/>
      <c r="EW177" s="37"/>
      <c r="EX177" s="37"/>
      <c r="EY177" s="37"/>
      <c r="EZ177" s="37"/>
      <c r="FA177" s="37"/>
      <c r="FB177" s="37"/>
      <c r="FC177" s="37"/>
      <c r="FD177" s="37"/>
      <c r="FE177" s="37"/>
      <c r="FF177" s="37"/>
      <c r="FG177" s="37"/>
      <c r="FH177" s="37"/>
      <c r="FI177" s="37"/>
      <c r="FJ177" s="37"/>
      <c r="FK177" s="37"/>
      <c r="FL177" s="37"/>
      <c r="FM177" s="37"/>
      <c r="FN177" s="37"/>
      <c r="FO177" s="37"/>
      <c r="FP177" s="37"/>
      <c r="FQ177" s="37"/>
      <c r="FR177" s="37"/>
      <c r="FS177" s="37"/>
      <c r="FT177" s="37"/>
      <c r="FU177" s="37"/>
      <c r="FV177" s="37"/>
      <c r="FW177" s="37"/>
      <c r="FX177" s="37"/>
      <c r="FY177" s="37"/>
      <c r="FZ177" s="37"/>
      <c r="GA177" s="37"/>
      <c r="GB177" s="37"/>
      <c r="GC177" s="37"/>
      <c r="GD177" s="37"/>
      <c r="GE177" s="37"/>
      <c r="GF177" s="37"/>
      <c r="GG177" s="37"/>
      <c r="GH177" s="37"/>
      <c r="GI177" s="37"/>
      <c r="GJ177" s="37"/>
      <c r="GK177" s="37"/>
      <c r="GL177" s="37"/>
      <c r="GM177" s="37"/>
      <c r="GN177" s="37"/>
      <c r="GO177" s="37"/>
      <c r="GP177" s="37"/>
      <c r="GQ177" s="37"/>
      <c r="GR177" s="37"/>
      <c r="GS177" s="37"/>
      <c r="GT177" s="37"/>
      <c r="GU177" s="37"/>
      <c r="GV177" s="37"/>
      <c r="GW177" s="37"/>
      <c r="GX177" s="37"/>
      <c r="GY177" s="37"/>
      <c r="GZ177" s="37"/>
      <c r="HA177" s="37"/>
      <c r="HB177" s="37"/>
      <c r="HC177" s="37"/>
      <c r="HD177" s="37"/>
      <c r="HE177" s="37"/>
      <c r="HF177" s="37"/>
      <c r="HG177" s="37"/>
      <c r="HH177" s="37"/>
      <c r="HI177" s="37"/>
      <c r="HJ177" s="37"/>
      <c r="HK177" s="37"/>
      <c r="HL177" s="37"/>
      <c r="HM177" s="37"/>
      <c r="HN177" s="37"/>
      <c r="HO177" s="37"/>
      <c r="HP177" s="37"/>
      <c r="HQ177" s="37"/>
      <c r="HR177" s="37"/>
      <c r="HS177" s="37"/>
      <c r="HT177" s="37"/>
      <c r="HU177" s="37"/>
      <c r="HV177" s="37"/>
      <c r="HW177" s="37"/>
      <c r="HX177" s="37"/>
      <c r="HY177" s="37"/>
      <c r="HZ177" s="37"/>
      <c r="IA177" s="37"/>
      <c r="IB177" s="37"/>
      <c r="IC177" s="37"/>
      <c r="ID177" s="37"/>
      <c r="IE177" s="37"/>
      <c r="IF177" s="37"/>
      <c r="IG177" s="37"/>
      <c r="IH177" s="37"/>
      <c r="II177" s="37"/>
      <c r="IJ177" s="37"/>
      <c r="IK177" s="37"/>
      <c r="IL177" s="37"/>
      <c r="IM177" s="37"/>
      <c r="IN177" s="37"/>
      <c r="IO177" s="37"/>
      <c r="IP177" s="37"/>
      <c r="IQ177" s="37"/>
      <c r="IR177" s="37"/>
      <c r="IS177" s="37"/>
      <c r="IT177" s="37"/>
      <c r="IU177" s="37"/>
      <c r="IV177" s="37"/>
      <c r="IW177" s="37"/>
      <c r="IX177" s="37"/>
      <c r="IY177" s="37"/>
      <c r="IZ177" s="37"/>
      <c r="JA177" s="37"/>
      <c r="JB177" s="37"/>
      <c r="JC177" s="37"/>
      <c r="JD177" s="37"/>
      <c r="JE177" s="37"/>
      <c r="JF177" s="37"/>
      <c r="JG177" s="37"/>
      <c r="JH177" s="37"/>
      <c r="JI177" s="37"/>
      <c r="JJ177" s="37"/>
      <c r="JK177" s="37"/>
      <c r="JL177" s="37"/>
      <c r="JM177" s="37"/>
      <c r="JN177" s="37"/>
      <c r="JO177" s="37"/>
      <c r="JP177" s="37"/>
      <c r="JQ177" s="37"/>
      <c r="JR177" s="37"/>
      <c r="JS177" s="37"/>
      <c r="JT177" s="37"/>
      <c r="JU177" s="37"/>
      <c r="JV177" s="37"/>
      <c r="JW177" s="37"/>
      <c r="JX177" s="37"/>
      <c r="JY177" s="37"/>
      <c r="JZ177" s="37"/>
      <c r="KA177" s="37"/>
      <c r="KB177" s="37"/>
      <c r="KC177" s="37"/>
      <c r="KD177" s="37"/>
      <c r="KE177" s="37"/>
      <c r="KF177" s="37"/>
      <c r="KG177" s="37"/>
      <c r="KH177" s="37"/>
      <c r="KI177" s="37"/>
      <c r="KJ177" s="37"/>
      <c r="KK177" s="37"/>
      <c r="KL177" s="37"/>
      <c r="KM177" s="37"/>
      <c r="KN177" s="37"/>
      <c r="KO177" s="37"/>
      <c r="KP177" s="37"/>
      <c r="KQ177" s="37"/>
      <c r="KR177" s="37"/>
      <c r="KS177" s="37"/>
      <c r="KT177" s="37"/>
      <c r="KU177" s="37"/>
      <c r="KV177" s="37"/>
      <c r="KW177" s="37"/>
      <c r="KX177" s="37"/>
      <c r="KY177" s="37"/>
      <c r="KZ177" s="37"/>
      <c r="LA177" s="37"/>
      <c r="LB177" s="37"/>
      <c r="LC177" s="37"/>
      <c r="LD177" s="37"/>
      <c r="LE177" s="37"/>
      <c r="LF177" s="37"/>
      <c r="LG177" s="37"/>
      <c r="LH177" s="37"/>
      <c r="LI177" s="37"/>
      <c r="LJ177" s="37"/>
      <c r="LK177" s="37"/>
      <c r="LL177" s="37"/>
      <c r="LM177" s="37"/>
      <c r="LN177" s="37"/>
      <c r="LO177" s="37"/>
      <c r="LP177" s="37"/>
      <c r="LQ177" s="37"/>
      <c r="LR177" s="37"/>
      <c r="LS177" s="37"/>
      <c r="LT177" s="37"/>
      <c r="LU177" s="37"/>
      <c r="LV177" s="37"/>
      <c r="LW177" s="37"/>
      <c r="LX177" s="37"/>
      <c r="LY177" s="37"/>
      <c r="LZ177" s="37"/>
      <c r="MA177" s="37"/>
      <c r="MB177" s="37"/>
      <c r="MC177" s="37"/>
      <c r="MD177" s="37"/>
      <c r="ME177" s="37"/>
      <c r="MF177" s="37"/>
      <c r="MG177" s="37"/>
      <c r="MH177" s="37"/>
      <c r="MI177" s="37"/>
      <c r="MJ177" s="37"/>
      <c r="MK177" s="37"/>
      <c r="ML177" s="37"/>
      <c r="MM177" s="37"/>
      <c r="MN177" s="37"/>
      <c r="MO177" s="37"/>
      <c r="MP177" s="37"/>
      <c r="MQ177" s="37"/>
      <c r="MR177" s="37"/>
      <c r="MS177" s="37"/>
      <c r="MT177" s="37"/>
      <c r="MU177" s="37"/>
      <c r="MV177" s="37"/>
      <c r="MW177" s="37"/>
      <c r="MX177" s="37"/>
      <c r="MY177" s="37"/>
      <c r="MZ177" s="37"/>
      <c r="NA177" s="37"/>
      <c r="NB177" s="37"/>
      <c r="NC177" s="37"/>
      <c r="ND177" s="37"/>
      <c r="NE177" s="37"/>
      <c r="NF177" s="37"/>
      <c r="NG177" s="37"/>
      <c r="NH177" s="37"/>
      <c r="NI177" s="37"/>
      <c r="NJ177" s="37"/>
      <c r="NK177" s="37"/>
      <c r="NL177" s="37"/>
      <c r="NM177" s="37"/>
      <c r="NN177" s="37"/>
      <c r="NO177" s="37"/>
      <c r="NP177" s="37"/>
      <c r="NQ177" s="37"/>
      <c r="NR177" s="37"/>
      <c r="NS177" s="37"/>
      <c r="NT177" s="37"/>
      <c r="NU177" s="37"/>
      <c r="NV177" s="37"/>
      <c r="NW177" s="37"/>
      <c r="NX177" s="37"/>
      <c r="NY177" s="37"/>
      <c r="NZ177" s="37"/>
      <c r="OA177" s="37"/>
      <c r="OB177" s="37"/>
      <c r="OC177" s="37"/>
      <c r="OD177" s="37"/>
      <c r="OE177" s="37"/>
      <c r="OF177" s="37"/>
      <c r="OG177" s="37"/>
      <c r="OH177" s="37"/>
      <c r="OI177" s="37"/>
      <c r="OJ177" s="37"/>
      <c r="OK177" s="37"/>
      <c r="OL177" s="37"/>
      <c r="OM177" s="37"/>
    </row>
    <row r="178" spans="1:404" x14ac:dyDescent="0.3">
      <c r="A178" s="2" t="s">
        <v>92</v>
      </c>
      <c r="B178" s="2" t="s">
        <v>278</v>
      </c>
      <c r="C178" s="2" t="s">
        <v>1603</v>
      </c>
      <c r="D178" s="6" t="s">
        <v>1555</v>
      </c>
      <c r="E178" s="6" t="s">
        <v>102</v>
      </c>
      <c r="F178" s="6">
        <v>1575</v>
      </c>
      <c r="G178" s="72">
        <f>586*75%</f>
        <v>439.5</v>
      </c>
      <c r="H178" s="6" t="s">
        <v>98</v>
      </c>
      <c r="I178" s="6" t="s">
        <v>98</v>
      </c>
      <c r="J178" s="6" t="s">
        <v>98</v>
      </c>
      <c r="K178" s="6" t="s">
        <v>98</v>
      </c>
      <c r="L178" s="6" t="s">
        <v>98</v>
      </c>
      <c r="M178" s="6" t="s">
        <v>98</v>
      </c>
      <c r="N178" s="6" t="s">
        <v>98</v>
      </c>
      <c r="O178" s="6" t="s">
        <v>98</v>
      </c>
      <c r="P178" s="6" t="s">
        <v>98</v>
      </c>
      <c r="Q178" s="6" t="s">
        <v>98</v>
      </c>
      <c r="R178" s="6" t="s">
        <v>98</v>
      </c>
      <c r="S178" s="6" t="s">
        <v>98</v>
      </c>
      <c r="T178" s="6" t="s">
        <v>98</v>
      </c>
      <c r="U178" s="6" t="s">
        <v>98</v>
      </c>
      <c r="V178" s="6" t="s">
        <v>98</v>
      </c>
      <c r="W178" s="6" t="s">
        <v>98</v>
      </c>
      <c r="X178" s="6" t="s">
        <v>98</v>
      </c>
      <c r="Y178" s="6">
        <v>0</v>
      </c>
      <c r="Z178" s="6">
        <v>0</v>
      </c>
      <c r="AA178" s="6" t="s">
        <v>98</v>
      </c>
      <c r="AB178" s="6" t="s">
        <v>98</v>
      </c>
      <c r="AC178" s="7"/>
      <c r="AD178" s="7"/>
      <c r="AE178" s="7"/>
      <c r="AF178" s="7"/>
      <c r="AG178" s="7"/>
      <c r="AH178" s="7"/>
      <c r="AI178" s="6" t="s">
        <v>96</v>
      </c>
      <c r="AJ178" s="5"/>
      <c r="AK178" s="6" t="s">
        <v>98</v>
      </c>
      <c r="AL178" s="6" t="s">
        <v>98</v>
      </c>
      <c r="AM178" s="6" t="s">
        <v>98</v>
      </c>
      <c r="AN178" s="6" t="s">
        <v>98</v>
      </c>
      <c r="AO178" s="6" t="s">
        <v>98</v>
      </c>
      <c r="AP178" s="6" t="s">
        <v>98</v>
      </c>
      <c r="AQ178" s="6" t="s">
        <v>98</v>
      </c>
      <c r="AR178" s="6" t="s">
        <v>98</v>
      </c>
      <c r="AS178" s="6" t="s">
        <v>98</v>
      </c>
      <c r="AT178" s="6" t="s">
        <v>98</v>
      </c>
      <c r="AU178" s="6">
        <v>100</v>
      </c>
      <c r="AV178" s="6">
        <v>100</v>
      </c>
      <c r="AW178" s="6">
        <v>0</v>
      </c>
      <c r="AX178" s="6">
        <v>0</v>
      </c>
      <c r="AY178" s="6">
        <v>0</v>
      </c>
      <c r="AZ178" s="6">
        <v>0</v>
      </c>
      <c r="BA178" s="6">
        <v>0</v>
      </c>
      <c r="BB178" s="6">
        <v>100</v>
      </c>
      <c r="BC178" s="6">
        <v>0</v>
      </c>
      <c r="BD178" s="6">
        <v>0</v>
      </c>
      <c r="BE178" s="6">
        <v>100</v>
      </c>
      <c r="BF178" s="6">
        <v>100</v>
      </c>
      <c r="BG178" s="6">
        <v>100</v>
      </c>
      <c r="BH178" s="6">
        <v>100</v>
      </c>
      <c r="BI178" s="6">
        <v>100</v>
      </c>
      <c r="BJ178" s="6">
        <v>0</v>
      </c>
      <c r="BK178" s="6">
        <v>50</v>
      </c>
      <c r="BL178" s="6">
        <v>50</v>
      </c>
      <c r="BM178" s="6">
        <v>100</v>
      </c>
      <c r="BN178" s="6">
        <v>5</v>
      </c>
      <c r="BO178" s="6" t="s">
        <v>96</v>
      </c>
      <c r="BP178" s="6" t="s">
        <v>96</v>
      </c>
      <c r="BQ178" s="6">
        <v>5</v>
      </c>
      <c r="BR178" s="6" t="s">
        <v>96</v>
      </c>
      <c r="BS178" s="6" t="s">
        <v>96</v>
      </c>
      <c r="BT178" s="6" t="s">
        <v>97</v>
      </c>
      <c r="BU178" s="6" t="s">
        <v>96</v>
      </c>
      <c r="BV178" s="6" t="s">
        <v>96</v>
      </c>
      <c r="BW178" s="5">
        <v>0</v>
      </c>
      <c r="BX178" s="5">
        <v>0</v>
      </c>
      <c r="BY178" s="5">
        <v>0</v>
      </c>
      <c r="BZ178" s="5">
        <v>0</v>
      </c>
      <c r="CA178" s="5">
        <v>21</v>
      </c>
      <c r="CB178" s="6" t="s">
        <v>98</v>
      </c>
      <c r="CC178" s="6" t="s">
        <v>98</v>
      </c>
      <c r="CD178" s="6" t="s">
        <v>98</v>
      </c>
      <c r="CE178" s="6" t="s">
        <v>98</v>
      </c>
      <c r="CF178" s="6" t="s">
        <v>98</v>
      </c>
      <c r="CG178" s="6" t="s">
        <v>98</v>
      </c>
      <c r="CH178" s="6" t="s">
        <v>98</v>
      </c>
      <c r="CI178" s="6" t="s">
        <v>98</v>
      </c>
      <c r="CJ178" s="6">
        <v>0</v>
      </c>
      <c r="CK178" s="6">
        <v>0</v>
      </c>
      <c r="CL178" s="6">
        <v>0</v>
      </c>
      <c r="CM178" s="6">
        <v>0</v>
      </c>
      <c r="CN178" s="6">
        <v>5</v>
      </c>
      <c r="CO178" s="6">
        <v>0</v>
      </c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  <c r="DS178" s="37"/>
      <c r="DT178" s="37"/>
      <c r="DU178" s="37"/>
      <c r="DV178" s="37"/>
      <c r="DW178" s="37"/>
      <c r="DX178" s="37"/>
      <c r="DY178" s="37"/>
      <c r="DZ178" s="37"/>
      <c r="EA178" s="37"/>
      <c r="EB178" s="37"/>
      <c r="EC178" s="37"/>
      <c r="ED178" s="37"/>
      <c r="EE178" s="37"/>
      <c r="EF178" s="37"/>
      <c r="EG178" s="37"/>
      <c r="EH178" s="37"/>
      <c r="EI178" s="37"/>
      <c r="EJ178" s="37"/>
      <c r="EK178" s="37"/>
      <c r="EL178" s="37"/>
      <c r="EM178" s="37"/>
      <c r="EN178" s="37"/>
      <c r="EO178" s="37"/>
      <c r="EP178" s="37"/>
      <c r="EQ178" s="37"/>
      <c r="ER178" s="37"/>
      <c r="ES178" s="37"/>
      <c r="ET178" s="37"/>
      <c r="EU178" s="37"/>
      <c r="EV178" s="37"/>
      <c r="EW178" s="37"/>
      <c r="EX178" s="37"/>
      <c r="EY178" s="37"/>
      <c r="EZ178" s="37"/>
      <c r="FA178" s="37"/>
      <c r="FB178" s="37"/>
      <c r="FC178" s="37"/>
      <c r="FD178" s="37"/>
      <c r="FE178" s="37"/>
      <c r="FF178" s="37"/>
      <c r="FG178" s="37"/>
      <c r="FH178" s="37"/>
      <c r="FI178" s="37"/>
      <c r="FJ178" s="37"/>
      <c r="FK178" s="37"/>
      <c r="FL178" s="37"/>
      <c r="FM178" s="37"/>
      <c r="FN178" s="37"/>
      <c r="FO178" s="37"/>
      <c r="FP178" s="37"/>
      <c r="FQ178" s="37"/>
      <c r="FR178" s="37"/>
      <c r="FS178" s="37"/>
      <c r="FT178" s="37"/>
      <c r="FU178" s="37"/>
      <c r="FV178" s="37"/>
      <c r="FW178" s="37"/>
      <c r="FX178" s="37"/>
      <c r="FY178" s="37"/>
      <c r="FZ178" s="37"/>
      <c r="GA178" s="37"/>
      <c r="GB178" s="37"/>
      <c r="GC178" s="37"/>
      <c r="GD178" s="37"/>
      <c r="GE178" s="37"/>
      <c r="GF178" s="37"/>
      <c r="GG178" s="37"/>
      <c r="GH178" s="37"/>
      <c r="GI178" s="37"/>
      <c r="GJ178" s="37"/>
      <c r="GK178" s="37"/>
      <c r="GL178" s="37"/>
      <c r="GM178" s="37"/>
      <c r="GN178" s="37"/>
      <c r="GO178" s="37"/>
      <c r="GP178" s="37"/>
      <c r="GQ178" s="37"/>
      <c r="GR178" s="37"/>
      <c r="GS178" s="37"/>
      <c r="GT178" s="37"/>
      <c r="GU178" s="37"/>
      <c r="GV178" s="37"/>
      <c r="GW178" s="37"/>
      <c r="GX178" s="37"/>
      <c r="GY178" s="37"/>
      <c r="GZ178" s="37"/>
      <c r="HA178" s="37"/>
      <c r="HB178" s="37"/>
      <c r="HC178" s="37"/>
      <c r="HD178" s="37"/>
      <c r="HE178" s="37"/>
      <c r="HF178" s="37"/>
      <c r="HG178" s="37"/>
      <c r="HH178" s="37"/>
      <c r="HI178" s="37"/>
      <c r="HJ178" s="37"/>
      <c r="HK178" s="37"/>
      <c r="HL178" s="37"/>
      <c r="HM178" s="37"/>
      <c r="HN178" s="37"/>
      <c r="HO178" s="37"/>
      <c r="HP178" s="37"/>
      <c r="HQ178" s="37"/>
      <c r="HR178" s="37"/>
      <c r="HS178" s="37"/>
      <c r="HT178" s="37"/>
      <c r="HU178" s="37"/>
      <c r="HV178" s="37"/>
      <c r="HW178" s="37"/>
      <c r="HX178" s="37"/>
      <c r="HY178" s="37"/>
      <c r="HZ178" s="37"/>
      <c r="IA178" s="37"/>
      <c r="IB178" s="37"/>
      <c r="IC178" s="37"/>
      <c r="ID178" s="37"/>
      <c r="IE178" s="37"/>
      <c r="IF178" s="37"/>
      <c r="IG178" s="37"/>
      <c r="IH178" s="37"/>
      <c r="II178" s="37"/>
      <c r="IJ178" s="37"/>
      <c r="IK178" s="37"/>
      <c r="IL178" s="37"/>
      <c r="IM178" s="37"/>
      <c r="IN178" s="37"/>
      <c r="IO178" s="37"/>
      <c r="IP178" s="37"/>
      <c r="IQ178" s="37"/>
      <c r="IR178" s="37"/>
      <c r="IS178" s="37"/>
      <c r="IT178" s="37"/>
      <c r="IU178" s="37"/>
      <c r="IV178" s="37"/>
      <c r="IW178" s="37"/>
      <c r="IX178" s="37"/>
      <c r="IY178" s="37"/>
      <c r="IZ178" s="37"/>
      <c r="JA178" s="37"/>
      <c r="JB178" s="37"/>
      <c r="JC178" s="37"/>
      <c r="JD178" s="37"/>
      <c r="JE178" s="37"/>
      <c r="JF178" s="37"/>
      <c r="JG178" s="37"/>
      <c r="JH178" s="37"/>
      <c r="JI178" s="37"/>
      <c r="JJ178" s="37"/>
      <c r="JK178" s="37"/>
      <c r="JL178" s="37"/>
      <c r="JM178" s="37"/>
      <c r="JN178" s="37"/>
      <c r="JO178" s="37"/>
      <c r="JP178" s="37"/>
      <c r="JQ178" s="37"/>
      <c r="JR178" s="37"/>
      <c r="JS178" s="37"/>
      <c r="JT178" s="37"/>
      <c r="JU178" s="37"/>
      <c r="JV178" s="37"/>
      <c r="JW178" s="37"/>
      <c r="JX178" s="37"/>
      <c r="JY178" s="37"/>
      <c r="JZ178" s="37"/>
      <c r="KA178" s="37"/>
      <c r="KB178" s="37"/>
      <c r="KC178" s="37"/>
      <c r="KD178" s="37"/>
      <c r="KE178" s="37"/>
      <c r="KF178" s="37"/>
      <c r="KG178" s="37"/>
      <c r="KH178" s="37"/>
      <c r="KI178" s="37"/>
      <c r="KJ178" s="37"/>
      <c r="KK178" s="37"/>
      <c r="KL178" s="37"/>
      <c r="KM178" s="37"/>
      <c r="KN178" s="37"/>
      <c r="KO178" s="37"/>
      <c r="KP178" s="37"/>
      <c r="KQ178" s="37"/>
      <c r="KR178" s="37"/>
      <c r="KS178" s="37"/>
      <c r="KT178" s="37"/>
      <c r="KU178" s="37"/>
      <c r="KV178" s="37"/>
      <c r="KW178" s="37"/>
      <c r="KX178" s="37"/>
      <c r="KY178" s="37"/>
      <c r="KZ178" s="37"/>
      <c r="LA178" s="37"/>
      <c r="LB178" s="37"/>
      <c r="LC178" s="37"/>
      <c r="LD178" s="37"/>
      <c r="LE178" s="37"/>
      <c r="LF178" s="37"/>
      <c r="LG178" s="37"/>
      <c r="LH178" s="37"/>
      <c r="LI178" s="37"/>
      <c r="LJ178" s="37"/>
      <c r="LK178" s="37"/>
      <c r="LL178" s="37"/>
      <c r="LM178" s="37"/>
      <c r="LN178" s="37"/>
      <c r="LO178" s="37"/>
      <c r="LP178" s="37"/>
      <c r="LQ178" s="37"/>
      <c r="LR178" s="37"/>
      <c r="LS178" s="37"/>
      <c r="LT178" s="37"/>
      <c r="LU178" s="37"/>
      <c r="LV178" s="37"/>
      <c r="LW178" s="37"/>
      <c r="LX178" s="37"/>
      <c r="LY178" s="37"/>
      <c r="LZ178" s="37"/>
      <c r="MA178" s="37"/>
      <c r="MB178" s="37"/>
      <c r="MC178" s="37"/>
      <c r="MD178" s="37"/>
      <c r="ME178" s="37"/>
      <c r="MF178" s="37"/>
      <c r="MG178" s="37"/>
      <c r="MH178" s="37"/>
      <c r="MI178" s="37"/>
      <c r="MJ178" s="37"/>
      <c r="MK178" s="37"/>
      <c r="ML178" s="37"/>
      <c r="MM178" s="37"/>
      <c r="MN178" s="37"/>
      <c r="MO178" s="37"/>
      <c r="MP178" s="37"/>
      <c r="MQ178" s="37"/>
      <c r="MR178" s="37"/>
      <c r="MS178" s="37"/>
      <c r="MT178" s="37"/>
      <c r="MU178" s="37"/>
      <c r="MV178" s="37"/>
      <c r="MW178" s="37"/>
      <c r="MX178" s="37"/>
      <c r="MY178" s="37"/>
      <c r="MZ178" s="37"/>
      <c r="NA178" s="37"/>
      <c r="NB178" s="37"/>
      <c r="NC178" s="37"/>
      <c r="ND178" s="37"/>
      <c r="NE178" s="37"/>
      <c r="NF178" s="37"/>
      <c r="NG178" s="37"/>
      <c r="NH178" s="37"/>
      <c r="NI178" s="37"/>
      <c r="NJ178" s="37"/>
      <c r="NK178" s="37"/>
      <c r="NL178" s="37"/>
      <c r="NM178" s="37"/>
      <c r="NN178" s="37"/>
      <c r="NO178" s="37"/>
      <c r="NP178" s="37"/>
      <c r="NQ178" s="37"/>
      <c r="NR178" s="37"/>
      <c r="NS178" s="37"/>
      <c r="NT178" s="37"/>
      <c r="NU178" s="37"/>
      <c r="NV178" s="37"/>
      <c r="NW178" s="37"/>
      <c r="NX178" s="37"/>
      <c r="NY178" s="37"/>
      <c r="NZ178" s="37"/>
      <c r="OA178" s="37"/>
      <c r="OB178" s="37"/>
      <c r="OC178" s="37"/>
      <c r="OD178" s="37"/>
      <c r="OE178" s="37"/>
      <c r="OF178" s="37"/>
      <c r="OG178" s="37"/>
      <c r="OH178" s="37"/>
      <c r="OI178" s="37"/>
      <c r="OJ178" s="37"/>
      <c r="OK178" s="37"/>
      <c r="OL178" s="37"/>
      <c r="OM178" s="37"/>
    </row>
    <row r="179" spans="1:404" x14ac:dyDescent="0.3">
      <c r="A179" s="2" t="s">
        <v>92</v>
      </c>
      <c r="B179" s="2" t="s">
        <v>278</v>
      </c>
      <c r="C179" s="2" t="s">
        <v>278</v>
      </c>
      <c r="D179" s="2" t="s">
        <v>318</v>
      </c>
      <c r="E179" s="6" t="s">
        <v>102</v>
      </c>
      <c r="F179" s="5">
        <v>140</v>
      </c>
      <c r="G179" s="5">
        <v>28</v>
      </c>
      <c r="H179" s="5">
        <v>0</v>
      </c>
      <c r="I179" s="5">
        <v>0</v>
      </c>
      <c r="J179" s="5">
        <v>28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140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6" t="s">
        <v>96</v>
      </c>
      <c r="AB179" s="6" t="s">
        <v>96</v>
      </c>
      <c r="AC179" s="7"/>
      <c r="AD179" s="7"/>
      <c r="AE179" s="7"/>
      <c r="AF179" s="7"/>
      <c r="AG179" s="7"/>
      <c r="AH179" s="7"/>
      <c r="AI179" s="6" t="s">
        <v>96</v>
      </c>
      <c r="AJ179" s="5"/>
      <c r="AK179" s="8">
        <v>1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5">
        <v>100</v>
      </c>
      <c r="AV179" s="5">
        <v>100</v>
      </c>
      <c r="AW179" s="5">
        <v>0</v>
      </c>
      <c r="AX179" s="5">
        <v>0</v>
      </c>
      <c r="AY179" s="5">
        <v>0</v>
      </c>
      <c r="AZ179" s="5">
        <v>100</v>
      </c>
      <c r="BA179" s="5">
        <v>100</v>
      </c>
      <c r="BB179" s="5">
        <v>0</v>
      </c>
      <c r="BC179" s="5">
        <v>0</v>
      </c>
      <c r="BD179" s="5">
        <v>0</v>
      </c>
      <c r="BE179" s="5">
        <v>100</v>
      </c>
      <c r="BF179" s="5">
        <v>100</v>
      </c>
      <c r="BG179" s="5">
        <v>100</v>
      </c>
      <c r="BH179" s="5">
        <v>100</v>
      </c>
      <c r="BI179" s="5">
        <v>100</v>
      </c>
      <c r="BJ179" s="5">
        <v>0</v>
      </c>
      <c r="BK179" s="5">
        <v>40</v>
      </c>
      <c r="BL179" s="5">
        <v>60</v>
      </c>
      <c r="BM179" s="5">
        <v>100</v>
      </c>
      <c r="BN179" s="5">
        <v>4</v>
      </c>
      <c r="BO179" s="5" t="s">
        <v>96</v>
      </c>
      <c r="BP179" s="5" t="s">
        <v>97</v>
      </c>
      <c r="BQ179" s="5" t="s">
        <v>98</v>
      </c>
      <c r="BR179" s="6" t="s">
        <v>97</v>
      </c>
      <c r="BS179" s="6" t="s">
        <v>97</v>
      </c>
      <c r="BT179" s="6" t="s">
        <v>97</v>
      </c>
      <c r="BU179" s="6" t="s">
        <v>97</v>
      </c>
      <c r="BV179" s="6" t="s">
        <v>97</v>
      </c>
      <c r="BW179" s="5">
        <v>6</v>
      </c>
      <c r="BX179" s="5">
        <v>6</v>
      </c>
      <c r="BY179" s="5">
        <v>6</v>
      </c>
      <c r="BZ179" s="5">
        <v>6</v>
      </c>
      <c r="CA179" s="5">
        <v>6</v>
      </c>
      <c r="CB179" s="6" t="s">
        <v>96</v>
      </c>
      <c r="CC179" s="6" t="s">
        <v>96</v>
      </c>
      <c r="CD179" s="6" t="s">
        <v>96</v>
      </c>
      <c r="CE179" s="6" t="s">
        <v>96</v>
      </c>
      <c r="CF179" s="6" t="s">
        <v>96</v>
      </c>
      <c r="CG179" s="6" t="s">
        <v>96</v>
      </c>
      <c r="CH179" s="6" t="s">
        <v>96</v>
      </c>
      <c r="CI179" s="6" t="s">
        <v>96</v>
      </c>
      <c r="CJ179" s="5">
        <v>6</v>
      </c>
      <c r="CK179" s="5">
        <v>6</v>
      </c>
      <c r="CL179" s="5">
        <v>6</v>
      </c>
      <c r="CM179" s="5">
        <v>0</v>
      </c>
      <c r="CN179" s="5">
        <v>6</v>
      </c>
      <c r="CO179" s="5">
        <v>0</v>
      </c>
    </row>
    <row r="180" spans="1:404" x14ac:dyDescent="0.3">
      <c r="A180" s="2" t="s">
        <v>92</v>
      </c>
      <c r="B180" s="2" t="s">
        <v>278</v>
      </c>
      <c r="C180" s="2" t="s">
        <v>278</v>
      </c>
      <c r="D180" s="2" t="s">
        <v>319</v>
      </c>
      <c r="E180" s="6" t="s">
        <v>104</v>
      </c>
      <c r="F180" s="5">
        <v>1080</v>
      </c>
      <c r="G180" s="5">
        <v>180</v>
      </c>
      <c r="H180" s="5">
        <v>12</v>
      </c>
      <c r="I180" s="5">
        <v>180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1080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6" t="s">
        <v>96</v>
      </c>
      <c r="AB180" s="6" t="s">
        <v>97</v>
      </c>
      <c r="AC180" s="7"/>
      <c r="AD180" s="7"/>
      <c r="AE180" s="9" t="s">
        <v>96</v>
      </c>
      <c r="AF180" s="7"/>
      <c r="AG180" s="7"/>
      <c r="AH180" s="7"/>
      <c r="AI180" s="7"/>
      <c r="AJ180" s="5">
        <v>2000</v>
      </c>
      <c r="AK180" s="8">
        <v>0.83</v>
      </c>
      <c r="AL180" s="8">
        <v>0</v>
      </c>
      <c r="AM180" s="8">
        <v>0.17</v>
      </c>
      <c r="AN180" s="8">
        <v>0</v>
      </c>
      <c r="AO180" s="8">
        <v>0</v>
      </c>
      <c r="AP180" s="8">
        <v>0</v>
      </c>
      <c r="AQ180" s="8">
        <v>0</v>
      </c>
      <c r="AR180" s="8">
        <v>0</v>
      </c>
      <c r="AS180" s="8">
        <v>0</v>
      </c>
      <c r="AT180" s="8">
        <v>0</v>
      </c>
      <c r="AU180" s="5">
        <v>100</v>
      </c>
      <c r="AV180" s="5">
        <v>100</v>
      </c>
      <c r="AW180" s="5">
        <v>0</v>
      </c>
      <c r="AX180" s="5">
        <v>0</v>
      </c>
      <c r="AY180" s="5">
        <v>0</v>
      </c>
      <c r="AZ180" s="5">
        <v>100</v>
      </c>
      <c r="BA180" s="5">
        <v>100</v>
      </c>
      <c r="BB180" s="5">
        <v>0</v>
      </c>
      <c r="BC180" s="5">
        <v>0</v>
      </c>
      <c r="BD180" s="5">
        <v>0</v>
      </c>
      <c r="BE180" s="5">
        <v>100</v>
      </c>
      <c r="BF180" s="5">
        <v>100</v>
      </c>
      <c r="BG180" s="5">
        <v>100</v>
      </c>
      <c r="BH180" s="5">
        <v>100</v>
      </c>
      <c r="BI180" s="5">
        <v>0</v>
      </c>
      <c r="BJ180" s="5">
        <v>0</v>
      </c>
      <c r="BK180" s="5">
        <v>0</v>
      </c>
      <c r="BL180" s="5">
        <v>100</v>
      </c>
      <c r="BM180" s="5">
        <v>0</v>
      </c>
      <c r="BN180" s="5" t="s">
        <v>98</v>
      </c>
      <c r="BO180" s="5" t="s">
        <v>97</v>
      </c>
      <c r="BP180" s="5" t="s">
        <v>96</v>
      </c>
      <c r="BQ180" s="5">
        <v>12</v>
      </c>
      <c r="BR180" s="6" t="s">
        <v>97</v>
      </c>
      <c r="BS180" s="6" t="s">
        <v>97</v>
      </c>
      <c r="BT180" s="6" t="s">
        <v>97</v>
      </c>
      <c r="BU180" s="6" t="s">
        <v>97</v>
      </c>
      <c r="BV180" s="6" t="s">
        <v>97</v>
      </c>
      <c r="BW180" s="5">
        <v>0</v>
      </c>
      <c r="BX180" s="5">
        <v>0</v>
      </c>
      <c r="BY180" s="5">
        <v>0</v>
      </c>
      <c r="BZ180" s="5">
        <v>3</v>
      </c>
      <c r="CA180" s="5">
        <v>3</v>
      </c>
      <c r="CB180" s="6" t="s">
        <v>98</v>
      </c>
      <c r="CC180" s="6" t="s">
        <v>98</v>
      </c>
      <c r="CD180" s="6" t="s">
        <v>98</v>
      </c>
      <c r="CE180" s="6" t="s">
        <v>96</v>
      </c>
      <c r="CF180" s="6" t="s">
        <v>96</v>
      </c>
      <c r="CG180" s="6" t="s">
        <v>96</v>
      </c>
      <c r="CH180" s="6" t="s">
        <v>96</v>
      </c>
      <c r="CI180" s="6" t="s">
        <v>96</v>
      </c>
      <c r="CJ180" s="5">
        <v>3</v>
      </c>
      <c r="CK180" s="5">
        <v>3</v>
      </c>
      <c r="CL180" s="5">
        <v>3</v>
      </c>
      <c r="CM180" s="5">
        <v>0</v>
      </c>
      <c r="CN180" s="5">
        <v>3</v>
      </c>
      <c r="CO180" s="5">
        <v>0</v>
      </c>
    </row>
    <row r="181" spans="1:404" s="37" customFormat="1" x14ac:dyDescent="0.3">
      <c r="A181" s="2" t="s">
        <v>92</v>
      </c>
      <c r="B181" s="2" t="s">
        <v>278</v>
      </c>
      <c r="C181" s="2" t="s">
        <v>278</v>
      </c>
      <c r="D181" s="2" t="s">
        <v>320</v>
      </c>
      <c r="E181" s="6" t="s">
        <v>102</v>
      </c>
      <c r="F181" s="5">
        <v>90</v>
      </c>
      <c r="G181" s="5">
        <v>17</v>
      </c>
      <c r="H181" s="5">
        <v>0</v>
      </c>
      <c r="I181" s="5">
        <v>0</v>
      </c>
      <c r="J181" s="5">
        <v>17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90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6" t="s">
        <v>96</v>
      </c>
      <c r="AB181" s="6" t="s">
        <v>97</v>
      </c>
      <c r="AC181" s="7"/>
      <c r="AD181" s="7"/>
      <c r="AE181" s="7"/>
      <c r="AF181" s="7"/>
      <c r="AG181" s="7"/>
      <c r="AH181" s="7"/>
      <c r="AI181" s="6" t="s">
        <v>96</v>
      </c>
      <c r="AJ181" s="5"/>
      <c r="AK181" s="8">
        <v>1</v>
      </c>
      <c r="AL181" s="8">
        <v>0</v>
      </c>
      <c r="AM181" s="8">
        <v>0</v>
      </c>
      <c r="AN181" s="8">
        <v>0</v>
      </c>
      <c r="AO181" s="8">
        <v>0</v>
      </c>
      <c r="AP181" s="8">
        <v>0</v>
      </c>
      <c r="AQ181" s="8">
        <v>0</v>
      </c>
      <c r="AR181" s="8">
        <v>0</v>
      </c>
      <c r="AS181" s="8">
        <v>0</v>
      </c>
      <c r="AT181" s="8">
        <v>0</v>
      </c>
      <c r="AU181" s="5">
        <v>100</v>
      </c>
      <c r="AV181" s="5">
        <v>100</v>
      </c>
      <c r="AW181" s="5">
        <v>0</v>
      </c>
      <c r="AX181" s="5">
        <v>0</v>
      </c>
      <c r="AY181" s="5">
        <v>0</v>
      </c>
      <c r="AZ181" s="5">
        <v>0</v>
      </c>
      <c r="BA181" s="5">
        <v>0</v>
      </c>
      <c r="BB181" s="5">
        <v>100</v>
      </c>
      <c r="BC181" s="5">
        <v>0</v>
      </c>
      <c r="BD181" s="5">
        <v>0</v>
      </c>
      <c r="BE181" s="5">
        <v>100</v>
      </c>
      <c r="BF181" s="5">
        <v>100</v>
      </c>
      <c r="BG181" s="5">
        <v>100</v>
      </c>
      <c r="BH181" s="5">
        <v>0</v>
      </c>
      <c r="BI181" s="5">
        <v>0</v>
      </c>
      <c r="BJ181" s="5">
        <v>0</v>
      </c>
      <c r="BK181" s="5">
        <v>0</v>
      </c>
      <c r="BL181" s="5">
        <v>100</v>
      </c>
      <c r="BM181" s="5">
        <v>100</v>
      </c>
      <c r="BN181" s="5">
        <v>4</v>
      </c>
      <c r="BO181" s="5" t="s">
        <v>96</v>
      </c>
      <c r="BP181" s="5" t="s">
        <v>97</v>
      </c>
      <c r="BQ181" s="5" t="s">
        <v>98</v>
      </c>
      <c r="BR181" s="6" t="s">
        <v>97</v>
      </c>
      <c r="BS181" s="6" t="s">
        <v>97</v>
      </c>
      <c r="BT181" s="6" t="s">
        <v>97</v>
      </c>
      <c r="BU181" s="6" t="s">
        <v>97</v>
      </c>
      <c r="BV181" s="6" t="s">
        <v>97</v>
      </c>
      <c r="BW181" s="5">
        <v>7</v>
      </c>
      <c r="BX181" s="5">
        <v>7</v>
      </c>
      <c r="BY181" s="5">
        <v>7</v>
      </c>
      <c r="BZ181" s="5">
        <v>7</v>
      </c>
      <c r="CA181" s="5">
        <v>7</v>
      </c>
      <c r="CB181" s="6" t="s">
        <v>96</v>
      </c>
      <c r="CC181" s="6" t="s">
        <v>96</v>
      </c>
      <c r="CD181" s="6" t="s">
        <v>96</v>
      </c>
      <c r="CE181" s="6" t="s">
        <v>96</v>
      </c>
      <c r="CF181" s="6" t="s">
        <v>96</v>
      </c>
      <c r="CG181" s="6" t="s">
        <v>96</v>
      </c>
      <c r="CH181" s="6" t="s">
        <v>96</v>
      </c>
      <c r="CI181" s="6" t="s">
        <v>96</v>
      </c>
      <c r="CJ181" s="5">
        <v>7</v>
      </c>
      <c r="CK181" s="5">
        <v>7</v>
      </c>
      <c r="CL181" s="5">
        <v>7</v>
      </c>
      <c r="CM181" s="5">
        <v>0</v>
      </c>
      <c r="CN181" s="5">
        <v>7</v>
      </c>
      <c r="CO181" s="5">
        <v>0</v>
      </c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</row>
    <row r="182" spans="1:404" x14ac:dyDescent="0.3">
      <c r="A182" s="2" t="s">
        <v>92</v>
      </c>
      <c r="B182" s="2" t="s">
        <v>278</v>
      </c>
      <c r="C182" s="2" t="s">
        <v>278</v>
      </c>
      <c r="D182" s="2" t="s">
        <v>321</v>
      </c>
      <c r="E182" s="6" t="s">
        <v>102</v>
      </c>
      <c r="F182" s="5">
        <v>150</v>
      </c>
      <c r="G182" s="5">
        <v>30</v>
      </c>
      <c r="H182" s="5">
        <v>0</v>
      </c>
      <c r="I182" s="5">
        <v>0</v>
      </c>
      <c r="J182" s="5">
        <v>30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150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6" t="s">
        <v>96</v>
      </c>
      <c r="AB182" s="6" t="s">
        <v>96</v>
      </c>
      <c r="AC182" s="7"/>
      <c r="AD182" s="7"/>
      <c r="AE182" s="7"/>
      <c r="AF182" s="7"/>
      <c r="AG182" s="7"/>
      <c r="AH182" s="7"/>
      <c r="AI182" s="6" t="s">
        <v>96</v>
      </c>
      <c r="AJ182" s="5"/>
      <c r="AK182" s="8">
        <v>1</v>
      </c>
      <c r="AL182" s="8">
        <v>0</v>
      </c>
      <c r="AM182" s="8">
        <v>0</v>
      </c>
      <c r="AN182" s="8">
        <v>0</v>
      </c>
      <c r="AO182" s="8">
        <v>0</v>
      </c>
      <c r="AP182" s="8">
        <v>0</v>
      </c>
      <c r="AQ182" s="8">
        <v>0</v>
      </c>
      <c r="AR182" s="8">
        <v>0</v>
      </c>
      <c r="AS182" s="8">
        <v>0</v>
      </c>
      <c r="AT182" s="8">
        <v>0</v>
      </c>
      <c r="AU182" s="5">
        <v>100</v>
      </c>
      <c r="AV182" s="5">
        <v>100</v>
      </c>
      <c r="AW182" s="5">
        <v>0</v>
      </c>
      <c r="AX182" s="5">
        <v>0</v>
      </c>
      <c r="AY182" s="5">
        <v>0</v>
      </c>
      <c r="AZ182" s="5">
        <v>0</v>
      </c>
      <c r="BA182" s="5">
        <v>0</v>
      </c>
      <c r="BB182" s="5">
        <v>100</v>
      </c>
      <c r="BC182" s="5">
        <v>0</v>
      </c>
      <c r="BD182" s="5">
        <v>0</v>
      </c>
      <c r="BE182" s="5">
        <v>100</v>
      </c>
      <c r="BF182" s="5">
        <v>100</v>
      </c>
      <c r="BG182" s="5">
        <v>100</v>
      </c>
      <c r="BH182" s="5">
        <v>0</v>
      </c>
      <c r="BI182" s="5">
        <v>0</v>
      </c>
      <c r="BJ182" s="5">
        <v>0</v>
      </c>
      <c r="BK182" s="5">
        <v>0</v>
      </c>
      <c r="BL182" s="5">
        <v>100</v>
      </c>
      <c r="BM182" s="5">
        <v>100</v>
      </c>
      <c r="BN182" s="5">
        <v>4</v>
      </c>
      <c r="BO182" s="5" t="s">
        <v>96</v>
      </c>
      <c r="BP182" s="5" t="s">
        <v>97</v>
      </c>
      <c r="BQ182" s="5" t="s">
        <v>98</v>
      </c>
      <c r="BR182" s="6" t="s">
        <v>97</v>
      </c>
      <c r="BS182" s="6" t="s">
        <v>97</v>
      </c>
      <c r="BT182" s="6" t="s">
        <v>97</v>
      </c>
      <c r="BU182" s="6" t="s">
        <v>97</v>
      </c>
      <c r="BV182" s="6" t="s">
        <v>97</v>
      </c>
      <c r="BW182" s="5">
        <v>4</v>
      </c>
      <c r="BX182" s="5">
        <v>4</v>
      </c>
      <c r="BY182" s="5">
        <v>4</v>
      </c>
      <c r="BZ182" s="5">
        <v>4</v>
      </c>
      <c r="CA182" s="5">
        <v>4</v>
      </c>
      <c r="CB182" s="6" t="s">
        <v>96</v>
      </c>
      <c r="CC182" s="6" t="s">
        <v>96</v>
      </c>
      <c r="CD182" s="6" t="s">
        <v>96</v>
      </c>
      <c r="CE182" s="6" t="s">
        <v>96</v>
      </c>
      <c r="CF182" s="6" t="s">
        <v>96</v>
      </c>
      <c r="CG182" s="6" t="s">
        <v>96</v>
      </c>
      <c r="CH182" s="6" t="s">
        <v>96</v>
      </c>
      <c r="CI182" s="6" t="s">
        <v>96</v>
      </c>
      <c r="CJ182" s="5">
        <v>4</v>
      </c>
      <c r="CK182" s="5">
        <v>4</v>
      </c>
      <c r="CL182" s="5">
        <v>4</v>
      </c>
      <c r="CM182" s="5">
        <v>0</v>
      </c>
      <c r="CN182" s="5">
        <v>4</v>
      </c>
      <c r="CO182" s="5">
        <v>2</v>
      </c>
    </row>
    <row r="183" spans="1:404" x14ac:dyDescent="0.3">
      <c r="A183" s="2" t="s">
        <v>92</v>
      </c>
      <c r="B183" s="2" t="s">
        <v>278</v>
      </c>
      <c r="C183" s="2" t="s">
        <v>278</v>
      </c>
      <c r="D183" s="2" t="s">
        <v>322</v>
      </c>
      <c r="E183" s="6" t="s">
        <v>102</v>
      </c>
      <c r="F183" s="5">
        <v>160</v>
      </c>
      <c r="G183" s="5">
        <v>33</v>
      </c>
      <c r="H183" s="5">
        <v>0</v>
      </c>
      <c r="I183" s="5">
        <v>0</v>
      </c>
      <c r="J183" s="5">
        <v>33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160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6" t="s">
        <v>96</v>
      </c>
      <c r="AB183" s="6" t="s">
        <v>97</v>
      </c>
      <c r="AC183" s="7"/>
      <c r="AD183" s="7"/>
      <c r="AE183" s="7"/>
      <c r="AF183" s="7"/>
      <c r="AG183" s="7"/>
      <c r="AH183" s="7"/>
      <c r="AI183" s="6" t="s">
        <v>96</v>
      </c>
      <c r="AJ183" s="5"/>
      <c r="AK183" s="8">
        <v>1</v>
      </c>
      <c r="AL183" s="8">
        <v>0</v>
      </c>
      <c r="AM183" s="8">
        <v>0</v>
      </c>
      <c r="AN183" s="8">
        <v>0</v>
      </c>
      <c r="AO183" s="8">
        <v>0</v>
      </c>
      <c r="AP183" s="8">
        <v>0</v>
      </c>
      <c r="AQ183" s="8">
        <v>0</v>
      </c>
      <c r="AR183" s="8">
        <v>0</v>
      </c>
      <c r="AS183" s="8">
        <v>0</v>
      </c>
      <c r="AT183" s="8">
        <v>0</v>
      </c>
      <c r="AU183" s="5">
        <v>100</v>
      </c>
      <c r="AV183" s="5">
        <v>100</v>
      </c>
      <c r="AW183" s="5">
        <v>0</v>
      </c>
      <c r="AX183" s="5">
        <v>0</v>
      </c>
      <c r="AY183" s="5">
        <v>0</v>
      </c>
      <c r="AZ183" s="5">
        <v>0</v>
      </c>
      <c r="BA183" s="5">
        <v>0</v>
      </c>
      <c r="BB183" s="5">
        <v>100</v>
      </c>
      <c r="BC183" s="5">
        <v>0</v>
      </c>
      <c r="BD183" s="5">
        <v>0</v>
      </c>
      <c r="BE183" s="5">
        <v>100</v>
      </c>
      <c r="BF183" s="5">
        <v>100</v>
      </c>
      <c r="BG183" s="5">
        <v>100</v>
      </c>
      <c r="BH183" s="5">
        <v>0</v>
      </c>
      <c r="BI183" s="5">
        <v>0</v>
      </c>
      <c r="BJ183" s="5">
        <v>0</v>
      </c>
      <c r="BK183" s="5">
        <v>0</v>
      </c>
      <c r="BL183" s="5">
        <v>100</v>
      </c>
      <c r="BM183" s="5">
        <v>100</v>
      </c>
      <c r="BN183" s="5">
        <v>4</v>
      </c>
      <c r="BO183" s="5" t="s">
        <v>96</v>
      </c>
      <c r="BP183" s="5" t="s">
        <v>97</v>
      </c>
      <c r="BQ183" s="5" t="s">
        <v>98</v>
      </c>
      <c r="BR183" s="6" t="s">
        <v>97</v>
      </c>
      <c r="BS183" s="6" t="s">
        <v>97</v>
      </c>
      <c r="BT183" s="6" t="s">
        <v>97</v>
      </c>
      <c r="BU183" s="6" t="s">
        <v>97</v>
      </c>
      <c r="BV183" s="6" t="s">
        <v>96</v>
      </c>
      <c r="BW183" s="5">
        <v>6</v>
      </c>
      <c r="BX183" s="5">
        <v>6</v>
      </c>
      <c r="BY183" s="5">
        <v>6</v>
      </c>
      <c r="BZ183" s="5">
        <v>6</v>
      </c>
      <c r="CA183" s="5">
        <v>6</v>
      </c>
      <c r="CB183" s="6" t="s">
        <v>96</v>
      </c>
      <c r="CC183" s="6" t="s">
        <v>96</v>
      </c>
      <c r="CD183" s="6" t="s">
        <v>96</v>
      </c>
      <c r="CE183" s="6" t="s">
        <v>96</v>
      </c>
      <c r="CF183" s="6" t="s">
        <v>96</v>
      </c>
      <c r="CG183" s="6" t="s">
        <v>96</v>
      </c>
      <c r="CH183" s="6" t="s">
        <v>96</v>
      </c>
      <c r="CI183" s="6" t="s">
        <v>96</v>
      </c>
      <c r="CJ183" s="5">
        <v>6</v>
      </c>
      <c r="CK183" s="5">
        <v>6</v>
      </c>
      <c r="CL183" s="5">
        <v>6</v>
      </c>
      <c r="CM183" s="5">
        <v>0</v>
      </c>
      <c r="CN183" s="5">
        <v>6</v>
      </c>
      <c r="CO183" s="5">
        <v>0</v>
      </c>
    </row>
    <row r="184" spans="1:404" x14ac:dyDescent="0.3">
      <c r="A184" s="2" t="s">
        <v>92</v>
      </c>
      <c r="B184" s="2" t="s">
        <v>278</v>
      </c>
      <c r="C184" s="2" t="s">
        <v>1605</v>
      </c>
      <c r="D184" s="6" t="s">
        <v>1555</v>
      </c>
      <c r="E184" s="6" t="s">
        <v>102</v>
      </c>
      <c r="F184" s="6">
        <v>201</v>
      </c>
      <c r="G184" s="72">
        <f>42*85%</f>
        <v>35.699999999999996</v>
      </c>
      <c r="H184" s="6" t="s">
        <v>98</v>
      </c>
      <c r="I184" s="6" t="s">
        <v>98</v>
      </c>
      <c r="J184" s="6" t="s">
        <v>98</v>
      </c>
      <c r="K184" s="6" t="s">
        <v>98</v>
      </c>
      <c r="L184" s="6" t="s">
        <v>98</v>
      </c>
      <c r="M184" s="6" t="s">
        <v>98</v>
      </c>
      <c r="N184" s="6" t="s">
        <v>98</v>
      </c>
      <c r="O184" s="6" t="s">
        <v>98</v>
      </c>
      <c r="P184" s="6" t="s">
        <v>98</v>
      </c>
      <c r="Q184" s="6" t="s">
        <v>98</v>
      </c>
      <c r="R184" s="6" t="s">
        <v>98</v>
      </c>
      <c r="S184" s="6" t="s">
        <v>98</v>
      </c>
      <c r="T184" s="6" t="s">
        <v>98</v>
      </c>
      <c r="U184" s="6" t="s">
        <v>98</v>
      </c>
      <c r="V184" s="6" t="s">
        <v>98</v>
      </c>
      <c r="W184" s="6" t="s">
        <v>98</v>
      </c>
      <c r="X184" s="6" t="s">
        <v>98</v>
      </c>
      <c r="Y184" s="6">
        <v>0</v>
      </c>
      <c r="Z184" s="6">
        <v>0</v>
      </c>
      <c r="AA184" s="6" t="s">
        <v>98</v>
      </c>
      <c r="AB184" s="6" t="s">
        <v>98</v>
      </c>
      <c r="AC184" s="7"/>
      <c r="AD184" s="7"/>
      <c r="AE184" s="7"/>
      <c r="AF184" s="7"/>
      <c r="AG184" s="7"/>
      <c r="AH184" s="7"/>
      <c r="AI184" s="6" t="s">
        <v>96</v>
      </c>
      <c r="AJ184" s="5"/>
      <c r="AK184" s="6" t="s">
        <v>98</v>
      </c>
      <c r="AL184" s="6" t="s">
        <v>98</v>
      </c>
      <c r="AM184" s="6" t="s">
        <v>98</v>
      </c>
      <c r="AN184" s="6" t="s">
        <v>98</v>
      </c>
      <c r="AO184" s="6" t="s">
        <v>98</v>
      </c>
      <c r="AP184" s="6" t="s">
        <v>98</v>
      </c>
      <c r="AQ184" s="6" t="s">
        <v>98</v>
      </c>
      <c r="AR184" s="6" t="s">
        <v>98</v>
      </c>
      <c r="AS184" s="6" t="s">
        <v>98</v>
      </c>
      <c r="AT184" s="6" t="s">
        <v>98</v>
      </c>
      <c r="AU184" s="6">
        <v>100</v>
      </c>
      <c r="AV184" s="6">
        <v>20</v>
      </c>
      <c r="AW184" s="6">
        <v>0</v>
      </c>
      <c r="AX184" s="6">
        <v>80</v>
      </c>
      <c r="AY184" s="6">
        <v>0</v>
      </c>
      <c r="AZ184" s="6">
        <v>0</v>
      </c>
      <c r="BA184" s="6">
        <v>0</v>
      </c>
      <c r="BB184" s="6">
        <v>20</v>
      </c>
      <c r="BC184" s="6">
        <v>0</v>
      </c>
      <c r="BD184" s="6">
        <v>80</v>
      </c>
      <c r="BE184" s="6">
        <v>100</v>
      </c>
      <c r="BF184" s="6">
        <v>50</v>
      </c>
      <c r="BG184" s="6">
        <v>100</v>
      </c>
      <c r="BH184" s="6">
        <v>0</v>
      </c>
      <c r="BI184" s="6">
        <v>0</v>
      </c>
      <c r="BJ184" s="6">
        <v>0</v>
      </c>
      <c r="BK184" s="6">
        <v>0</v>
      </c>
      <c r="BL184" s="6">
        <v>100</v>
      </c>
      <c r="BM184" s="6">
        <v>100</v>
      </c>
      <c r="BN184" s="6">
        <v>2</v>
      </c>
      <c r="BO184" s="6" t="s">
        <v>96</v>
      </c>
      <c r="BP184" s="6" t="s">
        <v>96</v>
      </c>
      <c r="BQ184" s="6">
        <v>1</v>
      </c>
      <c r="BR184" s="6" t="s">
        <v>97</v>
      </c>
      <c r="BS184" s="6" t="s">
        <v>97</v>
      </c>
      <c r="BT184" s="6" t="s">
        <v>97</v>
      </c>
      <c r="BU184" s="6" t="s">
        <v>97</v>
      </c>
      <c r="BV184" s="6" t="s">
        <v>97</v>
      </c>
      <c r="BW184" s="5">
        <v>7</v>
      </c>
      <c r="BX184" s="5">
        <v>7</v>
      </c>
      <c r="BY184" s="5">
        <v>7</v>
      </c>
      <c r="BZ184" s="5">
        <v>20</v>
      </c>
      <c r="CA184" s="5">
        <v>20</v>
      </c>
      <c r="CB184" s="6" t="s">
        <v>98</v>
      </c>
      <c r="CC184" s="6" t="s">
        <v>98</v>
      </c>
      <c r="CD184" s="6" t="s">
        <v>98</v>
      </c>
      <c r="CE184" s="6" t="s">
        <v>98</v>
      </c>
      <c r="CF184" s="6" t="s">
        <v>98</v>
      </c>
      <c r="CG184" s="6" t="s">
        <v>98</v>
      </c>
      <c r="CH184" s="6" t="s">
        <v>98</v>
      </c>
      <c r="CI184" s="6" t="s">
        <v>98</v>
      </c>
      <c r="CJ184" s="6">
        <v>7</v>
      </c>
      <c r="CK184" s="6">
        <v>7</v>
      </c>
      <c r="CL184" s="6">
        <v>7</v>
      </c>
      <c r="CM184" s="6">
        <v>0</v>
      </c>
      <c r="CN184" s="6">
        <v>20</v>
      </c>
      <c r="CO184" s="6">
        <v>7</v>
      </c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7"/>
      <c r="DB184" s="37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  <c r="DM184" s="37"/>
      <c r="DN184" s="37"/>
      <c r="DO184" s="37"/>
      <c r="DP184" s="37"/>
      <c r="DQ184" s="37"/>
      <c r="DR184" s="37"/>
      <c r="DS184" s="37"/>
      <c r="DT184" s="37"/>
      <c r="DU184" s="37"/>
      <c r="DV184" s="37"/>
      <c r="DW184" s="37"/>
      <c r="DX184" s="37"/>
      <c r="DY184" s="37"/>
      <c r="DZ184" s="37"/>
      <c r="EA184" s="37"/>
      <c r="EB184" s="37"/>
      <c r="EC184" s="37"/>
      <c r="ED184" s="37"/>
      <c r="EE184" s="37"/>
      <c r="EF184" s="37"/>
      <c r="EG184" s="37"/>
      <c r="EH184" s="37"/>
      <c r="EI184" s="37"/>
      <c r="EJ184" s="37"/>
      <c r="EK184" s="37"/>
      <c r="EL184" s="37"/>
      <c r="EM184" s="37"/>
      <c r="EN184" s="37"/>
      <c r="EO184" s="37"/>
      <c r="EP184" s="37"/>
      <c r="EQ184" s="37"/>
      <c r="ER184" s="37"/>
      <c r="ES184" s="37"/>
      <c r="ET184" s="37"/>
      <c r="EU184" s="37"/>
      <c r="EV184" s="37"/>
      <c r="EW184" s="37"/>
      <c r="EX184" s="37"/>
      <c r="EY184" s="37"/>
      <c r="EZ184" s="37"/>
      <c r="FA184" s="37"/>
      <c r="FB184" s="37"/>
      <c r="FC184" s="37"/>
      <c r="FD184" s="37"/>
      <c r="FE184" s="37"/>
      <c r="FF184" s="37"/>
      <c r="FG184" s="37"/>
      <c r="FH184" s="37"/>
      <c r="FI184" s="37"/>
      <c r="FJ184" s="37"/>
      <c r="FK184" s="37"/>
      <c r="FL184" s="37"/>
      <c r="FM184" s="37"/>
      <c r="FN184" s="37"/>
      <c r="FO184" s="37"/>
      <c r="FP184" s="37"/>
      <c r="FQ184" s="37"/>
      <c r="FR184" s="37"/>
      <c r="FS184" s="37"/>
      <c r="FT184" s="37"/>
      <c r="FU184" s="37"/>
      <c r="FV184" s="37"/>
      <c r="FW184" s="37"/>
      <c r="FX184" s="37"/>
      <c r="FY184" s="37"/>
      <c r="FZ184" s="37"/>
      <c r="GA184" s="37"/>
      <c r="GB184" s="37"/>
      <c r="GC184" s="37"/>
      <c r="GD184" s="37"/>
      <c r="GE184" s="37"/>
      <c r="GF184" s="37"/>
      <c r="GG184" s="37"/>
      <c r="GH184" s="37"/>
      <c r="GI184" s="37"/>
      <c r="GJ184" s="37"/>
      <c r="GK184" s="37"/>
      <c r="GL184" s="37"/>
      <c r="GM184" s="37"/>
      <c r="GN184" s="37"/>
      <c r="GO184" s="37"/>
      <c r="GP184" s="37"/>
      <c r="GQ184" s="37"/>
      <c r="GR184" s="37"/>
      <c r="GS184" s="37"/>
      <c r="GT184" s="37"/>
      <c r="GU184" s="37"/>
      <c r="GV184" s="37"/>
      <c r="GW184" s="37"/>
      <c r="GX184" s="37"/>
      <c r="GY184" s="37"/>
      <c r="GZ184" s="37"/>
      <c r="HA184" s="37"/>
      <c r="HB184" s="37"/>
      <c r="HC184" s="37"/>
      <c r="HD184" s="37"/>
      <c r="HE184" s="37"/>
      <c r="HF184" s="37"/>
      <c r="HG184" s="37"/>
      <c r="HH184" s="37"/>
      <c r="HI184" s="37"/>
      <c r="HJ184" s="37"/>
      <c r="HK184" s="37"/>
      <c r="HL184" s="37"/>
      <c r="HM184" s="37"/>
      <c r="HN184" s="37"/>
      <c r="HO184" s="37"/>
      <c r="HP184" s="37"/>
      <c r="HQ184" s="37"/>
      <c r="HR184" s="37"/>
      <c r="HS184" s="37"/>
      <c r="HT184" s="37"/>
      <c r="HU184" s="37"/>
      <c r="HV184" s="37"/>
      <c r="HW184" s="37"/>
      <c r="HX184" s="37"/>
      <c r="HY184" s="37"/>
      <c r="HZ184" s="37"/>
      <c r="IA184" s="37"/>
      <c r="IB184" s="37"/>
      <c r="IC184" s="37"/>
      <c r="ID184" s="37"/>
      <c r="IE184" s="37"/>
      <c r="IF184" s="37"/>
      <c r="IG184" s="37"/>
      <c r="IH184" s="37"/>
      <c r="II184" s="37"/>
      <c r="IJ184" s="37"/>
      <c r="IK184" s="37"/>
      <c r="IL184" s="37"/>
      <c r="IM184" s="37"/>
      <c r="IN184" s="37"/>
      <c r="IO184" s="37"/>
      <c r="IP184" s="37"/>
      <c r="IQ184" s="37"/>
      <c r="IR184" s="37"/>
      <c r="IS184" s="37"/>
      <c r="IT184" s="37"/>
      <c r="IU184" s="37"/>
      <c r="IV184" s="37"/>
      <c r="IW184" s="37"/>
      <c r="IX184" s="37"/>
      <c r="IY184" s="37"/>
      <c r="IZ184" s="37"/>
      <c r="JA184" s="37"/>
      <c r="JB184" s="37"/>
      <c r="JC184" s="37"/>
      <c r="JD184" s="37"/>
      <c r="JE184" s="37"/>
      <c r="JF184" s="37"/>
      <c r="JG184" s="37"/>
      <c r="JH184" s="37"/>
      <c r="JI184" s="37"/>
      <c r="JJ184" s="37"/>
      <c r="JK184" s="37"/>
      <c r="JL184" s="37"/>
      <c r="JM184" s="37"/>
      <c r="JN184" s="37"/>
      <c r="JO184" s="37"/>
      <c r="JP184" s="37"/>
      <c r="JQ184" s="37"/>
      <c r="JR184" s="37"/>
      <c r="JS184" s="37"/>
      <c r="JT184" s="37"/>
      <c r="JU184" s="37"/>
      <c r="JV184" s="37"/>
      <c r="JW184" s="37"/>
      <c r="JX184" s="37"/>
      <c r="JY184" s="37"/>
      <c r="JZ184" s="37"/>
      <c r="KA184" s="37"/>
      <c r="KB184" s="37"/>
      <c r="KC184" s="37"/>
      <c r="KD184" s="37"/>
      <c r="KE184" s="37"/>
      <c r="KF184" s="37"/>
      <c r="KG184" s="37"/>
      <c r="KH184" s="37"/>
      <c r="KI184" s="37"/>
      <c r="KJ184" s="37"/>
      <c r="KK184" s="37"/>
      <c r="KL184" s="37"/>
      <c r="KM184" s="37"/>
      <c r="KN184" s="37"/>
      <c r="KO184" s="37"/>
      <c r="KP184" s="37"/>
      <c r="KQ184" s="37"/>
      <c r="KR184" s="37"/>
      <c r="KS184" s="37"/>
      <c r="KT184" s="37"/>
      <c r="KU184" s="37"/>
      <c r="KV184" s="37"/>
      <c r="KW184" s="37"/>
      <c r="KX184" s="37"/>
      <c r="KY184" s="37"/>
      <c r="KZ184" s="37"/>
      <c r="LA184" s="37"/>
      <c r="LB184" s="37"/>
      <c r="LC184" s="37"/>
      <c r="LD184" s="37"/>
      <c r="LE184" s="37"/>
      <c r="LF184" s="37"/>
      <c r="LG184" s="37"/>
      <c r="LH184" s="37"/>
      <c r="LI184" s="37"/>
      <c r="LJ184" s="37"/>
      <c r="LK184" s="37"/>
      <c r="LL184" s="37"/>
      <c r="LM184" s="37"/>
      <c r="LN184" s="37"/>
      <c r="LO184" s="37"/>
      <c r="LP184" s="37"/>
      <c r="LQ184" s="37"/>
      <c r="LR184" s="37"/>
      <c r="LS184" s="37"/>
      <c r="LT184" s="37"/>
      <c r="LU184" s="37"/>
      <c r="LV184" s="37"/>
      <c r="LW184" s="37"/>
      <c r="LX184" s="37"/>
      <c r="LY184" s="37"/>
      <c r="LZ184" s="37"/>
      <c r="MA184" s="37"/>
      <c r="MB184" s="37"/>
      <c r="MC184" s="37"/>
      <c r="MD184" s="37"/>
      <c r="ME184" s="37"/>
      <c r="MF184" s="37"/>
      <c r="MG184" s="37"/>
      <c r="MH184" s="37"/>
      <c r="MI184" s="37"/>
      <c r="MJ184" s="37"/>
      <c r="MK184" s="37"/>
      <c r="ML184" s="37"/>
      <c r="MM184" s="37"/>
      <c r="MN184" s="37"/>
      <c r="MO184" s="37"/>
      <c r="MP184" s="37"/>
      <c r="MQ184" s="37"/>
      <c r="MR184" s="37"/>
      <c r="MS184" s="37"/>
      <c r="MT184" s="37"/>
      <c r="MU184" s="37"/>
      <c r="MV184" s="37"/>
      <c r="MW184" s="37"/>
      <c r="MX184" s="37"/>
      <c r="MY184" s="37"/>
      <c r="MZ184" s="37"/>
      <c r="NA184" s="37"/>
      <c r="NB184" s="37"/>
      <c r="NC184" s="37"/>
      <c r="ND184" s="37"/>
      <c r="NE184" s="37"/>
      <c r="NF184" s="37"/>
      <c r="NG184" s="37"/>
      <c r="NH184" s="37"/>
      <c r="NI184" s="37"/>
      <c r="NJ184" s="37"/>
      <c r="NK184" s="37"/>
      <c r="NL184" s="37"/>
      <c r="NM184" s="37"/>
      <c r="NN184" s="37"/>
      <c r="NO184" s="37"/>
      <c r="NP184" s="37"/>
      <c r="NQ184" s="37"/>
      <c r="NR184" s="37"/>
      <c r="NS184" s="37"/>
      <c r="NT184" s="37"/>
      <c r="NU184" s="37"/>
      <c r="NV184" s="37"/>
      <c r="NW184" s="37"/>
      <c r="NX184" s="37"/>
      <c r="NY184" s="37"/>
      <c r="NZ184" s="37"/>
      <c r="OA184" s="37"/>
      <c r="OB184" s="37"/>
      <c r="OC184" s="37"/>
      <c r="OD184" s="37"/>
      <c r="OE184" s="37"/>
      <c r="OF184" s="37"/>
      <c r="OG184" s="37"/>
      <c r="OH184" s="37"/>
      <c r="OI184" s="37"/>
      <c r="OJ184" s="37"/>
      <c r="OK184" s="37"/>
      <c r="OL184" s="37"/>
      <c r="OM184" s="37"/>
    </row>
    <row r="185" spans="1:404" x14ac:dyDescent="0.3">
      <c r="A185" s="2" t="s">
        <v>92</v>
      </c>
      <c r="B185" s="2" t="s">
        <v>278</v>
      </c>
      <c r="C185" s="2" t="s">
        <v>1606</v>
      </c>
      <c r="D185" s="6" t="s">
        <v>1555</v>
      </c>
      <c r="E185" s="6" t="s">
        <v>102</v>
      </c>
      <c r="F185" s="6">
        <v>562</v>
      </c>
      <c r="G185" s="72">
        <f>122*99%</f>
        <v>120.78</v>
      </c>
      <c r="H185" s="6" t="s">
        <v>98</v>
      </c>
      <c r="I185" s="6" t="s">
        <v>98</v>
      </c>
      <c r="J185" s="6" t="s">
        <v>98</v>
      </c>
      <c r="K185" s="6" t="s">
        <v>98</v>
      </c>
      <c r="L185" s="6" t="s">
        <v>98</v>
      </c>
      <c r="M185" s="6" t="s">
        <v>98</v>
      </c>
      <c r="N185" s="6" t="s">
        <v>98</v>
      </c>
      <c r="O185" s="6" t="s">
        <v>98</v>
      </c>
      <c r="P185" s="6" t="s">
        <v>98</v>
      </c>
      <c r="Q185" s="6" t="s">
        <v>98</v>
      </c>
      <c r="R185" s="6" t="s">
        <v>98</v>
      </c>
      <c r="S185" s="6" t="s">
        <v>98</v>
      </c>
      <c r="T185" s="6" t="s">
        <v>98</v>
      </c>
      <c r="U185" s="6" t="s">
        <v>98</v>
      </c>
      <c r="V185" s="6" t="s">
        <v>98</v>
      </c>
      <c r="W185" s="6" t="s">
        <v>98</v>
      </c>
      <c r="X185" s="6" t="s">
        <v>98</v>
      </c>
      <c r="Y185" s="6">
        <v>24</v>
      </c>
      <c r="Z185" s="6">
        <v>96</v>
      </c>
      <c r="AA185" s="6" t="s">
        <v>98</v>
      </c>
      <c r="AB185" s="6" t="s">
        <v>98</v>
      </c>
      <c r="AC185" s="7"/>
      <c r="AD185" s="7"/>
      <c r="AE185" s="7"/>
      <c r="AF185" s="7"/>
      <c r="AG185" s="7"/>
      <c r="AH185" s="7"/>
      <c r="AI185" s="6" t="s">
        <v>96</v>
      </c>
      <c r="AJ185" s="5"/>
      <c r="AK185" s="6" t="s">
        <v>98</v>
      </c>
      <c r="AL185" s="6" t="s">
        <v>98</v>
      </c>
      <c r="AM185" s="6" t="s">
        <v>98</v>
      </c>
      <c r="AN185" s="6" t="s">
        <v>98</v>
      </c>
      <c r="AO185" s="6" t="s">
        <v>98</v>
      </c>
      <c r="AP185" s="6" t="s">
        <v>98</v>
      </c>
      <c r="AQ185" s="6" t="s">
        <v>98</v>
      </c>
      <c r="AR185" s="6" t="s">
        <v>98</v>
      </c>
      <c r="AS185" s="6" t="s">
        <v>98</v>
      </c>
      <c r="AT185" s="6" t="s">
        <v>98</v>
      </c>
      <c r="AU185" s="6">
        <v>0</v>
      </c>
      <c r="AV185" s="6">
        <v>0</v>
      </c>
      <c r="AW185" s="6">
        <v>100</v>
      </c>
      <c r="AX185" s="6">
        <v>0</v>
      </c>
      <c r="AY185" s="6">
        <v>0</v>
      </c>
      <c r="AZ185" s="6">
        <v>0</v>
      </c>
      <c r="BA185" s="6">
        <v>0</v>
      </c>
      <c r="BB185" s="6">
        <v>100</v>
      </c>
      <c r="BC185" s="6">
        <v>0</v>
      </c>
      <c r="BD185" s="6">
        <v>0</v>
      </c>
      <c r="BE185" s="6">
        <v>100</v>
      </c>
      <c r="BF185" s="6">
        <v>100</v>
      </c>
      <c r="BG185" s="6">
        <v>100</v>
      </c>
      <c r="BH185" s="6">
        <v>0</v>
      </c>
      <c r="BI185" s="6">
        <v>0</v>
      </c>
      <c r="BJ185" s="6">
        <v>0</v>
      </c>
      <c r="BK185" s="6">
        <v>0</v>
      </c>
      <c r="BL185" s="6">
        <v>100</v>
      </c>
      <c r="BM185" s="6">
        <v>100</v>
      </c>
      <c r="BN185" s="6">
        <v>1</v>
      </c>
      <c r="BO185" s="6" t="s">
        <v>96</v>
      </c>
      <c r="BP185" s="6" t="s">
        <v>97</v>
      </c>
      <c r="BQ185" s="6" t="s">
        <v>98</v>
      </c>
      <c r="BR185" s="6" t="s">
        <v>97</v>
      </c>
      <c r="BS185" s="6" t="s">
        <v>97</v>
      </c>
      <c r="BT185" s="6" t="s">
        <v>97</v>
      </c>
      <c r="BU185" s="6" t="s">
        <v>97</v>
      </c>
      <c r="BV185" s="6" t="s">
        <v>96</v>
      </c>
      <c r="BW185" s="5">
        <v>11</v>
      </c>
      <c r="BX185" s="5">
        <v>0</v>
      </c>
      <c r="BY185" s="5">
        <v>11</v>
      </c>
      <c r="BZ185" s="5">
        <v>16</v>
      </c>
      <c r="CA185" s="5">
        <v>16</v>
      </c>
      <c r="CB185" s="6" t="s">
        <v>98</v>
      </c>
      <c r="CC185" s="6" t="s">
        <v>98</v>
      </c>
      <c r="CD185" s="6" t="s">
        <v>98</v>
      </c>
      <c r="CE185" s="6" t="s">
        <v>98</v>
      </c>
      <c r="CF185" s="6" t="s">
        <v>98</v>
      </c>
      <c r="CG185" s="6" t="s">
        <v>98</v>
      </c>
      <c r="CH185" s="6" t="s">
        <v>98</v>
      </c>
      <c r="CI185" s="6" t="s">
        <v>98</v>
      </c>
      <c r="CJ185" s="6">
        <v>12</v>
      </c>
      <c r="CK185" s="6">
        <v>12</v>
      </c>
      <c r="CL185" s="6">
        <v>12</v>
      </c>
      <c r="CM185" s="6">
        <v>0</v>
      </c>
      <c r="CN185" s="6">
        <v>12</v>
      </c>
      <c r="CO185" s="6">
        <v>0</v>
      </c>
      <c r="CP185" s="37"/>
      <c r="CQ185" s="37"/>
      <c r="CR185" s="37"/>
      <c r="CS185" s="37"/>
      <c r="CT185" s="37"/>
      <c r="CU185" s="37"/>
      <c r="CV185" s="37"/>
      <c r="CW185" s="37"/>
      <c r="CX185" s="37"/>
      <c r="CY185" s="37"/>
      <c r="CZ185" s="37"/>
      <c r="DA185" s="37"/>
      <c r="DB185" s="37"/>
      <c r="DC185" s="37"/>
      <c r="DD185" s="37"/>
      <c r="DE185" s="37"/>
      <c r="DF185" s="37"/>
      <c r="DG185" s="37"/>
      <c r="DH185" s="37"/>
      <c r="DI185" s="37"/>
      <c r="DJ185" s="37"/>
      <c r="DK185" s="37"/>
      <c r="DL185" s="37"/>
      <c r="DM185" s="37"/>
      <c r="DN185" s="37"/>
      <c r="DO185" s="37"/>
      <c r="DP185" s="37"/>
      <c r="DQ185" s="37"/>
      <c r="DR185" s="37"/>
      <c r="DS185" s="37"/>
      <c r="DT185" s="37"/>
      <c r="DU185" s="37"/>
      <c r="DV185" s="37"/>
      <c r="DW185" s="37"/>
      <c r="DX185" s="37"/>
      <c r="DY185" s="37"/>
      <c r="DZ185" s="37"/>
      <c r="EA185" s="37"/>
      <c r="EB185" s="37"/>
      <c r="EC185" s="37"/>
      <c r="ED185" s="37"/>
      <c r="EE185" s="37"/>
      <c r="EF185" s="37"/>
      <c r="EG185" s="37"/>
      <c r="EH185" s="37"/>
      <c r="EI185" s="37"/>
      <c r="EJ185" s="37"/>
      <c r="EK185" s="37"/>
      <c r="EL185" s="37"/>
      <c r="EM185" s="37"/>
      <c r="EN185" s="37"/>
      <c r="EO185" s="37"/>
      <c r="EP185" s="37"/>
      <c r="EQ185" s="37"/>
      <c r="ER185" s="37"/>
      <c r="ES185" s="37"/>
      <c r="ET185" s="37"/>
      <c r="EU185" s="37"/>
      <c r="EV185" s="37"/>
      <c r="EW185" s="37"/>
      <c r="EX185" s="37"/>
      <c r="EY185" s="37"/>
      <c r="EZ185" s="37"/>
      <c r="FA185" s="37"/>
      <c r="FB185" s="37"/>
      <c r="FC185" s="37"/>
      <c r="FD185" s="37"/>
      <c r="FE185" s="37"/>
      <c r="FF185" s="37"/>
      <c r="FG185" s="37"/>
      <c r="FH185" s="37"/>
      <c r="FI185" s="37"/>
      <c r="FJ185" s="37"/>
      <c r="FK185" s="37"/>
      <c r="FL185" s="37"/>
      <c r="FM185" s="37"/>
      <c r="FN185" s="37"/>
      <c r="FO185" s="37"/>
      <c r="FP185" s="37"/>
      <c r="FQ185" s="37"/>
      <c r="FR185" s="37"/>
      <c r="FS185" s="37"/>
      <c r="FT185" s="37"/>
      <c r="FU185" s="37"/>
      <c r="FV185" s="37"/>
      <c r="FW185" s="37"/>
      <c r="FX185" s="37"/>
      <c r="FY185" s="37"/>
      <c r="FZ185" s="37"/>
      <c r="GA185" s="37"/>
      <c r="GB185" s="37"/>
      <c r="GC185" s="37"/>
      <c r="GD185" s="37"/>
      <c r="GE185" s="37"/>
      <c r="GF185" s="37"/>
      <c r="GG185" s="37"/>
      <c r="GH185" s="37"/>
      <c r="GI185" s="37"/>
      <c r="GJ185" s="37"/>
      <c r="GK185" s="37"/>
      <c r="GL185" s="37"/>
      <c r="GM185" s="37"/>
      <c r="GN185" s="37"/>
      <c r="GO185" s="37"/>
      <c r="GP185" s="37"/>
      <c r="GQ185" s="37"/>
      <c r="GR185" s="37"/>
      <c r="GS185" s="37"/>
      <c r="GT185" s="37"/>
      <c r="GU185" s="37"/>
      <c r="GV185" s="37"/>
      <c r="GW185" s="37"/>
      <c r="GX185" s="37"/>
      <c r="GY185" s="37"/>
      <c r="GZ185" s="37"/>
      <c r="HA185" s="37"/>
      <c r="HB185" s="37"/>
      <c r="HC185" s="37"/>
      <c r="HD185" s="37"/>
      <c r="HE185" s="37"/>
      <c r="HF185" s="37"/>
      <c r="HG185" s="37"/>
      <c r="HH185" s="37"/>
      <c r="HI185" s="37"/>
      <c r="HJ185" s="37"/>
      <c r="HK185" s="37"/>
      <c r="HL185" s="37"/>
      <c r="HM185" s="37"/>
      <c r="HN185" s="37"/>
      <c r="HO185" s="37"/>
      <c r="HP185" s="37"/>
      <c r="HQ185" s="37"/>
      <c r="HR185" s="37"/>
      <c r="HS185" s="37"/>
      <c r="HT185" s="37"/>
      <c r="HU185" s="37"/>
      <c r="HV185" s="37"/>
      <c r="HW185" s="37"/>
      <c r="HX185" s="37"/>
      <c r="HY185" s="37"/>
      <c r="HZ185" s="37"/>
      <c r="IA185" s="37"/>
      <c r="IB185" s="37"/>
      <c r="IC185" s="37"/>
      <c r="ID185" s="37"/>
      <c r="IE185" s="37"/>
      <c r="IF185" s="37"/>
      <c r="IG185" s="37"/>
      <c r="IH185" s="37"/>
      <c r="II185" s="37"/>
      <c r="IJ185" s="37"/>
      <c r="IK185" s="37"/>
      <c r="IL185" s="37"/>
      <c r="IM185" s="37"/>
      <c r="IN185" s="37"/>
      <c r="IO185" s="37"/>
      <c r="IP185" s="37"/>
      <c r="IQ185" s="37"/>
      <c r="IR185" s="37"/>
      <c r="IS185" s="37"/>
      <c r="IT185" s="37"/>
      <c r="IU185" s="37"/>
      <c r="IV185" s="37"/>
      <c r="IW185" s="37"/>
      <c r="IX185" s="37"/>
      <c r="IY185" s="37"/>
      <c r="IZ185" s="37"/>
      <c r="JA185" s="37"/>
      <c r="JB185" s="37"/>
      <c r="JC185" s="37"/>
      <c r="JD185" s="37"/>
      <c r="JE185" s="37"/>
      <c r="JF185" s="37"/>
      <c r="JG185" s="37"/>
      <c r="JH185" s="37"/>
      <c r="JI185" s="37"/>
      <c r="JJ185" s="37"/>
      <c r="JK185" s="37"/>
      <c r="JL185" s="37"/>
      <c r="JM185" s="37"/>
      <c r="JN185" s="37"/>
      <c r="JO185" s="37"/>
      <c r="JP185" s="37"/>
      <c r="JQ185" s="37"/>
      <c r="JR185" s="37"/>
      <c r="JS185" s="37"/>
      <c r="JT185" s="37"/>
      <c r="JU185" s="37"/>
      <c r="JV185" s="37"/>
      <c r="JW185" s="37"/>
      <c r="JX185" s="37"/>
      <c r="JY185" s="37"/>
      <c r="JZ185" s="37"/>
      <c r="KA185" s="37"/>
      <c r="KB185" s="37"/>
      <c r="KC185" s="37"/>
      <c r="KD185" s="37"/>
      <c r="KE185" s="37"/>
      <c r="KF185" s="37"/>
      <c r="KG185" s="37"/>
      <c r="KH185" s="37"/>
      <c r="KI185" s="37"/>
      <c r="KJ185" s="37"/>
      <c r="KK185" s="37"/>
      <c r="KL185" s="37"/>
      <c r="KM185" s="37"/>
      <c r="KN185" s="37"/>
      <c r="KO185" s="37"/>
      <c r="KP185" s="37"/>
      <c r="KQ185" s="37"/>
      <c r="KR185" s="37"/>
      <c r="KS185" s="37"/>
      <c r="KT185" s="37"/>
      <c r="KU185" s="37"/>
      <c r="KV185" s="37"/>
      <c r="KW185" s="37"/>
      <c r="KX185" s="37"/>
      <c r="KY185" s="37"/>
      <c r="KZ185" s="37"/>
      <c r="LA185" s="37"/>
      <c r="LB185" s="37"/>
      <c r="LC185" s="37"/>
      <c r="LD185" s="37"/>
      <c r="LE185" s="37"/>
      <c r="LF185" s="37"/>
      <c r="LG185" s="37"/>
      <c r="LH185" s="37"/>
      <c r="LI185" s="37"/>
      <c r="LJ185" s="37"/>
      <c r="LK185" s="37"/>
      <c r="LL185" s="37"/>
      <c r="LM185" s="37"/>
      <c r="LN185" s="37"/>
      <c r="LO185" s="37"/>
      <c r="LP185" s="37"/>
      <c r="LQ185" s="37"/>
      <c r="LR185" s="37"/>
      <c r="LS185" s="37"/>
      <c r="LT185" s="37"/>
      <c r="LU185" s="37"/>
      <c r="LV185" s="37"/>
      <c r="LW185" s="37"/>
      <c r="LX185" s="37"/>
      <c r="LY185" s="37"/>
      <c r="LZ185" s="37"/>
      <c r="MA185" s="37"/>
      <c r="MB185" s="37"/>
      <c r="MC185" s="37"/>
      <c r="MD185" s="37"/>
      <c r="ME185" s="37"/>
      <c r="MF185" s="37"/>
      <c r="MG185" s="37"/>
      <c r="MH185" s="37"/>
      <c r="MI185" s="37"/>
      <c r="MJ185" s="37"/>
      <c r="MK185" s="37"/>
      <c r="ML185" s="37"/>
      <c r="MM185" s="37"/>
      <c r="MN185" s="37"/>
      <c r="MO185" s="37"/>
      <c r="MP185" s="37"/>
      <c r="MQ185" s="37"/>
      <c r="MR185" s="37"/>
      <c r="MS185" s="37"/>
      <c r="MT185" s="37"/>
      <c r="MU185" s="37"/>
      <c r="MV185" s="37"/>
      <c r="MW185" s="37"/>
      <c r="MX185" s="37"/>
      <c r="MY185" s="37"/>
      <c r="MZ185" s="37"/>
      <c r="NA185" s="37"/>
      <c r="NB185" s="37"/>
      <c r="NC185" s="37"/>
      <c r="ND185" s="37"/>
      <c r="NE185" s="37"/>
      <c r="NF185" s="37"/>
      <c r="NG185" s="37"/>
      <c r="NH185" s="37"/>
      <c r="NI185" s="37"/>
      <c r="NJ185" s="37"/>
      <c r="NK185" s="37"/>
      <c r="NL185" s="37"/>
      <c r="NM185" s="37"/>
      <c r="NN185" s="37"/>
      <c r="NO185" s="37"/>
      <c r="NP185" s="37"/>
      <c r="NQ185" s="37"/>
      <c r="NR185" s="37"/>
      <c r="NS185" s="37"/>
      <c r="NT185" s="37"/>
      <c r="NU185" s="37"/>
      <c r="NV185" s="37"/>
      <c r="NW185" s="37"/>
      <c r="NX185" s="37"/>
      <c r="NY185" s="37"/>
      <c r="NZ185" s="37"/>
      <c r="OA185" s="37"/>
      <c r="OB185" s="37"/>
      <c r="OC185" s="37"/>
      <c r="OD185" s="37"/>
      <c r="OE185" s="37"/>
      <c r="OF185" s="37"/>
      <c r="OG185" s="37"/>
      <c r="OH185" s="37"/>
      <c r="OI185" s="37"/>
      <c r="OJ185" s="37"/>
      <c r="OK185" s="37"/>
      <c r="OL185" s="37"/>
      <c r="OM185" s="37"/>
    </row>
    <row r="186" spans="1:404" x14ac:dyDescent="0.3">
      <c r="A186" s="2" t="s">
        <v>92</v>
      </c>
      <c r="B186" s="2" t="s">
        <v>278</v>
      </c>
      <c r="C186" s="2" t="s">
        <v>323</v>
      </c>
      <c r="D186" s="2" t="s">
        <v>324</v>
      </c>
      <c r="E186" s="6" t="s">
        <v>104</v>
      </c>
      <c r="F186" s="5">
        <v>37</v>
      </c>
      <c r="G186" s="5">
        <v>12</v>
      </c>
      <c r="H186" s="5">
        <v>2</v>
      </c>
      <c r="I186" s="5">
        <v>12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37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12</v>
      </c>
      <c r="Z186" s="5">
        <v>37</v>
      </c>
      <c r="AA186" s="6" t="s">
        <v>97</v>
      </c>
      <c r="AB186" s="6" t="s">
        <v>97</v>
      </c>
      <c r="AC186" s="7"/>
      <c r="AD186" s="7"/>
      <c r="AE186" s="9" t="s">
        <v>96</v>
      </c>
      <c r="AF186" s="7"/>
      <c r="AG186" s="7"/>
      <c r="AH186" s="7"/>
      <c r="AI186" s="7"/>
      <c r="AJ186" s="5">
        <v>1000</v>
      </c>
      <c r="AK186" s="8">
        <v>0</v>
      </c>
      <c r="AL186" s="8">
        <v>0</v>
      </c>
      <c r="AM186" s="8">
        <v>0.8</v>
      </c>
      <c r="AN186" s="8">
        <v>0</v>
      </c>
      <c r="AO186" s="8">
        <v>0</v>
      </c>
      <c r="AP186" s="8">
        <v>0</v>
      </c>
      <c r="AQ186" s="8">
        <v>0.2</v>
      </c>
      <c r="AR186" s="8">
        <v>0</v>
      </c>
      <c r="AS186" s="8">
        <v>0</v>
      </c>
      <c r="AT186" s="8">
        <v>0</v>
      </c>
      <c r="AU186" s="5">
        <v>0</v>
      </c>
      <c r="AV186" s="5">
        <v>0</v>
      </c>
      <c r="AW186" s="5">
        <v>100</v>
      </c>
      <c r="AX186" s="5">
        <v>0</v>
      </c>
      <c r="AY186" s="5">
        <v>0</v>
      </c>
      <c r="AZ186" s="5">
        <v>0</v>
      </c>
      <c r="BA186" s="5">
        <v>0</v>
      </c>
      <c r="BB186" s="5">
        <v>50</v>
      </c>
      <c r="BC186" s="5">
        <v>0</v>
      </c>
      <c r="BD186" s="5">
        <v>50</v>
      </c>
      <c r="BE186" s="5">
        <v>100</v>
      </c>
      <c r="BF186" s="5">
        <v>0</v>
      </c>
      <c r="BG186" s="5">
        <v>100</v>
      </c>
      <c r="BH186" s="5">
        <v>100</v>
      </c>
      <c r="BI186" s="5">
        <v>0</v>
      </c>
      <c r="BJ186" s="5">
        <v>0</v>
      </c>
      <c r="BK186" s="5">
        <v>0</v>
      </c>
      <c r="BL186" s="5">
        <v>100</v>
      </c>
      <c r="BM186" s="5">
        <v>100</v>
      </c>
      <c r="BN186" s="5">
        <v>2</v>
      </c>
      <c r="BO186" s="5" t="s">
        <v>97</v>
      </c>
      <c r="BP186" s="5" t="s">
        <v>97</v>
      </c>
      <c r="BQ186" s="5" t="s">
        <v>98</v>
      </c>
      <c r="BR186" s="6" t="s">
        <v>97</v>
      </c>
      <c r="BS186" s="6" t="s">
        <v>97</v>
      </c>
      <c r="BT186" s="6" t="s">
        <v>97</v>
      </c>
      <c r="BU186" s="6" t="s">
        <v>97</v>
      </c>
      <c r="BV186" s="6" t="s">
        <v>96</v>
      </c>
      <c r="BW186" s="5">
        <v>2</v>
      </c>
      <c r="BX186" s="5">
        <v>2</v>
      </c>
      <c r="BY186" s="5">
        <v>4</v>
      </c>
      <c r="BZ186" s="5">
        <v>20</v>
      </c>
      <c r="CA186" s="5">
        <v>20</v>
      </c>
      <c r="CB186" s="6" t="s">
        <v>96</v>
      </c>
      <c r="CC186" s="6" t="s">
        <v>96</v>
      </c>
      <c r="CD186" s="6" t="s">
        <v>96</v>
      </c>
      <c r="CE186" s="6" t="s">
        <v>96</v>
      </c>
      <c r="CF186" s="6" t="s">
        <v>98</v>
      </c>
      <c r="CG186" s="6" t="s">
        <v>96</v>
      </c>
      <c r="CH186" s="6" t="s">
        <v>97</v>
      </c>
      <c r="CI186" s="6" t="s">
        <v>97</v>
      </c>
      <c r="CJ186" s="5">
        <v>1</v>
      </c>
      <c r="CK186" s="5">
        <v>5</v>
      </c>
      <c r="CL186" s="5">
        <v>5</v>
      </c>
      <c r="CM186" s="5">
        <v>0</v>
      </c>
      <c r="CN186" s="5">
        <v>5</v>
      </c>
      <c r="CO186" s="5">
        <v>2</v>
      </c>
    </row>
    <row r="187" spans="1:404" x14ac:dyDescent="0.3">
      <c r="A187" s="2" t="s">
        <v>92</v>
      </c>
      <c r="B187" s="2" t="s">
        <v>278</v>
      </c>
      <c r="C187" s="2" t="s">
        <v>323</v>
      </c>
      <c r="D187" s="2" t="s">
        <v>325</v>
      </c>
      <c r="E187" s="6" t="s">
        <v>95</v>
      </c>
      <c r="F187" s="5">
        <v>142</v>
      </c>
      <c r="G187" s="5">
        <v>28</v>
      </c>
      <c r="H187" s="5">
        <v>2</v>
      </c>
      <c r="I187" s="5">
        <v>12</v>
      </c>
      <c r="J187" s="5">
        <v>14</v>
      </c>
      <c r="K187" s="5">
        <v>1</v>
      </c>
      <c r="L187" s="5">
        <v>0</v>
      </c>
      <c r="M187" s="5">
        <v>0</v>
      </c>
      <c r="N187" s="5">
        <v>0</v>
      </c>
      <c r="O187" s="5">
        <v>1</v>
      </c>
      <c r="P187" s="5">
        <v>0</v>
      </c>
      <c r="Q187" s="5">
        <v>70</v>
      </c>
      <c r="R187" s="5">
        <v>66</v>
      </c>
      <c r="S187" s="5">
        <v>6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12</v>
      </c>
      <c r="Z187" s="5">
        <v>70</v>
      </c>
      <c r="AA187" s="6" t="s">
        <v>96</v>
      </c>
      <c r="AB187" s="6" t="s">
        <v>97</v>
      </c>
      <c r="AC187" s="7"/>
      <c r="AD187" s="7"/>
      <c r="AE187" s="7"/>
      <c r="AF187" s="7"/>
      <c r="AG187" s="7"/>
      <c r="AH187" s="7"/>
      <c r="AI187" s="6" t="s">
        <v>96</v>
      </c>
      <c r="AJ187" s="5"/>
      <c r="AK187" s="8">
        <v>0.10000000000000002</v>
      </c>
      <c r="AL187" s="8">
        <v>0.40000000000000008</v>
      </c>
      <c r="AM187" s="8">
        <v>0.10000000000000002</v>
      </c>
      <c r="AN187" s="8">
        <v>0.10000000000000002</v>
      </c>
      <c r="AO187" s="8">
        <v>0</v>
      </c>
      <c r="AP187" s="8">
        <v>0</v>
      </c>
      <c r="AQ187" s="8">
        <v>0.20000000000000004</v>
      </c>
      <c r="AR187" s="8">
        <v>0</v>
      </c>
      <c r="AS187" s="8">
        <v>0</v>
      </c>
      <c r="AT187" s="8">
        <v>0.10000000000000002</v>
      </c>
      <c r="AU187" s="5">
        <v>100</v>
      </c>
      <c r="AV187" s="5">
        <v>50</v>
      </c>
      <c r="AW187" s="5">
        <v>50</v>
      </c>
      <c r="AX187" s="5">
        <v>0</v>
      </c>
      <c r="AY187" s="5">
        <v>0</v>
      </c>
      <c r="AZ187" s="5">
        <v>0</v>
      </c>
      <c r="BA187" s="5">
        <v>0</v>
      </c>
      <c r="BB187" s="5">
        <v>50</v>
      </c>
      <c r="BC187" s="5">
        <v>0</v>
      </c>
      <c r="BD187" s="5">
        <v>50</v>
      </c>
      <c r="BE187" s="5">
        <v>100</v>
      </c>
      <c r="BF187" s="5">
        <v>0</v>
      </c>
      <c r="BG187" s="5">
        <v>100</v>
      </c>
      <c r="BH187" s="5">
        <v>100</v>
      </c>
      <c r="BI187" s="5">
        <v>0</v>
      </c>
      <c r="BJ187" s="5">
        <v>0</v>
      </c>
      <c r="BK187" s="5">
        <v>0</v>
      </c>
      <c r="BL187" s="5">
        <v>100</v>
      </c>
      <c r="BM187" s="5">
        <v>100</v>
      </c>
      <c r="BN187" s="5">
        <v>2</v>
      </c>
      <c r="BO187" s="5" t="s">
        <v>97</v>
      </c>
      <c r="BP187" s="5" t="s">
        <v>97</v>
      </c>
      <c r="BQ187" s="5" t="s">
        <v>98</v>
      </c>
      <c r="BR187" s="6" t="s">
        <v>96</v>
      </c>
      <c r="BS187" s="6" t="s">
        <v>96</v>
      </c>
      <c r="BT187" s="6" t="s">
        <v>97</v>
      </c>
      <c r="BU187" s="6" t="s">
        <v>97</v>
      </c>
      <c r="BV187" s="6" t="s">
        <v>96</v>
      </c>
      <c r="BW187" s="5">
        <v>1</v>
      </c>
      <c r="BX187" s="5">
        <v>1</v>
      </c>
      <c r="BY187" s="5">
        <v>3</v>
      </c>
      <c r="BZ187" s="5">
        <v>20</v>
      </c>
      <c r="CA187" s="5">
        <v>20</v>
      </c>
      <c r="CB187" s="6" t="s">
        <v>96</v>
      </c>
      <c r="CC187" s="6" t="s">
        <v>96</v>
      </c>
      <c r="CD187" s="6" t="s">
        <v>96</v>
      </c>
      <c r="CE187" s="6" t="s">
        <v>96</v>
      </c>
      <c r="CF187" s="6" t="s">
        <v>96</v>
      </c>
      <c r="CG187" s="6" t="s">
        <v>96</v>
      </c>
      <c r="CH187" s="6" t="s">
        <v>97</v>
      </c>
      <c r="CI187" s="6" t="s">
        <v>97</v>
      </c>
      <c r="CJ187" s="5">
        <v>3</v>
      </c>
      <c r="CK187" s="5">
        <v>3</v>
      </c>
      <c r="CL187" s="5">
        <v>3</v>
      </c>
      <c r="CM187" s="5">
        <v>0</v>
      </c>
      <c r="CN187" s="5">
        <v>3</v>
      </c>
      <c r="CO187" s="5">
        <v>0</v>
      </c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  <c r="EH187" s="37"/>
      <c r="EI187" s="37"/>
      <c r="EJ187" s="37"/>
      <c r="EK187" s="37"/>
      <c r="EL187" s="37"/>
      <c r="EM187" s="37"/>
      <c r="EN187" s="37"/>
      <c r="EO187" s="37"/>
      <c r="EP187" s="37"/>
      <c r="EQ187" s="37"/>
      <c r="ER187" s="37"/>
      <c r="ES187" s="37"/>
      <c r="ET187" s="37"/>
      <c r="EU187" s="37"/>
      <c r="EV187" s="37"/>
      <c r="EW187" s="37"/>
      <c r="EX187" s="37"/>
      <c r="EY187" s="37"/>
      <c r="EZ187" s="37"/>
      <c r="FA187" s="37"/>
      <c r="FB187" s="37"/>
      <c r="FC187" s="37"/>
      <c r="FD187" s="37"/>
      <c r="FE187" s="37"/>
      <c r="FF187" s="37"/>
      <c r="FG187" s="37"/>
      <c r="FH187" s="37"/>
      <c r="FI187" s="37"/>
      <c r="FJ187" s="37"/>
      <c r="FK187" s="37"/>
      <c r="FL187" s="37"/>
      <c r="FM187" s="37"/>
      <c r="FN187" s="37"/>
      <c r="FO187" s="37"/>
      <c r="FP187" s="37"/>
      <c r="FQ187" s="37"/>
      <c r="FR187" s="37"/>
      <c r="FS187" s="37"/>
      <c r="FT187" s="37"/>
      <c r="FU187" s="37"/>
      <c r="FV187" s="37"/>
      <c r="FW187" s="37"/>
      <c r="FX187" s="37"/>
      <c r="FY187" s="37"/>
      <c r="FZ187" s="37"/>
      <c r="GA187" s="37"/>
      <c r="GB187" s="37"/>
      <c r="GC187" s="37"/>
      <c r="GD187" s="37"/>
      <c r="GE187" s="37"/>
      <c r="GF187" s="37"/>
      <c r="GG187" s="37"/>
      <c r="GH187" s="37"/>
      <c r="GI187" s="37"/>
      <c r="GJ187" s="37"/>
      <c r="GK187" s="37"/>
      <c r="GL187" s="37"/>
      <c r="GM187" s="37"/>
      <c r="GN187" s="37"/>
      <c r="GO187" s="37"/>
      <c r="GP187" s="37"/>
      <c r="GQ187" s="37"/>
      <c r="GR187" s="37"/>
      <c r="GS187" s="37"/>
      <c r="GT187" s="37"/>
      <c r="GU187" s="37"/>
      <c r="GV187" s="37"/>
      <c r="GW187" s="37"/>
      <c r="GX187" s="37"/>
      <c r="GY187" s="37"/>
      <c r="GZ187" s="37"/>
      <c r="HA187" s="37"/>
      <c r="HB187" s="37"/>
      <c r="HC187" s="37"/>
      <c r="HD187" s="37"/>
      <c r="HE187" s="37"/>
      <c r="HF187" s="37"/>
      <c r="HG187" s="37"/>
      <c r="HH187" s="37"/>
      <c r="HI187" s="37"/>
      <c r="HJ187" s="37"/>
      <c r="HK187" s="37"/>
      <c r="HL187" s="37"/>
      <c r="HM187" s="37"/>
      <c r="HN187" s="37"/>
      <c r="HO187" s="37"/>
      <c r="HP187" s="37"/>
      <c r="HQ187" s="37"/>
      <c r="HR187" s="37"/>
      <c r="HS187" s="37"/>
      <c r="HT187" s="37"/>
      <c r="HU187" s="37"/>
      <c r="HV187" s="37"/>
      <c r="HW187" s="37"/>
      <c r="HX187" s="37"/>
      <c r="HY187" s="37"/>
      <c r="HZ187" s="37"/>
      <c r="IA187" s="37"/>
      <c r="IB187" s="37"/>
      <c r="IC187" s="37"/>
      <c r="ID187" s="37"/>
      <c r="IE187" s="37"/>
      <c r="IF187" s="37"/>
      <c r="IG187" s="37"/>
      <c r="IH187" s="37"/>
      <c r="II187" s="37"/>
      <c r="IJ187" s="37"/>
      <c r="IK187" s="37"/>
      <c r="IL187" s="37"/>
      <c r="IM187" s="37"/>
      <c r="IN187" s="37"/>
      <c r="IO187" s="37"/>
      <c r="IP187" s="37"/>
      <c r="IQ187" s="37"/>
      <c r="IR187" s="37"/>
      <c r="IS187" s="37"/>
      <c r="IT187" s="37"/>
      <c r="IU187" s="37"/>
      <c r="IV187" s="37"/>
      <c r="IW187" s="37"/>
      <c r="IX187" s="37"/>
      <c r="IY187" s="37"/>
      <c r="IZ187" s="37"/>
      <c r="JA187" s="37"/>
      <c r="JB187" s="37"/>
      <c r="JC187" s="37"/>
      <c r="JD187" s="37"/>
      <c r="JE187" s="37"/>
      <c r="JF187" s="37"/>
      <c r="JG187" s="37"/>
      <c r="JH187" s="37"/>
      <c r="JI187" s="37"/>
      <c r="JJ187" s="37"/>
      <c r="JK187" s="37"/>
      <c r="JL187" s="37"/>
      <c r="JM187" s="37"/>
      <c r="JN187" s="37"/>
      <c r="JO187" s="37"/>
      <c r="JP187" s="37"/>
      <c r="JQ187" s="37"/>
      <c r="JR187" s="37"/>
      <c r="JS187" s="37"/>
      <c r="JT187" s="37"/>
      <c r="JU187" s="37"/>
      <c r="JV187" s="37"/>
      <c r="JW187" s="37"/>
      <c r="JX187" s="37"/>
      <c r="JY187" s="37"/>
      <c r="JZ187" s="37"/>
      <c r="KA187" s="37"/>
      <c r="KB187" s="37"/>
      <c r="KC187" s="37"/>
      <c r="KD187" s="37"/>
      <c r="KE187" s="37"/>
      <c r="KF187" s="37"/>
      <c r="KG187" s="37"/>
      <c r="KH187" s="37"/>
      <c r="KI187" s="37"/>
      <c r="KJ187" s="37"/>
      <c r="KK187" s="37"/>
      <c r="KL187" s="37"/>
      <c r="KM187" s="37"/>
      <c r="KN187" s="37"/>
      <c r="KO187" s="37"/>
      <c r="KP187" s="37"/>
      <c r="KQ187" s="37"/>
      <c r="KR187" s="37"/>
      <c r="KS187" s="37"/>
      <c r="KT187" s="37"/>
      <c r="KU187" s="37"/>
      <c r="KV187" s="37"/>
      <c r="KW187" s="37"/>
      <c r="KX187" s="37"/>
      <c r="KY187" s="37"/>
      <c r="KZ187" s="37"/>
      <c r="LA187" s="37"/>
      <c r="LB187" s="37"/>
      <c r="LC187" s="37"/>
      <c r="LD187" s="37"/>
      <c r="LE187" s="37"/>
      <c r="LF187" s="37"/>
      <c r="LG187" s="37"/>
      <c r="LH187" s="37"/>
      <c r="LI187" s="37"/>
      <c r="LJ187" s="37"/>
      <c r="LK187" s="37"/>
      <c r="LL187" s="37"/>
      <c r="LM187" s="37"/>
      <c r="LN187" s="37"/>
      <c r="LO187" s="37"/>
      <c r="LP187" s="37"/>
      <c r="LQ187" s="37"/>
      <c r="LR187" s="37"/>
      <c r="LS187" s="37"/>
      <c r="LT187" s="37"/>
      <c r="LU187" s="37"/>
      <c r="LV187" s="37"/>
      <c r="LW187" s="37"/>
      <c r="LX187" s="37"/>
      <c r="LY187" s="37"/>
      <c r="LZ187" s="37"/>
      <c r="MA187" s="37"/>
      <c r="MB187" s="37"/>
      <c r="MC187" s="37"/>
      <c r="MD187" s="37"/>
      <c r="ME187" s="37"/>
      <c r="MF187" s="37"/>
      <c r="MG187" s="37"/>
      <c r="MH187" s="37"/>
      <c r="MI187" s="37"/>
      <c r="MJ187" s="37"/>
      <c r="MK187" s="37"/>
      <c r="ML187" s="37"/>
      <c r="MM187" s="37"/>
      <c r="MN187" s="37"/>
      <c r="MO187" s="37"/>
      <c r="MP187" s="37"/>
      <c r="MQ187" s="37"/>
      <c r="MR187" s="37"/>
      <c r="MS187" s="37"/>
      <c r="MT187" s="37"/>
      <c r="MU187" s="37"/>
      <c r="MV187" s="37"/>
      <c r="MW187" s="37"/>
      <c r="MX187" s="37"/>
      <c r="MY187" s="37"/>
      <c r="MZ187" s="37"/>
      <c r="NA187" s="37"/>
      <c r="NB187" s="37"/>
      <c r="NC187" s="37"/>
      <c r="ND187" s="37"/>
      <c r="NE187" s="37"/>
      <c r="NF187" s="37"/>
      <c r="NG187" s="37"/>
      <c r="NH187" s="37"/>
      <c r="NI187" s="37"/>
      <c r="NJ187" s="37"/>
      <c r="NK187" s="37"/>
      <c r="NL187" s="37"/>
      <c r="NM187" s="37"/>
      <c r="NN187" s="37"/>
      <c r="NO187" s="37"/>
      <c r="NP187" s="37"/>
      <c r="NQ187" s="37"/>
      <c r="NR187" s="37"/>
      <c r="NS187" s="37"/>
      <c r="NT187" s="37"/>
      <c r="NU187" s="37"/>
      <c r="NV187" s="37"/>
      <c r="NW187" s="37"/>
      <c r="NX187" s="37"/>
      <c r="NY187" s="37"/>
      <c r="NZ187" s="37"/>
      <c r="OA187" s="37"/>
      <c r="OB187" s="37"/>
      <c r="OC187" s="37"/>
      <c r="OD187" s="37"/>
      <c r="OE187" s="37"/>
      <c r="OF187" s="37"/>
      <c r="OG187" s="37"/>
      <c r="OH187" s="37"/>
      <c r="OI187" s="37"/>
      <c r="OJ187" s="37"/>
      <c r="OK187" s="37"/>
      <c r="OL187" s="37"/>
      <c r="OM187" s="37"/>
    </row>
    <row r="188" spans="1:404" x14ac:dyDescent="0.3">
      <c r="A188" s="2" t="s">
        <v>92</v>
      </c>
      <c r="B188" s="2" t="s">
        <v>278</v>
      </c>
      <c r="C188" s="2" t="s">
        <v>326</v>
      </c>
      <c r="D188" s="2" t="s">
        <v>327</v>
      </c>
      <c r="E188" s="6" t="s">
        <v>95</v>
      </c>
      <c r="F188" s="5">
        <v>48</v>
      </c>
      <c r="G188" s="5">
        <v>10</v>
      </c>
      <c r="H188" s="5">
        <v>0</v>
      </c>
      <c r="I188" s="5">
        <v>0</v>
      </c>
      <c r="J188" s="5">
        <v>2</v>
      </c>
      <c r="K188" s="5">
        <v>0</v>
      </c>
      <c r="L188" s="5">
        <v>0</v>
      </c>
      <c r="M188" s="5">
        <v>0</v>
      </c>
      <c r="N188" s="5">
        <v>8</v>
      </c>
      <c r="O188" s="5">
        <v>0</v>
      </c>
      <c r="P188" s="5">
        <v>0</v>
      </c>
      <c r="Q188" s="5">
        <v>0</v>
      </c>
      <c r="R188" s="5">
        <v>5</v>
      </c>
      <c r="S188" s="5">
        <v>0</v>
      </c>
      <c r="T188" s="5">
        <v>0</v>
      </c>
      <c r="U188" s="5">
        <v>0</v>
      </c>
      <c r="V188" s="5">
        <v>43</v>
      </c>
      <c r="W188" s="5">
        <v>0</v>
      </c>
      <c r="X188" s="5">
        <v>0</v>
      </c>
      <c r="Y188" s="5">
        <v>0</v>
      </c>
      <c r="Z188" s="5">
        <v>0</v>
      </c>
      <c r="AA188" s="6" t="s">
        <v>97</v>
      </c>
      <c r="AB188" s="6" t="s">
        <v>97</v>
      </c>
      <c r="AC188" s="7"/>
      <c r="AD188" s="6" t="s">
        <v>96</v>
      </c>
      <c r="AE188" s="9" t="s">
        <v>96</v>
      </c>
      <c r="AF188" s="7"/>
      <c r="AG188" s="7"/>
      <c r="AH188" s="7"/>
      <c r="AI188" s="7"/>
      <c r="AJ188" s="5"/>
      <c r="AK188" s="8">
        <v>0</v>
      </c>
      <c r="AL188" s="8">
        <v>0</v>
      </c>
      <c r="AM188" s="8">
        <v>0</v>
      </c>
      <c r="AN188" s="8">
        <v>0</v>
      </c>
      <c r="AO188" s="8">
        <v>1</v>
      </c>
      <c r="AP188" s="8">
        <v>0</v>
      </c>
      <c r="AQ188" s="8">
        <v>0</v>
      </c>
      <c r="AR188" s="8">
        <v>0</v>
      </c>
      <c r="AS188" s="8">
        <v>0</v>
      </c>
      <c r="AT188" s="8">
        <v>0</v>
      </c>
      <c r="AU188" s="5">
        <v>0</v>
      </c>
      <c r="AV188" s="5">
        <v>0</v>
      </c>
      <c r="AW188" s="5">
        <v>0</v>
      </c>
      <c r="AX188" s="5">
        <v>100</v>
      </c>
      <c r="AY188" s="5">
        <v>0</v>
      </c>
      <c r="AZ188" s="5">
        <v>0</v>
      </c>
      <c r="BA188" s="5">
        <v>0</v>
      </c>
      <c r="BB188" s="5">
        <v>0</v>
      </c>
      <c r="BC188" s="5">
        <v>0</v>
      </c>
      <c r="BD188" s="5">
        <v>100</v>
      </c>
      <c r="BE188" s="5">
        <v>100</v>
      </c>
      <c r="BF188" s="5">
        <v>0</v>
      </c>
      <c r="BG188" s="5">
        <v>0</v>
      </c>
      <c r="BH188" s="5">
        <v>0</v>
      </c>
      <c r="BI188" s="5">
        <v>0</v>
      </c>
      <c r="BJ188" s="5">
        <v>0</v>
      </c>
      <c r="BK188" s="5">
        <v>0</v>
      </c>
      <c r="BL188" s="5">
        <v>100</v>
      </c>
      <c r="BM188" s="5">
        <v>0</v>
      </c>
      <c r="BN188" s="5" t="s">
        <v>98</v>
      </c>
      <c r="BO188" s="5" t="s">
        <v>97</v>
      </c>
      <c r="BP188" s="5" t="s">
        <v>96</v>
      </c>
      <c r="BQ188" s="5">
        <v>2</v>
      </c>
      <c r="BR188" s="6" t="s">
        <v>97</v>
      </c>
      <c r="BS188" s="6" t="s">
        <v>97</v>
      </c>
      <c r="BT188" s="6" t="s">
        <v>97</v>
      </c>
      <c r="BU188" s="6" t="s">
        <v>97</v>
      </c>
      <c r="BV188" s="6" t="s">
        <v>97</v>
      </c>
      <c r="BW188" s="5">
        <v>1</v>
      </c>
      <c r="BX188" s="5">
        <v>4</v>
      </c>
      <c r="BY188" s="5">
        <v>4</v>
      </c>
      <c r="BZ188" s="5">
        <v>4</v>
      </c>
      <c r="CA188" s="5">
        <v>4</v>
      </c>
      <c r="CB188" s="6" t="s">
        <v>98</v>
      </c>
      <c r="CC188" s="6" t="s">
        <v>96</v>
      </c>
      <c r="CD188" s="6" t="s">
        <v>96</v>
      </c>
      <c r="CE188" s="6" t="s">
        <v>96</v>
      </c>
      <c r="CF188" s="6" t="s">
        <v>96</v>
      </c>
      <c r="CG188" s="6" t="s">
        <v>97</v>
      </c>
      <c r="CH188" s="6" t="s">
        <v>97</v>
      </c>
      <c r="CI188" s="6" t="s">
        <v>97</v>
      </c>
      <c r="CJ188" s="5">
        <v>5</v>
      </c>
      <c r="CK188" s="5">
        <v>5</v>
      </c>
      <c r="CL188" s="5">
        <v>5</v>
      </c>
      <c r="CM188" s="5">
        <v>2</v>
      </c>
      <c r="CN188" s="5">
        <v>0</v>
      </c>
      <c r="CO188" s="5">
        <v>2</v>
      </c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/>
      <c r="EH188" s="37"/>
      <c r="EI188" s="37"/>
      <c r="EJ188" s="37"/>
      <c r="EK188" s="37"/>
      <c r="EL188" s="37"/>
      <c r="EM188" s="37"/>
      <c r="EN188" s="37"/>
      <c r="EO188" s="37"/>
      <c r="EP188" s="37"/>
      <c r="EQ188" s="37"/>
      <c r="ER188" s="37"/>
      <c r="ES188" s="37"/>
      <c r="ET188" s="37"/>
      <c r="EU188" s="37"/>
      <c r="EV188" s="37"/>
      <c r="EW188" s="37"/>
      <c r="EX188" s="37"/>
      <c r="EY188" s="37"/>
      <c r="EZ188" s="37"/>
      <c r="FA188" s="37"/>
      <c r="FB188" s="37"/>
      <c r="FC188" s="37"/>
      <c r="FD188" s="37"/>
      <c r="FE188" s="37"/>
      <c r="FF188" s="37"/>
      <c r="FG188" s="37"/>
      <c r="FH188" s="37"/>
      <c r="FI188" s="37"/>
      <c r="FJ188" s="37"/>
      <c r="FK188" s="37"/>
      <c r="FL188" s="37"/>
      <c r="FM188" s="37"/>
      <c r="FN188" s="37"/>
      <c r="FO188" s="37"/>
      <c r="FP188" s="37"/>
      <c r="FQ188" s="37"/>
      <c r="FR188" s="37"/>
      <c r="FS188" s="37"/>
      <c r="FT188" s="37"/>
      <c r="FU188" s="37"/>
      <c r="FV188" s="37"/>
      <c r="FW188" s="37"/>
      <c r="FX188" s="37"/>
      <c r="FY188" s="37"/>
      <c r="FZ188" s="37"/>
      <c r="GA188" s="37"/>
      <c r="GB188" s="37"/>
      <c r="GC188" s="37"/>
      <c r="GD188" s="37"/>
      <c r="GE188" s="37"/>
      <c r="GF188" s="37"/>
      <c r="GG188" s="37"/>
      <c r="GH188" s="37"/>
      <c r="GI188" s="37"/>
      <c r="GJ188" s="37"/>
      <c r="GK188" s="37"/>
      <c r="GL188" s="37"/>
      <c r="GM188" s="37"/>
      <c r="GN188" s="37"/>
      <c r="GO188" s="37"/>
      <c r="GP188" s="37"/>
      <c r="GQ188" s="37"/>
      <c r="GR188" s="37"/>
      <c r="GS188" s="37"/>
      <c r="GT188" s="37"/>
      <c r="GU188" s="37"/>
      <c r="GV188" s="37"/>
      <c r="GW188" s="37"/>
      <c r="GX188" s="37"/>
      <c r="GY188" s="37"/>
      <c r="GZ188" s="37"/>
      <c r="HA188" s="37"/>
      <c r="HB188" s="37"/>
      <c r="HC188" s="37"/>
      <c r="HD188" s="37"/>
      <c r="HE188" s="37"/>
      <c r="HF188" s="37"/>
      <c r="HG188" s="37"/>
      <c r="HH188" s="37"/>
      <c r="HI188" s="37"/>
      <c r="HJ188" s="37"/>
      <c r="HK188" s="37"/>
      <c r="HL188" s="37"/>
      <c r="HM188" s="37"/>
      <c r="HN188" s="37"/>
      <c r="HO188" s="37"/>
      <c r="HP188" s="37"/>
      <c r="HQ188" s="37"/>
      <c r="HR188" s="37"/>
      <c r="HS188" s="37"/>
      <c r="HT188" s="37"/>
      <c r="HU188" s="37"/>
      <c r="HV188" s="37"/>
      <c r="HW188" s="37"/>
      <c r="HX188" s="37"/>
      <c r="HY188" s="37"/>
      <c r="HZ188" s="37"/>
      <c r="IA188" s="37"/>
      <c r="IB188" s="37"/>
      <c r="IC188" s="37"/>
      <c r="ID188" s="37"/>
      <c r="IE188" s="37"/>
      <c r="IF188" s="37"/>
      <c r="IG188" s="37"/>
      <c r="IH188" s="37"/>
      <c r="II188" s="37"/>
      <c r="IJ188" s="37"/>
      <c r="IK188" s="37"/>
      <c r="IL188" s="37"/>
      <c r="IM188" s="37"/>
      <c r="IN188" s="37"/>
      <c r="IO188" s="37"/>
      <c r="IP188" s="37"/>
      <c r="IQ188" s="37"/>
      <c r="IR188" s="37"/>
      <c r="IS188" s="37"/>
      <c r="IT188" s="37"/>
      <c r="IU188" s="37"/>
      <c r="IV188" s="37"/>
      <c r="IW188" s="37"/>
      <c r="IX188" s="37"/>
      <c r="IY188" s="37"/>
      <c r="IZ188" s="37"/>
      <c r="JA188" s="37"/>
      <c r="JB188" s="37"/>
      <c r="JC188" s="37"/>
      <c r="JD188" s="37"/>
      <c r="JE188" s="37"/>
      <c r="JF188" s="37"/>
      <c r="JG188" s="37"/>
      <c r="JH188" s="37"/>
      <c r="JI188" s="37"/>
      <c r="JJ188" s="37"/>
      <c r="JK188" s="37"/>
      <c r="JL188" s="37"/>
      <c r="JM188" s="37"/>
      <c r="JN188" s="37"/>
      <c r="JO188" s="37"/>
      <c r="JP188" s="37"/>
      <c r="JQ188" s="37"/>
      <c r="JR188" s="37"/>
      <c r="JS188" s="37"/>
      <c r="JT188" s="37"/>
      <c r="JU188" s="37"/>
      <c r="JV188" s="37"/>
      <c r="JW188" s="37"/>
      <c r="JX188" s="37"/>
      <c r="JY188" s="37"/>
      <c r="JZ188" s="37"/>
      <c r="KA188" s="37"/>
      <c r="KB188" s="37"/>
      <c r="KC188" s="37"/>
      <c r="KD188" s="37"/>
      <c r="KE188" s="37"/>
      <c r="KF188" s="37"/>
      <c r="KG188" s="37"/>
      <c r="KH188" s="37"/>
      <c r="KI188" s="37"/>
      <c r="KJ188" s="37"/>
      <c r="KK188" s="37"/>
      <c r="KL188" s="37"/>
      <c r="KM188" s="37"/>
      <c r="KN188" s="37"/>
      <c r="KO188" s="37"/>
      <c r="KP188" s="37"/>
      <c r="KQ188" s="37"/>
      <c r="KR188" s="37"/>
      <c r="KS188" s="37"/>
      <c r="KT188" s="37"/>
      <c r="KU188" s="37"/>
      <c r="KV188" s="37"/>
      <c r="KW188" s="37"/>
      <c r="KX188" s="37"/>
      <c r="KY188" s="37"/>
      <c r="KZ188" s="37"/>
      <c r="LA188" s="37"/>
      <c r="LB188" s="37"/>
      <c r="LC188" s="37"/>
      <c r="LD188" s="37"/>
      <c r="LE188" s="37"/>
      <c r="LF188" s="37"/>
      <c r="LG188" s="37"/>
      <c r="LH188" s="37"/>
      <c r="LI188" s="37"/>
      <c r="LJ188" s="37"/>
      <c r="LK188" s="37"/>
      <c r="LL188" s="37"/>
      <c r="LM188" s="37"/>
      <c r="LN188" s="37"/>
      <c r="LO188" s="37"/>
      <c r="LP188" s="37"/>
      <c r="LQ188" s="37"/>
      <c r="LR188" s="37"/>
      <c r="LS188" s="37"/>
      <c r="LT188" s="37"/>
      <c r="LU188" s="37"/>
      <c r="LV188" s="37"/>
      <c r="LW188" s="37"/>
      <c r="LX188" s="37"/>
      <c r="LY188" s="37"/>
      <c r="LZ188" s="37"/>
      <c r="MA188" s="37"/>
      <c r="MB188" s="37"/>
      <c r="MC188" s="37"/>
      <c r="MD188" s="37"/>
      <c r="ME188" s="37"/>
      <c r="MF188" s="37"/>
      <c r="MG188" s="37"/>
      <c r="MH188" s="37"/>
      <c r="MI188" s="37"/>
      <c r="MJ188" s="37"/>
      <c r="MK188" s="37"/>
      <c r="ML188" s="37"/>
      <c r="MM188" s="37"/>
      <c r="MN188" s="37"/>
      <c r="MO188" s="37"/>
      <c r="MP188" s="37"/>
      <c r="MQ188" s="37"/>
      <c r="MR188" s="37"/>
      <c r="MS188" s="37"/>
      <c r="MT188" s="37"/>
      <c r="MU188" s="37"/>
      <c r="MV188" s="37"/>
      <c r="MW188" s="37"/>
      <c r="MX188" s="37"/>
      <c r="MY188" s="37"/>
      <c r="MZ188" s="37"/>
      <c r="NA188" s="37"/>
      <c r="NB188" s="37"/>
      <c r="NC188" s="37"/>
      <c r="ND188" s="37"/>
      <c r="NE188" s="37"/>
      <c r="NF188" s="37"/>
      <c r="NG188" s="37"/>
      <c r="NH188" s="37"/>
      <c r="NI188" s="37"/>
      <c r="NJ188" s="37"/>
      <c r="NK188" s="37"/>
      <c r="NL188" s="37"/>
      <c r="NM188" s="37"/>
      <c r="NN188" s="37"/>
      <c r="NO188" s="37"/>
      <c r="NP188" s="37"/>
      <c r="NQ188" s="37"/>
      <c r="NR188" s="37"/>
      <c r="NS188" s="37"/>
      <c r="NT188" s="37"/>
      <c r="NU188" s="37"/>
      <c r="NV188" s="37"/>
      <c r="NW188" s="37"/>
      <c r="NX188" s="37"/>
      <c r="NY188" s="37"/>
      <c r="NZ188" s="37"/>
      <c r="OA188" s="37"/>
      <c r="OB188" s="37"/>
      <c r="OC188" s="37"/>
      <c r="OD188" s="37"/>
      <c r="OE188" s="37"/>
      <c r="OF188" s="37"/>
      <c r="OG188" s="37"/>
      <c r="OH188" s="37"/>
      <c r="OI188" s="37"/>
      <c r="OJ188" s="37"/>
      <c r="OK188" s="37"/>
      <c r="OL188" s="37"/>
      <c r="OM188" s="37"/>
    </row>
    <row r="189" spans="1:404" x14ac:dyDescent="0.3">
      <c r="A189" s="2" t="s">
        <v>92</v>
      </c>
      <c r="B189" s="2" t="s">
        <v>278</v>
      </c>
      <c r="C189" s="2" t="s">
        <v>328</v>
      </c>
      <c r="D189" s="6" t="s">
        <v>1748</v>
      </c>
      <c r="E189" s="6" t="s">
        <v>102</v>
      </c>
      <c r="F189" s="6">
        <v>527</v>
      </c>
      <c r="G189" s="72">
        <f>(195-7)*(527/722)</f>
        <v>137.22437673130193</v>
      </c>
      <c r="H189" s="6" t="s">
        <v>98</v>
      </c>
      <c r="I189" s="6" t="s">
        <v>98</v>
      </c>
      <c r="J189" s="6" t="s">
        <v>98</v>
      </c>
      <c r="K189" s="6" t="s">
        <v>98</v>
      </c>
      <c r="L189" s="6" t="s">
        <v>98</v>
      </c>
      <c r="M189" s="6" t="s">
        <v>98</v>
      </c>
      <c r="N189" s="6" t="s">
        <v>98</v>
      </c>
      <c r="O189" s="6" t="s">
        <v>98</v>
      </c>
      <c r="P189" s="6" t="s">
        <v>98</v>
      </c>
      <c r="Q189" s="6" t="s">
        <v>98</v>
      </c>
      <c r="R189" s="6" t="s">
        <v>98</v>
      </c>
      <c r="S189" s="6" t="s">
        <v>98</v>
      </c>
      <c r="T189" s="6" t="s">
        <v>98</v>
      </c>
      <c r="U189" s="6" t="s">
        <v>98</v>
      </c>
      <c r="V189" s="6" t="s">
        <v>98</v>
      </c>
      <c r="W189" s="6" t="s">
        <v>98</v>
      </c>
      <c r="X189" s="6" t="s">
        <v>98</v>
      </c>
      <c r="Y189" s="6">
        <v>0</v>
      </c>
      <c r="Z189" s="6">
        <v>0</v>
      </c>
      <c r="AA189" s="6" t="s">
        <v>98</v>
      </c>
      <c r="AB189" s="6" t="s">
        <v>98</v>
      </c>
      <c r="AC189" s="7"/>
      <c r="AD189" s="7"/>
      <c r="AE189" s="7"/>
      <c r="AF189" s="7"/>
      <c r="AG189" s="7"/>
      <c r="AH189" s="7"/>
      <c r="AI189" s="6" t="s">
        <v>96</v>
      </c>
      <c r="AJ189" s="5"/>
      <c r="AK189" s="6" t="s">
        <v>98</v>
      </c>
      <c r="AL189" s="6" t="s">
        <v>98</v>
      </c>
      <c r="AM189" s="6" t="s">
        <v>98</v>
      </c>
      <c r="AN189" s="6" t="s">
        <v>98</v>
      </c>
      <c r="AO189" s="6" t="s">
        <v>98</v>
      </c>
      <c r="AP189" s="6" t="s">
        <v>98</v>
      </c>
      <c r="AQ189" s="6" t="s">
        <v>98</v>
      </c>
      <c r="AR189" s="6" t="s">
        <v>98</v>
      </c>
      <c r="AS189" s="6" t="s">
        <v>98</v>
      </c>
      <c r="AT189" s="6" t="s">
        <v>98</v>
      </c>
      <c r="AU189" s="6">
        <v>0</v>
      </c>
      <c r="AV189" s="6">
        <v>0</v>
      </c>
      <c r="AW189" s="6">
        <v>50</v>
      </c>
      <c r="AX189" s="6">
        <v>50</v>
      </c>
      <c r="AY189" s="6">
        <v>0</v>
      </c>
      <c r="AZ189" s="6">
        <v>0</v>
      </c>
      <c r="BA189" s="6">
        <v>0</v>
      </c>
      <c r="BB189" s="6">
        <v>15</v>
      </c>
      <c r="BC189" s="6">
        <v>0</v>
      </c>
      <c r="BD189" s="6">
        <v>85</v>
      </c>
      <c r="BE189" s="6">
        <v>80</v>
      </c>
      <c r="BF189" s="6">
        <v>80</v>
      </c>
      <c r="BG189" s="6">
        <v>100</v>
      </c>
      <c r="BH189" s="6">
        <v>70</v>
      </c>
      <c r="BI189" s="6">
        <v>20</v>
      </c>
      <c r="BJ189" s="6">
        <v>0</v>
      </c>
      <c r="BK189" s="6">
        <v>20</v>
      </c>
      <c r="BL189" s="6">
        <v>80</v>
      </c>
      <c r="BM189" s="6">
        <v>100</v>
      </c>
      <c r="BN189" s="6">
        <v>2</v>
      </c>
      <c r="BO189" s="6" t="s">
        <v>96</v>
      </c>
      <c r="BP189" s="6" t="s">
        <v>96</v>
      </c>
      <c r="BQ189" s="6">
        <v>4</v>
      </c>
      <c r="BR189" s="6" t="s">
        <v>96</v>
      </c>
      <c r="BS189" s="6" t="s">
        <v>97</v>
      </c>
      <c r="BT189" s="6" t="s">
        <v>97</v>
      </c>
      <c r="BU189" s="6" t="s">
        <v>97</v>
      </c>
      <c r="BV189" s="6" t="s">
        <v>96</v>
      </c>
      <c r="BW189" s="5">
        <v>0</v>
      </c>
      <c r="BX189" s="5">
        <v>4</v>
      </c>
      <c r="BY189" s="5">
        <v>4</v>
      </c>
      <c r="BZ189" s="5">
        <v>12</v>
      </c>
      <c r="CA189" s="5">
        <v>12</v>
      </c>
      <c r="CB189" s="6" t="s">
        <v>98</v>
      </c>
      <c r="CC189" s="6" t="s">
        <v>98</v>
      </c>
      <c r="CD189" s="6" t="s">
        <v>98</v>
      </c>
      <c r="CE189" s="6" t="s">
        <v>98</v>
      </c>
      <c r="CF189" s="6" t="s">
        <v>98</v>
      </c>
      <c r="CG189" s="6" t="s">
        <v>98</v>
      </c>
      <c r="CH189" s="6" t="s">
        <v>98</v>
      </c>
      <c r="CI189" s="6" t="s">
        <v>98</v>
      </c>
      <c r="CJ189" s="6">
        <v>5</v>
      </c>
      <c r="CK189" s="6">
        <v>5</v>
      </c>
      <c r="CL189" s="6">
        <v>5</v>
      </c>
      <c r="CM189" s="6">
        <v>0</v>
      </c>
      <c r="CN189" s="6">
        <v>11</v>
      </c>
      <c r="CO189" s="6">
        <v>0</v>
      </c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EL189" s="37"/>
      <c r="EM189" s="37"/>
      <c r="EN189" s="37"/>
      <c r="EO189" s="37"/>
      <c r="EP189" s="37"/>
      <c r="EQ189" s="37"/>
      <c r="ER189" s="37"/>
      <c r="ES189" s="37"/>
      <c r="ET189" s="37"/>
      <c r="EU189" s="37"/>
      <c r="EV189" s="37"/>
      <c r="EW189" s="37"/>
      <c r="EX189" s="37"/>
      <c r="EY189" s="37"/>
      <c r="EZ189" s="37"/>
      <c r="FA189" s="37"/>
      <c r="FB189" s="37"/>
      <c r="FC189" s="37"/>
      <c r="FD189" s="37"/>
      <c r="FE189" s="37"/>
      <c r="FF189" s="37"/>
      <c r="FG189" s="37"/>
      <c r="FH189" s="37"/>
      <c r="FI189" s="37"/>
      <c r="FJ189" s="37"/>
      <c r="FK189" s="37"/>
      <c r="FL189" s="37"/>
      <c r="FM189" s="37"/>
      <c r="FN189" s="37"/>
      <c r="FO189" s="37"/>
      <c r="FP189" s="37"/>
      <c r="FQ189" s="37"/>
      <c r="FR189" s="37"/>
      <c r="FS189" s="37"/>
      <c r="FT189" s="37"/>
      <c r="FU189" s="37"/>
      <c r="FV189" s="37"/>
      <c r="FW189" s="37"/>
      <c r="FX189" s="37"/>
      <c r="FY189" s="37"/>
      <c r="FZ189" s="37"/>
      <c r="GA189" s="37"/>
      <c r="GB189" s="37"/>
      <c r="GC189" s="37"/>
      <c r="GD189" s="37"/>
      <c r="GE189" s="37"/>
      <c r="GF189" s="37"/>
      <c r="GG189" s="37"/>
      <c r="GH189" s="37"/>
      <c r="GI189" s="37"/>
      <c r="GJ189" s="37"/>
      <c r="GK189" s="37"/>
      <c r="GL189" s="37"/>
      <c r="GM189" s="37"/>
      <c r="GN189" s="37"/>
      <c r="GO189" s="37"/>
      <c r="GP189" s="37"/>
      <c r="GQ189" s="37"/>
      <c r="GR189" s="37"/>
      <c r="GS189" s="37"/>
      <c r="GT189" s="37"/>
      <c r="GU189" s="37"/>
      <c r="GV189" s="37"/>
      <c r="GW189" s="37"/>
      <c r="GX189" s="37"/>
      <c r="GY189" s="37"/>
      <c r="GZ189" s="37"/>
      <c r="HA189" s="37"/>
      <c r="HB189" s="37"/>
      <c r="HC189" s="37"/>
      <c r="HD189" s="37"/>
      <c r="HE189" s="37"/>
      <c r="HF189" s="37"/>
      <c r="HG189" s="37"/>
      <c r="HH189" s="37"/>
      <c r="HI189" s="37"/>
      <c r="HJ189" s="37"/>
      <c r="HK189" s="37"/>
      <c r="HL189" s="37"/>
      <c r="HM189" s="37"/>
      <c r="HN189" s="37"/>
      <c r="HO189" s="37"/>
      <c r="HP189" s="37"/>
      <c r="HQ189" s="37"/>
      <c r="HR189" s="37"/>
      <c r="HS189" s="37"/>
      <c r="HT189" s="37"/>
      <c r="HU189" s="37"/>
      <c r="HV189" s="37"/>
      <c r="HW189" s="37"/>
      <c r="HX189" s="37"/>
      <c r="HY189" s="37"/>
      <c r="HZ189" s="37"/>
      <c r="IA189" s="37"/>
      <c r="IB189" s="37"/>
      <c r="IC189" s="37"/>
      <c r="ID189" s="37"/>
      <c r="IE189" s="37"/>
      <c r="IF189" s="37"/>
      <c r="IG189" s="37"/>
      <c r="IH189" s="37"/>
      <c r="II189" s="37"/>
      <c r="IJ189" s="37"/>
      <c r="IK189" s="37"/>
      <c r="IL189" s="37"/>
      <c r="IM189" s="37"/>
      <c r="IN189" s="37"/>
      <c r="IO189" s="37"/>
      <c r="IP189" s="37"/>
      <c r="IQ189" s="37"/>
      <c r="IR189" s="37"/>
      <c r="IS189" s="37"/>
      <c r="IT189" s="37"/>
      <c r="IU189" s="37"/>
      <c r="IV189" s="37"/>
      <c r="IW189" s="37"/>
      <c r="IX189" s="37"/>
      <c r="IY189" s="37"/>
      <c r="IZ189" s="37"/>
      <c r="JA189" s="37"/>
      <c r="JB189" s="37"/>
      <c r="JC189" s="37"/>
      <c r="JD189" s="37"/>
      <c r="JE189" s="37"/>
      <c r="JF189" s="37"/>
      <c r="JG189" s="37"/>
      <c r="JH189" s="37"/>
      <c r="JI189" s="37"/>
      <c r="JJ189" s="37"/>
      <c r="JK189" s="37"/>
      <c r="JL189" s="37"/>
      <c r="JM189" s="37"/>
      <c r="JN189" s="37"/>
      <c r="JO189" s="37"/>
      <c r="JP189" s="37"/>
      <c r="JQ189" s="37"/>
      <c r="JR189" s="37"/>
      <c r="JS189" s="37"/>
      <c r="JT189" s="37"/>
      <c r="JU189" s="37"/>
      <c r="JV189" s="37"/>
      <c r="JW189" s="37"/>
      <c r="JX189" s="37"/>
      <c r="JY189" s="37"/>
      <c r="JZ189" s="37"/>
      <c r="KA189" s="37"/>
      <c r="KB189" s="37"/>
      <c r="KC189" s="37"/>
      <c r="KD189" s="37"/>
      <c r="KE189" s="37"/>
      <c r="KF189" s="37"/>
      <c r="KG189" s="37"/>
      <c r="KH189" s="37"/>
      <c r="KI189" s="37"/>
      <c r="KJ189" s="37"/>
      <c r="KK189" s="37"/>
      <c r="KL189" s="37"/>
      <c r="KM189" s="37"/>
      <c r="KN189" s="37"/>
      <c r="KO189" s="37"/>
      <c r="KP189" s="37"/>
      <c r="KQ189" s="37"/>
      <c r="KR189" s="37"/>
      <c r="KS189" s="37"/>
      <c r="KT189" s="37"/>
      <c r="KU189" s="37"/>
      <c r="KV189" s="37"/>
      <c r="KW189" s="37"/>
      <c r="KX189" s="37"/>
      <c r="KY189" s="37"/>
      <c r="KZ189" s="37"/>
      <c r="LA189" s="37"/>
      <c r="LB189" s="37"/>
      <c r="LC189" s="37"/>
      <c r="LD189" s="37"/>
      <c r="LE189" s="37"/>
      <c r="LF189" s="37"/>
      <c r="LG189" s="37"/>
      <c r="LH189" s="37"/>
      <c r="LI189" s="37"/>
      <c r="LJ189" s="37"/>
      <c r="LK189" s="37"/>
      <c r="LL189" s="37"/>
      <c r="LM189" s="37"/>
      <c r="LN189" s="37"/>
      <c r="LO189" s="37"/>
      <c r="LP189" s="37"/>
      <c r="LQ189" s="37"/>
      <c r="LR189" s="37"/>
      <c r="LS189" s="37"/>
      <c r="LT189" s="37"/>
      <c r="LU189" s="37"/>
      <c r="LV189" s="37"/>
      <c r="LW189" s="37"/>
      <c r="LX189" s="37"/>
      <c r="LY189" s="37"/>
      <c r="LZ189" s="37"/>
      <c r="MA189" s="37"/>
      <c r="MB189" s="37"/>
      <c r="MC189" s="37"/>
      <c r="MD189" s="37"/>
      <c r="ME189" s="37"/>
      <c r="MF189" s="37"/>
      <c r="MG189" s="37"/>
      <c r="MH189" s="37"/>
      <c r="MI189" s="37"/>
      <c r="MJ189" s="37"/>
      <c r="MK189" s="37"/>
      <c r="ML189" s="37"/>
      <c r="MM189" s="37"/>
      <c r="MN189" s="37"/>
      <c r="MO189" s="37"/>
      <c r="MP189" s="37"/>
      <c r="MQ189" s="37"/>
      <c r="MR189" s="37"/>
      <c r="MS189" s="37"/>
      <c r="MT189" s="37"/>
      <c r="MU189" s="37"/>
      <c r="MV189" s="37"/>
      <c r="MW189" s="37"/>
      <c r="MX189" s="37"/>
      <c r="MY189" s="37"/>
      <c r="MZ189" s="37"/>
      <c r="NA189" s="37"/>
      <c r="NB189" s="37"/>
      <c r="NC189" s="37"/>
      <c r="ND189" s="37"/>
      <c r="NE189" s="37"/>
      <c r="NF189" s="37"/>
      <c r="NG189" s="37"/>
      <c r="NH189" s="37"/>
      <c r="NI189" s="37"/>
      <c r="NJ189" s="37"/>
      <c r="NK189" s="37"/>
      <c r="NL189" s="37"/>
      <c r="NM189" s="37"/>
      <c r="NN189" s="37"/>
      <c r="NO189" s="37"/>
      <c r="NP189" s="37"/>
      <c r="NQ189" s="37"/>
      <c r="NR189" s="37"/>
      <c r="NS189" s="37"/>
      <c r="NT189" s="37"/>
      <c r="NU189" s="37"/>
      <c r="NV189" s="37"/>
      <c r="NW189" s="37"/>
      <c r="NX189" s="37"/>
      <c r="NY189" s="37"/>
      <c r="NZ189" s="37"/>
      <c r="OA189" s="37"/>
      <c r="OB189" s="37"/>
      <c r="OC189" s="37"/>
      <c r="OD189" s="37"/>
      <c r="OE189" s="37"/>
      <c r="OF189" s="37"/>
      <c r="OG189" s="37"/>
      <c r="OH189" s="37"/>
      <c r="OI189" s="37"/>
      <c r="OJ189" s="37"/>
      <c r="OK189" s="37"/>
      <c r="OL189" s="37"/>
      <c r="OM189" s="37"/>
    </row>
    <row r="190" spans="1:404" x14ac:dyDescent="0.3">
      <c r="A190" s="2" t="s">
        <v>92</v>
      </c>
      <c r="B190" s="2" t="s">
        <v>278</v>
      </c>
      <c r="C190" s="2" t="s">
        <v>328</v>
      </c>
      <c r="D190" s="2" t="s">
        <v>329</v>
      </c>
      <c r="E190" s="6" t="s">
        <v>95</v>
      </c>
      <c r="F190" s="5">
        <v>30</v>
      </c>
      <c r="G190" s="5">
        <v>5</v>
      </c>
      <c r="H190" s="5">
        <v>1</v>
      </c>
      <c r="I190" s="5">
        <v>3</v>
      </c>
      <c r="J190" s="5">
        <v>0</v>
      </c>
      <c r="K190" s="5">
        <v>0</v>
      </c>
      <c r="L190" s="5">
        <v>2</v>
      </c>
      <c r="M190" s="5">
        <v>0</v>
      </c>
      <c r="N190" s="5">
        <v>0</v>
      </c>
      <c r="O190" s="5">
        <v>0</v>
      </c>
      <c r="P190" s="5">
        <v>0</v>
      </c>
      <c r="Q190" s="5">
        <v>21</v>
      </c>
      <c r="R190" s="5">
        <v>0</v>
      </c>
      <c r="S190" s="5">
        <v>0</v>
      </c>
      <c r="T190" s="5">
        <v>9</v>
      </c>
      <c r="U190" s="5">
        <v>0</v>
      </c>
      <c r="V190" s="5">
        <v>0</v>
      </c>
      <c r="W190" s="5">
        <v>0</v>
      </c>
      <c r="X190" s="5">
        <v>0</v>
      </c>
      <c r="Y190" s="5">
        <v>3</v>
      </c>
      <c r="Z190" s="5">
        <v>21</v>
      </c>
      <c r="AA190" s="6" t="s">
        <v>97</v>
      </c>
      <c r="AB190" s="6" t="s">
        <v>96</v>
      </c>
      <c r="AC190" s="6" t="s">
        <v>96</v>
      </c>
      <c r="AD190" s="7"/>
      <c r="AE190" s="7"/>
      <c r="AF190" s="7"/>
      <c r="AG190" s="7"/>
      <c r="AH190" s="7"/>
      <c r="AI190" s="7"/>
      <c r="AJ190" s="5"/>
      <c r="AK190" s="8">
        <v>0</v>
      </c>
      <c r="AL190" s="8">
        <v>1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0</v>
      </c>
      <c r="AT190" s="8">
        <v>0</v>
      </c>
      <c r="AU190" s="5">
        <v>0</v>
      </c>
      <c r="AV190" s="5">
        <v>0</v>
      </c>
      <c r="AW190" s="5">
        <v>84</v>
      </c>
      <c r="AX190" s="5">
        <v>16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  <c r="BD190" s="5">
        <v>100</v>
      </c>
      <c r="BE190" s="5">
        <v>100</v>
      </c>
      <c r="BF190" s="5">
        <v>60</v>
      </c>
      <c r="BG190" s="5">
        <v>100</v>
      </c>
      <c r="BH190" s="5">
        <v>0</v>
      </c>
      <c r="BI190" s="5">
        <v>0</v>
      </c>
      <c r="BJ190" s="5">
        <v>0</v>
      </c>
      <c r="BK190" s="5">
        <v>0</v>
      </c>
      <c r="BL190" s="5">
        <v>100</v>
      </c>
      <c r="BM190" s="5">
        <v>80</v>
      </c>
      <c r="BN190" s="5">
        <v>2</v>
      </c>
      <c r="BO190" s="5" t="s">
        <v>96</v>
      </c>
      <c r="BP190" s="5" t="s">
        <v>96</v>
      </c>
      <c r="BQ190" s="5">
        <v>2</v>
      </c>
      <c r="BR190" s="6" t="s">
        <v>96</v>
      </c>
      <c r="BS190" s="6" t="s">
        <v>97</v>
      </c>
      <c r="BT190" s="6" t="s">
        <v>97</v>
      </c>
      <c r="BU190" s="6" t="s">
        <v>97</v>
      </c>
      <c r="BV190" s="6" t="s">
        <v>96</v>
      </c>
      <c r="BW190" s="5">
        <v>1</v>
      </c>
      <c r="BX190" s="5">
        <v>5</v>
      </c>
      <c r="BY190" s="5">
        <v>5</v>
      </c>
      <c r="BZ190" s="5">
        <v>12</v>
      </c>
      <c r="CA190" s="5">
        <v>12</v>
      </c>
      <c r="CB190" s="6" t="s">
        <v>97</v>
      </c>
      <c r="CC190" s="6" t="s">
        <v>97</v>
      </c>
      <c r="CD190" s="6" t="s">
        <v>96</v>
      </c>
      <c r="CE190" s="6" t="s">
        <v>97</v>
      </c>
      <c r="CF190" s="6" t="s">
        <v>96</v>
      </c>
      <c r="CG190" s="6" t="s">
        <v>96</v>
      </c>
      <c r="CH190" s="6" t="s">
        <v>97</v>
      </c>
      <c r="CI190" s="6" t="s">
        <v>97</v>
      </c>
      <c r="CJ190" s="5">
        <v>5</v>
      </c>
      <c r="CK190" s="5">
        <v>5</v>
      </c>
      <c r="CL190" s="5">
        <v>5</v>
      </c>
      <c r="CM190" s="5">
        <v>5</v>
      </c>
      <c r="CN190" s="5">
        <v>12</v>
      </c>
      <c r="CO190" s="5">
        <v>0</v>
      </c>
      <c r="CS190" s="37"/>
      <c r="CT190" s="37"/>
      <c r="CU190" s="37"/>
      <c r="CV190" s="37"/>
      <c r="CW190" s="37"/>
      <c r="CX190" s="37"/>
      <c r="CY190" s="37"/>
      <c r="CZ190" s="37"/>
      <c r="DA190" s="37"/>
      <c r="DB190" s="37"/>
      <c r="DC190" s="37"/>
      <c r="DD190" s="37"/>
      <c r="DE190" s="37"/>
      <c r="DF190" s="37"/>
      <c r="DG190" s="37"/>
      <c r="DH190" s="37"/>
      <c r="DI190" s="37"/>
      <c r="DJ190" s="37"/>
      <c r="DK190" s="37"/>
      <c r="DL190" s="37"/>
      <c r="DM190" s="37"/>
      <c r="DN190" s="37"/>
      <c r="DO190" s="37"/>
      <c r="DP190" s="37"/>
      <c r="DQ190" s="37"/>
      <c r="DR190" s="37"/>
      <c r="DS190" s="37"/>
      <c r="DT190" s="37"/>
      <c r="DU190" s="37"/>
      <c r="DV190" s="37"/>
      <c r="DW190" s="37"/>
      <c r="DX190" s="37"/>
      <c r="DY190" s="37"/>
      <c r="DZ190" s="37"/>
      <c r="EA190" s="37"/>
      <c r="EB190" s="37"/>
      <c r="EC190" s="37"/>
      <c r="ED190" s="37"/>
      <c r="EE190" s="37"/>
      <c r="EF190" s="37"/>
      <c r="EG190" s="37"/>
      <c r="EH190" s="37"/>
      <c r="EI190" s="37"/>
      <c r="EJ190" s="37"/>
      <c r="EK190" s="37"/>
      <c r="EL190" s="37"/>
      <c r="EM190" s="37"/>
      <c r="EN190" s="37"/>
      <c r="EO190" s="37"/>
      <c r="EP190" s="37"/>
      <c r="EQ190" s="37"/>
      <c r="ER190" s="37"/>
      <c r="ES190" s="37"/>
      <c r="ET190" s="37"/>
      <c r="EU190" s="37"/>
      <c r="EV190" s="37"/>
      <c r="EW190" s="37"/>
      <c r="EX190" s="37"/>
      <c r="EY190" s="37"/>
      <c r="EZ190" s="37"/>
      <c r="FA190" s="37"/>
      <c r="FB190" s="37"/>
      <c r="FC190" s="37"/>
      <c r="FD190" s="37"/>
      <c r="FE190" s="37"/>
      <c r="FF190" s="37"/>
      <c r="FG190" s="37"/>
      <c r="FH190" s="37"/>
      <c r="FI190" s="37"/>
      <c r="FJ190" s="37"/>
      <c r="FK190" s="37"/>
      <c r="FL190" s="37"/>
      <c r="FM190" s="37"/>
      <c r="FN190" s="37"/>
      <c r="FO190" s="37"/>
      <c r="FP190" s="37"/>
      <c r="FQ190" s="37"/>
      <c r="FR190" s="37"/>
      <c r="FS190" s="37"/>
      <c r="FT190" s="37"/>
      <c r="FU190" s="37"/>
      <c r="FV190" s="37"/>
      <c r="FW190" s="37"/>
      <c r="FX190" s="37"/>
      <c r="FY190" s="37"/>
      <c r="FZ190" s="37"/>
      <c r="GA190" s="37"/>
      <c r="GB190" s="37"/>
      <c r="GC190" s="37"/>
      <c r="GD190" s="37"/>
      <c r="GE190" s="37"/>
      <c r="GF190" s="37"/>
      <c r="GG190" s="37"/>
      <c r="GH190" s="37"/>
      <c r="GI190" s="37"/>
      <c r="GJ190" s="37"/>
      <c r="GK190" s="37"/>
      <c r="GL190" s="37"/>
      <c r="GM190" s="37"/>
      <c r="GN190" s="37"/>
      <c r="GO190" s="37"/>
      <c r="GP190" s="37"/>
      <c r="GQ190" s="37"/>
      <c r="GR190" s="37"/>
      <c r="GS190" s="37"/>
      <c r="GT190" s="37"/>
      <c r="GU190" s="37"/>
      <c r="GV190" s="37"/>
      <c r="GW190" s="37"/>
      <c r="GX190" s="37"/>
      <c r="GY190" s="37"/>
      <c r="GZ190" s="37"/>
      <c r="HA190" s="37"/>
      <c r="HB190" s="37"/>
      <c r="HC190" s="37"/>
      <c r="HD190" s="37"/>
      <c r="HE190" s="37"/>
      <c r="HF190" s="37"/>
      <c r="HG190" s="37"/>
      <c r="HH190" s="37"/>
      <c r="HI190" s="37"/>
      <c r="HJ190" s="37"/>
      <c r="HK190" s="37"/>
      <c r="HL190" s="37"/>
      <c r="HM190" s="37"/>
      <c r="HN190" s="37"/>
      <c r="HO190" s="37"/>
      <c r="HP190" s="37"/>
      <c r="HQ190" s="37"/>
      <c r="HR190" s="37"/>
      <c r="HS190" s="37"/>
      <c r="HT190" s="37"/>
      <c r="HU190" s="37"/>
      <c r="HV190" s="37"/>
      <c r="HW190" s="37"/>
      <c r="HX190" s="37"/>
      <c r="HY190" s="37"/>
      <c r="HZ190" s="37"/>
      <c r="IA190" s="37"/>
      <c r="IB190" s="37"/>
      <c r="IC190" s="37"/>
      <c r="ID190" s="37"/>
      <c r="IE190" s="37"/>
      <c r="IF190" s="37"/>
      <c r="IG190" s="37"/>
      <c r="IH190" s="37"/>
      <c r="II190" s="37"/>
      <c r="IJ190" s="37"/>
      <c r="IK190" s="37"/>
      <c r="IL190" s="37"/>
      <c r="IM190" s="37"/>
      <c r="IN190" s="37"/>
      <c r="IO190" s="37"/>
      <c r="IP190" s="37"/>
      <c r="IQ190" s="37"/>
      <c r="IR190" s="37"/>
      <c r="IS190" s="37"/>
      <c r="IT190" s="37"/>
      <c r="IU190" s="37"/>
      <c r="IV190" s="37"/>
      <c r="IW190" s="37"/>
      <c r="IX190" s="37"/>
      <c r="IY190" s="37"/>
      <c r="IZ190" s="37"/>
      <c r="JA190" s="37"/>
      <c r="JB190" s="37"/>
      <c r="JC190" s="37"/>
      <c r="JD190" s="37"/>
      <c r="JE190" s="37"/>
      <c r="JF190" s="37"/>
      <c r="JG190" s="37"/>
      <c r="JH190" s="37"/>
      <c r="JI190" s="37"/>
      <c r="JJ190" s="37"/>
      <c r="JK190" s="37"/>
      <c r="JL190" s="37"/>
      <c r="JM190" s="37"/>
      <c r="JN190" s="37"/>
      <c r="JO190" s="37"/>
      <c r="JP190" s="37"/>
      <c r="JQ190" s="37"/>
      <c r="JR190" s="37"/>
      <c r="JS190" s="37"/>
      <c r="JT190" s="37"/>
      <c r="JU190" s="37"/>
      <c r="JV190" s="37"/>
      <c r="JW190" s="37"/>
      <c r="JX190" s="37"/>
      <c r="JY190" s="37"/>
      <c r="JZ190" s="37"/>
      <c r="KA190" s="37"/>
      <c r="KB190" s="37"/>
      <c r="KC190" s="37"/>
      <c r="KD190" s="37"/>
      <c r="KE190" s="37"/>
      <c r="KF190" s="37"/>
      <c r="KG190" s="37"/>
      <c r="KH190" s="37"/>
      <c r="KI190" s="37"/>
      <c r="KJ190" s="37"/>
      <c r="KK190" s="37"/>
      <c r="KL190" s="37"/>
      <c r="KM190" s="37"/>
      <c r="KN190" s="37"/>
      <c r="KO190" s="37"/>
      <c r="KP190" s="37"/>
      <c r="KQ190" s="37"/>
      <c r="KR190" s="37"/>
      <c r="KS190" s="37"/>
      <c r="KT190" s="37"/>
      <c r="KU190" s="37"/>
      <c r="KV190" s="37"/>
      <c r="KW190" s="37"/>
      <c r="KX190" s="37"/>
      <c r="KY190" s="37"/>
      <c r="KZ190" s="37"/>
      <c r="LA190" s="37"/>
      <c r="LB190" s="37"/>
      <c r="LC190" s="37"/>
      <c r="LD190" s="37"/>
      <c r="LE190" s="37"/>
      <c r="LF190" s="37"/>
      <c r="LG190" s="37"/>
      <c r="LH190" s="37"/>
      <c r="LI190" s="37"/>
      <c r="LJ190" s="37"/>
      <c r="LK190" s="37"/>
      <c r="LL190" s="37"/>
      <c r="LM190" s="37"/>
      <c r="LN190" s="37"/>
      <c r="LO190" s="37"/>
      <c r="LP190" s="37"/>
      <c r="LQ190" s="37"/>
      <c r="LR190" s="37"/>
      <c r="LS190" s="37"/>
      <c r="LT190" s="37"/>
      <c r="LU190" s="37"/>
      <c r="LV190" s="37"/>
      <c r="LW190" s="37"/>
      <c r="LX190" s="37"/>
      <c r="LY190" s="37"/>
      <c r="LZ190" s="37"/>
      <c r="MA190" s="37"/>
      <c r="MB190" s="37"/>
      <c r="MC190" s="37"/>
      <c r="MD190" s="37"/>
      <c r="ME190" s="37"/>
      <c r="MF190" s="37"/>
      <c r="MG190" s="37"/>
      <c r="MH190" s="37"/>
      <c r="MI190" s="37"/>
      <c r="MJ190" s="37"/>
      <c r="MK190" s="37"/>
      <c r="ML190" s="37"/>
      <c r="MM190" s="37"/>
      <c r="MN190" s="37"/>
      <c r="MO190" s="37"/>
      <c r="MP190" s="37"/>
      <c r="MQ190" s="37"/>
      <c r="MR190" s="37"/>
      <c r="MS190" s="37"/>
      <c r="MT190" s="37"/>
      <c r="MU190" s="37"/>
      <c r="MV190" s="37"/>
      <c r="MW190" s="37"/>
      <c r="MX190" s="37"/>
      <c r="MY190" s="37"/>
      <c r="MZ190" s="37"/>
      <c r="NA190" s="37"/>
      <c r="NB190" s="37"/>
      <c r="NC190" s="37"/>
      <c r="ND190" s="37"/>
      <c r="NE190" s="37"/>
      <c r="NF190" s="37"/>
      <c r="NG190" s="37"/>
      <c r="NH190" s="37"/>
      <c r="NI190" s="37"/>
      <c r="NJ190" s="37"/>
      <c r="NK190" s="37"/>
      <c r="NL190" s="37"/>
      <c r="NM190" s="37"/>
      <c r="NN190" s="37"/>
      <c r="NO190" s="37"/>
      <c r="NP190" s="37"/>
      <c r="NQ190" s="37"/>
      <c r="NR190" s="37"/>
      <c r="NS190" s="37"/>
      <c r="NT190" s="37"/>
      <c r="NU190" s="37"/>
      <c r="NV190" s="37"/>
      <c r="NW190" s="37"/>
      <c r="NX190" s="37"/>
      <c r="NY190" s="37"/>
      <c r="NZ190" s="37"/>
      <c r="OA190" s="37"/>
      <c r="OB190" s="37"/>
      <c r="OC190" s="37"/>
      <c r="OD190" s="37"/>
      <c r="OE190" s="37"/>
      <c r="OF190" s="37"/>
      <c r="OG190" s="37"/>
      <c r="OH190" s="37"/>
      <c r="OI190" s="37"/>
      <c r="OJ190" s="37"/>
      <c r="OK190" s="37"/>
      <c r="OL190" s="37"/>
      <c r="OM190" s="37"/>
    </row>
    <row r="191" spans="1:404" x14ac:dyDescent="0.3">
      <c r="A191" s="2" t="s">
        <v>92</v>
      </c>
      <c r="B191" s="2" t="s">
        <v>278</v>
      </c>
      <c r="C191" s="2" t="s">
        <v>328</v>
      </c>
      <c r="D191" s="2" t="s">
        <v>330</v>
      </c>
      <c r="E191" s="6" t="s">
        <v>104</v>
      </c>
      <c r="F191" s="5">
        <v>30</v>
      </c>
      <c r="G191" s="5">
        <v>6</v>
      </c>
      <c r="H191" s="5">
        <v>0</v>
      </c>
      <c r="I191" s="5">
        <v>0</v>
      </c>
      <c r="J191" s="5">
        <v>4</v>
      </c>
      <c r="K191" s="5">
        <v>1</v>
      </c>
      <c r="L191" s="5">
        <v>0</v>
      </c>
      <c r="M191" s="5">
        <v>0</v>
      </c>
      <c r="N191" s="5">
        <v>1</v>
      </c>
      <c r="O191" s="5">
        <v>0</v>
      </c>
      <c r="P191" s="5">
        <v>0</v>
      </c>
      <c r="Q191" s="5">
        <v>0</v>
      </c>
      <c r="R191" s="5">
        <v>23</v>
      </c>
      <c r="S191" s="5">
        <v>4</v>
      </c>
      <c r="T191" s="5">
        <v>0</v>
      </c>
      <c r="U191" s="5">
        <v>0</v>
      </c>
      <c r="V191" s="5">
        <v>3</v>
      </c>
      <c r="W191" s="5">
        <v>0</v>
      </c>
      <c r="X191" s="5">
        <v>0</v>
      </c>
      <c r="Y191" s="5">
        <v>0</v>
      </c>
      <c r="Z191" s="5">
        <v>0</v>
      </c>
      <c r="AA191" s="6" t="s">
        <v>96</v>
      </c>
      <c r="AB191" s="6" t="s">
        <v>97</v>
      </c>
      <c r="AC191" s="7" t="s">
        <v>96</v>
      </c>
      <c r="AD191" s="7"/>
      <c r="AE191" s="5" t="s">
        <v>96</v>
      </c>
      <c r="AF191" s="7"/>
      <c r="AG191" s="7"/>
      <c r="AH191" s="7"/>
      <c r="AI191" s="6"/>
      <c r="AJ191" s="5">
        <v>800</v>
      </c>
      <c r="AK191" s="8">
        <v>0</v>
      </c>
      <c r="AL191" s="8">
        <v>1</v>
      </c>
      <c r="AM191" s="8">
        <v>0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0</v>
      </c>
      <c r="AU191" s="5">
        <v>0</v>
      </c>
      <c r="AV191" s="5">
        <v>0</v>
      </c>
      <c r="AW191" s="5">
        <v>50</v>
      </c>
      <c r="AX191" s="5">
        <v>50</v>
      </c>
      <c r="AY191" s="5">
        <v>0</v>
      </c>
      <c r="AZ191" s="5">
        <v>0</v>
      </c>
      <c r="BA191" s="5">
        <v>0</v>
      </c>
      <c r="BB191" s="5">
        <v>0</v>
      </c>
      <c r="BC191" s="5">
        <v>0</v>
      </c>
      <c r="BD191" s="5">
        <v>100</v>
      </c>
      <c r="BE191" s="5">
        <v>100</v>
      </c>
      <c r="BF191" s="5">
        <v>80</v>
      </c>
      <c r="BG191" s="5">
        <v>100</v>
      </c>
      <c r="BH191" s="5">
        <v>0</v>
      </c>
      <c r="BI191" s="5">
        <v>0</v>
      </c>
      <c r="BJ191" s="5">
        <v>0</v>
      </c>
      <c r="BK191" s="5">
        <v>10</v>
      </c>
      <c r="BL191" s="5">
        <v>90</v>
      </c>
      <c r="BM191" s="5">
        <v>100</v>
      </c>
      <c r="BN191" s="5">
        <v>2</v>
      </c>
      <c r="BO191" s="5" t="s">
        <v>96</v>
      </c>
      <c r="BP191" s="5" t="s">
        <v>97</v>
      </c>
      <c r="BQ191" s="5" t="s">
        <v>98</v>
      </c>
      <c r="BR191" s="6" t="s">
        <v>96</v>
      </c>
      <c r="BS191" s="6" t="s">
        <v>97</v>
      </c>
      <c r="BT191" s="6" t="s">
        <v>97</v>
      </c>
      <c r="BU191" s="6" t="s">
        <v>97</v>
      </c>
      <c r="BV191" s="6" t="s">
        <v>97</v>
      </c>
      <c r="BW191" s="5">
        <v>1</v>
      </c>
      <c r="BX191" s="5">
        <v>4</v>
      </c>
      <c r="BY191" s="5">
        <v>4</v>
      </c>
      <c r="BZ191" s="5">
        <v>12</v>
      </c>
      <c r="CA191" s="5">
        <v>12</v>
      </c>
      <c r="CB191" s="6" t="s">
        <v>97</v>
      </c>
      <c r="CC191" s="6" t="s">
        <v>97</v>
      </c>
      <c r="CD191" s="6" t="s">
        <v>96</v>
      </c>
      <c r="CE191" s="6" t="s">
        <v>97</v>
      </c>
      <c r="CF191" s="6" t="s">
        <v>96</v>
      </c>
      <c r="CG191" s="6" t="s">
        <v>96</v>
      </c>
      <c r="CH191" s="6" t="s">
        <v>97</v>
      </c>
      <c r="CI191" s="6" t="s">
        <v>97</v>
      </c>
      <c r="CJ191" s="5">
        <v>4</v>
      </c>
      <c r="CK191" s="5">
        <v>4</v>
      </c>
      <c r="CL191" s="5">
        <v>4</v>
      </c>
      <c r="CM191" s="5">
        <v>0</v>
      </c>
      <c r="CN191" s="5">
        <v>11</v>
      </c>
      <c r="CO191" s="5">
        <v>1</v>
      </c>
    </row>
    <row r="192" spans="1:404" x14ac:dyDescent="0.3">
      <c r="A192" s="2" t="s">
        <v>92</v>
      </c>
      <c r="B192" s="2" t="s">
        <v>278</v>
      </c>
      <c r="C192" s="2" t="s">
        <v>331</v>
      </c>
      <c r="D192" s="2" t="s">
        <v>332</v>
      </c>
      <c r="E192" s="6" t="s">
        <v>104</v>
      </c>
      <c r="F192" s="5">
        <v>142</v>
      </c>
      <c r="G192" s="5">
        <v>19</v>
      </c>
      <c r="H192" s="5">
        <v>0</v>
      </c>
      <c r="I192" s="5">
        <v>0</v>
      </c>
      <c r="J192" s="5">
        <v>0</v>
      </c>
      <c r="K192" s="5">
        <v>9</v>
      </c>
      <c r="L192" s="5">
        <v>0</v>
      </c>
      <c r="M192" s="5">
        <v>0</v>
      </c>
      <c r="N192" s="5">
        <v>6</v>
      </c>
      <c r="O192" s="5">
        <v>4</v>
      </c>
      <c r="P192" s="5">
        <v>0</v>
      </c>
      <c r="Q192" s="5">
        <v>0</v>
      </c>
      <c r="R192" s="5">
        <v>0</v>
      </c>
      <c r="S192" s="5">
        <v>87</v>
      </c>
      <c r="T192" s="5">
        <v>0</v>
      </c>
      <c r="U192" s="5">
        <v>0</v>
      </c>
      <c r="V192" s="5">
        <v>26</v>
      </c>
      <c r="W192" s="5">
        <v>29</v>
      </c>
      <c r="X192" s="5">
        <v>0</v>
      </c>
      <c r="Y192" s="5">
        <v>0</v>
      </c>
      <c r="Z192" s="5">
        <v>0</v>
      </c>
      <c r="AA192" s="6" t="s">
        <v>97</v>
      </c>
      <c r="AB192" s="6" t="s">
        <v>97</v>
      </c>
      <c r="AC192" s="7"/>
      <c r="AD192" s="7"/>
      <c r="AE192" s="5" t="s">
        <v>96</v>
      </c>
      <c r="AF192" s="7"/>
      <c r="AG192" s="7"/>
      <c r="AH192" s="7"/>
      <c r="AI192" s="6"/>
      <c r="AJ192" s="5">
        <v>500</v>
      </c>
      <c r="AK192" s="8">
        <v>0</v>
      </c>
      <c r="AL192" s="8">
        <v>0</v>
      </c>
      <c r="AM192" s="8">
        <v>0</v>
      </c>
      <c r="AN192" s="8">
        <v>0</v>
      </c>
      <c r="AO192" s="8">
        <v>0</v>
      </c>
      <c r="AP192" s="8">
        <v>1</v>
      </c>
      <c r="AQ192" s="8">
        <v>0</v>
      </c>
      <c r="AR192" s="8">
        <v>0</v>
      </c>
      <c r="AS192" s="8">
        <v>0</v>
      </c>
      <c r="AT192" s="8">
        <v>0</v>
      </c>
      <c r="AU192" s="5">
        <v>0</v>
      </c>
      <c r="AV192" s="5">
        <v>0</v>
      </c>
      <c r="AW192" s="5">
        <v>30</v>
      </c>
      <c r="AX192" s="5">
        <v>70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  <c r="BD192" s="5">
        <v>100</v>
      </c>
      <c r="BE192" s="5">
        <v>100</v>
      </c>
      <c r="BF192" s="5">
        <v>90</v>
      </c>
      <c r="BG192" s="5">
        <v>100</v>
      </c>
      <c r="BH192" s="5">
        <v>0</v>
      </c>
      <c r="BI192" s="5">
        <v>0</v>
      </c>
      <c r="BJ192" s="5">
        <v>0</v>
      </c>
      <c r="BK192" s="5">
        <v>0</v>
      </c>
      <c r="BL192" s="5">
        <v>100</v>
      </c>
      <c r="BM192" s="5">
        <v>20</v>
      </c>
      <c r="BN192" s="5">
        <v>2</v>
      </c>
      <c r="BO192" s="5" t="s">
        <v>97</v>
      </c>
      <c r="BP192" s="5" t="s">
        <v>96</v>
      </c>
      <c r="BQ192" s="5">
        <v>2</v>
      </c>
      <c r="BR192" s="6" t="s">
        <v>97</v>
      </c>
      <c r="BS192" s="6" t="s">
        <v>97</v>
      </c>
      <c r="BT192" s="6" t="s">
        <v>97</v>
      </c>
      <c r="BU192" s="6" t="s">
        <v>97</v>
      </c>
      <c r="BV192" s="6" t="s">
        <v>97</v>
      </c>
      <c r="BW192" s="5">
        <v>6</v>
      </c>
      <c r="BX192" s="5">
        <v>6</v>
      </c>
      <c r="BY192" s="5">
        <v>16</v>
      </c>
      <c r="BZ192" s="5">
        <v>6</v>
      </c>
      <c r="CA192" s="5">
        <v>18</v>
      </c>
      <c r="CB192" s="6" t="s">
        <v>98</v>
      </c>
      <c r="CC192" s="6" t="s">
        <v>98</v>
      </c>
      <c r="CD192" s="6" t="s">
        <v>96</v>
      </c>
      <c r="CE192" s="6" t="s">
        <v>97</v>
      </c>
      <c r="CF192" s="6" t="s">
        <v>96</v>
      </c>
      <c r="CG192" s="6" t="s">
        <v>96</v>
      </c>
      <c r="CH192" s="6" t="s">
        <v>97</v>
      </c>
      <c r="CI192" s="6" t="s">
        <v>96</v>
      </c>
      <c r="CJ192" s="5">
        <v>18</v>
      </c>
      <c r="CK192" s="5">
        <v>18</v>
      </c>
      <c r="CL192" s="5">
        <v>18</v>
      </c>
      <c r="CM192" s="5">
        <v>0.6</v>
      </c>
      <c r="CN192" s="5">
        <v>0.6</v>
      </c>
      <c r="CO192" s="5">
        <v>0.6</v>
      </c>
    </row>
    <row r="193" spans="1:404" x14ac:dyDescent="0.3">
      <c r="A193" s="2" t="s">
        <v>92</v>
      </c>
      <c r="B193" s="2" t="s">
        <v>278</v>
      </c>
      <c r="C193" s="2" t="s">
        <v>333</v>
      </c>
      <c r="D193" s="2" t="s">
        <v>247</v>
      </c>
      <c r="E193" s="6" t="s">
        <v>95</v>
      </c>
      <c r="F193" s="5">
        <v>60</v>
      </c>
      <c r="G193" s="5">
        <v>10</v>
      </c>
      <c r="H193" s="5">
        <v>1</v>
      </c>
      <c r="I193" s="5">
        <v>10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60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6" t="s">
        <v>96</v>
      </c>
      <c r="AB193" s="6" t="s">
        <v>96</v>
      </c>
      <c r="AC193" s="7"/>
      <c r="AD193" s="7"/>
      <c r="AE193" s="7"/>
      <c r="AF193" s="7"/>
      <c r="AG193" s="7"/>
      <c r="AH193" s="7"/>
      <c r="AI193" s="6" t="s">
        <v>96</v>
      </c>
      <c r="AJ193" s="5"/>
      <c r="AK193" s="8">
        <v>0</v>
      </c>
      <c r="AL193" s="8">
        <v>1</v>
      </c>
      <c r="AM193" s="8">
        <v>0</v>
      </c>
      <c r="AN193" s="8">
        <v>0</v>
      </c>
      <c r="AO193" s="8">
        <v>0</v>
      </c>
      <c r="AP193" s="8">
        <v>0</v>
      </c>
      <c r="AQ193" s="8">
        <v>0</v>
      </c>
      <c r="AR193" s="8">
        <v>0</v>
      </c>
      <c r="AS193" s="8">
        <v>0</v>
      </c>
      <c r="AT193" s="8">
        <v>0</v>
      </c>
      <c r="AU193" s="5">
        <v>100</v>
      </c>
      <c r="AV193" s="5">
        <v>100</v>
      </c>
      <c r="AW193" s="5">
        <v>0</v>
      </c>
      <c r="AX193" s="5">
        <v>0</v>
      </c>
      <c r="AY193" s="5">
        <v>0</v>
      </c>
      <c r="AZ193" s="5">
        <v>100</v>
      </c>
      <c r="BA193" s="5">
        <v>100</v>
      </c>
      <c r="BB193" s="5">
        <v>0</v>
      </c>
      <c r="BC193" s="5">
        <v>0</v>
      </c>
      <c r="BD193" s="5">
        <v>0</v>
      </c>
      <c r="BE193" s="5">
        <v>100</v>
      </c>
      <c r="BF193" s="5">
        <v>0</v>
      </c>
      <c r="BG193" s="5">
        <v>0</v>
      </c>
      <c r="BH193" s="5">
        <v>0</v>
      </c>
      <c r="BI193" s="5">
        <v>0</v>
      </c>
      <c r="BJ193" s="5">
        <v>0</v>
      </c>
      <c r="BK193" s="5">
        <v>0</v>
      </c>
      <c r="BL193" s="5">
        <v>100</v>
      </c>
      <c r="BM193" s="5">
        <v>100</v>
      </c>
      <c r="BN193" s="5">
        <v>2</v>
      </c>
      <c r="BO193" s="5" t="s">
        <v>96</v>
      </c>
      <c r="BP193" s="5" t="s">
        <v>97</v>
      </c>
      <c r="BQ193" s="5" t="s">
        <v>98</v>
      </c>
      <c r="BR193" s="6" t="s">
        <v>97</v>
      </c>
      <c r="BS193" s="6" t="s">
        <v>97</v>
      </c>
      <c r="BT193" s="6" t="s">
        <v>97</v>
      </c>
      <c r="BU193" s="6" t="s">
        <v>97</v>
      </c>
      <c r="BV193" s="6" t="s">
        <v>97</v>
      </c>
      <c r="BW193" s="5">
        <v>0</v>
      </c>
      <c r="BX193" s="5">
        <v>0</v>
      </c>
      <c r="BY193" s="5">
        <v>5</v>
      </c>
      <c r="BZ193" s="5">
        <v>5</v>
      </c>
      <c r="CA193" s="5">
        <v>25</v>
      </c>
      <c r="CB193" s="6" t="s">
        <v>98</v>
      </c>
      <c r="CC193" s="6" t="s">
        <v>98</v>
      </c>
      <c r="CD193" s="6" t="s">
        <v>96</v>
      </c>
      <c r="CE193" s="6" t="s">
        <v>96</v>
      </c>
      <c r="CF193" s="6" t="s">
        <v>96</v>
      </c>
      <c r="CG193" s="6" t="s">
        <v>96</v>
      </c>
      <c r="CH193" s="6" t="s">
        <v>97</v>
      </c>
      <c r="CI193" s="6" t="s">
        <v>97</v>
      </c>
      <c r="CJ193" s="5">
        <v>5</v>
      </c>
      <c r="CK193" s="5">
        <v>5</v>
      </c>
      <c r="CL193" s="5">
        <v>5</v>
      </c>
      <c r="CM193" s="5">
        <v>0</v>
      </c>
      <c r="CN193" s="5">
        <v>5</v>
      </c>
      <c r="CO193" s="5">
        <v>0</v>
      </c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  <c r="DM193" s="37"/>
      <c r="DN193" s="37"/>
      <c r="DO193" s="37"/>
      <c r="DP193" s="37"/>
      <c r="DQ193" s="37"/>
      <c r="DR193" s="37"/>
      <c r="DS193" s="37"/>
      <c r="DT193" s="37"/>
      <c r="DU193" s="37"/>
      <c r="DV193" s="37"/>
      <c r="DW193" s="37"/>
      <c r="DX193" s="37"/>
      <c r="DY193" s="37"/>
      <c r="DZ193" s="37"/>
      <c r="EA193" s="37"/>
      <c r="EB193" s="37"/>
      <c r="EC193" s="37"/>
      <c r="ED193" s="37"/>
      <c r="EE193" s="37"/>
      <c r="EF193" s="37"/>
      <c r="EG193" s="37"/>
      <c r="EH193" s="37"/>
      <c r="EI193" s="37"/>
      <c r="EJ193" s="37"/>
      <c r="EK193" s="37"/>
      <c r="EL193" s="37"/>
      <c r="EM193" s="37"/>
      <c r="EN193" s="37"/>
      <c r="EO193" s="37"/>
      <c r="EP193" s="37"/>
      <c r="EQ193" s="37"/>
      <c r="ER193" s="37"/>
      <c r="ES193" s="37"/>
      <c r="ET193" s="37"/>
      <c r="EU193" s="37"/>
      <c r="EV193" s="37"/>
      <c r="EW193" s="37"/>
      <c r="EX193" s="37"/>
      <c r="EY193" s="37"/>
      <c r="EZ193" s="37"/>
      <c r="FA193" s="37"/>
      <c r="FB193" s="37"/>
      <c r="FC193" s="37"/>
      <c r="FD193" s="37"/>
      <c r="FE193" s="37"/>
      <c r="FF193" s="37"/>
      <c r="FG193" s="37"/>
      <c r="FH193" s="37"/>
      <c r="FI193" s="37"/>
      <c r="FJ193" s="37"/>
      <c r="FK193" s="37"/>
      <c r="FL193" s="37"/>
      <c r="FM193" s="37"/>
      <c r="FN193" s="37"/>
      <c r="FO193" s="37"/>
      <c r="FP193" s="37"/>
      <c r="FQ193" s="37"/>
      <c r="FR193" s="37"/>
      <c r="FS193" s="37"/>
      <c r="FT193" s="37"/>
      <c r="FU193" s="37"/>
      <c r="FV193" s="37"/>
      <c r="FW193" s="37"/>
      <c r="FX193" s="37"/>
      <c r="FY193" s="37"/>
      <c r="FZ193" s="37"/>
      <c r="GA193" s="37"/>
      <c r="GB193" s="37"/>
      <c r="GC193" s="37"/>
      <c r="GD193" s="37"/>
      <c r="GE193" s="37"/>
      <c r="GF193" s="37"/>
      <c r="GG193" s="37"/>
      <c r="GH193" s="37"/>
      <c r="GI193" s="37"/>
      <c r="GJ193" s="37"/>
      <c r="GK193" s="37"/>
      <c r="GL193" s="37"/>
      <c r="GM193" s="37"/>
      <c r="GN193" s="37"/>
      <c r="GO193" s="37"/>
      <c r="GP193" s="37"/>
      <c r="GQ193" s="37"/>
      <c r="GR193" s="37"/>
      <c r="GS193" s="37"/>
      <c r="GT193" s="37"/>
      <c r="GU193" s="37"/>
      <c r="GV193" s="37"/>
      <c r="GW193" s="37"/>
      <c r="GX193" s="37"/>
      <c r="GY193" s="37"/>
      <c r="GZ193" s="37"/>
      <c r="HA193" s="37"/>
      <c r="HB193" s="37"/>
      <c r="HC193" s="37"/>
      <c r="HD193" s="37"/>
      <c r="HE193" s="37"/>
      <c r="HF193" s="37"/>
      <c r="HG193" s="37"/>
      <c r="HH193" s="37"/>
      <c r="HI193" s="37"/>
      <c r="HJ193" s="37"/>
      <c r="HK193" s="37"/>
      <c r="HL193" s="37"/>
      <c r="HM193" s="37"/>
      <c r="HN193" s="37"/>
      <c r="HO193" s="37"/>
      <c r="HP193" s="37"/>
      <c r="HQ193" s="37"/>
      <c r="HR193" s="37"/>
      <c r="HS193" s="37"/>
      <c r="HT193" s="37"/>
      <c r="HU193" s="37"/>
      <c r="HV193" s="37"/>
      <c r="HW193" s="37"/>
      <c r="HX193" s="37"/>
      <c r="HY193" s="37"/>
      <c r="HZ193" s="37"/>
      <c r="IA193" s="37"/>
      <c r="IB193" s="37"/>
      <c r="IC193" s="37"/>
      <c r="ID193" s="37"/>
      <c r="IE193" s="37"/>
      <c r="IF193" s="37"/>
      <c r="IG193" s="37"/>
      <c r="IH193" s="37"/>
      <c r="II193" s="37"/>
      <c r="IJ193" s="37"/>
      <c r="IK193" s="37"/>
      <c r="IL193" s="37"/>
      <c r="IM193" s="37"/>
      <c r="IN193" s="37"/>
      <c r="IO193" s="37"/>
      <c r="IP193" s="37"/>
      <c r="IQ193" s="37"/>
      <c r="IR193" s="37"/>
      <c r="IS193" s="37"/>
      <c r="IT193" s="37"/>
      <c r="IU193" s="37"/>
      <c r="IV193" s="37"/>
      <c r="IW193" s="37"/>
      <c r="IX193" s="37"/>
      <c r="IY193" s="37"/>
      <c r="IZ193" s="37"/>
      <c r="JA193" s="37"/>
      <c r="JB193" s="37"/>
      <c r="JC193" s="37"/>
      <c r="JD193" s="37"/>
      <c r="JE193" s="37"/>
      <c r="JF193" s="37"/>
      <c r="JG193" s="37"/>
      <c r="JH193" s="37"/>
      <c r="JI193" s="37"/>
      <c r="JJ193" s="37"/>
      <c r="JK193" s="37"/>
      <c r="JL193" s="37"/>
      <c r="JM193" s="37"/>
      <c r="JN193" s="37"/>
      <c r="JO193" s="37"/>
      <c r="JP193" s="37"/>
      <c r="JQ193" s="37"/>
      <c r="JR193" s="37"/>
      <c r="JS193" s="37"/>
      <c r="JT193" s="37"/>
      <c r="JU193" s="37"/>
      <c r="JV193" s="37"/>
      <c r="JW193" s="37"/>
      <c r="JX193" s="37"/>
      <c r="JY193" s="37"/>
      <c r="JZ193" s="37"/>
      <c r="KA193" s="37"/>
      <c r="KB193" s="37"/>
      <c r="KC193" s="37"/>
      <c r="KD193" s="37"/>
      <c r="KE193" s="37"/>
      <c r="KF193" s="37"/>
      <c r="KG193" s="37"/>
      <c r="KH193" s="37"/>
      <c r="KI193" s="37"/>
      <c r="KJ193" s="37"/>
      <c r="KK193" s="37"/>
      <c r="KL193" s="37"/>
      <c r="KM193" s="37"/>
      <c r="KN193" s="37"/>
      <c r="KO193" s="37"/>
      <c r="KP193" s="37"/>
      <c r="KQ193" s="37"/>
      <c r="KR193" s="37"/>
      <c r="KS193" s="37"/>
      <c r="KT193" s="37"/>
      <c r="KU193" s="37"/>
      <c r="KV193" s="37"/>
      <c r="KW193" s="37"/>
      <c r="KX193" s="37"/>
      <c r="KY193" s="37"/>
      <c r="KZ193" s="37"/>
      <c r="LA193" s="37"/>
      <c r="LB193" s="37"/>
      <c r="LC193" s="37"/>
      <c r="LD193" s="37"/>
      <c r="LE193" s="37"/>
      <c r="LF193" s="37"/>
      <c r="LG193" s="37"/>
      <c r="LH193" s="37"/>
      <c r="LI193" s="37"/>
      <c r="LJ193" s="37"/>
      <c r="LK193" s="37"/>
      <c r="LL193" s="37"/>
      <c r="LM193" s="37"/>
      <c r="LN193" s="37"/>
      <c r="LO193" s="37"/>
      <c r="LP193" s="37"/>
      <c r="LQ193" s="37"/>
      <c r="LR193" s="37"/>
      <c r="LS193" s="37"/>
      <c r="LT193" s="37"/>
      <c r="LU193" s="37"/>
      <c r="LV193" s="37"/>
      <c r="LW193" s="37"/>
      <c r="LX193" s="37"/>
      <c r="LY193" s="37"/>
      <c r="LZ193" s="37"/>
      <c r="MA193" s="37"/>
      <c r="MB193" s="37"/>
      <c r="MC193" s="37"/>
      <c r="MD193" s="37"/>
      <c r="ME193" s="37"/>
      <c r="MF193" s="37"/>
      <c r="MG193" s="37"/>
      <c r="MH193" s="37"/>
      <c r="MI193" s="37"/>
      <c r="MJ193" s="37"/>
      <c r="MK193" s="37"/>
      <c r="ML193" s="37"/>
      <c r="MM193" s="37"/>
      <c r="MN193" s="37"/>
      <c r="MO193" s="37"/>
      <c r="MP193" s="37"/>
      <c r="MQ193" s="37"/>
      <c r="MR193" s="37"/>
      <c r="MS193" s="37"/>
      <c r="MT193" s="37"/>
      <c r="MU193" s="37"/>
      <c r="MV193" s="37"/>
      <c r="MW193" s="37"/>
      <c r="MX193" s="37"/>
      <c r="MY193" s="37"/>
      <c r="MZ193" s="37"/>
      <c r="NA193" s="37"/>
      <c r="NB193" s="37"/>
      <c r="NC193" s="37"/>
      <c r="ND193" s="37"/>
      <c r="NE193" s="37"/>
      <c r="NF193" s="37"/>
      <c r="NG193" s="37"/>
      <c r="NH193" s="37"/>
      <c r="NI193" s="37"/>
      <c r="NJ193" s="37"/>
      <c r="NK193" s="37"/>
      <c r="NL193" s="37"/>
      <c r="NM193" s="37"/>
      <c r="NN193" s="37"/>
      <c r="NO193" s="37"/>
      <c r="NP193" s="37"/>
      <c r="NQ193" s="37"/>
      <c r="NR193" s="37"/>
      <c r="NS193" s="37"/>
      <c r="NT193" s="37"/>
      <c r="NU193" s="37"/>
      <c r="NV193" s="37"/>
      <c r="NW193" s="37"/>
      <c r="NX193" s="37"/>
      <c r="NY193" s="37"/>
      <c r="NZ193" s="37"/>
      <c r="OA193" s="37"/>
      <c r="OB193" s="37"/>
      <c r="OC193" s="37"/>
      <c r="OD193" s="37"/>
      <c r="OE193" s="37"/>
      <c r="OF193" s="37"/>
      <c r="OG193" s="37"/>
      <c r="OH193" s="37"/>
      <c r="OI193" s="37"/>
      <c r="OJ193" s="37"/>
      <c r="OK193" s="37"/>
      <c r="OL193" s="37"/>
      <c r="OM193" s="37"/>
    </row>
    <row r="194" spans="1:404" x14ac:dyDescent="0.3">
      <c r="A194" s="2" t="s">
        <v>92</v>
      </c>
      <c r="B194" s="2" t="s">
        <v>278</v>
      </c>
      <c r="C194" s="2" t="s">
        <v>1613</v>
      </c>
      <c r="D194" s="6" t="s">
        <v>1555</v>
      </c>
      <c r="E194" s="6" t="s">
        <v>102</v>
      </c>
      <c r="F194" s="6">
        <v>121</v>
      </c>
      <c r="G194" s="72">
        <f>47*69%</f>
        <v>32.43</v>
      </c>
      <c r="H194" s="6" t="s">
        <v>98</v>
      </c>
      <c r="I194" s="6" t="s">
        <v>98</v>
      </c>
      <c r="J194" s="6" t="s">
        <v>98</v>
      </c>
      <c r="K194" s="6" t="s">
        <v>98</v>
      </c>
      <c r="L194" s="6" t="s">
        <v>98</v>
      </c>
      <c r="M194" s="6" t="s">
        <v>98</v>
      </c>
      <c r="N194" s="6" t="s">
        <v>98</v>
      </c>
      <c r="O194" s="6" t="s">
        <v>98</v>
      </c>
      <c r="P194" s="6" t="s">
        <v>98</v>
      </c>
      <c r="Q194" s="6" t="s">
        <v>98</v>
      </c>
      <c r="R194" s="6" t="s">
        <v>98</v>
      </c>
      <c r="S194" s="6" t="s">
        <v>98</v>
      </c>
      <c r="T194" s="6" t="s">
        <v>98</v>
      </c>
      <c r="U194" s="6" t="s">
        <v>98</v>
      </c>
      <c r="V194" s="6" t="s">
        <v>98</v>
      </c>
      <c r="W194" s="6" t="s">
        <v>98</v>
      </c>
      <c r="X194" s="6" t="s">
        <v>98</v>
      </c>
      <c r="Y194" s="6">
        <v>0</v>
      </c>
      <c r="Z194" s="6">
        <v>0</v>
      </c>
      <c r="AA194" s="6" t="s">
        <v>98</v>
      </c>
      <c r="AB194" s="6" t="s">
        <v>98</v>
      </c>
      <c r="AC194" s="7"/>
      <c r="AD194" s="7"/>
      <c r="AE194" s="7"/>
      <c r="AF194" s="7"/>
      <c r="AG194" s="7"/>
      <c r="AH194" s="7"/>
      <c r="AI194" s="6" t="s">
        <v>96</v>
      </c>
      <c r="AJ194" s="5"/>
      <c r="AK194" s="6" t="s">
        <v>98</v>
      </c>
      <c r="AL194" s="6" t="s">
        <v>98</v>
      </c>
      <c r="AM194" s="6" t="s">
        <v>98</v>
      </c>
      <c r="AN194" s="6" t="s">
        <v>98</v>
      </c>
      <c r="AO194" s="6" t="s">
        <v>98</v>
      </c>
      <c r="AP194" s="6" t="s">
        <v>98</v>
      </c>
      <c r="AQ194" s="6" t="s">
        <v>98</v>
      </c>
      <c r="AR194" s="6" t="s">
        <v>98</v>
      </c>
      <c r="AS194" s="6" t="s">
        <v>98</v>
      </c>
      <c r="AT194" s="6" t="s">
        <v>98</v>
      </c>
      <c r="AU194" s="6">
        <v>0</v>
      </c>
      <c r="AV194" s="6">
        <v>0</v>
      </c>
      <c r="AW194" s="6">
        <v>100</v>
      </c>
      <c r="AX194" s="6">
        <v>0</v>
      </c>
      <c r="AY194" s="6">
        <v>0</v>
      </c>
      <c r="AZ194" s="6">
        <v>0</v>
      </c>
      <c r="BA194" s="6">
        <v>0</v>
      </c>
      <c r="BB194" s="6">
        <v>70</v>
      </c>
      <c r="BC194" s="6">
        <v>0</v>
      </c>
      <c r="BD194" s="6">
        <v>30</v>
      </c>
      <c r="BE194" s="6">
        <v>100</v>
      </c>
      <c r="BF194" s="6">
        <v>100</v>
      </c>
      <c r="BG194" s="6">
        <v>80</v>
      </c>
      <c r="BH194" s="6">
        <v>0</v>
      </c>
      <c r="BI194" s="6">
        <v>0</v>
      </c>
      <c r="BJ194" s="6">
        <v>0</v>
      </c>
      <c r="BK194" s="6">
        <v>0</v>
      </c>
      <c r="BL194" s="6">
        <v>100</v>
      </c>
      <c r="BM194" s="6">
        <v>100</v>
      </c>
      <c r="BN194" s="6">
        <v>2</v>
      </c>
      <c r="BO194" s="6" t="s">
        <v>96</v>
      </c>
      <c r="BP194" s="6" t="s">
        <v>97</v>
      </c>
      <c r="BQ194" s="6" t="s">
        <v>98</v>
      </c>
      <c r="BR194" s="6" t="s">
        <v>97</v>
      </c>
      <c r="BS194" s="6" t="s">
        <v>97</v>
      </c>
      <c r="BT194" s="6" t="s">
        <v>97</v>
      </c>
      <c r="BU194" s="6" t="s">
        <v>97</v>
      </c>
      <c r="BV194" s="6" t="s">
        <v>96</v>
      </c>
      <c r="BW194" s="5">
        <v>1</v>
      </c>
      <c r="BX194" s="5">
        <v>1</v>
      </c>
      <c r="BY194" s="5">
        <v>4</v>
      </c>
      <c r="BZ194" s="5">
        <v>6</v>
      </c>
      <c r="CA194" s="5">
        <v>17</v>
      </c>
      <c r="CB194" s="6" t="s">
        <v>98</v>
      </c>
      <c r="CC194" s="6" t="s">
        <v>98</v>
      </c>
      <c r="CD194" s="6" t="s">
        <v>98</v>
      </c>
      <c r="CE194" s="6" t="s">
        <v>98</v>
      </c>
      <c r="CF194" s="6" t="s">
        <v>98</v>
      </c>
      <c r="CG194" s="6" t="s">
        <v>98</v>
      </c>
      <c r="CH194" s="6" t="s">
        <v>98</v>
      </c>
      <c r="CI194" s="6" t="s">
        <v>98</v>
      </c>
      <c r="CJ194" s="6">
        <v>6</v>
      </c>
      <c r="CK194" s="6">
        <v>6</v>
      </c>
      <c r="CL194" s="6">
        <v>6</v>
      </c>
      <c r="CM194" s="6">
        <v>6</v>
      </c>
      <c r="CN194" s="6">
        <v>7</v>
      </c>
      <c r="CO194" s="6">
        <v>0</v>
      </c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7"/>
      <c r="FN194" s="37"/>
      <c r="FO194" s="37"/>
      <c r="FP194" s="37"/>
      <c r="FQ194" s="37"/>
      <c r="FR194" s="37"/>
      <c r="FS194" s="37"/>
      <c r="FT194" s="37"/>
      <c r="FU194" s="37"/>
      <c r="FV194" s="37"/>
      <c r="FW194" s="37"/>
      <c r="FX194" s="37"/>
      <c r="FY194" s="37"/>
      <c r="FZ194" s="37"/>
      <c r="GA194" s="37"/>
      <c r="GB194" s="37"/>
      <c r="GC194" s="37"/>
      <c r="GD194" s="37"/>
      <c r="GE194" s="37"/>
      <c r="GF194" s="37"/>
      <c r="GG194" s="37"/>
      <c r="GH194" s="37"/>
      <c r="GI194" s="37"/>
      <c r="GJ194" s="37"/>
      <c r="GK194" s="37"/>
      <c r="GL194" s="37"/>
      <c r="GM194" s="37"/>
      <c r="GN194" s="37"/>
      <c r="GO194" s="37"/>
      <c r="GP194" s="37"/>
      <c r="GQ194" s="37"/>
      <c r="GR194" s="37"/>
      <c r="GS194" s="37"/>
      <c r="GT194" s="37"/>
      <c r="GU194" s="37"/>
      <c r="GV194" s="37"/>
      <c r="GW194" s="37"/>
      <c r="GX194" s="37"/>
      <c r="GY194" s="37"/>
      <c r="GZ194" s="37"/>
      <c r="HA194" s="37"/>
      <c r="HB194" s="37"/>
      <c r="HC194" s="37"/>
      <c r="HD194" s="37"/>
      <c r="HE194" s="37"/>
      <c r="HF194" s="37"/>
      <c r="HG194" s="37"/>
      <c r="HH194" s="37"/>
      <c r="HI194" s="37"/>
      <c r="HJ194" s="37"/>
      <c r="HK194" s="37"/>
      <c r="HL194" s="37"/>
      <c r="HM194" s="37"/>
      <c r="HN194" s="37"/>
      <c r="HO194" s="37"/>
      <c r="HP194" s="37"/>
      <c r="HQ194" s="37"/>
      <c r="HR194" s="37"/>
      <c r="HS194" s="37"/>
      <c r="HT194" s="37"/>
      <c r="HU194" s="37"/>
      <c r="HV194" s="37"/>
      <c r="HW194" s="37"/>
      <c r="HX194" s="37"/>
      <c r="HY194" s="37"/>
      <c r="HZ194" s="37"/>
      <c r="IA194" s="37"/>
      <c r="IB194" s="37"/>
      <c r="IC194" s="37"/>
      <c r="ID194" s="37"/>
      <c r="IE194" s="37"/>
      <c r="IF194" s="37"/>
      <c r="IG194" s="37"/>
      <c r="IH194" s="37"/>
      <c r="II194" s="37"/>
      <c r="IJ194" s="37"/>
      <c r="IK194" s="37"/>
      <c r="IL194" s="37"/>
      <c r="IM194" s="37"/>
      <c r="IN194" s="37"/>
      <c r="IO194" s="37"/>
      <c r="IP194" s="37"/>
      <c r="IQ194" s="37"/>
      <c r="IR194" s="37"/>
      <c r="IS194" s="37"/>
      <c r="IT194" s="37"/>
      <c r="IU194" s="37"/>
      <c r="IV194" s="37"/>
      <c r="IW194" s="37"/>
      <c r="IX194" s="37"/>
      <c r="IY194" s="37"/>
      <c r="IZ194" s="37"/>
      <c r="JA194" s="37"/>
      <c r="JB194" s="37"/>
      <c r="JC194" s="37"/>
      <c r="JD194" s="37"/>
      <c r="JE194" s="37"/>
      <c r="JF194" s="37"/>
      <c r="JG194" s="37"/>
      <c r="JH194" s="37"/>
      <c r="JI194" s="37"/>
      <c r="JJ194" s="37"/>
      <c r="JK194" s="37"/>
      <c r="JL194" s="37"/>
      <c r="JM194" s="37"/>
      <c r="JN194" s="37"/>
      <c r="JO194" s="37"/>
      <c r="JP194" s="37"/>
      <c r="JQ194" s="37"/>
      <c r="JR194" s="37"/>
      <c r="JS194" s="37"/>
      <c r="JT194" s="37"/>
      <c r="JU194" s="37"/>
      <c r="JV194" s="37"/>
      <c r="JW194" s="37"/>
      <c r="JX194" s="37"/>
      <c r="JY194" s="37"/>
      <c r="JZ194" s="37"/>
      <c r="KA194" s="37"/>
      <c r="KB194" s="37"/>
      <c r="KC194" s="37"/>
      <c r="KD194" s="37"/>
      <c r="KE194" s="37"/>
      <c r="KF194" s="37"/>
      <c r="KG194" s="37"/>
      <c r="KH194" s="37"/>
      <c r="KI194" s="37"/>
      <c r="KJ194" s="37"/>
      <c r="KK194" s="37"/>
      <c r="KL194" s="37"/>
      <c r="KM194" s="37"/>
      <c r="KN194" s="37"/>
      <c r="KO194" s="37"/>
      <c r="KP194" s="37"/>
      <c r="KQ194" s="37"/>
      <c r="KR194" s="37"/>
      <c r="KS194" s="37"/>
      <c r="KT194" s="37"/>
      <c r="KU194" s="37"/>
      <c r="KV194" s="37"/>
      <c r="KW194" s="37"/>
      <c r="KX194" s="37"/>
      <c r="KY194" s="37"/>
      <c r="KZ194" s="37"/>
      <c r="LA194" s="37"/>
      <c r="LB194" s="37"/>
      <c r="LC194" s="37"/>
      <c r="LD194" s="37"/>
      <c r="LE194" s="37"/>
      <c r="LF194" s="37"/>
      <c r="LG194" s="37"/>
      <c r="LH194" s="37"/>
      <c r="LI194" s="37"/>
      <c r="LJ194" s="37"/>
      <c r="LK194" s="37"/>
      <c r="LL194" s="37"/>
      <c r="LM194" s="37"/>
      <c r="LN194" s="37"/>
      <c r="LO194" s="37"/>
      <c r="LP194" s="37"/>
      <c r="LQ194" s="37"/>
      <c r="LR194" s="37"/>
      <c r="LS194" s="37"/>
      <c r="LT194" s="37"/>
      <c r="LU194" s="37"/>
      <c r="LV194" s="37"/>
      <c r="LW194" s="37"/>
      <c r="LX194" s="37"/>
      <c r="LY194" s="37"/>
      <c r="LZ194" s="37"/>
      <c r="MA194" s="37"/>
      <c r="MB194" s="37"/>
      <c r="MC194" s="37"/>
      <c r="MD194" s="37"/>
      <c r="ME194" s="37"/>
      <c r="MF194" s="37"/>
      <c r="MG194" s="37"/>
      <c r="MH194" s="37"/>
      <c r="MI194" s="37"/>
      <c r="MJ194" s="37"/>
      <c r="MK194" s="37"/>
      <c r="ML194" s="37"/>
      <c r="MM194" s="37"/>
      <c r="MN194" s="37"/>
      <c r="MO194" s="37"/>
      <c r="MP194" s="37"/>
      <c r="MQ194" s="37"/>
      <c r="MR194" s="37"/>
      <c r="MS194" s="37"/>
      <c r="MT194" s="37"/>
      <c r="MU194" s="37"/>
      <c r="MV194" s="37"/>
      <c r="MW194" s="37"/>
      <c r="MX194" s="37"/>
      <c r="MY194" s="37"/>
      <c r="MZ194" s="37"/>
      <c r="NA194" s="37"/>
      <c r="NB194" s="37"/>
      <c r="NC194" s="37"/>
      <c r="ND194" s="37"/>
      <c r="NE194" s="37"/>
      <c r="NF194" s="37"/>
      <c r="NG194" s="37"/>
      <c r="NH194" s="37"/>
      <c r="NI194" s="37"/>
      <c r="NJ194" s="37"/>
      <c r="NK194" s="37"/>
      <c r="NL194" s="37"/>
      <c r="NM194" s="37"/>
      <c r="NN194" s="37"/>
      <c r="NO194" s="37"/>
      <c r="NP194" s="37"/>
      <c r="NQ194" s="37"/>
      <c r="NR194" s="37"/>
      <c r="NS194" s="37"/>
      <c r="NT194" s="37"/>
      <c r="NU194" s="37"/>
      <c r="NV194" s="37"/>
      <c r="NW194" s="37"/>
      <c r="NX194" s="37"/>
      <c r="NY194" s="37"/>
      <c r="NZ194" s="37"/>
      <c r="OA194" s="37"/>
      <c r="OB194" s="37"/>
      <c r="OC194" s="37"/>
      <c r="OD194" s="37"/>
      <c r="OE194" s="37"/>
      <c r="OF194" s="37"/>
      <c r="OG194" s="37"/>
      <c r="OH194" s="37"/>
      <c r="OI194" s="37"/>
      <c r="OJ194" s="37"/>
      <c r="OK194" s="37"/>
      <c r="OL194" s="37"/>
      <c r="OM194" s="37"/>
    </row>
    <row r="195" spans="1:404" x14ac:dyDescent="0.3">
      <c r="A195" s="2" t="s">
        <v>92</v>
      </c>
      <c r="B195" s="2" t="s">
        <v>278</v>
      </c>
      <c r="C195" s="2" t="s">
        <v>1614</v>
      </c>
      <c r="D195" s="6" t="s">
        <v>1555</v>
      </c>
      <c r="E195" s="6" t="s">
        <v>102</v>
      </c>
      <c r="F195" s="6">
        <v>277</v>
      </c>
      <c r="G195" s="72">
        <f>108*70%</f>
        <v>75.599999999999994</v>
      </c>
      <c r="H195" s="6" t="s">
        <v>98</v>
      </c>
      <c r="I195" s="6" t="s">
        <v>98</v>
      </c>
      <c r="J195" s="6" t="s">
        <v>98</v>
      </c>
      <c r="K195" s="6" t="s">
        <v>98</v>
      </c>
      <c r="L195" s="6" t="s">
        <v>98</v>
      </c>
      <c r="M195" s="6" t="s">
        <v>98</v>
      </c>
      <c r="N195" s="6" t="s">
        <v>98</v>
      </c>
      <c r="O195" s="6" t="s">
        <v>98</v>
      </c>
      <c r="P195" s="6" t="s">
        <v>98</v>
      </c>
      <c r="Q195" s="6" t="s">
        <v>98</v>
      </c>
      <c r="R195" s="6" t="s">
        <v>98</v>
      </c>
      <c r="S195" s="6" t="s">
        <v>98</v>
      </c>
      <c r="T195" s="6" t="s">
        <v>98</v>
      </c>
      <c r="U195" s="6" t="s">
        <v>98</v>
      </c>
      <c r="V195" s="6" t="s">
        <v>98</v>
      </c>
      <c r="W195" s="6" t="s">
        <v>98</v>
      </c>
      <c r="X195" s="6" t="s">
        <v>98</v>
      </c>
      <c r="Y195" s="6">
        <v>0</v>
      </c>
      <c r="Z195" s="6">
        <v>0</v>
      </c>
      <c r="AA195" s="6" t="s">
        <v>98</v>
      </c>
      <c r="AB195" s="6" t="s">
        <v>98</v>
      </c>
      <c r="AC195" s="7"/>
      <c r="AD195" s="7"/>
      <c r="AE195" s="7"/>
      <c r="AF195" s="7"/>
      <c r="AG195" s="7"/>
      <c r="AH195" s="7"/>
      <c r="AI195" s="6" t="s">
        <v>96</v>
      </c>
      <c r="AJ195" s="5"/>
      <c r="AK195" s="6" t="s">
        <v>98</v>
      </c>
      <c r="AL195" s="6" t="s">
        <v>98</v>
      </c>
      <c r="AM195" s="6" t="s">
        <v>98</v>
      </c>
      <c r="AN195" s="6" t="s">
        <v>98</v>
      </c>
      <c r="AO195" s="6" t="s">
        <v>98</v>
      </c>
      <c r="AP195" s="6" t="s">
        <v>98</v>
      </c>
      <c r="AQ195" s="6" t="s">
        <v>98</v>
      </c>
      <c r="AR195" s="6" t="s">
        <v>98</v>
      </c>
      <c r="AS195" s="6" t="s">
        <v>98</v>
      </c>
      <c r="AT195" s="6" t="s">
        <v>98</v>
      </c>
      <c r="AU195" s="6">
        <v>100</v>
      </c>
      <c r="AV195" s="6">
        <v>100</v>
      </c>
      <c r="AW195" s="6">
        <v>0</v>
      </c>
      <c r="AX195" s="6">
        <v>0</v>
      </c>
      <c r="AY195" s="6">
        <v>0</v>
      </c>
      <c r="AZ195" s="6">
        <v>0</v>
      </c>
      <c r="BA195" s="6">
        <v>0</v>
      </c>
      <c r="BB195" s="6">
        <v>100</v>
      </c>
      <c r="BC195" s="6">
        <v>0</v>
      </c>
      <c r="BD195" s="6">
        <v>0</v>
      </c>
      <c r="BE195" s="6">
        <v>100</v>
      </c>
      <c r="BF195" s="6">
        <v>100</v>
      </c>
      <c r="BG195" s="6">
        <v>100</v>
      </c>
      <c r="BH195" s="6">
        <v>0</v>
      </c>
      <c r="BI195" s="6">
        <v>0</v>
      </c>
      <c r="BJ195" s="6">
        <v>0</v>
      </c>
      <c r="BK195" s="6">
        <v>0</v>
      </c>
      <c r="BL195" s="6">
        <v>100</v>
      </c>
      <c r="BM195" s="6">
        <v>100</v>
      </c>
      <c r="BN195" s="6">
        <v>2</v>
      </c>
      <c r="BO195" s="6" t="s">
        <v>96</v>
      </c>
      <c r="BP195" s="6" t="s">
        <v>96</v>
      </c>
      <c r="BQ195" s="6">
        <v>12</v>
      </c>
      <c r="BR195" s="6" t="s">
        <v>97</v>
      </c>
      <c r="BS195" s="6" t="s">
        <v>97</v>
      </c>
      <c r="BT195" s="6" t="s">
        <v>97</v>
      </c>
      <c r="BU195" s="6" t="s">
        <v>97</v>
      </c>
      <c r="BV195" s="6" t="s">
        <v>97</v>
      </c>
      <c r="BW195" s="5">
        <v>0</v>
      </c>
      <c r="BX195" s="5">
        <v>3</v>
      </c>
      <c r="BY195" s="5">
        <v>19</v>
      </c>
      <c r="BZ195" s="5">
        <v>19</v>
      </c>
      <c r="CA195" s="5">
        <v>19</v>
      </c>
      <c r="CB195" s="6" t="s">
        <v>98</v>
      </c>
      <c r="CC195" s="6" t="s">
        <v>98</v>
      </c>
      <c r="CD195" s="6" t="s">
        <v>98</v>
      </c>
      <c r="CE195" s="6" t="s">
        <v>98</v>
      </c>
      <c r="CF195" s="6" t="s">
        <v>98</v>
      </c>
      <c r="CG195" s="6" t="s">
        <v>98</v>
      </c>
      <c r="CH195" s="6" t="s">
        <v>98</v>
      </c>
      <c r="CI195" s="6" t="s">
        <v>98</v>
      </c>
      <c r="CJ195" s="6">
        <v>3</v>
      </c>
      <c r="CK195" s="6">
        <v>20</v>
      </c>
      <c r="CL195" s="6">
        <v>20</v>
      </c>
      <c r="CM195" s="6">
        <v>0</v>
      </c>
      <c r="CN195" s="6">
        <v>5</v>
      </c>
      <c r="CO195" s="6">
        <v>0</v>
      </c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  <c r="FE195" s="37"/>
      <c r="FF195" s="37"/>
      <c r="FG195" s="37"/>
      <c r="FH195" s="37"/>
      <c r="FI195" s="37"/>
      <c r="FJ195" s="37"/>
      <c r="FK195" s="37"/>
      <c r="FL195" s="37"/>
      <c r="FM195" s="37"/>
      <c r="FN195" s="37"/>
      <c r="FO195" s="37"/>
      <c r="FP195" s="37"/>
      <c r="FQ195" s="37"/>
      <c r="FR195" s="37"/>
      <c r="FS195" s="37"/>
      <c r="FT195" s="37"/>
      <c r="FU195" s="37"/>
      <c r="FV195" s="37"/>
      <c r="FW195" s="37"/>
      <c r="FX195" s="37"/>
      <c r="FY195" s="37"/>
      <c r="FZ195" s="37"/>
      <c r="GA195" s="37"/>
      <c r="GB195" s="37"/>
      <c r="GC195" s="37"/>
      <c r="GD195" s="37"/>
      <c r="GE195" s="37"/>
      <c r="GF195" s="37"/>
      <c r="GG195" s="37"/>
      <c r="GH195" s="37"/>
      <c r="GI195" s="37"/>
      <c r="GJ195" s="37"/>
      <c r="GK195" s="37"/>
      <c r="GL195" s="37"/>
      <c r="GM195" s="37"/>
      <c r="GN195" s="37"/>
      <c r="GO195" s="37"/>
      <c r="GP195" s="37"/>
      <c r="GQ195" s="37"/>
      <c r="GR195" s="37"/>
      <c r="GS195" s="37"/>
      <c r="GT195" s="37"/>
      <c r="GU195" s="37"/>
      <c r="GV195" s="37"/>
      <c r="GW195" s="37"/>
      <c r="GX195" s="37"/>
      <c r="GY195" s="37"/>
      <c r="GZ195" s="37"/>
      <c r="HA195" s="37"/>
      <c r="HB195" s="37"/>
      <c r="HC195" s="37"/>
      <c r="HD195" s="37"/>
      <c r="HE195" s="37"/>
      <c r="HF195" s="37"/>
      <c r="HG195" s="37"/>
      <c r="HH195" s="37"/>
      <c r="HI195" s="37"/>
      <c r="HJ195" s="37"/>
      <c r="HK195" s="37"/>
      <c r="HL195" s="37"/>
      <c r="HM195" s="37"/>
      <c r="HN195" s="37"/>
      <c r="HO195" s="37"/>
      <c r="HP195" s="37"/>
      <c r="HQ195" s="37"/>
      <c r="HR195" s="37"/>
      <c r="HS195" s="37"/>
      <c r="HT195" s="37"/>
      <c r="HU195" s="37"/>
      <c r="HV195" s="37"/>
      <c r="HW195" s="37"/>
      <c r="HX195" s="37"/>
      <c r="HY195" s="37"/>
      <c r="HZ195" s="37"/>
      <c r="IA195" s="37"/>
      <c r="IB195" s="37"/>
      <c r="IC195" s="37"/>
      <c r="ID195" s="37"/>
      <c r="IE195" s="37"/>
      <c r="IF195" s="37"/>
      <c r="IG195" s="37"/>
      <c r="IH195" s="37"/>
      <c r="II195" s="37"/>
      <c r="IJ195" s="37"/>
      <c r="IK195" s="37"/>
      <c r="IL195" s="37"/>
      <c r="IM195" s="37"/>
      <c r="IN195" s="37"/>
      <c r="IO195" s="37"/>
      <c r="IP195" s="37"/>
      <c r="IQ195" s="37"/>
      <c r="IR195" s="37"/>
      <c r="IS195" s="37"/>
      <c r="IT195" s="37"/>
      <c r="IU195" s="37"/>
      <c r="IV195" s="37"/>
      <c r="IW195" s="37"/>
      <c r="IX195" s="37"/>
      <c r="IY195" s="37"/>
      <c r="IZ195" s="37"/>
      <c r="JA195" s="37"/>
      <c r="JB195" s="37"/>
      <c r="JC195" s="37"/>
      <c r="JD195" s="37"/>
      <c r="JE195" s="37"/>
      <c r="JF195" s="37"/>
      <c r="JG195" s="37"/>
      <c r="JH195" s="37"/>
      <c r="JI195" s="37"/>
      <c r="JJ195" s="37"/>
      <c r="JK195" s="37"/>
      <c r="JL195" s="37"/>
      <c r="JM195" s="37"/>
      <c r="JN195" s="37"/>
      <c r="JO195" s="37"/>
      <c r="JP195" s="37"/>
      <c r="JQ195" s="37"/>
      <c r="JR195" s="37"/>
      <c r="JS195" s="37"/>
      <c r="JT195" s="37"/>
      <c r="JU195" s="37"/>
      <c r="JV195" s="37"/>
      <c r="JW195" s="37"/>
      <c r="JX195" s="37"/>
      <c r="JY195" s="37"/>
      <c r="JZ195" s="37"/>
      <c r="KA195" s="37"/>
      <c r="KB195" s="37"/>
      <c r="KC195" s="37"/>
      <c r="KD195" s="37"/>
      <c r="KE195" s="37"/>
      <c r="KF195" s="37"/>
      <c r="KG195" s="37"/>
      <c r="KH195" s="37"/>
      <c r="KI195" s="37"/>
      <c r="KJ195" s="37"/>
      <c r="KK195" s="37"/>
      <c r="KL195" s="37"/>
      <c r="KM195" s="37"/>
      <c r="KN195" s="37"/>
      <c r="KO195" s="37"/>
      <c r="KP195" s="37"/>
      <c r="KQ195" s="37"/>
      <c r="KR195" s="37"/>
      <c r="KS195" s="37"/>
      <c r="KT195" s="37"/>
      <c r="KU195" s="37"/>
      <c r="KV195" s="37"/>
      <c r="KW195" s="37"/>
      <c r="KX195" s="37"/>
      <c r="KY195" s="37"/>
      <c r="KZ195" s="37"/>
      <c r="LA195" s="37"/>
      <c r="LB195" s="37"/>
      <c r="LC195" s="37"/>
      <c r="LD195" s="37"/>
      <c r="LE195" s="37"/>
      <c r="LF195" s="37"/>
      <c r="LG195" s="37"/>
      <c r="LH195" s="37"/>
      <c r="LI195" s="37"/>
      <c r="LJ195" s="37"/>
      <c r="LK195" s="37"/>
      <c r="LL195" s="37"/>
      <c r="LM195" s="37"/>
      <c r="LN195" s="37"/>
      <c r="LO195" s="37"/>
      <c r="LP195" s="37"/>
      <c r="LQ195" s="37"/>
      <c r="LR195" s="37"/>
      <c r="LS195" s="37"/>
      <c r="LT195" s="37"/>
      <c r="LU195" s="37"/>
      <c r="LV195" s="37"/>
      <c r="LW195" s="37"/>
      <c r="LX195" s="37"/>
      <c r="LY195" s="37"/>
      <c r="LZ195" s="37"/>
      <c r="MA195" s="37"/>
      <c r="MB195" s="37"/>
      <c r="MC195" s="37"/>
      <c r="MD195" s="37"/>
      <c r="ME195" s="37"/>
      <c r="MF195" s="37"/>
      <c r="MG195" s="37"/>
      <c r="MH195" s="37"/>
      <c r="MI195" s="37"/>
      <c r="MJ195" s="37"/>
      <c r="MK195" s="37"/>
      <c r="ML195" s="37"/>
      <c r="MM195" s="37"/>
      <c r="MN195" s="37"/>
      <c r="MO195" s="37"/>
      <c r="MP195" s="37"/>
      <c r="MQ195" s="37"/>
      <c r="MR195" s="37"/>
      <c r="MS195" s="37"/>
      <c r="MT195" s="37"/>
      <c r="MU195" s="37"/>
      <c r="MV195" s="37"/>
      <c r="MW195" s="37"/>
      <c r="MX195" s="37"/>
      <c r="MY195" s="37"/>
      <c r="MZ195" s="37"/>
      <c r="NA195" s="37"/>
      <c r="NB195" s="37"/>
      <c r="NC195" s="37"/>
      <c r="ND195" s="37"/>
      <c r="NE195" s="37"/>
      <c r="NF195" s="37"/>
      <c r="NG195" s="37"/>
      <c r="NH195" s="37"/>
      <c r="NI195" s="37"/>
      <c r="NJ195" s="37"/>
      <c r="NK195" s="37"/>
      <c r="NL195" s="37"/>
      <c r="NM195" s="37"/>
      <c r="NN195" s="37"/>
      <c r="NO195" s="37"/>
      <c r="NP195" s="37"/>
      <c r="NQ195" s="37"/>
      <c r="NR195" s="37"/>
      <c r="NS195" s="37"/>
      <c r="NT195" s="37"/>
      <c r="NU195" s="37"/>
      <c r="NV195" s="37"/>
      <c r="NW195" s="37"/>
      <c r="NX195" s="37"/>
      <c r="NY195" s="37"/>
      <c r="NZ195" s="37"/>
      <c r="OA195" s="37"/>
      <c r="OB195" s="37"/>
      <c r="OC195" s="37"/>
      <c r="OD195" s="37"/>
      <c r="OE195" s="37"/>
      <c r="OF195" s="37"/>
      <c r="OG195" s="37"/>
      <c r="OH195" s="37"/>
      <c r="OI195" s="37"/>
      <c r="OJ195" s="37"/>
      <c r="OK195" s="37"/>
      <c r="OL195" s="37"/>
      <c r="OM195" s="37"/>
    </row>
    <row r="196" spans="1:404" x14ac:dyDescent="0.3">
      <c r="A196" s="2" t="s">
        <v>92</v>
      </c>
      <c r="B196" s="2" t="s">
        <v>278</v>
      </c>
      <c r="C196" s="2" t="s">
        <v>334</v>
      </c>
      <c r="D196" s="2" t="s">
        <v>335</v>
      </c>
      <c r="E196" s="6" t="s">
        <v>104</v>
      </c>
      <c r="F196" s="5">
        <v>53</v>
      </c>
      <c r="G196" s="5">
        <v>9</v>
      </c>
      <c r="H196" s="5">
        <v>1</v>
      </c>
      <c r="I196" s="5">
        <v>5</v>
      </c>
      <c r="J196" s="5">
        <v>0</v>
      </c>
      <c r="K196" s="5">
        <v>0</v>
      </c>
      <c r="L196" s="5">
        <v>0</v>
      </c>
      <c r="M196" s="5">
        <v>4</v>
      </c>
      <c r="N196" s="5">
        <v>0</v>
      </c>
      <c r="O196" s="5">
        <v>0</v>
      </c>
      <c r="P196" s="5">
        <v>0</v>
      </c>
      <c r="Q196" s="5">
        <v>37</v>
      </c>
      <c r="R196" s="5">
        <v>0</v>
      </c>
      <c r="S196" s="5">
        <v>0</v>
      </c>
      <c r="T196" s="5">
        <v>0</v>
      </c>
      <c r="U196" s="5">
        <v>16</v>
      </c>
      <c r="V196" s="5">
        <v>0</v>
      </c>
      <c r="W196" s="5">
        <v>0</v>
      </c>
      <c r="X196" s="5">
        <v>0</v>
      </c>
      <c r="Y196" s="5">
        <v>5</v>
      </c>
      <c r="Z196" s="5">
        <v>37</v>
      </c>
      <c r="AA196" s="6" t="s">
        <v>97</v>
      </c>
      <c r="AB196" s="6" t="s">
        <v>96</v>
      </c>
      <c r="AC196" s="7"/>
      <c r="AD196" s="7"/>
      <c r="AE196" s="9" t="s">
        <v>96</v>
      </c>
      <c r="AF196" s="5" t="s">
        <v>96</v>
      </c>
      <c r="AG196" s="7"/>
      <c r="AH196" s="7"/>
      <c r="AI196" s="7"/>
      <c r="AJ196" s="5">
        <v>3000</v>
      </c>
      <c r="AK196" s="8">
        <v>0</v>
      </c>
      <c r="AL196" s="8">
        <v>0</v>
      </c>
      <c r="AM196" s="8">
        <v>0.8</v>
      </c>
      <c r="AN196" s="8">
        <v>0</v>
      </c>
      <c r="AO196" s="8">
        <v>0</v>
      </c>
      <c r="AP196" s="8">
        <v>0.1</v>
      </c>
      <c r="AQ196" s="8">
        <v>0.1</v>
      </c>
      <c r="AR196" s="8">
        <v>0</v>
      </c>
      <c r="AS196" s="8">
        <v>0</v>
      </c>
      <c r="AT196" s="8">
        <v>0</v>
      </c>
      <c r="AU196" s="5">
        <v>50</v>
      </c>
      <c r="AV196" s="5">
        <v>0</v>
      </c>
      <c r="AW196" s="5">
        <v>0</v>
      </c>
      <c r="AX196" s="5">
        <v>100</v>
      </c>
      <c r="AY196" s="5">
        <v>0</v>
      </c>
      <c r="AZ196" s="5">
        <v>0</v>
      </c>
      <c r="BA196" s="5">
        <v>0</v>
      </c>
      <c r="BB196" s="5">
        <v>0</v>
      </c>
      <c r="BC196" s="5">
        <v>0</v>
      </c>
      <c r="BD196" s="5">
        <v>100</v>
      </c>
      <c r="BE196" s="5">
        <v>100</v>
      </c>
      <c r="BF196" s="5">
        <v>100</v>
      </c>
      <c r="BG196" s="5">
        <v>100</v>
      </c>
      <c r="BH196" s="5">
        <v>0</v>
      </c>
      <c r="BI196" s="5">
        <v>0</v>
      </c>
      <c r="BJ196" s="5">
        <v>0</v>
      </c>
      <c r="BK196" s="5">
        <v>0</v>
      </c>
      <c r="BL196" s="5">
        <v>100</v>
      </c>
      <c r="BM196" s="5">
        <v>0</v>
      </c>
      <c r="BN196" s="5" t="s">
        <v>98</v>
      </c>
      <c r="BO196" s="5" t="s">
        <v>97</v>
      </c>
      <c r="BP196" s="5" t="s">
        <v>96</v>
      </c>
      <c r="BQ196" s="5">
        <v>2</v>
      </c>
      <c r="BR196" s="6" t="s">
        <v>96</v>
      </c>
      <c r="BS196" s="6" t="s">
        <v>97</v>
      </c>
      <c r="BT196" s="6" t="s">
        <v>97</v>
      </c>
      <c r="BU196" s="6" t="s">
        <v>97</v>
      </c>
      <c r="BV196" s="6" t="s">
        <v>97</v>
      </c>
      <c r="BW196" s="5">
        <v>6</v>
      </c>
      <c r="BX196" s="5">
        <v>6</v>
      </c>
      <c r="BY196" s="5">
        <v>6</v>
      </c>
      <c r="BZ196" s="5">
        <v>6</v>
      </c>
      <c r="CA196" s="5">
        <v>6</v>
      </c>
      <c r="CB196" s="6" t="s">
        <v>96</v>
      </c>
      <c r="CC196" s="6" t="s">
        <v>96</v>
      </c>
      <c r="CD196" s="6" t="s">
        <v>96</v>
      </c>
      <c r="CE196" s="6" t="s">
        <v>98</v>
      </c>
      <c r="CF196" s="6" t="s">
        <v>96</v>
      </c>
      <c r="CG196" s="6" t="s">
        <v>96</v>
      </c>
      <c r="CH196" s="6" t="s">
        <v>96</v>
      </c>
      <c r="CI196" s="6" t="s">
        <v>97</v>
      </c>
      <c r="CJ196" s="5">
        <v>6</v>
      </c>
      <c r="CK196" s="5">
        <v>6</v>
      </c>
      <c r="CL196" s="5">
        <v>6</v>
      </c>
      <c r="CM196" s="5">
        <v>4</v>
      </c>
      <c r="CN196" s="5">
        <v>4</v>
      </c>
      <c r="CO196" s="5">
        <v>2</v>
      </c>
    </row>
    <row r="197" spans="1:404" x14ac:dyDescent="0.3">
      <c r="A197" s="2" t="s">
        <v>92</v>
      </c>
      <c r="B197" s="2" t="s">
        <v>278</v>
      </c>
      <c r="C197" s="2" t="s">
        <v>334</v>
      </c>
      <c r="D197" s="2" t="s">
        <v>325</v>
      </c>
      <c r="E197" s="6" t="s">
        <v>95</v>
      </c>
      <c r="F197" s="5">
        <v>41</v>
      </c>
      <c r="G197" s="5">
        <v>9</v>
      </c>
      <c r="H197" s="5">
        <v>0</v>
      </c>
      <c r="I197" s="5">
        <v>0</v>
      </c>
      <c r="J197" s="5">
        <v>7</v>
      </c>
      <c r="K197" s="5">
        <v>2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33</v>
      </c>
      <c r="S197" s="5">
        <v>8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6">
        <v>0</v>
      </c>
      <c r="AA197" s="6" t="s">
        <v>96</v>
      </c>
      <c r="AB197" s="6" t="s">
        <v>96</v>
      </c>
      <c r="AC197" s="7"/>
      <c r="AD197" s="7"/>
      <c r="AE197" s="7"/>
      <c r="AF197" s="7"/>
      <c r="AG197" s="7"/>
      <c r="AH197" s="7"/>
      <c r="AI197" s="6" t="s">
        <v>96</v>
      </c>
      <c r="AJ197" s="5"/>
      <c r="AK197" s="8">
        <v>0</v>
      </c>
      <c r="AL197" s="8">
        <v>0.7</v>
      </c>
      <c r="AM197" s="8">
        <v>0.3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5">
        <v>90</v>
      </c>
      <c r="AV197" s="5">
        <v>90</v>
      </c>
      <c r="AW197" s="5">
        <v>0</v>
      </c>
      <c r="AX197" s="5">
        <v>10</v>
      </c>
      <c r="AY197" s="5">
        <v>0</v>
      </c>
      <c r="AZ197" s="5">
        <v>0</v>
      </c>
      <c r="BA197" s="5">
        <v>0</v>
      </c>
      <c r="BB197" s="5">
        <v>60</v>
      </c>
      <c r="BC197" s="5">
        <v>0</v>
      </c>
      <c r="BD197" s="5">
        <v>40</v>
      </c>
      <c r="BE197" s="5">
        <v>100</v>
      </c>
      <c r="BF197" s="5">
        <v>100</v>
      </c>
      <c r="BG197" s="5">
        <v>100</v>
      </c>
      <c r="BH197" s="5">
        <v>0</v>
      </c>
      <c r="BI197" s="5">
        <v>0</v>
      </c>
      <c r="BJ197" s="5">
        <v>0</v>
      </c>
      <c r="BK197" s="5">
        <v>0</v>
      </c>
      <c r="BL197" s="5">
        <v>100</v>
      </c>
      <c r="BM197" s="5">
        <v>100</v>
      </c>
      <c r="BN197" s="5">
        <v>2</v>
      </c>
      <c r="BO197" s="5" t="s">
        <v>96</v>
      </c>
      <c r="BP197" s="5" t="s">
        <v>97</v>
      </c>
      <c r="BQ197" s="5" t="s">
        <v>98</v>
      </c>
      <c r="BR197" s="6" t="s">
        <v>97</v>
      </c>
      <c r="BS197" s="6" t="s">
        <v>97</v>
      </c>
      <c r="BT197" s="6" t="s">
        <v>97</v>
      </c>
      <c r="BU197" s="6" t="s">
        <v>97</v>
      </c>
      <c r="BV197" s="6" t="s">
        <v>97</v>
      </c>
      <c r="BW197" s="5">
        <v>6</v>
      </c>
      <c r="BX197" s="5">
        <v>6</v>
      </c>
      <c r="BY197" s="5">
        <v>6</v>
      </c>
      <c r="BZ197" s="5">
        <v>6</v>
      </c>
      <c r="CA197" s="5">
        <v>6</v>
      </c>
      <c r="CB197" s="6" t="s">
        <v>96</v>
      </c>
      <c r="CC197" s="6" t="s">
        <v>96</v>
      </c>
      <c r="CD197" s="6" t="s">
        <v>96</v>
      </c>
      <c r="CE197" s="6" t="s">
        <v>98</v>
      </c>
      <c r="CF197" s="6" t="s">
        <v>96</v>
      </c>
      <c r="CG197" s="6" t="s">
        <v>96</v>
      </c>
      <c r="CH197" s="6" t="s">
        <v>96</v>
      </c>
      <c r="CI197" s="6" t="s">
        <v>97</v>
      </c>
      <c r="CJ197" s="5">
        <v>8</v>
      </c>
      <c r="CK197" s="5">
        <v>8</v>
      </c>
      <c r="CL197" s="5">
        <v>8</v>
      </c>
      <c r="CM197" s="5">
        <v>6</v>
      </c>
      <c r="CN197" s="5">
        <v>6</v>
      </c>
      <c r="CO197" s="5">
        <v>0</v>
      </c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  <c r="FK197" s="37"/>
      <c r="FL197" s="37"/>
      <c r="FM197" s="37"/>
      <c r="FN197" s="37"/>
      <c r="FO197" s="37"/>
      <c r="FP197" s="37"/>
      <c r="FQ197" s="37"/>
      <c r="FR197" s="37"/>
      <c r="FS197" s="37"/>
      <c r="FT197" s="37"/>
      <c r="FU197" s="37"/>
      <c r="FV197" s="37"/>
      <c r="FW197" s="37"/>
      <c r="FX197" s="37"/>
      <c r="FY197" s="37"/>
      <c r="FZ197" s="37"/>
      <c r="GA197" s="37"/>
      <c r="GB197" s="37"/>
      <c r="GC197" s="37"/>
      <c r="GD197" s="37"/>
      <c r="GE197" s="37"/>
      <c r="GF197" s="37"/>
      <c r="GG197" s="37"/>
      <c r="GH197" s="37"/>
      <c r="GI197" s="37"/>
      <c r="GJ197" s="37"/>
      <c r="GK197" s="37"/>
      <c r="GL197" s="37"/>
      <c r="GM197" s="37"/>
      <c r="GN197" s="37"/>
      <c r="GO197" s="37"/>
      <c r="GP197" s="37"/>
      <c r="GQ197" s="37"/>
      <c r="GR197" s="37"/>
      <c r="GS197" s="37"/>
      <c r="GT197" s="37"/>
      <c r="GU197" s="37"/>
      <c r="GV197" s="37"/>
      <c r="GW197" s="37"/>
      <c r="GX197" s="37"/>
      <c r="GY197" s="37"/>
      <c r="GZ197" s="37"/>
      <c r="HA197" s="37"/>
      <c r="HB197" s="37"/>
      <c r="HC197" s="37"/>
      <c r="HD197" s="37"/>
      <c r="HE197" s="37"/>
      <c r="HF197" s="37"/>
      <c r="HG197" s="37"/>
      <c r="HH197" s="37"/>
      <c r="HI197" s="37"/>
      <c r="HJ197" s="37"/>
      <c r="HK197" s="37"/>
      <c r="HL197" s="37"/>
      <c r="HM197" s="37"/>
      <c r="HN197" s="37"/>
      <c r="HO197" s="37"/>
      <c r="HP197" s="37"/>
      <c r="HQ197" s="37"/>
      <c r="HR197" s="37"/>
      <c r="HS197" s="37"/>
      <c r="HT197" s="37"/>
      <c r="HU197" s="37"/>
      <c r="HV197" s="37"/>
      <c r="HW197" s="37"/>
      <c r="HX197" s="37"/>
      <c r="HY197" s="37"/>
      <c r="HZ197" s="37"/>
      <c r="IA197" s="37"/>
      <c r="IB197" s="37"/>
      <c r="IC197" s="37"/>
      <c r="ID197" s="37"/>
      <c r="IE197" s="37"/>
      <c r="IF197" s="37"/>
      <c r="IG197" s="37"/>
      <c r="IH197" s="37"/>
      <c r="II197" s="37"/>
      <c r="IJ197" s="37"/>
      <c r="IK197" s="37"/>
      <c r="IL197" s="37"/>
      <c r="IM197" s="37"/>
      <c r="IN197" s="37"/>
      <c r="IO197" s="37"/>
      <c r="IP197" s="37"/>
      <c r="IQ197" s="37"/>
      <c r="IR197" s="37"/>
      <c r="IS197" s="37"/>
      <c r="IT197" s="37"/>
      <c r="IU197" s="37"/>
      <c r="IV197" s="37"/>
      <c r="IW197" s="37"/>
      <c r="IX197" s="37"/>
      <c r="IY197" s="37"/>
      <c r="IZ197" s="37"/>
      <c r="JA197" s="37"/>
      <c r="JB197" s="37"/>
      <c r="JC197" s="37"/>
      <c r="JD197" s="37"/>
      <c r="JE197" s="37"/>
      <c r="JF197" s="37"/>
      <c r="JG197" s="37"/>
      <c r="JH197" s="37"/>
      <c r="JI197" s="37"/>
      <c r="JJ197" s="37"/>
      <c r="JK197" s="37"/>
      <c r="JL197" s="37"/>
      <c r="JM197" s="37"/>
      <c r="JN197" s="37"/>
      <c r="JO197" s="37"/>
      <c r="JP197" s="37"/>
      <c r="JQ197" s="37"/>
      <c r="JR197" s="37"/>
      <c r="JS197" s="37"/>
      <c r="JT197" s="37"/>
      <c r="JU197" s="37"/>
      <c r="JV197" s="37"/>
      <c r="JW197" s="37"/>
      <c r="JX197" s="37"/>
      <c r="JY197" s="37"/>
      <c r="JZ197" s="37"/>
      <c r="KA197" s="37"/>
      <c r="KB197" s="37"/>
      <c r="KC197" s="37"/>
      <c r="KD197" s="37"/>
      <c r="KE197" s="37"/>
      <c r="KF197" s="37"/>
      <c r="KG197" s="37"/>
      <c r="KH197" s="37"/>
      <c r="KI197" s="37"/>
      <c r="KJ197" s="37"/>
      <c r="KK197" s="37"/>
      <c r="KL197" s="37"/>
      <c r="KM197" s="37"/>
      <c r="KN197" s="37"/>
      <c r="KO197" s="37"/>
      <c r="KP197" s="37"/>
      <c r="KQ197" s="37"/>
      <c r="KR197" s="37"/>
      <c r="KS197" s="37"/>
      <c r="KT197" s="37"/>
      <c r="KU197" s="37"/>
      <c r="KV197" s="37"/>
      <c r="KW197" s="37"/>
      <c r="KX197" s="37"/>
      <c r="KY197" s="37"/>
      <c r="KZ197" s="37"/>
      <c r="LA197" s="37"/>
      <c r="LB197" s="37"/>
      <c r="LC197" s="37"/>
      <c r="LD197" s="37"/>
      <c r="LE197" s="37"/>
      <c r="LF197" s="37"/>
      <c r="LG197" s="37"/>
      <c r="LH197" s="37"/>
      <c r="LI197" s="37"/>
      <c r="LJ197" s="37"/>
      <c r="LK197" s="37"/>
      <c r="LL197" s="37"/>
      <c r="LM197" s="37"/>
      <c r="LN197" s="37"/>
      <c r="LO197" s="37"/>
      <c r="LP197" s="37"/>
      <c r="LQ197" s="37"/>
      <c r="LR197" s="37"/>
      <c r="LS197" s="37"/>
      <c r="LT197" s="37"/>
      <c r="LU197" s="37"/>
      <c r="LV197" s="37"/>
      <c r="LW197" s="37"/>
      <c r="LX197" s="37"/>
      <c r="LY197" s="37"/>
      <c r="LZ197" s="37"/>
      <c r="MA197" s="37"/>
      <c r="MB197" s="37"/>
      <c r="MC197" s="37"/>
      <c r="MD197" s="37"/>
      <c r="ME197" s="37"/>
      <c r="MF197" s="37"/>
      <c r="MG197" s="37"/>
      <c r="MH197" s="37"/>
      <c r="MI197" s="37"/>
      <c r="MJ197" s="37"/>
      <c r="MK197" s="37"/>
      <c r="ML197" s="37"/>
      <c r="MM197" s="37"/>
      <c r="MN197" s="37"/>
      <c r="MO197" s="37"/>
      <c r="MP197" s="37"/>
      <c r="MQ197" s="37"/>
      <c r="MR197" s="37"/>
      <c r="MS197" s="37"/>
      <c r="MT197" s="37"/>
      <c r="MU197" s="37"/>
      <c r="MV197" s="37"/>
      <c r="MW197" s="37"/>
      <c r="MX197" s="37"/>
      <c r="MY197" s="37"/>
      <c r="MZ197" s="37"/>
      <c r="NA197" s="37"/>
      <c r="NB197" s="37"/>
      <c r="NC197" s="37"/>
      <c r="ND197" s="37"/>
      <c r="NE197" s="37"/>
      <c r="NF197" s="37"/>
      <c r="NG197" s="37"/>
      <c r="NH197" s="37"/>
      <c r="NI197" s="37"/>
      <c r="NJ197" s="37"/>
      <c r="NK197" s="37"/>
      <c r="NL197" s="37"/>
      <c r="NM197" s="37"/>
      <c r="NN197" s="37"/>
      <c r="NO197" s="37"/>
      <c r="NP197" s="37"/>
      <c r="NQ197" s="37"/>
      <c r="NR197" s="37"/>
      <c r="NS197" s="37"/>
      <c r="NT197" s="37"/>
      <c r="NU197" s="37"/>
      <c r="NV197" s="37"/>
      <c r="NW197" s="37"/>
      <c r="NX197" s="37"/>
      <c r="NY197" s="37"/>
      <c r="NZ197" s="37"/>
      <c r="OA197" s="37"/>
      <c r="OB197" s="37"/>
      <c r="OC197" s="37"/>
      <c r="OD197" s="37"/>
      <c r="OE197" s="37"/>
      <c r="OF197" s="37"/>
      <c r="OG197" s="37"/>
      <c r="OH197" s="37"/>
      <c r="OI197" s="37"/>
      <c r="OJ197" s="37"/>
      <c r="OK197" s="37"/>
      <c r="OL197" s="37"/>
      <c r="OM197" s="37"/>
    </row>
    <row r="198" spans="1:404" x14ac:dyDescent="0.3">
      <c r="A198" s="2" t="s">
        <v>92</v>
      </c>
      <c r="B198" s="2" t="s">
        <v>278</v>
      </c>
      <c r="C198" s="2" t="s">
        <v>1617</v>
      </c>
      <c r="D198" s="6" t="s">
        <v>1555</v>
      </c>
      <c r="E198" s="6" t="s">
        <v>102</v>
      </c>
      <c r="F198" s="6">
        <v>166</v>
      </c>
      <c r="G198" s="72">
        <f>60*68%</f>
        <v>40.800000000000004</v>
      </c>
      <c r="H198" s="6" t="s">
        <v>98</v>
      </c>
      <c r="I198" s="6" t="s">
        <v>98</v>
      </c>
      <c r="J198" s="6" t="s">
        <v>98</v>
      </c>
      <c r="K198" s="6" t="s">
        <v>98</v>
      </c>
      <c r="L198" s="6" t="s">
        <v>98</v>
      </c>
      <c r="M198" s="6" t="s">
        <v>98</v>
      </c>
      <c r="N198" s="6" t="s">
        <v>98</v>
      </c>
      <c r="O198" s="6" t="s">
        <v>98</v>
      </c>
      <c r="P198" s="6" t="s">
        <v>98</v>
      </c>
      <c r="Q198" s="6" t="s">
        <v>98</v>
      </c>
      <c r="R198" s="6" t="s">
        <v>98</v>
      </c>
      <c r="S198" s="6" t="s">
        <v>98</v>
      </c>
      <c r="T198" s="6" t="s">
        <v>98</v>
      </c>
      <c r="U198" s="6" t="s">
        <v>98</v>
      </c>
      <c r="V198" s="6" t="s">
        <v>98</v>
      </c>
      <c r="W198" s="6" t="s">
        <v>98</v>
      </c>
      <c r="X198" s="6" t="s">
        <v>98</v>
      </c>
      <c r="Y198" s="6">
        <v>0</v>
      </c>
      <c r="Z198" s="6">
        <v>0</v>
      </c>
      <c r="AA198" s="6" t="s">
        <v>98</v>
      </c>
      <c r="AB198" s="6" t="s">
        <v>98</v>
      </c>
      <c r="AC198" s="7"/>
      <c r="AD198" s="7"/>
      <c r="AE198" s="7"/>
      <c r="AF198" s="7"/>
      <c r="AG198" s="7"/>
      <c r="AH198" s="7"/>
      <c r="AI198" s="6" t="s">
        <v>96</v>
      </c>
      <c r="AJ198" s="5"/>
      <c r="AK198" s="6" t="s">
        <v>98</v>
      </c>
      <c r="AL198" s="6" t="s">
        <v>98</v>
      </c>
      <c r="AM198" s="6" t="s">
        <v>98</v>
      </c>
      <c r="AN198" s="6" t="s">
        <v>98</v>
      </c>
      <c r="AO198" s="6" t="s">
        <v>98</v>
      </c>
      <c r="AP198" s="6" t="s">
        <v>98</v>
      </c>
      <c r="AQ198" s="6" t="s">
        <v>98</v>
      </c>
      <c r="AR198" s="6" t="s">
        <v>98</v>
      </c>
      <c r="AS198" s="6" t="s">
        <v>98</v>
      </c>
      <c r="AT198" s="6" t="s">
        <v>98</v>
      </c>
      <c r="AU198" s="6">
        <v>0</v>
      </c>
      <c r="AV198" s="6">
        <v>0</v>
      </c>
      <c r="AW198" s="6">
        <v>100</v>
      </c>
      <c r="AX198" s="6">
        <v>0</v>
      </c>
      <c r="AY198" s="6">
        <v>0</v>
      </c>
      <c r="AZ198" s="6">
        <v>0</v>
      </c>
      <c r="BA198" s="6">
        <v>0</v>
      </c>
      <c r="BB198" s="6">
        <v>8</v>
      </c>
      <c r="BC198" s="6">
        <v>0</v>
      </c>
      <c r="BD198" s="6">
        <v>92</v>
      </c>
      <c r="BE198" s="6">
        <v>100</v>
      </c>
      <c r="BF198" s="6">
        <v>100</v>
      </c>
      <c r="BG198" s="6">
        <v>100</v>
      </c>
      <c r="BH198" s="6">
        <v>0</v>
      </c>
      <c r="BI198" s="6">
        <v>0</v>
      </c>
      <c r="BJ198" s="6">
        <v>0</v>
      </c>
      <c r="BK198" s="6">
        <v>0</v>
      </c>
      <c r="BL198" s="6">
        <v>100</v>
      </c>
      <c r="BM198" s="6">
        <v>100</v>
      </c>
      <c r="BN198" s="6">
        <v>2</v>
      </c>
      <c r="BO198" s="6" t="s">
        <v>96</v>
      </c>
      <c r="BP198" s="6" t="s">
        <v>96</v>
      </c>
      <c r="BQ198" s="6">
        <v>12</v>
      </c>
      <c r="BR198" s="6" t="s">
        <v>97</v>
      </c>
      <c r="BS198" s="6" t="s">
        <v>97</v>
      </c>
      <c r="BT198" s="6" t="s">
        <v>97</v>
      </c>
      <c r="BU198" s="6" t="s">
        <v>97</v>
      </c>
      <c r="BV198" s="6" t="s">
        <v>97</v>
      </c>
      <c r="BW198" s="5">
        <v>3</v>
      </c>
      <c r="BX198" s="5">
        <v>3</v>
      </c>
      <c r="BY198" s="5">
        <v>3</v>
      </c>
      <c r="BZ198" s="5">
        <v>8</v>
      </c>
      <c r="CA198" s="5">
        <v>17</v>
      </c>
      <c r="CB198" s="6" t="s">
        <v>98</v>
      </c>
      <c r="CC198" s="6" t="s">
        <v>98</v>
      </c>
      <c r="CD198" s="6" t="s">
        <v>98</v>
      </c>
      <c r="CE198" s="6" t="s">
        <v>98</v>
      </c>
      <c r="CF198" s="6" t="s">
        <v>98</v>
      </c>
      <c r="CG198" s="6" t="s">
        <v>98</v>
      </c>
      <c r="CH198" s="6" t="s">
        <v>98</v>
      </c>
      <c r="CI198" s="6" t="s">
        <v>98</v>
      </c>
      <c r="CJ198" s="6">
        <v>3</v>
      </c>
      <c r="CK198" s="6">
        <v>3</v>
      </c>
      <c r="CL198" s="6">
        <v>3</v>
      </c>
      <c r="CM198" s="6">
        <v>0</v>
      </c>
      <c r="CN198" s="6">
        <v>8</v>
      </c>
      <c r="CO198" s="6">
        <v>0</v>
      </c>
      <c r="CP198" s="37"/>
      <c r="CQ198" s="37"/>
      <c r="CR198" s="37"/>
      <c r="CS198" s="37"/>
      <c r="CT198" s="37"/>
      <c r="CU198" s="37"/>
      <c r="CV198" s="37"/>
      <c r="CW198" s="37"/>
      <c r="CX198" s="37"/>
      <c r="CY198" s="37"/>
      <c r="CZ198" s="37"/>
      <c r="DA198" s="37"/>
      <c r="DB198" s="37"/>
      <c r="DC198" s="37"/>
      <c r="DD198" s="37"/>
      <c r="DE198" s="37"/>
      <c r="DF198" s="37"/>
      <c r="DG198" s="37"/>
      <c r="DH198" s="37"/>
      <c r="DI198" s="37"/>
      <c r="DJ198" s="37"/>
      <c r="DK198" s="37"/>
      <c r="DL198" s="37"/>
      <c r="DM198" s="37"/>
      <c r="DN198" s="37"/>
      <c r="DO198" s="37"/>
      <c r="DP198" s="37"/>
      <c r="DQ198" s="37"/>
      <c r="DR198" s="37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  <c r="FF198" s="37"/>
      <c r="FG198" s="37"/>
      <c r="FH198" s="37"/>
      <c r="FI198" s="37"/>
      <c r="FJ198" s="37"/>
      <c r="FK198" s="37"/>
      <c r="FL198" s="37"/>
      <c r="FM198" s="37"/>
      <c r="FN198" s="37"/>
      <c r="FO198" s="37"/>
      <c r="FP198" s="37"/>
      <c r="FQ198" s="37"/>
      <c r="FR198" s="37"/>
      <c r="FS198" s="37"/>
      <c r="FT198" s="37"/>
      <c r="FU198" s="37"/>
      <c r="FV198" s="37"/>
      <c r="FW198" s="37"/>
      <c r="FX198" s="37"/>
      <c r="FY198" s="37"/>
      <c r="FZ198" s="37"/>
      <c r="GA198" s="37"/>
      <c r="GB198" s="37"/>
      <c r="GC198" s="37"/>
      <c r="GD198" s="37"/>
      <c r="GE198" s="37"/>
      <c r="GF198" s="37"/>
      <c r="GG198" s="37"/>
      <c r="GH198" s="37"/>
      <c r="GI198" s="37"/>
      <c r="GJ198" s="37"/>
      <c r="GK198" s="37"/>
      <c r="GL198" s="37"/>
      <c r="GM198" s="37"/>
      <c r="GN198" s="37"/>
      <c r="GO198" s="37"/>
      <c r="GP198" s="37"/>
      <c r="GQ198" s="37"/>
      <c r="GR198" s="37"/>
      <c r="GS198" s="37"/>
      <c r="GT198" s="37"/>
      <c r="GU198" s="37"/>
      <c r="GV198" s="37"/>
      <c r="GW198" s="37"/>
      <c r="GX198" s="37"/>
      <c r="GY198" s="37"/>
      <c r="GZ198" s="37"/>
      <c r="HA198" s="37"/>
      <c r="HB198" s="37"/>
      <c r="HC198" s="37"/>
      <c r="HD198" s="37"/>
      <c r="HE198" s="37"/>
      <c r="HF198" s="37"/>
      <c r="HG198" s="37"/>
      <c r="HH198" s="37"/>
      <c r="HI198" s="37"/>
      <c r="HJ198" s="37"/>
      <c r="HK198" s="37"/>
      <c r="HL198" s="37"/>
      <c r="HM198" s="37"/>
      <c r="HN198" s="37"/>
      <c r="HO198" s="37"/>
      <c r="HP198" s="37"/>
      <c r="HQ198" s="37"/>
      <c r="HR198" s="37"/>
      <c r="HS198" s="37"/>
      <c r="HT198" s="37"/>
      <c r="HU198" s="37"/>
      <c r="HV198" s="37"/>
      <c r="HW198" s="37"/>
      <c r="HX198" s="37"/>
      <c r="HY198" s="37"/>
      <c r="HZ198" s="37"/>
      <c r="IA198" s="37"/>
      <c r="IB198" s="37"/>
      <c r="IC198" s="37"/>
      <c r="ID198" s="37"/>
      <c r="IE198" s="37"/>
      <c r="IF198" s="37"/>
      <c r="IG198" s="37"/>
      <c r="IH198" s="37"/>
      <c r="II198" s="37"/>
      <c r="IJ198" s="37"/>
      <c r="IK198" s="37"/>
      <c r="IL198" s="37"/>
      <c r="IM198" s="37"/>
      <c r="IN198" s="37"/>
      <c r="IO198" s="37"/>
      <c r="IP198" s="37"/>
      <c r="IQ198" s="37"/>
      <c r="IR198" s="37"/>
      <c r="IS198" s="37"/>
      <c r="IT198" s="37"/>
      <c r="IU198" s="37"/>
      <c r="IV198" s="37"/>
      <c r="IW198" s="37"/>
      <c r="IX198" s="37"/>
      <c r="IY198" s="37"/>
      <c r="IZ198" s="37"/>
      <c r="JA198" s="37"/>
      <c r="JB198" s="37"/>
      <c r="JC198" s="37"/>
      <c r="JD198" s="37"/>
      <c r="JE198" s="37"/>
      <c r="JF198" s="37"/>
      <c r="JG198" s="37"/>
      <c r="JH198" s="37"/>
      <c r="JI198" s="37"/>
      <c r="JJ198" s="37"/>
      <c r="JK198" s="37"/>
      <c r="JL198" s="37"/>
      <c r="JM198" s="37"/>
      <c r="JN198" s="37"/>
      <c r="JO198" s="37"/>
      <c r="JP198" s="37"/>
      <c r="JQ198" s="37"/>
      <c r="JR198" s="37"/>
      <c r="JS198" s="37"/>
      <c r="JT198" s="37"/>
      <c r="JU198" s="37"/>
      <c r="JV198" s="37"/>
      <c r="JW198" s="37"/>
      <c r="JX198" s="37"/>
      <c r="JY198" s="37"/>
      <c r="JZ198" s="37"/>
      <c r="KA198" s="37"/>
      <c r="KB198" s="37"/>
      <c r="KC198" s="37"/>
      <c r="KD198" s="37"/>
      <c r="KE198" s="37"/>
      <c r="KF198" s="37"/>
      <c r="KG198" s="37"/>
      <c r="KH198" s="37"/>
      <c r="KI198" s="37"/>
      <c r="KJ198" s="37"/>
      <c r="KK198" s="37"/>
      <c r="KL198" s="37"/>
      <c r="KM198" s="37"/>
      <c r="KN198" s="37"/>
      <c r="KO198" s="37"/>
      <c r="KP198" s="37"/>
      <c r="KQ198" s="37"/>
      <c r="KR198" s="37"/>
      <c r="KS198" s="37"/>
      <c r="KT198" s="37"/>
      <c r="KU198" s="37"/>
      <c r="KV198" s="37"/>
      <c r="KW198" s="37"/>
      <c r="KX198" s="37"/>
      <c r="KY198" s="37"/>
      <c r="KZ198" s="37"/>
      <c r="LA198" s="37"/>
      <c r="LB198" s="37"/>
      <c r="LC198" s="37"/>
      <c r="LD198" s="37"/>
      <c r="LE198" s="37"/>
      <c r="LF198" s="37"/>
      <c r="LG198" s="37"/>
      <c r="LH198" s="37"/>
      <c r="LI198" s="37"/>
      <c r="LJ198" s="37"/>
      <c r="LK198" s="37"/>
      <c r="LL198" s="37"/>
      <c r="LM198" s="37"/>
      <c r="LN198" s="37"/>
      <c r="LO198" s="37"/>
      <c r="LP198" s="37"/>
      <c r="LQ198" s="37"/>
      <c r="LR198" s="37"/>
      <c r="LS198" s="37"/>
      <c r="LT198" s="37"/>
      <c r="LU198" s="37"/>
      <c r="LV198" s="37"/>
      <c r="LW198" s="37"/>
      <c r="LX198" s="37"/>
      <c r="LY198" s="37"/>
      <c r="LZ198" s="37"/>
      <c r="MA198" s="37"/>
      <c r="MB198" s="37"/>
      <c r="MC198" s="37"/>
      <c r="MD198" s="37"/>
      <c r="ME198" s="37"/>
      <c r="MF198" s="37"/>
      <c r="MG198" s="37"/>
      <c r="MH198" s="37"/>
      <c r="MI198" s="37"/>
      <c r="MJ198" s="37"/>
      <c r="MK198" s="37"/>
      <c r="ML198" s="37"/>
      <c r="MM198" s="37"/>
      <c r="MN198" s="37"/>
      <c r="MO198" s="37"/>
      <c r="MP198" s="37"/>
      <c r="MQ198" s="37"/>
      <c r="MR198" s="37"/>
      <c r="MS198" s="37"/>
      <c r="MT198" s="37"/>
      <c r="MU198" s="37"/>
      <c r="MV198" s="37"/>
      <c r="MW198" s="37"/>
      <c r="MX198" s="37"/>
      <c r="MY198" s="37"/>
      <c r="MZ198" s="37"/>
      <c r="NA198" s="37"/>
      <c r="NB198" s="37"/>
      <c r="NC198" s="37"/>
      <c r="ND198" s="37"/>
      <c r="NE198" s="37"/>
      <c r="NF198" s="37"/>
      <c r="NG198" s="37"/>
      <c r="NH198" s="37"/>
      <c r="NI198" s="37"/>
      <c r="NJ198" s="37"/>
      <c r="NK198" s="37"/>
      <c r="NL198" s="37"/>
      <c r="NM198" s="37"/>
      <c r="NN198" s="37"/>
      <c r="NO198" s="37"/>
      <c r="NP198" s="37"/>
      <c r="NQ198" s="37"/>
      <c r="NR198" s="37"/>
      <c r="NS198" s="37"/>
      <c r="NT198" s="37"/>
      <c r="NU198" s="37"/>
      <c r="NV198" s="37"/>
      <c r="NW198" s="37"/>
      <c r="NX198" s="37"/>
      <c r="NY198" s="37"/>
      <c r="NZ198" s="37"/>
      <c r="OA198" s="37"/>
      <c r="OB198" s="37"/>
      <c r="OC198" s="37"/>
      <c r="OD198" s="37"/>
      <c r="OE198" s="37"/>
      <c r="OF198" s="37"/>
      <c r="OG198" s="37"/>
      <c r="OH198" s="37"/>
      <c r="OI198" s="37"/>
      <c r="OJ198" s="37"/>
      <c r="OK198" s="37"/>
      <c r="OL198" s="37"/>
      <c r="OM198" s="37"/>
    </row>
    <row r="199" spans="1:404" s="37" customFormat="1" x14ac:dyDescent="0.3">
      <c r="A199" s="2" t="s">
        <v>92</v>
      </c>
      <c r="B199" s="2" t="s">
        <v>336</v>
      </c>
      <c r="C199" s="2" t="s">
        <v>337</v>
      </c>
      <c r="D199" s="2" t="s">
        <v>338</v>
      </c>
      <c r="E199" s="6" t="s">
        <v>104</v>
      </c>
      <c r="F199" s="5">
        <v>72</v>
      </c>
      <c r="G199" s="5">
        <v>18</v>
      </c>
      <c r="H199" s="5">
        <v>0</v>
      </c>
      <c r="I199" s="5">
        <v>0</v>
      </c>
      <c r="J199" s="5">
        <v>1</v>
      </c>
      <c r="K199" s="5">
        <v>10</v>
      </c>
      <c r="L199" s="5">
        <v>0</v>
      </c>
      <c r="M199" s="5">
        <v>1</v>
      </c>
      <c r="N199" s="5">
        <v>4</v>
      </c>
      <c r="O199" s="5">
        <v>2</v>
      </c>
      <c r="P199" s="5">
        <v>0</v>
      </c>
      <c r="Q199" s="5">
        <v>0</v>
      </c>
      <c r="R199" s="5">
        <v>9</v>
      </c>
      <c r="S199" s="5">
        <v>45</v>
      </c>
      <c r="T199" s="5">
        <v>0</v>
      </c>
      <c r="U199" s="5">
        <v>3</v>
      </c>
      <c r="V199" s="5">
        <v>12</v>
      </c>
      <c r="W199" s="5">
        <v>3</v>
      </c>
      <c r="X199" s="5">
        <v>0</v>
      </c>
      <c r="Y199" s="5">
        <v>0</v>
      </c>
      <c r="Z199" s="5">
        <v>0</v>
      </c>
      <c r="AA199" s="6" t="s">
        <v>96</v>
      </c>
      <c r="AB199" s="6" t="s">
        <v>97</v>
      </c>
      <c r="AC199" s="7"/>
      <c r="AD199" s="7"/>
      <c r="AE199" s="5" t="s">
        <v>96</v>
      </c>
      <c r="AF199" s="7"/>
      <c r="AG199" s="7"/>
      <c r="AH199" s="7"/>
      <c r="AI199" s="6"/>
      <c r="AJ199" s="5">
        <v>100</v>
      </c>
      <c r="AK199" s="8">
        <v>0</v>
      </c>
      <c r="AL199" s="8">
        <v>0.5</v>
      </c>
      <c r="AM199" s="8">
        <v>0.5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0</v>
      </c>
      <c r="AT199" s="8">
        <v>0</v>
      </c>
      <c r="AU199" s="5">
        <v>100</v>
      </c>
      <c r="AV199" s="5">
        <v>100</v>
      </c>
      <c r="AW199" s="5">
        <v>0</v>
      </c>
      <c r="AX199" s="5">
        <v>0</v>
      </c>
      <c r="AY199" s="5">
        <v>0</v>
      </c>
      <c r="AZ199" s="5">
        <v>0</v>
      </c>
      <c r="BA199" s="5">
        <v>0</v>
      </c>
      <c r="BB199" s="5">
        <v>10</v>
      </c>
      <c r="BC199" s="5">
        <v>0</v>
      </c>
      <c r="BD199" s="5">
        <v>90</v>
      </c>
      <c r="BE199" s="5">
        <v>100</v>
      </c>
      <c r="BF199" s="5">
        <v>100</v>
      </c>
      <c r="BG199" s="5">
        <v>100</v>
      </c>
      <c r="BH199" s="5">
        <v>0</v>
      </c>
      <c r="BI199" s="5">
        <v>0</v>
      </c>
      <c r="BJ199" s="5">
        <v>0</v>
      </c>
      <c r="BK199" s="5">
        <v>0</v>
      </c>
      <c r="BL199" s="5">
        <v>100</v>
      </c>
      <c r="BM199" s="5">
        <v>100</v>
      </c>
      <c r="BN199" s="5">
        <v>4</v>
      </c>
      <c r="BO199" s="5" t="s">
        <v>96</v>
      </c>
      <c r="BP199" s="5" t="s">
        <v>97</v>
      </c>
      <c r="BQ199" s="5" t="s">
        <v>98</v>
      </c>
      <c r="BR199" s="6" t="s">
        <v>97</v>
      </c>
      <c r="BS199" s="6" t="s">
        <v>97</v>
      </c>
      <c r="BT199" s="6" t="s">
        <v>97</v>
      </c>
      <c r="BU199" s="6" t="s">
        <v>97</v>
      </c>
      <c r="BV199" s="6" t="s">
        <v>97</v>
      </c>
      <c r="BW199" s="5">
        <v>1</v>
      </c>
      <c r="BX199" s="5">
        <v>1</v>
      </c>
      <c r="BY199" s="5">
        <v>20</v>
      </c>
      <c r="BZ199" s="5">
        <v>0</v>
      </c>
      <c r="CA199" s="5">
        <v>25</v>
      </c>
      <c r="CB199" s="6" t="s">
        <v>98</v>
      </c>
      <c r="CC199" s="6" t="s">
        <v>98</v>
      </c>
      <c r="CD199" s="6" t="s">
        <v>96</v>
      </c>
      <c r="CE199" s="6" t="s">
        <v>98</v>
      </c>
      <c r="CF199" s="6" t="s">
        <v>96</v>
      </c>
      <c r="CG199" s="6" t="s">
        <v>96</v>
      </c>
      <c r="CH199" s="6" t="s">
        <v>96</v>
      </c>
      <c r="CI199" s="6" t="s">
        <v>97</v>
      </c>
      <c r="CJ199" s="5">
        <v>15</v>
      </c>
      <c r="CK199" s="5">
        <v>15</v>
      </c>
      <c r="CL199" s="5">
        <v>15</v>
      </c>
      <c r="CM199" s="5">
        <v>1</v>
      </c>
      <c r="CN199" s="5">
        <v>54</v>
      </c>
      <c r="CO199" s="5">
        <v>1</v>
      </c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</row>
    <row r="200" spans="1:404" s="37" customFormat="1" x14ac:dyDescent="0.3">
      <c r="A200" s="2" t="s">
        <v>92</v>
      </c>
      <c r="B200" s="2" t="s">
        <v>336</v>
      </c>
      <c r="C200" s="2" t="s">
        <v>339</v>
      </c>
      <c r="D200" s="2" t="s">
        <v>108</v>
      </c>
      <c r="E200" s="6" t="s">
        <v>102</v>
      </c>
      <c r="F200" s="5">
        <v>42</v>
      </c>
      <c r="G200" s="5">
        <v>4</v>
      </c>
      <c r="H200" s="5">
        <v>0</v>
      </c>
      <c r="I200" s="5">
        <v>0</v>
      </c>
      <c r="J200" s="5">
        <v>4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42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6">
        <v>0</v>
      </c>
      <c r="AA200" s="6" t="s">
        <v>96</v>
      </c>
      <c r="AB200" s="6" t="s">
        <v>97</v>
      </c>
      <c r="AC200" s="7"/>
      <c r="AD200" s="7"/>
      <c r="AE200" s="7"/>
      <c r="AF200" s="7"/>
      <c r="AG200" s="7"/>
      <c r="AH200" s="7"/>
      <c r="AI200" s="6" t="s">
        <v>96</v>
      </c>
      <c r="AJ200" s="5"/>
      <c r="AK200" s="8">
        <v>0.75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0.25</v>
      </c>
      <c r="AU200" s="5">
        <v>25</v>
      </c>
      <c r="AV200" s="5">
        <v>25</v>
      </c>
      <c r="AW200" s="5">
        <v>0</v>
      </c>
      <c r="AX200" s="5">
        <v>75</v>
      </c>
      <c r="AY200" s="5">
        <v>0</v>
      </c>
      <c r="AZ200" s="5">
        <v>0</v>
      </c>
      <c r="BA200" s="5">
        <v>0</v>
      </c>
      <c r="BB200" s="5">
        <v>100</v>
      </c>
      <c r="BC200" s="5">
        <v>0</v>
      </c>
      <c r="BD200" s="5">
        <v>0</v>
      </c>
      <c r="BE200" s="5">
        <v>100</v>
      </c>
      <c r="BF200" s="5">
        <v>95</v>
      </c>
      <c r="BG200" s="5">
        <v>100</v>
      </c>
      <c r="BH200" s="5">
        <v>0</v>
      </c>
      <c r="BI200" s="5">
        <v>0</v>
      </c>
      <c r="BJ200" s="5">
        <v>0</v>
      </c>
      <c r="BK200" s="5">
        <v>0</v>
      </c>
      <c r="BL200" s="5">
        <v>100</v>
      </c>
      <c r="BM200" s="5">
        <v>0</v>
      </c>
      <c r="BN200" s="5" t="s">
        <v>98</v>
      </c>
      <c r="BO200" s="5" t="s">
        <v>96</v>
      </c>
      <c r="BP200" s="5" t="s">
        <v>96</v>
      </c>
      <c r="BQ200" s="5">
        <v>12</v>
      </c>
      <c r="BR200" s="6" t="s">
        <v>97</v>
      </c>
      <c r="BS200" s="6" t="s">
        <v>97</v>
      </c>
      <c r="BT200" s="6" t="s">
        <v>97</v>
      </c>
      <c r="BU200" s="6" t="s">
        <v>97</v>
      </c>
      <c r="BV200" s="6" t="s">
        <v>97</v>
      </c>
      <c r="BW200" s="5">
        <v>6</v>
      </c>
      <c r="BX200" s="5">
        <v>6</v>
      </c>
      <c r="BY200" s="5">
        <v>6</v>
      </c>
      <c r="BZ200" s="5">
        <v>18</v>
      </c>
      <c r="CA200" s="5">
        <v>18</v>
      </c>
      <c r="CB200" s="6" t="s">
        <v>96</v>
      </c>
      <c r="CC200" s="6" t="s">
        <v>96</v>
      </c>
      <c r="CD200" s="6" t="s">
        <v>96</v>
      </c>
      <c r="CE200" s="6" t="s">
        <v>98</v>
      </c>
      <c r="CF200" s="6" t="s">
        <v>96</v>
      </c>
      <c r="CG200" s="6" t="s">
        <v>96</v>
      </c>
      <c r="CH200" s="6" t="s">
        <v>96</v>
      </c>
      <c r="CI200" s="6" t="s">
        <v>97</v>
      </c>
      <c r="CJ200" s="5">
        <v>15</v>
      </c>
      <c r="CK200" s="5">
        <v>18</v>
      </c>
      <c r="CL200" s="5">
        <v>18</v>
      </c>
      <c r="CM200" s="5">
        <v>0</v>
      </c>
      <c r="CN200" s="5">
        <v>55</v>
      </c>
      <c r="CO200" s="5">
        <v>0</v>
      </c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</row>
    <row r="201" spans="1:404" s="37" customFormat="1" x14ac:dyDescent="0.3">
      <c r="A201" s="2" t="s">
        <v>92</v>
      </c>
      <c r="B201" s="2" t="s">
        <v>336</v>
      </c>
      <c r="C201" s="2" t="s">
        <v>340</v>
      </c>
      <c r="D201" s="2" t="s">
        <v>341</v>
      </c>
      <c r="E201" s="6" t="s">
        <v>102</v>
      </c>
      <c r="F201" s="5">
        <v>30</v>
      </c>
      <c r="G201" s="5">
        <v>5</v>
      </c>
      <c r="H201" s="5">
        <v>0</v>
      </c>
      <c r="I201" s="5">
        <v>0</v>
      </c>
      <c r="J201" s="5">
        <v>5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30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6">
        <v>0</v>
      </c>
      <c r="AA201" s="6" t="s">
        <v>96</v>
      </c>
      <c r="AB201" s="6" t="s">
        <v>97</v>
      </c>
      <c r="AC201" s="7"/>
      <c r="AD201" s="7"/>
      <c r="AE201" s="7"/>
      <c r="AF201" s="7"/>
      <c r="AG201" s="7"/>
      <c r="AH201" s="7"/>
      <c r="AI201" s="6" t="s">
        <v>96</v>
      </c>
      <c r="AJ201" s="5"/>
      <c r="AK201" s="8">
        <v>1</v>
      </c>
      <c r="AL201" s="8">
        <v>0</v>
      </c>
      <c r="AM201" s="8">
        <v>0</v>
      </c>
      <c r="AN201" s="8">
        <v>0</v>
      </c>
      <c r="AO201" s="8">
        <v>0</v>
      </c>
      <c r="AP201" s="8">
        <v>0</v>
      </c>
      <c r="AQ201" s="8">
        <v>0</v>
      </c>
      <c r="AR201" s="8">
        <v>0</v>
      </c>
      <c r="AS201" s="8">
        <v>0</v>
      </c>
      <c r="AT201" s="8">
        <v>0</v>
      </c>
      <c r="AU201" s="5">
        <v>100</v>
      </c>
      <c r="AV201" s="5">
        <v>50</v>
      </c>
      <c r="AW201" s="5">
        <v>50</v>
      </c>
      <c r="AX201" s="5">
        <v>0</v>
      </c>
      <c r="AY201" s="5">
        <v>0</v>
      </c>
      <c r="AZ201" s="5">
        <v>0</v>
      </c>
      <c r="BA201" s="5">
        <v>0</v>
      </c>
      <c r="BB201" s="5">
        <v>50</v>
      </c>
      <c r="BC201" s="5">
        <v>0</v>
      </c>
      <c r="BD201" s="5">
        <v>50</v>
      </c>
      <c r="BE201" s="5">
        <v>100</v>
      </c>
      <c r="BF201" s="5">
        <v>100</v>
      </c>
      <c r="BG201" s="5">
        <v>100</v>
      </c>
      <c r="BH201" s="5">
        <v>100</v>
      </c>
      <c r="BI201" s="5">
        <v>0</v>
      </c>
      <c r="BJ201" s="5">
        <v>0</v>
      </c>
      <c r="BK201" s="5">
        <v>0</v>
      </c>
      <c r="BL201" s="5">
        <v>100</v>
      </c>
      <c r="BM201" s="5">
        <v>100</v>
      </c>
      <c r="BN201" s="5">
        <v>2</v>
      </c>
      <c r="BO201" s="5" t="s">
        <v>96</v>
      </c>
      <c r="BP201" s="5" t="s">
        <v>97</v>
      </c>
      <c r="BQ201" s="5" t="s">
        <v>98</v>
      </c>
      <c r="BR201" s="6" t="s">
        <v>97</v>
      </c>
      <c r="BS201" s="6" t="s">
        <v>97</v>
      </c>
      <c r="BT201" s="6" t="s">
        <v>97</v>
      </c>
      <c r="BU201" s="6" t="s">
        <v>97</v>
      </c>
      <c r="BV201" s="6" t="s">
        <v>97</v>
      </c>
      <c r="BW201" s="5">
        <v>0</v>
      </c>
      <c r="BX201" s="5">
        <v>0</v>
      </c>
      <c r="BY201" s="5">
        <v>4</v>
      </c>
      <c r="BZ201" s="5">
        <v>4</v>
      </c>
      <c r="CA201" s="5">
        <v>4</v>
      </c>
      <c r="CB201" s="6" t="s">
        <v>98</v>
      </c>
      <c r="CC201" s="6" t="s">
        <v>98</v>
      </c>
      <c r="CD201" s="6" t="s">
        <v>96</v>
      </c>
      <c r="CE201" s="6" t="s">
        <v>96</v>
      </c>
      <c r="CF201" s="6" t="s">
        <v>96</v>
      </c>
      <c r="CG201" s="6" t="s">
        <v>96</v>
      </c>
      <c r="CH201" s="6" t="s">
        <v>97</v>
      </c>
      <c r="CI201" s="6" t="s">
        <v>97</v>
      </c>
      <c r="CJ201" s="5">
        <v>4</v>
      </c>
      <c r="CK201" s="5">
        <v>4</v>
      </c>
      <c r="CL201" s="5">
        <v>4</v>
      </c>
      <c r="CM201" s="5">
        <v>0</v>
      </c>
      <c r="CN201" s="5">
        <v>0</v>
      </c>
      <c r="CO201" s="5">
        <v>0</v>
      </c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</row>
    <row r="202" spans="1:404" s="37" customFormat="1" x14ac:dyDescent="0.3">
      <c r="A202" s="2" t="s">
        <v>92</v>
      </c>
      <c r="B202" s="2" t="s">
        <v>336</v>
      </c>
      <c r="C202" s="2" t="s">
        <v>340</v>
      </c>
      <c r="D202" s="2" t="s">
        <v>342</v>
      </c>
      <c r="E202" s="6" t="s">
        <v>102</v>
      </c>
      <c r="F202" s="5">
        <v>44</v>
      </c>
      <c r="G202" s="5">
        <v>11</v>
      </c>
      <c r="H202" s="5">
        <v>1</v>
      </c>
      <c r="I202" s="5">
        <v>1</v>
      </c>
      <c r="J202" s="5">
        <v>10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3</v>
      </c>
      <c r="R202" s="5">
        <v>41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6">
        <v>0</v>
      </c>
      <c r="AA202" s="6" t="s">
        <v>96</v>
      </c>
      <c r="AB202" s="6" t="s">
        <v>97</v>
      </c>
      <c r="AC202" s="7"/>
      <c r="AD202" s="7"/>
      <c r="AE202" s="7"/>
      <c r="AF202" s="7"/>
      <c r="AG202" s="7"/>
      <c r="AH202" s="7"/>
      <c r="AI202" s="6" t="s">
        <v>96</v>
      </c>
      <c r="AJ202" s="5"/>
      <c r="AK202" s="8">
        <v>1</v>
      </c>
      <c r="AL202" s="8">
        <v>0</v>
      </c>
      <c r="AM202" s="8">
        <v>0</v>
      </c>
      <c r="AN202" s="8">
        <v>0</v>
      </c>
      <c r="AO202" s="8">
        <v>0</v>
      </c>
      <c r="AP202" s="8">
        <v>0</v>
      </c>
      <c r="AQ202" s="8">
        <v>0</v>
      </c>
      <c r="AR202" s="8">
        <v>0</v>
      </c>
      <c r="AS202" s="8">
        <v>0</v>
      </c>
      <c r="AT202" s="8">
        <v>0</v>
      </c>
      <c r="AU202" s="5">
        <v>80</v>
      </c>
      <c r="AV202" s="5">
        <v>50</v>
      </c>
      <c r="AW202" s="5">
        <v>50</v>
      </c>
      <c r="AX202" s="5">
        <v>0</v>
      </c>
      <c r="AY202" s="5">
        <v>0</v>
      </c>
      <c r="AZ202" s="5">
        <v>0</v>
      </c>
      <c r="BA202" s="5">
        <v>0</v>
      </c>
      <c r="BB202" s="5">
        <v>50</v>
      </c>
      <c r="BC202" s="5">
        <v>0</v>
      </c>
      <c r="BD202" s="5">
        <v>50</v>
      </c>
      <c r="BE202" s="5">
        <v>100</v>
      </c>
      <c r="BF202" s="5">
        <v>100</v>
      </c>
      <c r="BG202" s="5">
        <v>100</v>
      </c>
      <c r="BH202" s="5">
        <v>100</v>
      </c>
      <c r="BI202" s="5">
        <v>0</v>
      </c>
      <c r="BJ202" s="5">
        <v>0</v>
      </c>
      <c r="BK202" s="5">
        <v>0</v>
      </c>
      <c r="BL202" s="5">
        <v>100</v>
      </c>
      <c r="BM202" s="5">
        <v>100</v>
      </c>
      <c r="BN202" s="5">
        <v>2</v>
      </c>
      <c r="BO202" s="5" t="s">
        <v>96</v>
      </c>
      <c r="BP202" s="5" t="s">
        <v>97</v>
      </c>
      <c r="BQ202" s="5" t="s">
        <v>98</v>
      </c>
      <c r="BR202" s="6" t="s">
        <v>97</v>
      </c>
      <c r="BS202" s="6" t="s">
        <v>97</v>
      </c>
      <c r="BT202" s="6" t="s">
        <v>97</v>
      </c>
      <c r="BU202" s="6" t="s">
        <v>97</v>
      </c>
      <c r="BV202" s="6" t="s">
        <v>97</v>
      </c>
      <c r="BW202" s="5">
        <v>0</v>
      </c>
      <c r="BX202" s="5">
        <v>0</v>
      </c>
      <c r="BY202" s="5">
        <v>4</v>
      </c>
      <c r="BZ202" s="5">
        <v>4</v>
      </c>
      <c r="CA202" s="5">
        <v>4</v>
      </c>
      <c r="CB202" s="6" t="s">
        <v>98</v>
      </c>
      <c r="CC202" s="6" t="s">
        <v>98</v>
      </c>
      <c r="CD202" s="6" t="s">
        <v>96</v>
      </c>
      <c r="CE202" s="6" t="s">
        <v>96</v>
      </c>
      <c r="CF202" s="6" t="s">
        <v>96</v>
      </c>
      <c r="CG202" s="6" t="s">
        <v>96</v>
      </c>
      <c r="CH202" s="6" t="s">
        <v>97</v>
      </c>
      <c r="CI202" s="6" t="s">
        <v>97</v>
      </c>
      <c r="CJ202" s="5">
        <v>4</v>
      </c>
      <c r="CK202" s="5">
        <v>4</v>
      </c>
      <c r="CL202" s="5">
        <v>4</v>
      </c>
      <c r="CM202" s="5">
        <v>0</v>
      </c>
      <c r="CN202" s="5">
        <v>0</v>
      </c>
      <c r="CO202" s="5">
        <v>0</v>
      </c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</row>
    <row r="203" spans="1:404" s="37" customFormat="1" x14ac:dyDescent="0.3">
      <c r="A203" s="2" t="s">
        <v>92</v>
      </c>
      <c r="B203" s="2" t="s">
        <v>336</v>
      </c>
      <c r="C203" s="2" t="s">
        <v>340</v>
      </c>
      <c r="D203" s="2" t="s">
        <v>343</v>
      </c>
      <c r="E203" s="6" t="s">
        <v>102</v>
      </c>
      <c r="F203" s="5">
        <v>34</v>
      </c>
      <c r="G203" s="5">
        <v>8</v>
      </c>
      <c r="H203" s="5">
        <v>1</v>
      </c>
      <c r="I203" s="5">
        <v>2</v>
      </c>
      <c r="J203" s="5">
        <v>6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3</v>
      </c>
      <c r="R203" s="5">
        <v>31</v>
      </c>
      <c r="S203" s="5">
        <v>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24</v>
      </c>
      <c r="Z203" s="6">
        <v>41</v>
      </c>
      <c r="AA203" s="6" t="s">
        <v>96</v>
      </c>
      <c r="AB203" s="6" t="s">
        <v>96</v>
      </c>
      <c r="AC203" s="7"/>
      <c r="AD203" s="7"/>
      <c r="AE203" s="7"/>
      <c r="AF203" s="7"/>
      <c r="AG203" s="7"/>
      <c r="AH203" s="7"/>
      <c r="AI203" s="6" t="s">
        <v>96</v>
      </c>
      <c r="AJ203" s="5"/>
      <c r="AK203" s="8">
        <v>1</v>
      </c>
      <c r="AL203" s="8">
        <v>0</v>
      </c>
      <c r="AM203" s="8">
        <v>0</v>
      </c>
      <c r="AN203" s="8">
        <v>0</v>
      </c>
      <c r="AO203" s="8">
        <v>0</v>
      </c>
      <c r="AP203" s="8">
        <v>0</v>
      </c>
      <c r="AQ203" s="8">
        <v>0</v>
      </c>
      <c r="AR203" s="8">
        <v>0</v>
      </c>
      <c r="AS203" s="8">
        <v>0</v>
      </c>
      <c r="AT203" s="8">
        <v>0</v>
      </c>
      <c r="AU203" s="5">
        <v>100</v>
      </c>
      <c r="AV203" s="5">
        <v>50</v>
      </c>
      <c r="AW203" s="5">
        <v>50</v>
      </c>
      <c r="AX203" s="5">
        <v>0</v>
      </c>
      <c r="AY203" s="5">
        <v>0</v>
      </c>
      <c r="AZ203" s="5">
        <v>0</v>
      </c>
      <c r="BA203" s="5">
        <v>0</v>
      </c>
      <c r="BB203" s="5">
        <v>50</v>
      </c>
      <c r="BC203" s="5">
        <v>0</v>
      </c>
      <c r="BD203" s="5">
        <v>50</v>
      </c>
      <c r="BE203" s="5">
        <v>100</v>
      </c>
      <c r="BF203" s="5">
        <v>100</v>
      </c>
      <c r="BG203" s="5">
        <v>100</v>
      </c>
      <c r="BH203" s="5">
        <v>100</v>
      </c>
      <c r="BI203" s="5">
        <v>5</v>
      </c>
      <c r="BJ203" s="5">
        <v>0</v>
      </c>
      <c r="BK203" s="5">
        <v>5</v>
      </c>
      <c r="BL203" s="5">
        <v>95</v>
      </c>
      <c r="BM203" s="5">
        <v>100</v>
      </c>
      <c r="BN203" s="5">
        <v>2</v>
      </c>
      <c r="BO203" s="5" t="s">
        <v>96</v>
      </c>
      <c r="BP203" s="5" t="s">
        <v>97</v>
      </c>
      <c r="BQ203" s="5" t="s">
        <v>98</v>
      </c>
      <c r="BR203" s="6" t="s">
        <v>97</v>
      </c>
      <c r="BS203" s="6" t="s">
        <v>97</v>
      </c>
      <c r="BT203" s="6" t="s">
        <v>97</v>
      </c>
      <c r="BU203" s="6" t="s">
        <v>97</v>
      </c>
      <c r="BV203" s="6" t="s">
        <v>97</v>
      </c>
      <c r="BW203" s="5">
        <v>0</v>
      </c>
      <c r="BX203" s="5">
        <v>0</v>
      </c>
      <c r="BY203" s="5">
        <v>4</v>
      </c>
      <c r="BZ203" s="5">
        <v>4</v>
      </c>
      <c r="CA203" s="5">
        <v>4</v>
      </c>
      <c r="CB203" s="6" t="s">
        <v>98</v>
      </c>
      <c r="CC203" s="6" t="s">
        <v>98</v>
      </c>
      <c r="CD203" s="6" t="s">
        <v>96</v>
      </c>
      <c r="CE203" s="6" t="s">
        <v>96</v>
      </c>
      <c r="CF203" s="6" t="s">
        <v>96</v>
      </c>
      <c r="CG203" s="6" t="s">
        <v>96</v>
      </c>
      <c r="CH203" s="6" t="s">
        <v>97</v>
      </c>
      <c r="CI203" s="6" t="s">
        <v>97</v>
      </c>
      <c r="CJ203" s="5">
        <v>4</v>
      </c>
      <c r="CK203" s="5">
        <v>4</v>
      </c>
      <c r="CL203" s="5">
        <v>4</v>
      </c>
      <c r="CM203" s="5">
        <v>0</v>
      </c>
      <c r="CN203" s="5">
        <v>0</v>
      </c>
      <c r="CO203" s="5">
        <v>0</v>
      </c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</row>
    <row r="204" spans="1:404" s="37" customFormat="1" x14ac:dyDescent="0.3">
      <c r="A204" s="2" t="s">
        <v>92</v>
      </c>
      <c r="B204" s="2" t="s">
        <v>336</v>
      </c>
      <c r="C204" s="2" t="s">
        <v>344</v>
      </c>
      <c r="D204" s="2" t="s">
        <v>218</v>
      </c>
      <c r="E204" s="6" t="s">
        <v>95</v>
      </c>
      <c r="F204" s="5">
        <v>34</v>
      </c>
      <c r="G204" s="5">
        <v>6</v>
      </c>
      <c r="H204" s="5">
        <v>0</v>
      </c>
      <c r="I204" s="5">
        <v>0</v>
      </c>
      <c r="J204" s="5">
        <v>5</v>
      </c>
      <c r="K204" s="5">
        <v>0</v>
      </c>
      <c r="L204" s="5">
        <v>0</v>
      </c>
      <c r="M204" s="5">
        <v>0</v>
      </c>
      <c r="N204" s="5">
        <v>0</v>
      </c>
      <c r="O204" s="5">
        <v>1</v>
      </c>
      <c r="P204" s="5">
        <v>0</v>
      </c>
      <c r="Q204" s="5">
        <v>0</v>
      </c>
      <c r="R204" s="5">
        <v>26</v>
      </c>
      <c r="S204" s="5">
        <v>0</v>
      </c>
      <c r="T204" s="5">
        <v>0</v>
      </c>
      <c r="U204" s="5">
        <v>0</v>
      </c>
      <c r="V204" s="5">
        <v>0</v>
      </c>
      <c r="W204" s="5">
        <v>8</v>
      </c>
      <c r="X204" s="5">
        <v>0</v>
      </c>
      <c r="Y204" s="5">
        <v>0</v>
      </c>
      <c r="Z204" s="5">
        <v>0</v>
      </c>
      <c r="AA204" s="6" t="s">
        <v>96</v>
      </c>
      <c r="AB204" s="6" t="s">
        <v>97</v>
      </c>
      <c r="AC204" s="7"/>
      <c r="AD204" s="7"/>
      <c r="AE204" s="7"/>
      <c r="AF204" s="7"/>
      <c r="AG204" s="7"/>
      <c r="AH204" s="7"/>
      <c r="AI204" s="6" t="s">
        <v>96</v>
      </c>
      <c r="AJ204" s="5"/>
      <c r="AK204" s="8">
        <v>1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0</v>
      </c>
      <c r="AR204" s="8">
        <v>0</v>
      </c>
      <c r="AS204" s="8">
        <v>0</v>
      </c>
      <c r="AT204" s="8">
        <v>0</v>
      </c>
      <c r="AU204" s="5">
        <v>100</v>
      </c>
      <c r="AV204" s="5">
        <v>50</v>
      </c>
      <c r="AW204" s="5">
        <v>50</v>
      </c>
      <c r="AX204" s="5">
        <v>0</v>
      </c>
      <c r="AY204" s="5">
        <v>0</v>
      </c>
      <c r="AZ204" s="5">
        <v>0</v>
      </c>
      <c r="BA204" s="5">
        <v>0</v>
      </c>
      <c r="BB204" s="5">
        <v>1</v>
      </c>
      <c r="BC204" s="5">
        <v>0</v>
      </c>
      <c r="BD204" s="5">
        <v>99</v>
      </c>
      <c r="BE204" s="5">
        <v>97</v>
      </c>
      <c r="BF204" s="5">
        <v>60</v>
      </c>
      <c r="BG204" s="5">
        <v>100</v>
      </c>
      <c r="BH204" s="5">
        <v>0</v>
      </c>
      <c r="BI204" s="5">
        <v>0</v>
      </c>
      <c r="BJ204" s="5">
        <v>0</v>
      </c>
      <c r="BK204" s="5">
        <v>0</v>
      </c>
      <c r="BL204" s="5">
        <v>100</v>
      </c>
      <c r="BM204" s="5">
        <v>100</v>
      </c>
      <c r="BN204" s="5">
        <v>1</v>
      </c>
      <c r="BO204" s="5" t="s">
        <v>97</v>
      </c>
      <c r="BP204" s="5" t="s">
        <v>97</v>
      </c>
      <c r="BQ204" s="5" t="s">
        <v>98</v>
      </c>
      <c r="BR204" s="6" t="s">
        <v>96</v>
      </c>
      <c r="BS204" s="6" t="s">
        <v>97</v>
      </c>
      <c r="BT204" s="6" t="s">
        <v>97</v>
      </c>
      <c r="BU204" s="6" t="s">
        <v>97</v>
      </c>
      <c r="BV204" s="6" t="s">
        <v>97</v>
      </c>
      <c r="BW204" s="5">
        <v>7</v>
      </c>
      <c r="BX204" s="5">
        <v>20</v>
      </c>
      <c r="BY204" s="5">
        <v>20</v>
      </c>
      <c r="BZ204" s="5">
        <v>20</v>
      </c>
      <c r="CA204" s="5">
        <v>20</v>
      </c>
      <c r="CB204" s="6" t="s">
        <v>98</v>
      </c>
      <c r="CC204" s="6" t="s">
        <v>98</v>
      </c>
      <c r="CD204" s="6" t="s">
        <v>98</v>
      </c>
      <c r="CE204" s="6" t="s">
        <v>98</v>
      </c>
      <c r="CF204" s="6" t="s">
        <v>98</v>
      </c>
      <c r="CG204" s="6" t="s">
        <v>96</v>
      </c>
      <c r="CH204" s="6" t="s">
        <v>96</v>
      </c>
      <c r="CI204" s="6" t="s">
        <v>97</v>
      </c>
      <c r="CJ204" s="5">
        <v>7</v>
      </c>
      <c r="CK204" s="5">
        <v>20</v>
      </c>
      <c r="CL204" s="5">
        <v>20</v>
      </c>
      <c r="CM204" s="5">
        <v>0</v>
      </c>
      <c r="CN204" s="5">
        <v>40</v>
      </c>
      <c r="CO204" s="5">
        <v>0</v>
      </c>
      <c r="CP204"/>
      <c r="CQ204"/>
      <c r="CR204"/>
      <c r="ON204"/>
    </row>
    <row r="205" spans="1:404" s="37" customFormat="1" x14ac:dyDescent="0.3">
      <c r="A205" s="2" t="s">
        <v>92</v>
      </c>
      <c r="B205" s="2" t="s">
        <v>336</v>
      </c>
      <c r="C205" s="2" t="s">
        <v>345</v>
      </c>
      <c r="D205" s="2" t="s">
        <v>108</v>
      </c>
      <c r="E205" s="6" t="s">
        <v>102</v>
      </c>
      <c r="F205" s="5">
        <v>30</v>
      </c>
      <c r="G205" s="5">
        <v>6</v>
      </c>
      <c r="H205" s="5">
        <v>0</v>
      </c>
      <c r="I205" s="5">
        <v>0</v>
      </c>
      <c r="J205" s="5">
        <v>6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30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  <c r="AA205" s="6" t="s">
        <v>96</v>
      </c>
      <c r="AB205" s="6" t="s">
        <v>97</v>
      </c>
      <c r="AC205" s="7"/>
      <c r="AD205" s="7"/>
      <c r="AE205" s="7"/>
      <c r="AF205" s="7"/>
      <c r="AG205" s="7"/>
      <c r="AH205" s="7"/>
      <c r="AI205" s="6" t="s">
        <v>96</v>
      </c>
      <c r="AJ205" s="5"/>
      <c r="AK205" s="8">
        <v>0.9</v>
      </c>
      <c r="AL205" s="8">
        <v>0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0</v>
      </c>
      <c r="AS205" s="8">
        <v>0</v>
      </c>
      <c r="AT205" s="8">
        <v>0.1</v>
      </c>
      <c r="AU205" s="5">
        <v>100</v>
      </c>
      <c r="AV205" s="5">
        <v>100</v>
      </c>
      <c r="AW205" s="5">
        <v>0</v>
      </c>
      <c r="AX205" s="5">
        <v>0</v>
      </c>
      <c r="AY205" s="5">
        <v>0</v>
      </c>
      <c r="AZ205" s="5">
        <v>0</v>
      </c>
      <c r="BA205" s="5">
        <v>0</v>
      </c>
      <c r="BB205" s="5">
        <v>20</v>
      </c>
      <c r="BC205" s="5">
        <v>0</v>
      </c>
      <c r="BD205" s="5">
        <v>80</v>
      </c>
      <c r="BE205" s="5">
        <v>100</v>
      </c>
      <c r="BF205" s="5">
        <v>100</v>
      </c>
      <c r="BG205" s="5">
        <v>100</v>
      </c>
      <c r="BH205" s="5">
        <v>0</v>
      </c>
      <c r="BI205" s="5">
        <v>0</v>
      </c>
      <c r="BJ205" s="5">
        <v>0</v>
      </c>
      <c r="BK205" s="5">
        <v>0</v>
      </c>
      <c r="BL205" s="5">
        <v>100</v>
      </c>
      <c r="BM205" s="5">
        <v>100</v>
      </c>
      <c r="BN205" s="5">
        <v>2</v>
      </c>
      <c r="BO205" s="5" t="s">
        <v>96</v>
      </c>
      <c r="BP205" s="5" t="s">
        <v>97</v>
      </c>
      <c r="BQ205" s="5" t="s">
        <v>98</v>
      </c>
      <c r="BR205" s="6" t="s">
        <v>97</v>
      </c>
      <c r="BS205" s="6" t="s">
        <v>97</v>
      </c>
      <c r="BT205" s="6" t="s">
        <v>97</v>
      </c>
      <c r="BU205" s="6" t="s">
        <v>97</v>
      </c>
      <c r="BV205" s="6" t="s">
        <v>97</v>
      </c>
      <c r="BW205" s="5">
        <v>2</v>
      </c>
      <c r="BX205" s="5">
        <v>2</v>
      </c>
      <c r="BY205" s="5">
        <v>10</v>
      </c>
      <c r="BZ205" s="5">
        <v>10</v>
      </c>
      <c r="CA205" s="5">
        <v>14</v>
      </c>
      <c r="CB205" s="6" t="s">
        <v>96</v>
      </c>
      <c r="CC205" s="6" t="s">
        <v>96</v>
      </c>
      <c r="CD205" s="6" t="s">
        <v>96</v>
      </c>
      <c r="CE205" s="6" t="s">
        <v>96</v>
      </c>
      <c r="CF205" s="6" t="s">
        <v>96</v>
      </c>
      <c r="CG205" s="6" t="s">
        <v>97</v>
      </c>
      <c r="CH205" s="6" t="s">
        <v>96</v>
      </c>
      <c r="CI205" s="6" t="s">
        <v>97</v>
      </c>
      <c r="CJ205" s="5">
        <v>12</v>
      </c>
      <c r="CK205" s="5">
        <v>12</v>
      </c>
      <c r="CL205" s="5">
        <v>12</v>
      </c>
      <c r="CM205" s="5">
        <v>0</v>
      </c>
      <c r="CN205" s="5">
        <v>46</v>
      </c>
      <c r="CO205" s="5">
        <v>2</v>
      </c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</row>
    <row r="206" spans="1:404" s="37" customFormat="1" x14ac:dyDescent="0.3">
      <c r="A206" s="2" t="s">
        <v>92</v>
      </c>
      <c r="B206" s="2" t="s">
        <v>336</v>
      </c>
      <c r="C206" s="2" t="s">
        <v>346</v>
      </c>
      <c r="D206" s="2" t="s">
        <v>347</v>
      </c>
      <c r="E206" s="6" t="s">
        <v>95</v>
      </c>
      <c r="F206" s="5">
        <v>102</v>
      </c>
      <c r="G206" s="5">
        <v>21</v>
      </c>
      <c r="H206" s="5">
        <v>0</v>
      </c>
      <c r="I206" s="5">
        <v>0</v>
      </c>
      <c r="J206" s="5">
        <v>1</v>
      </c>
      <c r="K206" s="5">
        <v>0</v>
      </c>
      <c r="L206" s="5">
        <v>0</v>
      </c>
      <c r="M206" s="5">
        <v>0</v>
      </c>
      <c r="N206" s="5">
        <v>20</v>
      </c>
      <c r="O206" s="5">
        <v>0</v>
      </c>
      <c r="P206" s="5">
        <v>0</v>
      </c>
      <c r="Q206" s="5">
        <v>0</v>
      </c>
      <c r="R206" s="5">
        <v>5</v>
      </c>
      <c r="S206" s="5">
        <v>0</v>
      </c>
      <c r="T206" s="5">
        <v>0</v>
      </c>
      <c r="U206" s="5">
        <v>0</v>
      </c>
      <c r="V206" s="5">
        <v>97</v>
      </c>
      <c r="W206" s="5">
        <v>0</v>
      </c>
      <c r="X206" s="5">
        <v>0</v>
      </c>
      <c r="Y206" s="5">
        <v>0</v>
      </c>
      <c r="Z206" s="6">
        <v>0</v>
      </c>
      <c r="AA206" s="6" t="s">
        <v>96</v>
      </c>
      <c r="AB206" s="6" t="s">
        <v>97</v>
      </c>
      <c r="AC206" s="7"/>
      <c r="AD206" s="7"/>
      <c r="AE206" s="7"/>
      <c r="AF206" s="7"/>
      <c r="AG206" s="7"/>
      <c r="AH206" s="7"/>
      <c r="AI206" s="6" t="s">
        <v>96</v>
      </c>
      <c r="AJ206" s="5"/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1</v>
      </c>
      <c r="AU206" s="5">
        <v>100</v>
      </c>
      <c r="AV206" s="5">
        <v>100</v>
      </c>
      <c r="AW206" s="5">
        <v>0</v>
      </c>
      <c r="AX206" s="5">
        <v>0</v>
      </c>
      <c r="AY206" s="5">
        <v>0</v>
      </c>
      <c r="AZ206" s="5">
        <v>0</v>
      </c>
      <c r="BA206" s="5">
        <v>0</v>
      </c>
      <c r="BB206" s="5">
        <v>0</v>
      </c>
      <c r="BC206" s="5">
        <v>0</v>
      </c>
      <c r="BD206" s="5">
        <v>100</v>
      </c>
      <c r="BE206" s="5">
        <v>100</v>
      </c>
      <c r="BF206" s="5">
        <v>0</v>
      </c>
      <c r="BG206" s="5">
        <v>0</v>
      </c>
      <c r="BH206" s="5">
        <v>0</v>
      </c>
      <c r="BI206" s="5">
        <v>0</v>
      </c>
      <c r="BJ206" s="5">
        <v>0</v>
      </c>
      <c r="BK206" s="5">
        <v>0</v>
      </c>
      <c r="BL206" s="5">
        <v>100</v>
      </c>
      <c r="BM206" s="5">
        <v>0</v>
      </c>
      <c r="BN206" s="5" t="s">
        <v>98</v>
      </c>
      <c r="BO206" s="5" t="s">
        <v>97</v>
      </c>
      <c r="BP206" s="5" t="s">
        <v>96</v>
      </c>
      <c r="BQ206" s="5">
        <v>12</v>
      </c>
      <c r="BR206" s="6" t="s">
        <v>97</v>
      </c>
      <c r="BS206" s="6" t="s">
        <v>97</v>
      </c>
      <c r="BT206" s="6" t="s">
        <v>97</v>
      </c>
      <c r="BU206" s="6" t="s">
        <v>97</v>
      </c>
      <c r="BV206" s="6" t="s">
        <v>97</v>
      </c>
      <c r="BW206" s="5">
        <v>0</v>
      </c>
      <c r="BX206" s="5">
        <v>0</v>
      </c>
      <c r="BY206" s="5">
        <v>0</v>
      </c>
      <c r="BZ206" s="5">
        <v>22</v>
      </c>
      <c r="CA206" s="5">
        <v>33</v>
      </c>
      <c r="CB206" s="6" t="s">
        <v>98</v>
      </c>
      <c r="CC206" s="6" t="s">
        <v>98</v>
      </c>
      <c r="CD206" s="6" t="s">
        <v>98</v>
      </c>
      <c r="CE206" s="6" t="s">
        <v>96</v>
      </c>
      <c r="CF206" s="6" t="s">
        <v>96</v>
      </c>
      <c r="CG206" s="6" t="s">
        <v>96</v>
      </c>
      <c r="CH206" s="6" t="s">
        <v>96</v>
      </c>
      <c r="CI206" s="7" t="s">
        <v>97</v>
      </c>
      <c r="CJ206" s="5">
        <v>5</v>
      </c>
      <c r="CK206" s="5">
        <v>5</v>
      </c>
      <c r="CL206" s="5">
        <v>5</v>
      </c>
      <c r="CM206" s="5">
        <v>0</v>
      </c>
      <c r="CN206" s="5">
        <v>33</v>
      </c>
      <c r="CO206" s="5">
        <v>0</v>
      </c>
      <c r="CP206"/>
      <c r="CQ206"/>
      <c r="CR206"/>
      <c r="ON206"/>
    </row>
    <row r="207" spans="1:404" s="37" customFormat="1" x14ac:dyDescent="0.3">
      <c r="A207" s="2" t="s">
        <v>92</v>
      </c>
      <c r="B207" s="2" t="s">
        <v>336</v>
      </c>
      <c r="C207" s="2" t="s">
        <v>346</v>
      </c>
      <c r="D207" s="2" t="s">
        <v>348</v>
      </c>
      <c r="E207" s="6" t="s">
        <v>95</v>
      </c>
      <c r="F207" s="5">
        <v>38</v>
      </c>
      <c r="G207" s="5">
        <v>4</v>
      </c>
      <c r="H207" s="5">
        <v>0</v>
      </c>
      <c r="I207" s="5">
        <v>0</v>
      </c>
      <c r="J207" s="5">
        <v>4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38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6">
        <v>0</v>
      </c>
      <c r="AA207" s="6" t="s">
        <v>96</v>
      </c>
      <c r="AB207" s="6" t="s">
        <v>97</v>
      </c>
      <c r="AC207" s="7"/>
      <c r="AD207" s="7"/>
      <c r="AE207" s="7"/>
      <c r="AF207" s="7"/>
      <c r="AG207" s="7"/>
      <c r="AH207" s="7"/>
      <c r="AI207" s="6" t="s">
        <v>96</v>
      </c>
      <c r="AJ207" s="5"/>
      <c r="AK207" s="8">
        <v>1</v>
      </c>
      <c r="AL207" s="8">
        <v>0</v>
      </c>
      <c r="AM207" s="8">
        <v>0</v>
      </c>
      <c r="AN207" s="8">
        <v>0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5">
        <v>100</v>
      </c>
      <c r="AV207" s="5">
        <v>70</v>
      </c>
      <c r="AW207" s="5">
        <v>30</v>
      </c>
      <c r="AX207" s="5">
        <v>0</v>
      </c>
      <c r="AY207" s="5">
        <v>0</v>
      </c>
      <c r="AZ207" s="5">
        <v>0</v>
      </c>
      <c r="BA207" s="5">
        <v>0</v>
      </c>
      <c r="BB207" s="5">
        <v>0</v>
      </c>
      <c r="BC207" s="5">
        <v>0</v>
      </c>
      <c r="BD207" s="5">
        <v>100</v>
      </c>
      <c r="BE207" s="5">
        <v>100</v>
      </c>
      <c r="BF207" s="5">
        <v>0</v>
      </c>
      <c r="BG207" s="5">
        <v>0</v>
      </c>
      <c r="BH207" s="5">
        <v>0</v>
      </c>
      <c r="BI207" s="5">
        <v>0</v>
      </c>
      <c r="BJ207" s="5">
        <v>0</v>
      </c>
      <c r="BK207" s="5">
        <v>0</v>
      </c>
      <c r="BL207" s="5">
        <v>100</v>
      </c>
      <c r="BM207" s="5">
        <v>0</v>
      </c>
      <c r="BN207" s="5" t="s">
        <v>98</v>
      </c>
      <c r="BO207" s="5" t="s">
        <v>97</v>
      </c>
      <c r="BP207" s="5" t="s">
        <v>96</v>
      </c>
      <c r="BQ207" s="5">
        <v>12</v>
      </c>
      <c r="BR207" s="6" t="s">
        <v>97</v>
      </c>
      <c r="BS207" s="6" t="s">
        <v>97</v>
      </c>
      <c r="BT207" s="6" t="s">
        <v>97</v>
      </c>
      <c r="BU207" s="6" t="s">
        <v>97</v>
      </c>
      <c r="BV207" s="6" t="s">
        <v>97</v>
      </c>
      <c r="BW207" s="5">
        <v>0</v>
      </c>
      <c r="BX207" s="5">
        <v>0</v>
      </c>
      <c r="BY207" s="5">
        <v>0</v>
      </c>
      <c r="BZ207" s="5">
        <v>22</v>
      </c>
      <c r="CA207" s="5">
        <v>33</v>
      </c>
      <c r="CB207" s="6" t="s">
        <v>98</v>
      </c>
      <c r="CC207" s="6" t="s">
        <v>98</v>
      </c>
      <c r="CD207" s="6" t="s">
        <v>98</v>
      </c>
      <c r="CE207" s="6" t="s">
        <v>96</v>
      </c>
      <c r="CF207" s="6" t="s">
        <v>96</v>
      </c>
      <c r="CG207" s="6" t="s">
        <v>96</v>
      </c>
      <c r="CH207" s="6" t="s">
        <v>96</v>
      </c>
      <c r="CI207" s="7" t="s">
        <v>97</v>
      </c>
      <c r="CJ207" s="5">
        <v>5</v>
      </c>
      <c r="CK207" s="5">
        <v>5</v>
      </c>
      <c r="CL207" s="5">
        <v>5</v>
      </c>
      <c r="CM207" s="5">
        <v>0</v>
      </c>
      <c r="CN207" s="5">
        <v>33</v>
      </c>
      <c r="CO207" s="5">
        <v>0</v>
      </c>
      <c r="CP207"/>
      <c r="CQ207"/>
      <c r="CR207"/>
      <c r="ON207"/>
    </row>
    <row r="208" spans="1:404" s="37" customFormat="1" x14ac:dyDescent="0.3">
      <c r="A208" s="2" t="s">
        <v>92</v>
      </c>
      <c r="B208" s="2" t="s">
        <v>336</v>
      </c>
      <c r="C208" s="2" t="s">
        <v>349</v>
      </c>
      <c r="D208" s="2" t="s">
        <v>110</v>
      </c>
      <c r="E208" s="6" t="s">
        <v>95</v>
      </c>
      <c r="F208" s="5">
        <v>160</v>
      </c>
      <c r="G208" s="5">
        <v>19</v>
      </c>
      <c r="H208" s="5">
        <v>0</v>
      </c>
      <c r="I208" s="5">
        <v>0</v>
      </c>
      <c r="J208" s="5">
        <v>9</v>
      </c>
      <c r="K208" s="5">
        <v>10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88</v>
      </c>
      <c r="S208" s="5">
        <v>72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6" t="s">
        <v>96</v>
      </c>
      <c r="AB208" s="6" t="s">
        <v>97</v>
      </c>
      <c r="AC208" s="7"/>
      <c r="AD208" s="7"/>
      <c r="AE208" s="7"/>
      <c r="AF208" s="7"/>
      <c r="AG208" s="7"/>
      <c r="AH208" s="7"/>
      <c r="AI208" s="6" t="s">
        <v>96</v>
      </c>
      <c r="AJ208" s="5"/>
      <c r="AK208" s="8">
        <v>0.03</v>
      </c>
      <c r="AL208" s="8">
        <v>0.3</v>
      </c>
      <c r="AM208" s="8">
        <v>0.4</v>
      </c>
      <c r="AN208" s="8">
        <v>0</v>
      </c>
      <c r="AO208" s="8">
        <v>0</v>
      </c>
      <c r="AP208" s="8">
        <v>0</v>
      </c>
      <c r="AQ208" s="8">
        <v>0.27</v>
      </c>
      <c r="AR208" s="8">
        <v>0</v>
      </c>
      <c r="AS208" s="8">
        <v>0</v>
      </c>
      <c r="AT208" s="8">
        <v>0</v>
      </c>
      <c r="AU208" s="5">
        <v>5</v>
      </c>
      <c r="AV208" s="5">
        <v>5</v>
      </c>
      <c r="AW208" s="5">
        <v>0</v>
      </c>
      <c r="AX208" s="5">
        <v>95</v>
      </c>
      <c r="AY208" s="5">
        <v>0</v>
      </c>
      <c r="AZ208" s="5">
        <v>0</v>
      </c>
      <c r="BA208" s="5">
        <v>0</v>
      </c>
      <c r="BB208" s="5">
        <v>0</v>
      </c>
      <c r="BC208" s="5">
        <v>0</v>
      </c>
      <c r="BD208" s="5">
        <v>100</v>
      </c>
      <c r="BE208" s="5">
        <v>100</v>
      </c>
      <c r="BF208" s="5">
        <v>90</v>
      </c>
      <c r="BG208" s="5">
        <v>100</v>
      </c>
      <c r="BH208" s="5">
        <v>3</v>
      </c>
      <c r="BI208" s="5">
        <v>3</v>
      </c>
      <c r="BJ208" s="5">
        <v>0</v>
      </c>
      <c r="BK208" s="5">
        <v>0</v>
      </c>
      <c r="BL208" s="5">
        <v>100</v>
      </c>
      <c r="BM208" s="5">
        <v>100</v>
      </c>
      <c r="BN208" s="5">
        <v>1</v>
      </c>
      <c r="BO208" s="5" t="s">
        <v>96</v>
      </c>
      <c r="BP208" s="5" t="s">
        <v>96</v>
      </c>
      <c r="BQ208" s="5">
        <v>12</v>
      </c>
      <c r="BR208" s="6" t="s">
        <v>96</v>
      </c>
      <c r="BS208" s="6" t="s">
        <v>97</v>
      </c>
      <c r="BT208" s="6" t="s">
        <v>97</v>
      </c>
      <c r="BU208" s="6" t="s">
        <v>97</v>
      </c>
      <c r="BV208" s="6" t="s">
        <v>97</v>
      </c>
      <c r="BW208" s="5">
        <v>1</v>
      </c>
      <c r="BX208" s="5">
        <v>4</v>
      </c>
      <c r="BY208" s="5">
        <v>4</v>
      </c>
      <c r="BZ208" s="5">
        <v>16</v>
      </c>
      <c r="CA208" s="5">
        <v>13</v>
      </c>
      <c r="CB208" s="6" t="s">
        <v>98</v>
      </c>
      <c r="CC208" s="6" t="s">
        <v>96</v>
      </c>
      <c r="CD208" s="6" t="s">
        <v>96</v>
      </c>
      <c r="CE208" s="6" t="s">
        <v>96</v>
      </c>
      <c r="CF208" s="6" t="s">
        <v>96</v>
      </c>
      <c r="CG208" s="6" t="s">
        <v>96</v>
      </c>
      <c r="CH208" s="6" t="s">
        <v>96</v>
      </c>
      <c r="CI208" s="6" t="s">
        <v>96</v>
      </c>
      <c r="CJ208" s="5">
        <v>4</v>
      </c>
      <c r="CK208" s="5">
        <v>4</v>
      </c>
      <c r="CL208" s="5">
        <v>15</v>
      </c>
      <c r="CM208" s="5">
        <v>1</v>
      </c>
      <c r="CN208" s="5">
        <v>61</v>
      </c>
      <c r="CO208" s="5">
        <v>1</v>
      </c>
      <c r="CP208"/>
      <c r="CQ208"/>
      <c r="CR208"/>
      <c r="ON208"/>
    </row>
    <row r="209" spans="1:404" x14ac:dyDescent="0.3">
      <c r="A209" s="2" t="s">
        <v>92</v>
      </c>
      <c r="B209" s="2" t="s">
        <v>336</v>
      </c>
      <c r="C209" s="2" t="s">
        <v>1622</v>
      </c>
      <c r="D209" s="6" t="s">
        <v>1555</v>
      </c>
      <c r="E209" s="6" t="s">
        <v>102</v>
      </c>
      <c r="F209" s="6">
        <v>318</v>
      </c>
      <c r="G209" s="72">
        <f>86*87%</f>
        <v>74.819999999999993</v>
      </c>
      <c r="H209" s="6" t="s">
        <v>98</v>
      </c>
      <c r="I209" s="6" t="s">
        <v>98</v>
      </c>
      <c r="J209" s="6" t="s">
        <v>98</v>
      </c>
      <c r="K209" s="6" t="s">
        <v>98</v>
      </c>
      <c r="L209" s="6" t="s">
        <v>98</v>
      </c>
      <c r="M209" s="6" t="s">
        <v>98</v>
      </c>
      <c r="N209" s="6" t="s">
        <v>98</v>
      </c>
      <c r="O209" s="6" t="s">
        <v>98</v>
      </c>
      <c r="P209" s="6" t="s">
        <v>98</v>
      </c>
      <c r="Q209" s="6" t="s">
        <v>98</v>
      </c>
      <c r="R209" s="6" t="s">
        <v>98</v>
      </c>
      <c r="S209" s="6" t="s">
        <v>98</v>
      </c>
      <c r="T209" s="6" t="s">
        <v>98</v>
      </c>
      <c r="U209" s="6" t="s">
        <v>98</v>
      </c>
      <c r="V209" s="6" t="s">
        <v>98</v>
      </c>
      <c r="W209" s="6" t="s">
        <v>98</v>
      </c>
      <c r="X209" s="6" t="s">
        <v>98</v>
      </c>
      <c r="Y209" s="6">
        <v>0</v>
      </c>
      <c r="Z209" s="6">
        <v>0</v>
      </c>
      <c r="AA209" s="6" t="s">
        <v>98</v>
      </c>
      <c r="AB209" s="6" t="s">
        <v>98</v>
      </c>
      <c r="AC209" s="7"/>
      <c r="AD209" s="7"/>
      <c r="AE209" s="7"/>
      <c r="AF209" s="7"/>
      <c r="AG209" s="7"/>
      <c r="AH209" s="7"/>
      <c r="AI209" s="6" t="s">
        <v>96</v>
      </c>
      <c r="AJ209" s="5"/>
      <c r="AK209" s="6" t="s">
        <v>98</v>
      </c>
      <c r="AL209" s="6" t="s">
        <v>98</v>
      </c>
      <c r="AM209" s="6" t="s">
        <v>98</v>
      </c>
      <c r="AN209" s="6" t="s">
        <v>98</v>
      </c>
      <c r="AO209" s="6" t="s">
        <v>98</v>
      </c>
      <c r="AP209" s="6" t="s">
        <v>98</v>
      </c>
      <c r="AQ209" s="6" t="s">
        <v>98</v>
      </c>
      <c r="AR209" s="6" t="s">
        <v>98</v>
      </c>
      <c r="AS209" s="6" t="s">
        <v>98</v>
      </c>
      <c r="AT209" s="6" t="s">
        <v>98</v>
      </c>
      <c r="AU209" s="6">
        <v>100</v>
      </c>
      <c r="AV209" s="6">
        <v>25</v>
      </c>
      <c r="AW209" s="6">
        <v>70</v>
      </c>
      <c r="AX209" s="6">
        <v>5</v>
      </c>
      <c r="AY209" s="6">
        <v>0</v>
      </c>
      <c r="AZ209" s="6">
        <v>0</v>
      </c>
      <c r="BA209" s="6">
        <v>0</v>
      </c>
      <c r="BB209" s="6">
        <v>100</v>
      </c>
      <c r="BC209" s="6">
        <v>0</v>
      </c>
      <c r="BD209" s="6">
        <v>0</v>
      </c>
      <c r="BE209" s="6">
        <v>100</v>
      </c>
      <c r="BF209" s="6">
        <v>100</v>
      </c>
      <c r="BG209" s="6">
        <v>100</v>
      </c>
      <c r="BH209" s="6">
        <v>0</v>
      </c>
      <c r="BI209" s="6">
        <v>0</v>
      </c>
      <c r="BJ209" s="6">
        <v>0</v>
      </c>
      <c r="BK209" s="6">
        <v>5</v>
      </c>
      <c r="BL209" s="6">
        <v>95</v>
      </c>
      <c r="BM209" s="6">
        <v>100</v>
      </c>
      <c r="BN209" s="6">
        <v>2</v>
      </c>
      <c r="BO209" s="6" t="s">
        <v>96</v>
      </c>
      <c r="BP209" s="6" t="s">
        <v>96</v>
      </c>
      <c r="BQ209" s="6">
        <v>1</v>
      </c>
      <c r="BR209" s="6" t="s">
        <v>97</v>
      </c>
      <c r="BS209" s="6" t="s">
        <v>97</v>
      </c>
      <c r="BT209" s="6" t="s">
        <v>97</v>
      </c>
      <c r="BU209" s="6" t="s">
        <v>96</v>
      </c>
      <c r="BV209" s="6" t="s">
        <v>96</v>
      </c>
      <c r="BW209" s="5">
        <v>0</v>
      </c>
      <c r="BX209" s="5">
        <v>0</v>
      </c>
      <c r="BY209" s="5">
        <v>3</v>
      </c>
      <c r="BZ209" s="5">
        <v>21</v>
      </c>
      <c r="CA209" s="5">
        <v>23</v>
      </c>
      <c r="CB209" s="6" t="s">
        <v>98</v>
      </c>
      <c r="CC209" s="6" t="s">
        <v>98</v>
      </c>
      <c r="CD209" s="6" t="s">
        <v>98</v>
      </c>
      <c r="CE209" s="6" t="s">
        <v>98</v>
      </c>
      <c r="CF209" s="6" t="s">
        <v>98</v>
      </c>
      <c r="CG209" s="6" t="s">
        <v>98</v>
      </c>
      <c r="CH209" s="6" t="s">
        <v>98</v>
      </c>
      <c r="CI209" s="6" t="s">
        <v>98</v>
      </c>
      <c r="CJ209" s="6">
        <v>3</v>
      </c>
      <c r="CK209" s="6">
        <v>20</v>
      </c>
      <c r="CL209" s="6">
        <v>20</v>
      </c>
      <c r="CM209" s="6">
        <v>0</v>
      </c>
      <c r="CN209" s="6">
        <v>20</v>
      </c>
      <c r="CO209" s="6">
        <v>0</v>
      </c>
      <c r="CP209" s="37"/>
      <c r="CQ209" s="37"/>
      <c r="CR209" s="37"/>
      <c r="CS209" s="37"/>
      <c r="CT209" s="37"/>
      <c r="CU209" s="37"/>
      <c r="CV209" s="37"/>
      <c r="CW209" s="37"/>
      <c r="CX209" s="37"/>
      <c r="CY209" s="37"/>
      <c r="CZ209" s="37"/>
      <c r="DA209" s="37"/>
      <c r="DB209" s="37"/>
      <c r="DC209" s="37"/>
      <c r="DD209" s="37"/>
      <c r="DE209" s="37"/>
      <c r="DF209" s="37"/>
      <c r="DG209" s="37"/>
      <c r="DH209" s="37"/>
      <c r="DI209" s="37"/>
      <c r="DJ209" s="37"/>
      <c r="DK209" s="37"/>
      <c r="DL209" s="37"/>
      <c r="DM209" s="37"/>
      <c r="DN209" s="37"/>
      <c r="DO209" s="37"/>
      <c r="DP209" s="37"/>
      <c r="DQ209" s="37"/>
      <c r="DR209" s="37"/>
      <c r="DS209" s="37"/>
      <c r="DT209" s="37"/>
      <c r="DU209" s="37"/>
      <c r="DV209" s="37"/>
      <c r="DW209" s="37"/>
      <c r="DX209" s="37"/>
      <c r="DY209" s="37"/>
      <c r="DZ209" s="37"/>
      <c r="EA209" s="37"/>
      <c r="EB209" s="37"/>
      <c r="EC209" s="37"/>
      <c r="ED209" s="37"/>
      <c r="EE209" s="37"/>
      <c r="EF209" s="37"/>
      <c r="EG209" s="37"/>
      <c r="EH209" s="37"/>
      <c r="EI209" s="37"/>
      <c r="EJ209" s="37"/>
      <c r="EK209" s="37"/>
      <c r="EL209" s="37"/>
      <c r="EM209" s="37"/>
      <c r="EN209" s="37"/>
      <c r="EO209" s="37"/>
      <c r="EP209" s="37"/>
      <c r="EQ209" s="37"/>
      <c r="ER209" s="37"/>
      <c r="ES209" s="37"/>
      <c r="ET209" s="37"/>
      <c r="EU209" s="37"/>
      <c r="EV209" s="37"/>
      <c r="EW209" s="37"/>
      <c r="EX209" s="37"/>
      <c r="EY209" s="37"/>
      <c r="EZ209" s="37"/>
      <c r="FA209" s="37"/>
      <c r="FB209" s="37"/>
      <c r="FC209" s="37"/>
      <c r="FD209" s="37"/>
      <c r="FE209" s="37"/>
      <c r="FF209" s="37"/>
      <c r="FG209" s="37"/>
      <c r="FH209" s="37"/>
      <c r="FI209" s="37"/>
      <c r="FJ209" s="37"/>
      <c r="FK209" s="37"/>
      <c r="FL209" s="37"/>
      <c r="FM209" s="37"/>
      <c r="FN209" s="37"/>
      <c r="FO209" s="37"/>
      <c r="FP209" s="37"/>
      <c r="FQ209" s="37"/>
      <c r="FR209" s="37"/>
      <c r="FS209" s="37"/>
      <c r="FT209" s="37"/>
      <c r="FU209" s="37"/>
      <c r="FV209" s="37"/>
      <c r="FW209" s="37"/>
      <c r="FX209" s="37"/>
      <c r="FY209" s="37"/>
      <c r="FZ209" s="37"/>
      <c r="GA209" s="37"/>
      <c r="GB209" s="37"/>
      <c r="GC209" s="37"/>
      <c r="GD209" s="37"/>
      <c r="GE209" s="37"/>
      <c r="GF209" s="37"/>
      <c r="GG209" s="37"/>
      <c r="GH209" s="37"/>
      <c r="GI209" s="37"/>
      <c r="GJ209" s="37"/>
      <c r="GK209" s="37"/>
      <c r="GL209" s="37"/>
      <c r="GM209" s="37"/>
      <c r="GN209" s="37"/>
      <c r="GO209" s="37"/>
      <c r="GP209" s="37"/>
      <c r="GQ209" s="37"/>
      <c r="GR209" s="37"/>
      <c r="GS209" s="37"/>
      <c r="GT209" s="37"/>
      <c r="GU209" s="37"/>
      <c r="GV209" s="37"/>
      <c r="GW209" s="37"/>
      <c r="GX209" s="37"/>
      <c r="GY209" s="37"/>
      <c r="GZ209" s="37"/>
      <c r="HA209" s="37"/>
      <c r="HB209" s="37"/>
      <c r="HC209" s="37"/>
      <c r="HD209" s="37"/>
      <c r="HE209" s="37"/>
      <c r="HF209" s="37"/>
      <c r="HG209" s="37"/>
      <c r="HH209" s="37"/>
      <c r="HI209" s="37"/>
      <c r="HJ209" s="37"/>
      <c r="HK209" s="37"/>
      <c r="HL209" s="37"/>
      <c r="HM209" s="37"/>
      <c r="HN209" s="37"/>
      <c r="HO209" s="37"/>
      <c r="HP209" s="37"/>
      <c r="HQ209" s="37"/>
      <c r="HR209" s="37"/>
      <c r="HS209" s="37"/>
      <c r="HT209" s="37"/>
      <c r="HU209" s="37"/>
      <c r="HV209" s="37"/>
      <c r="HW209" s="37"/>
      <c r="HX209" s="37"/>
      <c r="HY209" s="37"/>
      <c r="HZ209" s="37"/>
      <c r="IA209" s="37"/>
      <c r="IB209" s="37"/>
      <c r="IC209" s="37"/>
      <c r="ID209" s="37"/>
      <c r="IE209" s="37"/>
      <c r="IF209" s="37"/>
      <c r="IG209" s="37"/>
      <c r="IH209" s="37"/>
      <c r="II209" s="37"/>
      <c r="IJ209" s="37"/>
      <c r="IK209" s="37"/>
      <c r="IL209" s="37"/>
      <c r="IM209" s="37"/>
      <c r="IN209" s="37"/>
      <c r="IO209" s="37"/>
      <c r="IP209" s="37"/>
      <c r="IQ209" s="37"/>
      <c r="IR209" s="37"/>
      <c r="IS209" s="37"/>
      <c r="IT209" s="37"/>
      <c r="IU209" s="37"/>
      <c r="IV209" s="37"/>
      <c r="IW209" s="37"/>
      <c r="IX209" s="37"/>
      <c r="IY209" s="37"/>
      <c r="IZ209" s="37"/>
      <c r="JA209" s="37"/>
      <c r="JB209" s="37"/>
      <c r="JC209" s="37"/>
      <c r="JD209" s="37"/>
      <c r="JE209" s="37"/>
      <c r="JF209" s="37"/>
      <c r="JG209" s="37"/>
      <c r="JH209" s="37"/>
      <c r="JI209" s="37"/>
      <c r="JJ209" s="37"/>
      <c r="JK209" s="37"/>
      <c r="JL209" s="37"/>
      <c r="JM209" s="37"/>
      <c r="JN209" s="37"/>
      <c r="JO209" s="37"/>
      <c r="JP209" s="37"/>
      <c r="JQ209" s="37"/>
      <c r="JR209" s="37"/>
      <c r="JS209" s="37"/>
      <c r="JT209" s="37"/>
      <c r="JU209" s="37"/>
      <c r="JV209" s="37"/>
      <c r="JW209" s="37"/>
      <c r="JX209" s="37"/>
      <c r="JY209" s="37"/>
      <c r="JZ209" s="37"/>
      <c r="KA209" s="37"/>
      <c r="KB209" s="37"/>
      <c r="KC209" s="37"/>
      <c r="KD209" s="37"/>
      <c r="KE209" s="37"/>
      <c r="KF209" s="37"/>
      <c r="KG209" s="37"/>
      <c r="KH209" s="37"/>
      <c r="KI209" s="37"/>
      <c r="KJ209" s="37"/>
      <c r="KK209" s="37"/>
      <c r="KL209" s="37"/>
      <c r="KM209" s="37"/>
      <c r="KN209" s="37"/>
      <c r="KO209" s="37"/>
      <c r="KP209" s="37"/>
      <c r="KQ209" s="37"/>
      <c r="KR209" s="37"/>
      <c r="KS209" s="37"/>
      <c r="KT209" s="37"/>
      <c r="KU209" s="37"/>
      <c r="KV209" s="37"/>
      <c r="KW209" s="37"/>
      <c r="KX209" s="37"/>
      <c r="KY209" s="37"/>
      <c r="KZ209" s="37"/>
      <c r="LA209" s="37"/>
      <c r="LB209" s="37"/>
      <c r="LC209" s="37"/>
      <c r="LD209" s="37"/>
      <c r="LE209" s="37"/>
      <c r="LF209" s="37"/>
      <c r="LG209" s="37"/>
      <c r="LH209" s="37"/>
      <c r="LI209" s="37"/>
      <c r="LJ209" s="37"/>
      <c r="LK209" s="37"/>
      <c r="LL209" s="37"/>
      <c r="LM209" s="37"/>
      <c r="LN209" s="37"/>
      <c r="LO209" s="37"/>
      <c r="LP209" s="37"/>
      <c r="LQ209" s="37"/>
      <c r="LR209" s="37"/>
      <c r="LS209" s="37"/>
      <c r="LT209" s="37"/>
      <c r="LU209" s="37"/>
      <c r="LV209" s="37"/>
      <c r="LW209" s="37"/>
      <c r="LX209" s="37"/>
      <c r="LY209" s="37"/>
      <c r="LZ209" s="37"/>
      <c r="MA209" s="37"/>
      <c r="MB209" s="37"/>
      <c r="MC209" s="37"/>
      <c r="MD209" s="37"/>
      <c r="ME209" s="37"/>
      <c r="MF209" s="37"/>
      <c r="MG209" s="37"/>
      <c r="MH209" s="37"/>
      <c r="MI209" s="37"/>
      <c r="MJ209" s="37"/>
      <c r="MK209" s="37"/>
      <c r="ML209" s="37"/>
      <c r="MM209" s="37"/>
      <c r="MN209" s="37"/>
      <c r="MO209" s="37"/>
      <c r="MP209" s="37"/>
      <c r="MQ209" s="37"/>
      <c r="MR209" s="37"/>
      <c r="MS209" s="37"/>
      <c r="MT209" s="37"/>
      <c r="MU209" s="37"/>
      <c r="MV209" s="37"/>
      <c r="MW209" s="37"/>
      <c r="MX209" s="37"/>
      <c r="MY209" s="37"/>
      <c r="MZ209" s="37"/>
      <c r="NA209" s="37"/>
      <c r="NB209" s="37"/>
      <c r="NC209" s="37"/>
      <c r="ND209" s="37"/>
      <c r="NE209" s="37"/>
      <c r="NF209" s="37"/>
      <c r="NG209" s="37"/>
      <c r="NH209" s="37"/>
      <c r="NI209" s="37"/>
      <c r="NJ209" s="37"/>
      <c r="NK209" s="37"/>
      <c r="NL209" s="37"/>
      <c r="NM209" s="37"/>
      <c r="NN209" s="37"/>
      <c r="NO209" s="37"/>
      <c r="NP209" s="37"/>
      <c r="NQ209" s="37"/>
      <c r="NR209" s="37"/>
      <c r="NS209" s="37"/>
      <c r="NT209" s="37"/>
      <c r="NU209" s="37"/>
      <c r="NV209" s="37"/>
      <c r="NW209" s="37"/>
      <c r="NX209" s="37"/>
      <c r="NY209" s="37"/>
      <c r="NZ209" s="37"/>
      <c r="OA209" s="37"/>
      <c r="OB209" s="37"/>
      <c r="OC209" s="37"/>
      <c r="OD209" s="37"/>
      <c r="OE209" s="37"/>
      <c r="OF209" s="37"/>
      <c r="OG209" s="37"/>
      <c r="OH209" s="37"/>
      <c r="OI209" s="37"/>
      <c r="OJ209" s="37"/>
      <c r="OK209" s="37"/>
      <c r="OL209" s="37"/>
      <c r="OM209" s="37"/>
    </row>
    <row r="210" spans="1:404" x14ac:dyDescent="0.3">
      <c r="A210" s="2" t="s">
        <v>92</v>
      </c>
      <c r="B210" s="2" t="s">
        <v>336</v>
      </c>
      <c r="C210" s="2" t="s">
        <v>350</v>
      </c>
      <c r="D210" s="2" t="s">
        <v>351</v>
      </c>
      <c r="E210" s="6" t="s">
        <v>95</v>
      </c>
      <c r="F210" s="5">
        <v>50</v>
      </c>
      <c r="G210" s="5">
        <v>12</v>
      </c>
      <c r="H210" s="5">
        <v>1</v>
      </c>
      <c r="I210" s="5">
        <v>12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50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12</v>
      </c>
      <c r="Z210" s="5">
        <v>50</v>
      </c>
      <c r="AA210" s="6" t="s">
        <v>96</v>
      </c>
      <c r="AB210" s="6" t="s">
        <v>97</v>
      </c>
      <c r="AC210" s="7"/>
      <c r="AD210" s="7"/>
      <c r="AE210" s="7"/>
      <c r="AF210" s="7"/>
      <c r="AG210" s="7"/>
      <c r="AH210" s="7"/>
      <c r="AI210" s="6" t="s">
        <v>96</v>
      </c>
      <c r="AJ210" s="5"/>
      <c r="AK210" s="8">
        <v>0</v>
      </c>
      <c r="AL210" s="8">
        <v>0</v>
      </c>
      <c r="AM210" s="8">
        <v>1</v>
      </c>
      <c r="AN210" s="8">
        <v>0</v>
      </c>
      <c r="AO210" s="8">
        <v>0</v>
      </c>
      <c r="AP210" s="8">
        <v>0</v>
      </c>
      <c r="AQ210" s="8">
        <v>0</v>
      </c>
      <c r="AR210" s="8">
        <v>0</v>
      </c>
      <c r="AS210" s="8">
        <v>0</v>
      </c>
      <c r="AT210" s="8">
        <v>0</v>
      </c>
      <c r="AU210" s="5">
        <v>0</v>
      </c>
      <c r="AV210" s="5">
        <v>0</v>
      </c>
      <c r="AW210" s="5">
        <v>0</v>
      </c>
      <c r="AX210" s="5">
        <v>100</v>
      </c>
      <c r="AY210" s="5">
        <v>0</v>
      </c>
      <c r="AZ210" s="5">
        <v>0</v>
      </c>
      <c r="BA210" s="5">
        <v>0</v>
      </c>
      <c r="BB210" s="5">
        <v>0</v>
      </c>
      <c r="BC210" s="5">
        <v>0</v>
      </c>
      <c r="BD210" s="5">
        <v>100</v>
      </c>
      <c r="BE210" s="5">
        <v>100</v>
      </c>
      <c r="BF210" s="5">
        <v>50</v>
      </c>
      <c r="BG210" s="5">
        <v>0</v>
      </c>
      <c r="BH210" s="5">
        <v>0</v>
      </c>
      <c r="BI210" s="5">
        <v>0</v>
      </c>
      <c r="BJ210" s="5">
        <v>0</v>
      </c>
      <c r="BK210" s="5">
        <v>0</v>
      </c>
      <c r="BL210" s="5">
        <v>100</v>
      </c>
      <c r="BM210" s="5">
        <v>0</v>
      </c>
      <c r="BN210" s="5" t="s">
        <v>98</v>
      </c>
      <c r="BO210" s="5" t="s">
        <v>97</v>
      </c>
      <c r="BP210" s="5" t="s">
        <v>96</v>
      </c>
      <c r="BQ210" s="5">
        <v>10</v>
      </c>
      <c r="BR210" s="6" t="s">
        <v>96</v>
      </c>
      <c r="BS210" s="6" t="s">
        <v>97</v>
      </c>
      <c r="BT210" s="6" t="s">
        <v>97</v>
      </c>
      <c r="BU210" s="6" t="s">
        <v>97</v>
      </c>
      <c r="BV210" s="6" t="s">
        <v>96</v>
      </c>
      <c r="BW210" s="5">
        <v>10</v>
      </c>
      <c r="BX210" s="5">
        <v>10</v>
      </c>
      <c r="BY210" s="5">
        <v>10</v>
      </c>
      <c r="BZ210" s="5">
        <v>10</v>
      </c>
      <c r="CA210" s="5">
        <v>20</v>
      </c>
      <c r="CB210" s="6" t="s">
        <v>96</v>
      </c>
      <c r="CC210" s="6" t="s">
        <v>96</v>
      </c>
      <c r="CD210" s="6" t="s">
        <v>96</v>
      </c>
      <c r="CE210" s="6" t="s">
        <v>96</v>
      </c>
      <c r="CF210" s="6" t="s">
        <v>96</v>
      </c>
      <c r="CG210" s="6" t="s">
        <v>96</v>
      </c>
      <c r="CH210" s="6" t="s">
        <v>96</v>
      </c>
      <c r="CI210" s="6" t="s">
        <v>96</v>
      </c>
      <c r="CJ210" s="5">
        <v>9</v>
      </c>
      <c r="CK210" s="5">
        <v>10</v>
      </c>
      <c r="CL210" s="5">
        <v>9</v>
      </c>
      <c r="CM210" s="5">
        <v>0</v>
      </c>
      <c r="CN210" s="5">
        <v>60</v>
      </c>
      <c r="CO210" s="5">
        <v>2</v>
      </c>
      <c r="CS210" s="37"/>
      <c r="CT210" s="37"/>
      <c r="CU210" s="37"/>
      <c r="CV210" s="37"/>
      <c r="CW210" s="37"/>
      <c r="CX210" s="37"/>
      <c r="CY210" s="37"/>
      <c r="CZ210" s="37"/>
      <c r="DA210" s="37"/>
      <c r="DB210" s="37"/>
      <c r="DC210" s="37"/>
      <c r="DD210" s="37"/>
      <c r="DE210" s="37"/>
      <c r="DF210" s="37"/>
      <c r="DG210" s="37"/>
      <c r="DH210" s="37"/>
      <c r="DI210" s="37"/>
      <c r="DJ210" s="37"/>
      <c r="DK210" s="37"/>
      <c r="DL210" s="37"/>
      <c r="DM210" s="37"/>
      <c r="DN210" s="37"/>
      <c r="DO210" s="37"/>
      <c r="DP210" s="37"/>
      <c r="DQ210" s="37"/>
      <c r="DR210" s="37"/>
      <c r="DS210" s="37"/>
      <c r="DT210" s="37"/>
      <c r="DU210" s="37"/>
      <c r="DV210" s="37"/>
      <c r="DW210" s="37"/>
      <c r="DX210" s="37"/>
      <c r="DY210" s="37"/>
      <c r="DZ210" s="37"/>
      <c r="EA210" s="37"/>
      <c r="EB210" s="37"/>
      <c r="EC210" s="37"/>
      <c r="ED210" s="37"/>
      <c r="EE210" s="37"/>
      <c r="EF210" s="37"/>
      <c r="EG210" s="37"/>
      <c r="EH210" s="37"/>
      <c r="EI210" s="37"/>
      <c r="EJ210" s="37"/>
      <c r="EK210" s="37"/>
      <c r="EL210" s="37"/>
      <c r="EM210" s="37"/>
      <c r="EN210" s="37"/>
      <c r="EO210" s="37"/>
      <c r="EP210" s="37"/>
      <c r="EQ210" s="37"/>
      <c r="ER210" s="37"/>
      <c r="ES210" s="37"/>
      <c r="ET210" s="37"/>
      <c r="EU210" s="37"/>
      <c r="EV210" s="37"/>
      <c r="EW210" s="37"/>
      <c r="EX210" s="37"/>
      <c r="EY210" s="37"/>
      <c r="EZ210" s="37"/>
      <c r="FA210" s="37"/>
      <c r="FB210" s="37"/>
      <c r="FC210" s="37"/>
      <c r="FD210" s="37"/>
      <c r="FE210" s="37"/>
      <c r="FF210" s="37"/>
      <c r="FG210" s="37"/>
      <c r="FH210" s="37"/>
      <c r="FI210" s="37"/>
      <c r="FJ210" s="37"/>
      <c r="FK210" s="37"/>
      <c r="FL210" s="37"/>
      <c r="FM210" s="37"/>
      <c r="FN210" s="37"/>
      <c r="FO210" s="37"/>
      <c r="FP210" s="37"/>
      <c r="FQ210" s="37"/>
      <c r="FR210" s="37"/>
      <c r="FS210" s="37"/>
      <c r="FT210" s="37"/>
      <c r="FU210" s="37"/>
      <c r="FV210" s="37"/>
      <c r="FW210" s="37"/>
      <c r="FX210" s="37"/>
      <c r="FY210" s="37"/>
      <c r="FZ210" s="37"/>
      <c r="GA210" s="37"/>
      <c r="GB210" s="37"/>
      <c r="GC210" s="37"/>
      <c r="GD210" s="37"/>
      <c r="GE210" s="37"/>
      <c r="GF210" s="37"/>
      <c r="GG210" s="37"/>
      <c r="GH210" s="37"/>
      <c r="GI210" s="37"/>
      <c r="GJ210" s="37"/>
      <c r="GK210" s="37"/>
      <c r="GL210" s="37"/>
      <c r="GM210" s="37"/>
      <c r="GN210" s="37"/>
      <c r="GO210" s="37"/>
      <c r="GP210" s="37"/>
      <c r="GQ210" s="37"/>
      <c r="GR210" s="37"/>
      <c r="GS210" s="37"/>
      <c r="GT210" s="37"/>
      <c r="GU210" s="37"/>
      <c r="GV210" s="37"/>
      <c r="GW210" s="37"/>
      <c r="GX210" s="37"/>
      <c r="GY210" s="37"/>
      <c r="GZ210" s="37"/>
      <c r="HA210" s="37"/>
      <c r="HB210" s="37"/>
      <c r="HC210" s="37"/>
      <c r="HD210" s="37"/>
      <c r="HE210" s="37"/>
      <c r="HF210" s="37"/>
      <c r="HG210" s="37"/>
      <c r="HH210" s="37"/>
      <c r="HI210" s="37"/>
      <c r="HJ210" s="37"/>
      <c r="HK210" s="37"/>
      <c r="HL210" s="37"/>
      <c r="HM210" s="37"/>
      <c r="HN210" s="37"/>
      <c r="HO210" s="37"/>
      <c r="HP210" s="37"/>
      <c r="HQ210" s="37"/>
      <c r="HR210" s="37"/>
      <c r="HS210" s="37"/>
      <c r="HT210" s="37"/>
      <c r="HU210" s="37"/>
      <c r="HV210" s="37"/>
      <c r="HW210" s="37"/>
      <c r="HX210" s="37"/>
      <c r="HY210" s="37"/>
      <c r="HZ210" s="37"/>
      <c r="IA210" s="37"/>
      <c r="IB210" s="37"/>
      <c r="IC210" s="37"/>
      <c r="ID210" s="37"/>
      <c r="IE210" s="37"/>
      <c r="IF210" s="37"/>
      <c r="IG210" s="37"/>
      <c r="IH210" s="37"/>
      <c r="II210" s="37"/>
      <c r="IJ210" s="37"/>
      <c r="IK210" s="37"/>
      <c r="IL210" s="37"/>
      <c r="IM210" s="37"/>
      <c r="IN210" s="37"/>
      <c r="IO210" s="37"/>
      <c r="IP210" s="37"/>
      <c r="IQ210" s="37"/>
      <c r="IR210" s="37"/>
      <c r="IS210" s="37"/>
      <c r="IT210" s="37"/>
      <c r="IU210" s="37"/>
      <c r="IV210" s="37"/>
      <c r="IW210" s="37"/>
      <c r="IX210" s="37"/>
      <c r="IY210" s="37"/>
      <c r="IZ210" s="37"/>
      <c r="JA210" s="37"/>
      <c r="JB210" s="37"/>
      <c r="JC210" s="37"/>
      <c r="JD210" s="37"/>
      <c r="JE210" s="37"/>
      <c r="JF210" s="37"/>
      <c r="JG210" s="37"/>
      <c r="JH210" s="37"/>
      <c r="JI210" s="37"/>
      <c r="JJ210" s="37"/>
      <c r="JK210" s="37"/>
      <c r="JL210" s="37"/>
      <c r="JM210" s="37"/>
      <c r="JN210" s="37"/>
      <c r="JO210" s="37"/>
      <c r="JP210" s="37"/>
      <c r="JQ210" s="37"/>
      <c r="JR210" s="37"/>
      <c r="JS210" s="37"/>
      <c r="JT210" s="37"/>
      <c r="JU210" s="37"/>
      <c r="JV210" s="37"/>
      <c r="JW210" s="37"/>
      <c r="JX210" s="37"/>
      <c r="JY210" s="37"/>
      <c r="JZ210" s="37"/>
      <c r="KA210" s="37"/>
      <c r="KB210" s="37"/>
      <c r="KC210" s="37"/>
      <c r="KD210" s="37"/>
      <c r="KE210" s="37"/>
      <c r="KF210" s="37"/>
      <c r="KG210" s="37"/>
      <c r="KH210" s="37"/>
      <c r="KI210" s="37"/>
      <c r="KJ210" s="37"/>
      <c r="KK210" s="37"/>
      <c r="KL210" s="37"/>
      <c r="KM210" s="37"/>
      <c r="KN210" s="37"/>
      <c r="KO210" s="37"/>
      <c r="KP210" s="37"/>
      <c r="KQ210" s="37"/>
      <c r="KR210" s="37"/>
      <c r="KS210" s="37"/>
      <c r="KT210" s="37"/>
      <c r="KU210" s="37"/>
      <c r="KV210" s="37"/>
      <c r="KW210" s="37"/>
      <c r="KX210" s="37"/>
      <c r="KY210" s="37"/>
      <c r="KZ210" s="37"/>
      <c r="LA210" s="37"/>
      <c r="LB210" s="37"/>
      <c r="LC210" s="37"/>
      <c r="LD210" s="37"/>
      <c r="LE210" s="37"/>
      <c r="LF210" s="37"/>
      <c r="LG210" s="37"/>
      <c r="LH210" s="37"/>
      <c r="LI210" s="37"/>
      <c r="LJ210" s="37"/>
      <c r="LK210" s="37"/>
      <c r="LL210" s="37"/>
      <c r="LM210" s="37"/>
      <c r="LN210" s="37"/>
      <c r="LO210" s="37"/>
      <c r="LP210" s="37"/>
      <c r="LQ210" s="37"/>
      <c r="LR210" s="37"/>
      <c r="LS210" s="37"/>
      <c r="LT210" s="37"/>
      <c r="LU210" s="37"/>
      <c r="LV210" s="37"/>
      <c r="LW210" s="37"/>
      <c r="LX210" s="37"/>
      <c r="LY210" s="37"/>
      <c r="LZ210" s="37"/>
      <c r="MA210" s="37"/>
      <c r="MB210" s="37"/>
      <c r="MC210" s="37"/>
      <c r="MD210" s="37"/>
      <c r="ME210" s="37"/>
      <c r="MF210" s="37"/>
      <c r="MG210" s="37"/>
      <c r="MH210" s="37"/>
      <c r="MI210" s="37"/>
      <c r="MJ210" s="37"/>
      <c r="MK210" s="37"/>
      <c r="ML210" s="37"/>
      <c r="MM210" s="37"/>
      <c r="MN210" s="37"/>
      <c r="MO210" s="37"/>
      <c r="MP210" s="37"/>
      <c r="MQ210" s="37"/>
      <c r="MR210" s="37"/>
      <c r="MS210" s="37"/>
      <c r="MT210" s="37"/>
      <c r="MU210" s="37"/>
      <c r="MV210" s="37"/>
      <c r="MW210" s="37"/>
      <c r="MX210" s="37"/>
      <c r="MY210" s="37"/>
      <c r="MZ210" s="37"/>
      <c r="NA210" s="37"/>
      <c r="NB210" s="37"/>
      <c r="NC210" s="37"/>
      <c r="ND210" s="37"/>
      <c r="NE210" s="37"/>
      <c r="NF210" s="37"/>
      <c r="NG210" s="37"/>
      <c r="NH210" s="37"/>
      <c r="NI210" s="37"/>
      <c r="NJ210" s="37"/>
      <c r="NK210" s="37"/>
      <c r="NL210" s="37"/>
      <c r="NM210" s="37"/>
      <c r="NN210" s="37"/>
      <c r="NO210" s="37"/>
      <c r="NP210" s="37"/>
      <c r="NQ210" s="37"/>
      <c r="NR210" s="37"/>
      <c r="NS210" s="37"/>
      <c r="NT210" s="37"/>
      <c r="NU210" s="37"/>
      <c r="NV210" s="37"/>
      <c r="NW210" s="37"/>
      <c r="NX210" s="37"/>
      <c r="NY210" s="37"/>
      <c r="NZ210" s="37"/>
      <c r="OA210" s="37"/>
      <c r="OB210" s="37"/>
      <c r="OC210" s="37"/>
      <c r="OD210" s="37"/>
      <c r="OE210" s="37"/>
      <c r="OF210" s="37"/>
      <c r="OG210" s="37"/>
      <c r="OH210" s="37"/>
      <c r="OI210" s="37"/>
      <c r="OJ210" s="37"/>
      <c r="OK210" s="37"/>
      <c r="OL210" s="37"/>
      <c r="OM210" s="37"/>
    </row>
    <row r="211" spans="1:404" x14ac:dyDescent="0.3">
      <c r="A211" s="2" t="s">
        <v>92</v>
      </c>
      <c r="B211" s="2" t="s">
        <v>336</v>
      </c>
      <c r="C211" s="2" t="s">
        <v>352</v>
      </c>
      <c r="D211" s="2" t="s">
        <v>353</v>
      </c>
      <c r="E211" s="6" t="s">
        <v>102</v>
      </c>
      <c r="F211" s="5">
        <v>41</v>
      </c>
      <c r="G211" s="5">
        <v>8</v>
      </c>
      <c r="H211" s="5">
        <v>1</v>
      </c>
      <c r="I211" s="5">
        <v>8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41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5">
        <v>0</v>
      </c>
      <c r="AA211" s="6" t="s">
        <v>96</v>
      </c>
      <c r="AB211" s="6" t="s">
        <v>97</v>
      </c>
      <c r="AC211" s="7"/>
      <c r="AD211" s="7"/>
      <c r="AE211" s="7"/>
      <c r="AF211" s="7"/>
      <c r="AG211" s="7"/>
      <c r="AH211" s="7"/>
      <c r="AI211" s="6" t="s">
        <v>96</v>
      </c>
      <c r="AJ211" s="5"/>
      <c r="AK211" s="8">
        <v>1</v>
      </c>
      <c r="AL211" s="8">
        <v>0</v>
      </c>
      <c r="AM211" s="8">
        <v>0</v>
      </c>
      <c r="AN211" s="8">
        <v>0</v>
      </c>
      <c r="AO211" s="8">
        <v>0</v>
      </c>
      <c r="AP211" s="8">
        <v>0</v>
      </c>
      <c r="AQ211" s="8">
        <v>0</v>
      </c>
      <c r="AR211" s="8">
        <v>0</v>
      </c>
      <c r="AS211" s="8">
        <v>0</v>
      </c>
      <c r="AT211" s="8">
        <v>0</v>
      </c>
      <c r="AU211" s="5">
        <v>100</v>
      </c>
      <c r="AV211" s="5">
        <v>80</v>
      </c>
      <c r="AW211" s="5">
        <v>20</v>
      </c>
      <c r="AX211" s="5">
        <v>0</v>
      </c>
      <c r="AY211" s="5">
        <v>0</v>
      </c>
      <c r="AZ211" s="5">
        <v>0</v>
      </c>
      <c r="BA211" s="5">
        <v>0</v>
      </c>
      <c r="BB211" s="5">
        <v>90</v>
      </c>
      <c r="BC211" s="5">
        <v>0</v>
      </c>
      <c r="BD211" s="5">
        <v>10</v>
      </c>
      <c r="BE211" s="5">
        <v>100</v>
      </c>
      <c r="BF211" s="5">
        <v>100</v>
      </c>
      <c r="BG211" s="5">
        <v>100</v>
      </c>
      <c r="BH211" s="5">
        <v>100</v>
      </c>
      <c r="BI211" s="5">
        <v>10</v>
      </c>
      <c r="BJ211" s="5">
        <v>0</v>
      </c>
      <c r="BK211" s="5">
        <v>0</v>
      </c>
      <c r="BL211" s="5">
        <v>100</v>
      </c>
      <c r="BM211" s="5">
        <v>100</v>
      </c>
      <c r="BN211" s="5">
        <v>2</v>
      </c>
      <c r="BO211" s="5" t="s">
        <v>96</v>
      </c>
      <c r="BP211" s="5" t="s">
        <v>96</v>
      </c>
      <c r="BQ211" s="5">
        <v>6</v>
      </c>
      <c r="BR211" s="6" t="s">
        <v>97</v>
      </c>
      <c r="BS211" s="6" t="s">
        <v>97</v>
      </c>
      <c r="BT211" s="6" t="s">
        <v>97</v>
      </c>
      <c r="BU211" s="6" t="s">
        <v>96</v>
      </c>
      <c r="BV211" s="6" t="s">
        <v>96</v>
      </c>
      <c r="BW211" s="5">
        <v>5</v>
      </c>
      <c r="BX211" s="5">
        <v>5</v>
      </c>
      <c r="BY211" s="5">
        <v>5</v>
      </c>
      <c r="BZ211" s="5">
        <v>13</v>
      </c>
      <c r="CA211" s="5">
        <v>17</v>
      </c>
      <c r="CB211" s="6" t="s">
        <v>96</v>
      </c>
      <c r="CC211" s="6" t="s">
        <v>96</v>
      </c>
      <c r="CD211" s="6" t="s">
        <v>96</v>
      </c>
      <c r="CE211" s="6" t="s">
        <v>98</v>
      </c>
      <c r="CF211" s="6" t="s">
        <v>96</v>
      </c>
      <c r="CG211" s="6" t="s">
        <v>96</v>
      </c>
      <c r="CH211" s="6" t="s">
        <v>97</v>
      </c>
      <c r="CI211" s="6" t="s">
        <v>97</v>
      </c>
      <c r="CJ211" s="5">
        <v>5</v>
      </c>
      <c r="CK211" s="5">
        <v>13</v>
      </c>
      <c r="CL211" s="5">
        <v>13</v>
      </c>
      <c r="CM211" s="5">
        <v>0</v>
      </c>
      <c r="CN211" s="5">
        <v>17</v>
      </c>
      <c r="CO211" s="5">
        <v>5</v>
      </c>
    </row>
    <row r="212" spans="1:404" x14ac:dyDescent="0.3">
      <c r="A212" s="2" t="s">
        <v>92</v>
      </c>
      <c r="B212" s="2" t="s">
        <v>336</v>
      </c>
      <c r="C212" s="2" t="s">
        <v>354</v>
      </c>
      <c r="D212" s="2" t="s">
        <v>110</v>
      </c>
      <c r="E212" s="6" t="s">
        <v>95</v>
      </c>
      <c r="F212" s="5">
        <v>38</v>
      </c>
      <c r="G212" s="5">
        <v>8</v>
      </c>
      <c r="H212" s="5">
        <v>0</v>
      </c>
      <c r="I212" s="5">
        <v>0</v>
      </c>
      <c r="J212" s="5">
        <v>0</v>
      </c>
      <c r="K212" s="5">
        <v>6</v>
      </c>
      <c r="L212" s="5">
        <v>0</v>
      </c>
      <c r="M212" s="5">
        <v>0</v>
      </c>
      <c r="N212" s="5">
        <v>2</v>
      </c>
      <c r="O212" s="5">
        <v>0</v>
      </c>
      <c r="P212" s="5">
        <v>0</v>
      </c>
      <c r="Q212" s="5">
        <v>0</v>
      </c>
      <c r="R212" s="5">
        <v>0</v>
      </c>
      <c r="S212" s="5">
        <v>33</v>
      </c>
      <c r="T212" s="5">
        <v>0</v>
      </c>
      <c r="U212" s="5">
        <v>0</v>
      </c>
      <c r="V212" s="5">
        <v>5</v>
      </c>
      <c r="W212" s="5">
        <v>0</v>
      </c>
      <c r="X212" s="5">
        <v>0</v>
      </c>
      <c r="Y212" s="5">
        <v>0</v>
      </c>
      <c r="Z212" s="6">
        <v>0</v>
      </c>
      <c r="AA212" s="6" t="s">
        <v>97</v>
      </c>
      <c r="AB212" s="6" t="s">
        <v>96</v>
      </c>
      <c r="AC212" s="7"/>
      <c r="AD212" s="7"/>
      <c r="AE212" s="7"/>
      <c r="AF212" s="7"/>
      <c r="AG212" s="7"/>
      <c r="AH212" s="7"/>
      <c r="AI212" s="6" t="s">
        <v>96</v>
      </c>
      <c r="AJ212" s="5"/>
      <c r="AK212" s="8">
        <v>0.2</v>
      </c>
      <c r="AL212" s="8">
        <v>0.8</v>
      </c>
      <c r="AM212" s="8">
        <v>0</v>
      </c>
      <c r="AN212" s="8">
        <v>0</v>
      </c>
      <c r="AO212" s="8">
        <v>0</v>
      </c>
      <c r="AP212" s="8">
        <v>0</v>
      </c>
      <c r="AQ212" s="8">
        <v>0</v>
      </c>
      <c r="AR212" s="8">
        <v>0</v>
      </c>
      <c r="AS212" s="8">
        <v>0</v>
      </c>
      <c r="AT212" s="8">
        <v>0</v>
      </c>
      <c r="AU212" s="5">
        <v>100</v>
      </c>
      <c r="AV212" s="5">
        <v>60</v>
      </c>
      <c r="AW212" s="5">
        <v>0</v>
      </c>
      <c r="AX212" s="5">
        <v>40</v>
      </c>
      <c r="AY212" s="5">
        <v>0</v>
      </c>
      <c r="AZ212" s="5">
        <v>0</v>
      </c>
      <c r="BA212" s="5">
        <v>0</v>
      </c>
      <c r="BB212" s="5">
        <v>0</v>
      </c>
      <c r="BC212" s="5">
        <v>0</v>
      </c>
      <c r="BD212" s="5">
        <v>100</v>
      </c>
      <c r="BE212" s="5">
        <v>100</v>
      </c>
      <c r="BF212" s="5">
        <v>50</v>
      </c>
      <c r="BG212" s="5">
        <v>50</v>
      </c>
      <c r="BH212" s="5">
        <v>0</v>
      </c>
      <c r="BI212" s="5">
        <v>0</v>
      </c>
      <c r="BJ212" s="5">
        <v>0</v>
      </c>
      <c r="BK212" s="5">
        <v>0</v>
      </c>
      <c r="BL212" s="5">
        <v>100</v>
      </c>
      <c r="BM212" s="5">
        <v>50</v>
      </c>
      <c r="BN212" s="5">
        <v>2</v>
      </c>
      <c r="BO212" s="5" t="s">
        <v>97</v>
      </c>
      <c r="BP212" s="5" t="s">
        <v>97</v>
      </c>
      <c r="BQ212" s="5" t="s">
        <v>98</v>
      </c>
      <c r="BR212" s="6" t="s">
        <v>96</v>
      </c>
      <c r="BS212" s="6" t="s">
        <v>97</v>
      </c>
      <c r="BT212" s="6" t="s">
        <v>97</v>
      </c>
      <c r="BU212" s="6" t="s">
        <v>97</v>
      </c>
      <c r="BV212" s="6" t="s">
        <v>96</v>
      </c>
      <c r="BW212" s="5">
        <v>5</v>
      </c>
      <c r="BX212" s="5">
        <v>8</v>
      </c>
      <c r="BY212" s="5">
        <v>9</v>
      </c>
      <c r="BZ212" s="5">
        <v>7</v>
      </c>
      <c r="CA212" s="5">
        <v>9</v>
      </c>
      <c r="CB212" s="6" t="s">
        <v>98</v>
      </c>
      <c r="CC212" s="6" t="s">
        <v>98</v>
      </c>
      <c r="CD212" s="6" t="s">
        <v>96</v>
      </c>
      <c r="CE212" s="6" t="s">
        <v>96</v>
      </c>
      <c r="CF212" s="6" t="s">
        <v>96</v>
      </c>
      <c r="CG212" s="6" t="s">
        <v>97</v>
      </c>
      <c r="CH212" s="6" t="s">
        <v>97</v>
      </c>
      <c r="CI212" s="6" t="s">
        <v>96</v>
      </c>
      <c r="CJ212" s="5">
        <v>9</v>
      </c>
      <c r="CK212" s="5">
        <v>9</v>
      </c>
      <c r="CL212" s="5">
        <v>9</v>
      </c>
      <c r="CM212" s="5">
        <v>5</v>
      </c>
      <c r="CN212" s="5">
        <v>50</v>
      </c>
      <c r="CO212" s="5">
        <v>1</v>
      </c>
      <c r="CS212" s="37"/>
      <c r="CT212" s="37"/>
      <c r="CU212" s="37"/>
      <c r="CV212" s="37"/>
      <c r="CW212" s="37"/>
      <c r="CX212" s="37"/>
      <c r="CY212" s="37"/>
      <c r="CZ212" s="37"/>
      <c r="DA212" s="37"/>
      <c r="DB212" s="37"/>
      <c r="DC212" s="37"/>
      <c r="DD212" s="37"/>
      <c r="DE212" s="37"/>
      <c r="DF212" s="37"/>
      <c r="DG212" s="37"/>
      <c r="DH212" s="37"/>
      <c r="DI212" s="37"/>
      <c r="DJ212" s="37"/>
      <c r="DK212" s="37"/>
      <c r="DL212" s="37"/>
      <c r="DM212" s="37"/>
      <c r="DN212" s="37"/>
      <c r="DO212" s="37"/>
      <c r="DP212" s="37"/>
      <c r="DQ212" s="37"/>
      <c r="DR212" s="37"/>
      <c r="DS212" s="37"/>
      <c r="DT212" s="37"/>
      <c r="DU212" s="37"/>
      <c r="DV212" s="37"/>
      <c r="DW212" s="37"/>
      <c r="DX212" s="37"/>
      <c r="DY212" s="37"/>
      <c r="DZ212" s="37"/>
      <c r="EA212" s="37"/>
      <c r="EB212" s="37"/>
      <c r="EC212" s="37"/>
      <c r="ED212" s="37"/>
      <c r="EE212" s="37"/>
      <c r="EF212" s="37"/>
      <c r="EG212" s="37"/>
      <c r="EH212" s="37"/>
      <c r="EI212" s="37"/>
      <c r="EJ212" s="37"/>
      <c r="EK212" s="37"/>
      <c r="EL212" s="37"/>
      <c r="EM212" s="37"/>
      <c r="EN212" s="37"/>
      <c r="EO212" s="37"/>
      <c r="EP212" s="37"/>
      <c r="EQ212" s="37"/>
      <c r="ER212" s="37"/>
      <c r="ES212" s="37"/>
      <c r="ET212" s="37"/>
      <c r="EU212" s="37"/>
      <c r="EV212" s="37"/>
      <c r="EW212" s="37"/>
      <c r="EX212" s="37"/>
      <c r="EY212" s="37"/>
      <c r="EZ212" s="37"/>
      <c r="FA212" s="37"/>
      <c r="FB212" s="37"/>
      <c r="FC212" s="37"/>
      <c r="FD212" s="37"/>
      <c r="FE212" s="37"/>
      <c r="FF212" s="37"/>
      <c r="FG212" s="37"/>
      <c r="FH212" s="37"/>
      <c r="FI212" s="37"/>
      <c r="FJ212" s="37"/>
      <c r="FK212" s="37"/>
      <c r="FL212" s="37"/>
      <c r="FM212" s="37"/>
      <c r="FN212" s="37"/>
      <c r="FO212" s="37"/>
      <c r="FP212" s="37"/>
      <c r="FQ212" s="37"/>
      <c r="FR212" s="37"/>
      <c r="FS212" s="37"/>
      <c r="FT212" s="37"/>
      <c r="FU212" s="37"/>
      <c r="FV212" s="37"/>
      <c r="FW212" s="37"/>
      <c r="FX212" s="37"/>
      <c r="FY212" s="37"/>
      <c r="FZ212" s="37"/>
      <c r="GA212" s="37"/>
      <c r="GB212" s="37"/>
      <c r="GC212" s="37"/>
      <c r="GD212" s="37"/>
      <c r="GE212" s="37"/>
      <c r="GF212" s="37"/>
      <c r="GG212" s="37"/>
      <c r="GH212" s="37"/>
      <c r="GI212" s="37"/>
      <c r="GJ212" s="37"/>
      <c r="GK212" s="37"/>
      <c r="GL212" s="37"/>
      <c r="GM212" s="37"/>
      <c r="GN212" s="37"/>
      <c r="GO212" s="37"/>
      <c r="GP212" s="37"/>
      <c r="GQ212" s="37"/>
      <c r="GR212" s="37"/>
      <c r="GS212" s="37"/>
      <c r="GT212" s="37"/>
      <c r="GU212" s="37"/>
      <c r="GV212" s="37"/>
      <c r="GW212" s="37"/>
      <c r="GX212" s="37"/>
      <c r="GY212" s="37"/>
      <c r="GZ212" s="37"/>
      <c r="HA212" s="37"/>
      <c r="HB212" s="37"/>
      <c r="HC212" s="37"/>
      <c r="HD212" s="37"/>
      <c r="HE212" s="37"/>
      <c r="HF212" s="37"/>
      <c r="HG212" s="37"/>
      <c r="HH212" s="37"/>
      <c r="HI212" s="37"/>
      <c r="HJ212" s="37"/>
      <c r="HK212" s="37"/>
      <c r="HL212" s="37"/>
      <c r="HM212" s="37"/>
      <c r="HN212" s="37"/>
      <c r="HO212" s="37"/>
      <c r="HP212" s="37"/>
      <c r="HQ212" s="37"/>
      <c r="HR212" s="37"/>
      <c r="HS212" s="37"/>
      <c r="HT212" s="37"/>
      <c r="HU212" s="37"/>
      <c r="HV212" s="37"/>
      <c r="HW212" s="37"/>
      <c r="HX212" s="37"/>
      <c r="HY212" s="37"/>
      <c r="HZ212" s="37"/>
      <c r="IA212" s="37"/>
      <c r="IB212" s="37"/>
      <c r="IC212" s="37"/>
      <c r="ID212" s="37"/>
      <c r="IE212" s="37"/>
      <c r="IF212" s="37"/>
      <c r="IG212" s="37"/>
      <c r="IH212" s="37"/>
      <c r="II212" s="37"/>
      <c r="IJ212" s="37"/>
      <c r="IK212" s="37"/>
      <c r="IL212" s="37"/>
      <c r="IM212" s="37"/>
      <c r="IN212" s="37"/>
      <c r="IO212" s="37"/>
      <c r="IP212" s="37"/>
      <c r="IQ212" s="37"/>
      <c r="IR212" s="37"/>
      <c r="IS212" s="37"/>
      <c r="IT212" s="37"/>
      <c r="IU212" s="37"/>
      <c r="IV212" s="37"/>
      <c r="IW212" s="37"/>
      <c r="IX212" s="37"/>
      <c r="IY212" s="37"/>
      <c r="IZ212" s="37"/>
      <c r="JA212" s="37"/>
      <c r="JB212" s="37"/>
      <c r="JC212" s="37"/>
      <c r="JD212" s="37"/>
      <c r="JE212" s="37"/>
      <c r="JF212" s="37"/>
      <c r="JG212" s="37"/>
      <c r="JH212" s="37"/>
      <c r="JI212" s="37"/>
      <c r="JJ212" s="37"/>
      <c r="JK212" s="37"/>
      <c r="JL212" s="37"/>
      <c r="JM212" s="37"/>
      <c r="JN212" s="37"/>
      <c r="JO212" s="37"/>
      <c r="JP212" s="37"/>
      <c r="JQ212" s="37"/>
      <c r="JR212" s="37"/>
      <c r="JS212" s="37"/>
      <c r="JT212" s="37"/>
      <c r="JU212" s="37"/>
      <c r="JV212" s="37"/>
      <c r="JW212" s="37"/>
      <c r="JX212" s="37"/>
      <c r="JY212" s="37"/>
      <c r="JZ212" s="37"/>
      <c r="KA212" s="37"/>
      <c r="KB212" s="37"/>
      <c r="KC212" s="37"/>
      <c r="KD212" s="37"/>
      <c r="KE212" s="37"/>
      <c r="KF212" s="37"/>
      <c r="KG212" s="37"/>
      <c r="KH212" s="37"/>
      <c r="KI212" s="37"/>
      <c r="KJ212" s="37"/>
      <c r="KK212" s="37"/>
      <c r="KL212" s="37"/>
      <c r="KM212" s="37"/>
      <c r="KN212" s="37"/>
      <c r="KO212" s="37"/>
      <c r="KP212" s="37"/>
      <c r="KQ212" s="37"/>
      <c r="KR212" s="37"/>
      <c r="KS212" s="37"/>
      <c r="KT212" s="37"/>
      <c r="KU212" s="37"/>
      <c r="KV212" s="37"/>
      <c r="KW212" s="37"/>
      <c r="KX212" s="37"/>
      <c r="KY212" s="37"/>
      <c r="KZ212" s="37"/>
      <c r="LA212" s="37"/>
      <c r="LB212" s="37"/>
      <c r="LC212" s="37"/>
      <c r="LD212" s="37"/>
      <c r="LE212" s="37"/>
      <c r="LF212" s="37"/>
      <c r="LG212" s="37"/>
      <c r="LH212" s="37"/>
      <c r="LI212" s="37"/>
      <c r="LJ212" s="37"/>
      <c r="LK212" s="37"/>
      <c r="LL212" s="37"/>
      <c r="LM212" s="37"/>
      <c r="LN212" s="37"/>
      <c r="LO212" s="37"/>
      <c r="LP212" s="37"/>
      <c r="LQ212" s="37"/>
      <c r="LR212" s="37"/>
      <c r="LS212" s="37"/>
      <c r="LT212" s="37"/>
      <c r="LU212" s="37"/>
      <c r="LV212" s="37"/>
      <c r="LW212" s="37"/>
      <c r="LX212" s="37"/>
      <c r="LY212" s="37"/>
      <c r="LZ212" s="37"/>
      <c r="MA212" s="37"/>
      <c r="MB212" s="37"/>
      <c r="MC212" s="37"/>
      <c r="MD212" s="37"/>
      <c r="ME212" s="37"/>
      <c r="MF212" s="37"/>
      <c r="MG212" s="37"/>
      <c r="MH212" s="37"/>
      <c r="MI212" s="37"/>
      <c r="MJ212" s="37"/>
      <c r="MK212" s="37"/>
      <c r="ML212" s="37"/>
      <c r="MM212" s="37"/>
      <c r="MN212" s="37"/>
      <c r="MO212" s="37"/>
      <c r="MP212" s="37"/>
      <c r="MQ212" s="37"/>
      <c r="MR212" s="37"/>
      <c r="MS212" s="37"/>
      <c r="MT212" s="37"/>
      <c r="MU212" s="37"/>
      <c r="MV212" s="37"/>
      <c r="MW212" s="37"/>
      <c r="MX212" s="37"/>
      <c r="MY212" s="37"/>
      <c r="MZ212" s="37"/>
      <c r="NA212" s="37"/>
      <c r="NB212" s="37"/>
      <c r="NC212" s="37"/>
      <c r="ND212" s="37"/>
      <c r="NE212" s="37"/>
      <c r="NF212" s="37"/>
      <c r="NG212" s="37"/>
      <c r="NH212" s="37"/>
      <c r="NI212" s="37"/>
      <c r="NJ212" s="37"/>
      <c r="NK212" s="37"/>
      <c r="NL212" s="37"/>
      <c r="NM212" s="37"/>
      <c r="NN212" s="37"/>
      <c r="NO212" s="37"/>
      <c r="NP212" s="37"/>
      <c r="NQ212" s="37"/>
      <c r="NR212" s="37"/>
      <c r="NS212" s="37"/>
      <c r="NT212" s="37"/>
      <c r="NU212" s="37"/>
      <c r="NV212" s="37"/>
      <c r="NW212" s="37"/>
      <c r="NX212" s="37"/>
      <c r="NY212" s="37"/>
      <c r="NZ212" s="37"/>
      <c r="OA212" s="37"/>
      <c r="OB212" s="37"/>
      <c r="OC212" s="37"/>
      <c r="OD212" s="37"/>
      <c r="OE212" s="37"/>
      <c r="OF212" s="37"/>
      <c r="OG212" s="37"/>
      <c r="OH212" s="37"/>
      <c r="OI212" s="37"/>
      <c r="OJ212" s="37"/>
      <c r="OK212" s="37"/>
      <c r="OL212" s="37"/>
      <c r="OM212" s="37"/>
    </row>
    <row r="213" spans="1:404" x14ac:dyDescent="0.3">
      <c r="A213" s="2" t="s">
        <v>92</v>
      </c>
      <c r="B213" s="2" t="s">
        <v>336</v>
      </c>
      <c r="C213" s="2" t="s">
        <v>336</v>
      </c>
      <c r="D213" s="2" t="s">
        <v>355</v>
      </c>
      <c r="E213" s="6" t="s">
        <v>102</v>
      </c>
      <c r="F213" s="5">
        <v>336</v>
      </c>
      <c r="G213" s="5">
        <v>48</v>
      </c>
      <c r="H213" s="5">
        <v>3</v>
      </c>
      <c r="I213" s="5">
        <v>48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336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0</v>
      </c>
      <c r="AA213" s="6" t="s">
        <v>96</v>
      </c>
      <c r="AB213" s="6" t="s">
        <v>97</v>
      </c>
      <c r="AC213" s="7"/>
      <c r="AD213" s="7"/>
      <c r="AE213" s="7"/>
      <c r="AF213" s="7"/>
      <c r="AG213" s="7"/>
      <c r="AH213" s="7"/>
      <c r="AI213" s="6" t="s">
        <v>96</v>
      </c>
      <c r="AJ213" s="5"/>
      <c r="AK213" s="8">
        <v>0</v>
      </c>
      <c r="AL213" s="8">
        <v>1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5">
        <v>100</v>
      </c>
      <c r="AV213" s="5">
        <v>100</v>
      </c>
      <c r="AW213" s="5">
        <v>0</v>
      </c>
      <c r="AX213" s="5">
        <v>0</v>
      </c>
      <c r="AY213" s="5">
        <v>0</v>
      </c>
      <c r="AZ213" s="5">
        <v>100</v>
      </c>
      <c r="BA213" s="5">
        <v>100</v>
      </c>
      <c r="BB213" s="5">
        <v>0</v>
      </c>
      <c r="BC213" s="5">
        <v>0</v>
      </c>
      <c r="BD213" s="5">
        <v>0</v>
      </c>
      <c r="BE213" s="5">
        <v>100</v>
      </c>
      <c r="BF213" s="5">
        <v>100</v>
      </c>
      <c r="BG213" s="5">
        <v>100</v>
      </c>
      <c r="BH213" s="5">
        <v>100</v>
      </c>
      <c r="BI213" s="5">
        <v>0</v>
      </c>
      <c r="BJ213" s="5">
        <v>0</v>
      </c>
      <c r="BK213" s="5">
        <v>0</v>
      </c>
      <c r="BL213" s="5">
        <v>100</v>
      </c>
      <c r="BM213" s="5">
        <v>100</v>
      </c>
      <c r="BN213" s="5">
        <v>4</v>
      </c>
      <c r="BO213" s="5" t="s">
        <v>96</v>
      </c>
      <c r="BP213" s="5" t="s">
        <v>96</v>
      </c>
      <c r="BQ213" s="5">
        <v>4</v>
      </c>
      <c r="BR213" s="6" t="s">
        <v>97</v>
      </c>
      <c r="BS213" s="6" t="s">
        <v>97</v>
      </c>
      <c r="BT213" s="6" t="s">
        <v>97</v>
      </c>
      <c r="BU213" s="6" t="s">
        <v>97</v>
      </c>
      <c r="BV213" s="6" t="s">
        <v>97</v>
      </c>
      <c r="BW213" s="5">
        <v>0</v>
      </c>
      <c r="BX213" s="5">
        <v>0</v>
      </c>
      <c r="BY213" s="5">
        <v>0</v>
      </c>
      <c r="BZ213" s="5">
        <v>0</v>
      </c>
      <c r="CA213" s="5">
        <v>0</v>
      </c>
      <c r="CB213" s="6" t="s">
        <v>98</v>
      </c>
      <c r="CC213" s="6" t="s">
        <v>98</v>
      </c>
      <c r="CD213" s="6" t="s">
        <v>98</v>
      </c>
      <c r="CE213" s="6" t="s">
        <v>98</v>
      </c>
      <c r="CF213" s="6" t="s">
        <v>96</v>
      </c>
      <c r="CG213" s="6" t="s">
        <v>96</v>
      </c>
      <c r="CH213" s="6" t="s">
        <v>96</v>
      </c>
      <c r="CI213" s="6" t="s">
        <v>96</v>
      </c>
      <c r="CJ213" s="5">
        <v>0</v>
      </c>
      <c r="CK213" s="5">
        <v>0</v>
      </c>
      <c r="CL213" s="5">
        <v>0</v>
      </c>
      <c r="CM213" s="5">
        <v>0</v>
      </c>
      <c r="CN213" s="5">
        <v>36</v>
      </c>
      <c r="CO213" s="5">
        <v>0</v>
      </c>
    </row>
    <row r="214" spans="1:404" x14ac:dyDescent="0.3">
      <c r="A214" s="2" t="s">
        <v>92</v>
      </c>
      <c r="B214" s="2" t="s">
        <v>336</v>
      </c>
      <c r="C214" s="2" t="s">
        <v>336</v>
      </c>
      <c r="D214" s="2" t="s">
        <v>356</v>
      </c>
      <c r="E214" s="6" t="s">
        <v>102</v>
      </c>
      <c r="F214" s="5">
        <v>360</v>
      </c>
      <c r="G214" s="5">
        <v>48</v>
      </c>
      <c r="H214" s="5">
        <v>2</v>
      </c>
      <c r="I214" s="5">
        <v>48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360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>
        <v>0</v>
      </c>
      <c r="AA214" s="6" t="s">
        <v>96</v>
      </c>
      <c r="AB214" s="6" t="s">
        <v>97</v>
      </c>
      <c r="AC214" s="7"/>
      <c r="AD214" s="7"/>
      <c r="AE214" s="7"/>
      <c r="AF214" s="7"/>
      <c r="AG214" s="7"/>
      <c r="AH214" s="7"/>
      <c r="AI214" s="6" t="s">
        <v>96</v>
      </c>
      <c r="AJ214" s="5"/>
      <c r="AK214" s="8">
        <v>0</v>
      </c>
      <c r="AL214" s="8">
        <v>1</v>
      </c>
      <c r="AM214" s="8">
        <v>0</v>
      </c>
      <c r="AN214" s="8">
        <v>0</v>
      </c>
      <c r="AO214" s="8">
        <v>0</v>
      </c>
      <c r="AP214" s="8">
        <v>0</v>
      </c>
      <c r="AQ214" s="8">
        <v>0</v>
      </c>
      <c r="AR214" s="8">
        <v>0</v>
      </c>
      <c r="AS214" s="8">
        <v>0</v>
      </c>
      <c r="AT214" s="8">
        <v>0</v>
      </c>
      <c r="AU214" s="5">
        <v>100</v>
      </c>
      <c r="AV214" s="5">
        <v>100</v>
      </c>
      <c r="AW214" s="5">
        <v>0</v>
      </c>
      <c r="AX214" s="5">
        <v>0</v>
      </c>
      <c r="AY214" s="5">
        <v>0</v>
      </c>
      <c r="AZ214" s="5">
        <v>100</v>
      </c>
      <c r="BA214" s="5">
        <v>100</v>
      </c>
      <c r="BB214" s="5">
        <v>0</v>
      </c>
      <c r="BC214" s="5">
        <v>0</v>
      </c>
      <c r="BD214" s="5">
        <v>0</v>
      </c>
      <c r="BE214" s="5">
        <v>100</v>
      </c>
      <c r="BF214" s="5">
        <v>100</v>
      </c>
      <c r="BG214" s="5">
        <v>100</v>
      </c>
      <c r="BH214" s="5">
        <v>100</v>
      </c>
      <c r="BI214" s="5">
        <v>0</v>
      </c>
      <c r="BJ214" s="5">
        <v>0</v>
      </c>
      <c r="BK214" s="5">
        <v>0</v>
      </c>
      <c r="BL214" s="5">
        <v>100</v>
      </c>
      <c r="BM214" s="5">
        <v>100</v>
      </c>
      <c r="BN214" s="5">
        <v>4</v>
      </c>
      <c r="BO214" s="5" t="s">
        <v>96</v>
      </c>
      <c r="BP214" s="5" t="s">
        <v>96</v>
      </c>
      <c r="BQ214" s="5">
        <v>4</v>
      </c>
      <c r="BR214" s="6" t="s">
        <v>97</v>
      </c>
      <c r="BS214" s="6" t="s">
        <v>97</v>
      </c>
      <c r="BT214" s="6" t="s">
        <v>97</v>
      </c>
      <c r="BU214" s="6" t="s">
        <v>97</v>
      </c>
      <c r="BV214" s="6" t="s">
        <v>97</v>
      </c>
      <c r="BW214" s="5">
        <v>0</v>
      </c>
      <c r="BX214" s="5">
        <v>0</v>
      </c>
      <c r="BY214" s="5">
        <v>0</v>
      </c>
      <c r="BZ214" s="5">
        <v>0</v>
      </c>
      <c r="CA214" s="5">
        <v>0</v>
      </c>
      <c r="CB214" s="6" t="s">
        <v>98</v>
      </c>
      <c r="CC214" s="6" t="s">
        <v>98</v>
      </c>
      <c r="CD214" s="6" t="s">
        <v>98</v>
      </c>
      <c r="CE214" s="6" t="s">
        <v>98</v>
      </c>
      <c r="CF214" s="6" t="s">
        <v>96</v>
      </c>
      <c r="CG214" s="6" t="s">
        <v>96</v>
      </c>
      <c r="CH214" s="6" t="s">
        <v>96</v>
      </c>
      <c r="CI214" s="6" t="s">
        <v>96</v>
      </c>
      <c r="CJ214" s="5">
        <v>0</v>
      </c>
      <c r="CK214" s="5">
        <v>0</v>
      </c>
      <c r="CL214" s="5">
        <v>0</v>
      </c>
      <c r="CM214" s="5">
        <v>0</v>
      </c>
      <c r="CN214" s="5">
        <v>36</v>
      </c>
      <c r="CO214" s="5">
        <v>0</v>
      </c>
    </row>
    <row r="215" spans="1:404" x14ac:dyDescent="0.3">
      <c r="A215" s="2" t="s">
        <v>92</v>
      </c>
      <c r="B215" s="2" t="s">
        <v>336</v>
      </c>
      <c r="C215" s="2" t="s">
        <v>336</v>
      </c>
      <c r="D215" s="2" t="s">
        <v>357</v>
      </c>
      <c r="E215" s="6" t="s">
        <v>102</v>
      </c>
      <c r="F215" s="5">
        <v>666</v>
      </c>
      <c r="G215" s="5">
        <v>119</v>
      </c>
      <c r="H215" s="5">
        <v>8</v>
      </c>
      <c r="I215" s="5">
        <v>119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666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35</v>
      </c>
      <c r="Z215" s="5">
        <v>210</v>
      </c>
      <c r="AA215" s="6" t="s">
        <v>96</v>
      </c>
      <c r="AB215" s="6" t="s">
        <v>97</v>
      </c>
      <c r="AC215" s="7"/>
      <c r="AD215" s="7"/>
      <c r="AE215" s="7"/>
      <c r="AF215" s="7"/>
      <c r="AG215" s="7"/>
      <c r="AH215" s="7"/>
      <c r="AI215" s="6" t="s">
        <v>96</v>
      </c>
      <c r="AJ215" s="5"/>
      <c r="AK215" s="8">
        <v>0</v>
      </c>
      <c r="AL215" s="8">
        <v>1</v>
      </c>
      <c r="AM215" s="8">
        <v>0</v>
      </c>
      <c r="AN215" s="8">
        <v>0</v>
      </c>
      <c r="AO215" s="8">
        <v>0</v>
      </c>
      <c r="AP215" s="8">
        <v>0</v>
      </c>
      <c r="AQ215" s="8">
        <v>0</v>
      </c>
      <c r="AR215" s="8">
        <v>0</v>
      </c>
      <c r="AS215" s="8">
        <v>0</v>
      </c>
      <c r="AT215" s="8">
        <v>0</v>
      </c>
      <c r="AU215" s="5">
        <v>100</v>
      </c>
      <c r="AV215" s="5">
        <v>100</v>
      </c>
      <c r="AW215" s="5">
        <v>0</v>
      </c>
      <c r="AX215" s="5">
        <v>0</v>
      </c>
      <c r="AY215" s="5">
        <v>0</v>
      </c>
      <c r="AZ215" s="5">
        <v>100</v>
      </c>
      <c r="BA215" s="5">
        <v>100</v>
      </c>
      <c r="BB215" s="5">
        <v>0</v>
      </c>
      <c r="BC215" s="5">
        <v>0</v>
      </c>
      <c r="BD215" s="5">
        <v>0</v>
      </c>
      <c r="BE215" s="5">
        <v>100</v>
      </c>
      <c r="BF215" s="5">
        <v>100</v>
      </c>
      <c r="BG215" s="5">
        <v>100</v>
      </c>
      <c r="BH215" s="5">
        <v>100</v>
      </c>
      <c r="BI215" s="5">
        <v>0</v>
      </c>
      <c r="BJ215" s="5">
        <v>30</v>
      </c>
      <c r="BK215" s="5">
        <v>30</v>
      </c>
      <c r="BL215" s="5">
        <v>40</v>
      </c>
      <c r="BM215" s="5">
        <v>100</v>
      </c>
      <c r="BN215" s="5">
        <v>4</v>
      </c>
      <c r="BO215" s="5" t="s">
        <v>96</v>
      </c>
      <c r="BP215" s="5" t="s">
        <v>96</v>
      </c>
      <c r="BQ215" s="5">
        <v>4</v>
      </c>
      <c r="BR215" s="6" t="s">
        <v>97</v>
      </c>
      <c r="BS215" s="6" t="s">
        <v>97</v>
      </c>
      <c r="BT215" s="6" t="s">
        <v>97</v>
      </c>
      <c r="BU215" s="6" t="s">
        <v>97</v>
      </c>
      <c r="BV215" s="6" t="s">
        <v>97</v>
      </c>
      <c r="BW215" s="5">
        <v>0</v>
      </c>
      <c r="BX215" s="5">
        <v>0</v>
      </c>
      <c r="BY215" s="5">
        <v>0</v>
      </c>
      <c r="BZ215" s="5">
        <v>0</v>
      </c>
      <c r="CA215" s="5">
        <v>0</v>
      </c>
      <c r="CB215" s="6" t="s">
        <v>98</v>
      </c>
      <c r="CC215" s="6" t="s">
        <v>98</v>
      </c>
      <c r="CD215" s="6" t="s">
        <v>98</v>
      </c>
      <c r="CE215" s="6" t="s">
        <v>98</v>
      </c>
      <c r="CF215" s="6" t="s">
        <v>96</v>
      </c>
      <c r="CG215" s="6" t="s">
        <v>96</v>
      </c>
      <c r="CH215" s="6" t="s">
        <v>96</v>
      </c>
      <c r="CI215" s="6" t="s">
        <v>96</v>
      </c>
      <c r="CJ215" s="5">
        <v>0</v>
      </c>
      <c r="CK215" s="5">
        <v>0</v>
      </c>
      <c r="CL215" s="5">
        <v>0</v>
      </c>
      <c r="CM215" s="5">
        <v>0</v>
      </c>
      <c r="CN215" s="5">
        <v>36</v>
      </c>
      <c r="CO215" s="5">
        <v>0</v>
      </c>
    </row>
    <row r="216" spans="1:404" x14ac:dyDescent="0.3">
      <c r="A216" s="2" t="s">
        <v>92</v>
      </c>
      <c r="B216" s="2" t="s">
        <v>336</v>
      </c>
      <c r="C216" s="2" t="s">
        <v>336</v>
      </c>
      <c r="D216" s="2" t="s">
        <v>358</v>
      </c>
      <c r="E216" s="6" t="s">
        <v>104</v>
      </c>
      <c r="F216" s="5">
        <v>108</v>
      </c>
      <c r="G216" s="5">
        <v>18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18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108</v>
      </c>
      <c r="Y216" s="5">
        <v>0</v>
      </c>
      <c r="Z216" s="5">
        <v>0</v>
      </c>
      <c r="AA216" s="6" t="s">
        <v>96</v>
      </c>
      <c r="AB216" s="6" t="s">
        <v>97</v>
      </c>
      <c r="AC216" s="7"/>
      <c r="AD216" s="7"/>
      <c r="AE216" s="7"/>
      <c r="AF216" s="9" t="s">
        <v>96</v>
      </c>
      <c r="AG216" s="7"/>
      <c r="AH216" s="7"/>
      <c r="AI216" s="7"/>
      <c r="AJ216" s="5">
        <v>1000</v>
      </c>
      <c r="AK216" s="8">
        <v>0</v>
      </c>
      <c r="AL216" s="8">
        <v>0</v>
      </c>
      <c r="AM216" s="8">
        <v>0</v>
      </c>
      <c r="AN216" s="8">
        <v>0</v>
      </c>
      <c r="AO216" s="8">
        <v>0</v>
      </c>
      <c r="AP216" s="8">
        <v>1</v>
      </c>
      <c r="AQ216" s="8">
        <v>0</v>
      </c>
      <c r="AR216" s="8">
        <v>0</v>
      </c>
      <c r="AS216" s="8">
        <v>0</v>
      </c>
      <c r="AT216" s="8">
        <v>0</v>
      </c>
      <c r="AU216" s="5">
        <v>0</v>
      </c>
      <c r="AV216" s="5">
        <v>0</v>
      </c>
      <c r="AW216" s="5">
        <v>100</v>
      </c>
      <c r="AX216" s="5">
        <v>0</v>
      </c>
      <c r="AY216" s="5">
        <v>0</v>
      </c>
      <c r="AZ216" s="5">
        <v>0</v>
      </c>
      <c r="BA216" s="5">
        <v>0</v>
      </c>
      <c r="BB216" s="5">
        <v>0</v>
      </c>
      <c r="BC216" s="5">
        <v>0</v>
      </c>
      <c r="BD216" s="5">
        <v>100</v>
      </c>
      <c r="BE216" s="5">
        <v>100</v>
      </c>
      <c r="BF216" s="5">
        <v>0</v>
      </c>
      <c r="BG216" s="5">
        <v>0</v>
      </c>
      <c r="BH216" s="5">
        <v>0</v>
      </c>
      <c r="BI216" s="5">
        <v>0</v>
      </c>
      <c r="BJ216" s="5">
        <v>0</v>
      </c>
      <c r="BK216" s="5">
        <v>0</v>
      </c>
      <c r="BL216" s="5">
        <v>100</v>
      </c>
      <c r="BM216" s="5">
        <v>100</v>
      </c>
      <c r="BN216" s="5">
        <v>4</v>
      </c>
      <c r="BO216" s="5" t="s">
        <v>96</v>
      </c>
      <c r="BP216" s="5" t="s">
        <v>96</v>
      </c>
      <c r="BQ216" s="5">
        <v>4</v>
      </c>
      <c r="BR216" s="6" t="s">
        <v>97</v>
      </c>
      <c r="BS216" s="6" t="s">
        <v>97</v>
      </c>
      <c r="BT216" s="6" t="s">
        <v>97</v>
      </c>
      <c r="BU216" s="6" t="s">
        <v>97</v>
      </c>
      <c r="BV216" s="6" t="s">
        <v>97</v>
      </c>
      <c r="BW216" s="5">
        <v>1</v>
      </c>
      <c r="BX216" s="5">
        <v>1</v>
      </c>
      <c r="BY216" s="5">
        <v>1</v>
      </c>
      <c r="BZ216" s="5">
        <v>1</v>
      </c>
      <c r="CA216" s="5">
        <v>1</v>
      </c>
      <c r="CB216" s="6" t="s">
        <v>96</v>
      </c>
      <c r="CC216" s="6" t="s">
        <v>96</v>
      </c>
      <c r="CD216" s="6" t="s">
        <v>96</v>
      </c>
      <c r="CE216" s="6" t="s">
        <v>96</v>
      </c>
      <c r="CF216" s="6" t="s">
        <v>96</v>
      </c>
      <c r="CG216" s="6" t="s">
        <v>96</v>
      </c>
      <c r="CH216" s="6" t="s">
        <v>96</v>
      </c>
      <c r="CI216" s="6" t="s">
        <v>96</v>
      </c>
      <c r="CJ216" s="5">
        <v>1</v>
      </c>
      <c r="CK216" s="5">
        <v>1</v>
      </c>
      <c r="CL216" s="5">
        <v>1</v>
      </c>
      <c r="CM216" s="5">
        <v>1</v>
      </c>
      <c r="CN216" s="5">
        <v>36</v>
      </c>
      <c r="CO216" s="5">
        <v>1</v>
      </c>
    </row>
    <row r="217" spans="1:404" x14ac:dyDescent="0.3">
      <c r="A217" s="2" t="s">
        <v>92</v>
      </c>
      <c r="B217" s="2" t="s">
        <v>359</v>
      </c>
      <c r="C217" s="2" t="s">
        <v>360</v>
      </c>
      <c r="D217" s="2" t="s">
        <v>361</v>
      </c>
      <c r="E217" s="6" t="s">
        <v>95</v>
      </c>
      <c r="F217" s="5">
        <v>77</v>
      </c>
      <c r="G217" s="5">
        <v>10</v>
      </c>
      <c r="H217" s="5">
        <v>0</v>
      </c>
      <c r="I217" s="5">
        <v>0</v>
      </c>
      <c r="J217" s="5">
        <v>7</v>
      </c>
      <c r="K217" s="5">
        <v>3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51</v>
      </c>
      <c r="S217" s="5">
        <v>26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  <c r="AA217" s="6" t="s">
        <v>96</v>
      </c>
      <c r="AB217" s="6" t="s">
        <v>97</v>
      </c>
      <c r="AC217" s="7"/>
      <c r="AD217" s="7"/>
      <c r="AE217" s="7"/>
      <c r="AF217" s="7"/>
      <c r="AG217" s="7"/>
      <c r="AH217" s="7"/>
      <c r="AI217" s="6" t="s">
        <v>96</v>
      </c>
      <c r="AJ217" s="5"/>
      <c r="AK217" s="8">
        <v>0.5</v>
      </c>
      <c r="AL217" s="8">
        <v>0</v>
      </c>
      <c r="AM217" s="8">
        <v>0</v>
      </c>
      <c r="AN217" s="8">
        <v>0.5</v>
      </c>
      <c r="AO217" s="8">
        <v>0</v>
      </c>
      <c r="AP217" s="8">
        <v>0</v>
      </c>
      <c r="AQ217" s="8">
        <v>0</v>
      </c>
      <c r="AR217" s="8">
        <v>0</v>
      </c>
      <c r="AS217" s="8">
        <v>0</v>
      </c>
      <c r="AT217" s="8">
        <v>0</v>
      </c>
      <c r="AU217" s="5">
        <v>100</v>
      </c>
      <c r="AV217" s="5">
        <v>100</v>
      </c>
      <c r="AW217" s="5">
        <v>0</v>
      </c>
      <c r="AX217" s="5">
        <v>0</v>
      </c>
      <c r="AY217" s="5">
        <v>0</v>
      </c>
      <c r="AZ217" s="5">
        <v>0</v>
      </c>
      <c r="BA217" s="5">
        <v>0</v>
      </c>
      <c r="BB217" s="5">
        <v>100</v>
      </c>
      <c r="BC217" s="5">
        <v>0</v>
      </c>
      <c r="BD217" s="5">
        <v>0</v>
      </c>
      <c r="BE217" s="5">
        <v>100</v>
      </c>
      <c r="BF217" s="5">
        <v>80</v>
      </c>
      <c r="BG217" s="5">
        <v>100</v>
      </c>
      <c r="BH217" s="5">
        <v>100</v>
      </c>
      <c r="BI217" s="5">
        <v>0</v>
      </c>
      <c r="BJ217" s="5">
        <v>0</v>
      </c>
      <c r="BK217" s="5">
        <v>0</v>
      </c>
      <c r="BL217" s="5">
        <v>100</v>
      </c>
      <c r="BM217" s="5">
        <v>90</v>
      </c>
      <c r="BN217" s="5">
        <v>2</v>
      </c>
      <c r="BO217" s="5" t="s">
        <v>96</v>
      </c>
      <c r="BP217" s="5" t="s">
        <v>96</v>
      </c>
      <c r="BQ217" s="5">
        <v>2</v>
      </c>
      <c r="BR217" s="6" t="s">
        <v>97</v>
      </c>
      <c r="BS217" s="6" t="s">
        <v>97</v>
      </c>
      <c r="BT217" s="6" t="s">
        <v>97</v>
      </c>
      <c r="BU217" s="6" t="s">
        <v>97</v>
      </c>
      <c r="BV217" s="6" t="s">
        <v>97</v>
      </c>
      <c r="BW217" s="5">
        <v>1</v>
      </c>
      <c r="BX217" s="5">
        <v>1</v>
      </c>
      <c r="BY217" s="5">
        <v>1</v>
      </c>
      <c r="BZ217" s="5">
        <v>8</v>
      </c>
      <c r="CA217" s="5">
        <v>8</v>
      </c>
      <c r="CB217" s="6" t="s">
        <v>96</v>
      </c>
      <c r="CC217" s="6" t="s">
        <v>96</v>
      </c>
      <c r="CD217" s="6" t="s">
        <v>96</v>
      </c>
      <c r="CE217" s="6" t="s">
        <v>96</v>
      </c>
      <c r="CF217" s="6" t="s">
        <v>96</v>
      </c>
      <c r="CG217" s="10" t="s">
        <v>96</v>
      </c>
      <c r="CH217" s="11" t="s">
        <v>97</v>
      </c>
      <c r="CI217" s="10" t="s">
        <v>96</v>
      </c>
      <c r="CJ217" s="12">
        <v>0</v>
      </c>
      <c r="CK217" s="12">
        <v>0</v>
      </c>
      <c r="CL217" s="12">
        <v>0</v>
      </c>
      <c r="CM217" s="12">
        <v>0</v>
      </c>
      <c r="CN217" s="12">
        <v>8</v>
      </c>
      <c r="CO217" s="12">
        <v>0</v>
      </c>
      <c r="CS217" s="37"/>
      <c r="CT217" s="37"/>
      <c r="CU217" s="37"/>
      <c r="CV217" s="37"/>
      <c r="CW217" s="37"/>
      <c r="CX217" s="37"/>
      <c r="CY217" s="37"/>
      <c r="CZ217" s="37"/>
      <c r="DA217" s="37"/>
      <c r="DB217" s="37"/>
      <c r="DC217" s="37"/>
      <c r="DD217" s="37"/>
      <c r="DE217" s="37"/>
      <c r="DF217" s="37"/>
      <c r="DG217" s="37"/>
      <c r="DH217" s="37"/>
      <c r="DI217" s="37"/>
      <c r="DJ217" s="37"/>
      <c r="DK217" s="37"/>
      <c r="DL217" s="37"/>
      <c r="DM217" s="37"/>
      <c r="DN217" s="37"/>
      <c r="DO217" s="37"/>
      <c r="DP217" s="37"/>
      <c r="DQ217" s="37"/>
      <c r="DR217" s="37"/>
      <c r="DS217" s="37"/>
      <c r="DT217" s="37"/>
      <c r="DU217" s="37"/>
      <c r="DV217" s="37"/>
      <c r="DW217" s="37"/>
      <c r="DX217" s="37"/>
      <c r="DY217" s="37"/>
      <c r="DZ217" s="37"/>
      <c r="EA217" s="37"/>
      <c r="EB217" s="37"/>
      <c r="EC217" s="37"/>
      <c r="ED217" s="37"/>
      <c r="EE217" s="37"/>
      <c r="EF217" s="37"/>
      <c r="EG217" s="37"/>
      <c r="EH217" s="37"/>
      <c r="EI217" s="37"/>
      <c r="EJ217" s="37"/>
      <c r="EK217" s="37"/>
      <c r="EL217" s="37"/>
      <c r="EM217" s="37"/>
      <c r="EN217" s="37"/>
      <c r="EO217" s="37"/>
      <c r="EP217" s="37"/>
      <c r="EQ217" s="37"/>
      <c r="ER217" s="37"/>
      <c r="ES217" s="37"/>
      <c r="ET217" s="37"/>
      <c r="EU217" s="37"/>
      <c r="EV217" s="37"/>
      <c r="EW217" s="37"/>
      <c r="EX217" s="37"/>
      <c r="EY217" s="37"/>
      <c r="EZ217" s="37"/>
      <c r="FA217" s="37"/>
      <c r="FB217" s="37"/>
      <c r="FC217" s="37"/>
      <c r="FD217" s="37"/>
      <c r="FE217" s="37"/>
      <c r="FF217" s="37"/>
      <c r="FG217" s="37"/>
      <c r="FH217" s="37"/>
      <c r="FI217" s="37"/>
      <c r="FJ217" s="37"/>
      <c r="FK217" s="37"/>
      <c r="FL217" s="37"/>
      <c r="FM217" s="37"/>
      <c r="FN217" s="37"/>
      <c r="FO217" s="37"/>
      <c r="FP217" s="37"/>
      <c r="FQ217" s="37"/>
      <c r="FR217" s="37"/>
      <c r="FS217" s="37"/>
      <c r="FT217" s="37"/>
      <c r="FU217" s="37"/>
      <c r="FV217" s="37"/>
      <c r="FW217" s="37"/>
      <c r="FX217" s="37"/>
      <c r="FY217" s="37"/>
      <c r="FZ217" s="37"/>
      <c r="GA217" s="37"/>
      <c r="GB217" s="37"/>
      <c r="GC217" s="37"/>
      <c r="GD217" s="37"/>
      <c r="GE217" s="37"/>
      <c r="GF217" s="37"/>
      <c r="GG217" s="37"/>
      <c r="GH217" s="37"/>
      <c r="GI217" s="37"/>
      <c r="GJ217" s="37"/>
      <c r="GK217" s="37"/>
      <c r="GL217" s="37"/>
      <c r="GM217" s="37"/>
      <c r="GN217" s="37"/>
      <c r="GO217" s="37"/>
      <c r="GP217" s="37"/>
      <c r="GQ217" s="37"/>
      <c r="GR217" s="37"/>
      <c r="GS217" s="37"/>
      <c r="GT217" s="37"/>
      <c r="GU217" s="37"/>
      <c r="GV217" s="37"/>
      <c r="GW217" s="37"/>
      <c r="GX217" s="37"/>
      <c r="GY217" s="37"/>
      <c r="GZ217" s="37"/>
      <c r="HA217" s="37"/>
      <c r="HB217" s="37"/>
      <c r="HC217" s="37"/>
      <c r="HD217" s="37"/>
      <c r="HE217" s="37"/>
      <c r="HF217" s="37"/>
      <c r="HG217" s="37"/>
      <c r="HH217" s="37"/>
      <c r="HI217" s="37"/>
      <c r="HJ217" s="37"/>
      <c r="HK217" s="37"/>
      <c r="HL217" s="37"/>
      <c r="HM217" s="37"/>
      <c r="HN217" s="37"/>
      <c r="HO217" s="37"/>
      <c r="HP217" s="37"/>
      <c r="HQ217" s="37"/>
      <c r="HR217" s="37"/>
      <c r="HS217" s="37"/>
      <c r="HT217" s="37"/>
      <c r="HU217" s="37"/>
      <c r="HV217" s="37"/>
      <c r="HW217" s="37"/>
      <c r="HX217" s="37"/>
      <c r="HY217" s="37"/>
      <c r="HZ217" s="37"/>
      <c r="IA217" s="37"/>
      <c r="IB217" s="37"/>
      <c r="IC217" s="37"/>
      <c r="ID217" s="37"/>
      <c r="IE217" s="37"/>
      <c r="IF217" s="37"/>
      <c r="IG217" s="37"/>
      <c r="IH217" s="37"/>
      <c r="II217" s="37"/>
      <c r="IJ217" s="37"/>
      <c r="IK217" s="37"/>
      <c r="IL217" s="37"/>
      <c r="IM217" s="37"/>
      <c r="IN217" s="37"/>
      <c r="IO217" s="37"/>
      <c r="IP217" s="37"/>
      <c r="IQ217" s="37"/>
      <c r="IR217" s="37"/>
      <c r="IS217" s="37"/>
      <c r="IT217" s="37"/>
      <c r="IU217" s="37"/>
      <c r="IV217" s="37"/>
      <c r="IW217" s="37"/>
      <c r="IX217" s="37"/>
      <c r="IY217" s="37"/>
      <c r="IZ217" s="37"/>
      <c r="JA217" s="37"/>
      <c r="JB217" s="37"/>
      <c r="JC217" s="37"/>
      <c r="JD217" s="37"/>
      <c r="JE217" s="37"/>
      <c r="JF217" s="37"/>
      <c r="JG217" s="37"/>
      <c r="JH217" s="37"/>
      <c r="JI217" s="37"/>
      <c r="JJ217" s="37"/>
      <c r="JK217" s="37"/>
      <c r="JL217" s="37"/>
      <c r="JM217" s="37"/>
      <c r="JN217" s="37"/>
      <c r="JO217" s="37"/>
      <c r="JP217" s="37"/>
      <c r="JQ217" s="37"/>
      <c r="JR217" s="37"/>
      <c r="JS217" s="37"/>
      <c r="JT217" s="37"/>
      <c r="JU217" s="37"/>
      <c r="JV217" s="37"/>
      <c r="JW217" s="37"/>
      <c r="JX217" s="37"/>
      <c r="JY217" s="37"/>
      <c r="JZ217" s="37"/>
      <c r="KA217" s="37"/>
      <c r="KB217" s="37"/>
      <c r="KC217" s="37"/>
      <c r="KD217" s="37"/>
      <c r="KE217" s="37"/>
      <c r="KF217" s="37"/>
      <c r="KG217" s="37"/>
      <c r="KH217" s="37"/>
      <c r="KI217" s="37"/>
      <c r="KJ217" s="37"/>
      <c r="KK217" s="37"/>
      <c r="KL217" s="37"/>
      <c r="KM217" s="37"/>
      <c r="KN217" s="37"/>
      <c r="KO217" s="37"/>
      <c r="KP217" s="37"/>
      <c r="KQ217" s="37"/>
      <c r="KR217" s="37"/>
      <c r="KS217" s="37"/>
      <c r="KT217" s="37"/>
      <c r="KU217" s="37"/>
      <c r="KV217" s="37"/>
      <c r="KW217" s="37"/>
      <c r="KX217" s="37"/>
      <c r="KY217" s="37"/>
      <c r="KZ217" s="37"/>
      <c r="LA217" s="37"/>
      <c r="LB217" s="37"/>
      <c r="LC217" s="37"/>
      <c r="LD217" s="37"/>
      <c r="LE217" s="37"/>
      <c r="LF217" s="37"/>
      <c r="LG217" s="37"/>
      <c r="LH217" s="37"/>
      <c r="LI217" s="37"/>
      <c r="LJ217" s="37"/>
      <c r="LK217" s="37"/>
      <c r="LL217" s="37"/>
      <c r="LM217" s="37"/>
      <c r="LN217" s="37"/>
      <c r="LO217" s="37"/>
      <c r="LP217" s="37"/>
      <c r="LQ217" s="37"/>
      <c r="LR217" s="37"/>
      <c r="LS217" s="37"/>
      <c r="LT217" s="37"/>
      <c r="LU217" s="37"/>
      <c r="LV217" s="37"/>
      <c r="LW217" s="37"/>
      <c r="LX217" s="37"/>
      <c r="LY217" s="37"/>
      <c r="LZ217" s="37"/>
      <c r="MA217" s="37"/>
      <c r="MB217" s="37"/>
      <c r="MC217" s="37"/>
      <c r="MD217" s="37"/>
      <c r="ME217" s="37"/>
      <c r="MF217" s="37"/>
      <c r="MG217" s="37"/>
      <c r="MH217" s="37"/>
      <c r="MI217" s="37"/>
      <c r="MJ217" s="37"/>
      <c r="MK217" s="37"/>
      <c r="ML217" s="37"/>
      <c r="MM217" s="37"/>
      <c r="MN217" s="37"/>
      <c r="MO217" s="37"/>
      <c r="MP217" s="37"/>
      <c r="MQ217" s="37"/>
      <c r="MR217" s="37"/>
      <c r="MS217" s="37"/>
      <c r="MT217" s="37"/>
      <c r="MU217" s="37"/>
      <c r="MV217" s="37"/>
      <c r="MW217" s="37"/>
      <c r="MX217" s="37"/>
      <c r="MY217" s="37"/>
      <c r="MZ217" s="37"/>
      <c r="NA217" s="37"/>
      <c r="NB217" s="37"/>
      <c r="NC217" s="37"/>
      <c r="ND217" s="37"/>
      <c r="NE217" s="37"/>
      <c r="NF217" s="37"/>
      <c r="NG217" s="37"/>
      <c r="NH217" s="37"/>
      <c r="NI217" s="37"/>
      <c r="NJ217" s="37"/>
      <c r="NK217" s="37"/>
      <c r="NL217" s="37"/>
      <c r="NM217" s="37"/>
      <c r="NN217" s="37"/>
      <c r="NO217" s="37"/>
      <c r="NP217" s="37"/>
      <c r="NQ217" s="37"/>
      <c r="NR217" s="37"/>
      <c r="NS217" s="37"/>
      <c r="NT217" s="37"/>
      <c r="NU217" s="37"/>
      <c r="NV217" s="37"/>
      <c r="NW217" s="37"/>
      <c r="NX217" s="37"/>
      <c r="NY217" s="37"/>
      <c r="NZ217" s="37"/>
      <c r="OA217" s="37"/>
      <c r="OB217" s="37"/>
      <c r="OC217" s="37"/>
      <c r="OD217" s="37"/>
      <c r="OE217" s="37"/>
      <c r="OF217" s="37"/>
      <c r="OG217" s="37"/>
      <c r="OH217" s="37"/>
      <c r="OI217" s="37"/>
      <c r="OJ217" s="37"/>
      <c r="OK217" s="37"/>
      <c r="OL217" s="37"/>
      <c r="OM217" s="37"/>
    </row>
    <row r="218" spans="1:404" x14ac:dyDescent="0.3">
      <c r="A218" s="2" t="s">
        <v>92</v>
      </c>
      <c r="B218" s="2" t="s">
        <v>359</v>
      </c>
      <c r="C218" s="2" t="s">
        <v>362</v>
      </c>
      <c r="D218" s="2" t="s">
        <v>363</v>
      </c>
      <c r="E218" s="6" t="s">
        <v>104</v>
      </c>
      <c r="F218" s="5">
        <v>79</v>
      </c>
      <c r="G218" s="5">
        <v>13</v>
      </c>
      <c r="H218" s="5">
        <v>0</v>
      </c>
      <c r="I218" s="5">
        <v>0</v>
      </c>
      <c r="J218" s="5">
        <v>8</v>
      </c>
      <c r="K218" s="5">
        <v>0</v>
      </c>
      <c r="L218" s="5">
        <v>1</v>
      </c>
      <c r="M218" s="5">
        <v>0</v>
      </c>
      <c r="N218" s="5">
        <v>2</v>
      </c>
      <c r="O218" s="5">
        <v>2</v>
      </c>
      <c r="P218" s="5">
        <v>0</v>
      </c>
      <c r="Q218" s="5">
        <v>0</v>
      </c>
      <c r="R218" s="5">
        <v>59</v>
      </c>
      <c r="S218" s="5">
        <v>0</v>
      </c>
      <c r="T218" s="5">
        <v>8</v>
      </c>
      <c r="U218" s="5">
        <v>0</v>
      </c>
      <c r="V218" s="5">
        <v>10</v>
      </c>
      <c r="W218" s="5">
        <v>2</v>
      </c>
      <c r="X218" s="5">
        <v>0</v>
      </c>
      <c r="Y218" s="5">
        <v>0</v>
      </c>
      <c r="Z218" s="5">
        <v>0</v>
      </c>
      <c r="AA218" s="6" t="s">
        <v>96</v>
      </c>
      <c r="AB218" s="6" t="s">
        <v>97</v>
      </c>
      <c r="AC218" s="7"/>
      <c r="AD218" s="7"/>
      <c r="AE218" s="9" t="s">
        <v>96</v>
      </c>
      <c r="AF218" s="7"/>
      <c r="AG218" s="7"/>
      <c r="AH218" s="7"/>
      <c r="AI218" s="6"/>
      <c r="AJ218" s="5">
        <v>300</v>
      </c>
      <c r="AK218" s="8">
        <v>0</v>
      </c>
      <c r="AL218" s="8">
        <v>0</v>
      </c>
      <c r="AM218" s="8">
        <v>0.4</v>
      </c>
      <c r="AN218" s="8">
        <v>0.6</v>
      </c>
      <c r="AO218" s="8">
        <v>0</v>
      </c>
      <c r="AP218" s="8">
        <v>0</v>
      </c>
      <c r="AQ218" s="8">
        <v>0</v>
      </c>
      <c r="AR218" s="8">
        <v>0</v>
      </c>
      <c r="AS218" s="8">
        <v>0</v>
      </c>
      <c r="AT218" s="8">
        <v>0</v>
      </c>
      <c r="AU218" s="5">
        <v>100</v>
      </c>
      <c r="AV218" s="5">
        <v>100</v>
      </c>
      <c r="AW218" s="5">
        <v>0</v>
      </c>
      <c r="AX218" s="5">
        <v>0</v>
      </c>
      <c r="AY218" s="5">
        <v>0</v>
      </c>
      <c r="AZ218" s="5">
        <v>0</v>
      </c>
      <c r="BA218" s="5">
        <v>0</v>
      </c>
      <c r="BB218" s="5">
        <v>0</v>
      </c>
      <c r="BC218" s="5">
        <v>0</v>
      </c>
      <c r="BD218" s="5">
        <v>100</v>
      </c>
      <c r="BE218" s="5">
        <v>100</v>
      </c>
      <c r="BF218" s="5">
        <v>100</v>
      </c>
      <c r="BG218" s="5">
        <v>100</v>
      </c>
      <c r="BH218" s="5">
        <v>0</v>
      </c>
      <c r="BI218" s="5">
        <v>0</v>
      </c>
      <c r="BJ218" s="5">
        <v>0</v>
      </c>
      <c r="BK218" s="5">
        <v>0</v>
      </c>
      <c r="BL218" s="5">
        <v>100</v>
      </c>
      <c r="BM218" s="5">
        <v>30</v>
      </c>
      <c r="BN218" s="5">
        <v>4</v>
      </c>
      <c r="BO218" s="5" t="s">
        <v>96</v>
      </c>
      <c r="BP218" s="5" t="s">
        <v>96</v>
      </c>
      <c r="BQ218" s="5">
        <v>12</v>
      </c>
      <c r="BR218" s="6" t="s">
        <v>96</v>
      </c>
      <c r="BS218" s="6" t="s">
        <v>97</v>
      </c>
      <c r="BT218" s="6" t="s">
        <v>97</v>
      </c>
      <c r="BU218" s="6" t="s">
        <v>97</v>
      </c>
      <c r="BV218" s="6" t="s">
        <v>97</v>
      </c>
      <c r="BW218" s="5">
        <v>1</v>
      </c>
      <c r="BX218" s="5">
        <v>1</v>
      </c>
      <c r="BY218" s="5">
        <v>7</v>
      </c>
      <c r="BZ218" s="5">
        <v>4</v>
      </c>
      <c r="CA218" s="5">
        <v>7</v>
      </c>
      <c r="CB218" s="6" t="s">
        <v>98</v>
      </c>
      <c r="CC218" s="6" t="s">
        <v>98</v>
      </c>
      <c r="CD218" s="6" t="s">
        <v>96</v>
      </c>
      <c r="CE218" s="6" t="s">
        <v>96</v>
      </c>
      <c r="CF218" s="6" t="s">
        <v>96</v>
      </c>
      <c r="CG218" s="11" t="s">
        <v>96</v>
      </c>
      <c r="CH218" s="10" t="s">
        <v>97</v>
      </c>
      <c r="CI218" s="10" t="s">
        <v>97</v>
      </c>
      <c r="CJ218" s="12">
        <v>6</v>
      </c>
      <c r="CK218" s="12">
        <v>6</v>
      </c>
      <c r="CL218" s="12">
        <v>6</v>
      </c>
      <c r="CM218" s="12">
        <v>1</v>
      </c>
      <c r="CN218" s="12">
        <v>5</v>
      </c>
      <c r="CO218" s="12">
        <v>1</v>
      </c>
    </row>
    <row r="219" spans="1:404" x14ac:dyDescent="0.3">
      <c r="A219" s="2" t="s">
        <v>92</v>
      </c>
      <c r="B219" s="2" t="s">
        <v>359</v>
      </c>
      <c r="C219" s="2" t="s">
        <v>364</v>
      </c>
      <c r="D219" s="2" t="s">
        <v>365</v>
      </c>
      <c r="E219" s="6" t="s">
        <v>102</v>
      </c>
      <c r="F219" s="5">
        <v>41</v>
      </c>
      <c r="G219" s="5">
        <v>13</v>
      </c>
      <c r="H219" s="5">
        <v>0</v>
      </c>
      <c r="I219" s="5">
        <v>0</v>
      </c>
      <c r="J219" s="5">
        <v>13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41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6" t="s">
        <v>96</v>
      </c>
      <c r="AB219" s="6" t="s">
        <v>97</v>
      </c>
      <c r="AC219" s="6"/>
      <c r="AD219" s="6"/>
      <c r="AE219" s="7"/>
      <c r="AF219" s="7"/>
      <c r="AG219" s="7"/>
      <c r="AH219" s="7"/>
      <c r="AI219" s="7" t="s">
        <v>96</v>
      </c>
      <c r="AJ219" s="5"/>
      <c r="AK219" s="8">
        <v>1</v>
      </c>
      <c r="AL219" s="8">
        <v>0</v>
      </c>
      <c r="AM219" s="8">
        <v>0</v>
      </c>
      <c r="AN219" s="8">
        <v>0</v>
      </c>
      <c r="AO219" s="8">
        <v>0</v>
      </c>
      <c r="AP219" s="8">
        <v>0</v>
      </c>
      <c r="AQ219" s="8">
        <v>0</v>
      </c>
      <c r="AR219" s="8">
        <v>0</v>
      </c>
      <c r="AS219" s="8">
        <v>0</v>
      </c>
      <c r="AT219" s="8">
        <v>0</v>
      </c>
      <c r="AU219" s="5">
        <v>100</v>
      </c>
      <c r="AV219" s="5">
        <v>100</v>
      </c>
      <c r="AW219" s="5">
        <v>0</v>
      </c>
      <c r="AX219" s="5">
        <v>0</v>
      </c>
      <c r="AY219" s="5">
        <v>0</v>
      </c>
      <c r="AZ219" s="5">
        <v>0</v>
      </c>
      <c r="BA219" s="5">
        <v>0</v>
      </c>
      <c r="BB219" s="5">
        <v>100</v>
      </c>
      <c r="BC219" s="5">
        <v>0</v>
      </c>
      <c r="BD219" s="5">
        <v>0</v>
      </c>
      <c r="BE219" s="5">
        <v>100</v>
      </c>
      <c r="BF219" s="5">
        <v>100</v>
      </c>
      <c r="BG219" s="5">
        <v>100</v>
      </c>
      <c r="BH219" s="5">
        <v>100</v>
      </c>
      <c r="BI219" s="5">
        <v>100</v>
      </c>
      <c r="BJ219" s="5">
        <v>0</v>
      </c>
      <c r="BK219" s="5">
        <v>100</v>
      </c>
      <c r="BL219" s="5">
        <v>0</v>
      </c>
      <c r="BM219" s="5">
        <v>100</v>
      </c>
      <c r="BN219" s="5">
        <v>2</v>
      </c>
      <c r="BO219" s="5" t="s">
        <v>96</v>
      </c>
      <c r="BP219" s="5" t="s">
        <v>96</v>
      </c>
      <c r="BQ219" s="5">
        <v>10</v>
      </c>
      <c r="BR219" s="6" t="s">
        <v>97</v>
      </c>
      <c r="BS219" s="6" t="s">
        <v>97</v>
      </c>
      <c r="BT219" s="6" t="s">
        <v>97</v>
      </c>
      <c r="BU219" s="6" t="s">
        <v>96</v>
      </c>
      <c r="BV219" s="6" t="s">
        <v>96</v>
      </c>
      <c r="BW219" s="5">
        <v>0</v>
      </c>
      <c r="BX219" s="5">
        <v>0</v>
      </c>
      <c r="BY219" s="5">
        <v>0</v>
      </c>
      <c r="BZ219" s="5">
        <v>13</v>
      </c>
      <c r="CA219" s="5">
        <v>0</v>
      </c>
      <c r="CB219" s="6" t="s">
        <v>98</v>
      </c>
      <c r="CC219" s="6" t="s">
        <v>98</v>
      </c>
      <c r="CD219" s="6" t="s">
        <v>98</v>
      </c>
      <c r="CE219" s="6" t="s">
        <v>98</v>
      </c>
      <c r="CF219" s="14" t="s">
        <v>366</v>
      </c>
      <c r="CG219" s="7" t="s">
        <v>96</v>
      </c>
      <c r="CH219" s="7" t="s">
        <v>96</v>
      </c>
      <c r="CI219" s="7" t="s">
        <v>367</v>
      </c>
      <c r="CJ219" s="5">
        <v>0</v>
      </c>
      <c r="CK219" s="5">
        <v>5</v>
      </c>
      <c r="CL219" s="5">
        <v>5</v>
      </c>
      <c r="CM219" s="5">
        <v>0</v>
      </c>
      <c r="CN219" s="5">
        <v>5</v>
      </c>
      <c r="CO219" s="5">
        <v>0</v>
      </c>
    </row>
    <row r="220" spans="1:404" x14ac:dyDescent="0.3">
      <c r="A220" s="2" t="s">
        <v>92</v>
      </c>
      <c r="B220" s="2" t="s">
        <v>359</v>
      </c>
      <c r="C220" s="2" t="s">
        <v>364</v>
      </c>
      <c r="D220" s="2" t="s">
        <v>368</v>
      </c>
      <c r="E220" s="6" t="s">
        <v>102</v>
      </c>
      <c r="F220" s="5">
        <v>32</v>
      </c>
      <c r="G220" s="5">
        <v>2</v>
      </c>
      <c r="H220" s="5">
        <v>0</v>
      </c>
      <c r="I220" s="5">
        <v>0</v>
      </c>
      <c r="J220" s="5">
        <v>2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32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6" t="s">
        <v>96</v>
      </c>
      <c r="AB220" s="6" t="s">
        <v>97</v>
      </c>
      <c r="AC220" s="6"/>
      <c r="AD220" s="6"/>
      <c r="AE220" s="7"/>
      <c r="AF220" s="7"/>
      <c r="AG220" s="7"/>
      <c r="AH220" s="7"/>
      <c r="AI220" s="7" t="s">
        <v>96</v>
      </c>
      <c r="AJ220" s="5"/>
      <c r="AK220" s="8">
        <v>1</v>
      </c>
      <c r="AL220" s="8">
        <v>0</v>
      </c>
      <c r="AM220" s="8">
        <v>0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5">
        <v>100</v>
      </c>
      <c r="AV220" s="5">
        <v>100</v>
      </c>
      <c r="AW220" s="5">
        <v>0</v>
      </c>
      <c r="AX220" s="5">
        <v>0</v>
      </c>
      <c r="AY220" s="5">
        <v>0</v>
      </c>
      <c r="AZ220" s="5">
        <v>0</v>
      </c>
      <c r="BA220" s="5">
        <v>0</v>
      </c>
      <c r="BB220" s="5">
        <v>50</v>
      </c>
      <c r="BC220" s="5">
        <v>0</v>
      </c>
      <c r="BD220" s="5">
        <v>50</v>
      </c>
      <c r="BE220" s="5">
        <v>100</v>
      </c>
      <c r="BF220" s="5">
        <v>100</v>
      </c>
      <c r="BG220" s="5">
        <v>100</v>
      </c>
      <c r="BH220" s="5">
        <v>100</v>
      </c>
      <c r="BI220" s="5">
        <v>0</v>
      </c>
      <c r="BJ220" s="5">
        <v>0</v>
      </c>
      <c r="BK220" s="5">
        <v>0</v>
      </c>
      <c r="BL220" s="5">
        <v>100</v>
      </c>
      <c r="BM220" s="5">
        <v>100</v>
      </c>
      <c r="BN220" s="5">
        <v>2</v>
      </c>
      <c r="BO220" s="5" t="s">
        <v>96</v>
      </c>
      <c r="BP220" s="5" t="s">
        <v>96</v>
      </c>
      <c r="BQ220" s="5">
        <v>10</v>
      </c>
      <c r="BR220" s="6" t="s">
        <v>97</v>
      </c>
      <c r="BS220" s="6" t="s">
        <v>97</v>
      </c>
      <c r="BT220" s="6" t="s">
        <v>97</v>
      </c>
      <c r="BU220" s="6" t="s">
        <v>97</v>
      </c>
      <c r="BV220" s="6" t="s">
        <v>97</v>
      </c>
      <c r="BW220" s="5">
        <v>0</v>
      </c>
      <c r="BX220" s="5">
        <v>0</v>
      </c>
      <c r="BY220" s="5">
        <v>0</v>
      </c>
      <c r="BZ220" s="5">
        <v>13</v>
      </c>
      <c r="CA220" s="5">
        <v>0</v>
      </c>
      <c r="CB220" s="6" t="s">
        <v>98</v>
      </c>
      <c r="CC220" s="6" t="s">
        <v>98</v>
      </c>
      <c r="CD220" s="6" t="s">
        <v>98</v>
      </c>
      <c r="CE220" s="6" t="s">
        <v>98</v>
      </c>
      <c r="CF220" s="14" t="s">
        <v>366</v>
      </c>
      <c r="CG220" s="7" t="s">
        <v>96</v>
      </c>
      <c r="CH220" s="7" t="s">
        <v>96</v>
      </c>
      <c r="CI220" s="7" t="s">
        <v>367</v>
      </c>
      <c r="CJ220" s="5">
        <v>0</v>
      </c>
      <c r="CK220" s="5">
        <v>5</v>
      </c>
      <c r="CL220" s="5">
        <v>5</v>
      </c>
      <c r="CM220" s="5">
        <v>0</v>
      </c>
      <c r="CN220" s="5">
        <v>5</v>
      </c>
      <c r="CO220" s="5">
        <v>0</v>
      </c>
    </row>
    <row r="221" spans="1:404" x14ac:dyDescent="0.3">
      <c r="A221" s="2" t="s">
        <v>92</v>
      </c>
      <c r="B221" s="2" t="s">
        <v>359</v>
      </c>
      <c r="C221" s="2" t="s">
        <v>369</v>
      </c>
      <c r="D221" s="2" t="s">
        <v>370</v>
      </c>
      <c r="E221" s="6" t="s">
        <v>104</v>
      </c>
      <c r="F221" s="5">
        <v>40</v>
      </c>
      <c r="G221" s="5">
        <v>10</v>
      </c>
      <c r="H221" s="5">
        <v>0</v>
      </c>
      <c r="I221" s="5">
        <v>0</v>
      </c>
      <c r="J221" s="5">
        <v>5</v>
      </c>
      <c r="K221" s="5">
        <v>0</v>
      </c>
      <c r="L221" s="5">
        <v>0</v>
      </c>
      <c r="M221" s="5">
        <v>5</v>
      </c>
      <c r="N221" s="5">
        <v>0</v>
      </c>
      <c r="O221" s="5">
        <v>0</v>
      </c>
      <c r="P221" s="5">
        <v>0</v>
      </c>
      <c r="Q221" s="5">
        <v>0</v>
      </c>
      <c r="R221" s="5">
        <v>26</v>
      </c>
      <c r="S221" s="5">
        <v>0</v>
      </c>
      <c r="T221" s="5">
        <v>0</v>
      </c>
      <c r="U221" s="5">
        <v>14</v>
      </c>
      <c r="V221" s="5">
        <v>0</v>
      </c>
      <c r="W221" s="5">
        <v>0</v>
      </c>
      <c r="X221" s="5">
        <v>0</v>
      </c>
      <c r="Y221" s="5">
        <v>0</v>
      </c>
      <c r="Z221" s="5">
        <v>0</v>
      </c>
      <c r="AA221" s="6" t="s">
        <v>96</v>
      </c>
      <c r="AB221" s="6" t="s">
        <v>97</v>
      </c>
      <c r="AC221" s="7"/>
      <c r="AD221" s="7"/>
      <c r="AE221" s="9" t="s">
        <v>96</v>
      </c>
      <c r="AF221" s="9" t="s">
        <v>96</v>
      </c>
      <c r="AG221" s="7"/>
      <c r="AH221" s="7"/>
      <c r="AI221" s="7"/>
      <c r="AJ221" s="5">
        <v>7000</v>
      </c>
      <c r="AK221" s="8">
        <v>1</v>
      </c>
      <c r="AL221" s="8">
        <v>0</v>
      </c>
      <c r="AM221" s="8">
        <v>0</v>
      </c>
      <c r="AN221" s="8">
        <v>0</v>
      </c>
      <c r="AO221" s="8">
        <v>0</v>
      </c>
      <c r="AP221" s="8">
        <v>0</v>
      </c>
      <c r="AQ221" s="8">
        <v>0</v>
      </c>
      <c r="AR221" s="8">
        <v>0</v>
      </c>
      <c r="AS221" s="8">
        <v>0</v>
      </c>
      <c r="AT221" s="8">
        <v>0</v>
      </c>
      <c r="AU221" s="5">
        <v>0</v>
      </c>
      <c r="AV221" s="5">
        <v>0</v>
      </c>
      <c r="AW221" s="5">
        <v>0</v>
      </c>
      <c r="AX221" s="5">
        <v>100</v>
      </c>
      <c r="AY221" s="5">
        <v>0</v>
      </c>
      <c r="AZ221" s="5">
        <v>0</v>
      </c>
      <c r="BA221" s="5">
        <v>0</v>
      </c>
      <c r="BB221" s="5">
        <v>0</v>
      </c>
      <c r="BC221" s="5">
        <v>0</v>
      </c>
      <c r="BD221" s="5">
        <v>100</v>
      </c>
      <c r="BE221" s="5">
        <v>0</v>
      </c>
      <c r="BF221" s="5">
        <v>0</v>
      </c>
      <c r="BG221" s="5">
        <v>0</v>
      </c>
      <c r="BH221" s="5">
        <v>0</v>
      </c>
      <c r="BI221" s="5">
        <v>0</v>
      </c>
      <c r="BJ221" s="5">
        <v>0</v>
      </c>
      <c r="BK221" s="5">
        <v>0</v>
      </c>
      <c r="BL221" s="5">
        <v>100</v>
      </c>
      <c r="BM221" s="5">
        <v>0</v>
      </c>
      <c r="BN221" s="5" t="s">
        <v>98</v>
      </c>
      <c r="BO221" s="5" t="s">
        <v>97</v>
      </c>
      <c r="BP221" s="5" t="s">
        <v>97</v>
      </c>
      <c r="BQ221" s="5" t="s">
        <v>98</v>
      </c>
      <c r="BR221" s="6" t="s">
        <v>97</v>
      </c>
      <c r="BS221" s="6" t="s">
        <v>97</v>
      </c>
      <c r="BT221" s="6" t="s">
        <v>97</v>
      </c>
      <c r="BU221" s="6" t="s">
        <v>97</v>
      </c>
      <c r="BV221" s="6" t="s">
        <v>97</v>
      </c>
      <c r="BW221" s="5">
        <v>15</v>
      </c>
      <c r="BX221" s="5">
        <v>15</v>
      </c>
      <c r="BY221" s="5">
        <v>15</v>
      </c>
      <c r="BZ221" s="5">
        <v>15</v>
      </c>
      <c r="CA221" s="5">
        <v>15</v>
      </c>
      <c r="CB221" s="6" t="s">
        <v>96</v>
      </c>
      <c r="CC221" s="6" t="s">
        <v>96</v>
      </c>
      <c r="CD221" s="6" t="s">
        <v>96</v>
      </c>
      <c r="CE221" s="6" t="s">
        <v>96</v>
      </c>
      <c r="CF221" s="6" t="s">
        <v>96</v>
      </c>
      <c r="CG221" s="10" t="s">
        <v>97</v>
      </c>
      <c r="CH221" s="11" t="s">
        <v>97</v>
      </c>
      <c r="CI221" s="11" t="s">
        <v>97</v>
      </c>
      <c r="CJ221" s="12">
        <v>10</v>
      </c>
      <c r="CK221" s="12">
        <v>10</v>
      </c>
      <c r="CL221" s="12">
        <v>10</v>
      </c>
      <c r="CM221" s="12">
        <v>1</v>
      </c>
      <c r="CN221" s="12">
        <v>9</v>
      </c>
      <c r="CO221" s="12">
        <v>7</v>
      </c>
    </row>
    <row r="222" spans="1:404" x14ac:dyDescent="0.3">
      <c r="A222" s="2" t="s">
        <v>92</v>
      </c>
      <c r="B222" s="2" t="s">
        <v>359</v>
      </c>
      <c r="C222" s="2" t="s">
        <v>371</v>
      </c>
      <c r="D222" s="2" t="s">
        <v>110</v>
      </c>
      <c r="E222" s="6" t="s">
        <v>95</v>
      </c>
      <c r="F222" s="5">
        <v>209</v>
      </c>
      <c r="G222" s="5">
        <v>16</v>
      </c>
      <c r="H222" s="5">
        <v>0</v>
      </c>
      <c r="I222" s="5">
        <v>0</v>
      </c>
      <c r="J222" s="5">
        <v>14</v>
      </c>
      <c r="K222" s="5">
        <v>0</v>
      </c>
      <c r="L222" s="5">
        <v>0</v>
      </c>
      <c r="M222" s="5">
        <v>2</v>
      </c>
      <c r="N222" s="5">
        <v>0</v>
      </c>
      <c r="O222" s="5">
        <v>0</v>
      </c>
      <c r="P222" s="5">
        <v>0</v>
      </c>
      <c r="Q222" s="5">
        <v>0</v>
      </c>
      <c r="R222" s="5">
        <v>200</v>
      </c>
      <c r="S222" s="5">
        <v>0</v>
      </c>
      <c r="T222" s="5">
        <v>0</v>
      </c>
      <c r="U222" s="5">
        <v>9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6" t="s">
        <v>96</v>
      </c>
      <c r="AB222" s="6" t="s">
        <v>96</v>
      </c>
      <c r="AC222" s="7"/>
      <c r="AD222" s="7"/>
      <c r="AE222" s="7"/>
      <c r="AF222" s="7"/>
      <c r="AG222" s="7"/>
      <c r="AH222" s="7"/>
      <c r="AI222" s="6" t="s">
        <v>96</v>
      </c>
      <c r="AJ222" s="5"/>
      <c r="AK222" s="8">
        <v>0.97</v>
      </c>
      <c r="AL222" s="8">
        <v>0.03</v>
      </c>
      <c r="AM222" s="8">
        <v>0</v>
      </c>
      <c r="AN222" s="8">
        <v>0</v>
      </c>
      <c r="AO222" s="8">
        <v>0</v>
      </c>
      <c r="AP222" s="8">
        <v>0</v>
      </c>
      <c r="AQ222" s="8">
        <v>0</v>
      </c>
      <c r="AR222" s="8">
        <v>0</v>
      </c>
      <c r="AS222" s="8">
        <v>0</v>
      </c>
      <c r="AT222" s="8">
        <v>0</v>
      </c>
      <c r="AU222" s="5">
        <v>100</v>
      </c>
      <c r="AV222" s="5">
        <v>99</v>
      </c>
      <c r="AW222" s="5">
        <v>0</v>
      </c>
      <c r="AX222" s="5">
        <v>0</v>
      </c>
      <c r="AY222" s="5">
        <v>1</v>
      </c>
      <c r="AZ222" s="5">
        <v>0</v>
      </c>
      <c r="BA222" s="5">
        <v>0</v>
      </c>
      <c r="BB222" s="5">
        <v>0</v>
      </c>
      <c r="BC222" s="5">
        <v>98</v>
      </c>
      <c r="BD222" s="5">
        <v>2</v>
      </c>
      <c r="BE222" s="5">
        <v>100</v>
      </c>
      <c r="BF222" s="5">
        <v>99</v>
      </c>
      <c r="BG222" s="5">
        <v>100</v>
      </c>
      <c r="BH222" s="5">
        <v>0</v>
      </c>
      <c r="BI222" s="5">
        <v>0</v>
      </c>
      <c r="BJ222" s="5">
        <v>0</v>
      </c>
      <c r="BK222" s="5">
        <v>20</v>
      </c>
      <c r="BL222" s="5">
        <v>80</v>
      </c>
      <c r="BM222" s="5">
        <v>100</v>
      </c>
      <c r="BN222" s="5">
        <v>2</v>
      </c>
      <c r="BO222" s="5" t="s">
        <v>96</v>
      </c>
      <c r="BP222" s="5" t="s">
        <v>96</v>
      </c>
      <c r="BQ222" s="5">
        <v>2</v>
      </c>
      <c r="BR222" s="6" t="s">
        <v>97</v>
      </c>
      <c r="BS222" s="6" t="s">
        <v>97</v>
      </c>
      <c r="BT222" s="6" t="s">
        <v>97</v>
      </c>
      <c r="BU222" s="6" t="s">
        <v>97</v>
      </c>
      <c r="BV222" s="6" t="s">
        <v>96</v>
      </c>
      <c r="BW222" s="5">
        <v>0</v>
      </c>
      <c r="BX222" s="5">
        <v>0</v>
      </c>
      <c r="BY222" s="5">
        <v>3</v>
      </c>
      <c r="BZ222" s="5">
        <v>8</v>
      </c>
      <c r="CA222" s="5">
        <v>16</v>
      </c>
      <c r="CB222" s="6" t="s">
        <v>98</v>
      </c>
      <c r="CC222" s="6" t="s">
        <v>98</v>
      </c>
      <c r="CD222" s="6" t="s">
        <v>96</v>
      </c>
      <c r="CE222" s="6" t="s">
        <v>96</v>
      </c>
      <c r="CF222" s="6" t="s">
        <v>96</v>
      </c>
      <c r="CG222" s="11" t="s">
        <v>96</v>
      </c>
      <c r="CH222" s="11" t="s">
        <v>97</v>
      </c>
      <c r="CI222" s="11" t="s">
        <v>97</v>
      </c>
      <c r="CJ222" s="12">
        <v>3</v>
      </c>
      <c r="CK222" s="12">
        <v>3</v>
      </c>
      <c r="CL222" s="12">
        <v>3</v>
      </c>
      <c r="CM222" s="12">
        <v>0</v>
      </c>
      <c r="CN222" s="12">
        <v>4</v>
      </c>
      <c r="CO222" s="12">
        <v>0</v>
      </c>
    </row>
    <row r="223" spans="1:404" x14ac:dyDescent="0.3">
      <c r="A223" s="2" t="s">
        <v>92</v>
      </c>
      <c r="B223" s="2" t="s">
        <v>359</v>
      </c>
      <c r="C223" s="2" t="s">
        <v>359</v>
      </c>
      <c r="D223" s="2" t="s">
        <v>372</v>
      </c>
      <c r="E223" s="6" t="s">
        <v>104</v>
      </c>
      <c r="F223" s="5">
        <v>95</v>
      </c>
      <c r="G223" s="5">
        <v>14</v>
      </c>
      <c r="H223" s="5">
        <v>0</v>
      </c>
      <c r="I223" s="5">
        <v>0</v>
      </c>
      <c r="J223" s="5">
        <v>14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95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0</v>
      </c>
      <c r="AA223" s="6" t="s">
        <v>96</v>
      </c>
      <c r="AB223" s="6" t="s">
        <v>96</v>
      </c>
      <c r="AC223" s="7"/>
      <c r="AD223" s="7"/>
      <c r="AE223" s="7"/>
      <c r="AF223" s="7"/>
      <c r="AG223" s="7"/>
      <c r="AH223" s="7"/>
      <c r="AI223" s="6" t="s">
        <v>96</v>
      </c>
      <c r="AJ223" s="5">
        <v>1000</v>
      </c>
      <c r="AK223" s="8">
        <v>0.6</v>
      </c>
      <c r="AL223" s="8">
        <v>0</v>
      </c>
      <c r="AM223" s="8">
        <v>0.4</v>
      </c>
      <c r="AN223" s="8">
        <v>0</v>
      </c>
      <c r="AO223" s="8">
        <v>0</v>
      </c>
      <c r="AP223" s="8">
        <v>0</v>
      </c>
      <c r="AQ223" s="8">
        <v>0</v>
      </c>
      <c r="AR223" s="8">
        <v>0</v>
      </c>
      <c r="AS223" s="8">
        <v>0</v>
      </c>
      <c r="AT223" s="8">
        <v>0</v>
      </c>
      <c r="AU223" s="5">
        <v>50</v>
      </c>
      <c r="AV223" s="5">
        <v>50</v>
      </c>
      <c r="AW223" s="5">
        <v>50</v>
      </c>
      <c r="AX223" s="5">
        <v>0</v>
      </c>
      <c r="AY223" s="5">
        <v>0</v>
      </c>
      <c r="AZ223" s="5">
        <v>0</v>
      </c>
      <c r="BA223" s="5">
        <v>0</v>
      </c>
      <c r="BB223" s="5">
        <v>90</v>
      </c>
      <c r="BC223" s="5">
        <v>0</v>
      </c>
      <c r="BD223" s="5">
        <v>10</v>
      </c>
      <c r="BE223" s="5">
        <v>100</v>
      </c>
      <c r="BF223" s="5">
        <v>100</v>
      </c>
      <c r="BG223" s="5">
        <v>100</v>
      </c>
      <c r="BH223" s="5">
        <v>0</v>
      </c>
      <c r="BI223" s="5">
        <v>0</v>
      </c>
      <c r="BJ223" s="5">
        <v>0</v>
      </c>
      <c r="BK223" s="5">
        <v>0</v>
      </c>
      <c r="BL223" s="5">
        <v>100</v>
      </c>
      <c r="BM223" s="5">
        <v>100</v>
      </c>
      <c r="BN223" s="5">
        <v>4</v>
      </c>
      <c r="BO223" s="5" t="s">
        <v>96</v>
      </c>
      <c r="BP223" s="5" t="s">
        <v>97</v>
      </c>
      <c r="BQ223" s="5" t="s">
        <v>98</v>
      </c>
      <c r="BR223" s="6" t="s">
        <v>97</v>
      </c>
      <c r="BS223" s="6" t="s">
        <v>97</v>
      </c>
      <c r="BT223" s="6" t="s">
        <v>97</v>
      </c>
      <c r="BU223" s="6" t="s">
        <v>97</v>
      </c>
      <c r="BV223" s="6" t="s">
        <v>96</v>
      </c>
      <c r="BW223" s="5">
        <v>3</v>
      </c>
      <c r="BX223" s="5">
        <v>3</v>
      </c>
      <c r="BY223" s="5">
        <v>3</v>
      </c>
      <c r="BZ223" s="5">
        <v>4</v>
      </c>
      <c r="CA223" s="5">
        <v>3</v>
      </c>
      <c r="CB223" s="6" t="s">
        <v>96</v>
      </c>
      <c r="CC223" s="6" t="s">
        <v>98</v>
      </c>
      <c r="CD223" s="6" t="s">
        <v>96</v>
      </c>
      <c r="CE223" s="6" t="s">
        <v>96</v>
      </c>
      <c r="CF223" s="6" t="s">
        <v>96</v>
      </c>
      <c r="CG223" s="10" t="s">
        <v>98</v>
      </c>
      <c r="CH223" s="11" t="s">
        <v>96</v>
      </c>
      <c r="CI223" s="11" t="s">
        <v>96</v>
      </c>
      <c r="CJ223" s="12">
        <v>2</v>
      </c>
      <c r="CK223" s="12">
        <v>2</v>
      </c>
      <c r="CL223" s="12">
        <v>2</v>
      </c>
      <c r="CM223" s="12">
        <v>0</v>
      </c>
      <c r="CN223" s="12">
        <v>3</v>
      </c>
      <c r="CO223" s="12">
        <v>3</v>
      </c>
      <c r="CP223" s="37"/>
      <c r="CQ223" s="37"/>
    </row>
    <row r="224" spans="1:404" x14ac:dyDescent="0.3">
      <c r="A224" s="2" t="s">
        <v>92</v>
      </c>
      <c r="B224" s="2" t="s">
        <v>359</v>
      </c>
      <c r="C224" s="2" t="s">
        <v>359</v>
      </c>
      <c r="D224" s="2" t="s">
        <v>373</v>
      </c>
      <c r="E224" s="6" t="s">
        <v>95</v>
      </c>
      <c r="F224" s="5">
        <v>360</v>
      </c>
      <c r="G224" s="5">
        <v>48</v>
      </c>
      <c r="H224" s="5">
        <v>1</v>
      </c>
      <c r="I224" s="5">
        <v>39</v>
      </c>
      <c r="J224" s="5">
        <v>0</v>
      </c>
      <c r="K224" s="5">
        <v>0</v>
      </c>
      <c r="L224" s="5">
        <v>0</v>
      </c>
      <c r="M224" s="5">
        <v>0</v>
      </c>
      <c r="N224" s="5">
        <v>9</v>
      </c>
      <c r="O224" s="5">
        <v>0</v>
      </c>
      <c r="P224" s="5">
        <v>0</v>
      </c>
      <c r="Q224" s="5">
        <v>315</v>
      </c>
      <c r="R224" s="5">
        <v>0</v>
      </c>
      <c r="S224" s="5">
        <v>0</v>
      </c>
      <c r="T224" s="5">
        <v>0</v>
      </c>
      <c r="U224" s="5">
        <v>0</v>
      </c>
      <c r="V224" s="5">
        <v>45</v>
      </c>
      <c r="W224" s="5">
        <v>0</v>
      </c>
      <c r="X224" s="5">
        <v>0</v>
      </c>
      <c r="Y224" s="5">
        <v>4</v>
      </c>
      <c r="Z224" s="5">
        <v>25</v>
      </c>
      <c r="AA224" s="6" t="s">
        <v>96</v>
      </c>
      <c r="AB224" s="6" t="s">
        <v>96</v>
      </c>
      <c r="AC224" s="7"/>
      <c r="AD224" s="6" t="s">
        <v>96</v>
      </c>
      <c r="AE224" s="7"/>
      <c r="AF224" s="7"/>
      <c r="AG224" s="7"/>
      <c r="AH224" s="7"/>
      <c r="AI224" s="7"/>
      <c r="AJ224" s="5"/>
      <c r="AK224" s="8">
        <v>0.5</v>
      </c>
      <c r="AL224" s="8">
        <v>0.5</v>
      </c>
      <c r="AM224" s="8">
        <v>0</v>
      </c>
      <c r="AN224" s="8">
        <v>0</v>
      </c>
      <c r="AO224" s="8">
        <v>0</v>
      </c>
      <c r="AP224" s="8">
        <v>0</v>
      </c>
      <c r="AQ224" s="8">
        <v>0</v>
      </c>
      <c r="AR224" s="8">
        <v>0</v>
      </c>
      <c r="AS224" s="8">
        <v>0</v>
      </c>
      <c r="AT224" s="8">
        <v>0</v>
      </c>
      <c r="AU224" s="5">
        <v>100</v>
      </c>
      <c r="AV224" s="5">
        <v>80</v>
      </c>
      <c r="AW224" s="5">
        <v>0</v>
      </c>
      <c r="AX224" s="5">
        <v>20</v>
      </c>
      <c r="AY224" s="5">
        <v>0</v>
      </c>
      <c r="AZ224" s="5">
        <v>70</v>
      </c>
      <c r="BA224" s="5">
        <v>70</v>
      </c>
      <c r="BB224" s="5">
        <v>0</v>
      </c>
      <c r="BC224" s="5">
        <v>0</v>
      </c>
      <c r="BD224" s="5">
        <v>30</v>
      </c>
      <c r="BE224" s="5">
        <v>100</v>
      </c>
      <c r="BF224" s="5">
        <v>60</v>
      </c>
      <c r="BG224" s="5">
        <v>0</v>
      </c>
      <c r="BH224" s="5">
        <v>0</v>
      </c>
      <c r="BI224" s="5">
        <v>0</v>
      </c>
      <c r="BJ224" s="5">
        <v>0</v>
      </c>
      <c r="BK224" s="5">
        <v>0</v>
      </c>
      <c r="BL224" s="5">
        <v>100</v>
      </c>
      <c r="BM224" s="5">
        <v>0</v>
      </c>
      <c r="BN224" s="5" t="s">
        <v>98</v>
      </c>
      <c r="BO224" s="5" t="s">
        <v>97</v>
      </c>
      <c r="BP224" s="5" t="s">
        <v>96</v>
      </c>
      <c r="BQ224" s="5">
        <v>110</v>
      </c>
      <c r="BR224" s="6" t="s">
        <v>97</v>
      </c>
      <c r="BS224" s="6" t="s">
        <v>97</v>
      </c>
      <c r="BT224" s="6" t="s">
        <v>97</v>
      </c>
      <c r="BU224" s="6" t="s">
        <v>96</v>
      </c>
      <c r="BV224" s="6" t="s">
        <v>96</v>
      </c>
      <c r="BW224" s="5">
        <v>4</v>
      </c>
      <c r="BX224" s="5">
        <v>1</v>
      </c>
      <c r="BY224" s="5">
        <v>1</v>
      </c>
      <c r="BZ224" s="5">
        <v>5</v>
      </c>
      <c r="CA224" s="5">
        <v>5</v>
      </c>
      <c r="CB224" s="6" t="s">
        <v>96</v>
      </c>
      <c r="CC224" s="6" t="s">
        <v>98</v>
      </c>
      <c r="CD224" s="6" t="s">
        <v>96</v>
      </c>
      <c r="CE224" s="6" t="s">
        <v>96</v>
      </c>
      <c r="CF224" s="6" t="s">
        <v>96</v>
      </c>
      <c r="CG224" s="10" t="s">
        <v>98</v>
      </c>
      <c r="CH224" s="11" t="s">
        <v>96</v>
      </c>
      <c r="CI224" s="11" t="s">
        <v>96</v>
      </c>
      <c r="CJ224" s="12">
        <v>2</v>
      </c>
      <c r="CK224" s="12">
        <v>4</v>
      </c>
      <c r="CL224" s="12">
        <v>2</v>
      </c>
      <c r="CM224" s="12">
        <v>0</v>
      </c>
      <c r="CN224" s="12">
        <v>0</v>
      </c>
      <c r="CO224" s="12">
        <v>0</v>
      </c>
      <c r="CP224" s="37"/>
      <c r="CQ224" s="37"/>
      <c r="ON224" s="37"/>
    </row>
    <row r="225" spans="1:404" x14ac:dyDescent="0.3">
      <c r="A225" s="2" t="s">
        <v>92</v>
      </c>
      <c r="B225" s="2" t="s">
        <v>359</v>
      </c>
      <c r="C225" s="2" t="s">
        <v>359</v>
      </c>
      <c r="D225" s="2" t="s">
        <v>374</v>
      </c>
      <c r="E225" s="6" t="s">
        <v>102</v>
      </c>
      <c r="F225" s="5">
        <v>174</v>
      </c>
      <c r="G225" s="5">
        <v>43</v>
      </c>
      <c r="H225" s="5">
        <v>1</v>
      </c>
      <c r="I225" s="5">
        <v>43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174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43</v>
      </c>
      <c r="Z225" s="5">
        <v>174</v>
      </c>
      <c r="AA225" s="6" t="s">
        <v>96</v>
      </c>
      <c r="AB225" s="6" t="s">
        <v>96</v>
      </c>
      <c r="AC225" s="7"/>
      <c r="AD225" s="7"/>
      <c r="AE225" s="7"/>
      <c r="AF225" s="7"/>
      <c r="AG225" s="7"/>
      <c r="AH225" s="7"/>
      <c r="AI225" s="6" t="s">
        <v>96</v>
      </c>
      <c r="AJ225" s="5"/>
      <c r="AK225" s="8">
        <v>0</v>
      </c>
      <c r="AL225" s="8">
        <v>1</v>
      </c>
      <c r="AM225" s="8">
        <v>0</v>
      </c>
      <c r="AN225" s="8">
        <v>0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5">
        <v>100</v>
      </c>
      <c r="AV225" s="5">
        <v>100</v>
      </c>
      <c r="AW225" s="5">
        <v>0</v>
      </c>
      <c r="AX225" s="5">
        <v>0</v>
      </c>
      <c r="AY225" s="5">
        <v>0</v>
      </c>
      <c r="AZ225" s="5">
        <v>100</v>
      </c>
      <c r="BA225" s="5">
        <v>100</v>
      </c>
      <c r="BB225" s="5">
        <v>0</v>
      </c>
      <c r="BC225" s="5">
        <v>0</v>
      </c>
      <c r="BD225" s="5">
        <v>0</v>
      </c>
      <c r="BE225" s="5">
        <v>100</v>
      </c>
      <c r="BF225" s="5">
        <v>100</v>
      </c>
      <c r="BG225" s="5">
        <v>100</v>
      </c>
      <c r="BH225" s="5">
        <v>0</v>
      </c>
      <c r="BI225" s="5">
        <v>0</v>
      </c>
      <c r="BJ225" s="5">
        <v>100</v>
      </c>
      <c r="BK225" s="5">
        <v>0</v>
      </c>
      <c r="BL225" s="5">
        <v>0</v>
      </c>
      <c r="BM225" s="5">
        <v>100</v>
      </c>
      <c r="BN225" s="5">
        <v>5</v>
      </c>
      <c r="BO225" s="5" t="s">
        <v>97</v>
      </c>
      <c r="BP225" s="5" t="s">
        <v>97</v>
      </c>
      <c r="BQ225" s="5" t="s">
        <v>98</v>
      </c>
      <c r="BR225" s="6" t="s">
        <v>97</v>
      </c>
      <c r="BS225" s="6" t="s">
        <v>97</v>
      </c>
      <c r="BT225" s="6" t="s">
        <v>97</v>
      </c>
      <c r="BU225" s="6" t="s">
        <v>97</v>
      </c>
      <c r="BV225" s="6" t="s">
        <v>97</v>
      </c>
      <c r="BW225" s="5">
        <v>0</v>
      </c>
      <c r="BX225" s="5">
        <v>0</v>
      </c>
      <c r="BY225" s="5">
        <v>0</v>
      </c>
      <c r="BZ225" s="5">
        <v>0</v>
      </c>
      <c r="CA225" s="5">
        <v>2</v>
      </c>
      <c r="CB225" s="6" t="s">
        <v>96</v>
      </c>
      <c r="CC225" s="6" t="s">
        <v>98</v>
      </c>
      <c r="CD225" s="6" t="s">
        <v>96</v>
      </c>
      <c r="CE225" s="6" t="s">
        <v>96</v>
      </c>
      <c r="CF225" s="6" t="s">
        <v>96</v>
      </c>
      <c r="CG225" s="10" t="s">
        <v>98</v>
      </c>
      <c r="CH225" s="11" t="s">
        <v>96</v>
      </c>
      <c r="CI225" s="11" t="s">
        <v>96</v>
      </c>
      <c r="CJ225" s="12">
        <v>2</v>
      </c>
      <c r="CK225" s="12">
        <v>4</v>
      </c>
      <c r="CL225" s="12">
        <v>2</v>
      </c>
      <c r="CM225" s="12">
        <v>0</v>
      </c>
      <c r="CN225" s="12">
        <v>5</v>
      </c>
      <c r="CO225" s="12">
        <v>0</v>
      </c>
      <c r="CP225" s="37"/>
      <c r="CQ225" s="37"/>
    </row>
    <row r="226" spans="1:404" x14ac:dyDescent="0.3">
      <c r="A226" s="2" t="s">
        <v>92</v>
      </c>
      <c r="B226" s="2" t="s">
        <v>359</v>
      </c>
      <c r="C226" s="2" t="s">
        <v>359</v>
      </c>
      <c r="D226" s="2" t="s">
        <v>375</v>
      </c>
      <c r="E226" s="6" t="s">
        <v>102</v>
      </c>
      <c r="F226" s="5">
        <v>92</v>
      </c>
      <c r="G226" s="5">
        <v>23</v>
      </c>
      <c r="H226" s="5">
        <v>1</v>
      </c>
      <c r="I226" s="5">
        <v>23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92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23</v>
      </c>
      <c r="Z226" s="5">
        <v>92</v>
      </c>
      <c r="AA226" s="6" t="s">
        <v>96</v>
      </c>
      <c r="AB226" s="6" t="s">
        <v>96</v>
      </c>
      <c r="AC226" s="7"/>
      <c r="AD226" s="7"/>
      <c r="AE226" s="7"/>
      <c r="AF226" s="7"/>
      <c r="AG226" s="7"/>
      <c r="AH226" s="7"/>
      <c r="AI226" s="6" t="s">
        <v>96</v>
      </c>
      <c r="AJ226" s="5"/>
      <c r="AK226" s="8">
        <v>0</v>
      </c>
      <c r="AL226" s="8">
        <v>1</v>
      </c>
      <c r="AM226" s="8">
        <v>0</v>
      </c>
      <c r="AN226" s="8">
        <v>0</v>
      </c>
      <c r="AO226" s="8">
        <v>0</v>
      </c>
      <c r="AP226" s="8">
        <v>0</v>
      </c>
      <c r="AQ226" s="8">
        <v>0</v>
      </c>
      <c r="AR226" s="8">
        <v>0</v>
      </c>
      <c r="AS226" s="8">
        <v>0</v>
      </c>
      <c r="AT226" s="8">
        <v>0</v>
      </c>
      <c r="AU226" s="5">
        <v>100</v>
      </c>
      <c r="AV226" s="5">
        <v>100</v>
      </c>
      <c r="AW226" s="5">
        <v>0</v>
      </c>
      <c r="AX226" s="5">
        <v>0</v>
      </c>
      <c r="AY226" s="5">
        <v>0</v>
      </c>
      <c r="AZ226" s="5">
        <v>100</v>
      </c>
      <c r="BA226" s="5">
        <v>100</v>
      </c>
      <c r="BB226" s="5">
        <v>0</v>
      </c>
      <c r="BC226" s="5">
        <v>0</v>
      </c>
      <c r="BD226" s="5">
        <v>0</v>
      </c>
      <c r="BE226" s="5">
        <v>100</v>
      </c>
      <c r="BF226" s="5">
        <v>100</v>
      </c>
      <c r="BG226" s="5">
        <v>100</v>
      </c>
      <c r="BH226" s="5">
        <v>0</v>
      </c>
      <c r="BI226" s="5">
        <v>0</v>
      </c>
      <c r="BJ226" s="5">
        <v>100</v>
      </c>
      <c r="BK226" s="5">
        <v>0</v>
      </c>
      <c r="BL226" s="5">
        <v>0</v>
      </c>
      <c r="BM226" s="5">
        <v>100</v>
      </c>
      <c r="BN226" s="5">
        <v>8</v>
      </c>
      <c r="BO226" s="5" t="s">
        <v>96</v>
      </c>
      <c r="BP226" s="5" t="s">
        <v>97</v>
      </c>
      <c r="BQ226" s="5" t="s">
        <v>98</v>
      </c>
      <c r="BR226" s="6" t="s">
        <v>97</v>
      </c>
      <c r="BS226" s="6" t="s">
        <v>97</v>
      </c>
      <c r="BT226" s="6" t="s">
        <v>97</v>
      </c>
      <c r="BU226" s="6" t="s">
        <v>97</v>
      </c>
      <c r="BV226" s="6" t="s">
        <v>97</v>
      </c>
      <c r="BW226" s="5">
        <v>3</v>
      </c>
      <c r="BX226" s="5">
        <v>2</v>
      </c>
      <c r="BY226" s="5">
        <v>2</v>
      </c>
      <c r="BZ226" s="5">
        <v>4</v>
      </c>
      <c r="CA226" s="5">
        <v>3</v>
      </c>
      <c r="CB226" s="6" t="s">
        <v>96</v>
      </c>
      <c r="CC226" s="6" t="s">
        <v>98</v>
      </c>
      <c r="CD226" s="6" t="s">
        <v>96</v>
      </c>
      <c r="CE226" s="6" t="s">
        <v>96</v>
      </c>
      <c r="CF226" s="6" t="s">
        <v>96</v>
      </c>
      <c r="CG226" s="10" t="s">
        <v>98</v>
      </c>
      <c r="CH226" s="11" t="s">
        <v>96</v>
      </c>
      <c r="CI226" s="11" t="s">
        <v>96</v>
      </c>
      <c r="CJ226" s="12">
        <v>3</v>
      </c>
      <c r="CK226" s="12">
        <v>3</v>
      </c>
      <c r="CL226" s="12">
        <v>2</v>
      </c>
      <c r="CM226" s="12">
        <v>0</v>
      </c>
      <c r="CN226" s="12">
        <v>0</v>
      </c>
      <c r="CO226" s="12">
        <v>0</v>
      </c>
      <c r="CP226" s="37"/>
      <c r="CQ226" s="37"/>
    </row>
    <row r="227" spans="1:404" x14ac:dyDescent="0.3">
      <c r="A227" s="2" t="s">
        <v>92</v>
      </c>
      <c r="B227" s="2" t="s">
        <v>359</v>
      </c>
      <c r="C227" s="2" t="s">
        <v>359</v>
      </c>
      <c r="D227" s="2" t="s">
        <v>376</v>
      </c>
      <c r="E227" s="6" t="s">
        <v>104</v>
      </c>
      <c r="F227" s="5">
        <v>66</v>
      </c>
      <c r="G227" s="5">
        <v>14</v>
      </c>
      <c r="H227" s="5">
        <v>0</v>
      </c>
      <c r="I227" s="5">
        <v>0</v>
      </c>
      <c r="J227" s="5">
        <v>12</v>
      </c>
      <c r="K227" s="5">
        <v>2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56</v>
      </c>
      <c r="S227" s="5">
        <v>10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5">
        <v>0</v>
      </c>
      <c r="AA227" s="6" t="s">
        <v>96</v>
      </c>
      <c r="AB227" s="6" t="s">
        <v>96</v>
      </c>
      <c r="AC227" s="6" t="s">
        <v>96</v>
      </c>
      <c r="AD227" s="7"/>
      <c r="AE227" s="9" t="s">
        <v>96</v>
      </c>
      <c r="AF227" s="7"/>
      <c r="AG227" s="7"/>
      <c r="AH227" s="7"/>
      <c r="AI227" s="7"/>
      <c r="AJ227" s="5">
        <v>2000</v>
      </c>
      <c r="AK227" s="8">
        <v>0</v>
      </c>
      <c r="AL227" s="8">
        <v>0.9</v>
      </c>
      <c r="AM227" s="8">
        <v>0</v>
      </c>
      <c r="AN227" s="8">
        <v>0.05</v>
      </c>
      <c r="AO227" s="8">
        <v>0</v>
      </c>
      <c r="AP227" s="8">
        <v>0.05</v>
      </c>
      <c r="AQ227" s="8">
        <v>0</v>
      </c>
      <c r="AR227" s="8">
        <v>0</v>
      </c>
      <c r="AS227" s="8">
        <v>0</v>
      </c>
      <c r="AT227" s="8">
        <v>0</v>
      </c>
      <c r="AU227" s="5">
        <v>0</v>
      </c>
      <c r="AV227" s="5">
        <v>0</v>
      </c>
      <c r="AW227" s="5">
        <v>2</v>
      </c>
      <c r="AX227" s="5">
        <v>98</v>
      </c>
      <c r="AY227" s="5">
        <v>0</v>
      </c>
      <c r="AZ227" s="5">
        <v>0</v>
      </c>
      <c r="BA227" s="5">
        <v>0</v>
      </c>
      <c r="BB227" s="5">
        <v>30</v>
      </c>
      <c r="BC227" s="5">
        <v>0</v>
      </c>
      <c r="BD227" s="5">
        <v>70</v>
      </c>
      <c r="BE227" s="5">
        <v>100</v>
      </c>
      <c r="BF227" s="5">
        <v>100</v>
      </c>
      <c r="BG227" s="5">
        <v>100</v>
      </c>
      <c r="BH227" s="5">
        <v>0</v>
      </c>
      <c r="BI227" s="5">
        <v>0</v>
      </c>
      <c r="BJ227" s="5">
        <v>0</v>
      </c>
      <c r="BK227" s="5">
        <v>0</v>
      </c>
      <c r="BL227" s="5">
        <v>100</v>
      </c>
      <c r="BM227" s="5">
        <v>0</v>
      </c>
      <c r="BN227" s="5" t="s">
        <v>98</v>
      </c>
      <c r="BO227" s="5" t="s">
        <v>97</v>
      </c>
      <c r="BP227" s="5" t="s">
        <v>96</v>
      </c>
      <c r="BQ227" s="5">
        <v>6</v>
      </c>
      <c r="BR227" s="6" t="s">
        <v>97</v>
      </c>
      <c r="BS227" s="6" t="s">
        <v>97</v>
      </c>
      <c r="BT227" s="6" t="s">
        <v>97</v>
      </c>
      <c r="BU227" s="6" t="s">
        <v>97</v>
      </c>
      <c r="BV227" s="6" t="s">
        <v>97</v>
      </c>
      <c r="BW227" s="5">
        <v>2</v>
      </c>
      <c r="BX227" s="5">
        <v>7</v>
      </c>
      <c r="BY227" s="5">
        <v>7</v>
      </c>
      <c r="BZ227" s="5">
        <v>7</v>
      </c>
      <c r="CA227" s="5">
        <v>8</v>
      </c>
      <c r="CB227" s="6" t="s">
        <v>98</v>
      </c>
      <c r="CC227" s="6" t="s">
        <v>98</v>
      </c>
      <c r="CD227" s="6" t="s">
        <v>96</v>
      </c>
      <c r="CE227" s="6" t="s">
        <v>96</v>
      </c>
      <c r="CF227" s="6" t="s">
        <v>96</v>
      </c>
      <c r="CG227" s="10" t="s">
        <v>98</v>
      </c>
      <c r="CH227" s="11" t="s">
        <v>96</v>
      </c>
      <c r="CI227" s="11" t="s">
        <v>96</v>
      </c>
      <c r="CJ227" s="12">
        <v>8</v>
      </c>
      <c r="CK227" s="12">
        <v>8</v>
      </c>
      <c r="CL227" s="12">
        <v>8</v>
      </c>
      <c r="CM227" s="12">
        <v>0</v>
      </c>
      <c r="CN227" s="12">
        <v>10</v>
      </c>
      <c r="CO227" s="12">
        <v>2</v>
      </c>
      <c r="CP227" s="37"/>
      <c r="CQ227" s="37"/>
    </row>
    <row r="228" spans="1:404" x14ac:dyDescent="0.3">
      <c r="A228" s="2" t="s">
        <v>92</v>
      </c>
      <c r="B228" s="2" t="s">
        <v>359</v>
      </c>
      <c r="C228" s="2" t="s">
        <v>377</v>
      </c>
      <c r="D228" s="2" t="s">
        <v>378</v>
      </c>
      <c r="E228" s="6" t="s">
        <v>95</v>
      </c>
      <c r="F228" s="5">
        <v>50</v>
      </c>
      <c r="G228" s="5">
        <v>15</v>
      </c>
      <c r="H228" s="5">
        <v>0</v>
      </c>
      <c r="I228" s="5">
        <v>0</v>
      </c>
      <c r="J228" s="5">
        <v>10</v>
      </c>
      <c r="K228" s="5">
        <v>0</v>
      </c>
      <c r="L228" s="5">
        <v>3</v>
      </c>
      <c r="M228" s="5">
        <v>2</v>
      </c>
      <c r="N228" s="5">
        <v>0</v>
      </c>
      <c r="O228" s="5">
        <v>0</v>
      </c>
      <c r="P228" s="5">
        <v>0</v>
      </c>
      <c r="Q228" s="5">
        <v>0</v>
      </c>
      <c r="R228" s="5">
        <v>34</v>
      </c>
      <c r="S228" s="5">
        <v>0</v>
      </c>
      <c r="T228" s="5">
        <v>10</v>
      </c>
      <c r="U228" s="5">
        <v>6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6" t="s">
        <v>96</v>
      </c>
      <c r="AB228" s="6" t="s">
        <v>96</v>
      </c>
      <c r="AC228" s="7"/>
      <c r="AD228" s="7"/>
      <c r="AE228" s="9" t="s">
        <v>96</v>
      </c>
      <c r="AF228" s="7"/>
      <c r="AG228" s="7"/>
      <c r="AH228" s="6" t="s">
        <v>96</v>
      </c>
      <c r="AI228" s="7"/>
      <c r="AJ228" s="5"/>
      <c r="AK228" s="8">
        <v>0.7</v>
      </c>
      <c r="AL228" s="8">
        <v>0</v>
      </c>
      <c r="AM228" s="8">
        <v>0.3</v>
      </c>
      <c r="AN228" s="8">
        <v>0</v>
      </c>
      <c r="AO228" s="8">
        <v>0</v>
      </c>
      <c r="AP228" s="8">
        <v>0</v>
      </c>
      <c r="AQ228" s="8">
        <v>0</v>
      </c>
      <c r="AR228" s="8">
        <v>0</v>
      </c>
      <c r="AS228" s="8">
        <v>0</v>
      </c>
      <c r="AT228" s="8">
        <v>0</v>
      </c>
      <c r="AU228" s="5">
        <v>100</v>
      </c>
      <c r="AV228" s="5">
        <v>95</v>
      </c>
      <c r="AW228" s="5">
        <v>5</v>
      </c>
      <c r="AX228" s="5">
        <v>0</v>
      </c>
      <c r="AY228" s="5">
        <v>0</v>
      </c>
      <c r="AZ228" s="5">
        <v>0</v>
      </c>
      <c r="BA228" s="5">
        <v>0</v>
      </c>
      <c r="BB228" s="5">
        <v>0</v>
      </c>
      <c r="BC228" s="5">
        <v>35</v>
      </c>
      <c r="BD228" s="5">
        <v>65</v>
      </c>
      <c r="BE228" s="5">
        <v>100</v>
      </c>
      <c r="BF228" s="5">
        <v>100</v>
      </c>
      <c r="BG228" s="5">
        <v>50</v>
      </c>
      <c r="BH228" s="5">
        <v>0</v>
      </c>
      <c r="BI228" s="5">
        <v>0</v>
      </c>
      <c r="BJ228" s="5">
        <v>0</v>
      </c>
      <c r="BK228" s="5">
        <v>35</v>
      </c>
      <c r="BL228" s="5">
        <v>65</v>
      </c>
      <c r="BM228" s="5">
        <v>100</v>
      </c>
      <c r="BN228" s="5">
        <v>2</v>
      </c>
      <c r="BO228" s="5" t="s">
        <v>96</v>
      </c>
      <c r="BP228" s="5" t="s">
        <v>97</v>
      </c>
      <c r="BQ228" s="5" t="s">
        <v>98</v>
      </c>
      <c r="BR228" s="6" t="s">
        <v>96</v>
      </c>
      <c r="BS228" s="6" t="s">
        <v>97</v>
      </c>
      <c r="BT228" s="6" t="s">
        <v>97</v>
      </c>
      <c r="BU228" s="6" t="s">
        <v>97</v>
      </c>
      <c r="BV228" s="6" t="s">
        <v>97</v>
      </c>
      <c r="BW228" s="5">
        <v>3</v>
      </c>
      <c r="BX228" s="5">
        <v>3</v>
      </c>
      <c r="BY228" s="5">
        <v>3</v>
      </c>
      <c r="BZ228" s="5">
        <v>3</v>
      </c>
      <c r="CA228" s="5">
        <v>15</v>
      </c>
      <c r="CB228" s="6" t="s">
        <v>98</v>
      </c>
      <c r="CC228" s="6" t="s">
        <v>96</v>
      </c>
      <c r="CD228" s="6" t="s">
        <v>98</v>
      </c>
      <c r="CE228" s="6" t="s">
        <v>96</v>
      </c>
      <c r="CF228" s="6" t="s">
        <v>96</v>
      </c>
      <c r="CG228" s="10" t="s">
        <v>96</v>
      </c>
      <c r="CH228" s="11" t="s">
        <v>96</v>
      </c>
      <c r="CI228" s="11" t="s">
        <v>97</v>
      </c>
      <c r="CJ228" s="12">
        <v>0</v>
      </c>
      <c r="CK228" s="12">
        <v>0</v>
      </c>
      <c r="CL228" s="12">
        <v>0</v>
      </c>
      <c r="CM228" s="12">
        <v>0</v>
      </c>
      <c r="CN228" s="12">
        <v>0</v>
      </c>
      <c r="CO228" s="12">
        <v>0</v>
      </c>
    </row>
    <row r="229" spans="1:404" x14ac:dyDescent="0.3">
      <c r="A229" s="2" t="s">
        <v>92</v>
      </c>
      <c r="B229" s="2" t="s">
        <v>359</v>
      </c>
      <c r="C229" s="2" t="s">
        <v>377</v>
      </c>
      <c r="D229" s="2" t="s">
        <v>379</v>
      </c>
      <c r="E229" s="6" t="s">
        <v>95</v>
      </c>
      <c r="F229" s="5">
        <v>130</v>
      </c>
      <c r="G229" s="5">
        <v>17</v>
      </c>
      <c r="H229" s="5">
        <v>0</v>
      </c>
      <c r="I229" s="5">
        <v>0</v>
      </c>
      <c r="J229" s="5">
        <v>7</v>
      </c>
      <c r="K229" s="5">
        <v>0</v>
      </c>
      <c r="L229" s="5">
        <v>10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90</v>
      </c>
      <c r="S229" s="5">
        <v>0</v>
      </c>
      <c r="T229" s="5">
        <v>40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0</v>
      </c>
      <c r="AA229" s="6" t="s">
        <v>96</v>
      </c>
      <c r="AB229" s="6" t="s">
        <v>96</v>
      </c>
      <c r="AC229" s="6" t="s">
        <v>96</v>
      </c>
      <c r="AD229" s="7"/>
      <c r="AE229" s="7"/>
      <c r="AF229" s="7"/>
      <c r="AG229" s="7"/>
      <c r="AH229" s="7"/>
      <c r="AI229" s="7"/>
      <c r="AJ229" s="5"/>
      <c r="AK229" s="8">
        <v>1</v>
      </c>
      <c r="AL229" s="8">
        <v>0</v>
      </c>
      <c r="AM229" s="8">
        <v>0</v>
      </c>
      <c r="AN229" s="8">
        <v>0</v>
      </c>
      <c r="AO229" s="8">
        <v>0</v>
      </c>
      <c r="AP229" s="8">
        <v>0</v>
      </c>
      <c r="AQ229" s="8">
        <v>0</v>
      </c>
      <c r="AR229" s="8">
        <v>0</v>
      </c>
      <c r="AS229" s="8">
        <v>0</v>
      </c>
      <c r="AT229" s="8">
        <v>0</v>
      </c>
      <c r="AU229" s="5">
        <v>100</v>
      </c>
      <c r="AV229" s="5">
        <v>95</v>
      </c>
      <c r="AW229" s="5">
        <v>5</v>
      </c>
      <c r="AX229" s="5">
        <v>0</v>
      </c>
      <c r="AY229" s="5">
        <v>0</v>
      </c>
      <c r="AZ229" s="5">
        <v>100</v>
      </c>
      <c r="BA229" s="5">
        <v>15</v>
      </c>
      <c r="BB229" s="5">
        <v>0</v>
      </c>
      <c r="BC229" s="5">
        <v>45</v>
      </c>
      <c r="BD229" s="5">
        <v>40</v>
      </c>
      <c r="BE229" s="5">
        <v>100</v>
      </c>
      <c r="BF229" s="5">
        <v>100</v>
      </c>
      <c r="BG229" s="5">
        <v>75</v>
      </c>
      <c r="BH229" s="5">
        <v>100</v>
      </c>
      <c r="BI229" s="5">
        <v>15</v>
      </c>
      <c r="BJ229" s="5">
        <v>0</v>
      </c>
      <c r="BK229" s="5">
        <v>55</v>
      </c>
      <c r="BL229" s="5">
        <v>45</v>
      </c>
      <c r="BM229" s="5">
        <v>100</v>
      </c>
      <c r="BN229" s="5">
        <v>2</v>
      </c>
      <c r="BO229" s="5" t="s">
        <v>96</v>
      </c>
      <c r="BP229" s="5" t="s">
        <v>97</v>
      </c>
      <c r="BQ229" s="5" t="s">
        <v>98</v>
      </c>
      <c r="BR229" s="6" t="s">
        <v>96</v>
      </c>
      <c r="BS229" s="6" t="s">
        <v>97</v>
      </c>
      <c r="BT229" s="6" t="s">
        <v>97</v>
      </c>
      <c r="BU229" s="6" t="s">
        <v>97</v>
      </c>
      <c r="BV229" s="6" t="s">
        <v>97</v>
      </c>
      <c r="BW229" s="5">
        <v>1</v>
      </c>
      <c r="BX229" s="5">
        <v>1</v>
      </c>
      <c r="BY229" s="5">
        <v>1</v>
      </c>
      <c r="BZ229" s="5">
        <v>12</v>
      </c>
      <c r="CA229" s="5">
        <v>15</v>
      </c>
      <c r="CB229" s="6" t="s">
        <v>98</v>
      </c>
      <c r="CC229" s="6" t="s">
        <v>96</v>
      </c>
      <c r="CD229" s="6" t="s">
        <v>98</v>
      </c>
      <c r="CE229" s="6" t="s">
        <v>96</v>
      </c>
      <c r="CF229" s="6" t="s">
        <v>96</v>
      </c>
      <c r="CG229" s="10" t="s">
        <v>96</v>
      </c>
      <c r="CH229" s="11" t="s">
        <v>96</v>
      </c>
      <c r="CI229" s="11" t="s">
        <v>97</v>
      </c>
      <c r="CJ229" s="12">
        <v>2</v>
      </c>
      <c r="CK229" s="12">
        <v>1</v>
      </c>
      <c r="CL229" s="12">
        <v>3</v>
      </c>
      <c r="CM229" s="12">
        <v>2</v>
      </c>
      <c r="CN229" s="12">
        <v>1</v>
      </c>
      <c r="CO229" s="12">
        <v>1</v>
      </c>
    </row>
    <row r="230" spans="1:404" x14ac:dyDescent="0.3">
      <c r="A230" s="2" t="s">
        <v>92</v>
      </c>
      <c r="B230" s="2" t="s">
        <v>359</v>
      </c>
      <c r="C230" s="2" t="s">
        <v>377</v>
      </c>
      <c r="D230" s="2" t="s">
        <v>380</v>
      </c>
      <c r="E230" s="6" t="s">
        <v>104</v>
      </c>
      <c r="F230" s="5">
        <v>217</v>
      </c>
      <c r="G230" s="5">
        <v>27</v>
      </c>
      <c r="H230" s="5">
        <v>0</v>
      </c>
      <c r="I230" s="5">
        <v>0</v>
      </c>
      <c r="J230" s="5">
        <v>9</v>
      </c>
      <c r="K230" s="5">
        <v>0</v>
      </c>
      <c r="L230" s="5">
        <v>15</v>
      </c>
      <c r="M230" s="5">
        <v>3</v>
      </c>
      <c r="N230" s="5">
        <v>0</v>
      </c>
      <c r="O230" s="5">
        <v>0</v>
      </c>
      <c r="P230" s="5">
        <v>0</v>
      </c>
      <c r="Q230" s="5">
        <v>0</v>
      </c>
      <c r="R230" s="5">
        <v>83</v>
      </c>
      <c r="S230" s="5">
        <v>0</v>
      </c>
      <c r="T230" s="5">
        <v>110</v>
      </c>
      <c r="U230" s="5">
        <v>24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6" t="s">
        <v>96</v>
      </c>
      <c r="AB230" s="6" t="s">
        <v>96</v>
      </c>
      <c r="AC230" s="6" t="s">
        <v>96</v>
      </c>
      <c r="AD230" s="6" t="s">
        <v>96</v>
      </c>
      <c r="AE230" s="9" t="s">
        <v>96</v>
      </c>
      <c r="AF230" s="7"/>
      <c r="AG230" s="7"/>
      <c r="AH230" s="7"/>
      <c r="AI230" s="7"/>
      <c r="AJ230" s="5">
        <v>2000</v>
      </c>
      <c r="AK230" s="8">
        <v>0</v>
      </c>
      <c r="AL230" s="8">
        <v>0</v>
      </c>
      <c r="AM230" s="8">
        <v>0</v>
      </c>
      <c r="AN230" s="8">
        <v>1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5">
        <v>100</v>
      </c>
      <c r="AV230" s="5">
        <v>97</v>
      </c>
      <c r="AW230" s="5">
        <v>0</v>
      </c>
      <c r="AX230" s="5">
        <v>0</v>
      </c>
      <c r="AY230" s="5">
        <v>3</v>
      </c>
      <c r="AZ230" s="5">
        <v>0</v>
      </c>
      <c r="BA230" s="5">
        <v>0</v>
      </c>
      <c r="BB230" s="5">
        <v>0</v>
      </c>
      <c r="BC230" s="5">
        <v>0</v>
      </c>
      <c r="BD230" s="5">
        <v>100</v>
      </c>
      <c r="BE230" s="5">
        <v>100</v>
      </c>
      <c r="BF230" s="5">
        <v>95</v>
      </c>
      <c r="BG230" s="5">
        <v>5</v>
      </c>
      <c r="BH230" s="5">
        <v>0</v>
      </c>
      <c r="BI230" s="5">
        <v>0</v>
      </c>
      <c r="BJ230" s="5">
        <v>0</v>
      </c>
      <c r="BK230" s="5">
        <v>0</v>
      </c>
      <c r="BL230" s="5">
        <v>100</v>
      </c>
      <c r="BM230" s="5">
        <v>0</v>
      </c>
      <c r="BN230" s="5" t="s">
        <v>98</v>
      </c>
      <c r="BO230" s="5" t="s">
        <v>97</v>
      </c>
      <c r="BP230" s="5" t="s">
        <v>96</v>
      </c>
      <c r="BQ230" s="5">
        <v>5</v>
      </c>
      <c r="BR230" s="6" t="s">
        <v>96</v>
      </c>
      <c r="BS230" s="6" t="s">
        <v>97</v>
      </c>
      <c r="BT230" s="6" t="s">
        <v>97</v>
      </c>
      <c r="BU230" s="6" t="s">
        <v>97</v>
      </c>
      <c r="BV230" s="6" t="s">
        <v>96</v>
      </c>
      <c r="BW230" s="5">
        <v>2</v>
      </c>
      <c r="BX230" s="5">
        <v>2</v>
      </c>
      <c r="BY230" s="5">
        <v>2</v>
      </c>
      <c r="BZ230" s="5">
        <v>12</v>
      </c>
      <c r="CA230" s="5">
        <v>15</v>
      </c>
      <c r="CB230" s="6" t="s">
        <v>98</v>
      </c>
      <c r="CC230" s="6" t="s">
        <v>96</v>
      </c>
      <c r="CD230" s="6" t="s">
        <v>98</v>
      </c>
      <c r="CE230" s="6" t="s">
        <v>96</v>
      </c>
      <c r="CF230" s="6" t="s">
        <v>96</v>
      </c>
      <c r="CG230" s="10" t="s">
        <v>96</v>
      </c>
      <c r="CH230" s="11" t="s">
        <v>96</v>
      </c>
      <c r="CI230" s="11" t="s">
        <v>97</v>
      </c>
      <c r="CJ230" s="12">
        <v>3</v>
      </c>
      <c r="CK230" s="12">
        <v>2</v>
      </c>
      <c r="CL230" s="12">
        <v>2</v>
      </c>
      <c r="CM230" s="12">
        <v>1</v>
      </c>
      <c r="CN230" s="12">
        <v>1</v>
      </c>
      <c r="CO230" s="12">
        <v>1</v>
      </c>
    </row>
    <row r="231" spans="1:404" x14ac:dyDescent="0.3">
      <c r="A231" s="2" t="s">
        <v>92</v>
      </c>
      <c r="B231" s="2" t="s">
        <v>381</v>
      </c>
      <c r="C231" s="2" t="s">
        <v>382</v>
      </c>
      <c r="D231" s="2" t="s">
        <v>383</v>
      </c>
      <c r="E231" s="6" t="s">
        <v>102</v>
      </c>
      <c r="F231" s="5">
        <v>50</v>
      </c>
      <c r="G231" s="5">
        <v>6</v>
      </c>
      <c r="H231" s="5">
        <v>1</v>
      </c>
      <c r="I231" s="5">
        <v>6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50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6" t="s">
        <v>96</v>
      </c>
      <c r="AB231" s="6" t="s">
        <v>97</v>
      </c>
      <c r="AC231" s="7"/>
      <c r="AD231" s="7"/>
      <c r="AE231" s="7"/>
      <c r="AF231" s="7"/>
      <c r="AG231" s="7"/>
      <c r="AH231" s="7"/>
      <c r="AI231" s="6" t="s">
        <v>96</v>
      </c>
      <c r="AJ231" s="5"/>
      <c r="AK231" s="8">
        <v>1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5">
        <v>100</v>
      </c>
      <c r="AV231" s="5">
        <v>100</v>
      </c>
      <c r="AW231" s="5">
        <v>0</v>
      </c>
      <c r="AX231" s="5">
        <v>0</v>
      </c>
      <c r="AY231" s="5">
        <v>0</v>
      </c>
      <c r="AZ231" s="5">
        <v>0</v>
      </c>
      <c r="BA231" s="5">
        <v>0</v>
      </c>
      <c r="BB231" s="5">
        <v>0</v>
      </c>
      <c r="BC231" s="5">
        <v>0</v>
      </c>
      <c r="BD231" s="5">
        <v>100</v>
      </c>
      <c r="BE231" s="5">
        <v>100</v>
      </c>
      <c r="BF231" s="5">
        <v>96</v>
      </c>
      <c r="BG231" s="5">
        <v>100</v>
      </c>
      <c r="BH231" s="5">
        <v>100</v>
      </c>
      <c r="BI231" s="5">
        <v>0</v>
      </c>
      <c r="BJ231" s="5">
        <v>0</v>
      </c>
      <c r="BK231" s="5">
        <v>0</v>
      </c>
      <c r="BL231" s="5">
        <v>100</v>
      </c>
      <c r="BM231" s="5">
        <v>0</v>
      </c>
      <c r="BN231" s="5" t="s">
        <v>98</v>
      </c>
      <c r="BO231" s="5" t="s">
        <v>96</v>
      </c>
      <c r="BP231" s="5" t="s">
        <v>96</v>
      </c>
      <c r="BQ231" s="5">
        <v>5</v>
      </c>
      <c r="BR231" s="6" t="s">
        <v>97</v>
      </c>
      <c r="BS231" s="6" t="s">
        <v>97</v>
      </c>
      <c r="BT231" s="6" t="s">
        <v>97</v>
      </c>
      <c r="BU231" s="6" t="s">
        <v>97</v>
      </c>
      <c r="BV231" s="6" t="s">
        <v>97</v>
      </c>
      <c r="BW231" s="5">
        <v>2</v>
      </c>
      <c r="BX231" s="5">
        <v>2</v>
      </c>
      <c r="BY231" s="5">
        <v>2</v>
      </c>
      <c r="BZ231" s="5">
        <v>3</v>
      </c>
      <c r="CA231" s="5">
        <v>14</v>
      </c>
      <c r="CB231" s="6" t="s">
        <v>96</v>
      </c>
      <c r="CC231" s="6" t="s">
        <v>96</v>
      </c>
      <c r="CD231" s="6" t="s">
        <v>96</v>
      </c>
      <c r="CE231" s="6" t="s">
        <v>96</v>
      </c>
      <c r="CF231" s="6" t="s">
        <v>96</v>
      </c>
      <c r="CG231" s="11" t="s">
        <v>96</v>
      </c>
      <c r="CH231" s="11" t="s">
        <v>96</v>
      </c>
      <c r="CI231" s="11" t="s">
        <v>97</v>
      </c>
      <c r="CJ231" s="12">
        <v>8</v>
      </c>
      <c r="CK231" s="12">
        <v>8</v>
      </c>
      <c r="CL231" s="12">
        <v>8</v>
      </c>
      <c r="CM231" s="12">
        <v>0</v>
      </c>
      <c r="CN231" s="12">
        <v>8</v>
      </c>
      <c r="CO231" s="12">
        <v>1</v>
      </c>
      <c r="ON231" s="37"/>
    </row>
    <row r="232" spans="1:404" x14ac:dyDescent="0.3">
      <c r="A232" s="2" t="s">
        <v>92</v>
      </c>
      <c r="B232" s="2" t="s">
        <v>381</v>
      </c>
      <c r="C232" s="2" t="s">
        <v>381</v>
      </c>
      <c r="D232" s="2" t="s">
        <v>384</v>
      </c>
      <c r="E232" s="6" t="s">
        <v>102</v>
      </c>
      <c r="F232" s="5">
        <v>42</v>
      </c>
      <c r="G232" s="5">
        <v>8</v>
      </c>
      <c r="H232" s="5">
        <v>0</v>
      </c>
      <c r="I232" s="5">
        <v>0</v>
      </c>
      <c r="J232" s="5">
        <v>2</v>
      </c>
      <c r="K232" s="5">
        <v>1</v>
      </c>
      <c r="L232" s="5">
        <v>0</v>
      </c>
      <c r="M232" s="5">
        <v>0</v>
      </c>
      <c r="N232" s="5">
        <v>5</v>
      </c>
      <c r="O232" s="5">
        <v>0</v>
      </c>
      <c r="P232" s="5">
        <v>0</v>
      </c>
      <c r="Q232" s="5">
        <v>0</v>
      </c>
      <c r="R232" s="5">
        <v>11</v>
      </c>
      <c r="S232" s="5">
        <v>6</v>
      </c>
      <c r="T232" s="5">
        <v>0</v>
      </c>
      <c r="U232" s="5">
        <v>0</v>
      </c>
      <c r="V232" s="5">
        <v>25</v>
      </c>
      <c r="W232" s="5">
        <v>0</v>
      </c>
      <c r="X232" s="5">
        <v>0</v>
      </c>
      <c r="Y232" s="5">
        <v>0</v>
      </c>
      <c r="Z232" s="5">
        <v>0</v>
      </c>
      <c r="AA232" s="6" t="s">
        <v>96</v>
      </c>
      <c r="AB232" s="6" t="s">
        <v>97</v>
      </c>
      <c r="AC232" s="7"/>
      <c r="AD232" s="7"/>
      <c r="AE232" s="7"/>
      <c r="AF232" s="7"/>
      <c r="AG232" s="7"/>
      <c r="AH232" s="7"/>
      <c r="AI232" s="6" t="s">
        <v>96</v>
      </c>
      <c r="AJ232" s="5"/>
      <c r="AK232" s="8">
        <v>1</v>
      </c>
      <c r="AL232" s="8">
        <v>0</v>
      </c>
      <c r="AM232" s="8">
        <v>0</v>
      </c>
      <c r="AN232" s="8">
        <v>0</v>
      </c>
      <c r="AO232" s="8">
        <v>0</v>
      </c>
      <c r="AP232" s="8">
        <v>0</v>
      </c>
      <c r="AQ232" s="8">
        <v>0</v>
      </c>
      <c r="AR232" s="8">
        <v>0</v>
      </c>
      <c r="AS232" s="8">
        <v>0</v>
      </c>
      <c r="AT232" s="8">
        <v>0</v>
      </c>
      <c r="AU232" s="5">
        <v>100</v>
      </c>
      <c r="AV232" s="5">
        <v>100</v>
      </c>
      <c r="AW232" s="5">
        <v>0</v>
      </c>
      <c r="AX232" s="5">
        <v>0</v>
      </c>
      <c r="AY232" s="5">
        <v>0</v>
      </c>
      <c r="AZ232" s="5">
        <v>0</v>
      </c>
      <c r="BA232" s="5">
        <v>0</v>
      </c>
      <c r="BB232" s="5">
        <v>0</v>
      </c>
      <c r="BC232" s="5">
        <v>0</v>
      </c>
      <c r="BD232" s="5">
        <v>100</v>
      </c>
      <c r="BE232" s="5">
        <v>100</v>
      </c>
      <c r="BF232" s="5">
        <v>50</v>
      </c>
      <c r="BG232" s="5">
        <v>100</v>
      </c>
      <c r="BH232" s="5">
        <v>0</v>
      </c>
      <c r="BI232" s="5">
        <v>0</v>
      </c>
      <c r="BJ232" s="5">
        <v>0</v>
      </c>
      <c r="BK232" s="5">
        <v>0</v>
      </c>
      <c r="BL232" s="5">
        <v>100</v>
      </c>
      <c r="BM232" s="5">
        <v>60</v>
      </c>
      <c r="BN232" s="5">
        <v>4</v>
      </c>
      <c r="BO232" s="5" t="s">
        <v>96</v>
      </c>
      <c r="BP232" s="5" t="s">
        <v>96</v>
      </c>
      <c r="BQ232" s="5">
        <v>2</v>
      </c>
      <c r="BR232" s="6" t="s">
        <v>97</v>
      </c>
      <c r="BS232" s="6" t="s">
        <v>97</v>
      </c>
      <c r="BT232" s="6" t="s">
        <v>97</v>
      </c>
      <c r="BU232" s="6" t="s">
        <v>97</v>
      </c>
      <c r="BV232" s="6" t="s">
        <v>97</v>
      </c>
      <c r="BW232" s="5">
        <v>1</v>
      </c>
      <c r="BX232" s="5">
        <v>1</v>
      </c>
      <c r="BY232" s="5">
        <v>1</v>
      </c>
      <c r="BZ232" s="5">
        <v>1</v>
      </c>
      <c r="CA232" s="5">
        <v>1</v>
      </c>
      <c r="CB232" s="6" t="s">
        <v>98</v>
      </c>
      <c r="CC232" s="6" t="s">
        <v>98</v>
      </c>
      <c r="CD232" s="6" t="s">
        <v>98</v>
      </c>
      <c r="CE232" s="6" t="s">
        <v>98</v>
      </c>
      <c r="CF232" s="6" t="s">
        <v>98</v>
      </c>
      <c r="CG232" s="11" t="s">
        <v>96</v>
      </c>
      <c r="CH232" s="11" t="s">
        <v>96</v>
      </c>
      <c r="CI232" s="11" t="s">
        <v>96</v>
      </c>
      <c r="CJ232" s="12">
        <v>0</v>
      </c>
      <c r="CK232" s="12">
        <v>0</v>
      </c>
      <c r="CL232" s="12">
        <v>0</v>
      </c>
      <c r="CM232" s="12">
        <v>0</v>
      </c>
      <c r="CN232" s="12">
        <v>0</v>
      </c>
      <c r="CO232" s="12">
        <v>0</v>
      </c>
    </row>
    <row r="233" spans="1:404" x14ac:dyDescent="0.3">
      <c r="A233" s="2" t="s">
        <v>92</v>
      </c>
      <c r="B233" s="2" t="s">
        <v>381</v>
      </c>
      <c r="C233" s="2" t="s">
        <v>381</v>
      </c>
      <c r="D233" s="2" t="s">
        <v>203</v>
      </c>
      <c r="E233" s="6" t="s">
        <v>102</v>
      </c>
      <c r="F233" s="5">
        <v>65</v>
      </c>
      <c r="G233" s="5">
        <v>13</v>
      </c>
      <c r="H233" s="5">
        <v>0</v>
      </c>
      <c r="I233" s="5">
        <v>0</v>
      </c>
      <c r="J233" s="5">
        <v>7</v>
      </c>
      <c r="K233" s="5">
        <v>4</v>
      </c>
      <c r="L233" s="5">
        <v>0</v>
      </c>
      <c r="M233" s="5">
        <v>1</v>
      </c>
      <c r="N233" s="5">
        <v>0</v>
      </c>
      <c r="O233" s="5">
        <v>0</v>
      </c>
      <c r="P233" s="5">
        <v>1</v>
      </c>
      <c r="Q233" s="5">
        <v>0</v>
      </c>
      <c r="R233" s="5">
        <v>35</v>
      </c>
      <c r="S233" s="5">
        <v>20</v>
      </c>
      <c r="T233" s="5">
        <v>0</v>
      </c>
      <c r="U233" s="5">
        <v>5</v>
      </c>
      <c r="V233" s="5">
        <v>0</v>
      </c>
      <c r="W233" s="5">
        <v>0</v>
      </c>
      <c r="X233" s="5">
        <v>5</v>
      </c>
      <c r="Y233" s="5">
        <v>0</v>
      </c>
      <c r="Z233" s="5">
        <v>0</v>
      </c>
      <c r="AA233" s="6" t="s">
        <v>96</v>
      </c>
      <c r="AB233" s="6" t="s">
        <v>96</v>
      </c>
      <c r="AC233" s="7"/>
      <c r="AD233" s="7"/>
      <c r="AE233" s="7"/>
      <c r="AF233" s="7"/>
      <c r="AG233" s="7"/>
      <c r="AH233" s="7"/>
      <c r="AI233" s="6" t="s">
        <v>96</v>
      </c>
      <c r="AJ233" s="5"/>
      <c r="AK233" s="8">
        <v>1</v>
      </c>
      <c r="AL233" s="8">
        <v>0</v>
      </c>
      <c r="AM233" s="8">
        <v>0</v>
      </c>
      <c r="AN233" s="8">
        <v>0</v>
      </c>
      <c r="AO233" s="8">
        <v>0</v>
      </c>
      <c r="AP233" s="8">
        <v>0</v>
      </c>
      <c r="AQ233" s="8">
        <v>0</v>
      </c>
      <c r="AR233" s="8">
        <v>0</v>
      </c>
      <c r="AS233" s="8">
        <v>0</v>
      </c>
      <c r="AT233" s="8">
        <v>0</v>
      </c>
      <c r="AU233" s="5">
        <v>100</v>
      </c>
      <c r="AV233" s="5">
        <v>100</v>
      </c>
      <c r="AW233" s="5">
        <v>0</v>
      </c>
      <c r="AX233" s="5">
        <v>0</v>
      </c>
      <c r="AY233" s="5">
        <v>0</v>
      </c>
      <c r="AZ233" s="5">
        <v>0</v>
      </c>
      <c r="BA233" s="5">
        <v>0</v>
      </c>
      <c r="BB233" s="5">
        <v>10</v>
      </c>
      <c r="BC233" s="5">
        <v>0</v>
      </c>
      <c r="BD233" s="5">
        <v>90</v>
      </c>
      <c r="BE233" s="5">
        <v>100</v>
      </c>
      <c r="BF233" s="5">
        <v>50</v>
      </c>
      <c r="BG233" s="5">
        <v>100</v>
      </c>
      <c r="BH233" s="5">
        <v>0</v>
      </c>
      <c r="BI233" s="5">
        <v>0</v>
      </c>
      <c r="BJ233" s="5">
        <v>0</v>
      </c>
      <c r="BK233" s="5">
        <v>0</v>
      </c>
      <c r="BL233" s="5">
        <v>100</v>
      </c>
      <c r="BM233" s="5">
        <v>80</v>
      </c>
      <c r="BN233" s="5">
        <v>4</v>
      </c>
      <c r="BO233" s="5" t="s">
        <v>96</v>
      </c>
      <c r="BP233" s="5" t="s">
        <v>96</v>
      </c>
      <c r="BQ233" s="5">
        <v>2</v>
      </c>
      <c r="BR233" s="6" t="s">
        <v>97</v>
      </c>
      <c r="BS233" s="6" t="s">
        <v>97</v>
      </c>
      <c r="BT233" s="6" t="s">
        <v>97</v>
      </c>
      <c r="BU233" s="6" t="s">
        <v>97</v>
      </c>
      <c r="BV233" s="6" t="s">
        <v>97</v>
      </c>
      <c r="BW233" s="5">
        <v>1</v>
      </c>
      <c r="BX233" s="5">
        <v>1</v>
      </c>
      <c r="BY233" s="5">
        <v>1</v>
      </c>
      <c r="BZ233" s="5">
        <v>1</v>
      </c>
      <c r="CA233" s="5">
        <v>1</v>
      </c>
      <c r="CB233" s="6" t="s">
        <v>98</v>
      </c>
      <c r="CC233" s="6" t="s">
        <v>98</v>
      </c>
      <c r="CD233" s="6" t="s">
        <v>98</v>
      </c>
      <c r="CE233" s="6" t="s">
        <v>98</v>
      </c>
      <c r="CF233" s="6" t="s">
        <v>98</v>
      </c>
      <c r="CG233" s="11" t="s">
        <v>96</v>
      </c>
      <c r="CH233" s="11" t="s">
        <v>96</v>
      </c>
      <c r="CI233" s="11" t="s">
        <v>96</v>
      </c>
      <c r="CJ233" s="12">
        <v>0</v>
      </c>
      <c r="CK233" s="12">
        <v>0</v>
      </c>
      <c r="CL233" s="12">
        <v>0</v>
      </c>
      <c r="CM233" s="12">
        <v>0</v>
      </c>
      <c r="CN233" s="12">
        <v>0</v>
      </c>
      <c r="CO233" s="12">
        <v>0</v>
      </c>
    </row>
    <row r="234" spans="1:404" x14ac:dyDescent="0.3">
      <c r="A234" s="2" t="s">
        <v>92</v>
      </c>
      <c r="B234" s="2" t="s">
        <v>381</v>
      </c>
      <c r="C234" s="2" t="s">
        <v>381</v>
      </c>
      <c r="D234" s="2" t="s">
        <v>385</v>
      </c>
      <c r="E234" s="6" t="s">
        <v>95</v>
      </c>
      <c r="F234" s="5">
        <v>200</v>
      </c>
      <c r="G234" s="5">
        <v>43</v>
      </c>
      <c r="H234" s="5">
        <v>0</v>
      </c>
      <c r="I234" s="5">
        <v>0</v>
      </c>
      <c r="J234" s="5">
        <v>13</v>
      </c>
      <c r="K234" s="5">
        <v>5</v>
      </c>
      <c r="L234" s="5">
        <v>0</v>
      </c>
      <c r="M234" s="5">
        <v>7</v>
      </c>
      <c r="N234" s="5">
        <v>18</v>
      </c>
      <c r="O234" s="5">
        <v>0</v>
      </c>
      <c r="P234" s="5">
        <v>0</v>
      </c>
      <c r="Q234" s="5">
        <v>0</v>
      </c>
      <c r="R234" s="5">
        <v>65</v>
      </c>
      <c r="S234" s="5">
        <v>25</v>
      </c>
      <c r="T234" s="5">
        <v>0</v>
      </c>
      <c r="U234" s="5">
        <v>35</v>
      </c>
      <c r="V234" s="5">
        <v>75</v>
      </c>
      <c r="W234" s="5">
        <v>0</v>
      </c>
      <c r="X234" s="5">
        <v>0</v>
      </c>
      <c r="Y234" s="5">
        <v>0</v>
      </c>
      <c r="Z234" s="5">
        <v>0</v>
      </c>
      <c r="AA234" s="6" t="s">
        <v>96</v>
      </c>
      <c r="AB234" s="6" t="s">
        <v>97</v>
      </c>
      <c r="AC234" s="7"/>
      <c r="AD234" s="7"/>
      <c r="AE234" s="7"/>
      <c r="AF234" s="7"/>
      <c r="AG234" s="7"/>
      <c r="AH234" s="7"/>
      <c r="AI234" s="6" t="s">
        <v>96</v>
      </c>
      <c r="AJ234" s="5"/>
      <c r="AK234" s="8">
        <v>0.1</v>
      </c>
      <c r="AL234" s="8">
        <v>0.8</v>
      </c>
      <c r="AM234" s="8">
        <v>0.1</v>
      </c>
      <c r="AN234" s="8">
        <v>0</v>
      </c>
      <c r="AO234" s="8">
        <v>0</v>
      </c>
      <c r="AP234" s="8">
        <v>0</v>
      </c>
      <c r="AQ234" s="8">
        <v>0</v>
      </c>
      <c r="AR234" s="8">
        <v>0</v>
      </c>
      <c r="AS234" s="8">
        <v>0</v>
      </c>
      <c r="AT234" s="8">
        <v>0</v>
      </c>
      <c r="AU234" s="5">
        <v>100</v>
      </c>
      <c r="AV234" s="5">
        <v>50</v>
      </c>
      <c r="AW234" s="5">
        <v>0</v>
      </c>
      <c r="AX234" s="5">
        <v>50</v>
      </c>
      <c r="AY234" s="5">
        <v>0</v>
      </c>
      <c r="AZ234" s="5">
        <v>0</v>
      </c>
      <c r="BA234" s="5">
        <v>0</v>
      </c>
      <c r="BB234" s="5">
        <v>10</v>
      </c>
      <c r="BC234" s="5">
        <v>0</v>
      </c>
      <c r="BD234" s="5">
        <v>90</v>
      </c>
      <c r="BE234" s="5">
        <v>100</v>
      </c>
      <c r="BF234" s="5">
        <v>50</v>
      </c>
      <c r="BG234" s="5">
        <v>100</v>
      </c>
      <c r="BH234" s="5">
        <v>0</v>
      </c>
      <c r="BI234" s="5">
        <v>0</v>
      </c>
      <c r="BJ234" s="5">
        <v>0</v>
      </c>
      <c r="BK234" s="5">
        <v>0</v>
      </c>
      <c r="BL234" s="5">
        <v>100</v>
      </c>
      <c r="BM234" s="5">
        <v>50</v>
      </c>
      <c r="BN234" s="5">
        <v>4</v>
      </c>
      <c r="BO234" s="5" t="s">
        <v>96</v>
      </c>
      <c r="BP234" s="5" t="s">
        <v>96</v>
      </c>
      <c r="BQ234" s="5">
        <v>2</v>
      </c>
      <c r="BR234" s="6" t="s">
        <v>97</v>
      </c>
      <c r="BS234" s="6" t="s">
        <v>97</v>
      </c>
      <c r="BT234" s="6" t="s">
        <v>96</v>
      </c>
      <c r="BU234" s="6" t="s">
        <v>96</v>
      </c>
      <c r="BV234" s="6" t="s">
        <v>96</v>
      </c>
      <c r="BW234" s="5">
        <v>2</v>
      </c>
      <c r="BX234" s="5">
        <v>2</v>
      </c>
      <c r="BY234" s="5">
        <v>2</v>
      </c>
      <c r="BZ234" s="5">
        <v>2</v>
      </c>
      <c r="CA234" s="5">
        <v>2</v>
      </c>
      <c r="CB234" s="6" t="s">
        <v>98</v>
      </c>
      <c r="CC234" s="6" t="s">
        <v>98</v>
      </c>
      <c r="CD234" s="6" t="s">
        <v>98</v>
      </c>
      <c r="CE234" s="6" t="s">
        <v>98</v>
      </c>
      <c r="CF234" s="6" t="s">
        <v>98</v>
      </c>
      <c r="CG234" s="11" t="s">
        <v>96</v>
      </c>
      <c r="CH234" s="11" t="s">
        <v>96</v>
      </c>
      <c r="CI234" s="11" t="s">
        <v>96</v>
      </c>
      <c r="CJ234" s="12">
        <v>0</v>
      </c>
      <c r="CK234" s="12">
        <v>0</v>
      </c>
      <c r="CL234" s="12">
        <v>0</v>
      </c>
      <c r="CM234" s="12">
        <v>0</v>
      </c>
      <c r="CN234" s="12">
        <v>0</v>
      </c>
      <c r="CO234" s="12">
        <v>0</v>
      </c>
    </row>
    <row r="235" spans="1:404" x14ac:dyDescent="0.3">
      <c r="A235" s="2" t="s">
        <v>92</v>
      </c>
      <c r="B235" s="2" t="s">
        <v>386</v>
      </c>
      <c r="C235" s="2" t="s">
        <v>387</v>
      </c>
      <c r="D235" s="2" t="s">
        <v>108</v>
      </c>
      <c r="E235" s="6" t="s">
        <v>102</v>
      </c>
      <c r="F235" s="5">
        <v>110</v>
      </c>
      <c r="G235" s="5">
        <v>14</v>
      </c>
      <c r="H235" s="5">
        <v>0</v>
      </c>
      <c r="I235" s="5">
        <v>0</v>
      </c>
      <c r="J235" s="5">
        <v>14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110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6">
        <v>0</v>
      </c>
      <c r="AA235" s="6" t="s">
        <v>96</v>
      </c>
      <c r="AB235" s="6" t="s">
        <v>96</v>
      </c>
      <c r="AC235" s="7"/>
      <c r="AD235" s="7"/>
      <c r="AE235" s="7"/>
      <c r="AF235" s="7"/>
      <c r="AG235" s="7"/>
      <c r="AH235" s="7"/>
      <c r="AI235" s="6" t="s">
        <v>96</v>
      </c>
      <c r="AJ235" s="5"/>
      <c r="AK235" s="8">
        <v>1</v>
      </c>
      <c r="AL235" s="8">
        <v>0</v>
      </c>
      <c r="AM235" s="8">
        <v>0</v>
      </c>
      <c r="AN235" s="8">
        <v>0</v>
      </c>
      <c r="AO235" s="8">
        <v>0</v>
      </c>
      <c r="AP235" s="8">
        <v>0</v>
      </c>
      <c r="AQ235" s="8">
        <v>0</v>
      </c>
      <c r="AR235" s="8">
        <v>0</v>
      </c>
      <c r="AS235" s="8">
        <v>0</v>
      </c>
      <c r="AT235" s="8">
        <v>0</v>
      </c>
      <c r="AU235" s="5">
        <v>0</v>
      </c>
      <c r="AV235" s="5">
        <v>0</v>
      </c>
      <c r="AW235" s="5">
        <v>0</v>
      </c>
      <c r="AX235" s="5">
        <v>100</v>
      </c>
      <c r="AY235" s="5">
        <v>0</v>
      </c>
      <c r="AZ235" s="5">
        <v>0</v>
      </c>
      <c r="BA235" s="5">
        <v>0</v>
      </c>
      <c r="BB235" s="5">
        <v>95</v>
      </c>
      <c r="BC235" s="5">
        <v>0</v>
      </c>
      <c r="BD235" s="5">
        <v>5</v>
      </c>
      <c r="BE235" s="5">
        <v>100</v>
      </c>
      <c r="BF235" s="5">
        <v>100</v>
      </c>
      <c r="BG235" s="5">
        <v>100</v>
      </c>
      <c r="BH235" s="5">
        <v>0</v>
      </c>
      <c r="BI235" s="5">
        <v>0</v>
      </c>
      <c r="BJ235" s="5">
        <v>0</v>
      </c>
      <c r="BK235" s="5">
        <v>0</v>
      </c>
      <c r="BL235" s="5">
        <v>100</v>
      </c>
      <c r="BM235" s="5">
        <v>0</v>
      </c>
      <c r="BN235" s="5" t="s">
        <v>98</v>
      </c>
      <c r="BO235" s="5" t="s">
        <v>97</v>
      </c>
      <c r="BP235" s="5" t="s">
        <v>97</v>
      </c>
      <c r="BQ235" s="5" t="s">
        <v>98</v>
      </c>
      <c r="BR235" s="6" t="s">
        <v>97</v>
      </c>
      <c r="BS235" s="6" t="s">
        <v>97</v>
      </c>
      <c r="BT235" s="6" t="s">
        <v>97</v>
      </c>
      <c r="BU235" s="6" t="s">
        <v>97</v>
      </c>
      <c r="BV235" s="6" t="s">
        <v>97</v>
      </c>
      <c r="BW235" s="5">
        <v>1</v>
      </c>
      <c r="BX235" s="5">
        <v>2</v>
      </c>
      <c r="BY235" s="5">
        <v>2</v>
      </c>
      <c r="BZ235" s="5">
        <v>10</v>
      </c>
      <c r="CA235" s="5">
        <v>9</v>
      </c>
      <c r="CB235" s="6" t="s">
        <v>98</v>
      </c>
      <c r="CC235" s="6" t="s">
        <v>96</v>
      </c>
      <c r="CD235" s="6" t="s">
        <v>96</v>
      </c>
      <c r="CE235" s="6" t="s">
        <v>96</v>
      </c>
      <c r="CF235" s="6" t="s">
        <v>96</v>
      </c>
      <c r="CG235" s="11" t="s">
        <v>96</v>
      </c>
      <c r="CH235" s="11" t="s">
        <v>97</v>
      </c>
      <c r="CI235" s="11" t="s">
        <v>97</v>
      </c>
      <c r="CJ235" s="12">
        <v>12</v>
      </c>
      <c r="CK235" s="12">
        <v>12</v>
      </c>
      <c r="CL235" s="12">
        <v>12</v>
      </c>
      <c r="CM235" s="12">
        <v>0</v>
      </c>
      <c r="CN235" s="12">
        <v>0</v>
      </c>
      <c r="CO235" s="12">
        <v>0</v>
      </c>
      <c r="ON235" s="37"/>
    </row>
    <row r="236" spans="1:404" x14ac:dyDescent="0.3">
      <c r="A236" s="2" t="s">
        <v>92</v>
      </c>
      <c r="B236" s="2" t="s">
        <v>386</v>
      </c>
      <c r="C236" s="2" t="s">
        <v>388</v>
      </c>
      <c r="D236" s="2" t="s">
        <v>108</v>
      </c>
      <c r="E236" s="6" t="s">
        <v>95</v>
      </c>
      <c r="F236" s="5">
        <v>67</v>
      </c>
      <c r="G236" s="5">
        <v>8</v>
      </c>
      <c r="H236" s="5">
        <v>0</v>
      </c>
      <c r="I236" s="5">
        <v>0</v>
      </c>
      <c r="J236" s="5">
        <v>5</v>
      </c>
      <c r="K236" s="5">
        <v>3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55</v>
      </c>
      <c r="S236" s="5">
        <v>12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6" t="s">
        <v>96</v>
      </c>
      <c r="AB236" s="6" t="s">
        <v>97</v>
      </c>
      <c r="AC236" s="6" t="s">
        <v>96</v>
      </c>
      <c r="AD236" s="7"/>
      <c r="AE236" s="7"/>
      <c r="AF236" s="7"/>
      <c r="AG236" s="7"/>
      <c r="AH236" s="7"/>
      <c r="AI236" s="7"/>
      <c r="AJ236" s="5"/>
      <c r="AK236" s="8">
        <v>0</v>
      </c>
      <c r="AL236" s="8">
        <v>0.15</v>
      </c>
      <c r="AM236" s="8">
        <v>0</v>
      </c>
      <c r="AN236" s="8">
        <v>0.7</v>
      </c>
      <c r="AO236" s="8">
        <v>0</v>
      </c>
      <c r="AP236" s="8">
        <v>0</v>
      </c>
      <c r="AQ236" s="8">
        <v>0</v>
      </c>
      <c r="AR236" s="8">
        <v>0</v>
      </c>
      <c r="AS236" s="8">
        <v>0</v>
      </c>
      <c r="AT236" s="8">
        <v>0.15</v>
      </c>
      <c r="AU236" s="5">
        <v>100</v>
      </c>
      <c r="AV236" s="5">
        <v>20</v>
      </c>
      <c r="AW236" s="5">
        <v>80</v>
      </c>
      <c r="AX236" s="5">
        <v>0</v>
      </c>
      <c r="AY236" s="5">
        <v>0</v>
      </c>
      <c r="AZ236" s="5">
        <v>0</v>
      </c>
      <c r="BA236" s="5">
        <v>0</v>
      </c>
      <c r="BB236" s="5">
        <v>0</v>
      </c>
      <c r="BC236" s="5">
        <v>0</v>
      </c>
      <c r="BD236" s="5">
        <v>100</v>
      </c>
      <c r="BE236" s="5">
        <v>100</v>
      </c>
      <c r="BF236" s="5">
        <v>100</v>
      </c>
      <c r="BG236" s="5">
        <v>100</v>
      </c>
      <c r="BH236" s="5">
        <v>0</v>
      </c>
      <c r="BI236" s="5">
        <v>0</v>
      </c>
      <c r="BJ236" s="5">
        <v>0</v>
      </c>
      <c r="BK236" s="5">
        <v>0</v>
      </c>
      <c r="BL236" s="5">
        <v>100</v>
      </c>
      <c r="BM236" s="5">
        <v>100</v>
      </c>
      <c r="BN236" s="5">
        <v>2</v>
      </c>
      <c r="BO236" s="5" t="s">
        <v>96</v>
      </c>
      <c r="BP236" s="5" t="s">
        <v>97</v>
      </c>
      <c r="BQ236" s="5" t="s">
        <v>98</v>
      </c>
      <c r="BR236" s="6" t="s">
        <v>97</v>
      </c>
      <c r="BS236" s="6" t="s">
        <v>97</v>
      </c>
      <c r="BT236" s="6" t="s">
        <v>97</v>
      </c>
      <c r="BU236" s="6" t="s">
        <v>97</v>
      </c>
      <c r="BV236" s="6" t="s">
        <v>97</v>
      </c>
      <c r="BW236" s="5">
        <v>1</v>
      </c>
      <c r="BX236" s="5">
        <v>1</v>
      </c>
      <c r="BY236" s="5">
        <v>1</v>
      </c>
      <c r="BZ236" s="5">
        <v>17</v>
      </c>
      <c r="CA236" s="5">
        <v>17</v>
      </c>
      <c r="CB236" s="6" t="s">
        <v>98</v>
      </c>
      <c r="CC236" s="6" t="s">
        <v>98</v>
      </c>
      <c r="CD236" s="6" t="s">
        <v>98</v>
      </c>
      <c r="CE236" s="6" t="s">
        <v>96</v>
      </c>
      <c r="CF236" s="6" t="s">
        <v>96</v>
      </c>
      <c r="CG236" s="11" t="s">
        <v>96</v>
      </c>
      <c r="CH236" s="11" t="s">
        <v>96</v>
      </c>
      <c r="CI236" s="11" t="s">
        <v>97</v>
      </c>
      <c r="CJ236" s="12">
        <v>6</v>
      </c>
      <c r="CK236" s="12">
        <v>6</v>
      </c>
      <c r="CL236" s="12">
        <v>13</v>
      </c>
      <c r="CM236" s="12">
        <v>1</v>
      </c>
      <c r="CN236" s="12">
        <v>5</v>
      </c>
      <c r="CO236" s="12">
        <v>1</v>
      </c>
      <c r="ON236" s="37"/>
    </row>
    <row r="237" spans="1:404" x14ac:dyDescent="0.3">
      <c r="A237" s="2" t="s">
        <v>92</v>
      </c>
      <c r="B237" s="2" t="s">
        <v>386</v>
      </c>
      <c r="C237" s="2" t="s">
        <v>389</v>
      </c>
      <c r="D237" s="2" t="s">
        <v>108</v>
      </c>
      <c r="E237" s="6" t="s">
        <v>102</v>
      </c>
      <c r="F237" s="5">
        <v>50</v>
      </c>
      <c r="G237" s="5">
        <v>11</v>
      </c>
      <c r="H237" s="5">
        <v>3</v>
      </c>
      <c r="I237" s="5">
        <v>6</v>
      </c>
      <c r="J237" s="5">
        <v>5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24</v>
      </c>
      <c r="R237" s="5">
        <v>26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6</v>
      </c>
      <c r="Z237" s="5">
        <v>24</v>
      </c>
      <c r="AA237" s="6" t="s">
        <v>96</v>
      </c>
      <c r="AB237" s="6" t="s">
        <v>96</v>
      </c>
      <c r="AC237" s="7"/>
      <c r="AD237" s="7"/>
      <c r="AE237" s="7"/>
      <c r="AF237" s="7"/>
      <c r="AG237" s="7"/>
      <c r="AH237" s="7"/>
      <c r="AI237" s="6" t="s">
        <v>96</v>
      </c>
      <c r="AJ237" s="5"/>
      <c r="AK237" s="8">
        <v>0.85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v>0.15</v>
      </c>
      <c r="AU237" s="5">
        <v>100</v>
      </c>
      <c r="AV237" s="5">
        <v>100</v>
      </c>
      <c r="AW237" s="5">
        <v>0</v>
      </c>
      <c r="AX237" s="5">
        <v>0</v>
      </c>
      <c r="AY237" s="5">
        <v>0</v>
      </c>
      <c r="AZ237" s="5">
        <v>0</v>
      </c>
      <c r="BA237" s="5">
        <v>0</v>
      </c>
      <c r="BB237" s="5">
        <v>95</v>
      </c>
      <c r="BC237" s="5">
        <v>5</v>
      </c>
      <c r="BD237" s="5">
        <v>0</v>
      </c>
      <c r="BE237" s="5">
        <v>100</v>
      </c>
      <c r="BF237" s="5">
        <v>100</v>
      </c>
      <c r="BG237" s="5">
        <v>100</v>
      </c>
      <c r="BH237" s="5">
        <v>100</v>
      </c>
      <c r="BI237" s="5">
        <v>0</v>
      </c>
      <c r="BJ237" s="5">
        <v>0</v>
      </c>
      <c r="BK237" s="5">
        <v>50</v>
      </c>
      <c r="BL237" s="5">
        <v>50</v>
      </c>
      <c r="BM237" s="5">
        <v>100</v>
      </c>
      <c r="BN237" s="5">
        <v>2</v>
      </c>
      <c r="BO237" s="5" t="s">
        <v>96</v>
      </c>
      <c r="BP237" s="5" t="s">
        <v>97</v>
      </c>
      <c r="BQ237" s="5" t="s">
        <v>98</v>
      </c>
      <c r="BR237" s="6" t="s">
        <v>97</v>
      </c>
      <c r="BS237" s="6" t="s">
        <v>97</v>
      </c>
      <c r="BT237" s="6" t="s">
        <v>97</v>
      </c>
      <c r="BU237" s="6" t="s">
        <v>97</v>
      </c>
      <c r="BV237" s="6" t="s">
        <v>97</v>
      </c>
      <c r="BW237" s="5">
        <v>0</v>
      </c>
      <c r="BX237" s="5">
        <v>0</v>
      </c>
      <c r="BY237" s="5">
        <v>0</v>
      </c>
      <c r="BZ237" s="5">
        <v>20</v>
      </c>
      <c r="CA237" s="5">
        <v>13</v>
      </c>
      <c r="CB237" s="6" t="s">
        <v>98</v>
      </c>
      <c r="CC237" s="6" t="s">
        <v>98</v>
      </c>
      <c r="CD237" s="6" t="s">
        <v>98</v>
      </c>
      <c r="CE237" s="6" t="s">
        <v>96</v>
      </c>
      <c r="CF237" s="6" t="s">
        <v>96</v>
      </c>
      <c r="CG237" s="11" t="s">
        <v>96</v>
      </c>
      <c r="CH237" s="11" t="s">
        <v>97</v>
      </c>
      <c r="CI237" s="11" t="s">
        <v>97</v>
      </c>
      <c r="CJ237" s="12">
        <v>15</v>
      </c>
      <c r="CK237" s="12">
        <v>15</v>
      </c>
      <c r="CL237" s="12">
        <v>15</v>
      </c>
      <c r="CM237" s="12">
        <v>0</v>
      </c>
      <c r="CN237" s="12">
        <v>15</v>
      </c>
      <c r="CO237" s="12">
        <v>0</v>
      </c>
      <c r="ON237" s="37"/>
    </row>
    <row r="238" spans="1:404" x14ac:dyDescent="0.3">
      <c r="A238" s="2" t="s">
        <v>92</v>
      </c>
      <c r="B238" s="2" t="s">
        <v>386</v>
      </c>
      <c r="C238" s="2" t="s">
        <v>390</v>
      </c>
      <c r="D238" s="2" t="s">
        <v>390</v>
      </c>
      <c r="E238" s="6" t="s">
        <v>95</v>
      </c>
      <c r="F238" s="5">
        <v>40</v>
      </c>
      <c r="G238" s="5">
        <v>7</v>
      </c>
      <c r="H238" s="5">
        <v>0</v>
      </c>
      <c r="I238" s="5">
        <v>0</v>
      </c>
      <c r="J238" s="5">
        <v>7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40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6" t="s">
        <v>96</v>
      </c>
      <c r="AB238" s="6" t="s">
        <v>97</v>
      </c>
      <c r="AC238" s="7"/>
      <c r="AD238" s="7"/>
      <c r="AE238" s="7"/>
      <c r="AF238" s="7"/>
      <c r="AG238" s="7"/>
      <c r="AH238" s="7"/>
      <c r="AI238" s="6" t="s">
        <v>96</v>
      </c>
      <c r="AJ238" s="5"/>
      <c r="AK238" s="8">
        <v>0.5</v>
      </c>
      <c r="AL238" s="8">
        <v>0</v>
      </c>
      <c r="AM238" s="8">
        <v>0</v>
      </c>
      <c r="AN238" s="8">
        <v>0</v>
      </c>
      <c r="AO238" s="8">
        <v>0</v>
      </c>
      <c r="AP238" s="8">
        <v>0</v>
      </c>
      <c r="AQ238" s="8">
        <v>0</v>
      </c>
      <c r="AR238" s="8">
        <v>0</v>
      </c>
      <c r="AS238" s="8">
        <v>0</v>
      </c>
      <c r="AT238" s="8">
        <v>0.5</v>
      </c>
      <c r="AU238" s="5">
        <v>100</v>
      </c>
      <c r="AV238" s="5">
        <v>100</v>
      </c>
      <c r="AW238" s="5">
        <v>0</v>
      </c>
      <c r="AX238" s="5">
        <v>0</v>
      </c>
      <c r="AY238" s="5">
        <v>0</v>
      </c>
      <c r="AZ238" s="5">
        <v>0</v>
      </c>
      <c r="BA238" s="5">
        <v>0</v>
      </c>
      <c r="BB238" s="5">
        <v>100</v>
      </c>
      <c r="BC238" s="5">
        <v>0</v>
      </c>
      <c r="BD238" s="5">
        <v>0</v>
      </c>
      <c r="BE238" s="5">
        <v>100</v>
      </c>
      <c r="BF238" s="5">
        <v>100</v>
      </c>
      <c r="BG238" s="5">
        <v>100</v>
      </c>
      <c r="BH238" s="5">
        <v>100</v>
      </c>
      <c r="BI238" s="5">
        <v>0</v>
      </c>
      <c r="BJ238" s="5">
        <v>0</v>
      </c>
      <c r="BK238" s="5">
        <v>0</v>
      </c>
      <c r="BL238" s="5">
        <v>100</v>
      </c>
      <c r="BM238" s="5">
        <v>100</v>
      </c>
      <c r="BN238" s="5">
        <v>2</v>
      </c>
      <c r="BO238" s="5" t="s">
        <v>96</v>
      </c>
      <c r="BP238" s="5" t="s">
        <v>96</v>
      </c>
      <c r="BQ238" s="5">
        <v>2</v>
      </c>
      <c r="BR238" s="6" t="s">
        <v>96</v>
      </c>
      <c r="BS238" s="6" t="s">
        <v>97</v>
      </c>
      <c r="BT238" s="6" t="s">
        <v>97</v>
      </c>
      <c r="BU238" s="6" t="s">
        <v>97</v>
      </c>
      <c r="BV238" s="6" t="s">
        <v>97</v>
      </c>
      <c r="BW238" s="5">
        <v>1</v>
      </c>
      <c r="BX238" s="5">
        <v>3</v>
      </c>
      <c r="BY238" s="5">
        <v>3</v>
      </c>
      <c r="BZ238" s="5">
        <v>3</v>
      </c>
      <c r="CA238" s="5">
        <v>15</v>
      </c>
      <c r="CB238" s="6" t="s">
        <v>96</v>
      </c>
      <c r="CC238" s="6" t="s">
        <v>96</v>
      </c>
      <c r="CD238" s="6" t="s">
        <v>96</v>
      </c>
      <c r="CE238" s="6" t="s">
        <v>96</v>
      </c>
      <c r="CF238" s="6" t="s">
        <v>96</v>
      </c>
      <c r="CG238" s="11" t="s">
        <v>97</v>
      </c>
      <c r="CH238" s="11" t="s">
        <v>97</v>
      </c>
      <c r="CI238" s="10" t="s">
        <v>97</v>
      </c>
      <c r="CJ238" s="12">
        <v>8</v>
      </c>
      <c r="CK238" s="12">
        <v>8</v>
      </c>
      <c r="CL238" s="12">
        <v>17</v>
      </c>
      <c r="CM238" s="12">
        <v>0</v>
      </c>
      <c r="CN238" s="12">
        <v>8</v>
      </c>
      <c r="CO238" s="12">
        <v>0</v>
      </c>
      <c r="ON238" s="37"/>
    </row>
    <row r="239" spans="1:404" x14ac:dyDescent="0.3">
      <c r="A239" s="2" t="s">
        <v>92</v>
      </c>
      <c r="B239" s="2" t="s">
        <v>386</v>
      </c>
      <c r="C239" s="2" t="s">
        <v>391</v>
      </c>
      <c r="D239" s="2" t="s">
        <v>108</v>
      </c>
      <c r="E239" s="6" t="s">
        <v>102</v>
      </c>
      <c r="F239" s="5">
        <v>30</v>
      </c>
      <c r="G239" s="5">
        <v>5</v>
      </c>
      <c r="H239" s="5">
        <v>0</v>
      </c>
      <c r="I239" s="5">
        <v>0</v>
      </c>
      <c r="J239" s="5">
        <v>3</v>
      </c>
      <c r="K239" s="5">
        <v>2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25</v>
      </c>
      <c r="S239" s="5">
        <v>5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6" t="s">
        <v>96</v>
      </c>
      <c r="AB239" s="6" t="s">
        <v>97</v>
      </c>
      <c r="AC239" s="7"/>
      <c r="AD239" s="7"/>
      <c r="AE239" s="7"/>
      <c r="AF239" s="7"/>
      <c r="AG239" s="7"/>
      <c r="AH239" s="7"/>
      <c r="AI239" s="6" t="s">
        <v>96</v>
      </c>
      <c r="AJ239" s="5"/>
      <c r="AK239" s="8">
        <v>0.73</v>
      </c>
      <c r="AL239" s="8">
        <v>0</v>
      </c>
      <c r="AM239" s="8">
        <v>0</v>
      </c>
      <c r="AN239" s="8">
        <v>0</v>
      </c>
      <c r="AO239" s="8">
        <v>0</v>
      </c>
      <c r="AP239" s="8">
        <v>0.27</v>
      </c>
      <c r="AQ239" s="8">
        <v>0</v>
      </c>
      <c r="AR239" s="8">
        <v>0</v>
      </c>
      <c r="AS239" s="8">
        <v>0</v>
      </c>
      <c r="AT239" s="8">
        <v>0</v>
      </c>
      <c r="AU239" s="5">
        <v>100</v>
      </c>
      <c r="AV239" s="5">
        <v>100</v>
      </c>
      <c r="AW239" s="5">
        <v>0</v>
      </c>
      <c r="AX239" s="5">
        <v>0</v>
      </c>
      <c r="AY239" s="5">
        <v>0</v>
      </c>
      <c r="AZ239" s="5">
        <v>100</v>
      </c>
      <c r="BA239" s="5">
        <v>0</v>
      </c>
      <c r="BB239" s="5">
        <v>0</v>
      </c>
      <c r="BC239" s="5">
        <v>0</v>
      </c>
      <c r="BD239" s="5">
        <v>100</v>
      </c>
      <c r="BE239" s="5">
        <v>100</v>
      </c>
      <c r="BF239" s="5">
        <v>100</v>
      </c>
      <c r="BG239" s="5">
        <v>100</v>
      </c>
      <c r="BH239" s="5">
        <v>100</v>
      </c>
      <c r="BI239" s="5">
        <v>0</v>
      </c>
      <c r="BJ239" s="5">
        <v>0</v>
      </c>
      <c r="BK239" s="5">
        <v>0</v>
      </c>
      <c r="BL239" s="5">
        <v>100</v>
      </c>
      <c r="BM239" s="5">
        <v>100</v>
      </c>
      <c r="BN239" s="5">
        <v>4</v>
      </c>
      <c r="BO239" s="5" t="s">
        <v>96</v>
      </c>
      <c r="BP239" s="5" t="s">
        <v>96</v>
      </c>
      <c r="BQ239" s="5">
        <v>2</v>
      </c>
      <c r="BR239" s="6" t="s">
        <v>97</v>
      </c>
      <c r="BS239" s="6" t="s">
        <v>97</v>
      </c>
      <c r="BT239" s="6" t="s">
        <v>97</v>
      </c>
      <c r="BU239" s="6" t="s">
        <v>97</v>
      </c>
      <c r="BV239" s="6" t="s">
        <v>97</v>
      </c>
      <c r="BW239" s="5">
        <v>1</v>
      </c>
      <c r="BX239" s="5">
        <v>1</v>
      </c>
      <c r="BY239" s="5">
        <v>5</v>
      </c>
      <c r="BZ239" s="5">
        <v>13</v>
      </c>
      <c r="CA239" s="5">
        <v>1</v>
      </c>
      <c r="CB239" s="6" t="s">
        <v>96</v>
      </c>
      <c r="CC239" s="6" t="s">
        <v>96</v>
      </c>
      <c r="CD239" s="6" t="s">
        <v>96</v>
      </c>
      <c r="CE239" s="6" t="s">
        <v>96</v>
      </c>
      <c r="CF239" s="6" t="s">
        <v>96</v>
      </c>
      <c r="CG239" s="6" t="s">
        <v>96</v>
      </c>
      <c r="CH239" s="6" t="s">
        <v>96</v>
      </c>
      <c r="CI239" s="6" t="s">
        <v>96</v>
      </c>
      <c r="CJ239" s="5">
        <v>5</v>
      </c>
      <c r="CK239" s="5">
        <v>5</v>
      </c>
      <c r="CL239" s="5">
        <v>5</v>
      </c>
      <c r="CM239" s="5">
        <v>0</v>
      </c>
      <c r="CN239" s="5">
        <v>5</v>
      </c>
      <c r="CO239" s="5">
        <v>2</v>
      </c>
    </row>
    <row r="240" spans="1:404" x14ac:dyDescent="0.3">
      <c r="A240" s="2" t="s">
        <v>92</v>
      </c>
      <c r="B240" s="2" t="s">
        <v>386</v>
      </c>
      <c r="C240" s="2" t="s">
        <v>392</v>
      </c>
      <c r="D240" s="2" t="s">
        <v>108</v>
      </c>
      <c r="E240" s="6" t="s">
        <v>102</v>
      </c>
      <c r="F240" s="5">
        <v>62</v>
      </c>
      <c r="G240" s="5">
        <v>9</v>
      </c>
      <c r="H240" s="5">
        <v>0</v>
      </c>
      <c r="I240" s="5">
        <v>0</v>
      </c>
      <c r="J240" s="5">
        <v>8</v>
      </c>
      <c r="K240" s="5">
        <v>0</v>
      </c>
      <c r="L240" s="5">
        <v>0</v>
      </c>
      <c r="M240" s="5">
        <v>1</v>
      </c>
      <c r="N240" s="5">
        <v>0</v>
      </c>
      <c r="O240" s="5">
        <v>0</v>
      </c>
      <c r="P240" s="5">
        <v>0</v>
      </c>
      <c r="Q240" s="5">
        <v>0</v>
      </c>
      <c r="R240" s="5">
        <v>58</v>
      </c>
      <c r="S240" s="5">
        <v>0</v>
      </c>
      <c r="T240" s="5">
        <v>0</v>
      </c>
      <c r="U240" s="5">
        <v>4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6" t="s">
        <v>96</v>
      </c>
      <c r="AB240" s="6" t="s">
        <v>97</v>
      </c>
      <c r="AC240" s="7"/>
      <c r="AD240" s="7"/>
      <c r="AE240" s="7"/>
      <c r="AF240" s="7"/>
      <c r="AG240" s="7"/>
      <c r="AH240" s="7"/>
      <c r="AI240" s="6" t="s">
        <v>96</v>
      </c>
      <c r="AJ240" s="5"/>
      <c r="AK240" s="8">
        <v>1</v>
      </c>
      <c r="AL240" s="8">
        <v>0</v>
      </c>
      <c r="AM240" s="8">
        <v>0</v>
      </c>
      <c r="AN240" s="8">
        <v>0</v>
      </c>
      <c r="AO240" s="8">
        <v>0</v>
      </c>
      <c r="AP240" s="8">
        <v>0</v>
      </c>
      <c r="AQ240" s="8">
        <v>0</v>
      </c>
      <c r="AR240" s="8">
        <v>0</v>
      </c>
      <c r="AS240" s="8">
        <v>0</v>
      </c>
      <c r="AT240" s="8">
        <v>0</v>
      </c>
      <c r="AU240" s="5">
        <v>100</v>
      </c>
      <c r="AV240" s="5">
        <v>100</v>
      </c>
      <c r="AW240" s="5">
        <v>0</v>
      </c>
      <c r="AX240" s="5">
        <v>0</v>
      </c>
      <c r="AY240" s="5">
        <v>0</v>
      </c>
      <c r="AZ240" s="5">
        <v>0</v>
      </c>
      <c r="BA240" s="5">
        <v>0</v>
      </c>
      <c r="BB240" s="5">
        <v>0</v>
      </c>
      <c r="BC240" s="5">
        <v>0</v>
      </c>
      <c r="BD240" s="5">
        <v>100</v>
      </c>
      <c r="BE240" s="5">
        <v>100</v>
      </c>
      <c r="BF240" s="5">
        <v>100</v>
      </c>
      <c r="BG240" s="5">
        <v>100</v>
      </c>
      <c r="BH240" s="5">
        <v>100</v>
      </c>
      <c r="BI240" s="5">
        <v>0</v>
      </c>
      <c r="BJ240" s="5">
        <v>0</v>
      </c>
      <c r="BK240" s="5">
        <v>0</v>
      </c>
      <c r="BL240" s="5">
        <v>100</v>
      </c>
      <c r="BM240" s="5">
        <v>100</v>
      </c>
      <c r="BN240" s="5">
        <v>2</v>
      </c>
      <c r="BO240" s="5" t="s">
        <v>96</v>
      </c>
      <c r="BP240" s="5" t="s">
        <v>97</v>
      </c>
      <c r="BQ240" s="5" t="s">
        <v>98</v>
      </c>
      <c r="BR240" s="6" t="s">
        <v>97</v>
      </c>
      <c r="BS240" s="6" t="s">
        <v>97</v>
      </c>
      <c r="BT240" s="6" t="s">
        <v>97</v>
      </c>
      <c r="BU240" s="6" t="s">
        <v>96</v>
      </c>
      <c r="BV240" s="6" t="s">
        <v>97</v>
      </c>
      <c r="BW240" s="5">
        <v>1</v>
      </c>
      <c r="BX240" s="5">
        <v>1</v>
      </c>
      <c r="BY240" s="5">
        <v>1</v>
      </c>
      <c r="BZ240" s="5">
        <v>17</v>
      </c>
      <c r="CA240" s="5">
        <v>10</v>
      </c>
      <c r="CB240" s="6" t="s">
        <v>98</v>
      </c>
      <c r="CC240" s="6" t="s">
        <v>98</v>
      </c>
      <c r="CD240" s="6" t="s">
        <v>98</v>
      </c>
      <c r="CE240" s="6" t="s">
        <v>96</v>
      </c>
      <c r="CF240" s="6" t="s">
        <v>96</v>
      </c>
      <c r="CG240" s="6" t="s">
        <v>97</v>
      </c>
      <c r="CH240" s="6" t="s">
        <v>97</v>
      </c>
      <c r="CI240" s="6" t="s">
        <v>97</v>
      </c>
      <c r="CJ240" s="5">
        <v>10</v>
      </c>
      <c r="CK240" s="5">
        <v>10</v>
      </c>
      <c r="CL240" s="5">
        <v>10</v>
      </c>
      <c r="CM240" s="5">
        <v>0</v>
      </c>
      <c r="CN240" s="5">
        <v>0</v>
      </c>
      <c r="CO240" s="5">
        <v>0</v>
      </c>
    </row>
    <row r="241" spans="1:96" x14ac:dyDescent="0.3">
      <c r="A241" s="2" t="s">
        <v>92</v>
      </c>
      <c r="B241" s="2" t="s">
        <v>386</v>
      </c>
      <c r="C241" s="2" t="s">
        <v>386</v>
      </c>
      <c r="D241" s="2" t="s">
        <v>393</v>
      </c>
      <c r="E241" s="6" t="s">
        <v>102</v>
      </c>
      <c r="F241" s="5">
        <v>88</v>
      </c>
      <c r="G241" s="5">
        <v>41</v>
      </c>
      <c r="H241" s="5">
        <v>1</v>
      </c>
      <c r="I241" s="5">
        <v>41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88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41</v>
      </c>
      <c r="Z241" s="5">
        <v>88</v>
      </c>
      <c r="AA241" s="6" t="s">
        <v>96</v>
      </c>
      <c r="AB241" s="6" t="s">
        <v>96</v>
      </c>
      <c r="AC241" s="7"/>
      <c r="AD241" s="7"/>
      <c r="AE241" s="7"/>
      <c r="AF241" s="7"/>
      <c r="AG241" s="7"/>
      <c r="AH241" s="7"/>
      <c r="AI241" s="6" t="s">
        <v>96</v>
      </c>
      <c r="AJ241" s="5"/>
      <c r="AK241" s="8">
        <v>0</v>
      </c>
      <c r="AL241" s="8">
        <v>1</v>
      </c>
      <c r="AM241" s="8">
        <v>0</v>
      </c>
      <c r="AN241" s="8">
        <v>0</v>
      </c>
      <c r="AO241" s="8">
        <v>0</v>
      </c>
      <c r="AP241" s="8">
        <v>0</v>
      </c>
      <c r="AQ241" s="8">
        <v>0</v>
      </c>
      <c r="AR241" s="8">
        <v>0</v>
      </c>
      <c r="AS241" s="8">
        <v>0</v>
      </c>
      <c r="AT241" s="8">
        <v>0</v>
      </c>
      <c r="AU241" s="5">
        <v>100</v>
      </c>
      <c r="AV241" s="5">
        <v>100</v>
      </c>
      <c r="AW241" s="5">
        <v>0</v>
      </c>
      <c r="AX241" s="5">
        <v>0</v>
      </c>
      <c r="AY241" s="5">
        <v>0</v>
      </c>
      <c r="AZ241" s="5">
        <v>100</v>
      </c>
      <c r="BA241" s="5">
        <v>100</v>
      </c>
      <c r="BB241" s="5">
        <v>0</v>
      </c>
      <c r="BC241" s="5">
        <v>0</v>
      </c>
      <c r="BD241" s="5">
        <v>0</v>
      </c>
      <c r="BE241" s="5">
        <v>100</v>
      </c>
      <c r="BF241" s="5">
        <v>100</v>
      </c>
      <c r="BG241" s="5">
        <v>100</v>
      </c>
      <c r="BH241" s="5">
        <v>0</v>
      </c>
      <c r="BI241" s="5">
        <v>0</v>
      </c>
      <c r="BJ241" s="5">
        <v>100</v>
      </c>
      <c r="BK241" s="5">
        <v>0</v>
      </c>
      <c r="BL241" s="5">
        <v>0</v>
      </c>
      <c r="BM241" s="5">
        <v>100</v>
      </c>
      <c r="BN241" s="5">
        <v>4</v>
      </c>
      <c r="BO241" s="5" t="s">
        <v>96</v>
      </c>
      <c r="BP241" s="5" t="s">
        <v>97</v>
      </c>
      <c r="BQ241" s="5" t="s">
        <v>98</v>
      </c>
      <c r="BR241" s="6" t="s">
        <v>96</v>
      </c>
      <c r="BS241" s="6" t="s">
        <v>97</v>
      </c>
      <c r="BT241" s="6" t="s">
        <v>96</v>
      </c>
      <c r="BU241" s="6" t="s">
        <v>97</v>
      </c>
      <c r="BV241" s="6" t="s">
        <v>97</v>
      </c>
      <c r="BW241" s="5">
        <v>1</v>
      </c>
      <c r="BX241" s="5">
        <v>0</v>
      </c>
      <c r="BY241" s="5">
        <v>0</v>
      </c>
      <c r="BZ241" s="5">
        <v>2</v>
      </c>
      <c r="CA241" s="5">
        <v>0</v>
      </c>
      <c r="CB241" s="6" t="s">
        <v>98</v>
      </c>
      <c r="CC241" s="6" t="s">
        <v>98</v>
      </c>
      <c r="CD241" s="6" t="s">
        <v>98</v>
      </c>
      <c r="CE241" s="6" t="s">
        <v>98</v>
      </c>
      <c r="CF241" s="6" t="s">
        <v>98</v>
      </c>
      <c r="CG241" s="6" t="s">
        <v>98</v>
      </c>
      <c r="CH241" s="6" t="s">
        <v>96</v>
      </c>
      <c r="CI241" s="6" t="s">
        <v>96</v>
      </c>
      <c r="CJ241" s="5">
        <v>0</v>
      </c>
      <c r="CK241" s="5">
        <v>0</v>
      </c>
      <c r="CL241" s="5">
        <v>0</v>
      </c>
      <c r="CM241" s="5">
        <v>0</v>
      </c>
      <c r="CN241" s="5">
        <v>4</v>
      </c>
      <c r="CO241" s="5">
        <v>0</v>
      </c>
    </row>
    <row r="242" spans="1:96" x14ac:dyDescent="0.3">
      <c r="A242" s="2" t="s">
        <v>92</v>
      </c>
      <c r="B242" s="2" t="s">
        <v>386</v>
      </c>
      <c r="C242" s="2" t="s">
        <v>386</v>
      </c>
      <c r="D242" s="2" t="s">
        <v>394</v>
      </c>
      <c r="E242" s="6" t="s">
        <v>95</v>
      </c>
      <c r="F242" s="5">
        <v>458</v>
      </c>
      <c r="G242" s="5">
        <v>110</v>
      </c>
      <c r="H242" s="5">
        <v>0</v>
      </c>
      <c r="I242" s="5">
        <v>0</v>
      </c>
      <c r="J242" s="5">
        <v>10</v>
      </c>
      <c r="K242" s="5">
        <v>20</v>
      </c>
      <c r="L242" s="5">
        <v>0</v>
      </c>
      <c r="M242" s="5">
        <v>3</v>
      </c>
      <c r="N242" s="5">
        <v>45</v>
      </c>
      <c r="O242" s="5">
        <v>2</v>
      </c>
      <c r="P242" s="5">
        <v>30</v>
      </c>
      <c r="Q242" s="5">
        <v>0</v>
      </c>
      <c r="R242" s="5">
        <v>40</v>
      </c>
      <c r="S242" s="5">
        <v>80</v>
      </c>
      <c r="T242" s="5">
        <v>0</v>
      </c>
      <c r="U242" s="5">
        <v>12</v>
      </c>
      <c r="V242" s="5">
        <v>198</v>
      </c>
      <c r="W242" s="5">
        <v>8</v>
      </c>
      <c r="X242" s="5">
        <v>120</v>
      </c>
      <c r="Y242" s="5">
        <v>0</v>
      </c>
      <c r="Z242" s="5">
        <v>0</v>
      </c>
      <c r="AA242" s="6" t="s">
        <v>96</v>
      </c>
      <c r="AB242" s="6" t="s">
        <v>96</v>
      </c>
      <c r="AC242" s="7"/>
      <c r="AD242" s="7"/>
      <c r="AE242" s="7"/>
      <c r="AF242" s="7"/>
      <c r="AG242" s="7"/>
      <c r="AH242" s="7"/>
      <c r="AI242" s="6" t="s">
        <v>96</v>
      </c>
      <c r="AJ242" s="5"/>
      <c r="AK242" s="8">
        <v>0.25252525252525254</v>
      </c>
      <c r="AL242" s="8">
        <v>0.24242424242424243</v>
      </c>
      <c r="AM242" s="8">
        <v>5.0505050505050511E-2</v>
      </c>
      <c r="AN242" s="8">
        <v>0.32323232323232326</v>
      </c>
      <c r="AO242" s="8">
        <v>0.10101010101010102</v>
      </c>
      <c r="AP242" s="8">
        <v>3.03030303030303E-2</v>
      </c>
      <c r="AQ242" s="8">
        <v>0</v>
      </c>
      <c r="AR242" s="8">
        <v>0</v>
      </c>
      <c r="AS242" s="8">
        <v>0</v>
      </c>
      <c r="AT242" s="8">
        <v>0</v>
      </c>
      <c r="AU242" s="5">
        <v>100</v>
      </c>
      <c r="AV242" s="5">
        <v>0</v>
      </c>
      <c r="AW242" s="5">
        <v>0</v>
      </c>
      <c r="AX242" s="5">
        <v>10</v>
      </c>
      <c r="AY242" s="5">
        <v>90</v>
      </c>
      <c r="AZ242" s="5">
        <v>30</v>
      </c>
      <c r="BA242" s="5">
        <v>30</v>
      </c>
      <c r="BB242" s="5">
        <v>0</v>
      </c>
      <c r="BC242" s="5">
        <v>0</v>
      </c>
      <c r="BD242" s="5">
        <v>70</v>
      </c>
      <c r="BE242" s="5">
        <v>0</v>
      </c>
      <c r="BF242" s="5">
        <v>0</v>
      </c>
      <c r="BG242" s="5">
        <v>0</v>
      </c>
      <c r="BH242" s="5">
        <v>0</v>
      </c>
      <c r="BI242" s="5">
        <v>0</v>
      </c>
      <c r="BJ242" s="5">
        <v>0</v>
      </c>
      <c r="BK242" s="5">
        <v>0</v>
      </c>
      <c r="BL242" s="5">
        <v>100</v>
      </c>
      <c r="BM242" s="5">
        <v>80</v>
      </c>
      <c r="BN242" s="5">
        <v>2</v>
      </c>
      <c r="BO242" s="5" t="s">
        <v>97</v>
      </c>
      <c r="BP242" s="5" t="s">
        <v>96</v>
      </c>
      <c r="BQ242" s="5">
        <v>9</v>
      </c>
      <c r="BR242" s="6" t="s">
        <v>96</v>
      </c>
      <c r="BS242" s="6" t="s">
        <v>97</v>
      </c>
      <c r="BT242" s="6" t="s">
        <v>96</v>
      </c>
      <c r="BU242" s="6" t="s">
        <v>96</v>
      </c>
      <c r="BV242" s="6" t="s">
        <v>96</v>
      </c>
      <c r="BW242" s="5">
        <v>0</v>
      </c>
      <c r="BX242" s="5">
        <v>2</v>
      </c>
      <c r="BY242" s="5">
        <v>2</v>
      </c>
      <c r="BZ242" s="5">
        <v>0</v>
      </c>
      <c r="CA242" s="5">
        <v>2</v>
      </c>
      <c r="CB242" s="6" t="s">
        <v>98</v>
      </c>
      <c r="CC242" s="6" t="s">
        <v>98</v>
      </c>
      <c r="CD242" s="6" t="s">
        <v>98</v>
      </c>
      <c r="CE242" s="6" t="s">
        <v>98</v>
      </c>
      <c r="CF242" s="6" t="s">
        <v>98</v>
      </c>
      <c r="CG242" s="6" t="s">
        <v>98</v>
      </c>
      <c r="CH242" s="6" t="s">
        <v>96</v>
      </c>
      <c r="CI242" s="6" t="s">
        <v>96</v>
      </c>
      <c r="CJ242" s="5">
        <v>0</v>
      </c>
      <c r="CK242" s="5">
        <v>0</v>
      </c>
      <c r="CL242" s="5">
        <v>0</v>
      </c>
      <c r="CM242" s="5">
        <v>0</v>
      </c>
      <c r="CN242" s="5">
        <v>3</v>
      </c>
      <c r="CO242" s="5">
        <v>0</v>
      </c>
    </row>
    <row r="243" spans="1:96" x14ac:dyDescent="0.3">
      <c r="A243" s="2" t="s">
        <v>92</v>
      </c>
      <c r="B243" s="2" t="s">
        <v>386</v>
      </c>
      <c r="C243" s="2" t="s">
        <v>386</v>
      </c>
      <c r="D243" s="2" t="s">
        <v>395</v>
      </c>
      <c r="E243" s="6" t="s">
        <v>104</v>
      </c>
      <c r="F243" s="5">
        <v>60</v>
      </c>
      <c r="G243" s="5">
        <v>12</v>
      </c>
      <c r="H243" s="5">
        <v>0</v>
      </c>
      <c r="I243" s="5">
        <v>0</v>
      </c>
      <c r="J243" s="5">
        <v>1</v>
      </c>
      <c r="K243" s="5">
        <v>0</v>
      </c>
      <c r="L243" s="5">
        <v>3</v>
      </c>
      <c r="M243" s="5">
        <v>3</v>
      </c>
      <c r="N243" s="5">
        <v>5</v>
      </c>
      <c r="O243" s="5">
        <v>0</v>
      </c>
      <c r="P243" s="5">
        <v>0</v>
      </c>
      <c r="Q243" s="5">
        <v>0</v>
      </c>
      <c r="R243" s="5">
        <v>10</v>
      </c>
      <c r="S243" s="5">
        <v>0</v>
      </c>
      <c r="T243" s="5">
        <v>8</v>
      </c>
      <c r="U243" s="5">
        <v>10</v>
      </c>
      <c r="V243" s="5">
        <v>32</v>
      </c>
      <c r="W243" s="5">
        <v>0</v>
      </c>
      <c r="X243" s="5">
        <v>0</v>
      </c>
      <c r="Y243" s="5">
        <v>0</v>
      </c>
      <c r="Z243" s="5">
        <v>0</v>
      </c>
      <c r="AA243" s="6" t="s">
        <v>96</v>
      </c>
      <c r="AB243" s="6" t="s">
        <v>96</v>
      </c>
      <c r="AC243" s="6" t="s">
        <v>96</v>
      </c>
      <c r="AD243" s="7"/>
      <c r="AE243" s="7"/>
      <c r="AF243" s="7"/>
      <c r="AG243" s="7"/>
      <c r="AH243" s="6" t="s">
        <v>96</v>
      </c>
      <c r="AI243" s="7"/>
      <c r="AJ243" s="5">
        <v>3500</v>
      </c>
      <c r="AK243" s="8">
        <v>0.4</v>
      </c>
      <c r="AL243" s="8">
        <v>0.4</v>
      </c>
      <c r="AM243" s="8">
        <v>0</v>
      </c>
      <c r="AN243" s="8">
        <v>0</v>
      </c>
      <c r="AO243" s="8">
        <v>0</v>
      </c>
      <c r="AP243" s="8">
        <v>0.15</v>
      </c>
      <c r="AQ243" s="8">
        <v>0</v>
      </c>
      <c r="AR243" s="8">
        <v>0</v>
      </c>
      <c r="AS243" s="8">
        <v>0.05</v>
      </c>
      <c r="AT243" s="8">
        <v>0</v>
      </c>
      <c r="AU243" s="5">
        <v>100</v>
      </c>
      <c r="AV243" s="5">
        <v>0</v>
      </c>
      <c r="AW243" s="5">
        <v>0</v>
      </c>
      <c r="AX243" s="5">
        <v>0</v>
      </c>
      <c r="AY243" s="5">
        <v>100</v>
      </c>
      <c r="AZ243" s="5">
        <v>100</v>
      </c>
      <c r="BA243" s="5">
        <v>0</v>
      </c>
      <c r="BB243" s="5">
        <v>0</v>
      </c>
      <c r="BC243" s="5">
        <v>0</v>
      </c>
      <c r="BD243" s="5">
        <v>100</v>
      </c>
      <c r="BE243" s="5">
        <v>1</v>
      </c>
      <c r="BF243" s="5">
        <v>1</v>
      </c>
      <c r="BG243" s="5">
        <v>100</v>
      </c>
      <c r="BH243" s="5">
        <v>0</v>
      </c>
      <c r="BI243" s="5">
        <v>0</v>
      </c>
      <c r="BJ243" s="5">
        <v>0</v>
      </c>
      <c r="BK243" s="5">
        <v>0</v>
      </c>
      <c r="BL243" s="5">
        <v>100</v>
      </c>
      <c r="BM243" s="5">
        <v>50</v>
      </c>
      <c r="BN243" s="5">
        <v>2</v>
      </c>
      <c r="BO243" s="5" t="s">
        <v>97</v>
      </c>
      <c r="BP243" s="5" t="s">
        <v>96</v>
      </c>
      <c r="BQ243" s="5">
        <v>12</v>
      </c>
      <c r="BR243" s="6" t="s">
        <v>96</v>
      </c>
      <c r="BS243" s="6" t="s">
        <v>97</v>
      </c>
      <c r="BT243" s="6" t="s">
        <v>96</v>
      </c>
      <c r="BU243" s="6" t="s">
        <v>97</v>
      </c>
      <c r="BV243" s="6" t="s">
        <v>97</v>
      </c>
      <c r="BW243" s="5">
        <v>4</v>
      </c>
      <c r="BX243" s="5">
        <v>5</v>
      </c>
      <c r="BY243" s="5">
        <v>5</v>
      </c>
      <c r="BZ243" s="5">
        <v>4</v>
      </c>
      <c r="CA243" s="5">
        <v>4</v>
      </c>
      <c r="CB243" s="6" t="s">
        <v>96</v>
      </c>
      <c r="CC243" s="6" t="s">
        <v>96</v>
      </c>
      <c r="CD243" s="6" t="s">
        <v>96</v>
      </c>
      <c r="CE243" s="6" t="s">
        <v>96</v>
      </c>
      <c r="CF243" s="6" t="s">
        <v>96</v>
      </c>
      <c r="CG243" s="6" t="s">
        <v>98</v>
      </c>
      <c r="CH243" s="6" t="s">
        <v>96</v>
      </c>
      <c r="CI243" s="6" t="s">
        <v>96</v>
      </c>
      <c r="CJ243" s="5">
        <v>6</v>
      </c>
      <c r="CK243" s="5">
        <v>6</v>
      </c>
      <c r="CL243" s="5">
        <v>6</v>
      </c>
      <c r="CM243" s="5">
        <v>0</v>
      </c>
      <c r="CN243" s="5">
        <v>0</v>
      </c>
      <c r="CO243" s="5">
        <v>4</v>
      </c>
    </row>
    <row r="244" spans="1:96" x14ac:dyDescent="0.3">
      <c r="A244" s="2" t="s">
        <v>92</v>
      </c>
      <c r="B244" s="2" t="s">
        <v>386</v>
      </c>
      <c r="C244" s="2" t="s">
        <v>386</v>
      </c>
      <c r="D244" s="2" t="s">
        <v>396</v>
      </c>
      <c r="E244" s="6" t="s">
        <v>102</v>
      </c>
      <c r="F244" s="5">
        <v>51</v>
      </c>
      <c r="G244" s="5">
        <v>12</v>
      </c>
      <c r="H244" s="5">
        <v>1</v>
      </c>
      <c r="I244" s="5">
        <v>12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51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12</v>
      </c>
      <c r="Z244" s="5">
        <v>51</v>
      </c>
      <c r="AA244" s="6" t="s">
        <v>96</v>
      </c>
      <c r="AB244" s="6" t="s">
        <v>96</v>
      </c>
      <c r="AC244" s="7"/>
      <c r="AD244" s="7"/>
      <c r="AE244" s="7"/>
      <c r="AF244" s="7"/>
      <c r="AG244" s="7"/>
      <c r="AH244" s="7"/>
      <c r="AI244" s="6" t="s">
        <v>96</v>
      </c>
      <c r="AJ244" s="5"/>
      <c r="AK244" s="8">
        <v>0</v>
      </c>
      <c r="AL244" s="8">
        <v>1</v>
      </c>
      <c r="AM244" s="8">
        <v>0</v>
      </c>
      <c r="AN244" s="8">
        <v>0</v>
      </c>
      <c r="AO244" s="8">
        <v>0</v>
      </c>
      <c r="AP244" s="8">
        <v>0</v>
      </c>
      <c r="AQ244" s="8">
        <v>0</v>
      </c>
      <c r="AR244" s="8">
        <v>0</v>
      </c>
      <c r="AS244" s="8">
        <v>0</v>
      </c>
      <c r="AT244" s="8">
        <v>0</v>
      </c>
      <c r="AU244" s="5">
        <v>100</v>
      </c>
      <c r="AV244" s="5">
        <v>100</v>
      </c>
      <c r="AW244" s="5">
        <v>0</v>
      </c>
      <c r="AX244" s="5">
        <v>0</v>
      </c>
      <c r="AY244" s="5">
        <v>0</v>
      </c>
      <c r="AZ244" s="5">
        <v>100</v>
      </c>
      <c r="BA244" s="5">
        <v>100</v>
      </c>
      <c r="BB244" s="5">
        <v>0</v>
      </c>
      <c r="BC244" s="5">
        <v>0</v>
      </c>
      <c r="BD244" s="5">
        <v>0</v>
      </c>
      <c r="BE244" s="5">
        <v>100</v>
      </c>
      <c r="BF244" s="5">
        <v>100</v>
      </c>
      <c r="BG244" s="5">
        <v>100</v>
      </c>
      <c r="BH244" s="5">
        <v>0</v>
      </c>
      <c r="BI244" s="5">
        <v>0</v>
      </c>
      <c r="BJ244" s="5">
        <v>100</v>
      </c>
      <c r="BK244" s="5">
        <v>0</v>
      </c>
      <c r="BL244" s="5">
        <v>0</v>
      </c>
      <c r="BM244" s="5">
        <v>100</v>
      </c>
      <c r="BN244" s="5">
        <v>4</v>
      </c>
      <c r="BO244" s="5" t="s">
        <v>96</v>
      </c>
      <c r="BP244" s="5" t="s">
        <v>97</v>
      </c>
      <c r="BQ244" s="5" t="s">
        <v>98</v>
      </c>
      <c r="BR244" s="6" t="s">
        <v>96</v>
      </c>
      <c r="BS244" s="6" t="s">
        <v>97</v>
      </c>
      <c r="BT244" s="6" t="s">
        <v>96</v>
      </c>
      <c r="BU244" s="6" t="s">
        <v>97</v>
      </c>
      <c r="BV244" s="6" t="s">
        <v>97</v>
      </c>
      <c r="BW244" s="5">
        <v>0</v>
      </c>
      <c r="BX244" s="5">
        <v>1</v>
      </c>
      <c r="BY244" s="5">
        <v>1</v>
      </c>
      <c r="BZ244" s="5">
        <v>2</v>
      </c>
      <c r="CA244" s="5">
        <v>1</v>
      </c>
      <c r="CB244" s="6" t="s">
        <v>98</v>
      </c>
      <c r="CC244" s="6" t="s">
        <v>98</v>
      </c>
      <c r="CD244" s="6" t="s">
        <v>98</v>
      </c>
      <c r="CE244" s="6" t="s">
        <v>98</v>
      </c>
      <c r="CF244" s="6" t="s">
        <v>98</v>
      </c>
      <c r="CG244" s="6" t="s">
        <v>98</v>
      </c>
      <c r="CH244" s="6" t="s">
        <v>96</v>
      </c>
      <c r="CI244" s="6" t="s">
        <v>96</v>
      </c>
      <c r="CJ244" s="5">
        <v>0</v>
      </c>
      <c r="CK244" s="5">
        <v>0</v>
      </c>
      <c r="CL244" s="5">
        <v>0</v>
      </c>
      <c r="CM244" s="5">
        <v>0</v>
      </c>
      <c r="CN244" s="5">
        <v>3</v>
      </c>
      <c r="CO244" s="5">
        <v>0</v>
      </c>
    </row>
    <row r="245" spans="1:96" x14ac:dyDescent="0.3">
      <c r="A245" s="2" t="s">
        <v>401</v>
      </c>
      <c r="B245" s="2" t="s">
        <v>398</v>
      </c>
      <c r="C245" s="2" t="s">
        <v>399</v>
      </c>
      <c r="D245" s="2" t="s">
        <v>400</v>
      </c>
      <c r="E245" s="6" t="s">
        <v>104</v>
      </c>
      <c r="F245" s="6">
        <v>150</v>
      </c>
      <c r="G245" s="5">
        <v>50</v>
      </c>
      <c r="H245" s="5">
        <v>4</v>
      </c>
      <c r="I245" s="6">
        <v>50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6">
        <v>0</v>
      </c>
      <c r="P245" s="6">
        <v>0</v>
      </c>
      <c r="Q245" s="6">
        <v>150</v>
      </c>
      <c r="R245" s="6">
        <v>0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50</v>
      </c>
      <c r="Z245" s="6">
        <v>150</v>
      </c>
      <c r="AA245" s="6" t="s">
        <v>96</v>
      </c>
      <c r="AB245" s="6" t="s">
        <v>96</v>
      </c>
      <c r="AC245" s="6"/>
      <c r="AD245" s="6"/>
      <c r="AE245" s="6"/>
      <c r="AF245" s="6"/>
      <c r="AG245" s="6"/>
      <c r="AH245" s="6"/>
      <c r="AI245" s="6" t="s">
        <v>96</v>
      </c>
      <c r="AJ245" s="5">
        <v>800</v>
      </c>
      <c r="AK245" s="8">
        <v>0</v>
      </c>
      <c r="AL245" s="8">
        <v>1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0</v>
      </c>
      <c r="AT245" s="8">
        <v>0</v>
      </c>
      <c r="AU245" s="5">
        <v>100</v>
      </c>
      <c r="AV245" s="5">
        <v>100</v>
      </c>
      <c r="AW245" s="5">
        <v>0</v>
      </c>
      <c r="AX245" s="5">
        <v>0</v>
      </c>
      <c r="AY245" s="5">
        <v>0</v>
      </c>
      <c r="AZ245" s="5">
        <v>100</v>
      </c>
      <c r="BA245" s="5">
        <v>100</v>
      </c>
      <c r="BB245" s="5">
        <v>0</v>
      </c>
      <c r="BC245" s="5">
        <v>0</v>
      </c>
      <c r="BD245" s="5">
        <v>0</v>
      </c>
      <c r="BE245" s="5">
        <v>100</v>
      </c>
      <c r="BF245" s="5">
        <v>100</v>
      </c>
      <c r="BG245" s="5">
        <v>100</v>
      </c>
      <c r="BH245" s="5">
        <v>100</v>
      </c>
      <c r="BI245" s="5">
        <v>100</v>
      </c>
      <c r="BJ245" s="5">
        <v>100</v>
      </c>
      <c r="BK245" s="5">
        <v>0</v>
      </c>
      <c r="BL245" s="5">
        <v>0</v>
      </c>
      <c r="BM245" s="5">
        <v>100</v>
      </c>
      <c r="BN245" s="5">
        <v>4</v>
      </c>
      <c r="BO245" s="5" t="s">
        <v>96</v>
      </c>
      <c r="BP245" s="5" t="s">
        <v>97</v>
      </c>
      <c r="BQ245" s="5" t="s">
        <v>98</v>
      </c>
      <c r="BR245" s="6" t="s">
        <v>97</v>
      </c>
      <c r="BS245" s="6" t="s">
        <v>96</v>
      </c>
      <c r="BT245" s="6" t="s">
        <v>97</v>
      </c>
      <c r="BU245" s="6" t="s">
        <v>97</v>
      </c>
      <c r="BV245" s="6" t="s">
        <v>97</v>
      </c>
      <c r="BW245" s="5">
        <v>2</v>
      </c>
      <c r="BX245" s="5">
        <v>2</v>
      </c>
      <c r="BY245" s="5">
        <v>4</v>
      </c>
      <c r="BZ245" s="5">
        <v>4</v>
      </c>
      <c r="CA245" s="5">
        <v>4</v>
      </c>
      <c r="CB245" s="6" t="s">
        <v>96</v>
      </c>
      <c r="CC245" s="6" t="s">
        <v>98</v>
      </c>
      <c r="CD245" s="6" t="s">
        <v>96</v>
      </c>
      <c r="CE245" s="6" t="s">
        <v>96</v>
      </c>
      <c r="CF245" s="6" t="s">
        <v>96</v>
      </c>
      <c r="CG245" s="6" t="s">
        <v>96</v>
      </c>
      <c r="CH245" s="6" t="s">
        <v>96</v>
      </c>
      <c r="CI245" s="6" t="s">
        <v>96</v>
      </c>
      <c r="CJ245" s="5">
        <v>4</v>
      </c>
      <c r="CK245" s="5">
        <v>4</v>
      </c>
      <c r="CL245" s="5">
        <v>4</v>
      </c>
      <c r="CM245" s="5">
        <v>1</v>
      </c>
      <c r="CN245" s="5">
        <v>4</v>
      </c>
      <c r="CO245" s="5">
        <v>0</v>
      </c>
      <c r="CP245" s="37"/>
      <c r="CQ245" s="37"/>
      <c r="CR245" s="37"/>
    </row>
    <row r="246" spans="1:96" x14ac:dyDescent="0.3">
      <c r="A246" s="2" t="s">
        <v>401</v>
      </c>
      <c r="B246" s="2" t="s">
        <v>398</v>
      </c>
      <c r="C246" s="2" t="s">
        <v>402</v>
      </c>
      <c r="D246" s="2" t="s">
        <v>403</v>
      </c>
      <c r="E246" s="6" t="s">
        <v>95</v>
      </c>
      <c r="F246" s="6">
        <v>1200</v>
      </c>
      <c r="G246" s="5">
        <v>230</v>
      </c>
      <c r="H246" s="5">
        <v>4</v>
      </c>
      <c r="I246" s="6">
        <v>230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6">
        <v>0</v>
      </c>
      <c r="P246" s="6">
        <v>0</v>
      </c>
      <c r="Q246" s="6">
        <v>1200</v>
      </c>
      <c r="R246" s="6">
        <v>0</v>
      </c>
      <c r="S246" s="6">
        <v>0</v>
      </c>
      <c r="T246" s="6">
        <v>0</v>
      </c>
      <c r="U246" s="6">
        <v>0</v>
      </c>
      <c r="V246" s="6">
        <v>0</v>
      </c>
      <c r="W246" s="6">
        <v>0</v>
      </c>
      <c r="X246" s="6">
        <v>0</v>
      </c>
      <c r="Y246" s="6">
        <v>230</v>
      </c>
      <c r="Z246" s="6">
        <v>720</v>
      </c>
      <c r="AA246" s="6" t="s">
        <v>96</v>
      </c>
      <c r="AB246" s="6" t="s">
        <v>96</v>
      </c>
      <c r="AC246" s="6"/>
      <c r="AD246" s="6" t="s">
        <v>96</v>
      </c>
      <c r="AE246" s="6"/>
      <c r="AF246" s="6"/>
      <c r="AG246" s="6"/>
      <c r="AH246" s="6" t="s">
        <v>96</v>
      </c>
      <c r="AI246" s="6"/>
      <c r="AJ246" s="5"/>
      <c r="AK246" s="8">
        <v>0.3</v>
      </c>
      <c r="AL246" s="8">
        <v>0.4</v>
      </c>
      <c r="AM246" s="8">
        <v>0.2</v>
      </c>
      <c r="AN246" s="8">
        <v>0</v>
      </c>
      <c r="AO246" s="8">
        <v>0</v>
      </c>
      <c r="AP246" s="8">
        <v>0</v>
      </c>
      <c r="AQ246" s="8">
        <v>0</v>
      </c>
      <c r="AR246" s="8">
        <v>0</v>
      </c>
      <c r="AS246" s="8">
        <v>0</v>
      </c>
      <c r="AT246" s="8">
        <v>0</v>
      </c>
      <c r="AU246" s="5">
        <v>100</v>
      </c>
      <c r="AV246" s="5">
        <v>100</v>
      </c>
      <c r="AW246" s="5">
        <v>0</v>
      </c>
      <c r="AX246" s="5">
        <v>0</v>
      </c>
      <c r="AY246" s="5">
        <v>0</v>
      </c>
      <c r="AZ246" s="5">
        <v>100</v>
      </c>
      <c r="BA246" s="5">
        <v>100</v>
      </c>
      <c r="BB246" s="5">
        <v>0</v>
      </c>
      <c r="BC246" s="5">
        <v>0</v>
      </c>
      <c r="BD246" s="5">
        <v>0</v>
      </c>
      <c r="BE246" s="5">
        <v>100</v>
      </c>
      <c r="BF246" s="5">
        <v>100</v>
      </c>
      <c r="BG246" s="5">
        <v>100</v>
      </c>
      <c r="BH246" s="5">
        <v>100</v>
      </c>
      <c r="BI246" s="5">
        <v>100</v>
      </c>
      <c r="BJ246" s="5">
        <v>100</v>
      </c>
      <c r="BK246" s="5">
        <v>0</v>
      </c>
      <c r="BL246" s="5">
        <v>0</v>
      </c>
      <c r="BM246" s="5">
        <v>100</v>
      </c>
      <c r="BN246" s="5">
        <v>4</v>
      </c>
      <c r="BO246" s="5" t="s">
        <v>96</v>
      </c>
      <c r="BP246" s="5" t="s">
        <v>96</v>
      </c>
      <c r="BQ246" s="5">
        <v>12</v>
      </c>
      <c r="BR246" s="6" t="s">
        <v>97</v>
      </c>
      <c r="BS246" s="6" t="s">
        <v>96</v>
      </c>
      <c r="BT246" s="6" t="s">
        <v>96</v>
      </c>
      <c r="BU246" s="6" t="s">
        <v>97</v>
      </c>
      <c r="BV246" s="6" t="s">
        <v>97</v>
      </c>
      <c r="BW246" s="5">
        <v>0</v>
      </c>
      <c r="BX246" s="5">
        <v>1</v>
      </c>
      <c r="BY246" s="5">
        <v>1</v>
      </c>
      <c r="BZ246" s="5">
        <v>2</v>
      </c>
      <c r="CA246" s="5">
        <v>2</v>
      </c>
      <c r="CB246" s="6" t="s">
        <v>98</v>
      </c>
      <c r="CC246" s="6" t="s">
        <v>98</v>
      </c>
      <c r="CD246" s="6" t="s">
        <v>96</v>
      </c>
      <c r="CE246" s="6" t="s">
        <v>96</v>
      </c>
      <c r="CF246" s="6" t="s">
        <v>96</v>
      </c>
      <c r="CG246" s="6" t="s">
        <v>97</v>
      </c>
      <c r="CH246" s="6" t="s">
        <v>97</v>
      </c>
      <c r="CI246" s="6" t="s">
        <v>97</v>
      </c>
      <c r="CJ246" s="5">
        <v>1</v>
      </c>
      <c r="CK246" s="5">
        <v>1</v>
      </c>
      <c r="CL246" s="5">
        <v>1</v>
      </c>
      <c r="CM246" s="5">
        <v>0</v>
      </c>
      <c r="CN246" s="5">
        <v>1</v>
      </c>
      <c r="CO246" s="5">
        <v>0</v>
      </c>
      <c r="CP246" s="37"/>
      <c r="CQ246" s="37"/>
      <c r="CR246" s="37"/>
    </row>
    <row r="247" spans="1:96" x14ac:dyDescent="0.3">
      <c r="A247" s="2" t="s">
        <v>401</v>
      </c>
      <c r="B247" s="2" t="s">
        <v>398</v>
      </c>
      <c r="C247" s="2" t="s">
        <v>404</v>
      </c>
      <c r="D247" s="2" t="s">
        <v>405</v>
      </c>
      <c r="E247" s="6" t="s">
        <v>102</v>
      </c>
      <c r="F247" s="6">
        <v>30</v>
      </c>
      <c r="G247" s="5">
        <v>9</v>
      </c>
      <c r="H247" s="5">
        <v>0</v>
      </c>
      <c r="I247" s="6">
        <v>0</v>
      </c>
      <c r="J247" s="6">
        <v>9</v>
      </c>
      <c r="K247" s="6">
        <v>0</v>
      </c>
      <c r="L247" s="6">
        <v>0</v>
      </c>
      <c r="M247" s="6">
        <v>0</v>
      </c>
      <c r="N247" s="6">
        <v>0</v>
      </c>
      <c r="O247" s="6">
        <v>0</v>
      </c>
      <c r="P247" s="6">
        <v>0</v>
      </c>
      <c r="Q247" s="6">
        <v>0</v>
      </c>
      <c r="R247" s="6">
        <v>30</v>
      </c>
      <c r="S247" s="6">
        <v>0</v>
      </c>
      <c r="T247" s="6">
        <v>0</v>
      </c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0</v>
      </c>
      <c r="AA247" s="6" t="s">
        <v>96</v>
      </c>
      <c r="AB247" s="6" t="s">
        <v>96</v>
      </c>
      <c r="AC247" s="6"/>
      <c r="AD247" s="6"/>
      <c r="AE247" s="6"/>
      <c r="AF247" s="6"/>
      <c r="AG247" s="6"/>
      <c r="AH247" s="6"/>
      <c r="AI247" s="6" t="s">
        <v>96</v>
      </c>
      <c r="AJ247" s="5"/>
      <c r="AK247" s="8">
        <v>0</v>
      </c>
      <c r="AL247" s="8">
        <v>1</v>
      </c>
      <c r="AM247" s="8">
        <v>0</v>
      </c>
      <c r="AN247" s="8">
        <v>0</v>
      </c>
      <c r="AO247" s="8">
        <v>0</v>
      </c>
      <c r="AP247" s="8">
        <v>0</v>
      </c>
      <c r="AQ247" s="8">
        <v>0</v>
      </c>
      <c r="AR247" s="8">
        <v>0</v>
      </c>
      <c r="AS247" s="8">
        <v>0</v>
      </c>
      <c r="AT247" s="8">
        <v>0</v>
      </c>
      <c r="AU247" s="5">
        <v>100</v>
      </c>
      <c r="AV247" s="5">
        <v>100</v>
      </c>
      <c r="AW247" s="5">
        <v>0</v>
      </c>
      <c r="AX247" s="5">
        <v>0</v>
      </c>
      <c r="AY247" s="5">
        <v>0</v>
      </c>
      <c r="AZ247" s="5">
        <v>100</v>
      </c>
      <c r="BA247" s="5">
        <v>100</v>
      </c>
      <c r="BB247" s="5">
        <v>0</v>
      </c>
      <c r="BC247" s="5">
        <v>0</v>
      </c>
      <c r="BD247" s="5">
        <v>0</v>
      </c>
      <c r="BE247" s="5">
        <v>100</v>
      </c>
      <c r="BF247" s="5">
        <v>100</v>
      </c>
      <c r="BG247" s="5">
        <v>100</v>
      </c>
      <c r="BH247" s="5">
        <v>100</v>
      </c>
      <c r="BI247" s="5">
        <v>0</v>
      </c>
      <c r="BJ247" s="5">
        <v>0</v>
      </c>
      <c r="BK247" s="5">
        <v>0</v>
      </c>
      <c r="BL247" s="5">
        <v>100</v>
      </c>
      <c r="BM247" s="5">
        <v>100</v>
      </c>
      <c r="BN247" s="5">
        <v>2</v>
      </c>
      <c r="BO247" s="5" t="s">
        <v>97</v>
      </c>
      <c r="BP247" s="5" t="s">
        <v>96</v>
      </c>
      <c r="BQ247" s="5">
        <v>2</v>
      </c>
      <c r="BR247" s="6" t="s">
        <v>97</v>
      </c>
      <c r="BS247" s="6" t="s">
        <v>97</v>
      </c>
      <c r="BT247" s="6" t="s">
        <v>96</v>
      </c>
      <c r="BU247" s="6" t="s">
        <v>97</v>
      </c>
      <c r="BV247" s="6" t="s">
        <v>97</v>
      </c>
      <c r="BW247" s="5">
        <v>1.5</v>
      </c>
      <c r="BX247" s="5">
        <v>1</v>
      </c>
      <c r="BY247" s="5">
        <v>1.2</v>
      </c>
      <c r="BZ247" s="5">
        <v>6</v>
      </c>
      <c r="CA247" s="5">
        <v>1</v>
      </c>
      <c r="CB247" s="6" t="s">
        <v>98</v>
      </c>
      <c r="CC247" s="6" t="s">
        <v>98</v>
      </c>
      <c r="CD247" s="6" t="s">
        <v>98</v>
      </c>
      <c r="CE247" s="6" t="s">
        <v>96</v>
      </c>
      <c r="CF247" s="6" t="s">
        <v>96</v>
      </c>
      <c r="CG247" s="6" t="s">
        <v>98</v>
      </c>
      <c r="CH247" s="6" t="s">
        <v>97</v>
      </c>
      <c r="CI247" s="6" t="s">
        <v>97</v>
      </c>
      <c r="CJ247" s="5">
        <v>0</v>
      </c>
      <c r="CK247" s="5">
        <v>0</v>
      </c>
      <c r="CL247" s="5">
        <v>0</v>
      </c>
      <c r="CM247" s="5">
        <v>0</v>
      </c>
      <c r="CN247" s="5">
        <v>0</v>
      </c>
      <c r="CO247" s="5">
        <v>0</v>
      </c>
      <c r="CP247" s="37"/>
      <c r="CQ247" s="37"/>
      <c r="CR247" s="37"/>
    </row>
    <row r="248" spans="1:96" x14ac:dyDescent="0.3">
      <c r="A248" s="2" t="s">
        <v>401</v>
      </c>
      <c r="B248" s="2" t="s">
        <v>398</v>
      </c>
      <c r="C248" s="2" t="s">
        <v>404</v>
      </c>
      <c r="D248" s="2" t="s">
        <v>406</v>
      </c>
      <c r="E248" s="6" t="s">
        <v>102</v>
      </c>
      <c r="F248" s="6">
        <v>100</v>
      </c>
      <c r="G248" s="5">
        <v>35</v>
      </c>
      <c r="H248" s="5">
        <v>0</v>
      </c>
      <c r="I248" s="6">
        <v>0</v>
      </c>
      <c r="J248" s="6">
        <v>15</v>
      </c>
      <c r="K248" s="6">
        <v>20</v>
      </c>
      <c r="L248" s="6">
        <v>0</v>
      </c>
      <c r="M248" s="6">
        <v>0</v>
      </c>
      <c r="N248" s="6">
        <v>0</v>
      </c>
      <c r="O248" s="6">
        <v>0</v>
      </c>
      <c r="P248" s="6">
        <v>0</v>
      </c>
      <c r="Q248" s="6">
        <v>0</v>
      </c>
      <c r="R248" s="6">
        <v>45</v>
      </c>
      <c r="S248" s="6">
        <v>55</v>
      </c>
      <c r="T248" s="6">
        <v>0</v>
      </c>
      <c r="U248" s="6">
        <v>0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6" t="s">
        <v>96</v>
      </c>
      <c r="AB248" s="6" t="s">
        <v>96</v>
      </c>
      <c r="AC248" s="6"/>
      <c r="AD248" s="6"/>
      <c r="AE248" s="6"/>
      <c r="AF248" s="6"/>
      <c r="AG248" s="6"/>
      <c r="AH248" s="6"/>
      <c r="AI248" s="6" t="s">
        <v>96</v>
      </c>
      <c r="AJ248" s="5"/>
      <c r="AK248" s="8">
        <v>0</v>
      </c>
      <c r="AL248" s="8">
        <v>1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5">
        <v>100</v>
      </c>
      <c r="AV248" s="5">
        <v>100</v>
      </c>
      <c r="AW248" s="5">
        <v>0</v>
      </c>
      <c r="AX248" s="5">
        <v>0</v>
      </c>
      <c r="AY248" s="5">
        <v>0</v>
      </c>
      <c r="AZ248" s="5">
        <v>100</v>
      </c>
      <c r="BA248" s="5">
        <v>60</v>
      </c>
      <c r="BB248" s="5">
        <v>40</v>
      </c>
      <c r="BC248" s="5">
        <v>0</v>
      </c>
      <c r="BD248" s="5">
        <v>0</v>
      </c>
      <c r="BE248" s="5">
        <v>100</v>
      </c>
      <c r="BF248" s="5">
        <v>100</v>
      </c>
      <c r="BG248" s="5">
        <v>100</v>
      </c>
      <c r="BH248" s="5">
        <v>100</v>
      </c>
      <c r="BI248" s="5">
        <v>0</v>
      </c>
      <c r="BJ248" s="5">
        <v>0</v>
      </c>
      <c r="BK248" s="5">
        <v>0</v>
      </c>
      <c r="BL248" s="5">
        <v>100</v>
      </c>
      <c r="BM248" s="5">
        <v>100</v>
      </c>
      <c r="BN248" s="5">
        <v>2</v>
      </c>
      <c r="BO248" s="5" t="s">
        <v>97</v>
      </c>
      <c r="BP248" s="5" t="s">
        <v>96</v>
      </c>
      <c r="BQ248" s="5">
        <v>2</v>
      </c>
      <c r="BR248" s="6" t="s">
        <v>96</v>
      </c>
      <c r="BS248" s="6" t="s">
        <v>97</v>
      </c>
      <c r="BT248" s="6" t="s">
        <v>96</v>
      </c>
      <c r="BU248" s="6" t="s">
        <v>97</v>
      </c>
      <c r="BV248" s="6" t="s">
        <v>97</v>
      </c>
      <c r="BW248" s="5">
        <v>1.8</v>
      </c>
      <c r="BX248" s="5">
        <v>2</v>
      </c>
      <c r="BY248" s="5">
        <v>2</v>
      </c>
      <c r="BZ248" s="5">
        <v>6</v>
      </c>
      <c r="CA248" s="5">
        <v>1</v>
      </c>
      <c r="CB248" s="6" t="s">
        <v>98</v>
      </c>
      <c r="CC248" s="6" t="s">
        <v>98</v>
      </c>
      <c r="CD248" s="6" t="s">
        <v>98</v>
      </c>
      <c r="CE248" s="6" t="s">
        <v>96</v>
      </c>
      <c r="CF248" s="6" t="s">
        <v>96</v>
      </c>
      <c r="CG248" s="6" t="s">
        <v>98</v>
      </c>
      <c r="CH248" s="6" t="s">
        <v>97</v>
      </c>
      <c r="CI248" s="6" t="s">
        <v>97</v>
      </c>
      <c r="CJ248" s="5">
        <v>0</v>
      </c>
      <c r="CK248" s="5">
        <v>0</v>
      </c>
      <c r="CL248" s="5">
        <v>0</v>
      </c>
      <c r="CM248" s="5">
        <v>0</v>
      </c>
      <c r="CN248" s="5">
        <v>0</v>
      </c>
      <c r="CO248" s="5">
        <v>0</v>
      </c>
      <c r="CP248" s="37"/>
      <c r="CQ248" s="37"/>
      <c r="CR248" s="37"/>
    </row>
    <row r="249" spans="1:96" x14ac:dyDescent="0.3">
      <c r="A249" s="2" t="s">
        <v>401</v>
      </c>
      <c r="B249" s="2" t="s">
        <v>398</v>
      </c>
      <c r="C249" s="2" t="s">
        <v>404</v>
      </c>
      <c r="D249" s="2" t="s">
        <v>409</v>
      </c>
      <c r="E249" s="6" t="s">
        <v>95</v>
      </c>
      <c r="F249" s="6">
        <v>35</v>
      </c>
      <c r="G249" s="5">
        <v>5</v>
      </c>
      <c r="H249" s="5">
        <v>0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  <c r="N249" s="6">
        <v>0</v>
      </c>
      <c r="O249" s="6">
        <v>0</v>
      </c>
      <c r="P249" s="6">
        <v>5</v>
      </c>
      <c r="Q249" s="6">
        <v>0</v>
      </c>
      <c r="R249" s="6">
        <v>0</v>
      </c>
      <c r="S249" s="6">
        <v>0</v>
      </c>
      <c r="T249" s="6">
        <v>0</v>
      </c>
      <c r="U249" s="6">
        <v>0</v>
      </c>
      <c r="V249" s="6">
        <v>0</v>
      </c>
      <c r="W249" s="6">
        <v>0</v>
      </c>
      <c r="X249" s="6">
        <v>35</v>
      </c>
      <c r="Y249" s="6">
        <v>0</v>
      </c>
      <c r="Z249" s="6">
        <v>0</v>
      </c>
      <c r="AA249" s="6" t="s">
        <v>96</v>
      </c>
      <c r="AB249" s="6" t="s">
        <v>97</v>
      </c>
      <c r="AC249" s="6"/>
      <c r="AD249" s="6"/>
      <c r="AE249" s="6"/>
      <c r="AF249" s="6"/>
      <c r="AG249" s="6"/>
      <c r="AH249" s="6" t="s">
        <v>96</v>
      </c>
      <c r="AI249" s="6"/>
      <c r="AJ249" s="5"/>
      <c r="AK249" s="8">
        <v>0</v>
      </c>
      <c r="AL249" s="8">
        <v>0</v>
      </c>
      <c r="AM249" s="8">
        <v>1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5">
        <v>0</v>
      </c>
      <c r="AV249" s="5">
        <v>0</v>
      </c>
      <c r="AW249" s="5">
        <v>0</v>
      </c>
      <c r="AX249" s="5">
        <v>100</v>
      </c>
      <c r="AY249" s="5">
        <v>0</v>
      </c>
      <c r="AZ249" s="5">
        <v>0</v>
      </c>
      <c r="BA249" s="5">
        <v>0</v>
      </c>
      <c r="BB249" s="5">
        <v>0</v>
      </c>
      <c r="BC249" s="5">
        <v>0</v>
      </c>
      <c r="BD249" s="5">
        <v>100</v>
      </c>
      <c r="BE249" s="5">
        <v>0</v>
      </c>
      <c r="BF249" s="5">
        <v>0</v>
      </c>
      <c r="BG249" s="5">
        <v>0</v>
      </c>
      <c r="BH249" s="5">
        <v>0</v>
      </c>
      <c r="BI249" s="5">
        <v>0</v>
      </c>
      <c r="BJ249" s="5">
        <v>0</v>
      </c>
      <c r="BK249" s="5">
        <v>0</v>
      </c>
      <c r="BL249" s="5">
        <v>100</v>
      </c>
      <c r="BM249" s="5">
        <v>0</v>
      </c>
      <c r="BN249" s="5" t="s">
        <v>98</v>
      </c>
      <c r="BO249" s="5" t="s">
        <v>97</v>
      </c>
      <c r="BP249" s="5" t="s">
        <v>96</v>
      </c>
      <c r="BQ249" s="5">
        <v>2</v>
      </c>
      <c r="BR249" s="6" t="s">
        <v>97</v>
      </c>
      <c r="BS249" s="6" t="s">
        <v>97</v>
      </c>
      <c r="BT249" s="6" t="s">
        <v>97</v>
      </c>
      <c r="BU249" s="6" t="s">
        <v>97</v>
      </c>
      <c r="BV249" s="6" t="s">
        <v>97</v>
      </c>
      <c r="BW249" s="5">
        <v>2</v>
      </c>
      <c r="BX249" s="5">
        <v>2</v>
      </c>
      <c r="BY249" s="5">
        <v>2</v>
      </c>
      <c r="BZ249" s="5">
        <v>6</v>
      </c>
      <c r="CA249" s="5">
        <v>1</v>
      </c>
      <c r="CB249" s="6" t="s">
        <v>98</v>
      </c>
      <c r="CC249" s="6" t="s">
        <v>98</v>
      </c>
      <c r="CD249" s="6" t="s">
        <v>98</v>
      </c>
      <c r="CE249" s="6" t="s">
        <v>96</v>
      </c>
      <c r="CF249" s="6" t="s">
        <v>96</v>
      </c>
      <c r="CG249" s="6" t="s">
        <v>98</v>
      </c>
      <c r="CH249" s="6" t="s">
        <v>97</v>
      </c>
      <c r="CI249" s="6" t="s">
        <v>98</v>
      </c>
      <c r="CJ249" s="5">
        <v>1</v>
      </c>
      <c r="CK249" s="5">
        <v>1</v>
      </c>
      <c r="CL249" s="5">
        <v>1</v>
      </c>
      <c r="CM249" s="5">
        <v>1</v>
      </c>
      <c r="CN249" s="5">
        <v>1</v>
      </c>
      <c r="CO249" s="5">
        <v>0</v>
      </c>
      <c r="CP249" s="37"/>
      <c r="CQ249" s="37"/>
      <c r="CR249" s="37"/>
    </row>
    <row r="250" spans="1:96" x14ac:dyDescent="0.3">
      <c r="A250" s="2" t="s">
        <v>401</v>
      </c>
      <c r="B250" s="2" t="s">
        <v>398</v>
      </c>
      <c r="C250" s="2" t="s">
        <v>410</v>
      </c>
      <c r="D250" s="2" t="s">
        <v>411</v>
      </c>
      <c r="E250" s="6" t="s">
        <v>95</v>
      </c>
      <c r="F250" s="6">
        <v>1300</v>
      </c>
      <c r="G250" s="5">
        <v>232</v>
      </c>
      <c r="H250" s="5">
        <v>1</v>
      </c>
      <c r="I250" s="6">
        <v>225</v>
      </c>
      <c r="J250" s="6">
        <v>0</v>
      </c>
      <c r="K250" s="6">
        <v>0</v>
      </c>
      <c r="L250" s="6">
        <v>0</v>
      </c>
      <c r="M250" s="6">
        <v>0</v>
      </c>
      <c r="N250" s="6">
        <v>0</v>
      </c>
      <c r="O250" s="6">
        <v>0</v>
      </c>
      <c r="P250" s="6">
        <v>7</v>
      </c>
      <c r="Q250" s="6">
        <v>1265</v>
      </c>
      <c r="R250" s="6">
        <v>0</v>
      </c>
      <c r="S250" s="6">
        <v>0</v>
      </c>
      <c r="T250" s="6">
        <v>0</v>
      </c>
      <c r="U250" s="6">
        <v>0</v>
      </c>
      <c r="V250" s="6">
        <v>0</v>
      </c>
      <c r="W250" s="6">
        <v>0</v>
      </c>
      <c r="X250" s="6">
        <v>35</v>
      </c>
      <c r="Y250" s="6">
        <v>0</v>
      </c>
      <c r="Z250" s="6">
        <v>0</v>
      </c>
      <c r="AA250" s="6" t="s">
        <v>96</v>
      </c>
      <c r="AB250" s="6" t="s">
        <v>96</v>
      </c>
      <c r="AC250" s="6"/>
      <c r="AD250" s="6"/>
      <c r="AE250" s="6"/>
      <c r="AF250" s="6"/>
      <c r="AG250" s="6"/>
      <c r="AH250" s="6"/>
      <c r="AI250" s="6" t="s">
        <v>96</v>
      </c>
      <c r="AJ250" s="5"/>
      <c r="AK250" s="8">
        <v>1</v>
      </c>
      <c r="AL250" s="8">
        <v>0</v>
      </c>
      <c r="AM250" s="8">
        <v>0</v>
      </c>
      <c r="AN250" s="8">
        <v>0</v>
      </c>
      <c r="AO250" s="8">
        <v>0</v>
      </c>
      <c r="AP250" s="8">
        <v>0</v>
      </c>
      <c r="AQ250" s="8">
        <v>0</v>
      </c>
      <c r="AR250" s="8">
        <v>0</v>
      </c>
      <c r="AS250" s="8">
        <v>0</v>
      </c>
      <c r="AT250" s="8">
        <v>0</v>
      </c>
      <c r="AU250" s="5">
        <v>100</v>
      </c>
      <c r="AV250" s="5">
        <v>99</v>
      </c>
      <c r="AW250" s="5">
        <v>0</v>
      </c>
      <c r="AX250" s="5">
        <v>0</v>
      </c>
      <c r="AY250" s="5">
        <v>1</v>
      </c>
      <c r="AZ250" s="5">
        <v>100</v>
      </c>
      <c r="BA250" s="5">
        <v>99</v>
      </c>
      <c r="BB250" s="5">
        <v>0</v>
      </c>
      <c r="BC250" s="5">
        <v>0</v>
      </c>
      <c r="BD250" s="5">
        <v>1</v>
      </c>
      <c r="BE250" s="5">
        <v>100</v>
      </c>
      <c r="BF250" s="5">
        <v>99</v>
      </c>
      <c r="BG250" s="5">
        <v>100</v>
      </c>
      <c r="BH250" s="5">
        <v>100</v>
      </c>
      <c r="BI250" s="5">
        <v>60</v>
      </c>
      <c r="BJ250" s="5">
        <v>100</v>
      </c>
      <c r="BK250" s="5">
        <v>0</v>
      </c>
      <c r="BL250" s="5">
        <v>0</v>
      </c>
      <c r="BM250" s="5">
        <v>100</v>
      </c>
      <c r="BN250" s="5">
        <v>4</v>
      </c>
      <c r="BO250" s="5" t="s">
        <v>96</v>
      </c>
      <c r="BP250" s="5" t="s">
        <v>96</v>
      </c>
      <c r="BQ250" s="5">
        <v>24</v>
      </c>
      <c r="BR250" s="6" t="s">
        <v>97</v>
      </c>
      <c r="BS250" s="6" t="s">
        <v>97</v>
      </c>
      <c r="BT250" s="6" t="s">
        <v>97</v>
      </c>
      <c r="BU250" s="6" t="s">
        <v>97</v>
      </c>
      <c r="BV250" s="6" t="s">
        <v>97</v>
      </c>
      <c r="BW250" s="5">
        <v>0</v>
      </c>
      <c r="BX250" s="5">
        <v>0</v>
      </c>
      <c r="BY250" s="5">
        <v>0</v>
      </c>
      <c r="BZ250" s="5">
        <v>2</v>
      </c>
      <c r="CA250" s="5">
        <v>1</v>
      </c>
      <c r="CB250" s="6" t="s">
        <v>98</v>
      </c>
      <c r="CC250" s="6" t="s">
        <v>98</v>
      </c>
      <c r="CD250" s="6" t="s">
        <v>98</v>
      </c>
      <c r="CE250" s="6" t="s">
        <v>96</v>
      </c>
      <c r="CF250" s="6" t="s">
        <v>96</v>
      </c>
      <c r="CG250" s="6" t="s">
        <v>97</v>
      </c>
      <c r="CH250" s="6" t="s">
        <v>97</v>
      </c>
      <c r="CI250" s="6" t="s">
        <v>97</v>
      </c>
      <c r="CJ250" s="5">
        <v>0</v>
      </c>
      <c r="CK250" s="5">
        <v>0</v>
      </c>
      <c r="CL250" s="5">
        <v>0</v>
      </c>
      <c r="CM250" s="5">
        <v>0</v>
      </c>
      <c r="CN250" s="5">
        <v>1</v>
      </c>
      <c r="CO250" s="5">
        <v>0</v>
      </c>
      <c r="CP250" s="37"/>
      <c r="CQ250" s="37"/>
      <c r="CR250" s="37"/>
    </row>
    <row r="251" spans="1:96" x14ac:dyDescent="0.3">
      <c r="A251" s="2" t="s">
        <v>401</v>
      </c>
      <c r="B251" s="2" t="s">
        <v>412</v>
      </c>
      <c r="C251" s="2" t="s">
        <v>413</v>
      </c>
      <c r="D251" s="2" t="s">
        <v>414</v>
      </c>
      <c r="E251" s="6" t="s">
        <v>95</v>
      </c>
      <c r="F251" s="5">
        <v>40</v>
      </c>
      <c r="G251" s="5">
        <v>9</v>
      </c>
      <c r="H251" s="5">
        <v>0</v>
      </c>
      <c r="I251" s="5">
        <v>0</v>
      </c>
      <c r="J251" s="5">
        <v>2</v>
      </c>
      <c r="K251" s="5">
        <v>7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7</v>
      </c>
      <c r="S251" s="5">
        <v>33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6">
        <v>0</v>
      </c>
      <c r="AA251" s="6" t="s">
        <v>96</v>
      </c>
      <c r="AB251" s="6" t="s">
        <v>97</v>
      </c>
      <c r="AC251" s="7"/>
      <c r="AD251" s="7"/>
      <c r="AE251" s="7"/>
      <c r="AF251" s="7"/>
      <c r="AG251" s="7"/>
      <c r="AH251" s="7"/>
      <c r="AI251" s="6" t="s">
        <v>96</v>
      </c>
      <c r="AJ251" s="5"/>
      <c r="AK251" s="8">
        <v>0.05</v>
      </c>
      <c r="AL251" s="8">
        <v>0.75</v>
      </c>
      <c r="AM251" s="8">
        <v>0.2</v>
      </c>
      <c r="AN251" s="8">
        <v>0</v>
      </c>
      <c r="AO251" s="8">
        <v>0</v>
      </c>
      <c r="AP251" s="8">
        <v>0</v>
      </c>
      <c r="AQ251" s="8">
        <v>0</v>
      </c>
      <c r="AR251" s="8">
        <v>0</v>
      </c>
      <c r="AS251" s="8">
        <v>0</v>
      </c>
      <c r="AT251" s="8">
        <v>0</v>
      </c>
      <c r="AU251" s="5">
        <v>100</v>
      </c>
      <c r="AV251" s="5">
        <v>10</v>
      </c>
      <c r="AW251" s="5">
        <v>90</v>
      </c>
      <c r="AX251" s="5">
        <v>0</v>
      </c>
      <c r="AY251" s="5">
        <v>0</v>
      </c>
      <c r="AZ251" s="5">
        <v>0</v>
      </c>
      <c r="BA251" s="5">
        <v>0</v>
      </c>
      <c r="BB251" s="5">
        <v>5</v>
      </c>
      <c r="BC251" s="5">
        <v>0</v>
      </c>
      <c r="BD251" s="5">
        <v>95</v>
      </c>
      <c r="BE251" s="5">
        <v>100</v>
      </c>
      <c r="BF251" s="5">
        <v>95</v>
      </c>
      <c r="BG251" s="5">
        <v>100</v>
      </c>
      <c r="BH251" s="5">
        <v>100</v>
      </c>
      <c r="BI251" s="5">
        <v>0</v>
      </c>
      <c r="BJ251" s="5">
        <v>0</v>
      </c>
      <c r="BK251" s="5">
        <v>0</v>
      </c>
      <c r="BL251" s="5">
        <v>100</v>
      </c>
      <c r="BM251" s="5">
        <v>80</v>
      </c>
      <c r="BN251" s="5">
        <v>2</v>
      </c>
      <c r="BO251" s="5" t="s">
        <v>96</v>
      </c>
      <c r="BP251" s="5" t="s">
        <v>96</v>
      </c>
      <c r="BQ251" s="5">
        <v>1</v>
      </c>
      <c r="BR251" s="6" t="s">
        <v>96</v>
      </c>
      <c r="BS251" s="6" t="s">
        <v>97</v>
      </c>
      <c r="BT251" s="6" t="s">
        <v>97</v>
      </c>
      <c r="BU251" s="6" t="s">
        <v>97</v>
      </c>
      <c r="BV251" s="6" t="s">
        <v>96</v>
      </c>
      <c r="BW251" s="5">
        <v>1</v>
      </c>
      <c r="BX251" s="5">
        <v>1</v>
      </c>
      <c r="BY251" s="5">
        <v>6</v>
      </c>
      <c r="BZ251" s="5">
        <v>22</v>
      </c>
      <c r="CA251" s="5">
        <v>22</v>
      </c>
      <c r="CB251" s="6" t="s">
        <v>96</v>
      </c>
      <c r="CC251" s="6" t="s">
        <v>98</v>
      </c>
      <c r="CD251" s="6" t="s">
        <v>96</v>
      </c>
      <c r="CE251" s="6" t="s">
        <v>96</v>
      </c>
      <c r="CF251" s="6" t="s">
        <v>96</v>
      </c>
      <c r="CG251" s="6" t="s">
        <v>96</v>
      </c>
      <c r="CH251" s="7" t="s">
        <v>97</v>
      </c>
      <c r="CI251" s="7" t="s">
        <v>98</v>
      </c>
      <c r="CJ251" s="5">
        <v>1</v>
      </c>
      <c r="CK251" s="5">
        <v>6</v>
      </c>
      <c r="CL251" s="5">
        <v>15</v>
      </c>
      <c r="CM251" s="5">
        <v>1</v>
      </c>
      <c r="CN251" s="5">
        <v>2</v>
      </c>
      <c r="CO251" s="5">
        <v>1</v>
      </c>
    </row>
    <row r="252" spans="1:96" x14ac:dyDescent="0.3">
      <c r="A252" s="2" t="s">
        <v>401</v>
      </c>
      <c r="B252" s="2" t="s">
        <v>412</v>
      </c>
      <c r="C252" s="2" t="s">
        <v>415</v>
      </c>
      <c r="D252" s="2" t="s">
        <v>416</v>
      </c>
      <c r="E252" s="6" t="s">
        <v>102</v>
      </c>
      <c r="F252" s="5">
        <v>70</v>
      </c>
      <c r="G252" s="5">
        <v>7</v>
      </c>
      <c r="H252" s="5">
        <v>0</v>
      </c>
      <c r="I252" s="5">
        <v>0</v>
      </c>
      <c r="J252" s="5">
        <v>7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70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6" t="s">
        <v>96</v>
      </c>
      <c r="AB252" s="6" t="s">
        <v>97</v>
      </c>
      <c r="AC252" s="7"/>
      <c r="AD252" s="7"/>
      <c r="AE252" s="7"/>
      <c r="AF252" s="7"/>
      <c r="AG252" s="7"/>
      <c r="AH252" s="7"/>
      <c r="AI252" s="6" t="s">
        <v>96</v>
      </c>
      <c r="AJ252" s="5"/>
      <c r="AK252" s="8">
        <v>1</v>
      </c>
      <c r="AL252" s="8">
        <v>0</v>
      </c>
      <c r="AM252" s="8">
        <v>0</v>
      </c>
      <c r="AN252" s="8">
        <v>0</v>
      </c>
      <c r="AO252" s="8">
        <v>0</v>
      </c>
      <c r="AP252" s="8">
        <v>0</v>
      </c>
      <c r="AQ252" s="8">
        <v>0</v>
      </c>
      <c r="AR252" s="8">
        <v>0</v>
      </c>
      <c r="AS252" s="8">
        <v>0</v>
      </c>
      <c r="AT252" s="8">
        <v>0</v>
      </c>
      <c r="AU252" s="5">
        <v>100</v>
      </c>
      <c r="AV252" s="5">
        <v>100</v>
      </c>
      <c r="AW252" s="5">
        <v>0</v>
      </c>
      <c r="AX252" s="5">
        <v>0</v>
      </c>
      <c r="AY252" s="5">
        <v>0</v>
      </c>
      <c r="AZ252" s="5">
        <v>0</v>
      </c>
      <c r="BA252" s="5">
        <v>0</v>
      </c>
      <c r="BB252" s="5">
        <v>50</v>
      </c>
      <c r="BC252" s="5">
        <v>0</v>
      </c>
      <c r="BD252" s="5">
        <v>50</v>
      </c>
      <c r="BE252" s="5">
        <v>100</v>
      </c>
      <c r="BF252" s="5">
        <v>100</v>
      </c>
      <c r="BG252" s="5">
        <v>97</v>
      </c>
      <c r="BH252" s="5">
        <v>100</v>
      </c>
      <c r="BI252" s="5">
        <v>70</v>
      </c>
      <c r="BJ252" s="5">
        <v>0</v>
      </c>
      <c r="BK252" s="5">
        <v>70</v>
      </c>
      <c r="BL252" s="5">
        <v>30</v>
      </c>
      <c r="BM252" s="5">
        <v>100</v>
      </c>
      <c r="BN252" s="5">
        <v>4</v>
      </c>
      <c r="BO252" s="5" t="s">
        <v>96</v>
      </c>
      <c r="BP252" s="5" t="s">
        <v>97</v>
      </c>
      <c r="BQ252" s="5" t="s">
        <v>98</v>
      </c>
      <c r="BR252" s="6" t="s">
        <v>97</v>
      </c>
      <c r="BS252" s="6" t="s">
        <v>97</v>
      </c>
      <c r="BT252" s="6" t="s">
        <v>97</v>
      </c>
      <c r="BU252" s="6" t="s">
        <v>97</v>
      </c>
      <c r="BV252" s="6" t="s">
        <v>97</v>
      </c>
      <c r="BW252" s="5">
        <v>1</v>
      </c>
      <c r="BX252" s="5">
        <v>0</v>
      </c>
      <c r="BY252" s="5">
        <v>4</v>
      </c>
      <c r="BZ252" s="5">
        <v>5</v>
      </c>
      <c r="CA252" s="5">
        <v>5</v>
      </c>
      <c r="CB252" s="6" t="s">
        <v>98</v>
      </c>
      <c r="CC252" s="6" t="s">
        <v>96</v>
      </c>
      <c r="CD252" s="6" t="s">
        <v>96</v>
      </c>
      <c r="CE252" s="6" t="s">
        <v>96</v>
      </c>
      <c r="CF252" s="6" t="s">
        <v>96</v>
      </c>
      <c r="CG252" s="7" t="s">
        <v>98</v>
      </c>
      <c r="CH252" s="6" t="s">
        <v>96</v>
      </c>
      <c r="CI252" s="7" t="s">
        <v>98</v>
      </c>
      <c r="CJ252" s="5">
        <v>1</v>
      </c>
      <c r="CK252" s="5">
        <v>5</v>
      </c>
      <c r="CL252" s="5">
        <v>5</v>
      </c>
      <c r="CM252" s="5">
        <v>0</v>
      </c>
      <c r="CN252" s="5">
        <v>7</v>
      </c>
      <c r="CO252" s="5">
        <v>1</v>
      </c>
    </row>
    <row r="253" spans="1:96" x14ac:dyDescent="0.3">
      <c r="A253" s="2" t="s">
        <v>401</v>
      </c>
      <c r="B253" s="2" t="s">
        <v>412</v>
      </c>
      <c r="C253" s="2" t="s">
        <v>417</v>
      </c>
      <c r="D253" s="2" t="s">
        <v>218</v>
      </c>
      <c r="E253" s="6" t="s">
        <v>95</v>
      </c>
      <c r="F253" s="5">
        <v>100</v>
      </c>
      <c r="G253" s="5">
        <v>15</v>
      </c>
      <c r="H253" s="5">
        <v>0</v>
      </c>
      <c r="I253" s="5">
        <v>0</v>
      </c>
      <c r="J253" s="5">
        <v>5</v>
      </c>
      <c r="K253" s="5">
        <v>10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40</v>
      </c>
      <c r="S253" s="5">
        <v>60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6" t="s">
        <v>96</v>
      </c>
      <c r="AB253" s="6" t="s">
        <v>97</v>
      </c>
      <c r="AC253" s="7"/>
      <c r="AD253" s="7"/>
      <c r="AE253" s="7"/>
      <c r="AF253" s="7"/>
      <c r="AG253" s="7"/>
      <c r="AH253" s="7"/>
      <c r="AI253" s="6" t="s">
        <v>96</v>
      </c>
      <c r="AJ253" s="5"/>
      <c r="AK253" s="8">
        <v>1</v>
      </c>
      <c r="AL253" s="8">
        <v>0</v>
      </c>
      <c r="AM253" s="8">
        <v>0</v>
      </c>
      <c r="AN253" s="8">
        <v>0</v>
      </c>
      <c r="AO253" s="8">
        <v>0</v>
      </c>
      <c r="AP253" s="8">
        <v>0</v>
      </c>
      <c r="AQ253" s="8">
        <v>0</v>
      </c>
      <c r="AR253" s="8">
        <v>0</v>
      </c>
      <c r="AS253" s="8">
        <v>0</v>
      </c>
      <c r="AT253" s="8">
        <v>0</v>
      </c>
      <c r="AU253" s="5">
        <v>100</v>
      </c>
      <c r="AV253" s="5">
        <v>100</v>
      </c>
      <c r="AW253" s="5">
        <v>0</v>
      </c>
      <c r="AX253" s="5">
        <v>0</v>
      </c>
      <c r="AY253" s="5">
        <v>0</v>
      </c>
      <c r="AZ253" s="5">
        <v>0</v>
      </c>
      <c r="BA253" s="5">
        <v>0</v>
      </c>
      <c r="BB253" s="5">
        <v>100</v>
      </c>
      <c r="BC253" s="5">
        <v>0</v>
      </c>
      <c r="BD253" s="5">
        <v>0</v>
      </c>
      <c r="BE253" s="5">
        <v>100</v>
      </c>
      <c r="BF253" s="5">
        <v>100</v>
      </c>
      <c r="BG253" s="5">
        <v>100</v>
      </c>
      <c r="BH253" s="5">
        <v>0</v>
      </c>
      <c r="BI253" s="5">
        <v>0</v>
      </c>
      <c r="BJ253" s="5">
        <v>0</v>
      </c>
      <c r="BK253" s="5">
        <v>0</v>
      </c>
      <c r="BL253" s="5">
        <v>100</v>
      </c>
      <c r="BM253" s="5">
        <v>100</v>
      </c>
      <c r="BN253" s="5">
        <v>2</v>
      </c>
      <c r="BO253" s="5" t="s">
        <v>97</v>
      </c>
      <c r="BP253" s="5" t="s">
        <v>97</v>
      </c>
      <c r="BQ253" s="5" t="s">
        <v>98</v>
      </c>
      <c r="BR253" s="6" t="s">
        <v>96</v>
      </c>
      <c r="BS253" s="6" t="s">
        <v>97</v>
      </c>
      <c r="BT253" s="6" t="s">
        <v>97</v>
      </c>
      <c r="BU253" s="6" t="s">
        <v>97</v>
      </c>
      <c r="BV253" s="6" t="s">
        <v>97</v>
      </c>
      <c r="BW253" s="5">
        <v>1</v>
      </c>
      <c r="BX253" s="5">
        <v>1</v>
      </c>
      <c r="BY253" s="5">
        <v>1</v>
      </c>
      <c r="BZ253" s="5">
        <v>18</v>
      </c>
      <c r="CA253" s="5">
        <v>18</v>
      </c>
      <c r="CB253" s="6" t="s">
        <v>98</v>
      </c>
      <c r="CC253" s="6" t="s">
        <v>98</v>
      </c>
      <c r="CD253" s="6" t="s">
        <v>98</v>
      </c>
      <c r="CE253" s="6" t="s">
        <v>96</v>
      </c>
      <c r="CF253" s="6" t="s">
        <v>96</v>
      </c>
      <c r="CG253" s="6" t="s">
        <v>97</v>
      </c>
      <c r="CH253" s="6" t="s">
        <v>97</v>
      </c>
      <c r="CI253" s="7" t="s">
        <v>98</v>
      </c>
      <c r="CJ253" s="5">
        <v>1</v>
      </c>
      <c r="CK253" s="5">
        <v>1</v>
      </c>
      <c r="CL253" s="5">
        <v>10</v>
      </c>
      <c r="CM253" s="5">
        <v>1</v>
      </c>
      <c r="CN253" s="5">
        <v>1</v>
      </c>
      <c r="CO253" s="5">
        <v>1</v>
      </c>
    </row>
    <row r="254" spans="1:96" x14ac:dyDescent="0.3">
      <c r="A254" s="2" t="s">
        <v>401</v>
      </c>
      <c r="B254" s="2" t="s">
        <v>412</v>
      </c>
      <c r="C254" s="2" t="s">
        <v>418</v>
      </c>
      <c r="D254" s="2" t="s">
        <v>419</v>
      </c>
      <c r="E254" s="6" t="s">
        <v>95</v>
      </c>
      <c r="F254" s="5">
        <v>614</v>
      </c>
      <c r="G254" s="5">
        <v>92</v>
      </c>
      <c r="H254" s="5">
        <v>0</v>
      </c>
      <c r="I254" s="5">
        <v>0</v>
      </c>
      <c r="J254" s="5">
        <v>92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614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6" t="s">
        <v>96</v>
      </c>
      <c r="AB254" s="6" t="s">
        <v>97</v>
      </c>
      <c r="AC254" s="7"/>
      <c r="AD254" s="7"/>
      <c r="AE254" s="7"/>
      <c r="AF254" s="7"/>
      <c r="AG254" s="7"/>
      <c r="AH254" s="7"/>
      <c r="AI254" s="6" t="s">
        <v>96</v>
      </c>
      <c r="AJ254" s="5"/>
      <c r="AK254" s="8">
        <v>0.3</v>
      </c>
      <c r="AL254" s="8">
        <v>0.2</v>
      </c>
      <c r="AM254" s="8">
        <v>0</v>
      </c>
      <c r="AN254" s="8">
        <v>0.5</v>
      </c>
      <c r="AO254" s="8">
        <v>0</v>
      </c>
      <c r="AP254" s="8">
        <v>0</v>
      </c>
      <c r="AQ254" s="8">
        <v>0</v>
      </c>
      <c r="AR254" s="8">
        <v>0</v>
      </c>
      <c r="AS254" s="8">
        <v>0</v>
      </c>
      <c r="AT254" s="8">
        <v>0</v>
      </c>
      <c r="AU254" s="5">
        <v>100</v>
      </c>
      <c r="AV254" s="5">
        <v>100</v>
      </c>
      <c r="AW254" s="5">
        <v>0</v>
      </c>
      <c r="AX254" s="5">
        <v>0</v>
      </c>
      <c r="AY254" s="5">
        <v>0</v>
      </c>
      <c r="AZ254" s="5">
        <v>100</v>
      </c>
      <c r="BA254" s="5">
        <v>100</v>
      </c>
      <c r="BB254" s="5">
        <v>0</v>
      </c>
      <c r="BC254" s="5">
        <v>0</v>
      </c>
      <c r="BD254" s="5">
        <v>0</v>
      </c>
      <c r="BE254" s="5">
        <v>100</v>
      </c>
      <c r="BF254" s="5">
        <v>100</v>
      </c>
      <c r="BG254" s="5">
        <v>100</v>
      </c>
      <c r="BH254" s="5">
        <v>100</v>
      </c>
      <c r="BI254" s="5">
        <v>0</v>
      </c>
      <c r="BJ254" s="5">
        <v>0</v>
      </c>
      <c r="BK254" s="5">
        <v>60</v>
      </c>
      <c r="BL254" s="5">
        <v>40</v>
      </c>
      <c r="BM254" s="5">
        <v>100</v>
      </c>
      <c r="BN254" s="5">
        <v>4</v>
      </c>
      <c r="BO254" s="5" t="s">
        <v>97</v>
      </c>
      <c r="BP254" s="5" t="s">
        <v>97</v>
      </c>
      <c r="BQ254" s="5" t="s">
        <v>98</v>
      </c>
      <c r="BR254" s="6" t="s">
        <v>96</v>
      </c>
      <c r="BS254" s="6" t="s">
        <v>97</v>
      </c>
      <c r="BT254" s="6" t="s">
        <v>97</v>
      </c>
      <c r="BU254" s="6" t="s">
        <v>97</v>
      </c>
      <c r="BV254" s="6" t="s">
        <v>97</v>
      </c>
      <c r="BW254" s="5">
        <v>1</v>
      </c>
      <c r="BX254" s="5">
        <v>1</v>
      </c>
      <c r="BY254" s="5">
        <v>1</v>
      </c>
      <c r="BZ254" s="5">
        <v>26</v>
      </c>
      <c r="CA254" s="5">
        <v>26</v>
      </c>
      <c r="CB254" s="6" t="s">
        <v>97</v>
      </c>
      <c r="CC254" s="6" t="s">
        <v>96</v>
      </c>
      <c r="CD254" s="6" t="s">
        <v>97</v>
      </c>
      <c r="CE254" s="6" t="s">
        <v>96</v>
      </c>
      <c r="CF254" s="6" t="s">
        <v>96</v>
      </c>
      <c r="CG254" s="7" t="s">
        <v>98</v>
      </c>
      <c r="CH254" s="6" t="s">
        <v>96</v>
      </c>
      <c r="CI254" s="7" t="s">
        <v>98</v>
      </c>
      <c r="CJ254" s="5">
        <v>0</v>
      </c>
      <c r="CK254" s="5">
        <v>0</v>
      </c>
      <c r="CL254" s="5">
        <v>16</v>
      </c>
      <c r="CM254" s="5">
        <v>0</v>
      </c>
      <c r="CN254" s="5">
        <v>0</v>
      </c>
      <c r="CO254" s="5">
        <v>0</v>
      </c>
    </row>
    <row r="255" spans="1:96" x14ac:dyDescent="0.3">
      <c r="A255" s="2" t="s">
        <v>401</v>
      </c>
      <c r="B255" s="2" t="s">
        <v>412</v>
      </c>
      <c r="C255" s="2" t="s">
        <v>412</v>
      </c>
      <c r="D255" s="2" t="s">
        <v>420</v>
      </c>
      <c r="E255" s="6" t="s">
        <v>95</v>
      </c>
      <c r="F255" s="5">
        <v>80</v>
      </c>
      <c r="G255" s="5">
        <v>22</v>
      </c>
      <c r="H255" s="5">
        <v>2</v>
      </c>
      <c r="I255" s="5">
        <v>15</v>
      </c>
      <c r="J255" s="5">
        <v>0</v>
      </c>
      <c r="K255" s="5">
        <v>0</v>
      </c>
      <c r="L255" s="5">
        <v>2</v>
      </c>
      <c r="M255" s="5">
        <v>4</v>
      </c>
      <c r="N255" s="5">
        <v>0</v>
      </c>
      <c r="O255" s="5">
        <v>1</v>
      </c>
      <c r="P255" s="5">
        <v>0</v>
      </c>
      <c r="Q255" s="5">
        <v>59</v>
      </c>
      <c r="R255" s="5">
        <v>0</v>
      </c>
      <c r="S255" s="5">
        <v>0</v>
      </c>
      <c r="T255" s="5">
        <v>9</v>
      </c>
      <c r="U255" s="5">
        <v>8</v>
      </c>
      <c r="V255" s="5">
        <v>0</v>
      </c>
      <c r="W255" s="5">
        <v>4</v>
      </c>
      <c r="X255" s="5">
        <v>0</v>
      </c>
      <c r="Y255" s="5">
        <v>15</v>
      </c>
      <c r="Z255" s="5">
        <v>59</v>
      </c>
      <c r="AA255" s="6" t="s">
        <v>96</v>
      </c>
      <c r="AB255" s="6" t="s">
        <v>96</v>
      </c>
      <c r="AC255" s="7"/>
      <c r="AD255" s="7"/>
      <c r="AE255" s="7"/>
      <c r="AF255" s="7"/>
      <c r="AG255" s="7"/>
      <c r="AH255" s="7"/>
      <c r="AI255" s="6" t="s">
        <v>96</v>
      </c>
      <c r="AJ255" s="5"/>
      <c r="AK255" s="8">
        <v>0</v>
      </c>
      <c r="AL255" s="8">
        <v>1</v>
      </c>
      <c r="AM255" s="8">
        <v>0</v>
      </c>
      <c r="AN255" s="8">
        <v>0</v>
      </c>
      <c r="AO255" s="8">
        <v>0</v>
      </c>
      <c r="AP255" s="8">
        <v>0</v>
      </c>
      <c r="AQ255" s="8">
        <v>0</v>
      </c>
      <c r="AR255" s="8">
        <v>0</v>
      </c>
      <c r="AS255" s="8">
        <v>0</v>
      </c>
      <c r="AT255" s="8">
        <v>0</v>
      </c>
      <c r="AU255" s="5">
        <v>100</v>
      </c>
      <c r="AV255" s="5">
        <v>100</v>
      </c>
      <c r="AW255" s="5">
        <v>0</v>
      </c>
      <c r="AX255" s="5">
        <v>0</v>
      </c>
      <c r="AY255" s="5">
        <v>0</v>
      </c>
      <c r="AZ255" s="5">
        <v>0</v>
      </c>
      <c r="BA255" s="5">
        <v>0</v>
      </c>
      <c r="BB255" s="5">
        <v>100</v>
      </c>
      <c r="BC255" s="5">
        <v>0</v>
      </c>
      <c r="BD255" s="5">
        <v>0</v>
      </c>
      <c r="BE255" s="5">
        <v>100</v>
      </c>
      <c r="BF255" s="5">
        <v>100</v>
      </c>
      <c r="BG255" s="5">
        <v>100</v>
      </c>
      <c r="BH255" s="5">
        <v>0</v>
      </c>
      <c r="BI255" s="5">
        <v>0</v>
      </c>
      <c r="BJ255" s="5">
        <v>0</v>
      </c>
      <c r="BK255" s="5">
        <v>1</v>
      </c>
      <c r="BL255" s="5">
        <v>99</v>
      </c>
      <c r="BM255" s="5">
        <v>100</v>
      </c>
      <c r="BN255" s="5">
        <v>4</v>
      </c>
      <c r="BO255" s="5" t="s">
        <v>96</v>
      </c>
      <c r="BP255" s="5" t="s">
        <v>97</v>
      </c>
      <c r="BQ255" s="5" t="s">
        <v>98</v>
      </c>
      <c r="BR255" s="6" t="s">
        <v>97</v>
      </c>
      <c r="BS255" s="6" t="s">
        <v>97</v>
      </c>
      <c r="BT255" s="6" t="s">
        <v>97</v>
      </c>
      <c r="BU255" s="6" t="s">
        <v>97</v>
      </c>
      <c r="BV255" s="6" t="s">
        <v>97</v>
      </c>
      <c r="BW255" s="5">
        <v>1</v>
      </c>
      <c r="BX255" s="5">
        <v>1</v>
      </c>
      <c r="BY255" s="5">
        <v>4</v>
      </c>
      <c r="BZ255" s="5">
        <v>4</v>
      </c>
      <c r="CA255" s="5">
        <v>2</v>
      </c>
      <c r="CB255" s="6" t="s">
        <v>96</v>
      </c>
      <c r="CC255" s="6" t="s">
        <v>98</v>
      </c>
      <c r="CD255" s="6" t="s">
        <v>96</v>
      </c>
      <c r="CE255" s="6" t="s">
        <v>96</v>
      </c>
      <c r="CF255" s="6" t="s">
        <v>98</v>
      </c>
      <c r="CG255" s="6" t="s">
        <v>97</v>
      </c>
      <c r="CH255" s="6" t="s">
        <v>97</v>
      </c>
      <c r="CI255" s="6" t="s">
        <v>97</v>
      </c>
      <c r="CJ255" s="5">
        <v>1</v>
      </c>
      <c r="CK255" s="5">
        <v>2</v>
      </c>
      <c r="CL255" s="5">
        <v>1</v>
      </c>
      <c r="CM255" s="5">
        <v>1</v>
      </c>
      <c r="CN255" s="5">
        <v>3</v>
      </c>
      <c r="CO255" s="5">
        <v>1</v>
      </c>
    </row>
    <row r="256" spans="1:96" x14ac:dyDescent="0.3">
      <c r="A256" s="2" t="s">
        <v>401</v>
      </c>
      <c r="B256" s="2" t="s">
        <v>412</v>
      </c>
      <c r="C256" s="2" t="s">
        <v>421</v>
      </c>
      <c r="D256" s="2" t="s">
        <v>218</v>
      </c>
      <c r="E256" s="6" t="s">
        <v>95</v>
      </c>
      <c r="F256" s="5">
        <v>214</v>
      </c>
      <c r="G256" s="5">
        <v>33</v>
      </c>
      <c r="H256" s="5">
        <v>1</v>
      </c>
      <c r="I256" s="5">
        <v>2</v>
      </c>
      <c r="J256" s="5">
        <v>26</v>
      </c>
      <c r="K256" s="5">
        <v>5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4</v>
      </c>
      <c r="R256" s="5">
        <v>210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6" t="s">
        <v>96</v>
      </c>
      <c r="AB256" s="6" t="s">
        <v>96</v>
      </c>
      <c r="AC256" s="7"/>
      <c r="AD256" s="7"/>
      <c r="AE256" s="7"/>
      <c r="AF256" s="7"/>
      <c r="AG256" s="7"/>
      <c r="AH256" s="7"/>
      <c r="AI256" s="6" t="s">
        <v>96</v>
      </c>
      <c r="AJ256" s="5"/>
      <c r="AK256" s="8">
        <v>0</v>
      </c>
      <c r="AL256" s="8">
        <v>0.05</v>
      </c>
      <c r="AM256" s="8">
        <v>0</v>
      </c>
      <c r="AN256" s="8">
        <v>0</v>
      </c>
      <c r="AO256" s="8">
        <v>0</v>
      </c>
      <c r="AP256" s="8">
        <v>0</v>
      </c>
      <c r="AQ256" s="8">
        <v>0</v>
      </c>
      <c r="AR256" s="8">
        <v>0</v>
      </c>
      <c r="AS256" s="8">
        <v>0</v>
      </c>
      <c r="AT256" s="8">
        <v>0.95</v>
      </c>
      <c r="AU256" s="5">
        <v>0</v>
      </c>
      <c r="AV256" s="5">
        <v>0</v>
      </c>
      <c r="AW256" s="5">
        <v>0</v>
      </c>
      <c r="AX256" s="5">
        <v>50</v>
      </c>
      <c r="AY256" s="5">
        <v>50</v>
      </c>
      <c r="AZ256" s="5">
        <v>0</v>
      </c>
      <c r="BA256" s="5">
        <v>0</v>
      </c>
      <c r="BB256" s="5">
        <v>80</v>
      </c>
      <c r="BC256" s="5">
        <v>0</v>
      </c>
      <c r="BD256" s="5">
        <v>20</v>
      </c>
      <c r="BE256" s="5">
        <v>100</v>
      </c>
      <c r="BF256" s="5">
        <v>100</v>
      </c>
      <c r="BG256" s="5">
        <v>100</v>
      </c>
      <c r="BH256" s="5">
        <v>0</v>
      </c>
      <c r="BI256" s="5">
        <v>0</v>
      </c>
      <c r="BJ256" s="5">
        <v>50</v>
      </c>
      <c r="BK256" s="5">
        <v>0</v>
      </c>
      <c r="BL256" s="5">
        <v>50</v>
      </c>
      <c r="BM256" s="5">
        <v>100</v>
      </c>
      <c r="BN256" s="5">
        <v>4</v>
      </c>
      <c r="BO256" s="5" t="s">
        <v>96</v>
      </c>
      <c r="BP256" s="5" t="s">
        <v>96</v>
      </c>
      <c r="BQ256" s="5">
        <v>2</v>
      </c>
      <c r="BR256" s="6" t="s">
        <v>97</v>
      </c>
      <c r="BS256" s="6" t="s">
        <v>97</v>
      </c>
      <c r="BT256" s="6" t="s">
        <v>97</v>
      </c>
      <c r="BU256" s="6" t="s">
        <v>97</v>
      </c>
      <c r="BV256" s="6" t="s">
        <v>96</v>
      </c>
      <c r="BW256" s="5">
        <v>0</v>
      </c>
      <c r="BX256" s="5">
        <v>3</v>
      </c>
      <c r="BY256" s="5">
        <v>3</v>
      </c>
      <c r="BZ256" s="5">
        <v>11</v>
      </c>
      <c r="CA256" s="5">
        <v>48</v>
      </c>
      <c r="CB256" s="6" t="s">
        <v>96</v>
      </c>
      <c r="CC256" s="6" t="s">
        <v>96</v>
      </c>
      <c r="CD256" s="6" t="s">
        <v>96</v>
      </c>
      <c r="CE256" s="6" t="s">
        <v>96</v>
      </c>
      <c r="CF256" s="6" t="s">
        <v>96</v>
      </c>
      <c r="CG256" s="7" t="s">
        <v>97</v>
      </c>
      <c r="CH256" s="6" t="s">
        <v>96</v>
      </c>
      <c r="CI256" s="7" t="s">
        <v>98</v>
      </c>
      <c r="CJ256" s="5">
        <v>3</v>
      </c>
      <c r="CK256" s="5">
        <v>3</v>
      </c>
      <c r="CL256" s="5">
        <v>10</v>
      </c>
      <c r="CM256" s="5">
        <v>3</v>
      </c>
      <c r="CN256" s="5">
        <v>5</v>
      </c>
      <c r="CO256" s="5">
        <v>1</v>
      </c>
    </row>
    <row r="257" spans="1:404" x14ac:dyDescent="0.3">
      <c r="A257" s="2" t="s">
        <v>401</v>
      </c>
      <c r="B257" s="2" t="s">
        <v>412</v>
      </c>
      <c r="C257" s="2" t="s">
        <v>422</v>
      </c>
      <c r="D257" s="2" t="s">
        <v>110</v>
      </c>
      <c r="E257" s="6" t="s">
        <v>95</v>
      </c>
      <c r="F257" s="5">
        <v>52</v>
      </c>
      <c r="G257" s="5">
        <v>8</v>
      </c>
      <c r="H257" s="5">
        <v>0</v>
      </c>
      <c r="I257" s="5">
        <v>0</v>
      </c>
      <c r="J257" s="5">
        <v>7</v>
      </c>
      <c r="K257" s="5">
        <v>1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47</v>
      </c>
      <c r="S257" s="5">
        <v>5</v>
      </c>
      <c r="T257" s="5">
        <v>0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6" t="s">
        <v>97</v>
      </c>
      <c r="AB257" s="6" t="s">
        <v>97</v>
      </c>
      <c r="AC257" s="7"/>
      <c r="AD257" s="7"/>
      <c r="AE257" s="7"/>
      <c r="AF257" s="7"/>
      <c r="AG257" s="7"/>
      <c r="AH257" s="7"/>
      <c r="AI257" s="6" t="s">
        <v>96</v>
      </c>
      <c r="AJ257" s="5"/>
      <c r="AK257" s="8">
        <v>0</v>
      </c>
      <c r="AL257" s="8">
        <v>0.2</v>
      </c>
      <c r="AM257" s="8">
        <v>0.2</v>
      </c>
      <c r="AN257" s="8">
        <v>0.2</v>
      </c>
      <c r="AO257" s="8">
        <v>0</v>
      </c>
      <c r="AP257" s="8">
        <v>0.2</v>
      </c>
      <c r="AQ257" s="8">
        <v>0.2</v>
      </c>
      <c r="AR257" s="8">
        <v>0</v>
      </c>
      <c r="AS257" s="8">
        <v>0</v>
      </c>
      <c r="AT257" s="8">
        <v>0</v>
      </c>
      <c r="AU257" s="5">
        <v>100</v>
      </c>
      <c r="AV257" s="5">
        <v>100</v>
      </c>
      <c r="AW257" s="5">
        <v>0</v>
      </c>
      <c r="AX257" s="5">
        <v>0</v>
      </c>
      <c r="AY257" s="5">
        <v>0</v>
      </c>
      <c r="AZ257" s="5">
        <v>0</v>
      </c>
      <c r="BA257" s="5">
        <v>0</v>
      </c>
      <c r="BB257" s="5">
        <v>100</v>
      </c>
      <c r="BC257" s="5">
        <v>0</v>
      </c>
      <c r="BD257" s="5">
        <v>0</v>
      </c>
      <c r="BE257" s="5">
        <v>100</v>
      </c>
      <c r="BF257" s="5">
        <v>100</v>
      </c>
      <c r="BG257" s="5">
        <v>100</v>
      </c>
      <c r="BH257" s="5">
        <v>0</v>
      </c>
      <c r="BI257" s="5">
        <v>0</v>
      </c>
      <c r="BJ257" s="5">
        <v>0</v>
      </c>
      <c r="BK257" s="5">
        <v>0</v>
      </c>
      <c r="BL257" s="5">
        <v>100</v>
      </c>
      <c r="BM257" s="5">
        <v>100</v>
      </c>
      <c r="BN257" s="5">
        <v>2</v>
      </c>
      <c r="BO257" s="5" t="s">
        <v>96</v>
      </c>
      <c r="BP257" s="5" t="s">
        <v>96</v>
      </c>
      <c r="BQ257" s="5">
        <v>2</v>
      </c>
      <c r="BR257" s="6" t="s">
        <v>96</v>
      </c>
      <c r="BS257" s="6" t="s">
        <v>97</v>
      </c>
      <c r="BT257" s="6" t="s">
        <v>97</v>
      </c>
      <c r="BU257" s="6" t="s">
        <v>97</v>
      </c>
      <c r="BV257" s="6" t="s">
        <v>97</v>
      </c>
      <c r="BW257" s="5">
        <v>0</v>
      </c>
      <c r="BX257" s="5">
        <v>0</v>
      </c>
      <c r="BY257" s="5">
        <v>13</v>
      </c>
      <c r="BZ257" s="5">
        <v>13</v>
      </c>
      <c r="CA257" s="5">
        <v>36</v>
      </c>
      <c r="CB257" s="6" t="s">
        <v>98</v>
      </c>
      <c r="CC257" s="6" t="s">
        <v>98</v>
      </c>
      <c r="CD257" s="6" t="s">
        <v>96</v>
      </c>
      <c r="CE257" s="6" t="s">
        <v>96</v>
      </c>
      <c r="CF257" s="6" t="s">
        <v>96</v>
      </c>
      <c r="CG257" s="6" t="s">
        <v>96</v>
      </c>
      <c r="CH257" s="6" t="s">
        <v>96</v>
      </c>
      <c r="CI257" s="7" t="s">
        <v>98</v>
      </c>
      <c r="CJ257" s="5">
        <v>0</v>
      </c>
      <c r="CK257" s="5">
        <v>10</v>
      </c>
      <c r="CL257" s="5">
        <v>10</v>
      </c>
      <c r="CM257" s="5">
        <v>0</v>
      </c>
      <c r="CN257" s="5">
        <v>10</v>
      </c>
      <c r="CO257" s="5">
        <v>0</v>
      </c>
    </row>
    <row r="258" spans="1:404" x14ac:dyDescent="0.3">
      <c r="A258" s="2" t="s">
        <v>401</v>
      </c>
      <c r="B258" s="2" t="s">
        <v>412</v>
      </c>
      <c r="C258" s="2" t="s">
        <v>423</v>
      </c>
      <c r="D258" s="2" t="s">
        <v>110</v>
      </c>
      <c r="E258" s="6" t="s">
        <v>95</v>
      </c>
      <c r="F258" s="5">
        <v>690</v>
      </c>
      <c r="G258" s="5">
        <v>90</v>
      </c>
      <c r="H258" s="5">
        <v>0</v>
      </c>
      <c r="I258" s="5">
        <v>0</v>
      </c>
      <c r="J258" s="5">
        <v>0</v>
      </c>
      <c r="K258" s="5">
        <v>90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690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6">
        <v>0</v>
      </c>
      <c r="AA258" s="6" t="s">
        <v>97</v>
      </c>
      <c r="AB258" s="6" t="s">
        <v>97</v>
      </c>
      <c r="AC258" s="7"/>
      <c r="AD258" s="6" t="s">
        <v>96</v>
      </c>
      <c r="AE258" s="7"/>
      <c r="AF258" s="7"/>
      <c r="AG258" s="7"/>
      <c r="AH258" s="7"/>
      <c r="AI258" s="6" t="s">
        <v>96</v>
      </c>
      <c r="AJ258" s="5"/>
      <c r="AK258" s="8">
        <v>0</v>
      </c>
      <c r="AL258" s="8">
        <v>0</v>
      </c>
      <c r="AM258" s="8">
        <v>0.05</v>
      </c>
      <c r="AN258" s="8">
        <v>0.05</v>
      </c>
      <c r="AO258" s="8">
        <v>0</v>
      </c>
      <c r="AP258" s="8">
        <v>0.9</v>
      </c>
      <c r="AQ258" s="8">
        <v>0</v>
      </c>
      <c r="AR258" s="8">
        <v>0</v>
      </c>
      <c r="AS258" s="8">
        <v>0</v>
      </c>
      <c r="AT258" s="8">
        <v>0</v>
      </c>
      <c r="AU258" s="5">
        <v>0</v>
      </c>
      <c r="AV258" s="5">
        <v>0</v>
      </c>
      <c r="AW258" s="5">
        <v>10</v>
      </c>
      <c r="AX258" s="5">
        <v>90</v>
      </c>
      <c r="AY258" s="5">
        <v>0</v>
      </c>
      <c r="AZ258" s="5">
        <v>75</v>
      </c>
      <c r="BA258" s="5">
        <v>5</v>
      </c>
      <c r="BB258" s="5">
        <v>5</v>
      </c>
      <c r="BC258" s="5">
        <v>0</v>
      </c>
      <c r="BD258" s="5">
        <v>90</v>
      </c>
      <c r="BE258" s="5">
        <v>90</v>
      </c>
      <c r="BF258" s="5">
        <v>5</v>
      </c>
      <c r="BG258" s="5">
        <v>5</v>
      </c>
      <c r="BH258" s="5">
        <v>0</v>
      </c>
      <c r="BI258" s="5">
        <v>0</v>
      </c>
      <c r="BJ258" s="5">
        <v>0</v>
      </c>
      <c r="BK258" s="5">
        <v>10</v>
      </c>
      <c r="BL258" s="5">
        <v>90</v>
      </c>
      <c r="BM258" s="5">
        <v>10</v>
      </c>
      <c r="BN258" s="5">
        <v>4</v>
      </c>
      <c r="BO258" s="5" t="s">
        <v>96</v>
      </c>
      <c r="BP258" s="5" t="s">
        <v>96</v>
      </c>
      <c r="BQ258" s="5">
        <v>2</v>
      </c>
      <c r="BR258" s="6" t="s">
        <v>96</v>
      </c>
      <c r="BS258" s="6" t="s">
        <v>97</v>
      </c>
      <c r="BT258" s="6" t="s">
        <v>97</v>
      </c>
      <c r="BU258" s="6" t="s">
        <v>97</v>
      </c>
      <c r="BV258" s="6" t="s">
        <v>97</v>
      </c>
      <c r="BW258" s="5">
        <v>1</v>
      </c>
      <c r="BX258" s="5">
        <v>1</v>
      </c>
      <c r="BY258" s="5">
        <v>1</v>
      </c>
      <c r="BZ258" s="5">
        <v>1</v>
      </c>
      <c r="CA258" s="5">
        <v>31</v>
      </c>
      <c r="CB258" s="6" t="s">
        <v>96</v>
      </c>
      <c r="CC258" s="6" t="s">
        <v>96</v>
      </c>
      <c r="CD258" s="6" t="s">
        <v>96</v>
      </c>
      <c r="CE258" s="6" t="s">
        <v>96</v>
      </c>
      <c r="CF258" s="6" t="s">
        <v>96</v>
      </c>
      <c r="CG258" s="6" t="s">
        <v>97</v>
      </c>
      <c r="CH258" s="6" t="s">
        <v>97</v>
      </c>
      <c r="CI258" s="7" t="s">
        <v>98</v>
      </c>
      <c r="CJ258" s="5">
        <v>1</v>
      </c>
      <c r="CK258" s="5">
        <v>20</v>
      </c>
      <c r="CL258" s="5">
        <v>7</v>
      </c>
      <c r="CM258" s="5">
        <v>1</v>
      </c>
      <c r="CN258" s="5">
        <v>1</v>
      </c>
      <c r="CO258" s="5">
        <v>1</v>
      </c>
    </row>
    <row r="259" spans="1:404" x14ac:dyDescent="0.3">
      <c r="A259" s="2" t="s">
        <v>401</v>
      </c>
      <c r="B259" s="2" t="s">
        <v>412</v>
      </c>
      <c r="C259" s="2" t="s">
        <v>424</v>
      </c>
      <c r="D259" s="2" t="s">
        <v>425</v>
      </c>
      <c r="E259" s="6" t="s">
        <v>95</v>
      </c>
      <c r="F259" s="5">
        <v>40</v>
      </c>
      <c r="G259" s="5">
        <v>5</v>
      </c>
      <c r="H259" s="5">
        <v>0</v>
      </c>
      <c r="I259" s="5">
        <v>0</v>
      </c>
      <c r="J259" s="5">
        <v>5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40</v>
      </c>
      <c r="S259" s="5">
        <v>0</v>
      </c>
      <c r="T259" s="5">
        <v>0</v>
      </c>
      <c r="U259" s="5">
        <v>0</v>
      </c>
      <c r="V259" s="5">
        <v>0</v>
      </c>
      <c r="W259" s="5">
        <v>0</v>
      </c>
      <c r="X259" s="5">
        <v>0</v>
      </c>
      <c r="Y259" s="5">
        <v>0</v>
      </c>
      <c r="Z259" s="6">
        <v>0</v>
      </c>
      <c r="AA259" s="6" t="s">
        <v>96</v>
      </c>
      <c r="AB259" s="6" t="s">
        <v>97</v>
      </c>
      <c r="AC259" s="7"/>
      <c r="AD259" s="6"/>
      <c r="AE259" s="7"/>
      <c r="AF259" s="7"/>
      <c r="AG259" s="7"/>
      <c r="AH259" s="7"/>
      <c r="AI259" s="6" t="s">
        <v>96</v>
      </c>
      <c r="AJ259" s="5"/>
      <c r="AK259" s="8">
        <v>0.2</v>
      </c>
      <c r="AL259" s="8">
        <v>0.8</v>
      </c>
      <c r="AM259" s="8">
        <v>0</v>
      </c>
      <c r="AN259" s="8">
        <v>0</v>
      </c>
      <c r="AO259" s="8">
        <v>0</v>
      </c>
      <c r="AP259" s="8">
        <v>0</v>
      </c>
      <c r="AQ259" s="8">
        <v>0</v>
      </c>
      <c r="AR259" s="8">
        <v>0</v>
      </c>
      <c r="AS259" s="8">
        <v>0</v>
      </c>
      <c r="AT259" s="8">
        <v>0</v>
      </c>
      <c r="AU259" s="5">
        <v>100</v>
      </c>
      <c r="AV259" s="5">
        <v>80</v>
      </c>
      <c r="AW259" s="5">
        <v>20</v>
      </c>
      <c r="AX259" s="5">
        <v>0</v>
      </c>
      <c r="AY259" s="5">
        <v>0</v>
      </c>
      <c r="AZ259" s="5">
        <v>100</v>
      </c>
      <c r="BA259" s="5">
        <v>80</v>
      </c>
      <c r="BB259" s="5">
        <v>20</v>
      </c>
      <c r="BC259" s="5">
        <v>0</v>
      </c>
      <c r="BD259" s="5">
        <v>0</v>
      </c>
      <c r="BE259" s="5">
        <v>100</v>
      </c>
      <c r="BF259" s="5">
        <v>100</v>
      </c>
      <c r="BG259" s="5">
        <v>100</v>
      </c>
      <c r="BH259" s="5">
        <v>100</v>
      </c>
      <c r="BI259" s="5">
        <v>60</v>
      </c>
      <c r="BJ259" s="5">
        <v>0</v>
      </c>
      <c r="BK259" s="5">
        <v>0</v>
      </c>
      <c r="BL259" s="5">
        <v>100</v>
      </c>
      <c r="BM259" s="5">
        <v>100</v>
      </c>
      <c r="BN259" s="5">
        <v>2</v>
      </c>
      <c r="BO259" s="5" t="s">
        <v>96</v>
      </c>
      <c r="BP259" s="5" t="s">
        <v>97</v>
      </c>
      <c r="BQ259" s="5" t="s">
        <v>98</v>
      </c>
      <c r="BR259" s="6" t="s">
        <v>97</v>
      </c>
      <c r="BS259" s="6" t="s">
        <v>96</v>
      </c>
      <c r="BT259" s="6" t="s">
        <v>96</v>
      </c>
      <c r="BU259" s="6" t="s">
        <v>97</v>
      </c>
      <c r="BV259" s="6" t="s">
        <v>97</v>
      </c>
      <c r="BW259" s="5">
        <v>0</v>
      </c>
      <c r="BX259" s="5">
        <v>0</v>
      </c>
      <c r="BY259" s="5">
        <v>0</v>
      </c>
      <c r="BZ259" s="5">
        <v>0</v>
      </c>
      <c r="CA259" s="5">
        <v>12</v>
      </c>
      <c r="CB259" s="6" t="s">
        <v>98</v>
      </c>
      <c r="CC259" s="6" t="s">
        <v>98</v>
      </c>
      <c r="CD259" s="6" t="s">
        <v>98</v>
      </c>
      <c r="CE259" s="6" t="s">
        <v>98</v>
      </c>
      <c r="CF259" s="6" t="s">
        <v>96</v>
      </c>
      <c r="CG259" s="6" t="s">
        <v>96</v>
      </c>
      <c r="CH259" s="6" t="s">
        <v>96</v>
      </c>
      <c r="CI259" s="7" t="s">
        <v>96</v>
      </c>
      <c r="CJ259" s="5">
        <v>0</v>
      </c>
      <c r="CK259" s="5">
        <v>0</v>
      </c>
      <c r="CL259" s="5">
        <v>0</v>
      </c>
      <c r="CM259" s="5">
        <v>0</v>
      </c>
      <c r="CN259" s="5">
        <v>0</v>
      </c>
      <c r="CO259" s="5">
        <v>0</v>
      </c>
      <c r="ON259" s="37"/>
    </row>
    <row r="260" spans="1:404" x14ac:dyDescent="0.3">
      <c r="A260" s="2" t="s">
        <v>401</v>
      </c>
      <c r="B260" s="2" t="s">
        <v>412</v>
      </c>
      <c r="C260" s="2" t="s">
        <v>426</v>
      </c>
      <c r="D260" s="2" t="s">
        <v>218</v>
      </c>
      <c r="E260" s="6" t="s">
        <v>104</v>
      </c>
      <c r="F260" s="5">
        <v>67</v>
      </c>
      <c r="G260" s="5">
        <v>16</v>
      </c>
      <c r="H260" s="5">
        <v>0</v>
      </c>
      <c r="I260" s="5">
        <v>0</v>
      </c>
      <c r="J260" s="5">
        <v>0</v>
      </c>
      <c r="K260" s="5">
        <v>16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67</v>
      </c>
      <c r="T260" s="5">
        <v>0</v>
      </c>
      <c r="U260" s="5">
        <v>0</v>
      </c>
      <c r="V260" s="5">
        <v>0</v>
      </c>
      <c r="W260" s="5">
        <v>0</v>
      </c>
      <c r="X260" s="5">
        <v>0</v>
      </c>
      <c r="Y260" s="5">
        <v>0</v>
      </c>
      <c r="Z260" s="5">
        <v>0</v>
      </c>
      <c r="AA260" s="6" t="s">
        <v>96</v>
      </c>
      <c r="AB260" s="6" t="s">
        <v>97</v>
      </c>
      <c r="AC260" s="7"/>
      <c r="AD260" s="7"/>
      <c r="AE260" s="9" t="s">
        <v>96</v>
      </c>
      <c r="AF260" s="9" t="s">
        <v>96</v>
      </c>
      <c r="AG260" s="7"/>
      <c r="AH260" s="7"/>
      <c r="AI260" s="7"/>
      <c r="AJ260" s="5">
        <v>150</v>
      </c>
      <c r="AK260" s="8">
        <v>0</v>
      </c>
      <c r="AL260" s="8">
        <v>0</v>
      </c>
      <c r="AM260" s="8">
        <v>0</v>
      </c>
      <c r="AN260" s="8">
        <v>0</v>
      </c>
      <c r="AO260" s="8">
        <v>0</v>
      </c>
      <c r="AP260" s="8">
        <v>1</v>
      </c>
      <c r="AQ260" s="8">
        <v>0</v>
      </c>
      <c r="AR260" s="8">
        <v>0</v>
      </c>
      <c r="AS260" s="8">
        <v>0</v>
      </c>
      <c r="AT260" s="8">
        <v>0</v>
      </c>
      <c r="AU260" s="5">
        <v>100</v>
      </c>
      <c r="AV260" s="5">
        <v>100</v>
      </c>
      <c r="AW260" s="5">
        <v>0</v>
      </c>
      <c r="AX260" s="5">
        <v>0</v>
      </c>
      <c r="AY260" s="5">
        <v>0</v>
      </c>
      <c r="AZ260" s="5">
        <v>50</v>
      </c>
      <c r="BA260" s="5">
        <v>50</v>
      </c>
      <c r="BB260" s="5">
        <v>50</v>
      </c>
      <c r="BC260" s="5">
        <v>0</v>
      </c>
      <c r="BD260" s="5">
        <v>0</v>
      </c>
      <c r="BE260" s="5">
        <v>100</v>
      </c>
      <c r="BF260" s="5">
        <v>100</v>
      </c>
      <c r="BG260" s="5">
        <v>0</v>
      </c>
      <c r="BH260" s="5">
        <v>0</v>
      </c>
      <c r="BI260" s="5">
        <v>0</v>
      </c>
      <c r="BJ260" s="5">
        <v>0</v>
      </c>
      <c r="BK260" s="5">
        <v>0</v>
      </c>
      <c r="BL260" s="5">
        <v>100</v>
      </c>
      <c r="BM260" s="5">
        <v>100</v>
      </c>
      <c r="BN260" s="5">
        <v>2</v>
      </c>
      <c r="BO260" s="5" t="s">
        <v>96</v>
      </c>
      <c r="BP260" s="5" t="s">
        <v>97</v>
      </c>
      <c r="BQ260" s="5" t="s">
        <v>98</v>
      </c>
      <c r="BR260" s="6" t="s">
        <v>97</v>
      </c>
      <c r="BS260" s="6" t="s">
        <v>97</v>
      </c>
      <c r="BT260" s="6" t="s">
        <v>97</v>
      </c>
      <c r="BU260" s="6" t="s">
        <v>97</v>
      </c>
      <c r="BV260" s="6" t="s">
        <v>97</v>
      </c>
      <c r="BW260" s="5">
        <v>1</v>
      </c>
      <c r="BX260" s="5">
        <v>1</v>
      </c>
      <c r="BY260" s="5">
        <v>1</v>
      </c>
      <c r="BZ260" s="5">
        <v>10</v>
      </c>
      <c r="CA260" s="5">
        <v>52</v>
      </c>
      <c r="CB260" s="6" t="s">
        <v>98</v>
      </c>
      <c r="CC260" s="6" t="s">
        <v>98</v>
      </c>
      <c r="CD260" s="6" t="s">
        <v>98</v>
      </c>
      <c r="CE260" s="6" t="s">
        <v>96</v>
      </c>
      <c r="CF260" s="6" t="s">
        <v>96</v>
      </c>
      <c r="CG260" s="6" t="s">
        <v>96</v>
      </c>
      <c r="CH260" s="6" t="s">
        <v>96</v>
      </c>
      <c r="CI260" s="7" t="s">
        <v>98</v>
      </c>
      <c r="CJ260" s="5">
        <v>0</v>
      </c>
      <c r="CK260" s="5">
        <v>15</v>
      </c>
      <c r="CL260" s="5">
        <v>15</v>
      </c>
      <c r="CM260" s="5">
        <v>0</v>
      </c>
      <c r="CN260" s="5">
        <v>15</v>
      </c>
      <c r="CO260" s="5">
        <v>0</v>
      </c>
      <c r="CS260" s="37"/>
      <c r="CT260" s="37"/>
      <c r="CU260" s="37"/>
      <c r="CV260" s="37"/>
      <c r="CW260" s="37"/>
      <c r="CX260" s="37"/>
      <c r="CY260" s="37"/>
      <c r="CZ260" s="37"/>
      <c r="DA260" s="37"/>
      <c r="DB260" s="37"/>
      <c r="DC260" s="37"/>
      <c r="DD260" s="37"/>
      <c r="DE260" s="37"/>
      <c r="DF260" s="37"/>
      <c r="DG260" s="37"/>
      <c r="DH260" s="37"/>
      <c r="DI260" s="37"/>
      <c r="DJ260" s="37"/>
      <c r="DK260" s="37"/>
      <c r="DL260" s="37"/>
      <c r="DM260" s="37"/>
      <c r="DN260" s="37"/>
      <c r="DO260" s="37"/>
      <c r="DP260" s="37"/>
      <c r="DQ260" s="37"/>
      <c r="DR260" s="37"/>
      <c r="DS260" s="37"/>
      <c r="DT260" s="37"/>
      <c r="DU260" s="37"/>
      <c r="DV260" s="37"/>
      <c r="DW260" s="37"/>
      <c r="DX260" s="37"/>
      <c r="DY260" s="37"/>
      <c r="DZ260" s="37"/>
      <c r="EA260" s="37"/>
      <c r="EB260" s="37"/>
      <c r="EC260" s="37"/>
      <c r="ED260" s="37"/>
      <c r="EE260" s="37"/>
      <c r="EF260" s="37"/>
      <c r="EG260" s="37"/>
      <c r="EH260" s="37"/>
      <c r="EI260" s="37"/>
      <c r="EJ260" s="37"/>
      <c r="EK260" s="37"/>
      <c r="EL260" s="37"/>
      <c r="EM260" s="37"/>
      <c r="EN260" s="37"/>
      <c r="EO260" s="37"/>
      <c r="EP260" s="37"/>
      <c r="EQ260" s="37"/>
      <c r="ER260" s="37"/>
      <c r="ES260" s="37"/>
      <c r="ET260" s="37"/>
      <c r="EU260" s="37"/>
      <c r="EV260" s="37"/>
      <c r="EW260" s="37"/>
      <c r="EX260" s="37"/>
      <c r="EY260" s="37"/>
      <c r="EZ260" s="37"/>
      <c r="FA260" s="37"/>
      <c r="FB260" s="37"/>
      <c r="FC260" s="37"/>
      <c r="FD260" s="37"/>
      <c r="FE260" s="37"/>
      <c r="FF260" s="37"/>
      <c r="FG260" s="37"/>
      <c r="FH260" s="37"/>
      <c r="FI260" s="37"/>
      <c r="FJ260" s="37"/>
      <c r="FK260" s="37"/>
      <c r="FL260" s="37"/>
      <c r="FM260" s="37"/>
      <c r="FN260" s="37"/>
      <c r="FO260" s="37"/>
      <c r="FP260" s="37"/>
      <c r="FQ260" s="37"/>
      <c r="FR260" s="37"/>
      <c r="FS260" s="37"/>
      <c r="FT260" s="37"/>
      <c r="FU260" s="37"/>
      <c r="FV260" s="37"/>
      <c r="FW260" s="37"/>
      <c r="FX260" s="37"/>
      <c r="FY260" s="37"/>
      <c r="FZ260" s="37"/>
      <c r="GA260" s="37"/>
      <c r="GB260" s="37"/>
      <c r="GC260" s="37"/>
      <c r="GD260" s="37"/>
      <c r="GE260" s="37"/>
      <c r="GF260" s="37"/>
      <c r="GG260" s="37"/>
      <c r="GH260" s="37"/>
      <c r="GI260" s="37"/>
      <c r="GJ260" s="37"/>
      <c r="GK260" s="37"/>
      <c r="GL260" s="37"/>
      <c r="GM260" s="37"/>
      <c r="GN260" s="37"/>
      <c r="GO260" s="37"/>
      <c r="GP260" s="37"/>
      <c r="GQ260" s="37"/>
      <c r="GR260" s="37"/>
      <c r="GS260" s="37"/>
      <c r="GT260" s="37"/>
      <c r="GU260" s="37"/>
      <c r="GV260" s="37"/>
      <c r="GW260" s="37"/>
      <c r="GX260" s="37"/>
      <c r="GY260" s="37"/>
      <c r="GZ260" s="37"/>
      <c r="HA260" s="37"/>
      <c r="HB260" s="37"/>
      <c r="HC260" s="37"/>
      <c r="HD260" s="37"/>
      <c r="HE260" s="37"/>
      <c r="HF260" s="37"/>
      <c r="HG260" s="37"/>
      <c r="HH260" s="37"/>
      <c r="HI260" s="37"/>
      <c r="HJ260" s="37"/>
      <c r="HK260" s="37"/>
      <c r="HL260" s="37"/>
      <c r="HM260" s="37"/>
      <c r="HN260" s="37"/>
      <c r="HO260" s="37"/>
      <c r="HP260" s="37"/>
      <c r="HQ260" s="37"/>
      <c r="HR260" s="37"/>
      <c r="HS260" s="37"/>
      <c r="HT260" s="37"/>
      <c r="HU260" s="37"/>
      <c r="HV260" s="37"/>
      <c r="HW260" s="37"/>
      <c r="HX260" s="37"/>
      <c r="HY260" s="37"/>
      <c r="HZ260" s="37"/>
      <c r="IA260" s="37"/>
      <c r="IB260" s="37"/>
      <c r="IC260" s="37"/>
      <c r="ID260" s="37"/>
      <c r="IE260" s="37"/>
      <c r="IF260" s="37"/>
      <c r="IG260" s="37"/>
      <c r="IH260" s="37"/>
      <c r="II260" s="37"/>
      <c r="IJ260" s="37"/>
      <c r="IK260" s="37"/>
      <c r="IL260" s="37"/>
      <c r="IM260" s="37"/>
      <c r="IN260" s="37"/>
      <c r="IO260" s="37"/>
      <c r="IP260" s="37"/>
      <c r="IQ260" s="37"/>
      <c r="IR260" s="37"/>
      <c r="IS260" s="37"/>
      <c r="IT260" s="37"/>
      <c r="IU260" s="37"/>
      <c r="IV260" s="37"/>
      <c r="IW260" s="37"/>
      <c r="IX260" s="37"/>
      <c r="IY260" s="37"/>
      <c r="IZ260" s="37"/>
      <c r="JA260" s="37"/>
      <c r="JB260" s="37"/>
      <c r="JC260" s="37"/>
      <c r="JD260" s="37"/>
      <c r="JE260" s="37"/>
      <c r="JF260" s="37"/>
      <c r="JG260" s="37"/>
      <c r="JH260" s="37"/>
      <c r="JI260" s="37"/>
      <c r="JJ260" s="37"/>
      <c r="JK260" s="37"/>
      <c r="JL260" s="37"/>
      <c r="JM260" s="37"/>
      <c r="JN260" s="37"/>
      <c r="JO260" s="37"/>
      <c r="JP260" s="37"/>
      <c r="JQ260" s="37"/>
      <c r="JR260" s="37"/>
      <c r="JS260" s="37"/>
      <c r="JT260" s="37"/>
      <c r="JU260" s="37"/>
      <c r="JV260" s="37"/>
      <c r="JW260" s="37"/>
      <c r="JX260" s="37"/>
      <c r="JY260" s="37"/>
      <c r="JZ260" s="37"/>
      <c r="KA260" s="37"/>
      <c r="KB260" s="37"/>
      <c r="KC260" s="37"/>
      <c r="KD260" s="37"/>
      <c r="KE260" s="37"/>
      <c r="KF260" s="37"/>
      <c r="KG260" s="37"/>
      <c r="KH260" s="37"/>
      <c r="KI260" s="37"/>
      <c r="KJ260" s="37"/>
      <c r="KK260" s="37"/>
      <c r="KL260" s="37"/>
      <c r="KM260" s="37"/>
      <c r="KN260" s="37"/>
      <c r="KO260" s="37"/>
      <c r="KP260" s="37"/>
      <c r="KQ260" s="37"/>
      <c r="KR260" s="37"/>
      <c r="KS260" s="37"/>
      <c r="KT260" s="37"/>
      <c r="KU260" s="37"/>
      <c r="KV260" s="37"/>
      <c r="KW260" s="37"/>
      <c r="KX260" s="37"/>
      <c r="KY260" s="37"/>
      <c r="KZ260" s="37"/>
      <c r="LA260" s="37"/>
      <c r="LB260" s="37"/>
      <c r="LC260" s="37"/>
      <c r="LD260" s="37"/>
      <c r="LE260" s="37"/>
      <c r="LF260" s="37"/>
      <c r="LG260" s="37"/>
      <c r="LH260" s="37"/>
      <c r="LI260" s="37"/>
      <c r="LJ260" s="37"/>
      <c r="LK260" s="37"/>
      <c r="LL260" s="37"/>
      <c r="LM260" s="37"/>
      <c r="LN260" s="37"/>
      <c r="LO260" s="37"/>
      <c r="LP260" s="37"/>
      <c r="LQ260" s="37"/>
      <c r="LR260" s="37"/>
      <c r="LS260" s="37"/>
      <c r="LT260" s="37"/>
      <c r="LU260" s="37"/>
      <c r="LV260" s="37"/>
      <c r="LW260" s="37"/>
      <c r="LX260" s="37"/>
      <c r="LY260" s="37"/>
      <c r="LZ260" s="37"/>
      <c r="MA260" s="37"/>
      <c r="MB260" s="37"/>
      <c r="MC260" s="37"/>
      <c r="MD260" s="37"/>
      <c r="ME260" s="37"/>
      <c r="MF260" s="37"/>
      <c r="MG260" s="37"/>
      <c r="MH260" s="37"/>
      <c r="MI260" s="37"/>
      <c r="MJ260" s="37"/>
      <c r="MK260" s="37"/>
      <c r="ML260" s="37"/>
      <c r="MM260" s="37"/>
      <c r="MN260" s="37"/>
      <c r="MO260" s="37"/>
      <c r="MP260" s="37"/>
      <c r="MQ260" s="37"/>
      <c r="MR260" s="37"/>
      <c r="MS260" s="37"/>
      <c r="MT260" s="37"/>
      <c r="MU260" s="37"/>
      <c r="MV260" s="37"/>
      <c r="MW260" s="37"/>
      <c r="MX260" s="37"/>
      <c r="MY260" s="37"/>
      <c r="MZ260" s="37"/>
      <c r="NA260" s="37"/>
      <c r="NB260" s="37"/>
      <c r="NC260" s="37"/>
      <c r="ND260" s="37"/>
      <c r="NE260" s="37"/>
      <c r="NF260" s="37"/>
      <c r="NG260" s="37"/>
      <c r="NH260" s="37"/>
      <c r="NI260" s="37"/>
      <c r="NJ260" s="37"/>
      <c r="NK260" s="37"/>
      <c r="NL260" s="37"/>
      <c r="NM260" s="37"/>
      <c r="NN260" s="37"/>
      <c r="NO260" s="37"/>
      <c r="NP260" s="37"/>
      <c r="NQ260" s="37"/>
      <c r="NR260" s="37"/>
      <c r="NS260" s="37"/>
      <c r="NT260" s="37"/>
      <c r="NU260" s="37"/>
      <c r="NV260" s="37"/>
      <c r="NW260" s="37"/>
      <c r="NX260" s="37"/>
      <c r="NY260" s="37"/>
      <c r="NZ260" s="37"/>
      <c r="OA260" s="37"/>
      <c r="OB260" s="37"/>
      <c r="OC260" s="37"/>
      <c r="OD260" s="37"/>
      <c r="OE260" s="37"/>
      <c r="OF260" s="37"/>
      <c r="OG260" s="37"/>
      <c r="OH260" s="37"/>
      <c r="OI260" s="37"/>
      <c r="OJ260" s="37"/>
      <c r="OK260" s="37"/>
      <c r="OL260" s="37"/>
      <c r="OM260" s="37"/>
    </row>
    <row r="261" spans="1:404" x14ac:dyDescent="0.3">
      <c r="A261" s="2" t="s">
        <v>401</v>
      </c>
      <c r="B261" s="2" t="s">
        <v>412</v>
      </c>
      <c r="C261" s="2" t="s">
        <v>427</v>
      </c>
      <c r="D261" s="2" t="s">
        <v>428</v>
      </c>
      <c r="E261" s="6" t="s">
        <v>102</v>
      </c>
      <c r="F261" s="6">
        <v>296</v>
      </c>
      <c r="G261" s="5">
        <v>56</v>
      </c>
      <c r="H261" s="5">
        <v>0</v>
      </c>
      <c r="I261" s="5">
        <v>0</v>
      </c>
      <c r="J261" s="6">
        <v>53</v>
      </c>
      <c r="K261" s="6">
        <v>2</v>
      </c>
      <c r="L261" s="5">
        <v>0</v>
      </c>
      <c r="M261" s="5">
        <v>0</v>
      </c>
      <c r="N261" s="5">
        <v>0</v>
      </c>
      <c r="O261" s="5">
        <v>0</v>
      </c>
      <c r="P261" s="6">
        <v>1</v>
      </c>
      <c r="Q261" s="5">
        <v>0</v>
      </c>
      <c r="R261" s="6">
        <v>280</v>
      </c>
      <c r="S261" s="5">
        <v>10</v>
      </c>
      <c r="T261" s="5">
        <v>0</v>
      </c>
      <c r="U261" s="5">
        <v>0</v>
      </c>
      <c r="V261" s="5">
        <v>0</v>
      </c>
      <c r="W261" s="5">
        <v>0</v>
      </c>
      <c r="X261" s="6">
        <v>6</v>
      </c>
      <c r="Y261" s="6">
        <v>0</v>
      </c>
      <c r="Z261" s="6">
        <v>0</v>
      </c>
      <c r="AA261" s="6" t="s">
        <v>96</v>
      </c>
      <c r="AB261" s="6" t="s">
        <v>97</v>
      </c>
      <c r="AC261" s="6"/>
      <c r="AD261" s="6"/>
      <c r="AE261" s="6"/>
      <c r="AF261" s="6"/>
      <c r="AG261" s="6"/>
      <c r="AH261" s="6"/>
      <c r="AI261" s="6" t="s">
        <v>96</v>
      </c>
      <c r="AJ261" s="5"/>
      <c r="AK261" s="8">
        <v>0.7</v>
      </c>
      <c r="AL261" s="8">
        <v>0.2</v>
      </c>
      <c r="AM261" s="8">
        <v>0</v>
      </c>
      <c r="AN261" s="8">
        <v>0</v>
      </c>
      <c r="AO261" s="8">
        <v>0</v>
      </c>
      <c r="AP261" s="8">
        <v>0.1</v>
      </c>
      <c r="AQ261" s="8">
        <v>0</v>
      </c>
      <c r="AR261" s="8">
        <v>0</v>
      </c>
      <c r="AS261" s="8">
        <v>0</v>
      </c>
      <c r="AT261" s="8">
        <v>0</v>
      </c>
      <c r="AU261" s="5">
        <v>90</v>
      </c>
      <c r="AV261" s="5">
        <v>90</v>
      </c>
      <c r="AW261" s="5">
        <v>0</v>
      </c>
      <c r="AX261" s="5">
        <v>10</v>
      </c>
      <c r="AY261" s="5">
        <v>0</v>
      </c>
      <c r="AZ261" s="5">
        <v>0</v>
      </c>
      <c r="BA261" s="5">
        <v>0</v>
      </c>
      <c r="BB261" s="5">
        <v>0</v>
      </c>
      <c r="BC261" s="5">
        <v>0</v>
      </c>
      <c r="BD261" s="5">
        <v>100</v>
      </c>
      <c r="BE261" s="5">
        <v>95</v>
      </c>
      <c r="BF261" s="5">
        <v>95</v>
      </c>
      <c r="BG261" s="5">
        <v>100</v>
      </c>
      <c r="BH261" s="5">
        <v>80</v>
      </c>
      <c r="BI261" s="5">
        <v>80</v>
      </c>
      <c r="BJ261" s="5">
        <v>0</v>
      </c>
      <c r="BK261" s="5">
        <v>50</v>
      </c>
      <c r="BL261" s="5">
        <v>50</v>
      </c>
      <c r="BM261" s="5">
        <v>100</v>
      </c>
      <c r="BN261" s="5">
        <v>2</v>
      </c>
      <c r="BO261" s="5" t="s">
        <v>96</v>
      </c>
      <c r="BP261" s="5" t="s">
        <v>96</v>
      </c>
      <c r="BQ261" s="5">
        <v>5</v>
      </c>
      <c r="BR261" s="6" t="s">
        <v>97</v>
      </c>
      <c r="BS261" s="6" t="s">
        <v>97</v>
      </c>
      <c r="BT261" s="6" t="s">
        <v>97</v>
      </c>
      <c r="BU261" s="6" t="s">
        <v>97</v>
      </c>
      <c r="BV261" s="6" t="s">
        <v>97</v>
      </c>
      <c r="BW261" s="5">
        <v>1</v>
      </c>
      <c r="BX261" s="5">
        <v>1</v>
      </c>
      <c r="BY261" s="5">
        <v>1</v>
      </c>
      <c r="BZ261" s="5">
        <v>9</v>
      </c>
      <c r="CA261" s="5">
        <v>45</v>
      </c>
      <c r="CB261" s="6" t="s">
        <v>98</v>
      </c>
      <c r="CC261" s="6" t="s">
        <v>98</v>
      </c>
      <c r="CD261" s="6" t="s">
        <v>98</v>
      </c>
      <c r="CE261" s="6" t="s">
        <v>96</v>
      </c>
      <c r="CF261" s="6" t="s">
        <v>96</v>
      </c>
      <c r="CG261" s="7" t="s">
        <v>97</v>
      </c>
      <c r="CH261" s="7" t="s">
        <v>97</v>
      </c>
      <c r="CI261" s="7" t="s">
        <v>97</v>
      </c>
      <c r="CJ261" s="5">
        <v>1</v>
      </c>
      <c r="CK261" s="5">
        <v>1</v>
      </c>
      <c r="CL261" s="5">
        <v>9</v>
      </c>
      <c r="CM261" s="5">
        <v>1</v>
      </c>
      <c r="CN261" s="5">
        <v>3</v>
      </c>
      <c r="CO261" s="5">
        <v>1</v>
      </c>
      <c r="CP261" s="37"/>
      <c r="CQ261" s="37"/>
      <c r="ON261" s="37"/>
    </row>
    <row r="262" spans="1:404" x14ac:dyDescent="0.3">
      <c r="A262" s="2" t="s">
        <v>401</v>
      </c>
      <c r="B262" s="2" t="s">
        <v>412</v>
      </c>
      <c r="C262" s="2" t="s">
        <v>431</v>
      </c>
      <c r="D262" s="2" t="s">
        <v>432</v>
      </c>
      <c r="E262" s="6" t="s">
        <v>95</v>
      </c>
      <c r="F262" s="5">
        <v>200</v>
      </c>
      <c r="G262" s="5">
        <v>50</v>
      </c>
      <c r="H262" s="5">
        <v>0</v>
      </c>
      <c r="I262" s="5">
        <v>0</v>
      </c>
      <c r="J262" s="5">
        <v>30</v>
      </c>
      <c r="K262" s="5">
        <v>20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120</v>
      </c>
      <c r="S262" s="5">
        <v>80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0</v>
      </c>
      <c r="AA262" s="6" t="s">
        <v>96</v>
      </c>
      <c r="AB262" s="6" t="s">
        <v>96</v>
      </c>
      <c r="AC262" s="7"/>
      <c r="AD262" s="7"/>
      <c r="AE262" s="7"/>
      <c r="AF262" s="7"/>
      <c r="AG262" s="7"/>
      <c r="AH262" s="7"/>
      <c r="AI262" s="6" t="s">
        <v>96</v>
      </c>
      <c r="AJ262" s="5"/>
      <c r="AK262" s="8">
        <v>0.6</v>
      </c>
      <c r="AL262" s="8">
        <v>0.1</v>
      </c>
      <c r="AM262" s="8">
        <v>0.3</v>
      </c>
      <c r="AN262" s="8">
        <v>0</v>
      </c>
      <c r="AO262" s="8">
        <v>0</v>
      </c>
      <c r="AP262" s="8">
        <v>0</v>
      </c>
      <c r="AQ262" s="8">
        <v>0</v>
      </c>
      <c r="AR262" s="8">
        <v>0</v>
      </c>
      <c r="AS262" s="8">
        <v>0</v>
      </c>
      <c r="AT262" s="8">
        <v>0</v>
      </c>
      <c r="AU262" s="5">
        <v>100</v>
      </c>
      <c r="AV262" s="5">
        <v>90</v>
      </c>
      <c r="AW262" s="5">
        <v>10</v>
      </c>
      <c r="AX262" s="5">
        <v>0</v>
      </c>
      <c r="AY262" s="5">
        <v>0</v>
      </c>
      <c r="AZ262" s="5">
        <v>100</v>
      </c>
      <c r="BA262" s="5">
        <v>80</v>
      </c>
      <c r="BB262" s="5">
        <v>20</v>
      </c>
      <c r="BC262" s="5">
        <v>0</v>
      </c>
      <c r="BD262" s="5">
        <v>0</v>
      </c>
      <c r="BE262" s="5">
        <v>100</v>
      </c>
      <c r="BF262" s="5">
        <v>100</v>
      </c>
      <c r="BG262" s="5">
        <v>100</v>
      </c>
      <c r="BH262" s="5">
        <v>100</v>
      </c>
      <c r="BI262" s="5">
        <v>70</v>
      </c>
      <c r="BJ262" s="5">
        <v>0</v>
      </c>
      <c r="BK262" s="5">
        <v>70</v>
      </c>
      <c r="BL262" s="5">
        <v>30</v>
      </c>
      <c r="BM262" s="5">
        <v>100</v>
      </c>
      <c r="BN262" s="5">
        <v>2</v>
      </c>
      <c r="BO262" s="5" t="s">
        <v>96</v>
      </c>
      <c r="BP262" s="5" t="s">
        <v>96</v>
      </c>
      <c r="BQ262" s="5">
        <v>2</v>
      </c>
      <c r="BR262" s="6" t="s">
        <v>97</v>
      </c>
      <c r="BS262" s="6" t="s">
        <v>97</v>
      </c>
      <c r="BT262" s="6" t="s">
        <v>97</v>
      </c>
      <c r="BU262" s="6" t="s">
        <v>97</v>
      </c>
      <c r="BV262" s="6" t="s">
        <v>97</v>
      </c>
      <c r="BW262" s="5">
        <v>3</v>
      </c>
      <c r="BX262" s="5">
        <v>5</v>
      </c>
      <c r="BY262" s="5">
        <v>5</v>
      </c>
      <c r="BZ262" s="5">
        <v>22</v>
      </c>
      <c r="CA262" s="5">
        <v>32</v>
      </c>
      <c r="CB262" s="6" t="s">
        <v>98</v>
      </c>
      <c r="CC262" s="6" t="s">
        <v>98</v>
      </c>
      <c r="CD262" s="6" t="s">
        <v>98</v>
      </c>
      <c r="CE262" s="6" t="s">
        <v>96</v>
      </c>
      <c r="CF262" s="6" t="s">
        <v>96</v>
      </c>
      <c r="CG262" s="6" t="s">
        <v>96</v>
      </c>
      <c r="CH262" s="6" t="s">
        <v>96</v>
      </c>
      <c r="CI262" s="6" t="s">
        <v>96</v>
      </c>
      <c r="CJ262" s="5">
        <v>1</v>
      </c>
      <c r="CK262" s="5">
        <v>1</v>
      </c>
      <c r="CL262" s="5">
        <v>33</v>
      </c>
      <c r="CM262" s="5">
        <v>1</v>
      </c>
      <c r="CN262" s="5">
        <v>0</v>
      </c>
      <c r="CO262" s="5">
        <v>1</v>
      </c>
      <c r="ON262" s="37"/>
    </row>
    <row r="263" spans="1:404" x14ac:dyDescent="0.3">
      <c r="A263" s="2" t="s">
        <v>401</v>
      </c>
      <c r="B263" s="2" t="s">
        <v>412</v>
      </c>
      <c r="C263" s="2" t="s">
        <v>433</v>
      </c>
      <c r="D263" s="2" t="s">
        <v>108</v>
      </c>
      <c r="E263" s="6" t="s">
        <v>102</v>
      </c>
      <c r="F263" s="5">
        <v>50</v>
      </c>
      <c r="G263" s="5">
        <v>10</v>
      </c>
      <c r="H263" s="5">
        <v>0</v>
      </c>
      <c r="I263" s="5">
        <v>0</v>
      </c>
      <c r="J263" s="5">
        <v>10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50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s="6" t="s">
        <v>96</v>
      </c>
      <c r="AB263" s="6" t="s">
        <v>96</v>
      </c>
      <c r="AC263" s="7"/>
      <c r="AD263" s="7"/>
      <c r="AE263" s="7"/>
      <c r="AF263" s="7"/>
      <c r="AG263" s="7"/>
      <c r="AH263" s="7"/>
      <c r="AI263" s="6" t="s">
        <v>96</v>
      </c>
      <c r="AJ263" s="5"/>
      <c r="AK263" s="8">
        <v>0</v>
      </c>
      <c r="AL263" s="8">
        <v>0</v>
      </c>
      <c r="AM263" s="8">
        <v>1</v>
      </c>
      <c r="AN263" s="8">
        <v>0</v>
      </c>
      <c r="AO263" s="8">
        <v>0</v>
      </c>
      <c r="AP263" s="8">
        <v>0</v>
      </c>
      <c r="AQ263" s="8">
        <v>0</v>
      </c>
      <c r="AR263" s="8">
        <v>0</v>
      </c>
      <c r="AS263" s="8">
        <v>0</v>
      </c>
      <c r="AT263" s="8">
        <v>0</v>
      </c>
      <c r="AU263" s="5">
        <v>0</v>
      </c>
      <c r="AV263" s="5">
        <v>0</v>
      </c>
      <c r="AW263" s="5">
        <v>100</v>
      </c>
      <c r="AX263" s="5">
        <v>0</v>
      </c>
      <c r="AY263" s="5">
        <v>0</v>
      </c>
      <c r="AZ263" s="5">
        <v>0</v>
      </c>
      <c r="BA263" s="5">
        <v>0</v>
      </c>
      <c r="BB263" s="5">
        <v>0</v>
      </c>
      <c r="BC263" s="5">
        <v>0</v>
      </c>
      <c r="BD263" s="5">
        <v>100</v>
      </c>
      <c r="BE263" s="5">
        <v>0</v>
      </c>
      <c r="BF263" s="5">
        <v>0</v>
      </c>
      <c r="BG263" s="5">
        <v>0</v>
      </c>
      <c r="BH263" s="5">
        <v>0</v>
      </c>
      <c r="BI263" s="5">
        <v>0</v>
      </c>
      <c r="BJ263" s="5">
        <v>0</v>
      </c>
      <c r="BK263" s="5">
        <v>0</v>
      </c>
      <c r="BL263" s="5">
        <v>100</v>
      </c>
      <c r="BM263" s="5">
        <v>100</v>
      </c>
      <c r="BN263" s="5">
        <v>2</v>
      </c>
      <c r="BO263" s="5" t="s">
        <v>96</v>
      </c>
      <c r="BP263" s="5" t="s">
        <v>97</v>
      </c>
      <c r="BQ263" s="5" t="s">
        <v>98</v>
      </c>
      <c r="BR263" s="6" t="s">
        <v>97</v>
      </c>
      <c r="BS263" s="6" t="s">
        <v>97</v>
      </c>
      <c r="BT263" s="6" t="s">
        <v>97</v>
      </c>
      <c r="BU263" s="6" t="s">
        <v>97</v>
      </c>
      <c r="BV263" s="6" t="s">
        <v>97</v>
      </c>
      <c r="BW263" s="5">
        <v>0</v>
      </c>
      <c r="BX263" s="5">
        <v>0</v>
      </c>
      <c r="BY263" s="5">
        <v>0</v>
      </c>
      <c r="BZ263" s="5">
        <v>0</v>
      </c>
      <c r="CA263" s="5">
        <v>41</v>
      </c>
      <c r="CB263" s="6" t="s">
        <v>98</v>
      </c>
      <c r="CC263" s="6" t="s">
        <v>98</v>
      </c>
      <c r="CD263" s="6" t="s">
        <v>98</v>
      </c>
      <c r="CE263" s="6" t="s">
        <v>98</v>
      </c>
      <c r="CF263" s="6" t="s">
        <v>96</v>
      </c>
      <c r="CG263" s="6" t="s">
        <v>96</v>
      </c>
      <c r="CH263" s="7" t="s">
        <v>97</v>
      </c>
      <c r="CI263" s="7" t="s">
        <v>97</v>
      </c>
      <c r="CJ263" s="5">
        <v>0</v>
      </c>
      <c r="CK263" s="5">
        <v>20</v>
      </c>
      <c r="CL263" s="5">
        <v>20</v>
      </c>
      <c r="CM263" s="5">
        <v>0</v>
      </c>
      <c r="CN263" s="5">
        <v>0</v>
      </c>
      <c r="CO263" s="5">
        <v>0</v>
      </c>
      <c r="ON263" s="37"/>
    </row>
    <row r="264" spans="1:404" x14ac:dyDescent="0.3">
      <c r="A264" s="2" t="s">
        <v>401</v>
      </c>
      <c r="B264" s="2" t="s">
        <v>412</v>
      </c>
      <c r="C264" s="2" t="s">
        <v>434</v>
      </c>
      <c r="D264" s="2" t="s">
        <v>108</v>
      </c>
      <c r="E264" s="6" t="s">
        <v>95</v>
      </c>
      <c r="F264" s="5">
        <v>140</v>
      </c>
      <c r="G264" s="5">
        <v>31</v>
      </c>
      <c r="H264" s="5">
        <v>0</v>
      </c>
      <c r="I264" s="5">
        <v>0</v>
      </c>
      <c r="J264" s="5">
        <v>31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140</v>
      </c>
      <c r="S264" s="5">
        <v>0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6">
        <v>0</v>
      </c>
      <c r="AA264" s="6" t="s">
        <v>96</v>
      </c>
      <c r="AB264" s="6" t="s">
        <v>96</v>
      </c>
      <c r="AC264" s="7"/>
      <c r="AD264" s="7"/>
      <c r="AE264" s="7"/>
      <c r="AF264" s="7"/>
      <c r="AG264" s="7"/>
      <c r="AH264" s="7"/>
      <c r="AI264" s="6" t="s">
        <v>96</v>
      </c>
      <c r="AJ264" s="5"/>
      <c r="AK264" s="8">
        <v>0.8</v>
      </c>
      <c r="AL264" s="8">
        <v>0.1</v>
      </c>
      <c r="AM264" s="8">
        <v>0</v>
      </c>
      <c r="AN264" s="8">
        <v>0.1</v>
      </c>
      <c r="AO264" s="8">
        <v>0</v>
      </c>
      <c r="AP264" s="8">
        <v>0</v>
      </c>
      <c r="AQ264" s="8">
        <v>0</v>
      </c>
      <c r="AR264" s="8">
        <v>0</v>
      </c>
      <c r="AS264" s="8">
        <v>0</v>
      </c>
      <c r="AT264" s="8">
        <v>0</v>
      </c>
      <c r="AU264" s="5">
        <v>100</v>
      </c>
      <c r="AV264" s="5">
        <v>90</v>
      </c>
      <c r="AW264" s="5">
        <v>10</v>
      </c>
      <c r="AX264" s="5">
        <v>0</v>
      </c>
      <c r="AY264" s="5">
        <v>0</v>
      </c>
      <c r="AZ264" s="5">
        <v>97</v>
      </c>
      <c r="BA264" s="5">
        <v>95</v>
      </c>
      <c r="BB264" s="5">
        <v>3</v>
      </c>
      <c r="BC264" s="5">
        <v>0</v>
      </c>
      <c r="BD264" s="5">
        <v>2</v>
      </c>
      <c r="BE264" s="5">
        <v>100</v>
      </c>
      <c r="BF264" s="5">
        <v>99</v>
      </c>
      <c r="BG264" s="5">
        <v>100</v>
      </c>
      <c r="BH264" s="5">
        <v>100</v>
      </c>
      <c r="BI264" s="5">
        <v>80</v>
      </c>
      <c r="BJ264" s="5">
        <v>0</v>
      </c>
      <c r="BK264" s="5">
        <v>80</v>
      </c>
      <c r="BL264" s="5">
        <v>20</v>
      </c>
      <c r="BM264" s="5">
        <v>95</v>
      </c>
      <c r="BN264" s="5">
        <v>2</v>
      </c>
      <c r="BO264" s="5" t="s">
        <v>96</v>
      </c>
      <c r="BP264" s="5" t="s">
        <v>97</v>
      </c>
      <c r="BQ264" s="5" t="s">
        <v>98</v>
      </c>
      <c r="BR264" s="6" t="s">
        <v>97</v>
      </c>
      <c r="BS264" s="6" t="s">
        <v>97</v>
      </c>
      <c r="BT264" s="6" t="s">
        <v>96</v>
      </c>
      <c r="BU264" s="6" t="s">
        <v>97</v>
      </c>
      <c r="BV264" s="6" t="s">
        <v>97</v>
      </c>
      <c r="BW264" s="5">
        <v>0</v>
      </c>
      <c r="BX264" s="5">
        <v>0</v>
      </c>
      <c r="BY264" s="5">
        <v>0</v>
      </c>
      <c r="BZ264" s="5">
        <v>15</v>
      </c>
      <c r="CA264" s="5">
        <v>15</v>
      </c>
      <c r="CB264" s="6" t="s">
        <v>98</v>
      </c>
      <c r="CC264" s="6" t="s">
        <v>98</v>
      </c>
      <c r="CD264" s="6" t="s">
        <v>98</v>
      </c>
      <c r="CE264" s="6" t="s">
        <v>96</v>
      </c>
      <c r="CF264" s="6" t="s">
        <v>96</v>
      </c>
      <c r="CG264" s="6" t="s">
        <v>96</v>
      </c>
      <c r="CH264" s="6" t="s">
        <v>96</v>
      </c>
      <c r="CI264" s="6" t="s">
        <v>97</v>
      </c>
      <c r="CJ264" s="5">
        <v>0</v>
      </c>
      <c r="CK264" s="5">
        <v>0</v>
      </c>
      <c r="CL264" s="5">
        <v>5</v>
      </c>
      <c r="CM264" s="5">
        <v>0</v>
      </c>
      <c r="CN264" s="5">
        <v>0</v>
      </c>
      <c r="CO264" s="5">
        <v>0</v>
      </c>
      <c r="ON264" s="37"/>
    </row>
    <row r="265" spans="1:404" x14ac:dyDescent="0.3">
      <c r="A265" s="2" t="s">
        <v>401</v>
      </c>
      <c r="B265" s="2" t="s">
        <v>412</v>
      </c>
      <c r="C265" s="2" t="s">
        <v>435</v>
      </c>
      <c r="D265" s="2" t="s">
        <v>436</v>
      </c>
      <c r="E265" s="6" t="s">
        <v>95</v>
      </c>
      <c r="F265" s="5">
        <v>69</v>
      </c>
      <c r="G265" s="5">
        <v>22</v>
      </c>
      <c r="H265" s="5">
        <v>0</v>
      </c>
      <c r="I265" s="5">
        <v>0</v>
      </c>
      <c r="J265" s="5">
        <v>2</v>
      </c>
      <c r="K265" s="5">
        <v>18</v>
      </c>
      <c r="L265" s="5">
        <v>0</v>
      </c>
      <c r="M265" s="5">
        <v>1</v>
      </c>
      <c r="N265" s="5">
        <v>0</v>
      </c>
      <c r="O265" s="5">
        <v>1</v>
      </c>
      <c r="P265" s="5">
        <v>0</v>
      </c>
      <c r="Q265" s="5">
        <v>0</v>
      </c>
      <c r="R265" s="5">
        <v>14</v>
      </c>
      <c r="S265" s="5">
        <v>47</v>
      </c>
      <c r="T265" s="5">
        <v>0</v>
      </c>
      <c r="U265" s="5">
        <v>2</v>
      </c>
      <c r="V265" s="5">
        <v>0</v>
      </c>
      <c r="W265" s="5">
        <v>6</v>
      </c>
      <c r="X265" s="5">
        <v>0</v>
      </c>
      <c r="Y265" s="5">
        <v>0</v>
      </c>
      <c r="Z265" s="5">
        <v>0</v>
      </c>
      <c r="AA265" s="6" t="s">
        <v>96</v>
      </c>
      <c r="AB265" s="6" t="s">
        <v>96</v>
      </c>
      <c r="AC265" s="7"/>
      <c r="AD265" s="7"/>
      <c r="AE265" s="7"/>
      <c r="AF265" s="7"/>
      <c r="AG265" s="7"/>
      <c r="AH265" s="7"/>
      <c r="AI265" s="6" t="s">
        <v>96</v>
      </c>
      <c r="AJ265" s="5"/>
      <c r="AK265" s="8">
        <v>0.02</v>
      </c>
      <c r="AL265" s="8">
        <v>0.3</v>
      </c>
      <c r="AM265" s="8">
        <v>0.5</v>
      </c>
      <c r="AN265" s="8">
        <v>0</v>
      </c>
      <c r="AO265" s="8">
        <v>0</v>
      </c>
      <c r="AP265" s="8">
        <v>0</v>
      </c>
      <c r="AQ265" s="8">
        <v>0.18</v>
      </c>
      <c r="AR265" s="8">
        <v>0</v>
      </c>
      <c r="AS265" s="8">
        <v>0</v>
      </c>
      <c r="AT265" s="8">
        <v>0</v>
      </c>
      <c r="AU265" s="5">
        <v>100</v>
      </c>
      <c r="AV265" s="5">
        <v>95</v>
      </c>
      <c r="AW265" s="5">
        <v>0</v>
      </c>
      <c r="AX265" s="5">
        <v>0</v>
      </c>
      <c r="AY265" s="5">
        <v>5</v>
      </c>
      <c r="AZ265" s="5">
        <v>0</v>
      </c>
      <c r="BA265" s="5">
        <v>0</v>
      </c>
      <c r="BB265" s="5">
        <v>80</v>
      </c>
      <c r="BC265" s="5">
        <v>0</v>
      </c>
      <c r="BD265" s="5">
        <v>20</v>
      </c>
      <c r="BE265" s="5">
        <v>100</v>
      </c>
      <c r="BF265" s="5">
        <v>95</v>
      </c>
      <c r="BG265" s="5">
        <v>0</v>
      </c>
      <c r="BH265" s="5">
        <v>0</v>
      </c>
      <c r="BI265" s="5">
        <v>0</v>
      </c>
      <c r="BJ265" s="5">
        <v>0</v>
      </c>
      <c r="BK265" s="5">
        <v>10</v>
      </c>
      <c r="BL265" s="5">
        <v>90</v>
      </c>
      <c r="BM265" s="5">
        <v>100</v>
      </c>
      <c r="BN265" s="5">
        <v>2</v>
      </c>
      <c r="BO265" s="5" t="s">
        <v>96</v>
      </c>
      <c r="BP265" s="5" t="s">
        <v>97</v>
      </c>
      <c r="BQ265" s="5" t="s">
        <v>98</v>
      </c>
      <c r="BR265" s="6" t="s">
        <v>96</v>
      </c>
      <c r="BS265" s="6" t="s">
        <v>97</v>
      </c>
      <c r="BT265" s="6" t="s">
        <v>97</v>
      </c>
      <c r="BU265" s="6" t="s">
        <v>97</v>
      </c>
      <c r="BV265" s="6" t="s">
        <v>97</v>
      </c>
      <c r="BW265" s="5">
        <v>0.8</v>
      </c>
      <c r="BX265" s="5">
        <v>0.8</v>
      </c>
      <c r="BY265" s="5">
        <v>0.8</v>
      </c>
      <c r="BZ265" s="5">
        <v>25</v>
      </c>
      <c r="CA265" s="5">
        <v>28</v>
      </c>
      <c r="CB265" s="6" t="s">
        <v>98</v>
      </c>
      <c r="CC265" s="6" t="s">
        <v>98</v>
      </c>
      <c r="CD265" s="6" t="s">
        <v>98</v>
      </c>
      <c r="CE265" s="6" t="s">
        <v>96</v>
      </c>
      <c r="CF265" s="6" t="s">
        <v>96</v>
      </c>
      <c r="CG265" s="6" t="s">
        <v>96</v>
      </c>
      <c r="CH265" s="6" t="s">
        <v>96</v>
      </c>
      <c r="CI265" s="6" t="s">
        <v>97</v>
      </c>
      <c r="CJ265" s="5">
        <v>0</v>
      </c>
      <c r="CK265" s="5">
        <v>0</v>
      </c>
      <c r="CL265" s="5">
        <v>12</v>
      </c>
      <c r="CM265" s="5">
        <v>0</v>
      </c>
      <c r="CN265" s="5">
        <v>0</v>
      </c>
      <c r="CO265" s="5">
        <v>0</v>
      </c>
      <c r="ON265" s="37"/>
    </row>
    <row r="266" spans="1:404" x14ac:dyDescent="0.3">
      <c r="A266" s="2" t="s">
        <v>401</v>
      </c>
      <c r="B266" s="2" t="s">
        <v>437</v>
      </c>
      <c r="C266" s="2" t="s">
        <v>437</v>
      </c>
      <c r="D266" s="2" t="s">
        <v>438</v>
      </c>
      <c r="E266" s="6" t="s">
        <v>95</v>
      </c>
      <c r="F266" s="5">
        <v>115</v>
      </c>
      <c r="G266" s="5">
        <v>25</v>
      </c>
      <c r="H266" s="5">
        <v>1</v>
      </c>
      <c r="I266" s="5">
        <v>12</v>
      </c>
      <c r="J266" s="5">
        <v>0</v>
      </c>
      <c r="K266" s="5">
        <v>0</v>
      </c>
      <c r="L266" s="5">
        <v>0</v>
      </c>
      <c r="M266" s="5">
        <v>1</v>
      </c>
      <c r="N266" s="5">
        <v>12</v>
      </c>
      <c r="O266" s="5">
        <v>0</v>
      </c>
      <c r="P266" s="5">
        <v>0</v>
      </c>
      <c r="Q266" s="5">
        <v>52</v>
      </c>
      <c r="R266" s="5">
        <v>0</v>
      </c>
      <c r="S266" s="5">
        <v>0</v>
      </c>
      <c r="T266" s="5">
        <v>0</v>
      </c>
      <c r="U266" s="5">
        <v>1</v>
      </c>
      <c r="V266" s="5">
        <v>62</v>
      </c>
      <c r="W266" s="5">
        <v>0</v>
      </c>
      <c r="X266" s="5">
        <v>0</v>
      </c>
      <c r="Y266" s="5">
        <v>0</v>
      </c>
      <c r="Z266" s="5">
        <v>0</v>
      </c>
      <c r="AA266" s="6" t="s">
        <v>96</v>
      </c>
      <c r="AB266" s="6" t="s">
        <v>97</v>
      </c>
      <c r="AC266" s="7"/>
      <c r="AD266" s="6" t="s">
        <v>96</v>
      </c>
      <c r="AE266" s="7"/>
      <c r="AF266" s="7"/>
      <c r="AG266" s="6" t="s">
        <v>96</v>
      </c>
      <c r="AH266" s="7"/>
      <c r="AI266" s="7"/>
      <c r="AJ266" s="5"/>
      <c r="AK266" s="8">
        <v>0.2</v>
      </c>
      <c r="AL266" s="8">
        <v>0.4</v>
      </c>
      <c r="AM266" s="8">
        <v>0</v>
      </c>
      <c r="AN266" s="8">
        <v>0</v>
      </c>
      <c r="AO266" s="8">
        <v>0.4</v>
      </c>
      <c r="AP266" s="8">
        <v>0</v>
      </c>
      <c r="AQ266" s="8">
        <v>0</v>
      </c>
      <c r="AR266" s="8">
        <v>0</v>
      </c>
      <c r="AS266" s="8">
        <v>0</v>
      </c>
      <c r="AT266" s="8">
        <v>0</v>
      </c>
      <c r="AU266" s="5">
        <v>0</v>
      </c>
      <c r="AV266" s="5">
        <v>0</v>
      </c>
      <c r="AW266" s="5">
        <v>100</v>
      </c>
      <c r="AX266" s="5">
        <v>0</v>
      </c>
      <c r="AY266" s="5">
        <v>0</v>
      </c>
      <c r="AZ266" s="5">
        <v>0</v>
      </c>
      <c r="BA266" s="5">
        <v>0</v>
      </c>
      <c r="BB266" s="5">
        <v>0</v>
      </c>
      <c r="BC266" s="5">
        <v>0</v>
      </c>
      <c r="BD266" s="5">
        <v>100</v>
      </c>
      <c r="BE266" s="5">
        <v>100</v>
      </c>
      <c r="BF266" s="5">
        <v>10</v>
      </c>
      <c r="BG266" s="5">
        <v>0</v>
      </c>
      <c r="BH266" s="5">
        <v>0</v>
      </c>
      <c r="BI266" s="5">
        <v>0</v>
      </c>
      <c r="BJ266" s="5">
        <v>0</v>
      </c>
      <c r="BK266" s="5">
        <v>0</v>
      </c>
      <c r="BL266" s="5">
        <v>100</v>
      </c>
      <c r="BM266" s="5">
        <v>0</v>
      </c>
      <c r="BN266" s="5" t="s">
        <v>98</v>
      </c>
      <c r="BO266" s="5" t="s">
        <v>97</v>
      </c>
      <c r="BP266" s="5" t="s">
        <v>96</v>
      </c>
      <c r="BQ266" s="5">
        <v>2</v>
      </c>
      <c r="BR266" s="6" t="s">
        <v>96</v>
      </c>
      <c r="BS266" s="6" t="s">
        <v>97</v>
      </c>
      <c r="BT266" s="6" t="s">
        <v>97</v>
      </c>
      <c r="BU266" s="6" t="s">
        <v>97</v>
      </c>
      <c r="BV266" s="6" t="s">
        <v>96</v>
      </c>
      <c r="BW266" s="5">
        <v>1</v>
      </c>
      <c r="BX266" s="5">
        <v>1</v>
      </c>
      <c r="BY266" s="5">
        <v>1</v>
      </c>
      <c r="BZ266" s="5">
        <v>2</v>
      </c>
      <c r="CA266" s="5">
        <v>30</v>
      </c>
      <c r="CB266" s="6" t="s">
        <v>96</v>
      </c>
      <c r="CC266" s="6" t="s">
        <v>96</v>
      </c>
      <c r="CD266" s="6" t="s">
        <v>96</v>
      </c>
      <c r="CE266" s="6" t="s">
        <v>96</v>
      </c>
      <c r="CF266" s="6" t="s">
        <v>96</v>
      </c>
      <c r="CG266" s="7" t="s">
        <v>97</v>
      </c>
      <c r="CH266" s="6" t="s">
        <v>96</v>
      </c>
      <c r="CI266" s="6" t="s">
        <v>97</v>
      </c>
      <c r="CJ266" s="5">
        <v>2</v>
      </c>
      <c r="CK266" s="5">
        <v>2</v>
      </c>
      <c r="CL266" s="5">
        <v>2</v>
      </c>
      <c r="CM266" s="5">
        <v>0</v>
      </c>
      <c r="CN266" s="5">
        <v>1</v>
      </c>
      <c r="CO266" s="5">
        <v>1</v>
      </c>
    </row>
    <row r="267" spans="1:404" x14ac:dyDescent="0.3">
      <c r="A267" s="2" t="s">
        <v>401</v>
      </c>
      <c r="B267" s="2" t="s">
        <v>439</v>
      </c>
      <c r="C267" s="2" t="s">
        <v>440</v>
      </c>
      <c r="D267" s="2" t="s">
        <v>441</v>
      </c>
      <c r="E267" s="6" t="s">
        <v>102</v>
      </c>
      <c r="F267" s="5">
        <v>330</v>
      </c>
      <c r="G267" s="5">
        <v>96</v>
      </c>
      <c r="H267" s="5">
        <v>0</v>
      </c>
      <c r="I267" s="5">
        <v>0</v>
      </c>
      <c r="J267" s="5">
        <v>86</v>
      </c>
      <c r="K267" s="5">
        <v>10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300</v>
      </c>
      <c r="S267" s="5">
        <v>30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6">
        <v>0</v>
      </c>
      <c r="AA267" s="6" t="s">
        <v>96</v>
      </c>
      <c r="AB267" s="6" t="s">
        <v>96</v>
      </c>
      <c r="AC267" s="7"/>
      <c r="AD267" s="7"/>
      <c r="AE267" s="7"/>
      <c r="AF267" s="7"/>
      <c r="AG267" s="7"/>
      <c r="AH267" s="7"/>
      <c r="AI267" s="6" t="s">
        <v>96</v>
      </c>
      <c r="AJ267" s="5"/>
      <c r="AK267" s="8">
        <v>1</v>
      </c>
      <c r="AL267" s="8">
        <v>0</v>
      </c>
      <c r="AM267" s="8">
        <v>0</v>
      </c>
      <c r="AN267" s="8">
        <v>0</v>
      </c>
      <c r="AO267" s="8">
        <v>0</v>
      </c>
      <c r="AP267" s="8">
        <v>0</v>
      </c>
      <c r="AQ267" s="8">
        <v>0</v>
      </c>
      <c r="AR267" s="8">
        <v>0</v>
      </c>
      <c r="AS267" s="8">
        <v>0</v>
      </c>
      <c r="AT267" s="8">
        <v>0</v>
      </c>
      <c r="AU267" s="5">
        <v>100</v>
      </c>
      <c r="AV267" s="5">
        <v>100</v>
      </c>
      <c r="AW267" s="5">
        <v>0</v>
      </c>
      <c r="AX267" s="5">
        <v>0</v>
      </c>
      <c r="AY267" s="5">
        <v>0</v>
      </c>
      <c r="AZ267" s="5">
        <v>100</v>
      </c>
      <c r="BA267" s="5">
        <v>100</v>
      </c>
      <c r="BB267" s="5">
        <v>0</v>
      </c>
      <c r="BC267" s="5">
        <v>0</v>
      </c>
      <c r="BD267" s="5">
        <v>0</v>
      </c>
      <c r="BE267" s="5">
        <v>100</v>
      </c>
      <c r="BF267" s="5">
        <v>100</v>
      </c>
      <c r="BG267" s="5">
        <v>100</v>
      </c>
      <c r="BH267" s="5">
        <v>100</v>
      </c>
      <c r="BI267" s="5">
        <v>100</v>
      </c>
      <c r="BJ267" s="5">
        <v>0</v>
      </c>
      <c r="BK267" s="5">
        <v>90</v>
      </c>
      <c r="BL267" s="5">
        <v>10</v>
      </c>
      <c r="BM267" s="5">
        <v>100</v>
      </c>
      <c r="BN267" s="5">
        <v>2</v>
      </c>
      <c r="BO267" s="5" t="s">
        <v>96</v>
      </c>
      <c r="BP267" s="5" t="s">
        <v>96</v>
      </c>
      <c r="BQ267" s="5">
        <v>2</v>
      </c>
      <c r="BR267" s="6" t="s">
        <v>97</v>
      </c>
      <c r="BS267" s="6" t="s">
        <v>97</v>
      </c>
      <c r="BT267" s="6" t="s">
        <v>96</v>
      </c>
      <c r="BU267" s="6" t="s">
        <v>97</v>
      </c>
      <c r="BV267" s="6" t="s">
        <v>97</v>
      </c>
      <c r="BW267" s="5">
        <v>1</v>
      </c>
      <c r="BX267" s="5">
        <v>1</v>
      </c>
      <c r="BY267" s="5">
        <v>1</v>
      </c>
      <c r="BZ267" s="5">
        <v>7</v>
      </c>
      <c r="CA267" s="5">
        <v>7</v>
      </c>
      <c r="CB267" s="6" t="s">
        <v>98</v>
      </c>
      <c r="CC267" s="6" t="s">
        <v>96</v>
      </c>
      <c r="CD267" s="6" t="s">
        <v>98</v>
      </c>
      <c r="CE267" s="6" t="s">
        <v>96</v>
      </c>
      <c r="CF267" s="6" t="s">
        <v>96</v>
      </c>
      <c r="CG267" s="6" t="s">
        <v>96</v>
      </c>
      <c r="CH267" s="6" t="s">
        <v>98</v>
      </c>
      <c r="CI267" s="6" t="s">
        <v>98</v>
      </c>
      <c r="CJ267" s="5">
        <v>1</v>
      </c>
      <c r="CK267" s="5">
        <v>1</v>
      </c>
      <c r="CL267" s="5">
        <v>1</v>
      </c>
      <c r="CM267" s="5">
        <v>0</v>
      </c>
      <c r="CN267" s="5">
        <v>3</v>
      </c>
      <c r="CO267" s="5">
        <v>0</v>
      </c>
      <c r="ON267" s="37"/>
    </row>
    <row r="268" spans="1:404" x14ac:dyDescent="0.3">
      <c r="A268" s="2" t="s">
        <v>401</v>
      </c>
      <c r="B268" s="2" t="s">
        <v>439</v>
      </c>
      <c r="C268" s="2" t="s">
        <v>442</v>
      </c>
      <c r="D268" s="2" t="s">
        <v>443</v>
      </c>
      <c r="E268" s="6" t="s">
        <v>102</v>
      </c>
      <c r="F268" s="5">
        <v>34</v>
      </c>
      <c r="G268" s="5">
        <v>10</v>
      </c>
      <c r="H268" s="5">
        <v>0</v>
      </c>
      <c r="I268" s="5">
        <v>0</v>
      </c>
      <c r="J268" s="5">
        <v>10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34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6">
        <v>0</v>
      </c>
      <c r="AA268" s="6" t="s">
        <v>96</v>
      </c>
      <c r="AB268" s="6" t="s">
        <v>97</v>
      </c>
      <c r="AC268" s="7"/>
      <c r="AD268" s="7"/>
      <c r="AE268" s="7"/>
      <c r="AF268" s="7"/>
      <c r="AG268" s="7"/>
      <c r="AH268" s="7"/>
      <c r="AI268" s="6" t="s">
        <v>96</v>
      </c>
      <c r="AJ268" s="5"/>
      <c r="AK268" s="8">
        <v>1</v>
      </c>
      <c r="AL268" s="8">
        <v>0</v>
      </c>
      <c r="AM268" s="8">
        <v>0</v>
      </c>
      <c r="AN268" s="8">
        <v>0</v>
      </c>
      <c r="AO268" s="8">
        <v>0</v>
      </c>
      <c r="AP268" s="8">
        <v>0</v>
      </c>
      <c r="AQ268" s="8">
        <v>0</v>
      </c>
      <c r="AR268" s="8">
        <v>0</v>
      </c>
      <c r="AS268" s="8">
        <v>0</v>
      </c>
      <c r="AT268" s="8">
        <v>0</v>
      </c>
      <c r="AU268" s="5">
        <v>98</v>
      </c>
      <c r="AV268" s="5">
        <v>98</v>
      </c>
      <c r="AW268" s="5">
        <v>0</v>
      </c>
      <c r="AX268" s="5">
        <v>2</v>
      </c>
      <c r="AY268" s="5">
        <v>0</v>
      </c>
      <c r="AZ268" s="5">
        <v>100</v>
      </c>
      <c r="BA268" s="5">
        <v>20</v>
      </c>
      <c r="BB268" s="5">
        <v>80</v>
      </c>
      <c r="BC268" s="5">
        <v>0</v>
      </c>
      <c r="BD268" s="5">
        <v>0</v>
      </c>
      <c r="BE268" s="5">
        <v>100</v>
      </c>
      <c r="BF268" s="5">
        <v>100</v>
      </c>
      <c r="BG268" s="5">
        <v>100</v>
      </c>
      <c r="BH268" s="5">
        <v>96</v>
      </c>
      <c r="BI268" s="5">
        <v>50</v>
      </c>
      <c r="BJ268" s="5">
        <v>0</v>
      </c>
      <c r="BK268" s="5">
        <v>50</v>
      </c>
      <c r="BL268" s="5">
        <v>50</v>
      </c>
      <c r="BM268" s="5">
        <v>100</v>
      </c>
      <c r="BN268" s="5">
        <v>4</v>
      </c>
      <c r="BO268" s="5" t="s">
        <v>96</v>
      </c>
      <c r="BP268" s="5" t="s">
        <v>97</v>
      </c>
      <c r="BQ268" s="5" t="s">
        <v>98</v>
      </c>
      <c r="BR268" s="6" t="s">
        <v>96</v>
      </c>
      <c r="BS268" s="6" t="s">
        <v>97</v>
      </c>
      <c r="BT268" s="6" t="s">
        <v>96</v>
      </c>
      <c r="BU268" s="6" t="s">
        <v>97</v>
      </c>
      <c r="BV268" s="6" t="s">
        <v>97</v>
      </c>
      <c r="BW268" s="5">
        <v>0</v>
      </c>
      <c r="BX268" s="5">
        <v>1</v>
      </c>
      <c r="BY268" s="5">
        <v>1</v>
      </c>
      <c r="BZ268" s="5">
        <v>4</v>
      </c>
      <c r="CA268" s="5">
        <v>1</v>
      </c>
      <c r="CB268" s="6" t="s">
        <v>98</v>
      </c>
      <c r="CC268" s="6" t="s">
        <v>97</v>
      </c>
      <c r="CD268" s="6" t="s">
        <v>97</v>
      </c>
      <c r="CE268" s="6" t="s">
        <v>96</v>
      </c>
      <c r="CF268" s="6" t="s">
        <v>96</v>
      </c>
      <c r="CG268" s="6" t="s">
        <v>96</v>
      </c>
      <c r="CH268" s="6" t="s">
        <v>96</v>
      </c>
      <c r="CI268" s="7" t="s">
        <v>98</v>
      </c>
      <c r="CJ268" s="5">
        <v>0</v>
      </c>
      <c r="CK268" s="5">
        <v>0</v>
      </c>
      <c r="CL268" s="5">
        <v>3</v>
      </c>
      <c r="CM268" s="5">
        <v>0</v>
      </c>
      <c r="CN268" s="5">
        <v>0</v>
      </c>
      <c r="CO268" s="5">
        <v>0</v>
      </c>
      <c r="ON268" s="37"/>
    </row>
    <row r="269" spans="1:404" x14ac:dyDescent="0.3">
      <c r="A269" s="2" t="s">
        <v>444</v>
      </c>
      <c r="B269" s="2" t="s">
        <v>445</v>
      </c>
      <c r="C269" s="2" t="s">
        <v>445</v>
      </c>
      <c r="D269" s="2" t="s">
        <v>446</v>
      </c>
      <c r="E269" s="6" t="s">
        <v>102</v>
      </c>
      <c r="F269" s="5">
        <v>60</v>
      </c>
      <c r="G269" s="5">
        <v>9</v>
      </c>
      <c r="H269" s="5">
        <v>0</v>
      </c>
      <c r="I269" s="5">
        <v>0</v>
      </c>
      <c r="J269" s="5">
        <v>9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60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5">
        <v>0</v>
      </c>
      <c r="AA269" s="6" t="s">
        <v>96</v>
      </c>
      <c r="AB269" s="6" t="s">
        <v>96</v>
      </c>
      <c r="AC269" s="7"/>
      <c r="AD269" s="7"/>
      <c r="AE269" s="7"/>
      <c r="AF269" s="7"/>
      <c r="AG269" s="7"/>
      <c r="AH269" s="7"/>
      <c r="AI269" s="6" t="s">
        <v>96</v>
      </c>
      <c r="AJ269" s="5"/>
      <c r="AK269" s="8">
        <v>0</v>
      </c>
      <c r="AL269" s="8">
        <v>0</v>
      </c>
      <c r="AM269" s="8">
        <v>1</v>
      </c>
      <c r="AN269" s="8">
        <v>0</v>
      </c>
      <c r="AO269" s="8">
        <v>0</v>
      </c>
      <c r="AP269" s="8">
        <v>0</v>
      </c>
      <c r="AQ269" s="8">
        <v>0</v>
      </c>
      <c r="AR269" s="8">
        <v>0</v>
      </c>
      <c r="AS269" s="8">
        <v>0</v>
      </c>
      <c r="AT269" s="8">
        <v>0</v>
      </c>
      <c r="AU269" s="5">
        <v>100</v>
      </c>
      <c r="AV269" s="5">
        <v>100</v>
      </c>
      <c r="AW269" s="5">
        <v>0</v>
      </c>
      <c r="AX269" s="5">
        <v>0</v>
      </c>
      <c r="AY269" s="5">
        <v>0</v>
      </c>
      <c r="AZ269" s="5">
        <v>100</v>
      </c>
      <c r="BA269" s="5">
        <v>60</v>
      </c>
      <c r="BB269" s="5">
        <v>40</v>
      </c>
      <c r="BC269" s="5">
        <v>0</v>
      </c>
      <c r="BD269" s="5">
        <v>0</v>
      </c>
      <c r="BE269" s="5">
        <v>100</v>
      </c>
      <c r="BF269" s="5">
        <v>90</v>
      </c>
      <c r="BG269" s="5">
        <v>100</v>
      </c>
      <c r="BH269" s="5">
        <v>100</v>
      </c>
      <c r="BI269" s="5">
        <v>80</v>
      </c>
      <c r="BJ269" s="5">
        <v>0</v>
      </c>
      <c r="BK269" s="5">
        <v>30</v>
      </c>
      <c r="BL269" s="5">
        <v>70</v>
      </c>
      <c r="BM269" s="5">
        <v>100</v>
      </c>
      <c r="BN269" s="5">
        <v>2</v>
      </c>
      <c r="BO269" s="5" t="s">
        <v>97</v>
      </c>
      <c r="BP269" s="5" t="s">
        <v>97</v>
      </c>
      <c r="BQ269" s="5" t="s">
        <v>98</v>
      </c>
      <c r="BR269" s="6" t="s">
        <v>97</v>
      </c>
      <c r="BS269" s="6" t="s">
        <v>97</v>
      </c>
      <c r="BT269" s="6" t="s">
        <v>97</v>
      </c>
      <c r="BU269" s="6" t="s">
        <v>97</v>
      </c>
      <c r="BV269" s="6" t="s">
        <v>97</v>
      </c>
      <c r="BW269" s="5">
        <v>0</v>
      </c>
      <c r="BX269" s="5">
        <v>0</v>
      </c>
      <c r="BY269" s="5">
        <v>0</v>
      </c>
      <c r="BZ269" s="5">
        <v>0</v>
      </c>
      <c r="CA269" s="5">
        <v>7</v>
      </c>
      <c r="CB269" s="6" t="s">
        <v>98</v>
      </c>
      <c r="CC269" s="6" t="s">
        <v>98</v>
      </c>
      <c r="CD269" s="6" t="s">
        <v>98</v>
      </c>
      <c r="CE269" s="6" t="s">
        <v>96</v>
      </c>
      <c r="CF269" s="6" t="s">
        <v>96</v>
      </c>
      <c r="CG269" s="6" t="s">
        <v>97</v>
      </c>
      <c r="CH269" s="6" t="s">
        <v>97</v>
      </c>
      <c r="CI269" s="6" t="s">
        <v>97</v>
      </c>
      <c r="CJ269" s="5">
        <v>0</v>
      </c>
      <c r="CK269" s="5">
        <v>0</v>
      </c>
      <c r="CL269" s="5">
        <v>0</v>
      </c>
      <c r="CM269" s="5">
        <v>0</v>
      </c>
      <c r="CN269" s="5">
        <v>0</v>
      </c>
      <c r="CO269" s="5">
        <v>0</v>
      </c>
    </row>
    <row r="270" spans="1:404" x14ac:dyDescent="0.3">
      <c r="A270" s="2" t="s">
        <v>444</v>
      </c>
      <c r="B270" s="2" t="s">
        <v>445</v>
      </c>
      <c r="C270" s="2" t="s">
        <v>445</v>
      </c>
      <c r="D270" s="2" t="s">
        <v>447</v>
      </c>
      <c r="E270" s="6" t="s">
        <v>95</v>
      </c>
      <c r="F270" s="5">
        <v>108</v>
      </c>
      <c r="G270" s="5">
        <v>12</v>
      </c>
      <c r="H270" s="5">
        <v>0</v>
      </c>
      <c r="I270" s="5">
        <v>0</v>
      </c>
      <c r="J270" s="5">
        <v>1</v>
      </c>
      <c r="K270" s="5">
        <v>0</v>
      </c>
      <c r="L270" s="5">
        <v>0</v>
      </c>
      <c r="M270" s="5">
        <v>4</v>
      </c>
      <c r="N270" s="5">
        <v>6</v>
      </c>
      <c r="O270" s="5">
        <v>1</v>
      </c>
      <c r="P270" s="5">
        <v>0</v>
      </c>
      <c r="Q270" s="5">
        <v>0</v>
      </c>
      <c r="R270" s="5">
        <v>17</v>
      </c>
      <c r="S270" s="5">
        <v>0</v>
      </c>
      <c r="T270" s="5">
        <v>0</v>
      </c>
      <c r="U270" s="5">
        <v>32</v>
      </c>
      <c r="V270" s="5">
        <v>54</v>
      </c>
      <c r="W270" s="5">
        <v>5</v>
      </c>
      <c r="X270" s="5">
        <v>0</v>
      </c>
      <c r="Y270" s="5">
        <v>0</v>
      </c>
      <c r="Z270" s="5">
        <v>0</v>
      </c>
      <c r="AA270" s="6" t="s">
        <v>96</v>
      </c>
      <c r="AB270" s="6" t="s">
        <v>97</v>
      </c>
      <c r="AC270" s="7"/>
      <c r="AD270" s="7"/>
      <c r="AE270" s="7"/>
      <c r="AF270" s="7"/>
      <c r="AG270" s="7"/>
      <c r="AH270" s="6" t="s">
        <v>96</v>
      </c>
      <c r="AI270" s="7"/>
      <c r="AJ270" s="5"/>
      <c r="AK270" s="8">
        <v>0</v>
      </c>
      <c r="AL270" s="8">
        <v>0.5</v>
      </c>
      <c r="AM270" s="8">
        <v>0</v>
      </c>
      <c r="AN270" s="8">
        <v>0</v>
      </c>
      <c r="AO270" s="8">
        <v>0</v>
      </c>
      <c r="AP270" s="8">
        <v>0</v>
      </c>
      <c r="AQ270" s="8">
        <v>0</v>
      </c>
      <c r="AR270" s="8">
        <v>0</v>
      </c>
      <c r="AS270" s="8">
        <v>0.5</v>
      </c>
      <c r="AT270" s="8">
        <v>0</v>
      </c>
      <c r="AU270" s="5">
        <v>0</v>
      </c>
      <c r="AV270" s="5">
        <v>0</v>
      </c>
      <c r="AW270" s="5">
        <v>0</v>
      </c>
      <c r="AX270" s="5">
        <v>0</v>
      </c>
      <c r="AY270" s="5">
        <v>100</v>
      </c>
      <c r="AZ270" s="5">
        <v>0</v>
      </c>
      <c r="BA270" s="5">
        <v>0</v>
      </c>
      <c r="BB270" s="5">
        <v>0</v>
      </c>
      <c r="BC270" s="5">
        <v>0</v>
      </c>
      <c r="BD270" s="5">
        <v>100</v>
      </c>
      <c r="BE270" s="5">
        <v>100</v>
      </c>
      <c r="BF270" s="5">
        <v>1</v>
      </c>
      <c r="BG270" s="5">
        <v>100</v>
      </c>
      <c r="BH270" s="5">
        <v>0</v>
      </c>
      <c r="BI270" s="5">
        <v>0</v>
      </c>
      <c r="BJ270" s="5">
        <v>0</v>
      </c>
      <c r="BK270" s="5">
        <v>0</v>
      </c>
      <c r="BL270" s="5">
        <v>100</v>
      </c>
      <c r="BM270" s="5">
        <v>100</v>
      </c>
      <c r="BN270" s="5">
        <v>2</v>
      </c>
      <c r="BO270" s="5" t="s">
        <v>97</v>
      </c>
      <c r="BP270" s="5" t="s">
        <v>97</v>
      </c>
      <c r="BQ270" s="5" t="s">
        <v>98</v>
      </c>
      <c r="BR270" s="6" t="s">
        <v>96</v>
      </c>
      <c r="BS270" s="6" t="s">
        <v>97</v>
      </c>
      <c r="BT270" s="6" t="s">
        <v>97</v>
      </c>
      <c r="BU270" s="6" t="s">
        <v>96</v>
      </c>
      <c r="BV270" s="6" t="s">
        <v>96</v>
      </c>
      <c r="BW270" s="5">
        <v>5</v>
      </c>
      <c r="BX270" s="5">
        <v>5</v>
      </c>
      <c r="BY270" s="5">
        <v>5</v>
      </c>
      <c r="BZ270" s="5">
        <v>7</v>
      </c>
      <c r="CA270" s="5">
        <v>1</v>
      </c>
      <c r="CB270" s="6" t="s">
        <v>96</v>
      </c>
      <c r="CC270" s="6" t="s">
        <v>96</v>
      </c>
      <c r="CD270" s="6" t="s">
        <v>96</v>
      </c>
      <c r="CE270" s="6" t="s">
        <v>96</v>
      </c>
      <c r="CF270" s="6" t="s">
        <v>96</v>
      </c>
      <c r="CG270" s="6" t="s">
        <v>97</v>
      </c>
      <c r="CH270" s="6" t="s">
        <v>97</v>
      </c>
      <c r="CI270" s="6" t="s">
        <v>97</v>
      </c>
      <c r="CJ270" s="5">
        <v>1</v>
      </c>
      <c r="CK270" s="5">
        <v>1</v>
      </c>
      <c r="CL270" s="5">
        <v>1</v>
      </c>
      <c r="CM270" s="5">
        <v>0</v>
      </c>
      <c r="CN270" s="5">
        <v>0</v>
      </c>
      <c r="CO270" s="5">
        <v>1</v>
      </c>
    </row>
    <row r="271" spans="1:404" x14ac:dyDescent="0.3">
      <c r="A271" s="2" t="s">
        <v>444</v>
      </c>
      <c r="B271" s="2" t="s">
        <v>445</v>
      </c>
      <c r="C271" s="2" t="s">
        <v>445</v>
      </c>
      <c r="D271" s="2" t="s">
        <v>448</v>
      </c>
      <c r="E271" s="6" t="s">
        <v>102</v>
      </c>
      <c r="F271" s="5">
        <v>92</v>
      </c>
      <c r="G271" s="5">
        <v>9</v>
      </c>
      <c r="H271" s="5">
        <v>0</v>
      </c>
      <c r="I271" s="5">
        <v>0</v>
      </c>
      <c r="J271" s="5">
        <v>6</v>
      </c>
      <c r="K271" s="5">
        <v>0</v>
      </c>
      <c r="L271" s="5">
        <v>0</v>
      </c>
      <c r="M271" s="5">
        <v>1</v>
      </c>
      <c r="N271" s="5">
        <v>1</v>
      </c>
      <c r="O271" s="5">
        <v>1</v>
      </c>
      <c r="P271" s="5">
        <v>0</v>
      </c>
      <c r="Q271" s="5">
        <v>0</v>
      </c>
      <c r="R271" s="5">
        <v>75</v>
      </c>
      <c r="S271" s="5">
        <v>0</v>
      </c>
      <c r="T271" s="5">
        <v>0</v>
      </c>
      <c r="U271" s="5">
        <v>5</v>
      </c>
      <c r="V271" s="5">
        <v>7</v>
      </c>
      <c r="W271" s="5">
        <v>5</v>
      </c>
      <c r="X271" s="5">
        <v>0</v>
      </c>
      <c r="Y271" s="5">
        <v>0</v>
      </c>
      <c r="Z271" s="5">
        <v>0</v>
      </c>
      <c r="AA271" s="6" t="s">
        <v>96</v>
      </c>
      <c r="AB271" s="6" t="s">
        <v>96</v>
      </c>
      <c r="AC271" s="7"/>
      <c r="AD271" s="7"/>
      <c r="AE271" s="7"/>
      <c r="AF271" s="7"/>
      <c r="AG271" s="7"/>
      <c r="AH271" s="7"/>
      <c r="AI271" s="6" t="s">
        <v>96</v>
      </c>
      <c r="AJ271" s="5"/>
      <c r="AK271" s="8">
        <v>0</v>
      </c>
      <c r="AL271" s="8">
        <v>1</v>
      </c>
      <c r="AM271" s="8">
        <v>0</v>
      </c>
      <c r="AN271" s="8">
        <v>0</v>
      </c>
      <c r="AO271" s="8">
        <v>0</v>
      </c>
      <c r="AP271" s="8">
        <v>0</v>
      </c>
      <c r="AQ271" s="8">
        <v>0</v>
      </c>
      <c r="AR271" s="8">
        <v>0</v>
      </c>
      <c r="AS271" s="8">
        <v>0</v>
      </c>
      <c r="AT271" s="8">
        <v>0</v>
      </c>
      <c r="AU271" s="5">
        <v>100</v>
      </c>
      <c r="AV271" s="5">
        <v>100</v>
      </c>
      <c r="AW271" s="5">
        <v>0</v>
      </c>
      <c r="AX271" s="5">
        <v>0</v>
      </c>
      <c r="AY271" s="5">
        <v>0</v>
      </c>
      <c r="AZ271" s="5">
        <v>100</v>
      </c>
      <c r="BA271" s="5">
        <v>100</v>
      </c>
      <c r="BB271" s="5">
        <v>0</v>
      </c>
      <c r="BC271" s="5">
        <v>0</v>
      </c>
      <c r="BD271" s="5">
        <v>0</v>
      </c>
      <c r="BE271" s="5">
        <v>100</v>
      </c>
      <c r="BF271" s="5">
        <v>60</v>
      </c>
      <c r="BG271" s="5">
        <v>100</v>
      </c>
      <c r="BH271" s="5">
        <v>100</v>
      </c>
      <c r="BI271" s="5">
        <v>0</v>
      </c>
      <c r="BJ271" s="5">
        <v>0</v>
      </c>
      <c r="BK271" s="5">
        <v>0</v>
      </c>
      <c r="BL271" s="5">
        <v>100</v>
      </c>
      <c r="BM271" s="5">
        <v>100</v>
      </c>
      <c r="BN271" s="5">
        <v>2</v>
      </c>
      <c r="BO271" s="5" t="s">
        <v>97</v>
      </c>
      <c r="BP271" s="5" t="s">
        <v>97</v>
      </c>
      <c r="BQ271" s="5" t="s">
        <v>98</v>
      </c>
      <c r="BR271" s="6" t="s">
        <v>96</v>
      </c>
      <c r="BS271" s="6" t="s">
        <v>97</v>
      </c>
      <c r="BT271" s="6" t="s">
        <v>97</v>
      </c>
      <c r="BU271" s="6" t="s">
        <v>97</v>
      </c>
      <c r="BV271" s="6" t="s">
        <v>96</v>
      </c>
      <c r="BW271" s="5">
        <v>0</v>
      </c>
      <c r="BX271" s="5">
        <v>0</v>
      </c>
      <c r="BY271" s="5">
        <v>0</v>
      </c>
      <c r="BZ271" s="5">
        <v>1</v>
      </c>
      <c r="CA271" s="5">
        <v>7</v>
      </c>
      <c r="CB271" s="6" t="s">
        <v>98</v>
      </c>
      <c r="CC271" s="6" t="s">
        <v>98</v>
      </c>
      <c r="CD271" s="6" t="s">
        <v>98</v>
      </c>
      <c r="CE271" s="6" t="s">
        <v>96</v>
      </c>
      <c r="CF271" s="6" t="s">
        <v>96</v>
      </c>
      <c r="CG271" s="6" t="s">
        <v>97</v>
      </c>
      <c r="CH271" s="6" t="s">
        <v>97</v>
      </c>
      <c r="CI271" s="6" t="s">
        <v>97</v>
      </c>
      <c r="CJ271" s="5">
        <v>0</v>
      </c>
      <c r="CK271" s="5">
        <v>0</v>
      </c>
      <c r="CL271" s="5">
        <v>0</v>
      </c>
      <c r="CM271" s="5">
        <v>0</v>
      </c>
      <c r="CN271" s="5">
        <v>0</v>
      </c>
      <c r="CO271" s="5">
        <v>0</v>
      </c>
    </row>
    <row r="272" spans="1:404" x14ac:dyDescent="0.3">
      <c r="A272" s="2" t="s">
        <v>444</v>
      </c>
      <c r="B272" s="2" t="s">
        <v>445</v>
      </c>
      <c r="C272" s="2" t="s">
        <v>445</v>
      </c>
      <c r="D272" s="2" t="s">
        <v>449</v>
      </c>
      <c r="E272" s="6" t="s">
        <v>95</v>
      </c>
      <c r="F272" s="5">
        <v>61</v>
      </c>
      <c r="G272" s="5">
        <v>13</v>
      </c>
      <c r="H272" s="5">
        <v>0</v>
      </c>
      <c r="I272" s="5">
        <v>0</v>
      </c>
      <c r="J272" s="5">
        <v>13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61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0</v>
      </c>
      <c r="Z272" s="5">
        <v>0</v>
      </c>
      <c r="AA272" s="6" t="s">
        <v>96</v>
      </c>
      <c r="AB272" s="6" t="s">
        <v>96</v>
      </c>
      <c r="AC272" s="7"/>
      <c r="AD272" s="7"/>
      <c r="AE272" s="7"/>
      <c r="AF272" s="7"/>
      <c r="AG272" s="7"/>
      <c r="AH272" s="7"/>
      <c r="AI272" s="6" t="s">
        <v>96</v>
      </c>
      <c r="AJ272" s="5"/>
      <c r="AK272" s="8">
        <v>0</v>
      </c>
      <c r="AL272" s="8">
        <v>0</v>
      </c>
      <c r="AM272" s="8">
        <v>0.5</v>
      </c>
      <c r="AN272" s="8">
        <v>0</v>
      </c>
      <c r="AO272" s="8">
        <v>0</v>
      </c>
      <c r="AP272" s="8">
        <v>0</v>
      </c>
      <c r="AQ272" s="8">
        <v>0</v>
      </c>
      <c r="AR272" s="8">
        <v>0</v>
      </c>
      <c r="AS272" s="8">
        <v>0.5</v>
      </c>
      <c r="AT272" s="8">
        <v>0</v>
      </c>
      <c r="AU272" s="5">
        <v>100</v>
      </c>
      <c r="AV272" s="5">
        <v>100</v>
      </c>
      <c r="AW272" s="5">
        <v>0</v>
      </c>
      <c r="AX272" s="5">
        <v>0</v>
      </c>
      <c r="AY272" s="5">
        <v>0</v>
      </c>
      <c r="AZ272" s="5">
        <v>0</v>
      </c>
      <c r="BA272" s="5">
        <v>0</v>
      </c>
      <c r="BB272" s="5">
        <v>50</v>
      </c>
      <c r="BC272" s="5">
        <v>0</v>
      </c>
      <c r="BD272" s="5">
        <v>50</v>
      </c>
      <c r="BE272" s="5">
        <v>100</v>
      </c>
      <c r="BF272" s="5">
        <v>100</v>
      </c>
      <c r="BG272" s="5">
        <v>100</v>
      </c>
      <c r="BH272" s="5">
        <v>90</v>
      </c>
      <c r="BI272" s="5">
        <v>30</v>
      </c>
      <c r="BJ272" s="5">
        <v>0</v>
      </c>
      <c r="BK272" s="5">
        <v>35</v>
      </c>
      <c r="BL272" s="5">
        <v>65</v>
      </c>
      <c r="BM272" s="5">
        <v>100</v>
      </c>
      <c r="BN272" s="5">
        <v>2</v>
      </c>
      <c r="BO272" s="5" t="s">
        <v>97</v>
      </c>
      <c r="BP272" s="5" t="s">
        <v>97</v>
      </c>
      <c r="BQ272" s="5" t="s">
        <v>98</v>
      </c>
      <c r="BR272" s="6" t="s">
        <v>97</v>
      </c>
      <c r="BS272" s="6" t="s">
        <v>97</v>
      </c>
      <c r="BT272" s="6" t="s">
        <v>97</v>
      </c>
      <c r="BU272" s="6" t="s">
        <v>97</v>
      </c>
      <c r="BV272" s="6" t="s">
        <v>97</v>
      </c>
      <c r="BW272" s="5">
        <v>3</v>
      </c>
      <c r="BX272" s="5">
        <v>3</v>
      </c>
      <c r="BY272" s="5">
        <v>3</v>
      </c>
      <c r="BZ272" s="5">
        <v>0</v>
      </c>
      <c r="CA272" s="5">
        <v>10</v>
      </c>
      <c r="CB272" s="6" t="s">
        <v>96</v>
      </c>
      <c r="CC272" s="6" t="s">
        <v>96</v>
      </c>
      <c r="CD272" s="6" t="s">
        <v>96</v>
      </c>
      <c r="CE272" s="6" t="s">
        <v>96</v>
      </c>
      <c r="CF272" s="6" t="s">
        <v>96</v>
      </c>
      <c r="CG272" s="6" t="s">
        <v>96</v>
      </c>
      <c r="CH272" s="6" t="s">
        <v>97</v>
      </c>
      <c r="CI272" s="6" t="s">
        <v>97</v>
      </c>
      <c r="CJ272" s="5">
        <v>3</v>
      </c>
      <c r="CK272" s="5">
        <v>3</v>
      </c>
      <c r="CL272" s="5">
        <v>3</v>
      </c>
      <c r="CM272" s="5">
        <v>0</v>
      </c>
      <c r="CN272" s="5">
        <v>0</v>
      </c>
      <c r="CO272" s="5">
        <v>3</v>
      </c>
    </row>
    <row r="273" spans="1:404" x14ac:dyDescent="0.3">
      <c r="A273" s="2" t="s">
        <v>444</v>
      </c>
      <c r="B273" s="2" t="s">
        <v>445</v>
      </c>
      <c r="C273" s="2" t="s">
        <v>445</v>
      </c>
      <c r="D273" s="2" t="s">
        <v>1761</v>
      </c>
      <c r="E273" s="6" t="s">
        <v>95</v>
      </c>
      <c r="F273" s="5">
        <v>97</v>
      </c>
      <c r="G273" s="5">
        <v>9</v>
      </c>
      <c r="H273" s="5">
        <v>0</v>
      </c>
      <c r="I273" s="5">
        <v>0</v>
      </c>
      <c r="J273" s="5">
        <v>3</v>
      </c>
      <c r="K273" s="5">
        <v>0</v>
      </c>
      <c r="L273" s="5">
        <v>0</v>
      </c>
      <c r="M273" s="5">
        <v>3</v>
      </c>
      <c r="N273" s="5">
        <v>1</v>
      </c>
      <c r="O273" s="5">
        <v>2</v>
      </c>
      <c r="P273" s="5">
        <v>0</v>
      </c>
      <c r="Q273" s="5">
        <v>0</v>
      </c>
      <c r="R273" s="5">
        <v>48</v>
      </c>
      <c r="S273" s="5">
        <v>0</v>
      </c>
      <c r="T273" s="5">
        <v>0</v>
      </c>
      <c r="U273" s="5">
        <v>29</v>
      </c>
      <c r="V273" s="5">
        <v>12</v>
      </c>
      <c r="W273" s="5">
        <v>8</v>
      </c>
      <c r="X273" s="5">
        <v>0</v>
      </c>
      <c r="Y273" s="5">
        <v>0</v>
      </c>
      <c r="Z273" s="5">
        <v>0</v>
      </c>
      <c r="AA273" s="6" t="s">
        <v>96</v>
      </c>
      <c r="AB273" s="6" t="s">
        <v>97</v>
      </c>
      <c r="AC273" s="7"/>
      <c r="AD273" s="7"/>
      <c r="AE273" s="7"/>
      <c r="AF273" s="7"/>
      <c r="AG273" s="7"/>
      <c r="AH273" s="6" t="s">
        <v>96</v>
      </c>
      <c r="AI273" s="7"/>
      <c r="AJ273" s="5"/>
      <c r="AK273" s="8">
        <v>0</v>
      </c>
      <c r="AL273" s="8">
        <v>0</v>
      </c>
      <c r="AM273" s="8">
        <v>1</v>
      </c>
      <c r="AN273" s="8">
        <v>0</v>
      </c>
      <c r="AO273" s="8">
        <v>0</v>
      </c>
      <c r="AP273" s="8">
        <v>0</v>
      </c>
      <c r="AQ273" s="8">
        <v>0</v>
      </c>
      <c r="AR273" s="8">
        <v>0</v>
      </c>
      <c r="AS273" s="8">
        <v>0</v>
      </c>
      <c r="AT273" s="8">
        <v>0</v>
      </c>
      <c r="AU273" s="5">
        <v>20</v>
      </c>
      <c r="AV273" s="5">
        <v>20</v>
      </c>
      <c r="AW273" s="5">
        <v>0</v>
      </c>
      <c r="AX273" s="5">
        <v>0</v>
      </c>
      <c r="AY273" s="5">
        <v>80</v>
      </c>
      <c r="AZ273" s="5">
        <v>0</v>
      </c>
      <c r="BA273" s="5">
        <v>0</v>
      </c>
      <c r="BB273" s="5">
        <v>0</v>
      </c>
      <c r="BC273" s="5">
        <v>0</v>
      </c>
      <c r="BD273" s="5">
        <v>100</v>
      </c>
      <c r="BE273" s="5">
        <v>100</v>
      </c>
      <c r="BF273" s="5">
        <v>1</v>
      </c>
      <c r="BG273" s="5">
        <v>100</v>
      </c>
      <c r="BH273" s="5">
        <v>100</v>
      </c>
      <c r="BI273" s="5">
        <v>0</v>
      </c>
      <c r="BJ273" s="5">
        <v>0</v>
      </c>
      <c r="BK273" s="5">
        <v>0</v>
      </c>
      <c r="BL273" s="5">
        <v>100</v>
      </c>
      <c r="BM273" s="5">
        <v>100</v>
      </c>
      <c r="BN273" s="5">
        <v>2</v>
      </c>
      <c r="BO273" s="5" t="s">
        <v>97</v>
      </c>
      <c r="BP273" s="5" t="s">
        <v>97</v>
      </c>
      <c r="BQ273" s="5" t="s">
        <v>98</v>
      </c>
      <c r="BR273" s="6" t="s">
        <v>96</v>
      </c>
      <c r="BS273" s="6" t="s">
        <v>97</v>
      </c>
      <c r="BT273" s="6" t="s">
        <v>97</v>
      </c>
      <c r="BU273" s="6" t="s">
        <v>96</v>
      </c>
      <c r="BV273" s="6" t="s">
        <v>97</v>
      </c>
      <c r="BW273" s="5">
        <v>1</v>
      </c>
      <c r="BX273" s="5">
        <v>1</v>
      </c>
      <c r="BY273" s="5">
        <v>1</v>
      </c>
      <c r="BZ273" s="5">
        <v>3</v>
      </c>
      <c r="CA273" s="5">
        <v>7</v>
      </c>
      <c r="CB273" s="6" t="s">
        <v>98</v>
      </c>
      <c r="CC273" s="6" t="s">
        <v>98</v>
      </c>
      <c r="CD273" s="6" t="s">
        <v>98</v>
      </c>
      <c r="CE273" s="6" t="s">
        <v>96</v>
      </c>
      <c r="CF273" s="6" t="s">
        <v>96</v>
      </c>
      <c r="CG273" s="6" t="s">
        <v>96</v>
      </c>
      <c r="CH273" s="6" t="s">
        <v>97</v>
      </c>
      <c r="CI273" s="6" t="s">
        <v>97</v>
      </c>
      <c r="CJ273" s="5">
        <v>0</v>
      </c>
      <c r="CK273" s="5">
        <v>0</v>
      </c>
      <c r="CL273" s="5">
        <v>0</v>
      </c>
      <c r="CM273" s="5">
        <v>0</v>
      </c>
      <c r="CN273" s="5">
        <v>0</v>
      </c>
      <c r="CO273" s="5">
        <v>0</v>
      </c>
    </row>
    <row r="274" spans="1:404" x14ac:dyDescent="0.3">
      <c r="A274" s="2" t="s">
        <v>444</v>
      </c>
      <c r="B274" s="2" t="s">
        <v>445</v>
      </c>
      <c r="C274" s="2" t="s">
        <v>450</v>
      </c>
      <c r="D274" s="2" t="s">
        <v>451</v>
      </c>
      <c r="E274" s="6" t="s">
        <v>95</v>
      </c>
      <c r="F274" s="5">
        <v>520</v>
      </c>
      <c r="G274" s="5">
        <v>116</v>
      </c>
      <c r="H274" s="5">
        <v>1</v>
      </c>
      <c r="I274" s="5">
        <v>16</v>
      </c>
      <c r="J274" s="5">
        <v>100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260</v>
      </c>
      <c r="R274" s="5">
        <v>260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5">
        <v>0</v>
      </c>
      <c r="AA274" s="6" t="s">
        <v>96</v>
      </c>
      <c r="AB274" s="6" t="s">
        <v>97</v>
      </c>
      <c r="AC274" s="7"/>
      <c r="AD274" s="7"/>
      <c r="AE274" s="7"/>
      <c r="AF274" s="7"/>
      <c r="AG274" s="7"/>
      <c r="AH274" s="7"/>
      <c r="AI274" s="6" t="s">
        <v>96</v>
      </c>
      <c r="AJ274" s="5"/>
      <c r="AK274" s="8">
        <v>1</v>
      </c>
      <c r="AL274" s="8">
        <v>0</v>
      </c>
      <c r="AM274" s="8">
        <v>0</v>
      </c>
      <c r="AN274" s="8">
        <v>0</v>
      </c>
      <c r="AO274" s="8">
        <v>0</v>
      </c>
      <c r="AP274" s="8">
        <v>0</v>
      </c>
      <c r="AQ274" s="8">
        <v>0</v>
      </c>
      <c r="AR274" s="8">
        <v>0</v>
      </c>
      <c r="AS274" s="8">
        <v>0</v>
      </c>
      <c r="AT274" s="8">
        <v>0</v>
      </c>
      <c r="AU274" s="5">
        <v>0</v>
      </c>
      <c r="AV274" s="5">
        <v>0</v>
      </c>
      <c r="AW274" s="5">
        <v>95</v>
      </c>
      <c r="AX274" s="5">
        <v>5</v>
      </c>
      <c r="AY274" s="5">
        <v>0</v>
      </c>
      <c r="AZ274" s="5">
        <v>0</v>
      </c>
      <c r="BA274" s="5">
        <v>0</v>
      </c>
      <c r="BB274" s="5">
        <v>100</v>
      </c>
      <c r="BC274" s="5">
        <v>0</v>
      </c>
      <c r="BD274" s="5">
        <v>0</v>
      </c>
      <c r="BE274" s="5">
        <v>100</v>
      </c>
      <c r="BF274" s="5">
        <v>100</v>
      </c>
      <c r="BG274" s="5">
        <v>100</v>
      </c>
      <c r="BH274" s="5">
        <v>100</v>
      </c>
      <c r="BI274" s="5">
        <v>50</v>
      </c>
      <c r="BJ274" s="5">
        <v>0</v>
      </c>
      <c r="BK274" s="5">
        <v>50</v>
      </c>
      <c r="BL274" s="5">
        <v>50</v>
      </c>
      <c r="BM274" s="5">
        <v>100</v>
      </c>
      <c r="BN274" s="5">
        <v>2</v>
      </c>
      <c r="BO274" s="5" t="s">
        <v>96</v>
      </c>
      <c r="BP274" s="5" t="s">
        <v>97</v>
      </c>
      <c r="BQ274" s="5" t="s">
        <v>98</v>
      </c>
      <c r="BR274" s="6" t="s">
        <v>97</v>
      </c>
      <c r="BS274" s="6" t="s">
        <v>97</v>
      </c>
      <c r="BT274" s="6" t="s">
        <v>97</v>
      </c>
      <c r="BU274" s="6" t="s">
        <v>96</v>
      </c>
      <c r="BV274" s="6" t="s">
        <v>97</v>
      </c>
      <c r="BW274" s="5">
        <v>5</v>
      </c>
      <c r="BX274" s="5">
        <v>1</v>
      </c>
      <c r="BY274" s="5">
        <v>1</v>
      </c>
      <c r="BZ274" s="5">
        <v>0</v>
      </c>
      <c r="CA274" s="5">
        <v>3</v>
      </c>
      <c r="CB274" s="6" t="s">
        <v>98</v>
      </c>
      <c r="CC274" s="6" t="s">
        <v>98</v>
      </c>
      <c r="CD274" s="6" t="s">
        <v>98</v>
      </c>
      <c r="CE274" s="6" t="s">
        <v>98</v>
      </c>
      <c r="CF274" s="6" t="s">
        <v>96</v>
      </c>
      <c r="CG274" s="6" t="s">
        <v>96</v>
      </c>
      <c r="CH274" s="6" t="s">
        <v>96</v>
      </c>
      <c r="CI274" s="6" t="s">
        <v>97</v>
      </c>
      <c r="CJ274" s="5">
        <v>0</v>
      </c>
      <c r="CK274" s="5">
        <v>5</v>
      </c>
      <c r="CL274" s="5">
        <v>12</v>
      </c>
      <c r="CM274" s="5">
        <v>0</v>
      </c>
      <c r="CN274" s="5">
        <v>0</v>
      </c>
      <c r="CO274" s="5">
        <v>0</v>
      </c>
      <c r="ON274" s="37"/>
    </row>
    <row r="275" spans="1:404" x14ac:dyDescent="0.3">
      <c r="A275" s="2" t="s">
        <v>444</v>
      </c>
      <c r="B275" s="2" t="s">
        <v>445</v>
      </c>
      <c r="C275" s="2" t="s">
        <v>452</v>
      </c>
      <c r="D275" s="2" t="s">
        <v>453</v>
      </c>
      <c r="E275" s="6" t="s">
        <v>104</v>
      </c>
      <c r="F275" s="5">
        <v>92</v>
      </c>
      <c r="G275" s="5">
        <v>10</v>
      </c>
      <c r="H275" s="5">
        <v>0</v>
      </c>
      <c r="I275" s="5">
        <v>10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92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0</v>
      </c>
      <c r="Y275" s="5">
        <v>0</v>
      </c>
      <c r="Z275" s="6">
        <v>0</v>
      </c>
      <c r="AA275" s="6" t="s">
        <v>96</v>
      </c>
      <c r="AB275" s="6" t="s">
        <v>97</v>
      </c>
      <c r="AC275" s="6" t="s">
        <v>96</v>
      </c>
      <c r="AD275" s="7"/>
      <c r="AE275" s="7"/>
      <c r="AF275" s="7"/>
      <c r="AG275" s="7"/>
      <c r="AH275" s="7"/>
      <c r="AI275" s="7"/>
      <c r="AJ275" s="5">
        <v>250</v>
      </c>
      <c r="AK275" s="8">
        <v>1</v>
      </c>
      <c r="AL275" s="8">
        <v>0</v>
      </c>
      <c r="AM275" s="8">
        <v>0</v>
      </c>
      <c r="AN275" s="8">
        <v>0</v>
      </c>
      <c r="AO275" s="8">
        <v>0</v>
      </c>
      <c r="AP275" s="8">
        <v>0</v>
      </c>
      <c r="AQ275" s="8">
        <v>0</v>
      </c>
      <c r="AR275" s="8">
        <v>0</v>
      </c>
      <c r="AS275" s="8">
        <v>0</v>
      </c>
      <c r="AT275" s="8">
        <v>0</v>
      </c>
      <c r="AU275" s="5">
        <v>100</v>
      </c>
      <c r="AV275" s="5">
        <v>100</v>
      </c>
      <c r="AW275" s="5">
        <v>0</v>
      </c>
      <c r="AX275" s="5">
        <v>0</v>
      </c>
      <c r="AY275" s="5">
        <v>0</v>
      </c>
      <c r="AZ275" s="5">
        <v>0</v>
      </c>
      <c r="BA275" s="5">
        <v>0</v>
      </c>
      <c r="BB275" s="5">
        <v>0</v>
      </c>
      <c r="BC275" s="5">
        <v>0</v>
      </c>
      <c r="BD275" s="5">
        <v>100</v>
      </c>
      <c r="BE275" s="5">
        <v>95</v>
      </c>
      <c r="BF275" s="5">
        <v>95</v>
      </c>
      <c r="BG275" s="5">
        <v>0</v>
      </c>
      <c r="BH275" s="5">
        <v>0</v>
      </c>
      <c r="BI275" s="5">
        <v>0</v>
      </c>
      <c r="BJ275" s="5">
        <v>0</v>
      </c>
      <c r="BK275" s="5">
        <v>0</v>
      </c>
      <c r="BL275" s="5">
        <v>100</v>
      </c>
      <c r="BM275" s="5">
        <v>100</v>
      </c>
      <c r="BN275" s="5">
        <v>2</v>
      </c>
      <c r="BO275" s="5" t="s">
        <v>97</v>
      </c>
      <c r="BP275" s="5" t="s">
        <v>96</v>
      </c>
      <c r="BQ275" s="5">
        <v>1</v>
      </c>
      <c r="BR275" s="6" t="s">
        <v>96</v>
      </c>
      <c r="BS275" s="6" t="s">
        <v>97</v>
      </c>
      <c r="BT275" s="6" t="s">
        <v>97</v>
      </c>
      <c r="BU275" s="6" t="s">
        <v>97</v>
      </c>
      <c r="BV275" s="6" t="s">
        <v>97</v>
      </c>
      <c r="BW275" s="5">
        <v>1</v>
      </c>
      <c r="BX275" s="5">
        <v>1</v>
      </c>
      <c r="BY275" s="5">
        <v>1</v>
      </c>
      <c r="BZ275" s="5">
        <v>1</v>
      </c>
      <c r="CA275" s="5">
        <v>13</v>
      </c>
      <c r="CB275" s="6" t="s">
        <v>98</v>
      </c>
      <c r="CC275" s="6" t="s">
        <v>98</v>
      </c>
      <c r="CD275" s="6" t="s">
        <v>98</v>
      </c>
      <c r="CE275" s="6" t="s">
        <v>96</v>
      </c>
      <c r="CF275" s="6" t="s">
        <v>96</v>
      </c>
      <c r="CG275" s="6" t="s">
        <v>96</v>
      </c>
      <c r="CH275" s="6" t="s">
        <v>97</v>
      </c>
      <c r="CI275" s="7" t="s">
        <v>97</v>
      </c>
      <c r="CJ275" s="5">
        <v>3</v>
      </c>
      <c r="CK275" s="5">
        <v>3</v>
      </c>
      <c r="CL275" s="5">
        <v>6</v>
      </c>
      <c r="CM275" s="5">
        <v>0</v>
      </c>
      <c r="CN275" s="5">
        <v>0</v>
      </c>
      <c r="CO275" s="5">
        <v>1</v>
      </c>
    </row>
    <row r="276" spans="1:404" x14ac:dyDescent="0.3">
      <c r="A276" s="2" t="s">
        <v>444</v>
      </c>
      <c r="B276" s="2" t="s">
        <v>445</v>
      </c>
      <c r="C276" s="2" t="s">
        <v>452</v>
      </c>
      <c r="D276" s="2" t="s">
        <v>454</v>
      </c>
      <c r="E276" s="6" t="s">
        <v>102</v>
      </c>
      <c r="F276" s="5">
        <v>32</v>
      </c>
      <c r="G276" s="5">
        <v>4</v>
      </c>
      <c r="H276" s="5">
        <v>0</v>
      </c>
      <c r="I276" s="5">
        <v>0</v>
      </c>
      <c r="J276" s="5">
        <v>4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32</v>
      </c>
      <c r="S276" s="5">
        <v>0</v>
      </c>
      <c r="T276" s="5">
        <v>0</v>
      </c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6">
        <v>0</v>
      </c>
      <c r="AA276" s="6" t="s">
        <v>96</v>
      </c>
      <c r="AB276" s="6" t="s">
        <v>97</v>
      </c>
      <c r="AC276" s="7"/>
      <c r="AD276" s="7"/>
      <c r="AE276" s="7"/>
      <c r="AF276" s="7"/>
      <c r="AG276" s="7"/>
      <c r="AH276" s="7"/>
      <c r="AI276" s="6" t="s">
        <v>96</v>
      </c>
      <c r="AJ276" s="5"/>
      <c r="AK276" s="8">
        <v>1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0</v>
      </c>
      <c r="AS276" s="8">
        <v>0</v>
      </c>
      <c r="AT276" s="8">
        <v>0</v>
      </c>
      <c r="AU276" s="5">
        <v>100</v>
      </c>
      <c r="AV276" s="5">
        <v>100</v>
      </c>
      <c r="AW276" s="5">
        <v>0</v>
      </c>
      <c r="AX276" s="5">
        <v>0</v>
      </c>
      <c r="AY276" s="5">
        <v>0</v>
      </c>
      <c r="AZ276" s="5">
        <v>50</v>
      </c>
      <c r="BA276" s="5">
        <v>0</v>
      </c>
      <c r="BB276" s="5">
        <v>50</v>
      </c>
      <c r="BC276" s="5">
        <v>0</v>
      </c>
      <c r="BD276" s="5">
        <v>50</v>
      </c>
      <c r="BE276" s="5">
        <v>100</v>
      </c>
      <c r="BF276" s="5">
        <v>100</v>
      </c>
      <c r="BG276" s="5">
        <v>0</v>
      </c>
      <c r="BH276" s="5">
        <v>0</v>
      </c>
      <c r="BI276" s="5">
        <v>0</v>
      </c>
      <c r="BJ276" s="5">
        <v>0</v>
      </c>
      <c r="BK276" s="5">
        <v>0</v>
      </c>
      <c r="BL276" s="5">
        <v>100</v>
      </c>
      <c r="BM276" s="5">
        <v>100</v>
      </c>
      <c r="BN276" s="5">
        <v>2</v>
      </c>
      <c r="BO276" s="5" t="s">
        <v>96</v>
      </c>
      <c r="BP276" s="5" t="s">
        <v>97</v>
      </c>
      <c r="BQ276" s="5" t="s">
        <v>98</v>
      </c>
      <c r="BR276" s="6" t="s">
        <v>97</v>
      </c>
      <c r="BS276" s="6" t="s">
        <v>97</v>
      </c>
      <c r="BT276" s="6" t="s">
        <v>97</v>
      </c>
      <c r="BU276" s="6" t="s">
        <v>97</v>
      </c>
      <c r="BV276" s="6" t="s">
        <v>97</v>
      </c>
      <c r="BW276" s="5">
        <v>4</v>
      </c>
      <c r="BX276" s="5">
        <v>4</v>
      </c>
      <c r="BY276" s="5">
        <v>4</v>
      </c>
      <c r="BZ276" s="5">
        <v>4</v>
      </c>
      <c r="CA276" s="5">
        <v>13</v>
      </c>
      <c r="CB276" s="6" t="s">
        <v>98</v>
      </c>
      <c r="CC276" s="6" t="s">
        <v>98</v>
      </c>
      <c r="CD276" s="6" t="s">
        <v>98</v>
      </c>
      <c r="CE276" s="6" t="s">
        <v>96</v>
      </c>
      <c r="CF276" s="6" t="s">
        <v>96</v>
      </c>
      <c r="CG276" s="6" t="s">
        <v>97</v>
      </c>
      <c r="CH276" s="6" t="s">
        <v>97</v>
      </c>
      <c r="CI276" s="7" t="s">
        <v>97</v>
      </c>
      <c r="CJ276" s="5">
        <v>3</v>
      </c>
      <c r="CK276" s="5">
        <v>3</v>
      </c>
      <c r="CL276" s="5">
        <v>6</v>
      </c>
      <c r="CM276" s="5">
        <v>1</v>
      </c>
      <c r="CN276" s="5">
        <v>2</v>
      </c>
      <c r="CO276" s="5">
        <v>0</v>
      </c>
      <c r="ON276" s="37"/>
    </row>
    <row r="277" spans="1:404" x14ac:dyDescent="0.3">
      <c r="A277" s="2" t="s">
        <v>444</v>
      </c>
      <c r="B277" s="2" t="s">
        <v>445</v>
      </c>
      <c r="C277" s="2" t="s">
        <v>455</v>
      </c>
      <c r="D277" s="2" t="s">
        <v>456</v>
      </c>
      <c r="E277" s="6" t="s">
        <v>95</v>
      </c>
      <c r="F277" s="5">
        <v>80</v>
      </c>
      <c r="G277" s="5">
        <v>14</v>
      </c>
      <c r="H277" s="5">
        <v>0</v>
      </c>
      <c r="I277" s="5">
        <v>0</v>
      </c>
      <c r="J277" s="5">
        <v>14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80</v>
      </c>
      <c r="S277" s="5">
        <v>0</v>
      </c>
      <c r="T277" s="5">
        <v>0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6">
        <v>0</v>
      </c>
      <c r="AA277" s="6" t="s">
        <v>96</v>
      </c>
      <c r="AB277" s="6" t="s">
        <v>97</v>
      </c>
      <c r="AC277" s="7"/>
      <c r="AD277" s="7"/>
      <c r="AE277" s="7"/>
      <c r="AF277" s="7"/>
      <c r="AG277" s="7"/>
      <c r="AH277" s="7"/>
      <c r="AI277" s="6" t="s">
        <v>96</v>
      </c>
      <c r="AJ277" s="5"/>
      <c r="AK277" s="8">
        <v>0.5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0.5</v>
      </c>
      <c r="AU277" s="5">
        <v>0</v>
      </c>
      <c r="AV277" s="5">
        <v>0</v>
      </c>
      <c r="AW277" s="5">
        <v>0</v>
      </c>
      <c r="AX277" s="5">
        <v>100</v>
      </c>
      <c r="AY277" s="5">
        <v>0</v>
      </c>
      <c r="AZ277" s="5">
        <v>0</v>
      </c>
      <c r="BA277" s="5">
        <v>0</v>
      </c>
      <c r="BB277" s="5">
        <v>0</v>
      </c>
      <c r="BC277" s="5">
        <v>0</v>
      </c>
      <c r="BD277" s="5">
        <v>100</v>
      </c>
      <c r="BE277" s="5">
        <v>0</v>
      </c>
      <c r="BF277" s="5">
        <v>0</v>
      </c>
      <c r="BG277" s="5">
        <v>0</v>
      </c>
      <c r="BH277" s="5">
        <v>0</v>
      </c>
      <c r="BI277" s="5">
        <v>0</v>
      </c>
      <c r="BJ277" s="5">
        <v>0</v>
      </c>
      <c r="BK277" s="5">
        <v>0</v>
      </c>
      <c r="BL277" s="5">
        <v>100</v>
      </c>
      <c r="BM277" s="5">
        <v>0</v>
      </c>
      <c r="BN277" s="5" t="s">
        <v>98</v>
      </c>
      <c r="BO277" s="5" t="s">
        <v>97</v>
      </c>
      <c r="BP277" s="5" t="s">
        <v>97</v>
      </c>
      <c r="BQ277" s="5" t="s">
        <v>98</v>
      </c>
      <c r="BR277" s="6" t="s">
        <v>97</v>
      </c>
      <c r="BS277" s="6" t="s">
        <v>97</v>
      </c>
      <c r="BT277" s="6" t="s">
        <v>97</v>
      </c>
      <c r="BU277" s="6" t="s">
        <v>97</v>
      </c>
      <c r="BV277" s="6" t="s">
        <v>97</v>
      </c>
      <c r="BW277" s="5">
        <v>0</v>
      </c>
      <c r="BX277" s="5">
        <v>4</v>
      </c>
      <c r="BY277" s="5">
        <v>4</v>
      </c>
      <c r="BZ277" s="5">
        <v>4</v>
      </c>
      <c r="CA277" s="5">
        <v>20</v>
      </c>
      <c r="CB277" s="6" t="s">
        <v>96</v>
      </c>
      <c r="CC277" s="6" t="s">
        <v>96</v>
      </c>
      <c r="CD277" s="6" t="s">
        <v>96</v>
      </c>
      <c r="CE277" s="6" t="s">
        <v>96</v>
      </c>
      <c r="CF277" s="6" t="s">
        <v>96</v>
      </c>
      <c r="CG277" s="7" t="s">
        <v>96</v>
      </c>
      <c r="CH277" s="7" t="s">
        <v>96</v>
      </c>
      <c r="CI277" s="7" t="s">
        <v>96</v>
      </c>
      <c r="CJ277" s="5">
        <v>4</v>
      </c>
      <c r="CK277" s="5">
        <v>10</v>
      </c>
      <c r="CL277" s="5">
        <v>16</v>
      </c>
      <c r="CM277" s="5">
        <v>1</v>
      </c>
      <c r="CN277" s="5">
        <v>0</v>
      </c>
      <c r="CO277" s="5">
        <v>1</v>
      </c>
      <c r="ON277" s="37"/>
    </row>
    <row r="278" spans="1:404" x14ac:dyDescent="0.3">
      <c r="A278" s="2" t="s">
        <v>444</v>
      </c>
      <c r="B278" s="2" t="s">
        <v>445</v>
      </c>
      <c r="C278" s="2" t="s">
        <v>457</v>
      </c>
      <c r="D278" s="2" t="s">
        <v>458</v>
      </c>
      <c r="E278" s="6" t="s">
        <v>95</v>
      </c>
      <c r="F278" s="5">
        <v>284</v>
      </c>
      <c r="G278" s="5">
        <v>36</v>
      </c>
      <c r="H278" s="5">
        <v>3</v>
      </c>
      <c r="I278" s="5">
        <v>15</v>
      </c>
      <c r="J278" s="5">
        <v>10</v>
      </c>
      <c r="K278" s="5">
        <v>0</v>
      </c>
      <c r="L278" s="5">
        <v>0</v>
      </c>
      <c r="M278" s="5">
        <v>5</v>
      </c>
      <c r="N278" s="5">
        <v>6</v>
      </c>
      <c r="O278" s="5">
        <v>0</v>
      </c>
      <c r="P278" s="5">
        <v>0</v>
      </c>
      <c r="Q278" s="5">
        <v>104</v>
      </c>
      <c r="R278" s="5">
        <v>90</v>
      </c>
      <c r="S278" s="5">
        <v>0</v>
      </c>
      <c r="T278" s="5">
        <v>0</v>
      </c>
      <c r="U278" s="5">
        <v>30</v>
      </c>
      <c r="V278" s="5">
        <v>60</v>
      </c>
      <c r="W278" s="5">
        <v>0</v>
      </c>
      <c r="X278" s="5">
        <v>0</v>
      </c>
      <c r="Y278" s="5">
        <v>15</v>
      </c>
      <c r="Z278" s="5">
        <v>104</v>
      </c>
      <c r="AA278" s="6" t="s">
        <v>96</v>
      </c>
      <c r="AB278" s="6" t="s">
        <v>97</v>
      </c>
      <c r="AC278" s="7"/>
      <c r="AD278" s="7"/>
      <c r="AE278" s="7"/>
      <c r="AF278" s="7"/>
      <c r="AG278" s="7"/>
      <c r="AH278" s="7"/>
      <c r="AI278" s="6" t="s">
        <v>96</v>
      </c>
      <c r="AJ278" s="5"/>
      <c r="AK278" s="8">
        <v>0.10000000000000002</v>
      </c>
      <c r="AL278" s="8">
        <v>0.70000000000000007</v>
      </c>
      <c r="AM278" s="8">
        <v>0.10000000000000002</v>
      </c>
      <c r="AN278" s="8">
        <v>0</v>
      </c>
      <c r="AO278" s="8">
        <v>0</v>
      </c>
      <c r="AP278" s="8">
        <v>0</v>
      </c>
      <c r="AQ278" s="8">
        <v>0.10000000000000002</v>
      </c>
      <c r="AR278" s="8">
        <v>0</v>
      </c>
      <c r="AS278" s="8">
        <v>0</v>
      </c>
      <c r="AT278" s="8">
        <v>0</v>
      </c>
      <c r="AU278" s="5">
        <v>25</v>
      </c>
      <c r="AV278" s="5">
        <v>25</v>
      </c>
      <c r="AW278" s="5">
        <v>2</v>
      </c>
      <c r="AX278" s="5">
        <v>0</v>
      </c>
      <c r="AY278" s="5">
        <v>73</v>
      </c>
      <c r="AZ278" s="5">
        <v>40</v>
      </c>
      <c r="BA278" s="5">
        <v>40</v>
      </c>
      <c r="BB278" s="5">
        <v>20</v>
      </c>
      <c r="BC278" s="5">
        <v>0</v>
      </c>
      <c r="BD278" s="5">
        <v>40</v>
      </c>
      <c r="BE278" s="5">
        <v>90</v>
      </c>
      <c r="BF278" s="5">
        <v>90</v>
      </c>
      <c r="BG278" s="5">
        <v>90</v>
      </c>
      <c r="BH278" s="5">
        <v>0</v>
      </c>
      <c r="BI278" s="5">
        <v>0</v>
      </c>
      <c r="BJ278" s="5">
        <v>0</v>
      </c>
      <c r="BK278" s="5">
        <v>0</v>
      </c>
      <c r="BL278" s="5">
        <v>100</v>
      </c>
      <c r="BM278" s="5">
        <v>50</v>
      </c>
      <c r="BN278" s="5">
        <v>2</v>
      </c>
      <c r="BO278" s="5" t="s">
        <v>96</v>
      </c>
      <c r="BP278" s="5" t="s">
        <v>96</v>
      </c>
      <c r="BQ278" s="5">
        <v>8</v>
      </c>
      <c r="BR278" s="6" t="s">
        <v>96</v>
      </c>
      <c r="BS278" s="6" t="s">
        <v>97</v>
      </c>
      <c r="BT278" s="6" t="s">
        <v>97</v>
      </c>
      <c r="BU278" s="6" t="s">
        <v>97</v>
      </c>
      <c r="BV278" s="6" t="s">
        <v>97</v>
      </c>
      <c r="BW278" s="5">
        <v>1</v>
      </c>
      <c r="BX278" s="5">
        <v>1</v>
      </c>
      <c r="BY278" s="5">
        <v>1</v>
      </c>
      <c r="BZ278" s="5">
        <v>1</v>
      </c>
      <c r="CA278" s="5">
        <v>10</v>
      </c>
      <c r="CB278" s="6" t="s">
        <v>98</v>
      </c>
      <c r="CC278" s="6" t="s">
        <v>98</v>
      </c>
      <c r="CD278" s="6" t="s">
        <v>98</v>
      </c>
      <c r="CE278" s="6" t="s">
        <v>98</v>
      </c>
      <c r="CF278" s="6" t="s">
        <v>96</v>
      </c>
      <c r="CG278" s="6" t="s">
        <v>96</v>
      </c>
      <c r="CH278" s="6" t="s">
        <v>96</v>
      </c>
      <c r="CI278" s="6" t="s">
        <v>96</v>
      </c>
      <c r="CJ278" s="5">
        <v>1</v>
      </c>
      <c r="CK278" s="5">
        <v>1</v>
      </c>
      <c r="CL278" s="5">
        <v>16</v>
      </c>
      <c r="CM278" s="5">
        <v>5</v>
      </c>
      <c r="CN278" s="5">
        <v>2</v>
      </c>
      <c r="CO278" s="5">
        <v>1</v>
      </c>
      <c r="ON278" s="37"/>
    </row>
    <row r="279" spans="1:404" x14ac:dyDescent="0.3">
      <c r="A279" s="2" t="s">
        <v>444</v>
      </c>
      <c r="B279" s="2" t="s">
        <v>445</v>
      </c>
      <c r="C279" s="2" t="s">
        <v>459</v>
      </c>
      <c r="D279" s="2" t="s">
        <v>460</v>
      </c>
      <c r="E279" s="6" t="s">
        <v>104</v>
      </c>
      <c r="F279" s="5">
        <v>776</v>
      </c>
      <c r="G279" s="5">
        <v>77</v>
      </c>
      <c r="H279" s="5">
        <v>11</v>
      </c>
      <c r="I279" s="5">
        <v>37</v>
      </c>
      <c r="J279" s="5">
        <v>7</v>
      </c>
      <c r="K279" s="5">
        <v>0</v>
      </c>
      <c r="L279" s="5">
        <v>1</v>
      </c>
      <c r="M279" s="5">
        <v>4</v>
      </c>
      <c r="N279" s="5">
        <v>21</v>
      </c>
      <c r="O279" s="5">
        <v>7</v>
      </c>
      <c r="P279" s="5">
        <v>0</v>
      </c>
      <c r="Q279" s="5">
        <v>427</v>
      </c>
      <c r="R279" s="5">
        <v>62</v>
      </c>
      <c r="S279" s="5">
        <v>0</v>
      </c>
      <c r="T279" s="5">
        <v>9</v>
      </c>
      <c r="U279" s="5">
        <v>21</v>
      </c>
      <c r="V279" s="5">
        <v>194</v>
      </c>
      <c r="W279" s="5">
        <v>63</v>
      </c>
      <c r="X279" s="5">
        <v>0</v>
      </c>
      <c r="Y279" s="5">
        <v>37</v>
      </c>
      <c r="Z279" s="5">
        <v>359</v>
      </c>
      <c r="AA279" s="6" t="s">
        <v>96</v>
      </c>
      <c r="AB279" s="6" t="s">
        <v>97</v>
      </c>
      <c r="AC279" s="7"/>
      <c r="AD279" s="7"/>
      <c r="AE279" s="9" t="s">
        <v>96</v>
      </c>
      <c r="AF279" s="7"/>
      <c r="AG279" s="7"/>
      <c r="AH279" s="7"/>
      <c r="AI279" s="7"/>
      <c r="AJ279" s="5">
        <v>1750</v>
      </c>
      <c r="AK279" s="8">
        <v>0</v>
      </c>
      <c r="AL279" s="8">
        <v>1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5">
        <v>94</v>
      </c>
      <c r="AV279" s="5">
        <v>94</v>
      </c>
      <c r="AW279" s="5">
        <v>0</v>
      </c>
      <c r="AX279" s="5">
        <v>6</v>
      </c>
      <c r="AY279" s="5">
        <v>0</v>
      </c>
      <c r="AZ279" s="5">
        <v>97</v>
      </c>
      <c r="BA279" s="5">
        <v>95</v>
      </c>
      <c r="BB279" s="5">
        <v>0</v>
      </c>
      <c r="BC279" s="5">
        <v>0</v>
      </c>
      <c r="BD279" s="5">
        <v>5</v>
      </c>
      <c r="BE279" s="5">
        <v>100</v>
      </c>
      <c r="BF279" s="5">
        <v>95</v>
      </c>
      <c r="BG279" s="5">
        <v>0</v>
      </c>
      <c r="BH279" s="5">
        <v>0</v>
      </c>
      <c r="BI279" s="5">
        <v>0</v>
      </c>
      <c r="BJ279" s="5">
        <v>0</v>
      </c>
      <c r="BK279" s="5">
        <v>0</v>
      </c>
      <c r="BL279" s="5">
        <v>100</v>
      </c>
      <c r="BM279" s="5">
        <v>0</v>
      </c>
      <c r="BN279" s="5" t="s">
        <v>98</v>
      </c>
      <c r="BO279" s="5" t="s">
        <v>97</v>
      </c>
      <c r="BP279" s="5" t="s">
        <v>96</v>
      </c>
      <c r="BQ279" s="5">
        <v>2</v>
      </c>
      <c r="BR279" s="6" t="s">
        <v>97</v>
      </c>
      <c r="BS279" s="6" t="s">
        <v>97</v>
      </c>
      <c r="BT279" s="6" t="s">
        <v>97</v>
      </c>
      <c r="BU279" s="6" t="s">
        <v>96</v>
      </c>
      <c r="BV279" s="6" t="s">
        <v>97</v>
      </c>
      <c r="BW279" s="5">
        <v>0</v>
      </c>
      <c r="BX279" s="5">
        <v>2</v>
      </c>
      <c r="BY279" s="5">
        <v>2</v>
      </c>
      <c r="BZ279" s="5">
        <v>2</v>
      </c>
      <c r="CA279" s="5">
        <v>28</v>
      </c>
      <c r="CB279" s="6" t="s">
        <v>97</v>
      </c>
      <c r="CC279" s="6" t="s">
        <v>97</v>
      </c>
      <c r="CD279" s="6" t="s">
        <v>97</v>
      </c>
      <c r="CE279" s="6" t="s">
        <v>97</v>
      </c>
      <c r="CF279" s="6" t="s">
        <v>96</v>
      </c>
      <c r="CG279" s="6" t="s">
        <v>96</v>
      </c>
      <c r="CH279" s="6" t="s">
        <v>96</v>
      </c>
      <c r="CI279" s="6" t="s">
        <v>96</v>
      </c>
      <c r="CJ279" s="5">
        <v>2</v>
      </c>
      <c r="CK279" s="5">
        <v>2</v>
      </c>
      <c r="CL279" s="5">
        <v>20</v>
      </c>
      <c r="CM279" s="5">
        <v>2</v>
      </c>
      <c r="CN279" s="5">
        <v>3</v>
      </c>
      <c r="CO279" s="5">
        <v>2</v>
      </c>
    </row>
    <row r="280" spans="1:404" x14ac:dyDescent="0.3">
      <c r="A280" s="2" t="s">
        <v>444</v>
      </c>
      <c r="B280" s="2" t="s">
        <v>445</v>
      </c>
      <c r="C280" s="2" t="s">
        <v>459</v>
      </c>
      <c r="D280" s="2" t="s">
        <v>461</v>
      </c>
      <c r="E280" s="6" t="s">
        <v>104</v>
      </c>
      <c r="F280" s="5">
        <v>709</v>
      </c>
      <c r="G280" s="5">
        <v>53</v>
      </c>
      <c r="H280" s="5">
        <v>1</v>
      </c>
      <c r="I280" s="5">
        <v>24</v>
      </c>
      <c r="J280" s="5">
        <v>0</v>
      </c>
      <c r="K280" s="5">
        <v>4</v>
      </c>
      <c r="L280" s="5">
        <v>0</v>
      </c>
      <c r="M280" s="5">
        <v>2</v>
      </c>
      <c r="N280" s="5">
        <v>23</v>
      </c>
      <c r="O280" s="5">
        <v>0</v>
      </c>
      <c r="P280" s="5">
        <v>0</v>
      </c>
      <c r="Q280" s="5">
        <v>359</v>
      </c>
      <c r="R280" s="5">
        <v>0</v>
      </c>
      <c r="S280" s="5">
        <v>80</v>
      </c>
      <c r="T280" s="5">
        <v>0</v>
      </c>
      <c r="U280" s="5">
        <v>10</v>
      </c>
      <c r="V280" s="5">
        <v>260</v>
      </c>
      <c r="W280" s="5">
        <v>0</v>
      </c>
      <c r="X280" s="5">
        <v>0</v>
      </c>
      <c r="Y280" s="5">
        <v>24</v>
      </c>
      <c r="Z280" s="5">
        <v>145</v>
      </c>
      <c r="AA280" s="6" t="s">
        <v>96</v>
      </c>
      <c r="AB280" s="6" t="s">
        <v>97</v>
      </c>
      <c r="AC280" s="7"/>
      <c r="AD280" s="7"/>
      <c r="AE280" s="9" t="s">
        <v>96</v>
      </c>
      <c r="AF280" s="7"/>
      <c r="AG280" s="7"/>
      <c r="AH280" s="7"/>
      <c r="AI280" s="7"/>
      <c r="AJ280" s="5">
        <v>1100</v>
      </c>
      <c r="AK280" s="8">
        <v>0</v>
      </c>
      <c r="AL280" s="8">
        <v>1</v>
      </c>
      <c r="AM280" s="8">
        <v>0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5">
        <v>98</v>
      </c>
      <c r="AV280" s="5">
        <v>90</v>
      </c>
      <c r="AW280" s="5">
        <v>0</v>
      </c>
      <c r="AX280" s="5">
        <v>10</v>
      </c>
      <c r="AY280" s="5">
        <v>0</v>
      </c>
      <c r="AZ280" s="5">
        <v>97</v>
      </c>
      <c r="BA280" s="5">
        <v>96</v>
      </c>
      <c r="BB280" s="5">
        <v>0</v>
      </c>
      <c r="BC280" s="5">
        <v>0</v>
      </c>
      <c r="BD280" s="5">
        <v>4</v>
      </c>
      <c r="BE280" s="5">
        <v>100</v>
      </c>
      <c r="BF280" s="5">
        <v>95</v>
      </c>
      <c r="BG280" s="5">
        <v>0</v>
      </c>
      <c r="BH280" s="5">
        <v>0</v>
      </c>
      <c r="BI280" s="5">
        <v>0</v>
      </c>
      <c r="BJ280" s="5">
        <v>0</v>
      </c>
      <c r="BK280" s="5">
        <v>0</v>
      </c>
      <c r="BL280" s="5">
        <v>100</v>
      </c>
      <c r="BM280" s="5">
        <v>0</v>
      </c>
      <c r="BN280" s="5" t="s">
        <v>98</v>
      </c>
      <c r="BO280" s="5" t="s">
        <v>97</v>
      </c>
      <c r="BP280" s="5" t="s">
        <v>96</v>
      </c>
      <c r="BQ280" s="5">
        <v>2</v>
      </c>
      <c r="BR280" s="6" t="s">
        <v>97</v>
      </c>
      <c r="BS280" s="6" t="s">
        <v>97</v>
      </c>
      <c r="BT280" s="6" t="s">
        <v>97</v>
      </c>
      <c r="BU280" s="6" t="s">
        <v>96</v>
      </c>
      <c r="BV280" s="6" t="s">
        <v>97</v>
      </c>
      <c r="BW280" s="5">
        <v>1</v>
      </c>
      <c r="BX280" s="5">
        <v>1</v>
      </c>
      <c r="BY280" s="5">
        <v>1</v>
      </c>
      <c r="BZ280" s="5">
        <v>1</v>
      </c>
      <c r="CA280" s="5">
        <v>28</v>
      </c>
      <c r="CB280" s="6" t="s">
        <v>97</v>
      </c>
      <c r="CC280" s="6" t="s">
        <v>97</v>
      </c>
      <c r="CD280" s="6" t="s">
        <v>97</v>
      </c>
      <c r="CE280" s="6" t="s">
        <v>97</v>
      </c>
      <c r="CF280" s="6" t="s">
        <v>96</v>
      </c>
      <c r="CG280" s="6" t="s">
        <v>96</v>
      </c>
      <c r="CH280" s="6" t="s">
        <v>96</v>
      </c>
      <c r="CI280" s="6" t="s">
        <v>96</v>
      </c>
      <c r="CJ280" s="5">
        <v>1</v>
      </c>
      <c r="CK280" s="5">
        <v>1</v>
      </c>
      <c r="CL280" s="5">
        <v>20</v>
      </c>
      <c r="CM280" s="5">
        <v>1</v>
      </c>
      <c r="CN280" s="5">
        <v>2</v>
      </c>
      <c r="CO280" s="5">
        <v>1</v>
      </c>
    </row>
    <row r="281" spans="1:404" x14ac:dyDescent="0.3">
      <c r="A281" s="2" t="s">
        <v>444</v>
      </c>
      <c r="B281" s="2" t="s">
        <v>445</v>
      </c>
      <c r="C281" s="2" t="s">
        <v>459</v>
      </c>
      <c r="D281" s="2" t="s">
        <v>462</v>
      </c>
      <c r="E281" s="6" t="s">
        <v>104</v>
      </c>
      <c r="F281" s="5">
        <v>267</v>
      </c>
      <c r="G281" s="5">
        <v>37</v>
      </c>
      <c r="H281" s="5">
        <v>5</v>
      </c>
      <c r="I281" s="5">
        <v>20</v>
      </c>
      <c r="J281" s="5">
        <v>1</v>
      </c>
      <c r="K281" s="5">
        <v>3</v>
      </c>
      <c r="L281" s="5">
        <v>0</v>
      </c>
      <c r="M281" s="5">
        <v>2</v>
      </c>
      <c r="N281" s="5">
        <v>11</v>
      </c>
      <c r="O281" s="5">
        <v>0</v>
      </c>
      <c r="P281" s="5">
        <v>0</v>
      </c>
      <c r="Q281" s="5">
        <v>145</v>
      </c>
      <c r="R281" s="5">
        <v>20</v>
      </c>
      <c r="S281" s="5">
        <v>30</v>
      </c>
      <c r="T281" s="5">
        <v>0</v>
      </c>
      <c r="U281" s="5">
        <v>0</v>
      </c>
      <c r="V281" s="5">
        <v>72</v>
      </c>
      <c r="W281" s="5">
        <v>0</v>
      </c>
      <c r="X281" s="5">
        <v>0</v>
      </c>
      <c r="Y281" s="5">
        <v>20</v>
      </c>
      <c r="Z281" s="5">
        <v>147</v>
      </c>
      <c r="AA281" s="6" t="s">
        <v>96</v>
      </c>
      <c r="AB281" s="6" t="s">
        <v>97</v>
      </c>
      <c r="AC281" s="7" t="s">
        <v>96</v>
      </c>
      <c r="AD281" s="7"/>
      <c r="AE281" s="9" t="s">
        <v>96</v>
      </c>
      <c r="AF281" s="7"/>
      <c r="AG281" s="7"/>
      <c r="AH281" s="7"/>
      <c r="AI281" s="7"/>
      <c r="AJ281" s="5">
        <v>2500</v>
      </c>
      <c r="AK281" s="8">
        <v>0</v>
      </c>
      <c r="AL281" s="8">
        <v>1</v>
      </c>
      <c r="AM281" s="8">
        <v>0</v>
      </c>
      <c r="AN281" s="8">
        <v>0</v>
      </c>
      <c r="AO281" s="8">
        <v>0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5">
        <v>97</v>
      </c>
      <c r="AV281" s="5">
        <v>97</v>
      </c>
      <c r="AW281" s="5">
        <v>0</v>
      </c>
      <c r="AX281" s="5">
        <v>0</v>
      </c>
      <c r="AY281" s="5">
        <v>3</v>
      </c>
      <c r="AZ281" s="5">
        <v>97</v>
      </c>
      <c r="BA281" s="5">
        <v>95</v>
      </c>
      <c r="BB281" s="5">
        <v>0</v>
      </c>
      <c r="BC281" s="5">
        <v>0</v>
      </c>
      <c r="BD281" s="5">
        <v>5</v>
      </c>
      <c r="BE281" s="5">
        <v>100</v>
      </c>
      <c r="BF281" s="5">
        <v>97</v>
      </c>
      <c r="BG281" s="5">
        <v>0</v>
      </c>
      <c r="BH281" s="5">
        <v>0</v>
      </c>
      <c r="BI281" s="5">
        <v>0</v>
      </c>
      <c r="BJ281" s="5">
        <v>0</v>
      </c>
      <c r="BK281" s="5">
        <v>0</v>
      </c>
      <c r="BL281" s="5">
        <v>100</v>
      </c>
      <c r="BM281" s="5">
        <v>0</v>
      </c>
      <c r="BN281" s="5" t="s">
        <v>98</v>
      </c>
      <c r="BO281" s="5" t="s">
        <v>97</v>
      </c>
      <c r="BP281" s="5" t="s">
        <v>96</v>
      </c>
      <c r="BQ281" s="5">
        <v>2</v>
      </c>
      <c r="BR281" s="6" t="s">
        <v>97</v>
      </c>
      <c r="BS281" s="6" t="s">
        <v>97</v>
      </c>
      <c r="BT281" s="6" t="s">
        <v>97</v>
      </c>
      <c r="BU281" s="6" t="s">
        <v>96</v>
      </c>
      <c r="BV281" s="6" t="s">
        <v>96</v>
      </c>
      <c r="BW281" s="5">
        <v>2</v>
      </c>
      <c r="BX281" s="5">
        <v>2</v>
      </c>
      <c r="BY281" s="5">
        <v>2</v>
      </c>
      <c r="BZ281" s="5">
        <v>2</v>
      </c>
      <c r="CA281" s="5">
        <v>28</v>
      </c>
      <c r="CB281" s="6" t="s">
        <v>97</v>
      </c>
      <c r="CC281" s="6" t="s">
        <v>97</v>
      </c>
      <c r="CD281" s="6" t="s">
        <v>97</v>
      </c>
      <c r="CE281" s="6" t="s">
        <v>97</v>
      </c>
      <c r="CF281" s="6" t="s">
        <v>96</v>
      </c>
      <c r="CG281" s="6" t="s">
        <v>96</v>
      </c>
      <c r="CH281" s="6" t="s">
        <v>96</v>
      </c>
      <c r="CI281" s="6" t="s">
        <v>96</v>
      </c>
      <c r="CJ281" s="5">
        <v>2</v>
      </c>
      <c r="CK281" s="5">
        <v>2</v>
      </c>
      <c r="CL281" s="5">
        <v>20</v>
      </c>
      <c r="CM281" s="5">
        <v>2</v>
      </c>
      <c r="CN281" s="5">
        <v>2</v>
      </c>
      <c r="CO281" s="5">
        <v>2</v>
      </c>
    </row>
    <row r="282" spans="1:404" x14ac:dyDescent="0.3">
      <c r="A282" s="2" t="s">
        <v>444</v>
      </c>
      <c r="B282" s="2" t="s">
        <v>445</v>
      </c>
      <c r="C282" s="2" t="s">
        <v>463</v>
      </c>
      <c r="D282" s="2" t="s">
        <v>464</v>
      </c>
      <c r="E282" s="6" t="s">
        <v>102</v>
      </c>
      <c r="F282" s="5">
        <v>467</v>
      </c>
      <c r="G282" s="5">
        <v>141</v>
      </c>
      <c r="H282" s="5">
        <v>15</v>
      </c>
      <c r="I282" s="5">
        <v>141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467</v>
      </c>
      <c r="R282" s="5">
        <v>0</v>
      </c>
      <c r="S282" s="5">
        <v>0</v>
      </c>
      <c r="T282" s="5">
        <v>0</v>
      </c>
      <c r="U282" s="5">
        <v>0</v>
      </c>
      <c r="V282" s="5">
        <v>0</v>
      </c>
      <c r="W282" s="5">
        <v>0</v>
      </c>
      <c r="X282" s="5">
        <v>0</v>
      </c>
      <c r="Y282" s="5">
        <v>0</v>
      </c>
      <c r="Z282" s="6">
        <v>0</v>
      </c>
      <c r="AA282" s="6" t="s">
        <v>96</v>
      </c>
      <c r="AB282" s="6" t="s">
        <v>96</v>
      </c>
      <c r="AC282" s="7"/>
      <c r="AD282" s="7"/>
      <c r="AE282" s="7"/>
      <c r="AF282" s="7"/>
      <c r="AG282" s="7"/>
      <c r="AH282" s="7"/>
      <c r="AI282" s="6" t="s">
        <v>96</v>
      </c>
      <c r="AJ282" s="5"/>
      <c r="AK282" s="8">
        <v>1</v>
      </c>
      <c r="AL282" s="8">
        <v>0</v>
      </c>
      <c r="AM282" s="8">
        <v>0</v>
      </c>
      <c r="AN282" s="8">
        <v>0</v>
      </c>
      <c r="AO282" s="8">
        <v>0</v>
      </c>
      <c r="AP282" s="8">
        <v>0</v>
      </c>
      <c r="AQ282" s="8">
        <v>0</v>
      </c>
      <c r="AR282" s="8">
        <v>0</v>
      </c>
      <c r="AS282" s="8">
        <v>0</v>
      </c>
      <c r="AT282" s="8">
        <v>0</v>
      </c>
      <c r="AU282" s="5">
        <v>100</v>
      </c>
      <c r="AV282" s="5">
        <v>100</v>
      </c>
      <c r="AW282" s="5">
        <v>0</v>
      </c>
      <c r="AX282" s="5">
        <v>0</v>
      </c>
      <c r="AY282" s="5">
        <v>0</v>
      </c>
      <c r="AZ282" s="5">
        <v>100</v>
      </c>
      <c r="BA282" s="5">
        <v>100</v>
      </c>
      <c r="BB282" s="5">
        <v>0</v>
      </c>
      <c r="BC282" s="5">
        <v>0</v>
      </c>
      <c r="BD282" s="5">
        <v>0</v>
      </c>
      <c r="BE282" s="5">
        <v>100</v>
      </c>
      <c r="BF282" s="5">
        <v>100</v>
      </c>
      <c r="BG282" s="5">
        <v>100</v>
      </c>
      <c r="BH282" s="5">
        <v>0</v>
      </c>
      <c r="BI282" s="5">
        <v>0</v>
      </c>
      <c r="BJ282" s="5">
        <v>100</v>
      </c>
      <c r="BK282" s="5">
        <v>0</v>
      </c>
      <c r="BL282" s="5">
        <v>0</v>
      </c>
      <c r="BM282" s="5">
        <v>100</v>
      </c>
      <c r="BN282" s="5">
        <v>4</v>
      </c>
      <c r="BO282" s="5" t="s">
        <v>96</v>
      </c>
      <c r="BP282" s="5" t="s">
        <v>96</v>
      </c>
      <c r="BQ282" s="5">
        <v>2</v>
      </c>
      <c r="BR282" s="6" t="s">
        <v>97</v>
      </c>
      <c r="BS282" s="6" t="s">
        <v>97</v>
      </c>
      <c r="BT282" s="6" t="s">
        <v>96</v>
      </c>
      <c r="BU282" s="6" t="s">
        <v>97</v>
      </c>
      <c r="BV282" s="6" t="s">
        <v>97</v>
      </c>
      <c r="BW282" s="5">
        <v>0</v>
      </c>
      <c r="BX282" s="5">
        <v>0</v>
      </c>
      <c r="BY282" s="5">
        <v>0</v>
      </c>
      <c r="BZ282" s="5">
        <v>0</v>
      </c>
      <c r="CA282" s="5">
        <v>0</v>
      </c>
      <c r="CB282" s="6" t="s">
        <v>98</v>
      </c>
      <c r="CC282" s="6" t="s">
        <v>98</v>
      </c>
      <c r="CD282" s="6" t="s">
        <v>98</v>
      </c>
      <c r="CE282" s="6" t="s">
        <v>98</v>
      </c>
      <c r="CF282" s="6" t="s">
        <v>98</v>
      </c>
      <c r="CG282" s="6" t="s">
        <v>96</v>
      </c>
      <c r="CH282" s="6" t="s">
        <v>96</v>
      </c>
      <c r="CI282" s="7" t="s">
        <v>96</v>
      </c>
      <c r="CJ282" s="5">
        <v>0</v>
      </c>
      <c r="CK282" s="5">
        <v>0</v>
      </c>
      <c r="CL282" s="5">
        <v>0</v>
      </c>
      <c r="CM282" s="5">
        <v>0</v>
      </c>
      <c r="CN282" s="5">
        <v>0</v>
      </c>
      <c r="CO282" s="5">
        <v>0</v>
      </c>
    </row>
    <row r="283" spans="1:404" x14ac:dyDescent="0.3">
      <c r="A283" s="2" t="s">
        <v>444</v>
      </c>
      <c r="B283" s="2" t="s">
        <v>445</v>
      </c>
      <c r="C283" s="2" t="s">
        <v>463</v>
      </c>
      <c r="D283" s="2" t="s">
        <v>465</v>
      </c>
      <c r="E283" s="6" t="s">
        <v>102</v>
      </c>
      <c r="F283" s="5">
        <v>123</v>
      </c>
      <c r="G283" s="5">
        <v>24</v>
      </c>
      <c r="H283" s="5">
        <v>1</v>
      </c>
      <c r="I283" s="5">
        <v>24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123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0</v>
      </c>
      <c r="Z283" s="6">
        <v>0</v>
      </c>
      <c r="AA283" s="6" t="s">
        <v>96</v>
      </c>
      <c r="AB283" s="6" t="s">
        <v>97</v>
      </c>
      <c r="AC283" s="7"/>
      <c r="AD283" s="7"/>
      <c r="AE283" s="7"/>
      <c r="AF283" s="7"/>
      <c r="AG283" s="7"/>
      <c r="AH283" s="7"/>
      <c r="AI283" s="6" t="s">
        <v>96</v>
      </c>
      <c r="AJ283" s="5"/>
      <c r="AK283" s="8">
        <v>1</v>
      </c>
      <c r="AL283" s="8">
        <v>0</v>
      </c>
      <c r="AM283" s="8">
        <v>0</v>
      </c>
      <c r="AN283" s="8">
        <v>0</v>
      </c>
      <c r="AO283" s="8">
        <v>0</v>
      </c>
      <c r="AP283" s="8">
        <v>0</v>
      </c>
      <c r="AQ283" s="8">
        <v>0</v>
      </c>
      <c r="AR283" s="8">
        <v>0</v>
      </c>
      <c r="AS283" s="8">
        <v>0</v>
      </c>
      <c r="AT283" s="8">
        <v>0</v>
      </c>
      <c r="AU283" s="5">
        <v>0</v>
      </c>
      <c r="AV283" s="5">
        <v>0</v>
      </c>
      <c r="AW283" s="5">
        <v>0</v>
      </c>
      <c r="AX283" s="5">
        <v>0</v>
      </c>
      <c r="AY283" s="5">
        <v>100</v>
      </c>
      <c r="AZ283" s="5">
        <v>100</v>
      </c>
      <c r="BA283" s="5">
        <v>100</v>
      </c>
      <c r="BB283" s="5">
        <v>0</v>
      </c>
      <c r="BC283" s="5">
        <v>0</v>
      </c>
      <c r="BD283" s="5">
        <v>0</v>
      </c>
      <c r="BE283" s="5">
        <v>100</v>
      </c>
      <c r="BF283" s="5">
        <v>100</v>
      </c>
      <c r="BG283" s="5">
        <v>100</v>
      </c>
      <c r="BH283" s="5">
        <v>0</v>
      </c>
      <c r="BI283" s="5">
        <v>0</v>
      </c>
      <c r="BJ283" s="5">
        <v>0</v>
      </c>
      <c r="BK283" s="5">
        <v>0</v>
      </c>
      <c r="BL283" s="5">
        <v>100</v>
      </c>
      <c r="BM283" s="5">
        <v>100</v>
      </c>
      <c r="BN283" s="5">
        <v>4</v>
      </c>
      <c r="BO283" s="5" t="s">
        <v>96</v>
      </c>
      <c r="BP283" s="5" t="s">
        <v>96</v>
      </c>
      <c r="BQ283" s="5">
        <v>2</v>
      </c>
      <c r="BR283" s="6" t="s">
        <v>97</v>
      </c>
      <c r="BS283" s="6" t="s">
        <v>97</v>
      </c>
      <c r="BT283" s="6" t="s">
        <v>96</v>
      </c>
      <c r="BU283" s="6" t="s">
        <v>97</v>
      </c>
      <c r="BV283" s="6" t="s">
        <v>97</v>
      </c>
      <c r="BW283" s="5">
        <v>0</v>
      </c>
      <c r="BX283" s="5">
        <v>0</v>
      </c>
      <c r="BY283" s="5">
        <v>0</v>
      </c>
      <c r="BZ283" s="5">
        <v>0</v>
      </c>
      <c r="CA283" s="5">
        <v>0</v>
      </c>
      <c r="CB283" s="6" t="s">
        <v>98</v>
      </c>
      <c r="CC283" s="6" t="s">
        <v>98</v>
      </c>
      <c r="CD283" s="6" t="s">
        <v>98</v>
      </c>
      <c r="CE283" s="6" t="s">
        <v>98</v>
      </c>
      <c r="CF283" s="6" t="s">
        <v>98</v>
      </c>
      <c r="CG283" s="6" t="s">
        <v>96</v>
      </c>
      <c r="CH283" s="6" t="s">
        <v>96</v>
      </c>
      <c r="CI283" s="7" t="s">
        <v>96</v>
      </c>
      <c r="CJ283" s="5">
        <v>0</v>
      </c>
      <c r="CK283" s="5">
        <v>0</v>
      </c>
      <c r="CL283" s="5">
        <v>6</v>
      </c>
      <c r="CM283" s="5">
        <v>0</v>
      </c>
      <c r="CN283" s="5">
        <v>0</v>
      </c>
      <c r="CO283" s="5">
        <v>0</v>
      </c>
    </row>
    <row r="284" spans="1:404" x14ac:dyDescent="0.3">
      <c r="A284" s="2" t="s">
        <v>444</v>
      </c>
      <c r="B284" s="2" t="s">
        <v>445</v>
      </c>
      <c r="C284" s="2" t="s">
        <v>463</v>
      </c>
      <c r="D284" s="2" t="s">
        <v>466</v>
      </c>
      <c r="E284" s="6" t="s">
        <v>95</v>
      </c>
      <c r="F284" s="5">
        <v>118</v>
      </c>
      <c r="G284" s="5">
        <v>12</v>
      </c>
      <c r="H284" s="5">
        <v>0</v>
      </c>
      <c r="I284" s="5">
        <v>0</v>
      </c>
      <c r="J284" s="5">
        <v>10</v>
      </c>
      <c r="K284" s="5">
        <v>2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108</v>
      </c>
      <c r="S284" s="5">
        <v>10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6">
        <v>0</v>
      </c>
      <c r="AA284" s="6" t="s">
        <v>96</v>
      </c>
      <c r="AB284" s="6" t="s">
        <v>97</v>
      </c>
      <c r="AC284" s="7"/>
      <c r="AD284" s="7"/>
      <c r="AE284" s="7"/>
      <c r="AF284" s="7"/>
      <c r="AG284" s="7"/>
      <c r="AH284" s="7"/>
      <c r="AI284" s="6" t="s">
        <v>96</v>
      </c>
      <c r="AJ284" s="5"/>
      <c r="AK284" s="8">
        <v>1</v>
      </c>
      <c r="AL284" s="8">
        <v>0</v>
      </c>
      <c r="AM284" s="8">
        <v>0</v>
      </c>
      <c r="AN284" s="8">
        <v>0</v>
      </c>
      <c r="AO284" s="8">
        <v>0</v>
      </c>
      <c r="AP284" s="8">
        <v>0</v>
      </c>
      <c r="AQ284" s="8">
        <v>0</v>
      </c>
      <c r="AR284" s="8">
        <v>0</v>
      </c>
      <c r="AS284" s="8">
        <v>0</v>
      </c>
      <c r="AT284" s="8">
        <v>0</v>
      </c>
      <c r="AU284" s="5">
        <v>100</v>
      </c>
      <c r="AV284" s="5">
        <v>100</v>
      </c>
      <c r="AW284" s="5">
        <v>0</v>
      </c>
      <c r="AX284" s="5">
        <v>0</v>
      </c>
      <c r="AY284" s="5">
        <v>0</v>
      </c>
      <c r="AZ284" s="5">
        <v>0</v>
      </c>
      <c r="BA284" s="5">
        <v>0</v>
      </c>
      <c r="BB284" s="5">
        <v>100</v>
      </c>
      <c r="BC284" s="5">
        <v>0</v>
      </c>
      <c r="BD284" s="5">
        <v>0</v>
      </c>
      <c r="BE284" s="5">
        <v>100</v>
      </c>
      <c r="BF284" s="5">
        <v>100</v>
      </c>
      <c r="BG284" s="5">
        <v>100</v>
      </c>
      <c r="BH284" s="5">
        <v>0</v>
      </c>
      <c r="BI284" s="5">
        <v>0</v>
      </c>
      <c r="BJ284" s="5">
        <v>0</v>
      </c>
      <c r="BK284" s="5">
        <v>0</v>
      </c>
      <c r="BL284" s="5">
        <v>100</v>
      </c>
      <c r="BM284" s="5">
        <v>100</v>
      </c>
      <c r="BN284" s="5">
        <v>2</v>
      </c>
      <c r="BO284" s="5" t="s">
        <v>96</v>
      </c>
      <c r="BP284" s="5" t="s">
        <v>97</v>
      </c>
      <c r="BQ284" s="5" t="s">
        <v>98</v>
      </c>
      <c r="BR284" s="6" t="s">
        <v>97</v>
      </c>
      <c r="BS284" s="6" t="s">
        <v>97</v>
      </c>
      <c r="BT284" s="6" t="s">
        <v>97</v>
      </c>
      <c r="BU284" s="6" t="s">
        <v>97</v>
      </c>
      <c r="BV284" s="6" t="s">
        <v>97</v>
      </c>
      <c r="BW284" s="5">
        <v>2.5</v>
      </c>
      <c r="BX284" s="5">
        <v>2.5</v>
      </c>
      <c r="BY284" s="5">
        <v>2.5</v>
      </c>
      <c r="BZ284" s="5">
        <v>2</v>
      </c>
      <c r="CA284" s="5">
        <v>2</v>
      </c>
      <c r="CB284" s="6" t="s">
        <v>98</v>
      </c>
      <c r="CC284" s="6" t="s">
        <v>98</v>
      </c>
      <c r="CD284" s="6" t="s">
        <v>98</v>
      </c>
      <c r="CE284" s="6" t="s">
        <v>98</v>
      </c>
      <c r="CF284" s="6" t="s">
        <v>98</v>
      </c>
      <c r="CG284" s="6" t="s">
        <v>97</v>
      </c>
      <c r="CH284" s="6" t="s">
        <v>96</v>
      </c>
      <c r="CI284" s="7" t="s">
        <v>96</v>
      </c>
      <c r="CJ284" s="5">
        <v>2</v>
      </c>
      <c r="CK284" s="5">
        <v>2</v>
      </c>
      <c r="CL284" s="5">
        <v>8</v>
      </c>
      <c r="CM284" s="5">
        <v>1</v>
      </c>
      <c r="CN284" s="5">
        <v>1</v>
      </c>
      <c r="CO284" s="5">
        <v>1</v>
      </c>
    </row>
    <row r="285" spans="1:404" x14ac:dyDescent="0.3">
      <c r="A285" s="2" t="s">
        <v>444</v>
      </c>
      <c r="B285" s="2" t="s">
        <v>445</v>
      </c>
      <c r="C285" s="2" t="s">
        <v>463</v>
      </c>
      <c r="D285" s="2" t="s">
        <v>218</v>
      </c>
      <c r="E285" s="6" t="s">
        <v>95</v>
      </c>
      <c r="F285" s="5">
        <v>64</v>
      </c>
      <c r="G285" s="5">
        <v>7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4</v>
      </c>
      <c r="N285" s="5">
        <v>3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v>35</v>
      </c>
      <c r="V285" s="5">
        <v>29</v>
      </c>
      <c r="W285" s="5">
        <v>0</v>
      </c>
      <c r="X285" s="5">
        <v>0</v>
      </c>
      <c r="Y285" s="5">
        <v>0</v>
      </c>
      <c r="Z285" s="6">
        <v>0</v>
      </c>
      <c r="AA285" s="6" t="s">
        <v>96</v>
      </c>
      <c r="AB285" s="6" t="s">
        <v>97</v>
      </c>
      <c r="AC285" s="7"/>
      <c r="AD285" s="7"/>
      <c r="AE285" s="7"/>
      <c r="AF285" s="7"/>
      <c r="AG285" s="7"/>
      <c r="AH285" s="7"/>
      <c r="AI285" s="6" t="s">
        <v>96</v>
      </c>
      <c r="AJ285" s="5"/>
      <c r="AK285" s="8">
        <v>0</v>
      </c>
      <c r="AL285" s="8">
        <v>1</v>
      </c>
      <c r="AM285" s="8">
        <v>0</v>
      </c>
      <c r="AN285" s="8">
        <v>0</v>
      </c>
      <c r="AO285" s="8">
        <v>0</v>
      </c>
      <c r="AP285" s="8">
        <v>0</v>
      </c>
      <c r="AQ285" s="8">
        <v>0</v>
      </c>
      <c r="AR285" s="8">
        <v>0</v>
      </c>
      <c r="AS285" s="8">
        <v>0</v>
      </c>
      <c r="AT285" s="8">
        <v>0</v>
      </c>
      <c r="AU285" s="5">
        <v>0</v>
      </c>
      <c r="AV285" s="5">
        <v>0</v>
      </c>
      <c r="AW285" s="5">
        <v>0</v>
      </c>
      <c r="AX285" s="5">
        <v>100</v>
      </c>
      <c r="AY285" s="5">
        <v>0</v>
      </c>
      <c r="AZ285" s="5">
        <v>0</v>
      </c>
      <c r="BA285" s="5">
        <v>0</v>
      </c>
      <c r="BB285" s="5">
        <v>0</v>
      </c>
      <c r="BC285" s="5">
        <v>0</v>
      </c>
      <c r="BD285" s="5">
        <v>100</v>
      </c>
      <c r="BE285" s="5">
        <v>100</v>
      </c>
      <c r="BF285" s="5">
        <v>100</v>
      </c>
      <c r="BG285" s="5">
        <v>100</v>
      </c>
      <c r="BH285" s="5">
        <v>0</v>
      </c>
      <c r="BI285" s="5">
        <v>0</v>
      </c>
      <c r="BJ285" s="5">
        <v>0</v>
      </c>
      <c r="BK285" s="5">
        <v>0</v>
      </c>
      <c r="BL285" s="5">
        <v>100</v>
      </c>
      <c r="BM285" s="5">
        <v>100</v>
      </c>
      <c r="BN285" s="5">
        <v>4</v>
      </c>
      <c r="BO285" s="5" t="s">
        <v>96</v>
      </c>
      <c r="BP285" s="5" t="s">
        <v>96</v>
      </c>
      <c r="BQ285" s="5">
        <v>2</v>
      </c>
      <c r="BR285" s="6" t="s">
        <v>97</v>
      </c>
      <c r="BS285" s="6" t="s">
        <v>97</v>
      </c>
      <c r="BT285" s="6" t="s">
        <v>96</v>
      </c>
      <c r="BU285" s="6" t="s">
        <v>97</v>
      </c>
      <c r="BV285" s="6" t="s">
        <v>97</v>
      </c>
      <c r="BW285" s="5">
        <v>2</v>
      </c>
      <c r="BX285" s="5">
        <v>2</v>
      </c>
      <c r="BY285" s="5">
        <v>2</v>
      </c>
      <c r="BZ285" s="5">
        <v>2</v>
      </c>
      <c r="CA285" s="5">
        <v>1</v>
      </c>
      <c r="CB285" s="6" t="s">
        <v>96</v>
      </c>
      <c r="CC285" s="6" t="s">
        <v>96</v>
      </c>
      <c r="CD285" s="6" t="s">
        <v>96</v>
      </c>
      <c r="CE285" s="6" t="s">
        <v>98</v>
      </c>
      <c r="CF285" s="6" t="s">
        <v>98</v>
      </c>
      <c r="CG285" s="6" t="s">
        <v>96</v>
      </c>
      <c r="CH285" s="6" t="s">
        <v>96</v>
      </c>
      <c r="CI285" s="7" t="s">
        <v>96</v>
      </c>
      <c r="CJ285" s="5">
        <v>1</v>
      </c>
      <c r="CK285" s="5">
        <v>1</v>
      </c>
      <c r="CL285" s="5">
        <v>6</v>
      </c>
      <c r="CM285" s="5">
        <v>1</v>
      </c>
      <c r="CN285" s="5">
        <v>0</v>
      </c>
      <c r="CO285" s="5">
        <v>1</v>
      </c>
    </row>
    <row r="286" spans="1:404" x14ac:dyDescent="0.3">
      <c r="A286" s="2" t="s">
        <v>444</v>
      </c>
      <c r="B286" s="2" t="s">
        <v>445</v>
      </c>
      <c r="C286" s="2" t="s">
        <v>467</v>
      </c>
      <c r="D286" s="2" t="s">
        <v>468</v>
      </c>
      <c r="E286" s="6" t="s">
        <v>95</v>
      </c>
      <c r="F286" s="5">
        <v>2458</v>
      </c>
      <c r="G286" s="5">
        <v>294</v>
      </c>
      <c r="H286" s="5">
        <v>0</v>
      </c>
      <c r="I286" s="5">
        <v>0</v>
      </c>
      <c r="J286" s="5">
        <v>1</v>
      </c>
      <c r="K286" s="5">
        <v>250</v>
      </c>
      <c r="L286" s="5">
        <v>0</v>
      </c>
      <c r="M286" s="5">
        <v>2</v>
      </c>
      <c r="N286" s="5">
        <v>40</v>
      </c>
      <c r="O286" s="5">
        <v>1</v>
      </c>
      <c r="P286" s="5">
        <v>0</v>
      </c>
      <c r="Q286" s="5">
        <v>0</v>
      </c>
      <c r="R286" s="5">
        <v>36</v>
      </c>
      <c r="S286" s="5">
        <v>2186</v>
      </c>
      <c r="T286" s="5">
        <v>0</v>
      </c>
      <c r="U286" s="5">
        <v>10</v>
      </c>
      <c r="V286" s="5">
        <v>220</v>
      </c>
      <c r="W286" s="5">
        <v>6</v>
      </c>
      <c r="X286" s="5">
        <v>0</v>
      </c>
      <c r="Y286" s="5">
        <v>0</v>
      </c>
      <c r="Z286" s="5">
        <v>0</v>
      </c>
      <c r="AA286" s="6" t="s">
        <v>96</v>
      </c>
      <c r="AB286" s="6" t="s">
        <v>97</v>
      </c>
      <c r="AC286" s="6" t="s">
        <v>96</v>
      </c>
      <c r="AD286" s="6" t="s">
        <v>96</v>
      </c>
      <c r="AE286" s="9" t="s">
        <v>96</v>
      </c>
      <c r="AF286" s="9" t="s">
        <v>96</v>
      </c>
      <c r="AG286" s="7"/>
      <c r="AH286" s="7"/>
      <c r="AI286" s="7"/>
      <c r="AJ286" s="5"/>
      <c r="AK286" s="8">
        <v>0</v>
      </c>
      <c r="AL286" s="8">
        <v>0</v>
      </c>
      <c r="AM286" s="8">
        <v>0</v>
      </c>
      <c r="AN286" s="8">
        <v>1</v>
      </c>
      <c r="AO286" s="8">
        <v>0</v>
      </c>
      <c r="AP286" s="8">
        <v>0</v>
      </c>
      <c r="AQ286" s="8">
        <v>0</v>
      </c>
      <c r="AR286" s="8">
        <v>0</v>
      </c>
      <c r="AS286" s="8">
        <v>0</v>
      </c>
      <c r="AT286" s="8">
        <v>0</v>
      </c>
      <c r="AU286" s="5">
        <v>0</v>
      </c>
      <c r="AV286" s="5">
        <v>0</v>
      </c>
      <c r="AW286" s="5">
        <v>5</v>
      </c>
      <c r="AX286" s="5">
        <v>0</v>
      </c>
      <c r="AY286" s="5">
        <v>95</v>
      </c>
      <c r="AZ286" s="5">
        <v>0</v>
      </c>
      <c r="BA286" s="5">
        <v>0</v>
      </c>
      <c r="BB286" s="5">
        <v>1</v>
      </c>
      <c r="BC286" s="5">
        <v>0</v>
      </c>
      <c r="BD286" s="5">
        <v>99</v>
      </c>
      <c r="BE286" s="5">
        <v>100</v>
      </c>
      <c r="BF286" s="5">
        <v>10</v>
      </c>
      <c r="BG286" s="5">
        <v>100</v>
      </c>
      <c r="BH286" s="5">
        <v>0</v>
      </c>
      <c r="BI286" s="5">
        <v>0</v>
      </c>
      <c r="BJ286" s="5">
        <v>0</v>
      </c>
      <c r="BK286" s="5">
        <v>0</v>
      </c>
      <c r="BL286" s="5">
        <v>100</v>
      </c>
      <c r="BM286" s="5">
        <v>0</v>
      </c>
      <c r="BN286" s="5" t="s">
        <v>98</v>
      </c>
      <c r="BO286" s="5" t="s">
        <v>97</v>
      </c>
      <c r="BP286" s="5" t="s">
        <v>96</v>
      </c>
      <c r="BQ286" s="5">
        <v>5</v>
      </c>
      <c r="BR286" s="6" t="s">
        <v>96</v>
      </c>
      <c r="BS286" s="6" t="s">
        <v>97</v>
      </c>
      <c r="BT286" s="6" t="s">
        <v>96</v>
      </c>
      <c r="BU286" s="6" t="s">
        <v>96</v>
      </c>
      <c r="BV286" s="6" t="s">
        <v>97</v>
      </c>
      <c r="BW286" s="5">
        <v>1</v>
      </c>
      <c r="BX286" s="5">
        <v>1</v>
      </c>
      <c r="BY286" s="5">
        <v>1</v>
      </c>
      <c r="BZ286" s="5">
        <v>1</v>
      </c>
      <c r="CA286" s="5">
        <v>1</v>
      </c>
      <c r="CB286" s="6" t="s">
        <v>98</v>
      </c>
      <c r="CC286" s="6" t="s">
        <v>98</v>
      </c>
      <c r="CD286" s="6" t="s">
        <v>98</v>
      </c>
      <c r="CE286" s="6" t="s">
        <v>98</v>
      </c>
      <c r="CF286" s="6" t="s">
        <v>98</v>
      </c>
      <c r="CG286" s="6" t="s">
        <v>96</v>
      </c>
      <c r="CH286" s="6" t="s">
        <v>96</v>
      </c>
      <c r="CI286" s="6" t="s">
        <v>97</v>
      </c>
      <c r="CJ286" s="5">
        <v>2</v>
      </c>
      <c r="CK286" s="5">
        <v>7</v>
      </c>
      <c r="CL286" s="5">
        <v>6</v>
      </c>
      <c r="CM286" s="5">
        <v>0</v>
      </c>
      <c r="CN286" s="5">
        <v>0</v>
      </c>
      <c r="CO286" s="5">
        <v>0</v>
      </c>
    </row>
    <row r="287" spans="1:404" x14ac:dyDescent="0.3">
      <c r="A287" s="2" t="s">
        <v>444</v>
      </c>
      <c r="B287" s="2" t="s">
        <v>445</v>
      </c>
      <c r="C287" s="2" t="s">
        <v>469</v>
      </c>
      <c r="D287" s="2" t="s">
        <v>470</v>
      </c>
      <c r="E287" s="6" t="s">
        <v>95</v>
      </c>
      <c r="F287" s="5">
        <v>30</v>
      </c>
      <c r="G287" s="5">
        <v>5</v>
      </c>
      <c r="H287" s="5">
        <v>0</v>
      </c>
      <c r="I287" s="5">
        <v>5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30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0</v>
      </c>
      <c r="X287" s="5">
        <v>0</v>
      </c>
      <c r="Y287" s="5">
        <v>0</v>
      </c>
      <c r="Z287" s="5">
        <v>0</v>
      </c>
      <c r="AA287" s="6" t="s">
        <v>96</v>
      </c>
      <c r="AB287" s="6" t="s">
        <v>97</v>
      </c>
      <c r="AC287" s="7"/>
      <c r="AD287" s="7"/>
      <c r="AE287" s="7"/>
      <c r="AF287" s="7"/>
      <c r="AG287" s="7"/>
      <c r="AH287" s="7"/>
      <c r="AI287" s="6" t="s">
        <v>96</v>
      </c>
      <c r="AJ287" s="5"/>
      <c r="AK287" s="8">
        <v>0.7</v>
      </c>
      <c r="AL287" s="8">
        <v>0.3</v>
      </c>
      <c r="AM287" s="8">
        <v>0</v>
      </c>
      <c r="AN287" s="8">
        <v>0</v>
      </c>
      <c r="AO287" s="8">
        <v>0</v>
      </c>
      <c r="AP287" s="8">
        <v>0</v>
      </c>
      <c r="AQ287" s="8">
        <v>0</v>
      </c>
      <c r="AR287" s="8">
        <v>0</v>
      </c>
      <c r="AS287" s="8">
        <v>0</v>
      </c>
      <c r="AT287" s="8">
        <v>0</v>
      </c>
      <c r="AU287" s="5">
        <v>100</v>
      </c>
      <c r="AV287" s="5">
        <v>100</v>
      </c>
      <c r="AW287" s="5">
        <v>0</v>
      </c>
      <c r="AX287" s="5">
        <v>0</v>
      </c>
      <c r="AY287" s="5">
        <v>0</v>
      </c>
      <c r="AZ287" s="5">
        <v>0</v>
      </c>
      <c r="BA287" s="5">
        <v>0</v>
      </c>
      <c r="BB287" s="5">
        <v>0</v>
      </c>
      <c r="BC287" s="5">
        <v>0</v>
      </c>
      <c r="BD287" s="5">
        <v>100</v>
      </c>
      <c r="BE287" s="5">
        <v>100</v>
      </c>
      <c r="BF287" s="5">
        <v>100</v>
      </c>
      <c r="BG287" s="5">
        <v>100</v>
      </c>
      <c r="BH287" s="5">
        <v>0</v>
      </c>
      <c r="BI287" s="5">
        <v>0</v>
      </c>
      <c r="BJ287" s="5">
        <v>0</v>
      </c>
      <c r="BK287" s="5">
        <v>0</v>
      </c>
      <c r="BL287" s="5">
        <v>100</v>
      </c>
      <c r="BM287" s="5">
        <v>100</v>
      </c>
      <c r="BN287" s="5">
        <v>2</v>
      </c>
      <c r="BO287" s="5" t="s">
        <v>96</v>
      </c>
      <c r="BP287" s="5" t="s">
        <v>96</v>
      </c>
      <c r="BQ287" s="5">
        <v>2</v>
      </c>
      <c r="BR287" s="6" t="s">
        <v>96</v>
      </c>
      <c r="BS287" s="6" t="s">
        <v>97</v>
      </c>
      <c r="BT287" s="6" t="s">
        <v>97</v>
      </c>
      <c r="BU287" s="6" t="s">
        <v>97</v>
      </c>
      <c r="BV287" s="6" t="s">
        <v>96</v>
      </c>
      <c r="BW287" s="5">
        <v>0</v>
      </c>
      <c r="BX287" s="5">
        <v>4</v>
      </c>
      <c r="BY287" s="5">
        <v>4</v>
      </c>
      <c r="BZ287" s="5">
        <v>0</v>
      </c>
      <c r="CA287" s="5">
        <v>15</v>
      </c>
      <c r="CB287" s="6" t="s">
        <v>98</v>
      </c>
      <c r="CC287" s="6" t="s">
        <v>96</v>
      </c>
      <c r="CD287" s="6" t="s">
        <v>96</v>
      </c>
      <c r="CE287" s="6" t="s">
        <v>96</v>
      </c>
      <c r="CF287" s="6" t="s">
        <v>96</v>
      </c>
      <c r="CG287" s="6" t="s">
        <v>97</v>
      </c>
      <c r="CH287" s="6" t="s">
        <v>97</v>
      </c>
      <c r="CI287" s="7" t="s">
        <v>97</v>
      </c>
      <c r="CJ287" s="5">
        <v>4</v>
      </c>
      <c r="CK287" s="5">
        <v>25</v>
      </c>
      <c r="CL287" s="5">
        <v>25</v>
      </c>
      <c r="CM287" s="5">
        <v>0</v>
      </c>
      <c r="CN287" s="5">
        <v>7</v>
      </c>
      <c r="CO287" s="5">
        <v>0</v>
      </c>
    </row>
    <row r="288" spans="1:404" x14ac:dyDescent="0.3">
      <c r="A288" s="2" t="s">
        <v>444</v>
      </c>
      <c r="B288" s="2" t="s">
        <v>445</v>
      </c>
      <c r="C288" s="2" t="s">
        <v>471</v>
      </c>
      <c r="D288" s="2" t="s">
        <v>110</v>
      </c>
      <c r="E288" s="6" t="s">
        <v>95</v>
      </c>
      <c r="F288" s="5">
        <v>1283</v>
      </c>
      <c r="G288" s="5">
        <v>219</v>
      </c>
      <c r="H288" s="5">
        <v>4</v>
      </c>
      <c r="I288" s="5">
        <v>24</v>
      </c>
      <c r="J288" s="5">
        <v>150</v>
      </c>
      <c r="K288" s="5">
        <v>45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138</v>
      </c>
      <c r="R288" s="5">
        <v>1035</v>
      </c>
      <c r="S288" s="5">
        <v>110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24</v>
      </c>
      <c r="Z288" s="5">
        <v>120</v>
      </c>
      <c r="AA288" s="6" t="s">
        <v>96</v>
      </c>
      <c r="AB288" s="6" t="s">
        <v>97</v>
      </c>
      <c r="AC288" s="7"/>
      <c r="AD288" s="7"/>
      <c r="AE288" s="7"/>
      <c r="AF288" s="7"/>
      <c r="AG288" s="7"/>
      <c r="AH288" s="7"/>
      <c r="AI288" s="6" t="s">
        <v>96</v>
      </c>
      <c r="AJ288" s="5"/>
      <c r="AK288" s="8">
        <v>0.76767676767676774</v>
      </c>
      <c r="AL288" s="8">
        <v>0.23232323232323235</v>
      </c>
      <c r="AM288" s="8">
        <v>0</v>
      </c>
      <c r="AN288" s="8">
        <v>0</v>
      </c>
      <c r="AO288" s="8">
        <v>0</v>
      </c>
      <c r="AP288" s="8">
        <v>0</v>
      </c>
      <c r="AQ288" s="8">
        <v>0</v>
      </c>
      <c r="AR288" s="8">
        <v>0</v>
      </c>
      <c r="AS288" s="8">
        <v>0</v>
      </c>
      <c r="AT288" s="8">
        <v>0</v>
      </c>
      <c r="AU288" s="5">
        <v>90</v>
      </c>
      <c r="AV288" s="5">
        <v>60</v>
      </c>
      <c r="AW288" s="5">
        <v>20</v>
      </c>
      <c r="AX288" s="5">
        <v>20</v>
      </c>
      <c r="AY288" s="5">
        <v>0</v>
      </c>
      <c r="AZ288" s="5">
        <v>95</v>
      </c>
      <c r="BA288" s="5">
        <v>95</v>
      </c>
      <c r="BB288" s="5">
        <v>5</v>
      </c>
      <c r="BC288" s="5">
        <v>0</v>
      </c>
      <c r="BD288" s="5">
        <v>0</v>
      </c>
      <c r="BE288" s="5">
        <v>100</v>
      </c>
      <c r="BF288" s="5">
        <v>100</v>
      </c>
      <c r="BG288" s="5">
        <v>100</v>
      </c>
      <c r="BH288" s="5">
        <v>0</v>
      </c>
      <c r="BI288" s="5">
        <v>0</v>
      </c>
      <c r="BJ288" s="5">
        <v>0</v>
      </c>
      <c r="BK288" s="5">
        <v>0</v>
      </c>
      <c r="BL288" s="5">
        <v>100</v>
      </c>
      <c r="BM288" s="5">
        <v>90</v>
      </c>
      <c r="BN288" s="5">
        <v>2</v>
      </c>
      <c r="BO288" s="5" t="s">
        <v>96</v>
      </c>
      <c r="BP288" s="5" t="s">
        <v>96</v>
      </c>
      <c r="BQ288" s="5">
        <v>4</v>
      </c>
      <c r="BR288" s="6" t="s">
        <v>97</v>
      </c>
      <c r="BS288" s="6" t="s">
        <v>97</v>
      </c>
      <c r="BT288" s="6" t="s">
        <v>97</v>
      </c>
      <c r="BU288" s="6" t="s">
        <v>97</v>
      </c>
      <c r="BV288" s="6" t="s">
        <v>96</v>
      </c>
      <c r="BW288" s="5">
        <v>0</v>
      </c>
      <c r="BX288" s="5">
        <v>1</v>
      </c>
      <c r="BY288" s="5">
        <v>1</v>
      </c>
      <c r="BZ288" s="5">
        <v>0</v>
      </c>
      <c r="CA288" s="5">
        <v>28</v>
      </c>
      <c r="CB288" s="6" t="s">
        <v>98</v>
      </c>
      <c r="CC288" s="6" t="s">
        <v>97</v>
      </c>
      <c r="CD288" s="6" t="s">
        <v>97</v>
      </c>
      <c r="CE288" s="6" t="s">
        <v>96</v>
      </c>
      <c r="CF288" s="6" t="s">
        <v>96</v>
      </c>
      <c r="CG288" s="6" t="s">
        <v>96</v>
      </c>
      <c r="CH288" s="7" t="s">
        <v>96</v>
      </c>
      <c r="CI288" s="7" t="s">
        <v>96</v>
      </c>
      <c r="CJ288" s="5">
        <v>1</v>
      </c>
      <c r="CK288" s="5">
        <v>5</v>
      </c>
      <c r="CL288" s="5">
        <v>28</v>
      </c>
      <c r="CM288" s="5">
        <v>0</v>
      </c>
      <c r="CN288" s="5">
        <v>0</v>
      </c>
      <c r="CO288" s="5">
        <v>1</v>
      </c>
    </row>
    <row r="289" spans="1:403" x14ac:dyDescent="0.3">
      <c r="A289" s="2" t="s">
        <v>444</v>
      </c>
      <c r="B289" s="2" t="s">
        <v>445</v>
      </c>
      <c r="C289" s="2" t="s">
        <v>472</v>
      </c>
      <c r="D289" s="2" t="s">
        <v>110</v>
      </c>
      <c r="E289" s="6" t="s">
        <v>104</v>
      </c>
      <c r="F289" s="5">
        <v>245</v>
      </c>
      <c r="G289" s="5">
        <v>30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30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245</v>
      </c>
      <c r="W289" s="5">
        <v>0</v>
      </c>
      <c r="X289" s="5">
        <v>0</v>
      </c>
      <c r="Y289" s="5">
        <v>0</v>
      </c>
      <c r="Z289" s="5">
        <v>0</v>
      </c>
      <c r="AA289" s="6" t="s">
        <v>96</v>
      </c>
      <c r="AB289" s="6" t="s">
        <v>97</v>
      </c>
      <c r="AC289" s="7"/>
      <c r="AD289" s="7"/>
      <c r="AE289" s="9" t="s">
        <v>96</v>
      </c>
      <c r="AF289" s="7"/>
      <c r="AG289" s="7"/>
      <c r="AH289" s="7"/>
      <c r="AI289" s="7"/>
      <c r="AJ289" s="5">
        <v>1000</v>
      </c>
      <c r="AK289" s="8">
        <v>0</v>
      </c>
      <c r="AL289" s="8">
        <v>0</v>
      </c>
      <c r="AM289" s="8">
        <v>0.05</v>
      </c>
      <c r="AN289" s="8">
        <v>0.95</v>
      </c>
      <c r="AO289" s="8">
        <v>0</v>
      </c>
      <c r="AP289" s="8">
        <v>0</v>
      </c>
      <c r="AQ289" s="8">
        <v>0</v>
      </c>
      <c r="AR289" s="8">
        <v>0</v>
      </c>
      <c r="AS289" s="8">
        <v>0</v>
      </c>
      <c r="AT289" s="8">
        <v>0</v>
      </c>
      <c r="AU289" s="5">
        <v>5</v>
      </c>
      <c r="AV289" s="5">
        <v>5</v>
      </c>
      <c r="AW289" s="5">
        <v>0</v>
      </c>
      <c r="AX289" s="5">
        <v>95</v>
      </c>
      <c r="AY289" s="5">
        <v>0</v>
      </c>
      <c r="AZ289" s="5">
        <v>0</v>
      </c>
      <c r="BA289" s="5">
        <v>0</v>
      </c>
      <c r="BB289" s="5">
        <v>0</v>
      </c>
      <c r="BC289" s="5">
        <v>0</v>
      </c>
      <c r="BD289" s="5">
        <v>100</v>
      </c>
      <c r="BE289" s="5">
        <v>100</v>
      </c>
      <c r="BF289" s="5">
        <v>100</v>
      </c>
      <c r="BG289" s="5">
        <v>100</v>
      </c>
      <c r="BH289" s="5">
        <v>0</v>
      </c>
      <c r="BI289" s="5">
        <v>0</v>
      </c>
      <c r="BJ289" s="5">
        <v>0</v>
      </c>
      <c r="BK289" s="5">
        <v>0</v>
      </c>
      <c r="BL289" s="5">
        <v>100</v>
      </c>
      <c r="BM289" s="5">
        <v>0</v>
      </c>
      <c r="BN289" s="5" t="s">
        <v>98</v>
      </c>
      <c r="BO289" s="5" t="s">
        <v>97</v>
      </c>
      <c r="BP289" s="5" t="s">
        <v>97</v>
      </c>
      <c r="BQ289" s="5" t="s">
        <v>98</v>
      </c>
      <c r="BR289" s="6" t="s">
        <v>96</v>
      </c>
      <c r="BS289" s="6" t="s">
        <v>97</v>
      </c>
      <c r="BT289" s="6" t="s">
        <v>97</v>
      </c>
      <c r="BU289" s="6" t="s">
        <v>97</v>
      </c>
      <c r="BV289" s="6" t="s">
        <v>97</v>
      </c>
      <c r="BW289" s="5">
        <v>1</v>
      </c>
      <c r="BX289" s="5">
        <v>3</v>
      </c>
      <c r="BY289" s="5">
        <v>3</v>
      </c>
      <c r="BZ289" s="5">
        <v>3</v>
      </c>
      <c r="CA289" s="5">
        <v>23</v>
      </c>
      <c r="CB289" s="6" t="s">
        <v>96</v>
      </c>
      <c r="CC289" s="6" t="s">
        <v>96</v>
      </c>
      <c r="CD289" s="6" t="s">
        <v>96</v>
      </c>
      <c r="CE289" s="6" t="s">
        <v>96</v>
      </c>
      <c r="CF289" s="6" t="s">
        <v>96</v>
      </c>
      <c r="CG289" s="6" t="s">
        <v>97</v>
      </c>
      <c r="CH289" s="6" t="s">
        <v>97</v>
      </c>
      <c r="CI289" s="7" t="s">
        <v>97</v>
      </c>
      <c r="CJ289" s="5">
        <v>3</v>
      </c>
      <c r="CK289" s="5">
        <v>3</v>
      </c>
      <c r="CL289" s="5">
        <v>23</v>
      </c>
      <c r="CM289" s="5">
        <v>1</v>
      </c>
      <c r="CN289" s="5">
        <v>4</v>
      </c>
      <c r="CO289" s="5">
        <v>1</v>
      </c>
    </row>
    <row r="290" spans="1:403" x14ac:dyDescent="0.3">
      <c r="A290" s="2" t="s">
        <v>444</v>
      </c>
      <c r="B290" s="2" t="s">
        <v>445</v>
      </c>
      <c r="C290" s="2" t="s">
        <v>473</v>
      </c>
      <c r="D290" s="2" t="s">
        <v>474</v>
      </c>
      <c r="E290" s="6" t="s">
        <v>95</v>
      </c>
      <c r="F290" s="5">
        <v>104</v>
      </c>
      <c r="G290" s="5">
        <v>10</v>
      </c>
      <c r="H290" s="5">
        <v>2</v>
      </c>
      <c r="I290" s="5">
        <v>8</v>
      </c>
      <c r="J290" s="5">
        <v>0</v>
      </c>
      <c r="K290" s="5">
        <v>0</v>
      </c>
      <c r="L290" s="5">
        <v>0</v>
      </c>
      <c r="M290" s="5">
        <v>1</v>
      </c>
      <c r="N290" s="5">
        <v>1</v>
      </c>
      <c r="O290" s="5">
        <v>0</v>
      </c>
      <c r="P290" s="5">
        <v>0</v>
      </c>
      <c r="Q290" s="5">
        <v>99</v>
      </c>
      <c r="R290" s="5">
        <v>0</v>
      </c>
      <c r="S290" s="5">
        <v>0</v>
      </c>
      <c r="T290" s="5">
        <v>0</v>
      </c>
      <c r="U290" s="5">
        <v>4</v>
      </c>
      <c r="V290" s="5">
        <v>1</v>
      </c>
      <c r="W290" s="5">
        <v>0</v>
      </c>
      <c r="X290" s="5">
        <v>0</v>
      </c>
      <c r="Y290" s="5">
        <v>0</v>
      </c>
      <c r="Z290" s="6">
        <v>0</v>
      </c>
      <c r="AA290" s="6" t="s">
        <v>96</v>
      </c>
      <c r="AB290" s="6" t="s">
        <v>96</v>
      </c>
      <c r="AC290" s="7"/>
      <c r="AD290" s="7"/>
      <c r="AE290" s="7"/>
      <c r="AF290" s="7"/>
      <c r="AG290" s="7"/>
      <c r="AH290" s="7"/>
      <c r="AI290" s="6" t="s">
        <v>96</v>
      </c>
      <c r="AJ290" s="5"/>
      <c r="AK290" s="8">
        <v>0.30000000000000004</v>
      </c>
      <c r="AL290" s="8">
        <v>0</v>
      </c>
      <c r="AM290" s="8">
        <v>0.2</v>
      </c>
      <c r="AN290" s="8">
        <v>0.1</v>
      </c>
      <c r="AO290" s="8">
        <v>0</v>
      </c>
      <c r="AP290" s="8">
        <v>0.30000000000000004</v>
      </c>
      <c r="AQ290" s="8">
        <v>0.1</v>
      </c>
      <c r="AR290" s="8">
        <v>0</v>
      </c>
      <c r="AS290" s="8">
        <v>0</v>
      </c>
      <c r="AT290" s="8">
        <v>0</v>
      </c>
      <c r="AU290" s="5">
        <v>0</v>
      </c>
      <c r="AV290" s="5">
        <v>0</v>
      </c>
      <c r="AW290" s="5">
        <v>0</v>
      </c>
      <c r="AX290" s="5">
        <v>0</v>
      </c>
      <c r="AY290" s="5">
        <v>100</v>
      </c>
      <c r="AZ290" s="5">
        <v>0</v>
      </c>
      <c r="BA290" s="5">
        <v>0</v>
      </c>
      <c r="BB290" s="5">
        <v>0</v>
      </c>
      <c r="BC290" s="5">
        <v>0</v>
      </c>
      <c r="BD290" s="5">
        <v>100</v>
      </c>
      <c r="BE290" s="5">
        <v>20</v>
      </c>
      <c r="BF290" s="5">
        <v>20</v>
      </c>
      <c r="BG290" s="5">
        <v>100</v>
      </c>
      <c r="BH290" s="5">
        <v>0</v>
      </c>
      <c r="BI290" s="5">
        <v>0</v>
      </c>
      <c r="BJ290" s="5">
        <v>0</v>
      </c>
      <c r="BK290" s="5">
        <v>0</v>
      </c>
      <c r="BL290" s="5">
        <v>100</v>
      </c>
      <c r="BM290" s="5">
        <v>0</v>
      </c>
      <c r="BN290" s="5" t="s">
        <v>98</v>
      </c>
      <c r="BO290" s="5" t="s">
        <v>97</v>
      </c>
      <c r="BP290" s="5" t="s">
        <v>96</v>
      </c>
      <c r="BQ290" s="5">
        <v>4</v>
      </c>
      <c r="BR290" s="6" t="s">
        <v>96</v>
      </c>
      <c r="BS290" s="6" t="s">
        <v>97</v>
      </c>
      <c r="BT290" s="6" t="s">
        <v>97</v>
      </c>
      <c r="BU290" s="6" t="s">
        <v>97</v>
      </c>
      <c r="BV290" s="6" t="s">
        <v>97</v>
      </c>
      <c r="BW290" s="5">
        <v>3</v>
      </c>
      <c r="BX290" s="5">
        <v>15</v>
      </c>
      <c r="BY290" s="5">
        <v>15</v>
      </c>
      <c r="BZ290" s="5">
        <v>12</v>
      </c>
      <c r="CA290" s="5">
        <v>25</v>
      </c>
      <c r="CB290" s="6" t="s">
        <v>98</v>
      </c>
      <c r="CC290" s="6" t="s">
        <v>96</v>
      </c>
      <c r="CD290" s="6" t="s">
        <v>96</v>
      </c>
      <c r="CE290" s="6" t="s">
        <v>96</v>
      </c>
      <c r="CF290" s="6" t="s">
        <v>96</v>
      </c>
      <c r="CG290" s="6" t="s">
        <v>97</v>
      </c>
      <c r="CH290" s="6" t="s">
        <v>97</v>
      </c>
      <c r="CI290" s="6" t="s">
        <v>97</v>
      </c>
      <c r="CJ290" s="5">
        <v>12</v>
      </c>
      <c r="CK290" s="5">
        <v>12</v>
      </c>
      <c r="CL290" s="5">
        <v>10</v>
      </c>
      <c r="CM290" s="5">
        <v>1</v>
      </c>
      <c r="CN290" s="5">
        <v>5</v>
      </c>
      <c r="CO290" s="5">
        <v>1</v>
      </c>
    </row>
    <row r="291" spans="1:403" x14ac:dyDescent="0.3">
      <c r="A291" s="2" t="s">
        <v>444</v>
      </c>
      <c r="B291" s="2" t="s">
        <v>475</v>
      </c>
      <c r="C291" s="2" t="s">
        <v>476</v>
      </c>
      <c r="D291" s="2" t="s">
        <v>477</v>
      </c>
      <c r="E291" s="6" t="s">
        <v>95</v>
      </c>
      <c r="F291" s="5">
        <v>195</v>
      </c>
      <c r="G291" s="5">
        <v>19</v>
      </c>
      <c r="H291" s="5">
        <v>0</v>
      </c>
      <c r="I291" s="5">
        <v>0</v>
      </c>
      <c r="J291" s="5">
        <v>0</v>
      </c>
      <c r="K291" s="5">
        <v>0</v>
      </c>
      <c r="L291" s="5">
        <v>10</v>
      </c>
      <c r="M291" s="5">
        <v>0</v>
      </c>
      <c r="N291" s="5">
        <v>9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57</v>
      </c>
      <c r="U291" s="5">
        <v>0</v>
      </c>
      <c r="V291" s="5">
        <v>60</v>
      </c>
      <c r="W291" s="5">
        <v>0</v>
      </c>
      <c r="X291" s="5">
        <v>0</v>
      </c>
      <c r="Y291" s="5">
        <v>0</v>
      </c>
      <c r="Z291" s="6">
        <v>0</v>
      </c>
      <c r="AA291" s="6" t="s">
        <v>96</v>
      </c>
      <c r="AB291" s="6" t="s">
        <v>97</v>
      </c>
      <c r="AC291" s="7"/>
      <c r="AD291" s="7"/>
      <c r="AE291" s="7"/>
      <c r="AF291" s="9" t="s">
        <v>96</v>
      </c>
      <c r="AG291" s="7"/>
      <c r="AH291" s="7"/>
      <c r="AI291" s="7"/>
      <c r="AJ291" s="5"/>
      <c r="AK291" s="8">
        <v>0</v>
      </c>
      <c r="AL291" s="8">
        <v>0</v>
      </c>
      <c r="AM291" s="8">
        <v>0.2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v>0.8</v>
      </c>
      <c r="AU291" s="5">
        <v>0</v>
      </c>
      <c r="AV291" s="5">
        <v>0</v>
      </c>
      <c r="AW291" s="5">
        <v>0</v>
      </c>
      <c r="AX291" s="5">
        <v>0</v>
      </c>
      <c r="AY291" s="5">
        <v>100</v>
      </c>
      <c r="AZ291" s="5">
        <v>0</v>
      </c>
      <c r="BA291" s="5">
        <v>0</v>
      </c>
      <c r="BB291" s="5">
        <v>0</v>
      </c>
      <c r="BC291" s="5">
        <v>0</v>
      </c>
      <c r="BD291" s="5">
        <v>100</v>
      </c>
      <c r="BE291" s="5">
        <v>100</v>
      </c>
      <c r="BF291" s="5">
        <v>100</v>
      </c>
      <c r="BG291" s="5">
        <v>0</v>
      </c>
      <c r="BH291" s="5">
        <v>0</v>
      </c>
      <c r="BI291" s="5">
        <v>0</v>
      </c>
      <c r="BJ291" s="5">
        <v>0</v>
      </c>
      <c r="BK291" s="5">
        <v>0</v>
      </c>
      <c r="BL291" s="5">
        <v>100</v>
      </c>
      <c r="BM291" s="5">
        <v>0</v>
      </c>
      <c r="BN291" s="5" t="s">
        <v>98</v>
      </c>
      <c r="BO291" s="5" t="s">
        <v>97</v>
      </c>
      <c r="BP291" s="5" t="s">
        <v>96</v>
      </c>
      <c r="BQ291" s="5">
        <v>40</v>
      </c>
      <c r="BR291" s="6" t="s">
        <v>96</v>
      </c>
      <c r="BS291" s="6" t="s">
        <v>97</v>
      </c>
      <c r="BT291" s="6" t="s">
        <v>97</v>
      </c>
      <c r="BU291" s="6" t="s">
        <v>97</v>
      </c>
      <c r="BV291" s="6" t="s">
        <v>97</v>
      </c>
      <c r="BW291" s="5">
        <v>3</v>
      </c>
      <c r="BX291" s="5">
        <v>2</v>
      </c>
      <c r="BY291" s="5">
        <v>2</v>
      </c>
      <c r="BZ291" s="5">
        <v>5</v>
      </c>
      <c r="CA291" s="5">
        <v>5</v>
      </c>
      <c r="CB291" s="6" t="s">
        <v>96</v>
      </c>
      <c r="CC291" s="6" t="s">
        <v>96</v>
      </c>
      <c r="CD291" s="6" t="s">
        <v>96</v>
      </c>
      <c r="CE291" s="6" t="s">
        <v>96</v>
      </c>
      <c r="CF291" s="6" t="s">
        <v>96</v>
      </c>
      <c r="CG291" s="6" t="s">
        <v>98</v>
      </c>
      <c r="CH291" s="6" t="s">
        <v>98</v>
      </c>
      <c r="CI291" s="6" t="s">
        <v>98</v>
      </c>
      <c r="CJ291" s="5">
        <v>3</v>
      </c>
      <c r="CK291" s="5">
        <v>3</v>
      </c>
      <c r="CL291" s="5">
        <v>3</v>
      </c>
      <c r="CM291" s="5">
        <v>2</v>
      </c>
      <c r="CN291" s="5">
        <v>6</v>
      </c>
      <c r="CO291" s="5">
        <v>0</v>
      </c>
      <c r="CP291" s="37"/>
      <c r="CQ291" s="37"/>
      <c r="CR291" s="37"/>
    </row>
    <row r="292" spans="1:403" x14ac:dyDescent="0.3">
      <c r="A292" s="2" t="s">
        <v>444</v>
      </c>
      <c r="B292" s="2" t="s">
        <v>475</v>
      </c>
      <c r="C292" s="2" t="s">
        <v>476</v>
      </c>
      <c r="D292" s="2" t="s">
        <v>478</v>
      </c>
      <c r="E292" s="6" t="s">
        <v>95</v>
      </c>
      <c r="F292" s="5">
        <v>31</v>
      </c>
      <c r="G292" s="5">
        <v>7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7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31</v>
      </c>
      <c r="W292" s="5">
        <v>0</v>
      </c>
      <c r="X292" s="5">
        <v>0</v>
      </c>
      <c r="Y292" s="5">
        <v>0</v>
      </c>
      <c r="Z292" s="6">
        <v>0</v>
      </c>
      <c r="AA292" s="6" t="s">
        <v>96</v>
      </c>
      <c r="AB292" s="6" t="s">
        <v>97</v>
      </c>
      <c r="AC292" s="7"/>
      <c r="AD292" s="7"/>
      <c r="AE292" s="7"/>
      <c r="AF292" s="9"/>
      <c r="AG292" s="7"/>
      <c r="AH292" s="7" t="s">
        <v>96</v>
      </c>
      <c r="AI292" s="7"/>
      <c r="AJ292" s="5"/>
      <c r="AK292" s="8">
        <v>0</v>
      </c>
      <c r="AL292" s="8">
        <v>0</v>
      </c>
      <c r="AM292" s="8">
        <v>1</v>
      </c>
      <c r="AN292" s="8">
        <v>0</v>
      </c>
      <c r="AO292" s="8">
        <v>0</v>
      </c>
      <c r="AP292" s="8">
        <v>0</v>
      </c>
      <c r="AQ292" s="8">
        <v>0</v>
      </c>
      <c r="AR292" s="8">
        <v>0</v>
      </c>
      <c r="AS292" s="8">
        <v>0</v>
      </c>
      <c r="AT292" s="8">
        <v>0</v>
      </c>
      <c r="AU292" s="5">
        <v>0</v>
      </c>
      <c r="AV292" s="5">
        <v>0</v>
      </c>
      <c r="AW292" s="5">
        <v>0</v>
      </c>
      <c r="AX292" s="5">
        <v>100</v>
      </c>
      <c r="AY292" s="5">
        <v>0</v>
      </c>
      <c r="AZ292" s="5">
        <v>0</v>
      </c>
      <c r="BA292" s="5">
        <v>0</v>
      </c>
      <c r="BB292" s="5">
        <v>0</v>
      </c>
      <c r="BC292" s="5">
        <v>0</v>
      </c>
      <c r="BD292" s="5">
        <v>100</v>
      </c>
      <c r="BE292" s="5">
        <v>0</v>
      </c>
      <c r="BF292" s="5">
        <v>0</v>
      </c>
      <c r="BG292" s="5">
        <v>0</v>
      </c>
      <c r="BH292" s="5">
        <v>0</v>
      </c>
      <c r="BI292" s="5">
        <v>0</v>
      </c>
      <c r="BJ292" s="5">
        <v>0</v>
      </c>
      <c r="BK292" s="5">
        <v>0</v>
      </c>
      <c r="BL292" s="5">
        <v>100</v>
      </c>
      <c r="BM292" s="5">
        <v>0</v>
      </c>
      <c r="BN292" s="5">
        <v>0</v>
      </c>
      <c r="BO292" s="5" t="s">
        <v>97</v>
      </c>
      <c r="BP292" s="5" t="s">
        <v>96</v>
      </c>
      <c r="BQ292" s="5">
        <v>12</v>
      </c>
      <c r="BR292" s="6" t="s">
        <v>96</v>
      </c>
      <c r="BS292" s="6" t="s">
        <v>97</v>
      </c>
      <c r="BT292" s="6" t="s">
        <v>97</v>
      </c>
      <c r="BU292" s="6" t="s">
        <v>97</v>
      </c>
      <c r="BV292" s="6" t="s">
        <v>97</v>
      </c>
      <c r="BW292" s="5">
        <v>1</v>
      </c>
      <c r="BX292" s="5">
        <v>1</v>
      </c>
      <c r="BY292" s="5">
        <v>1</v>
      </c>
      <c r="BZ292" s="5">
        <v>2</v>
      </c>
      <c r="CA292" s="5">
        <v>1</v>
      </c>
      <c r="CB292" s="6" t="s">
        <v>96</v>
      </c>
      <c r="CC292" s="6" t="s">
        <v>98</v>
      </c>
      <c r="CD292" s="6" t="s">
        <v>96</v>
      </c>
      <c r="CE292" s="6" t="s">
        <v>96</v>
      </c>
      <c r="CF292" s="6" t="s">
        <v>96</v>
      </c>
      <c r="CG292" s="6" t="s">
        <v>98</v>
      </c>
      <c r="CH292" s="6" t="s">
        <v>97</v>
      </c>
      <c r="CI292" s="6" t="s">
        <v>97</v>
      </c>
      <c r="CJ292" s="5">
        <v>1</v>
      </c>
      <c r="CK292" s="5">
        <v>1</v>
      </c>
      <c r="CL292" s="5">
        <v>1</v>
      </c>
      <c r="CM292" s="5">
        <v>0</v>
      </c>
      <c r="CN292" s="5">
        <v>1</v>
      </c>
      <c r="CO292" s="5">
        <v>0</v>
      </c>
      <c r="CP292" s="37"/>
      <c r="CQ292" s="37"/>
      <c r="CR292" s="37"/>
    </row>
    <row r="293" spans="1:403" x14ac:dyDescent="0.3">
      <c r="A293" s="2" t="s">
        <v>444</v>
      </c>
      <c r="B293" s="2" t="s">
        <v>475</v>
      </c>
      <c r="C293" s="2" t="s">
        <v>479</v>
      </c>
      <c r="D293" s="2" t="s">
        <v>480</v>
      </c>
      <c r="E293" s="6" t="s">
        <v>102</v>
      </c>
      <c r="F293" s="5">
        <v>200</v>
      </c>
      <c r="G293" s="5">
        <v>17</v>
      </c>
      <c r="H293" s="5">
        <v>0</v>
      </c>
      <c r="I293" s="5">
        <v>0</v>
      </c>
      <c r="J293" s="5">
        <v>5</v>
      </c>
      <c r="K293" s="5">
        <v>0</v>
      </c>
      <c r="L293" s="5">
        <v>0</v>
      </c>
      <c r="M293" s="5">
        <v>0</v>
      </c>
      <c r="N293" s="5">
        <v>12</v>
      </c>
      <c r="O293" s="5">
        <v>0</v>
      </c>
      <c r="P293" s="5">
        <v>0</v>
      </c>
      <c r="Q293" s="5">
        <v>0</v>
      </c>
      <c r="R293" s="5">
        <v>72</v>
      </c>
      <c r="S293" s="5">
        <v>0</v>
      </c>
      <c r="T293" s="5">
        <v>0</v>
      </c>
      <c r="U293" s="5">
        <v>0</v>
      </c>
      <c r="V293" s="5">
        <v>128</v>
      </c>
      <c r="W293" s="5">
        <v>0</v>
      </c>
      <c r="X293" s="5">
        <v>0</v>
      </c>
      <c r="Y293" s="5">
        <v>0</v>
      </c>
      <c r="Z293" s="6">
        <v>0</v>
      </c>
      <c r="AA293" s="6" t="s">
        <v>96</v>
      </c>
      <c r="AB293" s="6" t="s">
        <v>96</v>
      </c>
      <c r="AC293" s="7"/>
      <c r="AD293" s="7"/>
      <c r="AE293" s="7"/>
      <c r="AF293" s="7"/>
      <c r="AG293" s="7"/>
      <c r="AH293" s="7"/>
      <c r="AI293" s="6" t="s">
        <v>96</v>
      </c>
      <c r="AJ293" s="5"/>
      <c r="AK293" s="8">
        <v>0.60000000000000009</v>
      </c>
      <c r="AL293" s="8">
        <v>0.30000000000000004</v>
      </c>
      <c r="AM293" s="8">
        <v>9.9999999999999978E-2</v>
      </c>
      <c r="AN293" s="8">
        <v>0</v>
      </c>
      <c r="AO293" s="8">
        <v>0</v>
      </c>
      <c r="AP293" s="8">
        <v>0</v>
      </c>
      <c r="AQ293" s="8">
        <v>0</v>
      </c>
      <c r="AR293" s="8">
        <v>0</v>
      </c>
      <c r="AS293" s="8">
        <v>0</v>
      </c>
      <c r="AT293" s="8">
        <v>0</v>
      </c>
      <c r="AU293" s="5">
        <v>100</v>
      </c>
      <c r="AV293" s="5">
        <v>40</v>
      </c>
      <c r="AW293" s="5">
        <v>20</v>
      </c>
      <c r="AX293" s="5">
        <v>0</v>
      </c>
      <c r="AY293" s="5">
        <v>40</v>
      </c>
      <c r="AZ293" s="5">
        <v>100</v>
      </c>
      <c r="BA293" s="5">
        <v>40</v>
      </c>
      <c r="BB293" s="5">
        <v>0</v>
      </c>
      <c r="BC293" s="5">
        <v>0</v>
      </c>
      <c r="BD293" s="5">
        <v>60</v>
      </c>
      <c r="BE293" s="5">
        <v>100</v>
      </c>
      <c r="BF293" s="5">
        <v>100</v>
      </c>
      <c r="BG293" s="5">
        <v>100</v>
      </c>
      <c r="BH293" s="5">
        <v>100</v>
      </c>
      <c r="BI293" s="5">
        <v>40</v>
      </c>
      <c r="BJ293" s="5">
        <v>0</v>
      </c>
      <c r="BK293" s="5">
        <v>20</v>
      </c>
      <c r="BL293" s="5">
        <v>80</v>
      </c>
      <c r="BM293" s="5">
        <v>40</v>
      </c>
      <c r="BN293" s="5">
        <v>4</v>
      </c>
      <c r="BO293" s="5" t="s">
        <v>97</v>
      </c>
      <c r="BP293" s="5" t="s">
        <v>96</v>
      </c>
      <c r="BQ293" s="5">
        <v>4</v>
      </c>
      <c r="BR293" s="6" t="s">
        <v>97</v>
      </c>
      <c r="BS293" s="6" t="s">
        <v>97</v>
      </c>
      <c r="BT293" s="6" t="s">
        <v>97</v>
      </c>
      <c r="BU293" s="6" t="s">
        <v>97</v>
      </c>
      <c r="BV293" s="6" t="s">
        <v>96</v>
      </c>
      <c r="BW293" s="5">
        <v>1</v>
      </c>
      <c r="BX293" s="5">
        <v>1</v>
      </c>
      <c r="BY293" s="5">
        <v>1</v>
      </c>
      <c r="BZ293" s="5">
        <v>1</v>
      </c>
      <c r="CA293" s="5">
        <v>7</v>
      </c>
      <c r="CB293" s="6" t="s">
        <v>96</v>
      </c>
      <c r="CC293" s="6" t="s">
        <v>96</v>
      </c>
      <c r="CD293" s="6" t="s">
        <v>96</v>
      </c>
      <c r="CE293" s="6" t="s">
        <v>96</v>
      </c>
      <c r="CF293" s="6" t="s">
        <v>96</v>
      </c>
      <c r="CG293" s="6" t="s">
        <v>96</v>
      </c>
      <c r="CH293" s="6" t="s">
        <v>97</v>
      </c>
      <c r="CI293" s="6" t="s">
        <v>96</v>
      </c>
      <c r="CJ293" s="5">
        <v>1</v>
      </c>
      <c r="CK293" s="5">
        <v>1</v>
      </c>
      <c r="CL293" s="5">
        <v>1</v>
      </c>
      <c r="CM293" s="5">
        <v>1</v>
      </c>
      <c r="CN293" s="5">
        <v>1</v>
      </c>
      <c r="CO293" s="5">
        <v>1</v>
      </c>
      <c r="CP293" s="37"/>
      <c r="CQ293" s="37"/>
      <c r="CR293" s="37"/>
    </row>
    <row r="294" spans="1:403" x14ac:dyDescent="0.3">
      <c r="A294" s="2" t="s">
        <v>444</v>
      </c>
      <c r="B294" s="2" t="s">
        <v>475</v>
      </c>
      <c r="C294" s="2" t="s">
        <v>481</v>
      </c>
      <c r="D294" s="2" t="s">
        <v>482</v>
      </c>
      <c r="E294" s="6" t="s">
        <v>102</v>
      </c>
      <c r="F294" s="5">
        <v>54</v>
      </c>
      <c r="G294" s="5">
        <v>8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8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54</v>
      </c>
      <c r="W294" s="5">
        <v>0</v>
      </c>
      <c r="X294" s="5">
        <v>0</v>
      </c>
      <c r="Y294" s="5">
        <v>0</v>
      </c>
      <c r="Z294" s="6">
        <v>0</v>
      </c>
      <c r="AA294" s="6" t="s">
        <v>96</v>
      </c>
      <c r="AB294" s="6" t="s">
        <v>97</v>
      </c>
      <c r="AC294" s="7"/>
      <c r="AD294" s="7"/>
      <c r="AE294" s="7"/>
      <c r="AF294" s="7"/>
      <c r="AG294" s="7"/>
      <c r="AH294" s="7"/>
      <c r="AI294" s="6" t="s">
        <v>96</v>
      </c>
      <c r="AJ294" s="5"/>
      <c r="AK294" s="8">
        <v>0</v>
      </c>
      <c r="AL294" s="8">
        <v>0</v>
      </c>
      <c r="AM294" s="8">
        <v>1</v>
      </c>
      <c r="AN294" s="8">
        <v>0</v>
      </c>
      <c r="AO294" s="8">
        <v>0</v>
      </c>
      <c r="AP294" s="8">
        <v>0</v>
      </c>
      <c r="AQ294" s="8">
        <v>0</v>
      </c>
      <c r="AR294" s="8">
        <v>0</v>
      </c>
      <c r="AS294" s="8">
        <v>0</v>
      </c>
      <c r="AT294" s="8">
        <v>0</v>
      </c>
      <c r="AU294" s="5">
        <v>0</v>
      </c>
      <c r="AV294" s="5">
        <v>0</v>
      </c>
      <c r="AW294" s="5">
        <v>100</v>
      </c>
      <c r="AX294" s="5">
        <v>0</v>
      </c>
      <c r="AY294" s="5">
        <v>0</v>
      </c>
      <c r="AZ294" s="5">
        <v>0</v>
      </c>
      <c r="BA294" s="5">
        <v>0</v>
      </c>
      <c r="BB294" s="5">
        <v>0</v>
      </c>
      <c r="BC294" s="5">
        <v>0</v>
      </c>
      <c r="BD294" s="5">
        <v>100</v>
      </c>
      <c r="BE294" s="5">
        <v>90</v>
      </c>
      <c r="BF294" s="5">
        <v>90</v>
      </c>
      <c r="BG294" s="5">
        <v>80</v>
      </c>
      <c r="BH294" s="5">
        <v>0</v>
      </c>
      <c r="BI294" s="5">
        <v>0</v>
      </c>
      <c r="BJ294" s="5">
        <v>0</v>
      </c>
      <c r="BK294" s="5">
        <v>0</v>
      </c>
      <c r="BL294" s="5">
        <v>100</v>
      </c>
      <c r="BM294" s="5">
        <v>0</v>
      </c>
      <c r="BN294" s="5" t="s">
        <v>98</v>
      </c>
      <c r="BO294" s="5" t="s">
        <v>97</v>
      </c>
      <c r="BP294" s="5" t="s">
        <v>96</v>
      </c>
      <c r="BQ294" s="5">
        <v>12</v>
      </c>
      <c r="BR294" s="6" t="s">
        <v>97</v>
      </c>
      <c r="BS294" s="6" t="s">
        <v>97</v>
      </c>
      <c r="BT294" s="6" t="s">
        <v>97</v>
      </c>
      <c r="BU294" s="6" t="s">
        <v>97</v>
      </c>
      <c r="BV294" s="6" t="s">
        <v>97</v>
      </c>
      <c r="BW294" s="5">
        <v>2</v>
      </c>
      <c r="BX294" s="5">
        <v>2</v>
      </c>
      <c r="BY294" s="5">
        <v>2</v>
      </c>
      <c r="BZ294" s="5">
        <v>2</v>
      </c>
      <c r="CA294" s="5">
        <v>2</v>
      </c>
      <c r="CB294" s="6" t="s">
        <v>96</v>
      </c>
      <c r="CC294" s="6" t="s">
        <v>98</v>
      </c>
      <c r="CD294" s="6" t="s">
        <v>96</v>
      </c>
      <c r="CE294" s="6" t="s">
        <v>96</v>
      </c>
      <c r="CF294" s="6" t="s">
        <v>96</v>
      </c>
      <c r="CG294" s="6" t="s">
        <v>98</v>
      </c>
      <c r="CH294" s="6" t="s">
        <v>97</v>
      </c>
      <c r="CI294" s="6" t="s">
        <v>97</v>
      </c>
      <c r="CJ294" s="5">
        <v>1</v>
      </c>
      <c r="CK294" s="5">
        <v>1</v>
      </c>
      <c r="CL294" s="5">
        <v>1</v>
      </c>
      <c r="CM294" s="5">
        <v>0.5</v>
      </c>
      <c r="CN294" s="5">
        <v>2</v>
      </c>
      <c r="CO294" s="5">
        <v>0.5</v>
      </c>
      <c r="CP294" s="37"/>
      <c r="CQ294" s="37"/>
      <c r="CR294" s="37"/>
    </row>
    <row r="295" spans="1:403" x14ac:dyDescent="0.3">
      <c r="A295" s="2" t="s">
        <v>444</v>
      </c>
      <c r="B295" s="2" t="s">
        <v>475</v>
      </c>
      <c r="C295" s="2" t="s">
        <v>481</v>
      </c>
      <c r="D295" s="2" t="s">
        <v>483</v>
      </c>
      <c r="E295" s="6" t="s">
        <v>95</v>
      </c>
      <c r="F295" s="5">
        <v>49</v>
      </c>
      <c r="G295" s="5">
        <v>7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7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49</v>
      </c>
      <c r="W295" s="5">
        <v>0</v>
      </c>
      <c r="X295" s="5">
        <v>0</v>
      </c>
      <c r="Y295" s="5">
        <v>0</v>
      </c>
      <c r="Z295" s="6">
        <v>0</v>
      </c>
      <c r="AA295" s="6" t="s">
        <v>96</v>
      </c>
      <c r="AB295" s="6" t="s">
        <v>97</v>
      </c>
      <c r="AC295" s="7"/>
      <c r="AD295" s="7"/>
      <c r="AE295" s="7"/>
      <c r="AF295" s="7"/>
      <c r="AG295" s="7"/>
      <c r="AH295" s="7"/>
      <c r="AI295" s="6" t="s">
        <v>96</v>
      </c>
      <c r="AJ295" s="5"/>
      <c r="AK295" s="8">
        <v>0</v>
      </c>
      <c r="AL295" s="8">
        <v>0</v>
      </c>
      <c r="AM295" s="8">
        <v>0</v>
      </c>
      <c r="AN295" s="8">
        <v>0</v>
      </c>
      <c r="AO295" s="8">
        <v>1</v>
      </c>
      <c r="AP295" s="8">
        <v>0</v>
      </c>
      <c r="AQ295" s="8">
        <v>0</v>
      </c>
      <c r="AR295" s="8">
        <v>0</v>
      </c>
      <c r="AS295" s="8">
        <v>0</v>
      </c>
      <c r="AT295" s="8">
        <v>0</v>
      </c>
      <c r="AU295" s="5">
        <v>0</v>
      </c>
      <c r="AV295" s="5">
        <v>0</v>
      </c>
      <c r="AW295" s="5">
        <v>20</v>
      </c>
      <c r="AX295" s="5">
        <v>80</v>
      </c>
      <c r="AY295" s="5">
        <v>0</v>
      </c>
      <c r="AZ295" s="5">
        <v>0</v>
      </c>
      <c r="BA295" s="5">
        <v>0</v>
      </c>
      <c r="BB295" s="5">
        <v>20</v>
      </c>
      <c r="BC295" s="5">
        <v>0</v>
      </c>
      <c r="BD295" s="5">
        <v>80</v>
      </c>
      <c r="BE295" s="5">
        <v>90</v>
      </c>
      <c r="BF295" s="5">
        <v>70</v>
      </c>
      <c r="BG295" s="5">
        <v>80</v>
      </c>
      <c r="BH295" s="5">
        <v>0</v>
      </c>
      <c r="BI295" s="5">
        <v>0</v>
      </c>
      <c r="BJ295" s="5">
        <v>0</v>
      </c>
      <c r="BK295" s="5">
        <v>0</v>
      </c>
      <c r="BL295" s="5">
        <v>100</v>
      </c>
      <c r="BM295" s="5">
        <v>0</v>
      </c>
      <c r="BN295" s="5" t="s">
        <v>98</v>
      </c>
      <c r="BO295" s="5" t="s">
        <v>97</v>
      </c>
      <c r="BP295" s="5" t="s">
        <v>96</v>
      </c>
      <c r="BQ295" s="5">
        <v>12</v>
      </c>
      <c r="BR295" s="6" t="s">
        <v>97</v>
      </c>
      <c r="BS295" s="6" t="s">
        <v>97</v>
      </c>
      <c r="BT295" s="6" t="s">
        <v>97</v>
      </c>
      <c r="BU295" s="6" t="s">
        <v>97</v>
      </c>
      <c r="BV295" s="6" t="s">
        <v>97</v>
      </c>
      <c r="BW295" s="5">
        <v>5</v>
      </c>
      <c r="BX295" s="5">
        <v>5</v>
      </c>
      <c r="BY295" s="5">
        <v>5</v>
      </c>
      <c r="BZ295" s="5">
        <v>8</v>
      </c>
      <c r="CA295" s="5">
        <v>5</v>
      </c>
      <c r="CB295" s="6" t="s">
        <v>96</v>
      </c>
      <c r="CC295" s="6" t="s">
        <v>96</v>
      </c>
      <c r="CD295" s="6" t="s">
        <v>96</v>
      </c>
      <c r="CE295" s="6" t="s">
        <v>96</v>
      </c>
      <c r="CF295" s="6" t="s">
        <v>96</v>
      </c>
      <c r="CG295" s="6" t="s">
        <v>97</v>
      </c>
      <c r="CH295" s="6" t="s">
        <v>97</v>
      </c>
      <c r="CI295" s="6" t="s">
        <v>97</v>
      </c>
      <c r="CJ295" s="5">
        <v>1</v>
      </c>
      <c r="CK295" s="5">
        <v>1</v>
      </c>
      <c r="CL295" s="5">
        <v>1</v>
      </c>
      <c r="CM295" s="5">
        <v>1</v>
      </c>
      <c r="CN295" s="5">
        <v>1</v>
      </c>
      <c r="CO295" s="5">
        <v>1</v>
      </c>
      <c r="CP295" s="37"/>
      <c r="CQ295" s="37"/>
      <c r="CR295" s="37"/>
    </row>
    <row r="296" spans="1:403" x14ac:dyDescent="0.3">
      <c r="A296" s="2" t="s">
        <v>444</v>
      </c>
      <c r="B296" s="2" t="s">
        <v>475</v>
      </c>
      <c r="C296" s="2" t="s">
        <v>481</v>
      </c>
      <c r="D296" s="2" t="s">
        <v>484</v>
      </c>
      <c r="E296" s="6" t="s">
        <v>95</v>
      </c>
      <c r="F296" s="5">
        <v>158</v>
      </c>
      <c r="G296" s="5">
        <v>24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v>24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158</v>
      </c>
      <c r="W296" s="5">
        <v>0</v>
      </c>
      <c r="X296" s="5">
        <v>0</v>
      </c>
      <c r="Y296" s="5">
        <v>0</v>
      </c>
      <c r="Z296" s="6">
        <v>0</v>
      </c>
      <c r="AA296" s="6" t="s">
        <v>96</v>
      </c>
      <c r="AB296" s="6" t="s">
        <v>97</v>
      </c>
      <c r="AC296" s="7"/>
      <c r="AD296" s="7"/>
      <c r="AE296" s="7"/>
      <c r="AF296" s="7"/>
      <c r="AG296" s="7"/>
      <c r="AH296" s="7"/>
      <c r="AI296" s="6" t="s">
        <v>96</v>
      </c>
      <c r="AJ296" s="5"/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0</v>
      </c>
      <c r="AS296" s="8">
        <v>1</v>
      </c>
      <c r="AT296" s="8">
        <v>0</v>
      </c>
      <c r="AU296" s="5">
        <v>0</v>
      </c>
      <c r="AV296" s="5">
        <v>0</v>
      </c>
      <c r="AW296" s="5">
        <v>100</v>
      </c>
      <c r="AX296" s="5">
        <v>0</v>
      </c>
      <c r="AY296" s="5">
        <v>0</v>
      </c>
      <c r="AZ296" s="5">
        <v>0</v>
      </c>
      <c r="BA296" s="5">
        <v>0</v>
      </c>
      <c r="BB296" s="5">
        <v>20</v>
      </c>
      <c r="BC296" s="5">
        <v>0</v>
      </c>
      <c r="BD296" s="5">
        <v>80</v>
      </c>
      <c r="BE296" s="5">
        <v>90</v>
      </c>
      <c r="BF296" s="5">
        <v>70</v>
      </c>
      <c r="BG296" s="5">
        <v>80</v>
      </c>
      <c r="BH296" s="5">
        <v>0</v>
      </c>
      <c r="BI296" s="5">
        <v>0</v>
      </c>
      <c r="BJ296" s="5">
        <v>0</v>
      </c>
      <c r="BK296" s="5">
        <v>0</v>
      </c>
      <c r="BL296" s="5">
        <v>100</v>
      </c>
      <c r="BM296" s="5">
        <v>0</v>
      </c>
      <c r="BN296" s="5" t="s">
        <v>98</v>
      </c>
      <c r="BO296" s="5" t="s">
        <v>97</v>
      </c>
      <c r="BP296" s="5" t="s">
        <v>96</v>
      </c>
      <c r="BQ296" s="5">
        <v>12</v>
      </c>
      <c r="BR296" s="6" t="s">
        <v>97</v>
      </c>
      <c r="BS296" s="6" t="s">
        <v>97</v>
      </c>
      <c r="BT296" s="6" t="s">
        <v>97</v>
      </c>
      <c r="BU296" s="6" t="s">
        <v>97</v>
      </c>
      <c r="BV296" s="6" t="s">
        <v>97</v>
      </c>
      <c r="BW296" s="5">
        <v>5</v>
      </c>
      <c r="BX296" s="5">
        <v>5</v>
      </c>
      <c r="BY296" s="5">
        <v>5</v>
      </c>
      <c r="BZ296" s="5">
        <v>5</v>
      </c>
      <c r="CA296" s="5">
        <v>5</v>
      </c>
      <c r="CB296" s="6" t="s">
        <v>96</v>
      </c>
      <c r="CC296" s="6" t="s">
        <v>96</v>
      </c>
      <c r="CD296" s="6" t="s">
        <v>96</v>
      </c>
      <c r="CE296" s="6" t="s">
        <v>96</v>
      </c>
      <c r="CF296" s="6" t="s">
        <v>96</v>
      </c>
      <c r="CG296" s="6" t="s">
        <v>97</v>
      </c>
      <c r="CH296" s="6" t="s">
        <v>97</v>
      </c>
      <c r="CI296" s="6" t="s">
        <v>97</v>
      </c>
      <c r="CJ296" s="5">
        <v>1</v>
      </c>
      <c r="CK296" s="5">
        <v>1</v>
      </c>
      <c r="CL296" s="5">
        <v>1</v>
      </c>
      <c r="CM296" s="5">
        <v>1</v>
      </c>
      <c r="CN296" s="5">
        <v>1</v>
      </c>
      <c r="CO296" s="5">
        <v>1</v>
      </c>
      <c r="CP296" s="37"/>
      <c r="CQ296" s="37"/>
      <c r="CR296" s="37"/>
    </row>
    <row r="297" spans="1:403" x14ac:dyDescent="0.3">
      <c r="A297" s="2" t="s">
        <v>444</v>
      </c>
      <c r="B297" s="2" t="s">
        <v>475</v>
      </c>
      <c r="C297" s="2" t="s">
        <v>485</v>
      </c>
      <c r="D297" s="2" t="s">
        <v>486</v>
      </c>
      <c r="E297" s="6" t="s">
        <v>95</v>
      </c>
      <c r="F297" s="5">
        <v>100</v>
      </c>
      <c r="G297" s="5">
        <v>30</v>
      </c>
      <c r="H297" s="5">
        <v>2</v>
      </c>
      <c r="I297" s="5">
        <v>30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100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30</v>
      </c>
      <c r="Z297" s="6">
        <v>100</v>
      </c>
      <c r="AA297" s="6" t="s">
        <v>96</v>
      </c>
      <c r="AB297" s="6" t="s">
        <v>96</v>
      </c>
      <c r="AC297" s="7"/>
      <c r="AD297" s="7"/>
      <c r="AE297" s="7"/>
      <c r="AF297" s="7"/>
      <c r="AG297" s="7"/>
      <c r="AH297" s="7"/>
      <c r="AI297" s="6" t="s">
        <v>96</v>
      </c>
      <c r="AJ297" s="5"/>
      <c r="AK297" s="8">
        <v>0</v>
      </c>
      <c r="AL297" s="8">
        <v>1</v>
      </c>
      <c r="AM297" s="8">
        <v>0</v>
      </c>
      <c r="AN297" s="8">
        <v>0</v>
      </c>
      <c r="AO297" s="8">
        <v>0</v>
      </c>
      <c r="AP297" s="8">
        <v>0</v>
      </c>
      <c r="AQ297" s="8">
        <v>0</v>
      </c>
      <c r="AR297" s="8">
        <v>0</v>
      </c>
      <c r="AS297" s="8">
        <v>0</v>
      </c>
      <c r="AT297" s="8">
        <v>0</v>
      </c>
      <c r="AU297" s="5">
        <v>100</v>
      </c>
      <c r="AV297" s="5">
        <v>100</v>
      </c>
      <c r="AW297" s="5">
        <v>0</v>
      </c>
      <c r="AX297" s="5">
        <v>0</v>
      </c>
      <c r="AY297" s="5">
        <v>0</v>
      </c>
      <c r="AZ297" s="5">
        <v>100</v>
      </c>
      <c r="BA297" s="5">
        <v>100</v>
      </c>
      <c r="BB297" s="5">
        <v>0</v>
      </c>
      <c r="BC297" s="5">
        <v>0</v>
      </c>
      <c r="BD297" s="5">
        <v>0</v>
      </c>
      <c r="BE297" s="5">
        <v>100</v>
      </c>
      <c r="BF297" s="5">
        <v>100</v>
      </c>
      <c r="BG297" s="5">
        <v>100</v>
      </c>
      <c r="BH297" s="5">
        <v>0</v>
      </c>
      <c r="BI297" s="5">
        <v>0</v>
      </c>
      <c r="BJ297" s="5">
        <v>100</v>
      </c>
      <c r="BK297" s="5">
        <v>0</v>
      </c>
      <c r="BL297" s="5">
        <v>0</v>
      </c>
      <c r="BM297" s="5">
        <v>0</v>
      </c>
      <c r="BN297" s="5" t="s">
        <v>98</v>
      </c>
      <c r="BO297" s="5" t="s">
        <v>97</v>
      </c>
      <c r="BP297" s="5" t="s">
        <v>96</v>
      </c>
      <c r="BQ297" s="5">
        <v>3</v>
      </c>
      <c r="BR297" s="6" t="s">
        <v>97</v>
      </c>
      <c r="BS297" s="6" t="s">
        <v>97</v>
      </c>
      <c r="BT297" s="6" t="s">
        <v>97</v>
      </c>
      <c r="BU297" s="6" t="s">
        <v>97</v>
      </c>
      <c r="BV297" s="6" t="s">
        <v>97</v>
      </c>
      <c r="BW297" s="5">
        <v>1</v>
      </c>
      <c r="BX297" s="5">
        <v>3</v>
      </c>
      <c r="BY297" s="5">
        <v>3</v>
      </c>
      <c r="BZ297" s="5">
        <v>0</v>
      </c>
      <c r="CA297" s="5">
        <v>5</v>
      </c>
      <c r="CB297" s="6" t="s">
        <v>96</v>
      </c>
      <c r="CC297" s="6" t="s">
        <v>96</v>
      </c>
      <c r="CD297" s="6" t="s">
        <v>96</v>
      </c>
      <c r="CE297" s="6" t="s">
        <v>96</v>
      </c>
      <c r="CF297" s="6" t="s">
        <v>96</v>
      </c>
      <c r="CG297" s="6" t="s">
        <v>97</v>
      </c>
      <c r="CH297" s="6" t="s">
        <v>97</v>
      </c>
      <c r="CI297" s="6" t="s">
        <v>97</v>
      </c>
      <c r="CJ297" s="5">
        <v>2</v>
      </c>
      <c r="CK297" s="5">
        <v>2</v>
      </c>
      <c r="CL297" s="5">
        <v>2</v>
      </c>
      <c r="CM297" s="5">
        <v>0.5</v>
      </c>
      <c r="CN297" s="5">
        <v>5</v>
      </c>
      <c r="CO297" s="5">
        <v>1</v>
      </c>
      <c r="CP297" s="37"/>
      <c r="CQ297" s="37"/>
      <c r="CR297" s="37"/>
    </row>
    <row r="298" spans="1:403" x14ac:dyDescent="0.3">
      <c r="A298" s="2" t="s">
        <v>444</v>
      </c>
      <c r="B298" s="2" t="s">
        <v>475</v>
      </c>
      <c r="C298" s="2" t="s">
        <v>487</v>
      </c>
      <c r="D298" s="2" t="s">
        <v>488</v>
      </c>
      <c r="E298" s="6" t="s">
        <v>102</v>
      </c>
      <c r="F298" s="5">
        <v>103</v>
      </c>
      <c r="G298" s="5">
        <v>15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15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103</v>
      </c>
      <c r="W298" s="5">
        <v>0</v>
      </c>
      <c r="X298" s="5">
        <v>0</v>
      </c>
      <c r="Y298" s="5">
        <v>0</v>
      </c>
      <c r="Z298" s="6">
        <v>0</v>
      </c>
      <c r="AA298" s="6" t="s">
        <v>96</v>
      </c>
      <c r="AB298" s="6" t="s">
        <v>97</v>
      </c>
      <c r="AC298" s="7"/>
      <c r="AD298" s="7"/>
      <c r="AE298" s="7"/>
      <c r="AF298" s="7"/>
      <c r="AG298" s="7"/>
      <c r="AH298" s="7"/>
      <c r="AI298" s="6" t="s">
        <v>96</v>
      </c>
      <c r="AJ298" s="5"/>
      <c r="AK298" s="8">
        <v>0.4</v>
      </c>
      <c r="AL298" s="8">
        <v>0</v>
      </c>
      <c r="AM298" s="8">
        <v>0.6</v>
      </c>
      <c r="AN298" s="8">
        <v>0</v>
      </c>
      <c r="AO298" s="8">
        <v>0</v>
      </c>
      <c r="AP298" s="8">
        <v>0</v>
      </c>
      <c r="AQ298" s="8">
        <v>0</v>
      </c>
      <c r="AR298" s="8">
        <v>0</v>
      </c>
      <c r="AS298" s="8">
        <v>0</v>
      </c>
      <c r="AT298" s="8">
        <v>0</v>
      </c>
      <c r="AU298" s="5">
        <v>100</v>
      </c>
      <c r="AV298" s="5">
        <v>100</v>
      </c>
      <c r="AW298" s="5">
        <v>0</v>
      </c>
      <c r="AX298" s="5">
        <v>0</v>
      </c>
      <c r="AY298" s="5">
        <v>0</v>
      </c>
      <c r="AZ298" s="5">
        <v>0</v>
      </c>
      <c r="BA298" s="5">
        <v>0</v>
      </c>
      <c r="BB298" s="5">
        <v>0</v>
      </c>
      <c r="BC298" s="5">
        <v>0</v>
      </c>
      <c r="BD298" s="5">
        <v>100</v>
      </c>
      <c r="BE298" s="5">
        <v>100</v>
      </c>
      <c r="BF298" s="5">
        <v>100</v>
      </c>
      <c r="BG298" s="5">
        <v>0</v>
      </c>
      <c r="BH298" s="5">
        <v>0</v>
      </c>
      <c r="BI298" s="5">
        <v>0</v>
      </c>
      <c r="BJ298" s="5">
        <v>0</v>
      </c>
      <c r="BK298" s="5">
        <v>0</v>
      </c>
      <c r="BL298" s="5">
        <v>100</v>
      </c>
      <c r="BM298" s="5">
        <v>0</v>
      </c>
      <c r="BN298" s="5" t="s">
        <v>98</v>
      </c>
      <c r="BO298" s="5" t="s">
        <v>97</v>
      </c>
      <c r="BP298" s="5" t="s">
        <v>97</v>
      </c>
      <c r="BQ298" s="5" t="s">
        <v>98</v>
      </c>
      <c r="BR298" s="6" t="s">
        <v>97</v>
      </c>
      <c r="BS298" s="6" t="s">
        <v>97</v>
      </c>
      <c r="BT298" s="6" t="s">
        <v>97</v>
      </c>
      <c r="BU298" s="6" t="s">
        <v>97</v>
      </c>
      <c r="BV298" s="6" t="s">
        <v>97</v>
      </c>
      <c r="BW298" s="5">
        <v>2</v>
      </c>
      <c r="BX298" s="5">
        <v>2</v>
      </c>
      <c r="BY298" s="5">
        <v>2</v>
      </c>
      <c r="BZ298" s="5">
        <v>3</v>
      </c>
      <c r="CA298" s="5">
        <v>3</v>
      </c>
      <c r="CB298" s="6" t="s">
        <v>96</v>
      </c>
      <c r="CC298" s="6" t="s">
        <v>98</v>
      </c>
      <c r="CD298" s="6" t="s">
        <v>96</v>
      </c>
      <c r="CE298" s="6" t="s">
        <v>98</v>
      </c>
      <c r="CF298" s="6" t="s">
        <v>98</v>
      </c>
      <c r="CG298" s="6" t="s">
        <v>98</v>
      </c>
      <c r="CH298" s="6" t="s">
        <v>96</v>
      </c>
      <c r="CI298" s="6" t="s">
        <v>98</v>
      </c>
      <c r="CJ298" s="5">
        <v>0.5</v>
      </c>
      <c r="CK298" s="5">
        <v>0.5</v>
      </c>
      <c r="CL298" s="5">
        <v>3</v>
      </c>
      <c r="CM298" s="5">
        <v>0</v>
      </c>
      <c r="CN298" s="5">
        <v>2</v>
      </c>
      <c r="CO298" s="5">
        <v>0.5</v>
      </c>
      <c r="CP298" s="37"/>
      <c r="CQ298" s="37"/>
      <c r="CR298" s="37"/>
    </row>
    <row r="299" spans="1:403" x14ac:dyDescent="0.3">
      <c r="A299" s="2" t="s">
        <v>444</v>
      </c>
      <c r="B299" s="2" t="s">
        <v>475</v>
      </c>
      <c r="C299" s="2" t="s">
        <v>489</v>
      </c>
      <c r="D299" s="6" t="s">
        <v>1748</v>
      </c>
      <c r="E299" s="6" t="s">
        <v>102</v>
      </c>
      <c r="F299" s="6">
        <v>6677</v>
      </c>
      <c r="G299" s="73">
        <f>(551-0)*100%</f>
        <v>551</v>
      </c>
      <c r="H299" s="6" t="s">
        <v>98</v>
      </c>
      <c r="I299" s="6" t="s">
        <v>98</v>
      </c>
      <c r="J299" s="6" t="s">
        <v>98</v>
      </c>
      <c r="K299" s="6" t="s">
        <v>98</v>
      </c>
      <c r="L299" s="6" t="s">
        <v>98</v>
      </c>
      <c r="M299" s="6" t="s">
        <v>98</v>
      </c>
      <c r="N299" s="6" t="s">
        <v>98</v>
      </c>
      <c r="O299" s="6" t="s">
        <v>98</v>
      </c>
      <c r="P299" s="6" t="s">
        <v>98</v>
      </c>
      <c r="Q299" s="6" t="s">
        <v>98</v>
      </c>
      <c r="R299" s="6" t="s">
        <v>98</v>
      </c>
      <c r="S299" s="6" t="s">
        <v>98</v>
      </c>
      <c r="T299" s="6" t="s">
        <v>98</v>
      </c>
      <c r="U299" s="6" t="s">
        <v>98</v>
      </c>
      <c r="V299" s="6" t="s">
        <v>98</v>
      </c>
      <c r="W299" s="6" t="s">
        <v>98</v>
      </c>
      <c r="X299" s="6" t="s">
        <v>98</v>
      </c>
      <c r="Y299" s="6">
        <v>386</v>
      </c>
      <c r="Z299" s="6">
        <v>6700</v>
      </c>
      <c r="AA299" s="6" t="s">
        <v>98</v>
      </c>
      <c r="AB299" s="6" t="s">
        <v>98</v>
      </c>
      <c r="AC299" s="7"/>
      <c r="AD299" s="7"/>
      <c r="AE299" s="7"/>
      <c r="AF299" s="7"/>
      <c r="AG299" s="7"/>
      <c r="AH299" s="7"/>
      <c r="AI299" s="6" t="s">
        <v>96</v>
      </c>
      <c r="AJ299" s="5"/>
      <c r="AK299" s="6" t="s">
        <v>98</v>
      </c>
      <c r="AL299" s="6" t="s">
        <v>98</v>
      </c>
      <c r="AM299" s="6" t="s">
        <v>98</v>
      </c>
      <c r="AN299" s="6" t="s">
        <v>98</v>
      </c>
      <c r="AO299" s="6" t="s">
        <v>98</v>
      </c>
      <c r="AP299" s="6" t="s">
        <v>98</v>
      </c>
      <c r="AQ299" s="6" t="s">
        <v>98</v>
      </c>
      <c r="AR299" s="6" t="s">
        <v>98</v>
      </c>
      <c r="AS299" s="6" t="s">
        <v>98</v>
      </c>
      <c r="AT299" s="6" t="s">
        <v>98</v>
      </c>
      <c r="AU299" s="6">
        <v>100</v>
      </c>
      <c r="AV299" s="6">
        <v>100</v>
      </c>
      <c r="AW299" s="6">
        <v>0</v>
      </c>
      <c r="AX299" s="6">
        <v>0</v>
      </c>
      <c r="AY299" s="6">
        <v>0</v>
      </c>
      <c r="AZ299" s="6">
        <v>100</v>
      </c>
      <c r="BA299" s="6">
        <v>100</v>
      </c>
      <c r="BB299" s="6">
        <v>0</v>
      </c>
      <c r="BC299" s="6">
        <v>0</v>
      </c>
      <c r="BD299" s="6">
        <v>0</v>
      </c>
      <c r="BE299" s="6">
        <v>100</v>
      </c>
      <c r="BF299" s="6">
        <v>100</v>
      </c>
      <c r="BG299" s="6">
        <v>100</v>
      </c>
      <c r="BH299" s="6">
        <v>70</v>
      </c>
      <c r="BI299" s="6">
        <v>0</v>
      </c>
      <c r="BJ299" s="6">
        <v>0</v>
      </c>
      <c r="BK299" s="6">
        <v>60</v>
      </c>
      <c r="BL299" s="6">
        <v>40</v>
      </c>
      <c r="BM299" s="6">
        <v>0</v>
      </c>
      <c r="BN299" s="6">
        <v>0</v>
      </c>
      <c r="BO299" s="6" t="s">
        <v>97</v>
      </c>
      <c r="BP299" s="6" t="s">
        <v>96</v>
      </c>
      <c r="BQ299" s="6">
        <v>144</v>
      </c>
      <c r="BR299" s="6" t="s">
        <v>97</v>
      </c>
      <c r="BS299" s="6" t="s">
        <v>97</v>
      </c>
      <c r="BT299" s="6" t="s">
        <v>97</v>
      </c>
      <c r="BU299" s="6" t="s">
        <v>97</v>
      </c>
      <c r="BV299" s="6" t="s">
        <v>97</v>
      </c>
      <c r="BW299" s="5">
        <v>0</v>
      </c>
      <c r="BX299" s="5">
        <v>0</v>
      </c>
      <c r="BY299" s="5">
        <v>0</v>
      </c>
      <c r="BZ299" s="5">
        <v>1</v>
      </c>
      <c r="CA299" s="5">
        <v>1</v>
      </c>
      <c r="CB299" s="6" t="s">
        <v>98</v>
      </c>
      <c r="CC299" s="6" t="s">
        <v>98</v>
      </c>
      <c r="CD299" s="6" t="s">
        <v>98</v>
      </c>
      <c r="CE299" s="6" t="s">
        <v>98</v>
      </c>
      <c r="CF299" s="6" t="s">
        <v>98</v>
      </c>
      <c r="CG299" s="6" t="s">
        <v>98</v>
      </c>
      <c r="CH299" s="6" t="s">
        <v>98</v>
      </c>
      <c r="CI299" s="6" t="s">
        <v>98</v>
      </c>
      <c r="CJ299" s="6">
        <v>3</v>
      </c>
      <c r="CK299" s="6">
        <v>0</v>
      </c>
      <c r="CL299" s="6">
        <v>3</v>
      </c>
      <c r="CM299" s="6">
        <v>0</v>
      </c>
      <c r="CN299" s="6">
        <v>6</v>
      </c>
      <c r="CO299" s="6">
        <v>0</v>
      </c>
      <c r="CP299" s="37"/>
      <c r="CQ299" s="37"/>
      <c r="CR299" s="37"/>
      <c r="CS299" s="37"/>
      <c r="CT299" s="37"/>
      <c r="CU299" s="37"/>
      <c r="CV299" s="37"/>
      <c r="CW299" s="37"/>
      <c r="CX299" s="37"/>
      <c r="CY299" s="37"/>
      <c r="CZ299" s="37"/>
      <c r="DA299" s="37"/>
      <c r="DB299" s="37"/>
      <c r="DC299" s="37"/>
      <c r="DD299" s="37"/>
      <c r="DE299" s="37"/>
      <c r="DF299" s="37"/>
      <c r="DG299" s="37"/>
      <c r="DH299" s="37"/>
      <c r="DI299" s="37"/>
      <c r="DJ299" s="37"/>
      <c r="DK299" s="37"/>
      <c r="DL299" s="37"/>
      <c r="DM299" s="37"/>
      <c r="DN299" s="37"/>
      <c r="DO299" s="37"/>
      <c r="DP299" s="37"/>
      <c r="DQ299" s="37"/>
      <c r="DR299" s="37"/>
      <c r="DS299" s="37"/>
      <c r="DT299" s="37"/>
      <c r="DU299" s="37"/>
      <c r="DV299" s="37"/>
      <c r="DW299" s="37"/>
      <c r="DX299" s="37"/>
      <c r="DY299" s="37"/>
      <c r="DZ299" s="37"/>
      <c r="EA299" s="37"/>
      <c r="EB299" s="37"/>
      <c r="EC299" s="37"/>
      <c r="ED299" s="37"/>
      <c r="EE299" s="37"/>
      <c r="EF299" s="37"/>
      <c r="EG299" s="37"/>
      <c r="EH299" s="37"/>
      <c r="EI299" s="37"/>
      <c r="EJ299" s="37"/>
      <c r="EK299" s="37"/>
      <c r="EL299" s="37"/>
      <c r="EM299" s="37"/>
      <c r="EN299" s="37"/>
      <c r="EO299" s="37"/>
      <c r="EP299" s="37"/>
      <c r="EQ299" s="37"/>
      <c r="ER299" s="37"/>
      <c r="ES299" s="37"/>
      <c r="ET299" s="37"/>
      <c r="EU299" s="37"/>
      <c r="EV299" s="37"/>
      <c r="EW299" s="37"/>
      <c r="EX299" s="37"/>
      <c r="EY299" s="37"/>
      <c r="EZ299" s="37"/>
      <c r="FA299" s="37"/>
      <c r="FB299" s="37"/>
      <c r="FC299" s="37"/>
      <c r="FD299" s="37"/>
      <c r="FE299" s="37"/>
      <c r="FF299" s="37"/>
      <c r="FG299" s="37"/>
      <c r="FH299" s="37"/>
      <c r="FI299" s="37"/>
      <c r="FJ299" s="37"/>
      <c r="FK299" s="37"/>
      <c r="FL299" s="37"/>
      <c r="FM299" s="37"/>
      <c r="FN299" s="37"/>
      <c r="FO299" s="37"/>
      <c r="FP299" s="37"/>
      <c r="FQ299" s="37"/>
      <c r="FR299" s="37"/>
      <c r="FS299" s="37"/>
      <c r="FT299" s="37"/>
      <c r="FU299" s="37"/>
      <c r="FV299" s="37"/>
      <c r="FW299" s="37"/>
      <c r="FX299" s="37"/>
      <c r="FY299" s="37"/>
      <c r="FZ299" s="37"/>
      <c r="GA299" s="37"/>
      <c r="GB299" s="37"/>
      <c r="GC299" s="37"/>
      <c r="GD299" s="37"/>
      <c r="GE299" s="37"/>
      <c r="GF299" s="37"/>
      <c r="GG299" s="37"/>
      <c r="GH299" s="37"/>
      <c r="GI299" s="37"/>
      <c r="GJ299" s="37"/>
      <c r="GK299" s="37"/>
      <c r="GL299" s="37"/>
      <c r="GM299" s="37"/>
      <c r="GN299" s="37"/>
      <c r="GO299" s="37"/>
      <c r="GP299" s="37"/>
      <c r="GQ299" s="37"/>
      <c r="GR299" s="37"/>
      <c r="GS299" s="37"/>
      <c r="GT299" s="37"/>
      <c r="GU299" s="37"/>
      <c r="GV299" s="37"/>
      <c r="GW299" s="37"/>
      <c r="GX299" s="37"/>
      <c r="GY299" s="37"/>
      <c r="GZ299" s="37"/>
      <c r="HA299" s="37"/>
      <c r="HB299" s="37"/>
      <c r="HC299" s="37"/>
      <c r="HD299" s="37"/>
      <c r="HE299" s="37"/>
      <c r="HF299" s="37"/>
      <c r="HG299" s="37"/>
      <c r="HH299" s="37"/>
      <c r="HI299" s="37"/>
      <c r="HJ299" s="37"/>
      <c r="HK299" s="37"/>
      <c r="HL299" s="37"/>
      <c r="HM299" s="37"/>
      <c r="HN299" s="37"/>
      <c r="HO299" s="37"/>
      <c r="HP299" s="37"/>
      <c r="HQ299" s="37"/>
      <c r="HR299" s="37"/>
      <c r="HS299" s="37"/>
      <c r="HT299" s="37"/>
      <c r="HU299" s="37"/>
      <c r="HV299" s="37"/>
      <c r="HW299" s="37"/>
      <c r="HX299" s="37"/>
      <c r="HY299" s="37"/>
      <c r="HZ299" s="37"/>
      <c r="IA299" s="37"/>
      <c r="IB299" s="37"/>
      <c r="IC299" s="37"/>
      <c r="ID299" s="37"/>
      <c r="IE299" s="37"/>
      <c r="IF299" s="37"/>
      <c r="IG299" s="37"/>
      <c r="IH299" s="37"/>
      <c r="II299" s="37"/>
      <c r="IJ299" s="37"/>
      <c r="IK299" s="37"/>
      <c r="IL299" s="37"/>
      <c r="IM299" s="37"/>
      <c r="IN299" s="37"/>
      <c r="IO299" s="37"/>
      <c r="IP299" s="37"/>
      <c r="IQ299" s="37"/>
      <c r="IR299" s="37"/>
      <c r="IS299" s="37"/>
      <c r="IT299" s="37"/>
      <c r="IU299" s="37"/>
      <c r="IV299" s="37"/>
      <c r="IW299" s="37"/>
      <c r="IX299" s="37"/>
      <c r="IY299" s="37"/>
      <c r="IZ299" s="37"/>
      <c r="JA299" s="37"/>
      <c r="JB299" s="37"/>
      <c r="JC299" s="37"/>
      <c r="JD299" s="37"/>
      <c r="JE299" s="37"/>
      <c r="JF299" s="37"/>
      <c r="JG299" s="37"/>
      <c r="JH299" s="37"/>
      <c r="JI299" s="37"/>
      <c r="JJ299" s="37"/>
      <c r="JK299" s="37"/>
      <c r="JL299" s="37"/>
      <c r="JM299" s="37"/>
      <c r="JN299" s="37"/>
      <c r="JO299" s="37"/>
      <c r="JP299" s="37"/>
      <c r="JQ299" s="37"/>
      <c r="JR299" s="37"/>
      <c r="JS299" s="37"/>
      <c r="JT299" s="37"/>
      <c r="JU299" s="37"/>
      <c r="JV299" s="37"/>
      <c r="JW299" s="37"/>
      <c r="JX299" s="37"/>
      <c r="JY299" s="37"/>
      <c r="JZ299" s="37"/>
      <c r="KA299" s="37"/>
      <c r="KB299" s="37"/>
      <c r="KC299" s="37"/>
      <c r="KD299" s="37"/>
      <c r="KE299" s="37"/>
      <c r="KF299" s="37"/>
      <c r="KG299" s="37"/>
      <c r="KH299" s="37"/>
      <c r="KI299" s="37"/>
      <c r="KJ299" s="37"/>
      <c r="KK299" s="37"/>
      <c r="KL299" s="37"/>
      <c r="KM299" s="37"/>
      <c r="KN299" s="37"/>
      <c r="KO299" s="37"/>
      <c r="KP299" s="37"/>
      <c r="KQ299" s="37"/>
      <c r="KR299" s="37"/>
      <c r="KS299" s="37"/>
      <c r="KT299" s="37"/>
      <c r="KU299" s="37"/>
      <c r="KV299" s="37"/>
      <c r="KW299" s="37"/>
      <c r="KX299" s="37"/>
      <c r="KY299" s="37"/>
      <c r="KZ299" s="37"/>
      <c r="LA299" s="37"/>
      <c r="LB299" s="37"/>
      <c r="LC299" s="37"/>
      <c r="LD299" s="37"/>
      <c r="LE299" s="37"/>
      <c r="LF299" s="37"/>
      <c r="LG299" s="37"/>
      <c r="LH299" s="37"/>
      <c r="LI299" s="37"/>
      <c r="LJ299" s="37"/>
      <c r="LK299" s="37"/>
      <c r="LL299" s="37"/>
      <c r="LM299" s="37"/>
      <c r="LN299" s="37"/>
      <c r="LO299" s="37"/>
      <c r="LP299" s="37"/>
      <c r="LQ299" s="37"/>
      <c r="LR299" s="37"/>
      <c r="LS299" s="37"/>
      <c r="LT299" s="37"/>
      <c r="LU299" s="37"/>
      <c r="LV299" s="37"/>
      <c r="LW299" s="37"/>
      <c r="LX299" s="37"/>
      <c r="LY299" s="37"/>
      <c r="LZ299" s="37"/>
      <c r="MA299" s="37"/>
      <c r="MB299" s="37"/>
      <c r="MC299" s="37"/>
      <c r="MD299" s="37"/>
      <c r="ME299" s="37"/>
      <c r="MF299" s="37"/>
      <c r="MG299" s="37"/>
      <c r="MH299" s="37"/>
      <c r="MI299" s="37"/>
      <c r="MJ299" s="37"/>
      <c r="MK299" s="37"/>
      <c r="ML299" s="37"/>
      <c r="MM299" s="37"/>
      <c r="MN299" s="37"/>
      <c r="MO299" s="37"/>
      <c r="MP299" s="37"/>
      <c r="MQ299" s="37"/>
      <c r="MR299" s="37"/>
      <c r="MS299" s="37"/>
      <c r="MT299" s="37"/>
      <c r="MU299" s="37"/>
      <c r="MV299" s="37"/>
      <c r="MW299" s="37"/>
      <c r="MX299" s="37"/>
      <c r="MY299" s="37"/>
      <c r="MZ299" s="37"/>
      <c r="NA299" s="37"/>
      <c r="NB299" s="37"/>
      <c r="NC299" s="37"/>
      <c r="ND299" s="37"/>
      <c r="NE299" s="37"/>
      <c r="NF299" s="37"/>
      <c r="NG299" s="37"/>
      <c r="NH299" s="37"/>
      <c r="NI299" s="37"/>
      <c r="NJ299" s="37"/>
      <c r="NK299" s="37"/>
      <c r="NL299" s="37"/>
      <c r="NM299" s="37"/>
      <c r="NN299" s="37"/>
      <c r="NO299" s="37"/>
      <c r="NP299" s="37"/>
      <c r="NQ299" s="37"/>
      <c r="NR299" s="37"/>
      <c r="NS299" s="37"/>
      <c r="NT299" s="37"/>
      <c r="NU299" s="37"/>
      <c r="NV299" s="37"/>
      <c r="NW299" s="37"/>
      <c r="NX299" s="37"/>
      <c r="NY299" s="37"/>
      <c r="NZ299" s="37"/>
      <c r="OA299" s="37"/>
      <c r="OB299" s="37"/>
      <c r="OC299" s="37"/>
      <c r="OD299" s="37"/>
      <c r="OE299" s="37"/>
      <c r="OF299" s="37"/>
      <c r="OG299" s="37"/>
      <c r="OH299" s="37"/>
      <c r="OI299" s="37"/>
      <c r="OJ299" s="37"/>
      <c r="OK299" s="37"/>
      <c r="OL299" s="37"/>
      <c r="OM299" s="37"/>
    </row>
    <row r="300" spans="1:403" x14ac:dyDescent="0.3">
      <c r="A300" s="2" t="s">
        <v>444</v>
      </c>
      <c r="B300" s="2" t="s">
        <v>475</v>
      </c>
      <c r="C300" s="2" t="s">
        <v>489</v>
      </c>
      <c r="D300" s="2" t="s">
        <v>490</v>
      </c>
      <c r="E300" s="6" t="s">
        <v>95</v>
      </c>
      <c r="F300" s="5">
        <v>230</v>
      </c>
      <c r="G300" s="5">
        <v>43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43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230</v>
      </c>
      <c r="W300" s="5">
        <v>0</v>
      </c>
      <c r="X300" s="5">
        <v>0</v>
      </c>
      <c r="Y300" s="5">
        <v>0</v>
      </c>
      <c r="Z300" s="6">
        <v>0</v>
      </c>
      <c r="AA300" s="6" t="s">
        <v>96</v>
      </c>
      <c r="AB300" s="6" t="s">
        <v>96</v>
      </c>
      <c r="AC300" s="6" t="s">
        <v>96</v>
      </c>
      <c r="AD300" s="7"/>
      <c r="AE300" s="7"/>
      <c r="AF300" s="7"/>
      <c r="AG300" s="7"/>
      <c r="AH300" s="7"/>
      <c r="AI300" s="7"/>
      <c r="AJ300" s="5"/>
      <c r="AK300" s="8">
        <v>0</v>
      </c>
      <c r="AL300" s="8">
        <v>1</v>
      </c>
      <c r="AM300" s="8">
        <v>0</v>
      </c>
      <c r="AN300" s="8">
        <v>0</v>
      </c>
      <c r="AO300" s="8">
        <v>0</v>
      </c>
      <c r="AP300" s="8">
        <v>0</v>
      </c>
      <c r="AQ300" s="8">
        <v>0</v>
      </c>
      <c r="AR300" s="8">
        <v>0</v>
      </c>
      <c r="AS300" s="8">
        <v>0</v>
      </c>
      <c r="AT300" s="8">
        <v>0</v>
      </c>
      <c r="AU300" s="5">
        <v>0</v>
      </c>
      <c r="AV300" s="5">
        <v>0</v>
      </c>
      <c r="AW300" s="5">
        <v>0</v>
      </c>
      <c r="AX300" s="5">
        <v>0</v>
      </c>
      <c r="AY300" s="5">
        <v>100</v>
      </c>
      <c r="AZ300" s="5">
        <v>0</v>
      </c>
      <c r="BA300" s="5">
        <v>0</v>
      </c>
      <c r="BB300" s="5">
        <v>0</v>
      </c>
      <c r="BC300" s="5">
        <v>0</v>
      </c>
      <c r="BD300" s="5">
        <v>100</v>
      </c>
      <c r="BE300" s="5">
        <v>0</v>
      </c>
      <c r="BF300" s="5">
        <v>0</v>
      </c>
      <c r="BG300" s="5">
        <v>0</v>
      </c>
      <c r="BH300" s="5">
        <v>0</v>
      </c>
      <c r="BI300" s="5">
        <v>0</v>
      </c>
      <c r="BJ300" s="5">
        <v>0</v>
      </c>
      <c r="BK300" s="5">
        <v>0</v>
      </c>
      <c r="BL300" s="5">
        <v>100</v>
      </c>
      <c r="BM300" s="5">
        <v>0</v>
      </c>
      <c r="BN300" s="5" t="s">
        <v>98</v>
      </c>
      <c r="BO300" s="5" t="s">
        <v>97</v>
      </c>
      <c r="BP300" s="5" t="s">
        <v>97</v>
      </c>
      <c r="BQ300" s="5" t="s">
        <v>98</v>
      </c>
      <c r="BR300" s="6" t="s">
        <v>97</v>
      </c>
      <c r="BS300" s="6" t="s">
        <v>97</v>
      </c>
      <c r="BT300" s="6" t="s">
        <v>97</v>
      </c>
      <c r="BU300" s="6" t="s">
        <v>97</v>
      </c>
      <c r="BV300" s="6" t="s">
        <v>97</v>
      </c>
      <c r="BW300" s="5">
        <v>0</v>
      </c>
      <c r="BX300" s="5">
        <v>0</v>
      </c>
      <c r="BY300" s="5">
        <v>0</v>
      </c>
      <c r="BZ300" s="5">
        <v>1</v>
      </c>
      <c r="CA300" s="5">
        <v>1</v>
      </c>
      <c r="CB300" s="6" t="s">
        <v>98</v>
      </c>
      <c r="CC300" s="6" t="s">
        <v>98</v>
      </c>
      <c r="CD300" s="6" t="s">
        <v>98</v>
      </c>
      <c r="CE300" s="6" t="s">
        <v>96</v>
      </c>
      <c r="CF300" s="6" t="s">
        <v>96</v>
      </c>
      <c r="CG300" s="6" t="s">
        <v>96</v>
      </c>
      <c r="CH300" s="6" t="s">
        <v>96</v>
      </c>
      <c r="CI300" s="7" t="s">
        <v>98</v>
      </c>
      <c r="CJ300" s="5">
        <v>3</v>
      </c>
      <c r="CK300" s="5">
        <v>1</v>
      </c>
      <c r="CL300" s="5">
        <v>3</v>
      </c>
      <c r="CM300" s="5">
        <v>1</v>
      </c>
      <c r="CN300" s="5">
        <v>8</v>
      </c>
      <c r="CO300" s="5">
        <v>1</v>
      </c>
      <c r="CP300" s="37"/>
      <c r="CQ300" s="37"/>
      <c r="CR300" s="37"/>
    </row>
    <row r="301" spans="1:403" x14ac:dyDescent="0.3">
      <c r="A301" s="2" t="s">
        <v>444</v>
      </c>
      <c r="B301" s="2" t="s">
        <v>475</v>
      </c>
      <c r="C301" s="2" t="s">
        <v>491</v>
      </c>
      <c r="D301" s="2" t="s">
        <v>492</v>
      </c>
      <c r="E301" s="6" t="s">
        <v>95</v>
      </c>
      <c r="F301" s="5">
        <v>146</v>
      </c>
      <c r="G301" s="5">
        <v>20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20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v>0</v>
      </c>
      <c r="V301" s="5">
        <v>146</v>
      </c>
      <c r="W301" s="5">
        <v>0</v>
      </c>
      <c r="X301" s="5">
        <v>0</v>
      </c>
      <c r="Y301" s="5">
        <v>0</v>
      </c>
      <c r="Z301" s="5">
        <v>0</v>
      </c>
      <c r="AA301" s="6" t="s">
        <v>97</v>
      </c>
      <c r="AB301" s="6" t="s">
        <v>97</v>
      </c>
      <c r="AC301" s="7"/>
      <c r="AD301" s="7"/>
      <c r="AE301" s="9" t="s">
        <v>96</v>
      </c>
      <c r="AF301" s="7"/>
      <c r="AG301" s="7"/>
      <c r="AH301" s="7"/>
      <c r="AI301" s="7"/>
      <c r="AJ301" s="5"/>
      <c r="AK301" s="8">
        <v>0</v>
      </c>
      <c r="AL301" s="8">
        <v>0</v>
      </c>
      <c r="AM301" s="8">
        <v>0.9</v>
      </c>
      <c r="AN301" s="8">
        <v>0</v>
      </c>
      <c r="AO301" s="8">
        <v>0</v>
      </c>
      <c r="AP301" s="8">
        <v>0</v>
      </c>
      <c r="AQ301" s="8">
        <v>0.1</v>
      </c>
      <c r="AR301" s="8">
        <v>0</v>
      </c>
      <c r="AS301" s="8">
        <v>0</v>
      </c>
      <c r="AT301" s="8">
        <v>0</v>
      </c>
      <c r="AU301" s="5">
        <v>0</v>
      </c>
      <c r="AV301" s="5">
        <v>0</v>
      </c>
      <c r="AW301" s="5">
        <v>100</v>
      </c>
      <c r="AX301" s="5">
        <v>0</v>
      </c>
      <c r="AY301" s="5">
        <v>0</v>
      </c>
      <c r="AZ301" s="5">
        <v>0</v>
      </c>
      <c r="BA301" s="5">
        <v>0</v>
      </c>
      <c r="BB301" s="5">
        <v>0</v>
      </c>
      <c r="BC301" s="5">
        <v>0</v>
      </c>
      <c r="BD301" s="5">
        <v>100</v>
      </c>
      <c r="BE301" s="5">
        <v>0</v>
      </c>
      <c r="BF301" s="5">
        <v>0</v>
      </c>
      <c r="BG301" s="5">
        <v>0</v>
      </c>
      <c r="BH301" s="5">
        <v>0</v>
      </c>
      <c r="BI301" s="5">
        <v>0</v>
      </c>
      <c r="BJ301" s="5">
        <v>0</v>
      </c>
      <c r="BK301" s="5">
        <v>0</v>
      </c>
      <c r="BL301" s="5">
        <v>100</v>
      </c>
      <c r="BM301" s="5">
        <v>0</v>
      </c>
      <c r="BN301" s="5" t="s">
        <v>98</v>
      </c>
      <c r="BO301" s="5" t="s">
        <v>97</v>
      </c>
      <c r="BP301" s="5" t="s">
        <v>96</v>
      </c>
      <c r="BQ301" s="5">
        <v>10</v>
      </c>
      <c r="BR301" s="6" t="s">
        <v>96</v>
      </c>
      <c r="BS301" s="6" t="s">
        <v>96</v>
      </c>
      <c r="BT301" s="6" t="s">
        <v>96</v>
      </c>
      <c r="BU301" s="6" t="s">
        <v>97</v>
      </c>
      <c r="BV301" s="6" t="s">
        <v>97</v>
      </c>
      <c r="BW301" s="5">
        <v>1</v>
      </c>
      <c r="BX301" s="5">
        <v>1</v>
      </c>
      <c r="BY301" s="5">
        <v>1</v>
      </c>
      <c r="BZ301" s="5">
        <v>1</v>
      </c>
      <c r="CA301" s="5">
        <v>3</v>
      </c>
      <c r="CB301" s="6" t="s">
        <v>96</v>
      </c>
      <c r="CC301" s="6" t="s">
        <v>98</v>
      </c>
      <c r="CD301" s="6" t="s">
        <v>98</v>
      </c>
      <c r="CE301" s="6" t="s">
        <v>98</v>
      </c>
      <c r="CF301" s="6" t="s">
        <v>96</v>
      </c>
      <c r="CG301" s="6" t="s">
        <v>97</v>
      </c>
      <c r="CH301" s="6" t="s">
        <v>97</v>
      </c>
      <c r="CI301" s="6" t="s">
        <v>96</v>
      </c>
      <c r="CJ301" s="5">
        <v>1</v>
      </c>
      <c r="CK301" s="5">
        <v>1</v>
      </c>
      <c r="CL301" s="5">
        <v>1</v>
      </c>
      <c r="CM301" s="5">
        <v>0</v>
      </c>
      <c r="CN301" s="5">
        <v>3</v>
      </c>
      <c r="CO301" s="5">
        <v>1</v>
      </c>
      <c r="CP301" s="37"/>
      <c r="CQ301" s="37"/>
      <c r="CR301" s="37"/>
    </row>
    <row r="302" spans="1:403" x14ac:dyDescent="0.3">
      <c r="A302" s="2" t="s">
        <v>444</v>
      </c>
      <c r="B302" s="2" t="s">
        <v>475</v>
      </c>
      <c r="C302" s="2" t="s">
        <v>493</v>
      </c>
      <c r="D302" s="2" t="s">
        <v>494</v>
      </c>
      <c r="E302" s="6" t="s">
        <v>95</v>
      </c>
      <c r="F302" s="5">
        <v>278</v>
      </c>
      <c r="G302" s="5">
        <v>39</v>
      </c>
      <c r="H302" s="5">
        <v>6</v>
      </c>
      <c r="I302" s="5">
        <v>36</v>
      </c>
      <c r="J302" s="5">
        <v>0</v>
      </c>
      <c r="K302" s="5">
        <v>0</v>
      </c>
      <c r="L302" s="5">
        <v>0</v>
      </c>
      <c r="M302" s="5">
        <v>0</v>
      </c>
      <c r="N302" s="5">
        <v>3</v>
      </c>
      <c r="O302" s="5">
        <v>0</v>
      </c>
      <c r="P302" s="5">
        <v>0</v>
      </c>
      <c r="Q302" s="5">
        <v>234</v>
      </c>
      <c r="R302" s="5">
        <v>0</v>
      </c>
      <c r="S302" s="5">
        <v>0</v>
      </c>
      <c r="T302" s="5">
        <v>0</v>
      </c>
      <c r="U302" s="5">
        <v>0</v>
      </c>
      <c r="V302" s="5">
        <v>44</v>
      </c>
      <c r="W302" s="5">
        <v>0</v>
      </c>
      <c r="X302" s="5">
        <v>0</v>
      </c>
      <c r="Y302" s="5">
        <v>0</v>
      </c>
      <c r="Z302" s="6">
        <v>0</v>
      </c>
      <c r="AA302" s="6" t="s">
        <v>96</v>
      </c>
      <c r="AB302" s="6" t="s">
        <v>96</v>
      </c>
      <c r="AC302" s="7"/>
      <c r="AD302" s="7"/>
      <c r="AE302" s="9" t="s">
        <v>96</v>
      </c>
      <c r="AF302" s="7"/>
      <c r="AG302" s="7"/>
      <c r="AH302" s="7"/>
      <c r="AI302" s="7"/>
      <c r="AJ302" s="5"/>
      <c r="AK302" s="8">
        <v>0</v>
      </c>
      <c r="AL302" s="8">
        <v>0.34</v>
      </c>
      <c r="AM302" s="8">
        <v>0.33</v>
      </c>
      <c r="AN302" s="8">
        <v>0</v>
      </c>
      <c r="AO302" s="8">
        <v>0</v>
      </c>
      <c r="AP302" s="8">
        <v>0</v>
      </c>
      <c r="AQ302" s="8">
        <v>0.33</v>
      </c>
      <c r="AR302" s="8">
        <v>0</v>
      </c>
      <c r="AS302" s="8">
        <v>0</v>
      </c>
      <c r="AT302" s="8">
        <v>0</v>
      </c>
      <c r="AU302" s="5">
        <v>100</v>
      </c>
      <c r="AV302" s="5">
        <v>80</v>
      </c>
      <c r="AW302" s="5">
        <v>0</v>
      </c>
      <c r="AX302" s="5">
        <v>0</v>
      </c>
      <c r="AY302" s="5">
        <v>20</v>
      </c>
      <c r="AZ302" s="5">
        <v>100</v>
      </c>
      <c r="BA302" s="5">
        <v>80</v>
      </c>
      <c r="BB302" s="5">
        <v>0</v>
      </c>
      <c r="BC302" s="5">
        <v>0</v>
      </c>
      <c r="BD302" s="5">
        <v>20</v>
      </c>
      <c r="BE302" s="5">
        <v>100</v>
      </c>
      <c r="BF302" s="5">
        <v>100</v>
      </c>
      <c r="BG302" s="5">
        <v>100</v>
      </c>
      <c r="BH302" s="5">
        <v>80</v>
      </c>
      <c r="BI302" s="5">
        <v>30</v>
      </c>
      <c r="BJ302" s="5">
        <v>30</v>
      </c>
      <c r="BK302" s="5">
        <v>20</v>
      </c>
      <c r="BL302" s="5">
        <v>50</v>
      </c>
      <c r="BM302" s="5">
        <v>0</v>
      </c>
      <c r="BN302" s="5" t="s">
        <v>98</v>
      </c>
      <c r="BO302" s="5" t="s">
        <v>97</v>
      </c>
      <c r="BP302" s="5" t="s">
        <v>96</v>
      </c>
      <c r="BQ302" s="5">
        <v>5</v>
      </c>
      <c r="BR302" s="6" t="s">
        <v>97</v>
      </c>
      <c r="BS302" s="6" t="s">
        <v>97</v>
      </c>
      <c r="BT302" s="6" t="s">
        <v>97</v>
      </c>
      <c r="BU302" s="6" t="s">
        <v>97</v>
      </c>
      <c r="BV302" s="6" t="s">
        <v>97</v>
      </c>
      <c r="BW302" s="5">
        <v>1</v>
      </c>
      <c r="BX302" s="5">
        <v>1</v>
      </c>
      <c r="BY302" s="5">
        <v>1</v>
      </c>
      <c r="BZ302" s="5">
        <v>0</v>
      </c>
      <c r="CA302" s="5">
        <v>3</v>
      </c>
      <c r="CB302" s="6" t="s">
        <v>98</v>
      </c>
      <c r="CC302" s="6" t="s">
        <v>98</v>
      </c>
      <c r="CD302" s="6" t="s">
        <v>98</v>
      </c>
      <c r="CE302" s="6" t="s">
        <v>97</v>
      </c>
      <c r="CF302" s="6" t="s">
        <v>97</v>
      </c>
      <c r="CG302" s="6" t="s">
        <v>97</v>
      </c>
      <c r="CH302" s="6" t="s">
        <v>97</v>
      </c>
      <c r="CI302" s="6" t="s">
        <v>97</v>
      </c>
      <c r="CJ302" s="5">
        <v>1</v>
      </c>
      <c r="CK302" s="5">
        <v>1</v>
      </c>
      <c r="CL302" s="5">
        <v>1</v>
      </c>
      <c r="CM302" s="5">
        <v>5</v>
      </c>
      <c r="CN302" s="5">
        <v>2</v>
      </c>
      <c r="CO302" s="5">
        <v>1</v>
      </c>
      <c r="CP302" s="37"/>
      <c r="CQ302" s="37"/>
      <c r="CR302" s="37"/>
    </row>
    <row r="303" spans="1:403" x14ac:dyDescent="0.3">
      <c r="A303" s="2" t="s">
        <v>444</v>
      </c>
      <c r="B303" s="2" t="s">
        <v>475</v>
      </c>
      <c r="C303" s="2" t="s">
        <v>495</v>
      </c>
      <c r="D303" s="2" t="s">
        <v>496</v>
      </c>
      <c r="E303" s="6" t="s">
        <v>102</v>
      </c>
      <c r="F303" s="5">
        <v>1300</v>
      </c>
      <c r="G303" s="5">
        <v>116</v>
      </c>
      <c r="H303" s="5">
        <v>4</v>
      </c>
      <c r="I303" s="5">
        <v>116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1300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5">
        <v>0</v>
      </c>
      <c r="Y303" s="5">
        <v>0</v>
      </c>
      <c r="Z303" s="6">
        <v>0</v>
      </c>
      <c r="AA303" s="6" t="s">
        <v>96</v>
      </c>
      <c r="AB303" s="6" t="s">
        <v>96</v>
      </c>
      <c r="AC303" s="7"/>
      <c r="AD303" s="7"/>
      <c r="AE303" s="7"/>
      <c r="AF303" s="7"/>
      <c r="AG303" s="7"/>
      <c r="AH303" s="7"/>
      <c r="AI303" s="6" t="s">
        <v>96</v>
      </c>
      <c r="AJ303" s="5"/>
      <c r="AK303" s="8">
        <v>0</v>
      </c>
      <c r="AL303" s="8">
        <v>1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5">
        <v>100</v>
      </c>
      <c r="AV303" s="5">
        <v>100</v>
      </c>
      <c r="AW303" s="5">
        <v>0</v>
      </c>
      <c r="AX303" s="5">
        <v>0</v>
      </c>
      <c r="AY303" s="5">
        <v>0</v>
      </c>
      <c r="AZ303" s="5">
        <v>100</v>
      </c>
      <c r="BA303" s="5">
        <v>100</v>
      </c>
      <c r="BB303" s="5">
        <v>0</v>
      </c>
      <c r="BC303" s="5">
        <v>0</v>
      </c>
      <c r="BD303" s="5">
        <v>0</v>
      </c>
      <c r="BE303" s="5">
        <v>100</v>
      </c>
      <c r="BF303" s="5">
        <v>80</v>
      </c>
      <c r="BG303" s="5">
        <v>100</v>
      </c>
      <c r="BH303" s="5">
        <v>100</v>
      </c>
      <c r="BI303" s="5">
        <v>70</v>
      </c>
      <c r="BJ303" s="5">
        <v>100</v>
      </c>
      <c r="BK303" s="5">
        <v>0</v>
      </c>
      <c r="BL303" s="5">
        <v>0</v>
      </c>
      <c r="BM303" s="5">
        <v>0</v>
      </c>
      <c r="BN303" s="5" t="s">
        <v>98</v>
      </c>
      <c r="BO303" s="5" t="s">
        <v>97</v>
      </c>
      <c r="BP303" s="5" t="s">
        <v>96</v>
      </c>
      <c r="BQ303" s="5">
        <v>48</v>
      </c>
      <c r="BR303" s="6" t="s">
        <v>97</v>
      </c>
      <c r="BS303" s="6" t="s">
        <v>97</v>
      </c>
      <c r="BT303" s="6" t="s">
        <v>96</v>
      </c>
      <c r="BU303" s="6" t="s">
        <v>97</v>
      </c>
      <c r="BV303" s="6" t="s">
        <v>97</v>
      </c>
      <c r="BW303" s="5">
        <v>0</v>
      </c>
      <c r="BX303" s="5">
        <v>0</v>
      </c>
      <c r="BY303" s="5">
        <v>0</v>
      </c>
      <c r="BZ303" s="5">
        <v>12</v>
      </c>
      <c r="CA303" s="5">
        <v>0</v>
      </c>
      <c r="CB303" s="6" t="s">
        <v>96</v>
      </c>
      <c r="CC303" s="6" t="s">
        <v>96</v>
      </c>
      <c r="CD303" s="6" t="s">
        <v>96</v>
      </c>
      <c r="CE303" s="6" t="s">
        <v>96</v>
      </c>
      <c r="CF303" s="6" t="s">
        <v>96</v>
      </c>
      <c r="CG303" s="6" t="s">
        <v>96</v>
      </c>
      <c r="CH303" s="6" t="s">
        <v>96</v>
      </c>
      <c r="CI303" s="6" t="s">
        <v>96</v>
      </c>
      <c r="CJ303" s="5">
        <v>0</v>
      </c>
      <c r="CK303" s="5">
        <v>0</v>
      </c>
      <c r="CL303" s="5">
        <v>2</v>
      </c>
      <c r="CM303" s="5">
        <v>0</v>
      </c>
      <c r="CN303" s="5">
        <v>15</v>
      </c>
      <c r="CO303" s="5">
        <v>0</v>
      </c>
      <c r="CP303" s="37"/>
      <c r="CQ303" s="37"/>
      <c r="CR303" s="37"/>
    </row>
    <row r="304" spans="1:403" x14ac:dyDescent="0.3">
      <c r="A304" s="2" t="s">
        <v>444</v>
      </c>
      <c r="B304" s="2" t="s">
        <v>475</v>
      </c>
      <c r="C304" s="2" t="s">
        <v>497</v>
      </c>
      <c r="D304" s="2" t="s">
        <v>498</v>
      </c>
      <c r="E304" s="6" t="s">
        <v>102</v>
      </c>
      <c r="F304" s="5">
        <v>400</v>
      </c>
      <c r="G304" s="5">
        <v>111</v>
      </c>
      <c r="H304" s="5">
        <v>1</v>
      </c>
      <c r="I304" s="5">
        <v>111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400</v>
      </c>
      <c r="R304" s="5">
        <v>0</v>
      </c>
      <c r="S304" s="5">
        <v>0</v>
      </c>
      <c r="T304" s="5">
        <v>0</v>
      </c>
      <c r="U304" s="5">
        <v>0</v>
      </c>
      <c r="V304" s="5">
        <v>0</v>
      </c>
      <c r="W304" s="5">
        <v>0</v>
      </c>
      <c r="X304" s="5">
        <v>0</v>
      </c>
      <c r="Y304" s="5">
        <v>111</v>
      </c>
      <c r="Z304" s="6">
        <v>400</v>
      </c>
      <c r="AA304" s="6" t="s">
        <v>96</v>
      </c>
      <c r="AB304" s="6" t="s">
        <v>96</v>
      </c>
      <c r="AC304" s="7"/>
      <c r="AD304" s="7"/>
      <c r="AE304" s="7"/>
      <c r="AF304" s="7"/>
      <c r="AG304" s="7"/>
      <c r="AH304" s="7"/>
      <c r="AI304" s="6" t="s">
        <v>96</v>
      </c>
      <c r="AJ304" s="5"/>
      <c r="AK304" s="8">
        <v>0</v>
      </c>
      <c r="AL304" s="8">
        <v>1</v>
      </c>
      <c r="AM304" s="8">
        <v>0</v>
      </c>
      <c r="AN304" s="8">
        <v>0</v>
      </c>
      <c r="AO304" s="8">
        <v>0</v>
      </c>
      <c r="AP304" s="8">
        <v>0</v>
      </c>
      <c r="AQ304" s="8">
        <v>0</v>
      </c>
      <c r="AR304" s="8">
        <v>0</v>
      </c>
      <c r="AS304" s="8">
        <v>0</v>
      </c>
      <c r="AT304" s="8">
        <v>0</v>
      </c>
      <c r="AU304" s="5">
        <v>100</v>
      </c>
      <c r="AV304" s="5">
        <v>100</v>
      </c>
      <c r="AW304" s="5">
        <v>0</v>
      </c>
      <c r="AX304" s="5">
        <v>0</v>
      </c>
      <c r="AY304" s="5">
        <v>0</v>
      </c>
      <c r="AZ304" s="5">
        <v>100</v>
      </c>
      <c r="BA304" s="5">
        <v>100</v>
      </c>
      <c r="BB304" s="5">
        <v>0</v>
      </c>
      <c r="BC304" s="5">
        <v>0</v>
      </c>
      <c r="BD304" s="5">
        <v>0</v>
      </c>
      <c r="BE304" s="5">
        <v>100</v>
      </c>
      <c r="BF304" s="5">
        <v>100</v>
      </c>
      <c r="BG304" s="5">
        <v>100</v>
      </c>
      <c r="BH304" s="5">
        <v>100</v>
      </c>
      <c r="BI304" s="5">
        <v>60</v>
      </c>
      <c r="BJ304" s="5">
        <v>100</v>
      </c>
      <c r="BK304" s="5">
        <v>0</v>
      </c>
      <c r="BL304" s="5">
        <v>0</v>
      </c>
      <c r="BM304" s="5">
        <v>100</v>
      </c>
      <c r="BN304" s="5">
        <v>4</v>
      </c>
      <c r="BO304" s="5" t="s">
        <v>96</v>
      </c>
      <c r="BP304" s="5" t="s">
        <v>96</v>
      </c>
      <c r="BQ304" s="5">
        <v>12</v>
      </c>
      <c r="BR304" s="6" t="s">
        <v>97</v>
      </c>
      <c r="BS304" s="6" t="s">
        <v>97</v>
      </c>
      <c r="BT304" s="6" t="s">
        <v>97</v>
      </c>
      <c r="BU304" s="6" t="s">
        <v>97</v>
      </c>
      <c r="BV304" s="6" t="s">
        <v>97</v>
      </c>
      <c r="BW304" s="5">
        <v>0</v>
      </c>
      <c r="BX304" s="5">
        <v>0</v>
      </c>
      <c r="BY304" s="5">
        <v>0</v>
      </c>
      <c r="BZ304" s="5">
        <v>0</v>
      </c>
      <c r="CA304" s="5">
        <v>0</v>
      </c>
      <c r="CB304" s="6" t="s">
        <v>96</v>
      </c>
      <c r="CC304" s="6" t="s">
        <v>98</v>
      </c>
      <c r="CD304" s="6" t="s">
        <v>96</v>
      </c>
      <c r="CE304" s="6" t="s">
        <v>96</v>
      </c>
      <c r="CF304" s="6" t="s">
        <v>96</v>
      </c>
      <c r="CG304" s="6" t="s">
        <v>98</v>
      </c>
      <c r="CH304" s="6" t="s">
        <v>96</v>
      </c>
      <c r="CI304" s="6" t="s">
        <v>96</v>
      </c>
      <c r="CJ304" s="5">
        <v>1</v>
      </c>
      <c r="CK304" s="5">
        <v>1</v>
      </c>
      <c r="CL304" s="5">
        <v>1</v>
      </c>
      <c r="CM304" s="5">
        <v>0</v>
      </c>
      <c r="CN304" s="5">
        <v>1</v>
      </c>
      <c r="CO304" s="5">
        <v>0</v>
      </c>
      <c r="CP304" s="37"/>
      <c r="CQ304" s="37"/>
      <c r="CR304" s="37"/>
    </row>
    <row r="305" spans="1:404" x14ac:dyDescent="0.3">
      <c r="A305" s="2" t="s">
        <v>444</v>
      </c>
      <c r="B305" s="2" t="s">
        <v>499</v>
      </c>
      <c r="C305" s="2" t="s">
        <v>500</v>
      </c>
      <c r="D305" s="2" t="s">
        <v>110</v>
      </c>
      <c r="E305" s="6" t="s">
        <v>95</v>
      </c>
      <c r="F305" s="5">
        <v>320</v>
      </c>
      <c r="G305" s="5">
        <v>25</v>
      </c>
      <c r="H305" s="5">
        <v>0</v>
      </c>
      <c r="I305" s="5">
        <v>0</v>
      </c>
      <c r="J305" s="5">
        <v>15</v>
      </c>
      <c r="K305" s="5">
        <v>10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220</v>
      </c>
      <c r="S305" s="5">
        <v>100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5">
        <v>0</v>
      </c>
      <c r="AA305" s="6" t="s">
        <v>96</v>
      </c>
      <c r="AB305" s="6" t="s">
        <v>97</v>
      </c>
      <c r="AC305" s="7"/>
      <c r="AD305" s="7"/>
      <c r="AE305" s="7"/>
      <c r="AF305" s="7"/>
      <c r="AG305" s="7"/>
      <c r="AH305" s="7"/>
      <c r="AI305" s="6" t="s">
        <v>96</v>
      </c>
      <c r="AJ305" s="5"/>
      <c r="AK305" s="8">
        <v>0.2</v>
      </c>
      <c r="AL305" s="8">
        <v>0</v>
      </c>
      <c r="AM305" s="8">
        <v>0</v>
      </c>
      <c r="AN305" s="8">
        <v>0.8</v>
      </c>
      <c r="AO305" s="8">
        <v>0</v>
      </c>
      <c r="AP305" s="8">
        <v>0</v>
      </c>
      <c r="AQ305" s="8">
        <v>0</v>
      </c>
      <c r="AR305" s="8">
        <v>0</v>
      </c>
      <c r="AS305" s="8">
        <v>0</v>
      </c>
      <c r="AT305" s="8">
        <v>0</v>
      </c>
      <c r="AU305" s="5">
        <v>90</v>
      </c>
      <c r="AV305" s="5">
        <v>90</v>
      </c>
      <c r="AW305" s="5">
        <v>0</v>
      </c>
      <c r="AX305" s="5">
        <v>0</v>
      </c>
      <c r="AY305" s="5">
        <v>10</v>
      </c>
      <c r="AZ305" s="5">
        <v>60</v>
      </c>
      <c r="BA305" s="5">
        <v>20</v>
      </c>
      <c r="BB305" s="5">
        <v>0</v>
      </c>
      <c r="BC305" s="5">
        <v>0</v>
      </c>
      <c r="BD305" s="5">
        <v>80</v>
      </c>
      <c r="BE305" s="5">
        <v>100</v>
      </c>
      <c r="BF305" s="5">
        <v>50</v>
      </c>
      <c r="BG305" s="5">
        <v>65</v>
      </c>
      <c r="BH305" s="5">
        <v>0</v>
      </c>
      <c r="BI305" s="5">
        <v>0</v>
      </c>
      <c r="BJ305" s="5">
        <v>0</v>
      </c>
      <c r="BK305" s="5">
        <v>0</v>
      </c>
      <c r="BL305" s="5">
        <v>100</v>
      </c>
      <c r="BM305" s="5">
        <v>100</v>
      </c>
      <c r="BN305" s="5">
        <v>2</v>
      </c>
      <c r="BO305" s="5" t="s">
        <v>96</v>
      </c>
      <c r="BP305" s="5" t="s">
        <v>97</v>
      </c>
      <c r="BQ305" s="5" t="s">
        <v>98</v>
      </c>
      <c r="BR305" s="6" t="s">
        <v>97</v>
      </c>
      <c r="BS305" s="6" t="s">
        <v>97</v>
      </c>
      <c r="BT305" s="6" t="s">
        <v>97</v>
      </c>
      <c r="BU305" s="6" t="s">
        <v>96</v>
      </c>
      <c r="BV305" s="6" t="s">
        <v>97</v>
      </c>
      <c r="BW305" s="5">
        <v>2</v>
      </c>
      <c r="BX305" s="5">
        <v>2</v>
      </c>
      <c r="BY305" s="5">
        <v>7</v>
      </c>
      <c r="BZ305" s="5">
        <v>6</v>
      </c>
      <c r="CA305" s="5">
        <v>25</v>
      </c>
      <c r="CB305" s="6" t="s">
        <v>98</v>
      </c>
      <c r="CC305" s="6" t="s">
        <v>98</v>
      </c>
      <c r="CD305" s="6" t="s">
        <v>96</v>
      </c>
      <c r="CE305" s="6" t="s">
        <v>98</v>
      </c>
      <c r="CF305" s="6" t="s">
        <v>96</v>
      </c>
      <c r="CG305" s="6" t="s">
        <v>96</v>
      </c>
      <c r="CH305" s="6" t="s">
        <v>96</v>
      </c>
      <c r="CI305" s="6" t="s">
        <v>97</v>
      </c>
      <c r="CJ305" s="5">
        <v>7</v>
      </c>
      <c r="CK305" s="5">
        <v>7</v>
      </c>
      <c r="CL305" s="5">
        <v>25</v>
      </c>
      <c r="CM305" s="5">
        <v>1</v>
      </c>
      <c r="CN305" s="5">
        <v>25</v>
      </c>
      <c r="CO305" s="5">
        <v>7</v>
      </c>
    </row>
    <row r="306" spans="1:404" x14ac:dyDescent="0.3">
      <c r="A306" s="2" t="s">
        <v>444</v>
      </c>
      <c r="B306" s="2" t="s">
        <v>499</v>
      </c>
      <c r="C306" s="2" t="s">
        <v>501</v>
      </c>
      <c r="D306" s="2" t="s">
        <v>108</v>
      </c>
      <c r="E306" s="6" t="s">
        <v>95</v>
      </c>
      <c r="F306" s="5">
        <v>115</v>
      </c>
      <c r="G306" s="5">
        <v>17</v>
      </c>
      <c r="H306" s="5">
        <v>3</v>
      </c>
      <c r="I306" s="5">
        <v>12</v>
      </c>
      <c r="J306" s="5">
        <v>2</v>
      </c>
      <c r="K306" s="5">
        <v>3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80</v>
      </c>
      <c r="R306" s="5">
        <v>15</v>
      </c>
      <c r="S306" s="5">
        <v>20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6">
        <v>0</v>
      </c>
      <c r="AA306" s="6" t="s">
        <v>96</v>
      </c>
      <c r="AB306" s="6" t="s">
        <v>97</v>
      </c>
      <c r="AC306" s="6" t="s">
        <v>96</v>
      </c>
      <c r="AD306" s="7"/>
      <c r="AE306" s="7"/>
      <c r="AF306" s="7"/>
      <c r="AG306" s="7"/>
      <c r="AH306" s="7"/>
      <c r="AI306" s="7"/>
      <c r="AJ306" s="5"/>
      <c r="AK306" s="8">
        <v>0.22</v>
      </c>
      <c r="AL306" s="8">
        <v>0</v>
      </c>
      <c r="AM306" s="8">
        <v>0.78</v>
      </c>
      <c r="AN306" s="8">
        <v>0</v>
      </c>
      <c r="AO306" s="8">
        <v>0</v>
      </c>
      <c r="AP306" s="8">
        <v>0</v>
      </c>
      <c r="AQ306" s="8">
        <v>0</v>
      </c>
      <c r="AR306" s="8">
        <v>0</v>
      </c>
      <c r="AS306" s="8">
        <v>0</v>
      </c>
      <c r="AT306" s="8">
        <v>0</v>
      </c>
      <c r="AU306" s="5">
        <v>100</v>
      </c>
      <c r="AV306" s="5">
        <v>80</v>
      </c>
      <c r="AW306" s="5">
        <v>0</v>
      </c>
      <c r="AX306" s="5">
        <v>0</v>
      </c>
      <c r="AY306" s="5">
        <v>20</v>
      </c>
      <c r="AZ306" s="5">
        <v>100</v>
      </c>
      <c r="BA306" s="5">
        <v>0</v>
      </c>
      <c r="BB306" s="5">
        <v>100</v>
      </c>
      <c r="BC306" s="5">
        <v>0</v>
      </c>
      <c r="BD306" s="5">
        <v>0</v>
      </c>
      <c r="BE306" s="5">
        <v>100</v>
      </c>
      <c r="BF306" s="5">
        <v>97</v>
      </c>
      <c r="BG306" s="5">
        <v>0</v>
      </c>
      <c r="BH306" s="5">
        <v>100</v>
      </c>
      <c r="BI306" s="5">
        <v>100</v>
      </c>
      <c r="BJ306" s="5">
        <v>0</v>
      </c>
      <c r="BK306" s="5">
        <v>70</v>
      </c>
      <c r="BL306" s="5">
        <v>30</v>
      </c>
      <c r="BM306" s="5">
        <v>100</v>
      </c>
      <c r="BN306" s="5">
        <v>2</v>
      </c>
      <c r="BO306" s="5" t="s">
        <v>96</v>
      </c>
      <c r="BP306" s="5" t="s">
        <v>96</v>
      </c>
      <c r="BQ306" s="5">
        <v>12</v>
      </c>
      <c r="BR306" s="6" t="s">
        <v>97</v>
      </c>
      <c r="BS306" s="6" t="s">
        <v>97</v>
      </c>
      <c r="BT306" s="6" t="s">
        <v>97</v>
      </c>
      <c r="BU306" s="6" t="s">
        <v>97</v>
      </c>
      <c r="BV306" s="6" t="s">
        <v>96</v>
      </c>
      <c r="BW306" s="5">
        <v>0</v>
      </c>
      <c r="BX306" s="5">
        <v>4</v>
      </c>
      <c r="BY306" s="5">
        <v>4</v>
      </c>
      <c r="BZ306" s="5">
        <v>4</v>
      </c>
      <c r="CA306" s="5">
        <v>15</v>
      </c>
      <c r="CB306" s="6" t="s">
        <v>96</v>
      </c>
      <c r="CC306" s="6" t="s">
        <v>96</v>
      </c>
      <c r="CD306" s="6" t="s">
        <v>96</v>
      </c>
      <c r="CE306" s="6" t="s">
        <v>96</v>
      </c>
      <c r="CF306" s="6" t="s">
        <v>96</v>
      </c>
      <c r="CG306" s="6" t="s">
        <v>96</v>
      </c>
      <c r="CH306" s="6" t="s">
        <v>96</v>
      </c>
      <c r="CI306" s="7" t="s">
        <v>97</v>
      </c>
      <c r="CJ306" s="5">
        <v>5</v>
      </c>
      <c r="CK306" s="5">
        <v>5</v>
      </c>
      <c r="CL306" s="5">
        <v>15</v>
      </c>
      <c r="CM306" s="5">
        <v>5</v>
      </c>
      <c r="CN306" s="5">
        <v>15</v>
      </c>
      <c r="CO306" s="5">
        <v>3</v>
      </c>
    </row>
    <row r="307" spans="1:404" x14ac:dyDescent="0.3">
      <c r="A307" s="2" t="s">
        <v>444</v>
      </c>
      <c r="B307" s="2" t="s">
        <v>499</v>
      </c>
      <c r="C307" s="2" t="s">
        <v>502</v>
      </c>
      <c r="D307" s="2" t="s">
        <v>110</v>
      </c>
      <c r="E307" s="6" t="s">
        <v>95</v>
      </c>
      <c r="F307" s="5">
        <v>416</v>
      </c>
      <c r="G307" s="5">
        <v>44</v>
      </c>
      <c r="H307" s="5">
        <v>0</v>
      </c>
      <c r="I307" s="5">
        <v>0</v>
      </c>
      <c r="J307" s="5">
        <v>12</v>
      </c>
      <c r="K307" s="5">
        <v>23</v>
      </c>
      <c r="L307" s="5">
        <v>0</v>
      </c>
      <c r="M307" s="5">
        <v>0</v>
      </c>
      <c r="N307" s="5">
        <v>8</v>
      </c>
      <c r="O307" s="5">
        <v>0</v>
      </c>
      <c r="P307" s="5">
        <v>1</v>
      </c>
      <c r="Q307" s="5">
        <v>0</v>
      </c>
      <c r="R307" s="5">
        <v>90</v>
      </c>
      <c r="S307" s="5">
        <v>240</v>
      </c>
      <c r="T307" s="5">
        <v>0</v>
      </c>
      <c r="U307" s="5">
        <v>0</v>
      </c>
      <c r="V307" s="5">
        <v>80</v>
      </c>
      <c r="W307" s="5">
        <v>0</v>
      </c>
      <c r="X307" s="5">
        <v>6</v>
      </c>
      <c r="Y307" s="5">
        <v>0</v>
      </c>
      <c r="Z307" s="5">
        <v>0</v>
      </c>
      <c r="AA307" s="6" t="s">
        <v>96</v>
      </c>
      <c r="AB307" s="6" t="s">
        <v>97</v>
      </c>
      <c r="AC307" s="7"/>
      <c r="AD307" s="7"/>
      <c r="AE307" s="7"/>
      <c r="AF307" s="7"/>
      <c r="AG307" s="7"/>
      <c r="AH307" s="7"/>
      <c r="AI307" s="6" t="s">
        <v>96</v>
      </c>
      <c r="AJ307" s="5"/>
      <c r="AK307" s="8">
        <v>0</v>
      </c>
      <c r="AL307" s="8">
        <v>0.98989898989898994</v>
      </c>
      <c r="AM307" s="8">
        <v>1.01010101010101E-2</v>
      </c>
      <c r="AN307" s="8">
        <v>0</v>
      </c>
      <c r="AO307" s="8">
        <v>0</v>
      </c>
      <c r="AP307" s="8">
        <v>0</v>
      </c>
      <c r="AQ307" s="8">
        <v>0</v>
      </c>
      <c r="AR307" s="8">
        <v>0</v>
      </c>
      <c r="AS307" s="8">
        <v>0</v>
      </c>
      <c r="AT307" s="8">
        <v>0</v>
      </c>
      <c r="AU307" s="5">
        <v>100</v>
      </c>
      <c r="AV307" s="5">
        <v>99</v>
      </c>
      <c r="AW307" s="5">
        <v>0</v>
      </c>
      <c r="AX307" s="5">
        <v>1</v>
      </c>
      <c r="AY307" s="5">
        <v>0</v>
      </c>
      <c r="AZ307" s="5">
        <v>0</v>
      </c>
      <c r="BA307" s="5">
        <v>0</v>
      </c>
      <c r="BB307" s="5">
        <v>1</v>
      </c>
      <c r="BC307" s="5">
        <v>0</v>
      </c>
      <c r="BD307" s="5">
        <v>99</v>
      </c>
      <c r="BE307" s="5">
        <v>80</v>
      </c>
      <c r="BF307" s="5">
        <v>80</v>
      </c>
      <c r="BG307" s="5">
        <v>50</v>
      </c>
      <c r="BH307" s="5">
        <v>0</v>
      </c>
      <c r="BI307" s="5">
        <v>0</v>
      </c>
      <c r="BJ307" s="5">
        <v>0</v>
      </c>
      <c r="BK307" s="5">
        <v>0</v>
      </c>
      <c r="BL307" s="5">
        <v>100</v>
      </c>
      <c r="BM307" s="5">
        <v>10</v>
      </c>
      <c r="BN307" s="5">
        <v>2</v>
      </c>
      <c r="BO307" s="5" t="s">
        <v>97</v>
      </c>
      <c r="BP307" s="5" t="s">
        <v>96</v>
      </c>
      <c r="BQ307" s="5">
        <v>6</v>
      </c>
      <c r="BR307" s="6" t="s">
        <v>96</v>
      </c>
      <c r="BS307" s="6" t="s">
        <v>97</v>
      </c>
      <c r="BT307" s="6" t="s">
        <v>97</v>
      </c>
      <c r="BU307" s="6" t="s">
        <v>96</v>
      </c>
      <c r="BV307" s="6" t="s">
        <v>96</v>
      </c>
      <c r="BW307" s="5">
        <v>1</v>
      </c>
      <c r="BX307" s="5">
        <v>1</v>
      </c>
      <c r="BY307" s="5">
        <v>1</v>
      </c>
      <c r="BZ307" s="5">
        <v>1</v>
      </c>
      <c r="CA307" s="5">
        <v>0</v>
      </c>
      <c r="CB307" s="6" t="s">
        <v>98</v>
      </c>
      <c r="CC307" s="6" t="s">
        <v>98</v>
      </c>
      <c r="CD307" s="6" t="s">
        <v>98</v>
      </c>
      <c r="CE307" s="6" t="s">
        <v>98</v>
      </c>
      <c r="CF307" s="6" t="s">
        <v>98</v>
      </c>
      <c r="CG307" s="6" t="s">
        <v>96</v>
      </c>
      <c r="CH307" s="6" t="s">
        <v>96</v>
      </c>
      <c r="CI307" s="7" t="s">
        <v>96</v>
      </c>
      <c r="CJ307" s="5">
        <v>1</v>
      </c>
      <c r="CK307" s="5">
        <v>1</v>
      </c>
      <c r="CL307" s="5">
        <v>26</v>
      </c>
      <c r="CM307" s="5">
        <v>1</v>
      </c>
      <c r="CN307" s="5">
        <v>26</v>
      </c>
      <c r="CO307" s="5">
        <v>1</v>
      </c>
    </row>
    <row r="308" spans="1:404" x14ac:dyDescent="0.3">
      <c r="A308" s="2" t="s">
        <v>444</v>
      </c>
      <c r="B308" s="2" t="s">
        <v>499</v>
      </c>
      <c r="C308" s="2" t="s">
        <v>503</v>
      </c>
      <c r="D308" s="2" t="s">
        <v>504</v>
      </c>
      <c r="E308" s="6" t="s">
        <v>95</v>
      </c>
      <c r="F308" s="5">
        <v>176</v>
      </c>
      <c r="G308" s="5">
        <v>29</v>
      </c>
      <c r="H308" s="5">
        <v>0</v>
      </c>
      <c r="I308" s="5">
        <v>0</v>
      </c>
      <c r="J308" s="5">
        <v>12</v>
      </c>
      <c r="K308" s="5">
        <v>17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98</v>
      </c>
      <c r="S308" s="5">
        <v>78</v>
      </c>
      <c r="T308" s="5">
        <v>0</v>
      </c>
      <c r="U308" s="5">
        <v>0</v>
      </c>
      <c r="V308" s="5">
        <v>0</v>
      </c>
      <c r="W308" s="5">
        <v>0</v>
      </c>
      <c r="X308" s="5">
        <v>0</v>
      </c>
      <c r="Y308" s="5">
        <v>0</v>
      </c>
      <c r="Z308" s="6">
        <v>0</v>
      </c>
      <c r="AA308" s="6" t="s">
        <v>96</v>
      </c>
      <c r="AB308" s="6" t="s">
        <v>97</v>
      </c>
      <c r="AC308" s="7"/>
      <c r="AD308" s="7"/>
      <c r="AE308" s="7"/>
      <c r="AF308" s="7"/>
      <c r="AG308" s="7"/>
      <c r="AH308" s="7"/>
      <c r="AI308" s="6" t="s">
        <v>96</v>
      </c>
      <c r="AJ308" s="5"/>
      <c r="AK308" s="8">
        <v>0.7</v>
      </c>
      <c r="AL308" s="8">
        <v>0</v>
      </c>
      <c r="AM308" s="8">
        <v>0.3</v>
      </c>
      <c r="AN308" s="8">
        <v>0</v>
      </c>
      <c r="AO308" s="8">
        <v>0</v>
      </c>
      <c r="AP308" s="8">
        <v>0</v>
      </c>
      <c r="AQ308" s="8">
        <v>0</v>
      </c>
      <c r="AR308" s="8">
        <v>0</v>
      </c>
      <c r="AS308" s="8">
        <v>0</v>
      </c>
      <c r="AT308" s="8">
        <v>0</v>
      </c>
      <c r="AU308" s="5">
        <v>0</v>
      </c>
      <c r="AV308" s="5">
        <v>0</v>
      </c>
      <c r="AW308" s="5">
        <v>10</v>
      </c>
      <c r="AX308" s="5">
        <v>90</v>
      </c>
      <c r="AY308" s="5">
        <v>0</v>
      </c>
      <c r="AZ308" s="5">
        <v>0</v>
      </c>
      <c r="BA308" s="5">
        <v>0</v>
      </c>
      <c r="BB308" s="5">
        <v>3</v>
      </c>
      <c r="BC308" s="5">
        <v>0</v>
      </c>
      <c r="BD308" s="5">
        <v>97</v>
      </c>
      <c r="BE308" s="5">
        <v>100</v>
      </c>
      <c r="BF308" s="5">
        <v>100</v>
      </c>
      <c r="BG308" s="5">
        <v>100</v>
      </c>
      <c r="BH308" s="5">
        <v>10</v>
      </c>
      <c r="BI308" s="5">
        <v>3</v>
      </c>
      <c r="BJ308" s="5">
        <v>0</v>
      </c>
      <c r="BK308" s="5">
        <v>3</v>
      </c>
      <c r="BL308" s="5">
        <v>97</v>
      </c>
      <c r="BM308" s="5">
        <v>100</v>
      </c>
      <c r="BN308" s="5">
        <v>2</v>
      </c>
      <c r="BO308" s="5" t="s">
        <v>96</v>
      </c>
      <c r="BP308" s="5" t="s">
        <v>96</v>
      </c>
      <c r="BQ308" s="5">
        <v>2</v>
      </c>
      <c r="BR308" s="6" t="s">
        <v>97</v>
      </c>
      <c r="BS308" s="6" t="s">
        <v>97</v>
      </c>
      <c r="BT308" s="6" t="s">
        <v>97</v>
      </c>
      <c r="BU308" s="6" t="s">
        <v>97</v>
      </c>
      <c r="BV308" s="6" t="s">
        <v>97</v>
      </c>
      <c r="BW308" s="5">
        <v>3</v>
      </c>
      <c r="BX308" s="5">
        <v>2</v>
      </c>
      <c r="BY308" s="5">
        <v>2</v>
      </c>
      <c r="BZ308" s="5">
        <v>2</v>
      </c>
      <c r="CA308" s="5">
        <v>9</v>
      </c>
      <c r="CB308" s="6" t="s">
        <v>97</v>
      </c>
      <c r="CC308" s="6" t="s">
        <v>96</v>
      </c>
      <c r="CD308" s="6" t="s">
        <v>96</v>
      </c>
      <c r="CE308" s="6" t="s">
        <v>96</v>
      </c>
      <c r="CF308" s="6" t="s">
        <v>98</v>
      </c>
      <c r="CG308" s="6" t="s">
        <v>96</v>
      </c>
      <c r="CH308" s="6" t="s">
        <v>97</v>
      </c>
      <c r="CI308" s="6" t="s">
        <v>97</v>
      </c>
      <c r="CJ308" s="5">
        <v>2</v>
      </c>
      <c r="CK308" s="5">
        <v>2</v>
      </c>
      <c r="CL308" s="5">
        <v>22</v>
      </c>
      <c r="CM308" s="5">
        <v>0</v>
      </c>
      <c r="CN308" s="5">
        <v>1</v>
      </c>
      <c r="CO308" s="5">
        <v>0</v>
      </c>
    </row>
    <row r="309" spans="1:404" x14ac:dyDescent="0.3">
      <c r="A309" s="2" t="s">
        <v>444</v>
      </c>
      <c r="B309" s="2" t="s">
        <v>499</v>
      </c>
      <c r="C309" s="2" t="s">
        <v>505</v>
      </c>
      <c r="D309" s="2" t="s">
        <v>146</v>
      </c>
      <c r="E309" s="6" t="s">
        <v>104</v>
      </c>
      <c r="F309" s="5">
        <v>411</v>
      </c>
      <c r="G309" s="5">
        <v>52</v>
      </c>
      <c r="H309" s="5">
        <v>0</v>
      </c>
      <c r="I309" s="5">
        <v>0</v>
      </c>
      <c r="J309" s="5">
        <v>36</v>
      </c>
      <c r="K309" s="5">
        <v>16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228</v>
      </c>
      <c r="S309" s="5">
        <v>183</v>
      </c>
      <c r="T309" s="5">
        <v>0</v>
      </c>
      <c r="U309" s="5">
        <v>0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6" t="s">
        <v>96</v>
      </c>
      <c r="AB309" s="6" t="s">
        <v>97</v>
      </c>
      <c r="AC309" s="7"/>
      <c r="AD309" s="7"/>
      <c r="AE309" s="9" t="s">
        <v>96</v>
      </c>
      <c r="AF309" s="7"/>
      <c r="AG309" s="7"/>
      <c r="AH309" s="7"/>
      <c r="AI309" s="7"/>
      <c r="AJ309" s="5">
        <v>500</v>
      </c>
      <c r="AK309" s="8">
        <v>0.1</v>
      </c>
      <c r="AL309" s="8">
        <v>0</v>
      </c>
      <c r="AM309" s="8">
        <v>0.9</v>
      </c>
      <c r="AN309" s="8">
        <v>0</v>
      </c>
      <c r="AO309" s="8">
        <v>0</v>
      </c>
      <c r="AP309" s="8">
        <v>0</v>
      </c>
      <c r="AQ309" s="8">
        <v>0</v>
      </c>
      <c r="AR309" s="8">
        <v>0</v>
      </c>
      <c r="AS309" s="8">
        <v>0</v>
      </c>
      <c r="AT309" s="8">
        <v>0</v>
      </c>
      <c r="AU309" s="5">
        <v>100</v>
      </c>
      <c r="AV309" s="5">
        <v>100</v>
      </c>
      <c r="AW309" s="5">
        <v>0</v>
      </c>
      <c r="AX309" s="5">
        <v>0</v>
      </c>
      <c r="AY309" s="5">
        <v>0</v>
      </c>
      <c r="AZ309" s="5">
        <v>100</v>
      </c>
      <c r="BA309" s="5">
        <v>10</v>
      </c>
      <c r="BB309" s="5">
        <v>0</v>
      </c>
      <c r="BC309" s="5">
        <v>0</v>
      </c>
      <c r="BD309" s="5">
        <v>90</v>
      </c>
      <c r="BE309" s="5">
        <v>100</v>
      </c>
      <c r="BF309" s="5">
        <v>80</v>
      </c>
      <c r="BG309" s="5">
        <v>10</v>
      </c>
      <c r="BH309" s="5">
        <v>0</v>
      </c>
      <c r="BI309" s="5">
        <v>0</v>
      </c>
      <c r="BJ309" s="5">
        <v>0</v>
      </c>
      <c r="BK309" s="5">
        <v>0</v>
      </c>
      <c r="BL309" s="5">
        <v>100</v>
      </c>
      <c r="BM309" s="5">
        <v>100</v>
      </c>
      <c r="BN309" s="5">
        <v>2</v>
      </c>
      <c r="BO309" s="5" t="s">
        <v>97</v>
      </c>
      <c r="BP309" s="5" t="s">
        <v>96</v>
      </c>
      <c r="BQ309" s="5">
        <v>12</v>
      </c>
      <c r="BR309" s="6" t="s">
        <v>97</v>
      </c>
      <c r="BS309" s="6" t="s">
        <v>97</v>
      </c>
      <c r="BT309" s="6" t="s">
        <v>97</v>
      </c>
      <c r="BU309" s="6" t="s">
        <v>97</v>
      </c>
      <c r="BV309" s="6" t="s">
        <v>96</v>
      </c>
      <c r="BW309" s="5">
        <v>1</v>
      </c>
      <c r="BX309" s="5">
        <v>1</v>
      </c>
      <c r="BY309" s="5">
        <v>4</v>
      </c>
      <c r="BZ309" s="5">
        <v>7</v>
      </c>
      <c r="CA309" s="5">
        <v>4</v>
      </c>
      <c r="CB309" s="6" t="s">
        <v>96</v>
      </c>
      <c r="CC309" s="6" t="s">
        <v>96</v>
      </c>
      <c r="CD309" s="6" t="s">
        <v>96</v>
      </c>
      <c r="CE309" s="6" t="s">
        <v>96</v>
      </c>
      <c r="CF309" s="6" t="s">
        <v>96</v>
      </c>
      <c r="CG309" s="6" t="s">
        <v>97</v>
      </c>
      <c r="CH309" s="6" t="s">
        <v>97</v>
      </c>
      <c r="CI309" s="6" t="s">
        <v>97</v>
      </c>
      <c r="CJ309" s="5">
        <v>4</v>
      </c>
      <c r="CK309" s="5">
        <v>4</v>
      </c>
      <c r="CL309" s="5">
        <v>30</v>
      </c>
      <c r="CM309" s="5">
        <v>0</v>
      </c>
      <c r="CN309" s="5">
        <v>30</v>
      </c>
      <c r="CO309" s="5">
        <v>1</v>
      </c>
    </row>
    <row r="310" spans="1:404" x14ac:dyDescent="0.3">
      <c r="A310" s="2" t="s">
        <v>444</v>
      </c>
      <c r="B310" s="2" t="s">
        <v>499</v>
      </c>
      <c r="C310" s="2" t="s">
        <v>505</v>
      </c>
      <c r="D310" s="2" t="s">
        <v>147</v>
      </c>
      <c r="E310" s="6" t="s">
        <v>95</v>
      </c>
      <c r="F310" s="5">
        <v>236</v>
      </c>
      <c r="G310" s="5">
        <v>26</v>
      </c>
      <c r="H310" s="5">
        <v>0</v>
      </c>
      <c r="I310" s="5">
        <v>0</v>
      </c>
      <c r="J310" s="5">
        <v>11</v>
      </c>
      <c r="K310" s="5">
        <v>14</v>
      </c>
      <c r="L310" s="5">
        <v>0</v>
      </c>
      <c r="M310" s="5">
        <v>0</v>
      </c>
      <c r="N310" s="5">
        <v>0</v>
      </c>
      <c r="O310" s="5">
        <v>0</v>
      </c>
      <c r="P310" s="5">
        <v>1</v>
      </c>
      <c r="Q310" s="5">
        <v>0</v>
      </c>
      <c r="R310" s="5">
        <v>104</v>
      </c>
      <c r="S310" s="5">
        <v>130</v>
      </c>
      <c r="T310" s="5">
        <v>0</v>
      </c>
      <c r="U310" s="5">
        <v>0</v>
      </c>
      <c r="V310" s="5">
        <v>0</v>
      </c>
      <c r="W310" s="5">
        <v>0</v>
      </c>
      <c r="X310" s="5">
        <v>2</v>
      </c>
      <c r="Y310" s="5">
        <v>0</v>
      </c>
      <c r="Z310" s="5">
        <v>0</v>
      </c>
      <c r="AA310" s="6" t="s">
        <v>96</v>
      </c>
      <c r="AB310" s="6" t="s">
        <v>97</v>
      </c>
      <c r="AC310" s="7"/>
      <c r="AD310" s="7"/>
      <c r="AE310" s="7"/>
      <c r="AF310" s="7"/>
      <c r="AG310" s="7"/>
      <c r="AH310" s="7"/>
      <c r="AI310" s="6" t="s">
        <v>96</v>
      </c>
      <c r="AJ310" s="5"/>
      <c r="AK310" s="8">
        <v>0.1</v>
      </c>
      <c r="AL310" s="8">
        <v>0</v>
      </c>
      <c r="AM310" s="8">
        <v>0.85</v>
      </c>
      <c r="AN310" s="8">
        <v>0</v>
      </c>
      <c r="AO310" s="8">
        <v>0</v>
      </c>
      <c r="AP310" s="8">
        <v>0.05</v>
      </c>
      <c r="AQ310" s="8">
        <v>0</v>
      </c>
      <c r="AR310" s="8">
        <v>0</v>
      </c>
      <c r="AS310" s="8">
        <v>0</v>
      </c>
      <c r="AT310" s="8">
        <v>0</v>
      </c>
      <c r="AU310" s="5">
        <v>100</v>
      </c>
      <c r="AV310" s="5">
        <v>100</v>
      </c>
      <c r="AW310" s="5">
        <v>0</v>
      </c>
      <c r="AX310" s="5">
        <v>0</v>
      </c>
      <c r="AY310" s="5">
        <v>0</v>
      </c>
      <c r="AZ310" s="5">
        <v>100</v>
      </c>
      <c r="BA310" s="5">
        <v>10</v>
      </c>
      <c r="BB310" s="5">
        <v>0</v>
      </c>
      <c r="BC310" s="5">
        <v>0</v>
      </c>
      <c r="BD310" s="5">
        <v>90</v>
      </c>
      <c r="BE310" s="5">
        <v>100</v>
      </c>
      <c r="BF310" s="5">
        <v>90</v>
      </c>
      <c r="BG310" s="5">
        <v>0</v>
      </c>
      <c r="BH310" s="5">
        <v>0</v>
      </c>
      <c r="BI310" s="5">
        <v>0</v>
      </c>
      <c r="BJ310" s="5">
        <v>0</v>
      </c>
      <c r="BK310" s="5">
        <v>0</v>
      </c>
      <c r="BL310" s="5">
        <v>100</v>
      </c>
      <c r="BM310" s="5">
        <v>100</v>
      </c>
      <c r="BN310" s="5">
        <v>2</v>
      </c>
      <c r="BO310" s="5" t="s">
        <v>97</v>
      </c>
      <c r="BP310" s="5" t="s">
        <v>97</v>
      </c>
      <c r="BQ310" s="5" t="s">
        <v>98</v>
      </c>
      <c r="BR310" s="6" t="s">
        <v>97</v>
      </c>
      <c r="BS310" s="6" t="s">
        <v>97</v>
      </c>
      <c r="BT310" s="6" t="s">
        <v>97</v>
      </c>
      <c r="BU310" s="6" t="s">
        <v>97</v>
      </c>
      <c r="BV310" s="6" t="s">
        <v>96</v>
      </c>
      <c r="BW310" s="5">
        <v>0.5</v>
      </c>
      <c r="BX310" s="5">
        <v>0.5</v>
      </c>
      <c r="BY310" s="5">
        <v>3.5</v>
      </c>
      <c r="BZ310" s="5">
        <v>6.5</v>
      </c>
      <c r="CA310" s="5">
        <v>3.5</v>
      </c>
      <c r="CB310" s="6" t="s">
        <v>98</v>
      </c>
      <c r="CC310" s="6" t="s">
        <v>98</v>
      </c>
      <c r="CD310" s="6" t="s">
        <v>96</v>
      </c>
      <c r="CE310" s="6" t="s">
        <v>96</v>
      </c>
      <c r="CF310" s="6" t="s">
        <v>96</v>
      </c>
      <c r="CG310" s="6" t="s">
        <v>97</v>
      </c>
      <c r="CH310" s="6" t="s">
        <v>97</v>
      </c>
      <c r="CI310" s="6" t="s">
        <v>97</v>
      </c>
      <c r="CJ310" s="5">
        <v>3.5</v>
      </c>
      <c r="CK310" s="5">
        <v>3.5</v>
      </c>
      <c r="CL310" s="5">
        <v>30</v>
      </c>
      <c r="CM310" s="5">
        <v>0.5</v>
      </c>
      <c r="CN310" s="5">
        <v>30</v>
      </c>
      <c r="CO310" s="5">
        <v>0.5</v>
      </c>
    </row>
    <row r="311" spans="1:404" x14ac:dyDescent="0.3">
      <c r="A311" s="2" t="s">
        <v>444</v>
      </c>
      <c r="B311" s="2" t="s">
        <v>499</v>
      </c>
      <c r="C311" s="2" t="s">
        <v>506</v>
      </c>
      <c r="D311" s="2" t="s">
        <v>507</v>
      </c>
      <c r="E311" s="6" t="s">
        <v>102</v>
      </c>
      <c r="F311" s="5">
        <v>81</v>
      </c>
      <c r="G311" s="5">
        <v>23</v>
      </c>
      <c r="H311" s="5">
        <v>1</v>
      </c>
      <c r="I311" s="5">
        <v>8</v>
      </c>
      <c r="J311" s="5">
        <v>15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14</v>
      </c>
      <c r="R311" s="5">
        <v>67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8</v>
      </c>
      <c r="Z311" s="5">
        <v>14</v>
      </c>
      <c r="AA311" s="6" t="s">
        <v>96</v>
      </c>
      <c r="AB311" s="6" t="s">
        <v>97</v>
      </c>
      <c r="AC311" s="7"/>
      <c r="AD311" s="7"/>
      <c r="AE311" s="7"/>
      <c r="AF311" s="7"/>
      <c r="AG311" s="7"/>
      <c r="AH311" s="7"/>
      <c r="AI311" s="6" t="s">
        <v>96</v>
      </c>
      <c r="AJ311" s="5"/>
      <c r="AK311" s="8">
        <v>0.65</v>
      </c>
      <c r="AL311" s="8">
        <v>0.35</v>
      </c>
      <c r="AM311" s="8">
        <v>0</v>
      </c>
      <c r="AN311" s="8">
        <v>0</v>
      </c>
      <c r="AO311" s="8">
        <v>0</v>
      </c>
      <c r="AP311" s="8">
        <v>0</v>
      </c>
      <c r="AQ311" s="8">
        <v>0</v>
      </c>
      <c r="AR311" s="8">
        <v>0</v>
      </c>
      <c r="AS311" s="8">
        <v>0</v>
      </c>
      <c r="AT311" s="8">
        <v>0</v>
      </c>
      <c r="AU311" s="5">
        <v>100</v>
      </c>
      <c r="AV311" s="5">
        <v>85</v>
      </c>
      <c r="AW311" s="5">
        <v>15</v>
      </c>
      <c r="AX311" s="5">
        <v>0</v>
      </c>
      <c r="AY311" s="5">
        <v>0</v>
      </c>
      <c r="AZ311" s="5">
        <v>0</v>
      </c>
      <c r="BA311" s="5">
        <v>0</v>
      </c>
      <c r="BB311" s="5">
        <v>100</v>
      </c>
      <c r="BC311" s="5">
        <v>0</v>
      </c>
      <c r="BD311" s="5">
        <v>0</v>
      </c>
      <c r="BE311" s="5">
        <v>100</v>
      </c>
      <c r="BF311" s="5">
        <v>95</v>
      </c>
      <c r="BG311" s="5">
        <v>100</v>
      </c>
      <c r="BH311" s="5">
        <v>100</v>
      </c>
      <c r="BI311" s="5">
        <v>90</v>
      </c>
      <c r="BJ311" s="5">
        <v>0</v>
      </c>
      <c r="BK311" s="5">
        <v>90</v>
      </c>
      <c r="BL311" s="5">
        <v>10</v>
      </c>
      <c r="BM311" s="5">
        <v>100</v>
      </c>
      <c r="BN311" s="5">
        <v>2</v>
      </c>
      <c r="BO311" s="5" t="s">
        <v>96</v>
      </c>
      <c r="BP311" s="5" t="s">
        <v>97</v>
      </c>
      <c r="BQ311" s="5" t="s">
        <v>98</v>
      </c>
      <c r="BR311" s="6" t="s">
        <v>97</v>
      </c>
      <c r="BS311" s="6" t="s">
        <v>97</v>
      </c>
      <c r="BT311" s="6" t="s">
        <v>96</v>
      </c>
      <c r="BU311" s="6" t="s">
        <v>97</v>
      </c>
      <c r="BV311" s="6" t="s">
        <v>97</v>
      </c>
      <c r="BW311" s="5">
        <v>0.5</v>
      </c>
      <c r="BX311" s="5">
        <v>1.5</v>
      </c>
      <c r="BY311" s="5">
        <v>1.5</v>
      </c>
      <c r="BZ311" s="5">
        <v>13</v>
      </c>
      <c r="CA311" s="5">
        <v>12</v>
      </c>
      <c r="CB311" s="6" t="s">
        <v>98</v>
      </c>
      <c r="CC311" s="6" t="s">
        <v>98</v>
      </c>
      <c r="CD311" s="6" t="s">
        <v>98</v>
      </c>
      <c r="CE311" s="6" t="s">
        <v>96</v>
      </c>
      <c r="CF311" s="6" t="s">
        <v>96</v>
      </c>
      <c r="CG311" s="6" t="s">
        <v>96</v>
      </c>
      <c r="CH311" s="6" t="s">
        <v>96</v>
      </c>
      <c r="CI311" s="7" t="s">
        <v>98</v>
      </c>
      <c r="CJ311" s="5">
        <v>1</v>
      </c>
      <c r="CK311" s="5">
        <v>1</v>
      </c>
      <c r="CL311" s="5">
        <v>5</v>
      </c>
      <c r="CM311" s="5">
        <v>0.5</v>
      </c>
      <c r="CN311" s="5">
        <v>12</v>
      </c>
      <c r="CO311" s="5">
        <v>0.5</v>
      </c>
    </row>
    <row r="312" spans="1:404" x14ac:dyDescent="0.3">
      <c r="A312" s="2" t="s">
        <v>444</v>
      </c>
      <c r="B312" s="2" t="s">
        <v>499</v>
      </c>
      <c r="C312" s="2" t="s">
        <v>506</v>
      </c>
      <c r="D312" s="2" t="s">
        <v>353</v>
      </c>
      <c r="E312" s="6" t="s">
        <v>102</v>
      </c>
      <c r="F312" s="5">
        <v>37</v>
      </c>
      <c r="G312" s="5">
        <v>12</v>
      </c>
      <c r="H312" s="5">
        <v>1</v>
      </c>
      <c r="I312" s="5">
        <v>12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37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12</v>
      </c>
      <c r="Z312" s="5">
        <v>37</v>
      </c>
      <c r="AA312" s="6" t="s">
        <v>96</v>
      </c>
      <c r="AB312" s="6" t="s">
        <v>96</v>
      </c>
      <c r="AC312" s="7"/>
      <c r="AD312" s="7"/>
      <c r="AE312" s="7"/>
      <c r="AF312" s="7"/>
      <c r="AG312" s="7"/>
      <c r="AH312" s="7"/>
      <c r="AI312" s="6" t="s">
        <v>96</v>
      </c>
      <c r="AJ312" s="5"/>
      <c r="AK312" s="8">
        <v>0</v>
      </c>
      <c r="AL312" s="8">
        <v>1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8">
        <v>0</v>
      </c>
      <c r="AS312" s="8">
        <v>0</v>
      </c>
      <c r="AT312" s="8">
        <v>0</v>
      </c>
      <c r="AU312" s="5">
        <v>100</v>
      </c>
      <c r="AV312" s="5">
        <v>100</v>
      </c>
      <c r="AW312" s="5">
        <v>0</v>
      </c>
      <c r="AX312" s="5">
        <v>0</v>
      </c>
      <c r="AY312" s="5">
        <v>0</v>
      </c>
      <c r="AZ312" s="5">
        <v>0</v>
      </c>
      <c r="BA312" s="5">
        <v>0</v>
      </c>
      <c r="BB312" s="5">
        <v>100</v>
      </c>
      <c r="BC312" s="5">
        <v>0</v>
      </c>
      <c r="BD312" s="5">
        <v>0</v>
      </c>
      <c r="BE312" s="5">
        <v>100</v>
      </c>
      <c r="BF312" s="5">
        <v>100</v>
      </c>
      <c r="BG312" s="5">
        <v>100</v>
      </c>
      <c r="BH312" s="5">
        <v>100</v>
      </c>
      <c r="BI312" s="5">
        <v>100</v>
      </c>
      <c r="BJ312" s="5">
        <v>0</v>
      </c>
      <c r="BK312" s="5">
        <v>100</v>
      </c>
      <c r="BL312" s="5">
        <v>0</v>
      </c>
      <c r="BM312" s="5">
        <v>100</v>
      </c>
      <c r="BN312" s="5">
        <v>2</v>
      </c>
      <c r="BO312" s="5" t="s">
        <v>96</v>
      </c>
      <c r="BP312" s="5" t="s">
        <v>97</v>
      </c>
      <c r="BQ312" s="5" t="s">
        <v>98</v>
      </c>
      <c r="BR312" s="6" t="s">
        <v>97</v>
      </c>
      <c r="BS312" s="6" t="s">
        <v>97</v>
      </c>
      <c r="BT312" s="6" t="s">
        <v>96</v>
      </c>
      <c r="BU312" s="6" t="s">
        <v>97</v>
      </c>
      <c r="BV312" s="6" t="s">
        <v>97</v>
      </c>
      <c r="BW312" s="5">
        <v>0.5</v>
      </c>
      <c r="BX312" s="5">
        <v>0.5</v>
      </c>
      <c r="BY312" s="5">
        <v>0.5</v>
      </c>
      <c r="BZ312" s="5">
        <v>13</v>
      </c>
      <c r="CA312" s="5">
        <v>12</v>
      </c>
      <c r="CB312" s="6" t="s">
        <v>98</v>
      </c>
      <c r="CC312" s="6" t="s">
        <v>98</v>
      </c>
      <c r="CD312" s="6" t="s">
        <v>98</v>
      </c>
      <c r="CE312" s="6" t="s">
        <v>96</v>
      </c>
      <c r="CF312" s="6" t="s">
        <v>96</v>
      </c>
      <c r="CG312" s="6" t="s">
        <v>96</v>
      </c>
      <c r="CH312" s="6" t="s">
        <v>96</v>
      </c>
      <c r="CI312" s="7" t="s">
        <v>98</v>
      </c>
      <c r="CJ312" s="5">
        <v>0.3</v>
      </c>
      <c r="CK312" s="5">
        <v>0.3</v>
      </c>
      <c r="CL312" s="5">
        <v>5</v>
      </c>
      <c r="CM312" s="5">
        <v>0.3</v>
      </c>
      <c r="CN312" s="5">
        <v>12</v>
      </c>
      <c r="CO312" s="5">
        <v>0.3</v>
      </c>
    </row>
    <row r="313" spans="1:404" x14ac:dyDescent="0.3">
      <c r="A313" s="2" t="s">
        <v>444</v>
      </c>
      <c r="B313" s="2" t="s">
        <v>499</v>
      </c>
      <c r="C313" s="2" t="s">
        <v>506</v>
      </c>
      <c r="D313" s="2" t="s">
        <v>508</v>
      </c>
      <c r="E313" s="6" t="s">
        <v>102</v>
      </c>
      <c r="F313" s="5">
        <v>105</v>
      </c>
      <c r="G313" s="5">
        <v>23</v>
      </c>
      <c r="H313" s="5">
        <v>0</v>
      </c>
      <c r="I313" s="5">
        <v>0</v>
      </c>
      <c r="J313" s="5">
        <v>21</v>
      </c>
      <c r="K313" s="5">
        <v>0</v>
      </c>
      <c r="L313" s="5">
        <v>0</v>
      </c>
      <c r="M313" s="5">
        <v>0</v>
      </c>
      <c r="N313" s="5">
        <v>2</v>
      </c>
      <c r="O313" s="5">
        <v>0</v>
      </c>
      <c r="P313" s="5">
        <v>0</v>
      </c>
      <c r="Q313" s="5">
        <v>0</v>
      </c>
      <c r="R313" s="5">
        <v>98</v>
      </c>
      <c r="S313" s="5">
        <v>0</v>
      </c>
      <c r="T313" s="5">
        <v>0</v>
      </c>
      <c r="U313" s="5">
        <v>0</v>
      </c>
      <c r="V313" s="5">
        <v>7</v>
      </c>
      <c r="W313" s="5">
        <v>0</v>
      </c>
      <c r="X313" s="5">
        <v>0</v>
      </c>
      <c r="Y313" s="5">
        <v>0</v>
      </c>
      <c r="Z313" s="5">
        <v>0</v>
      </c>
      <c r="AA313" s="6" t="s">
        <v>96</v>
      </c>
      <c r="AB313" s="6" t="s">
        <v>97</v>
      </c>
      <c r="AC313" s="7"/>
      <c r="AD313" s="7"/>
      <c r="AE313" s="7"/>
      <c r="AF313" s="7"/>
      <c r="AG313" s="7"/>
      <c r="AH313" s="7"/>
      <c r="AI313" s="6" t="s">
        <v>96</v>
      </c>
      <c r="AJ313" s="5"/>
      <c r="AK313" s="8">
        <v>0.85</v>
      </c>
      <c r="AL313" s="8">
        <v>0.15</v>
      </c>
      <c r="AM313" s="8">
        <v>0</v>
      </c>
      <c r="AN313" s="8">
        <v>0</v>
      </c>
      <c r="AO313" s="8">
        <v>0</v>
      </c>
      <c r="AP313" s="8">
        <v>0</v>
      </c>
      <c r="AQ313" s="8">
        <v>0</v>
      </c>
      <c r="AR313" s="8">
        <v>0</v>
      </c>
      <c r="AS313" s="8">
        <v>0</v>
      </c>
      <c r="AT313" s="8">
        <v>0</v>
      </c>
      <c r="AU313" s="5">
        <v>100</v>
      </c>
      <c r="AV313" s="5">
        <v>75</v>
      </c>
      <c r="AW313" s="5">
        <v>25</v>
      </c>
      <c r="AX313" s="5">
        <v>0</v>
      </c>
      <c r="AY313" s="5">
        <v>0</v>
      </c>
      <c r="AZ313" s="5">
        <v>0</v>
      </c>
      <c r="BA313" s="5">
        <v>0</v>
      </c>
      <c r="BB313" s="5">
        <v>100</v>
      </c>
      <c r="BC313" s="5">
        <v>0</v>
      </c>
      <c r="BD313" s="5">
        <v>0</v>
      </c>
      <c r="BE313" s="5">
        <v>100</v>
      </c>
      <c r="BF313" s="5">
        <v>95</v>
      </c>
      <c r="BG313" s="5">
        <v>100</v>
      </c>
      <c r="BH313" s="5">
        <v>100</v>
      </c>
      <c r="BI313" s="5">
        <v>90</v>
      </c>
      <c r="BJ313" s="5">
        <v>0</v>
      </c>
      <c r="BK313" s="5">
        <v>90</v>
      </c>
      <c r="BL313" s="5">
        <v>10</v>
      </c>
      <c r="BM313" s="5">
        <v>100</v>
      </c>
      <c r="BN313" s="5">
        <v>2</v>
      </c>
      <c r="BO313" s="5" t="s">
        <v>96</v>
      </c>
      <c r="BP313" s="5" t="s">
        <v>97</v>
      </c>
      <c r="BQ313" s="5" t="s">
        <v>98</v>
      </c>
      <c r="BR313" s="6" t="s">
        <v>97</v>
      </c>
      <c r="BS313" s="6" t="s">
        <v>97</v>
      </c>
      <c r="BT313" s="6" t="s">
        <v>96</v>
      </c>
      <c r="BU313" s="6" t="s">
        <v>97</v>
      </c>
      <c r="BV313" s="6" t="s">
        <v>97</v>
      </c>
      <c r="BW313" s="5">
        <v>0.5</v>
      </c>
      <c r="BX313" s="5">
        <v>1</v>
      </c>
      <c r="BY313" s="5">
        <v>1</v>
      </c>
      <c r="BZ313" s="5">
        <v>13</v>
      </c>
      <c r="CA313" s="5">
        <v>12</v>
      </c>
      <c r="CB313" s="6" t="s">
        <v>98</v>
      </c>
      <c r="CC313" s="6" t="s">
        <v>98</v>
      </c>
      <c r="CD313" s="6" t="s">
        <v>98</v>
      </c>
      <c r="CE313" s="6" t="s">
        <v>96</v>
      </c>
      <c r="CF313" s="6" t="s">
        <v>96</v>
      </c>
      <c r="CG313" s="6" t="s">
        <v>96</v>
      </c>
      <c r="CH313" s="6" t="s">
        <v>96</v>
      </c>
      <c r="CI313" s="7" t="s">
        <v>98</v>
      </c>
      <c r="CJ313" s="5">
        <v>0.5</v>
      </c>
      <c r="CK313" s="5">
        <v>0.5</v>
      </c>
      <c r="CL313" s="5">
        <v>5</v>
      </c>
      <c r="CM313" s="5">
        <v>0</v>
      </c>
      <c r="CN313" s="5">
        <v>12</v>
      </c>
      <c r="CO313" s="5">
        <v>0.5</v>
      </c>
    </row>
    <row r="314" spans="1:404" x14ac:dyDescent="0.3">
      <c r="A314" s="2" t="s">
        <v>444</v>
      </c>
      <c r="B314" s="2" t="s">
        <v>499</v>
      </c>
      <c r="C314" s="2" t="s">
        <v>509</v>
      </c>
      <c r="D314" s="2" t="s">
        <v>110</v>
      </c>
      <c r="E314" s="6" t="s">
        <v>104</v>
      </c>
      <c r="F314" s="5">
        <v>378</v>
      </c>
      <c r="G314" s="5">
        <v>60</v>
      </c>
      <c r="H314" s="5">
        <v>0</v>
      </c>
      <c r="I314" s="5">
        <v>0</v>
      </c>
      <c r="J314" s="5">
        <v>34</v>
      </c>
      <c r="K314" s="5">
        <v>25</v>
      </c>
      <c r="L314" s="5">
        <v>0</v>
      </c>
      <c r="M314" s="5">
        <v>1</v>
      </c>
      <c r="N314" s="5">
        <v>0</v>
      </c>
      <c r="O314" s="5">
        <v>0</v>
      </c>
      <c r="P314" s="5">
        <v>0</v>
      </c>
      <c r="Q314" s="5">
        <v>0</v>
      </c>
      <c r="R314" s="5">
        <v>186</v>
      </c>
      <c r="S314" s="5">
        <v>184</v>
      </c>
      <c r="T314" s="5">
        <v>0</v>
      </c>
      <c r="U314" s="5">
        <v>8</v>
      </c>
      <c r="V314" s="5">
        <v>0</v>
      </c>
      <c r="W314" s="5">
        <v>0</v>
      </c>
      <c r="X314" s="5">
        <v>0</v>
      </c>
      <c r="Y314" s="5">
        <v>0</v>
      </c>
      <c r="Z314" s="6">
        <v>0</v>
      </c>
      <c r="AA314" s="6" t="s">
        <v>96</v>
      </c>
      <c r="AB314" s="6" t="s">
        <v>97</v>
      </c>
      <c r="AC314" s="7"/>
      <c r="AD314" s="7"/>
      <c r="AE314" s="9" t="s">
        <v>96</v>
      </c>
      <c r="AF314" s="7"/>
      <c r="AG314" s="7"/>
      <c r="AH314" s="7"/>
      <c r="AI314" s="7"/>
      <c r="AJ314" s="5">
        <v>1000</v>
      </c>
      <c r="AK314" s="8">
        <v>0.1</v>
      </c>
      <c r="AL314" s="8">
        <v>0.3</v>
      </c>
      <c r="AM314" s="8">
        <v>0.4</v>
      </c>
      <c r="AN314" s="8">
        <v>0</v>
      </c>
      <c r="AO314" s="8">
        <v>0.2</v>
      </c>
      <c r="AP314" s="8">
        <v>0</v>
      </c>
      <c r="AQ314" s="8">
        <v>0</v>
      </c>
      <c r="AR314" s="8">
        <v>0</v>
      </c>
      <c r="AS314" s="8">
        <v>0</v>
      </c>
      <c r="AT314" s="8">
        <v>0</v>
      </c>
      <c r="AU314" s="5">
        <v>0</v>
      </c>
      <c r="AV314" s="5">
        <v>0</v>
      </c>
      <c r="AW314" s="5">
        <v>100</v>
      </c>
      <c r="AX314" s="5">
        <v>0</v>
      </c>
      <c r="AY314" s="5">
        <v>0</v>
      </c>
      <c r="AZ314" s="5">
        <v>0</v>
      </c>
      <c r="BA314" s="5">
        <v>0</v>
      </c>
      <c r="BB314" s="5">
        <v>2</v>
      </c>
      <c r="BC314" s="5">
        <v>0</v>
      </c>
      <c r="BD314" s="5">
        <v>98</v>
      </c>
      <c r="BE314" s="5">
        <v>100</v>
      </c>
      <c r="BF314" s="5">
        <v>99</v>
      </c>
      <c r="BG314" s="5">
        <v>100</v>
      </c>
      <c r="BH314" s="5">
        <v>0</v>
      </c>
      <c r="BI314" s="5">
        <v>0</v>
      </c>
      <c r="BJ314" s="5">
        <v>0</v>
      </c>
      <c r="BK314" s="5">
        <v>0</v>
      </c>
      <c r="BL314" s="5">
        <v>100</v>
      </c>
      <c r="BM314" s="5">
        <v>100</v>
      </c>
      <c r="BN314" s="5">
        <v>2</v>
      </c>
      <c r="BO314" s="5" t="s">
        <v>97</v>
      </c>
      <c r="BP314" s="5" t="s">
        <v>96</v>
      </c>
      <c r="BQ314" s="5">
        <v>4</v>
      </c>
      <c r="BR314" s="6" t="s">
        <v>96</v>
      </c>
      <c r="BS314" s="6" t="s">
        <v>97</v>
      </c>
      <c r="BT314" s="6" t="s">
        <v>97</v>
      </c>
      <c r="BU314" s="6" t="s">
        <v>97</v>
      </c>
      <c r="BV314" s="6" t="s">
        <v>97</v>
      </c>
      <c r="BW314" s="5">
        <v>1</v>
      </c>
      <c r="BX314" s="5">
        <v>1</v>
      </c>
      <c r="BY314" s="5">
        <v>3</v>
      </c>
      <c r="BZ314" s="5">
        <v>1</v>
      </c>
      <c r="CA314" s="5">
        <v>3</v>
      </c>
      <c r="CB314" s="6" t="s">
        <v>98</v>
      </c>
      <c r="CC314" s="6" t="s">
        <v>98</v>
      </c>
      <c r="CD314" s="6" t="s">
        <v>96</v>
      </c>
      <c r="CE314" s="6" t="s">
        <v>96</v>
      </c>
      <c r="CF314" s="6" t="s">
        <v>96</v>
      </c>
      <c r="CG314" s="6" t="s">
        <v>97</v>
      </c>
      <c r="CH314" s="6" t="s">
        <v>97</v>
      </c>
      <c r="CI314" s="7" t="s">
        <v>97</v>
      </c>
      <c r="CJ314" s="5">
        <v>3</v>
      </c>
      <c r="CK314" s="5">
        <v>3</v>
      </c>
      <c r="CL314" s="5">
        <v>24</v>
      </c>
      <c r="CM314" s="5">
        <v>1</v>
      </c>
      <c r="CN314" s="5">
        <v>22</v>
      </c>
      <c r="CO314" s="5">
        <v>1</v>
      </c>
    </row>
    <row r="315" spans="1:404" x14ac:dyDescent="0.3">
      <c r="A315" s="2" t="s">
        <v>444</v>
      </c>
      <c r="B315" s="2" t="s">
        <v>499</v>
      </c>
      <c r="C315" s="2" t="s">
        <v>510</v>
      </c>
      <c r="D315" s="2" t="s">
        <v>511</v>
      </c>
      <c r="E315" s="6" t="s">
        <v>95</v>
      </c>
      <c r="F315" s="5">
        <v>410</v>
      </c>
      <c r="G315" s="5">
        <v>41</v>
      </c>
      <c r="H315" s="5">
        <v>0</v>
      </c>
      <c r="I315" s="5">
        <v>0</v>
      </c>
      <c r="J315" s="5">
        <v>5</v>
      </c>
      <c r="K315" s="5">
        <v>15</v>
      </c>
      <c r="L315" s="5">
        <v>11</v>
      </c>
      <c r="M315" s="5">
        <v>10</v>
      </c>
      <c r="N315" s="5">
        <v>0</v>
      </c>
      <c r="O315" s="5">
        <v>0</v>
      </c>
      <c r="P315" s="5">
        <v>0</v>
      </c>
      <c r="Q315" s="5">
        <v>0</v>
      </c>
      <c r="R315" s="5">
        <v>124</v>
      </c>
      <c r="S315" s="5">
        <v>140</v>
      </c>
      <c r="T315" s="5">
        <v>78</v>
      </c>
      <c r="U315" s="5">
        <v>68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6" t="s">
        <v>96</v>
      </c>
      <c r="AB315" s="6" t="s">
        <v>96</v>
      </c>
      <c r="AC315" s="7"/>
      <c r="AD315" s="7"/>
      <c r="AE315" s="7"/>
      <c r="AF315" s="7"/>
      <c r="AG315" s="7"/>
      <c r="AH315" s="7"/>
      <c r="AI315" s="6" t="s">
        <v>96</v>
      </c>
      <c r="AJ315" s="5"/>
      <c r="AK315" s="8">
        <v>0.04</v>
      </c>
      <c r="AL315" s="8">
        <v>0.7</v>
      </c>
      <c r="AM315" s="8">
        <v>0.26</v>
      </c>
      <c r="AN315" s="8">
        <v>0</v>
      </c>
      <c r="AO315" s="8">
        <v>0</v>
      </c>
      <c r="AP315" s="8">
        <v>0</v>
      </c>
      <c r="AQ315" s="8">
        <v>0</v>
      </c>
      <c r="AR315" s="8">
        <v>0</v>
      </c>
      <c r="AS315" s="8">
        <v>0</v>
      </c>
      <c r="AT315" s="8">
        <v>0</v>
      </c>
      <c r="AU315" s="5">
        <v>0</v>
      </c>
      <c r="AV315" s="5">
        <v>0</v>
      </c>
      <c r="AW315" s="5">
        <v>100</v>
      </c>
      <c r="AX315" s="5">
        <v>0</v>
      </c>
      <c r="AY315" s="5">
        <v>0</v>
      </c>
      <c r="AZ315" s="5">
        <v>0</v>
      </c>
      <c r="BA315" s="5">
        <v>0</v>
      </c>
      <c r="BB315" s="5">
        <v>0</v>
      </c>
      <c r="BC315" s="5">
        <v>0</v>
      </c>
      <c r="BD315" s="5">
        <v>100</v>
      </c>
      <c r="BE315" s="5">
        <v>100</v>
      </c>
      <c r="BF315" s="5">
        <v>100</v>
      </c>
      <c r="BG315" s="5">
        <v>0</v>
      </c>
      <c r="BH315" s="5">
        <v>0</v>
      </c>
      <c r="BI315" s="5">
        <v>0</v>
      </c>
      <c r="BJ315" s="5">
        <v>0</v>
      </c>
      <c r="BK315" s="5">
        <v>0</v>
      </c>
      <c r="BL315" s="5">
        <v>100</v>
      </c>
      <c r="BM315" s="5">
        <v>0</v>
      </c>
      <c r="BN315" s="5" t="s">
        <v>98</v>
      </c>
      <c r="BO315" s="5" t="s">
        <v>97</v>
      </c>
      <c r="BP315" s="5" t="s">
        <v>96</v>
      </c>
      <c r="BQ315" s="5">
        <v>12</v>
      </c>
      <c r="BR315" s="6" t="s">
        <v>96</v>
      </c>
      <c r="BS315" s="6" t="s">
        <v>97</v>
      </c>
      <c r="BT315" s="6" t="s">
        <v>97</v>
      </c>
      <c r="BU315" s="6" t="s">
        <v>97</v>
      </c>
      <c r="BV315" s="6" t="s">
        <v>97</v>
      </c>
      <c r="BW315" s="5">
        <v>1</v>
      </c>
      <c r="BX315" s="5">
        <v>1</v>
      </c>
      <c r="BY315" s="5">
        <v>1</v>
      </c>
      <c r="BZ315" s="5">
        <v>4</v>
      </c>
      <c r="CA315" s="5">
        <v>2</v>
      </c>
      <c r="CB315" s="6" t="s">
        <v>96</v>
      </c>
      <c r="CC315" s="6" t="s">
        <v>98</v>
      </c>
      <c r="CD315" s="6" t="s">
        <v>98</v>
      </c>
      <c r="CE315" s="6" t="s">
        <v>96</v>
      </c>
      <c r="CF315" s="6" t="s">
        <v>98</v>
      </c>
      <c r="CG315" s="6" t="s">
        <v>97</v>
      </c>
      <c r="CH315" s="6" t="s">
        <v>97</v>
      </c>
      <c r="CI315" s="6" t="s">
        <v>97</v>
      </c>
      <c r="CJ315" s="5">
        <v>0</v>
      </c>
      <c r="CK315" s="5">
        <v>0</v>
      </c>
      <c r="CL315" s="5">
        <v>0</v>
      </c>
      <c r="CM315" s="5">
        <v>0</v>
      </c>
      <c r="CN315" s="5">
        <v>0</v>
      </c>
      <c r="CO315" s="5">
        <v>0</v>
      </c>
    </row>
    <row r="316" spans="1:404" x14ac:dyDescent="0.3">
      <c r="A316" s="2" t="s">
        <v>444</v>
      </c>
      <c r="B316" s="2" t="s">
        <v>499</v>
      </c>
      <c r="C316" s="2" t="s">
        <v>510</v>
      </c>
      <c r="D316" s="2" t="s">
        <v>512</v>
      </c>
      <c r="E316" s="6" t="s">
        <v>95</v>
      </c>
      <c r="F316" s="5">
        <v>30</v>
      </c>
      <c r="G316" s="5">
        <v>7</v>
      </c>
      <c r="H316" s="5">
        <v>0</v>
      </c>
      <c r="I316" s="5">
        <v>0</v>
      </c>
      <c r="J316" s="5">
        <v>1</v>
      </c>
      <c r="K316" s="5">
        <v>3</v>
      </c>
      <c r="L316" s="5">
        <v>2</v>
      </c>
      <c r="M316" s="5">
        <v>1</v>
      </c>
      <c r="N316" s="5">
        <v>0</v>
      </c>
      <c r="O316" s="5">
        <v>0</v>
      </c>
      <c r="P316" s="5">
        <v>0</v>
      </c>
      <c r="Q316" s="5">
        <v>0</v>
      </c>
      <c r="R316" s="5">
        <v>7</v>
      </c>
      <c r="S316" s="5">
        <v>15</v>
      </c>
      <c r="T316" s="5">
        <v>4</v>
      </c>
      <c r="U316" s="5">
        <v>4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6" t="s">
        <v>96</v>
      </c>
      <c r="AB316" s="6" t="s">
        <v>96</v>
      </c>
      <c r="AC316" s="7"/>
      <c r="AD316" s="7"/>
      <c r="AE316" s="7"/>
      <c r="AF316" s="7"/>
      <c r="AG316" s="7"/>
      <c r="AH316" s="7"/>
      <c r="AI316" s="6" t="s">
        <v>96</v>
      </c>
      <c r="AJ316" s="5"/>
      <c r="AK316" s="8">
        <v>1</v>
      </c>
      <c r="AL316" s="8">
        <v>0</v>
      </c>
      <c r="AM316" s="8">
        <v>0</v>
      </c>
      <c r="AN316" s="8">
        <v>0</v>
      </c>
      <c r="AO316" s="8">
        <v>0</v>
      </c>
      <c r="AP316" s="8">
        <v>0</v>
      </c>
      <c r="AQ316" s="8">
        <v>0</v>
      </c>
      <c r="AR316" s="8">
        <v>0</v>
      </c>
      <c r="AS316" s="8">
        <v>0</v>
      </c>
      <c r="AT316" s="8">
        <v>0</v>
      </c>
      <c r="AU316" s="5">
        <v>0</v>
      </c>
      <c r="AV316" s="5">
        <v>0</v>
      </c>
      <c r="AW316" s="5">
        <v>100</v>
      </c>
      <c r="AX316" s="5">
        <v>0</v>
      </c>
      <c r="AY316" s="5">
        <v>0</v>
      </c>
      <c r="AZ316" s="5">
        <v>0</v>
      </c>
      <c r="BA316" s="5">
        <v>0</v>
      </c>
      <c r="BB316" s="5">
        <v>0</v>
      </c>
      <c r="BC316" s="5">
        <v>0</v>
      </c>
      <c r="BD316" s="5">
        <v>100</v>
      </c>
      <c r="BE316" s="5">
        <v>100</v>
      </c>
      <c r="BF316" s="5">
        <v>100</v>
      </c>
      <c r="BG316" s="5">
        <v>0</v>
      </c>
      <c r="BH316" s="5">
        <v>0</v>
      </c>
      <c r="BI316" s="5">
        <v>0</v>
      </c>
      <c r="BJ316" s="5">
        <v>0</v>
      </c>
      <c r="BK316" s="5">
        <v>0</v>
      </c>
      <c r="BL316" s="5">
        <v>100</v>
      </c>
      <c r="BM316" s="5">
        <v>0</v>
      </c>
      <c r="BN316" s="5" t="s">
        <v>98</v>
      </c>
      <c r="BO316" s="5" t="s">
        <v>97</v>
      </c>
      <c r="BP316" s="5" t="s">
        <v>96</v>
      </c>
      <c r="BQ316" s="5">
        <v>12</v>
      </c>
      <c r="BR316" s="6" t="s">
        <v>96</v>
      </c>
      <c r="BS316" s="6" t="s">
        <v>97</v>
      </c>
      <c r="BT316" s="6" t="s">
        <v>97</v>
      </c>
      <c r="BU316" s="6" t="s">
        <v>97</v>
      </c>
      <c r="BV316" s="6" t="s">
        <v>97</v>
      </c>
      <c r="BW316" s="5">
        <v>1</v>
      </c>
      <c r="BX316" s="5">
        <v>1</v>
      </c>
      <c r="BY316" s="5">
        <v>1</v>
      </c>
      <c r="BZ316" s="5">
        <v>4</v>
      </c>
      <c r="CA316" s="5">
        <v>2</v>
      </c>
      <c r="CB316" s="6" t="s">
        <v>96</v>
      </c>
      <c r="CC316" s="6" t="s">
        <v>98</v>
      </c>
      <c r="CD316" s="6" t="s">
        <v>98</v>
      </c>
      <c r="CE316" s="6" t="s">
        <v>96</v>
      </c>
      <c r="CF316" s="6" t="s">
        <v>98</v>
      </c>
      <c r="CG316" s="6" t="s">
        <v>97</v>
      </c>
      <c r="CH316" s="6" t="s">
        <v>97</v>
      </c>
      <c r="CI316" s="6" t="s">
        <v>97</v>
      </c>
      <c r="CJ316" s="5">
        <v>0</v>
      </c>
      <c r="CK316" s="5">
        <v>0</v>
      </c>
      <c r="CL316" s="5">
        <v>0</v>
      </c>
      <c r="CM316" s="5">
        <v>0</v>
      </c>
      <c r="CN316" s="5">
        <v>0</v>
      </c>
      <c r="CO316" s="5">
        <v>0</v>
      </c>
    </row>
    <row r="317" spans="1:404" x14ac:dyDescent="0.3">
      <c r="A317" s="2" t="s">
        <v>444</v>
      </c>
      <c r="B317" s="2" t="s">
        <v>499</v>
      </c>
      <c r="C317" s="2" t="s">
        <v>510</v>
      </c>
      <c r="D317" s="2" t="s">
        <v>513</v>
      </c>
      <c r="E317" s="6" t="s">
        <v>95</v>
      </c>
      <c r="F317" s="5">
        <v>96</v>
      </c>
      <c r="G317" s="5">
        <v>17</v>
      </c>
      <c r="H317" s="5">
        <v>0</v>
      </c>
      <c r="I317" s="5">
        <v>0</v>
      </c>
      <c r="J317" s="5">
        <v>9</v>
      </c>
      <c r="K317" s="5">
        <v>2</v>
      </c>
      <c r="L317" s="5">
        <v>0</v>
      </c>
      <c r="M317" s="5">
        <v>6</v>
      </c>
      <c r="N317" s="5">
        <v>0</v>
      </c>
      <c r="O317" s="5">
        <v>0</v>
      </c>
      <c r="P317" s="5">
        <v>0</v>
      </c>
      <c r="Q317" s="5">
        <v>0</v>
      </c>
      <c r="R317" s="5">
        <v>33</v>
      </c>
      <c r="S317" s="5">
        <v>19</v>
      </c>
      <c r="T317" s="5">
        <v>0</v>
      </c>
      <c r="U317" s="5">
        <v>44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6" t="s">
        <v>96</v>
      </c>
      <c r="AB317" s="6" t="s">
        <v>96</v>
      </c>
      <c r="AC317" s="7"/>
      <c r="AD317" s="7"/>
      <c r="AE317" s="7"/>
      <c r="AF317" s="7"/>
      <c r="AG317" s="7"/>
      <c r="AH317" s="7"/>
      <c r="AI317" s="6" t="s">
        <v>96</v>
      </c>
      <c r="AJ317" s="5"/>
      <c r="AK317" s="8">
        <v>0.5</v>
      </c>
      <c r="AL317" s="8">
        <v>0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0</v>
      </c>
      <c r="AS317" s="8">
        <v>0.5</v>
      </c>
      <c r="AT317" s="8">
        <v>0</v>
      </c>
      <c r="AU317" s="5">
        <v>0</v>
      </c>
      <c r="AV317" s="5">
        <v>0</v>
      </c>
      <c r="AW317" s="5">
        <v>100</v>
      </c>
      <c r="AX317" s="5">
        <v>0</v>
      </c>
      <c r="AY317" s="5">
        <v>0</v>
      </c>
      <c r="AZ317" s="5">
        <v>0</v>
      </c>
      <c r="BA317" s="5">
        <v>0</v>
      </c>
      <c r="BB317" s="5">
        <v>33</v>
      </c>
      <c r="BC317" s="5">
        <v>0</v>
      </c>
      <c r="BD317" s="5">
        <v>67</v>
      </c>
      <c r="BE317" s="5">
        <v>100</v>
      </c>
      <c r="BF317" s="5">
        <v>100</v>
      </c>
      <c r="BG317" s="5">
        <v>0</v>
      </c>
      <c r="BH317" s="5">
        <v>0</v>
      </c>
      <c r="BI317" s="5">
        <v>0</v>
      </c>
      <c r="BJ317" s="5">
        <v>0</v>
      </c>
      <c r="BK317" s="5">
        <v>0</v>
      </c>
      <c r="BL317" s="5">
        <v>100</v>
      </c>
      <c r="BM317" s="5">
        <v>30</v>
      </c>
      <c r="BN317" s="5">
        <v>2</v>
      </c>
      <c r="BO317" s="5" t="s">
        <v>96</v>
      </c>
      <c r="BP317" s="5" t="s">
        <v>97</v>
      </c>
      <c r="BQ317" s="5" t="s">
        <v>98</v>
      </c>
      <c r="BR317" s="6" t="s">
        <v>96</v>
      </c>
      <c r="BS317" s="6" t="s">
        <v>97</v>
      </c>
      <c r="BT317" s="6" t="s">
        <v>97</v>
      </c>
      <c r="BU317" s="6" t="s">
        <v>97</v>
      </c>
      <c r="BV317" s="6" t="s">
        <v>97</v>
      </c>
      <c r="BW317" s="5">
        <v>3</v>
      </c>
      <c r="BX317" s="5">
        <v>1</v>
      </c>
      <c r="BY317" s="5">
        <v>1</v>
      </c>
      <c r="BZ317" s="5">
        <v>4</v>
      </c>
      <c r="CA317" s="5">
        <v>2</v>
      </c>
      <c r="CB317" s="6" t="s">
        <v>96</v>
      </c>
      <c r="CC317" s="6" t="s">
        <v>98</v>
      </c>
      <c r="CD317" s="6" t="s">
        <v>98</v>
      </c>
      <c r="CE317" s="6" t="s">
        <v>96</v>
      </c>
      <c r="CF317" s="6" t="s">
        <v>98</v>
      </c>
      <c r="CG317" s="6" t="s">
        <v>97</v>
      </c>
      <c r="CH317" s="6" t="s">
        <v>97</v>
      </c>
      <c r="CI317" s="6" t="s">
        <v>97</v>
      </c>
      <c r="CJ317" s="5">
        <v>0</v>
      </c>
      <c r="CK317" s="5">
        <v>0</v>
      </c>
      <c r="CL317" s="5">
        <v>0</v>
      </c>
      <c r="CM317" s="5">
        <v>0</v>
      </c>
      <c r="CN317" s="5">
        <v>0</v>
      </c>
      <c r="CO317" s="5">
        <v>0</v>
      </c>
    </row>
    <row r="318" spans="1:404" x14ac:dyDescent="0.3">
      <c r="A318" s="2" t="s">
        <v>444</v>
      </c>
      <c r="B318" s="2" t="s">
        <v>499</v>
      </c>
      <c r="C318" s="2" t="s">
        <v>514</v>
      </c>
      <c r="D318" s="2" t="s">
        <v>515</v>
      </c>
      <c r="E318" s="6" t="s">
        <v>102</v>
      </c>
      <c r="F318" s="6">
        <v>94</v>
      </c>
      <c r="G318" s="5">
        <v>19</v>
      </c>
      <c r="H318" s="5">
        <v>0</v>
      </c>
      <c r="I318" s="5">
        <v>0</v>
      </c>
      <c r="J318" s="6">
        <v>19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6">
        <v>94</v>
      </c>
      <c r="S318" s="6">
        <v>0</v>
      </c>
      <c r="T318" s="6">
        <v>0</v>
      </c>
      <c r="U318" s="6">
        <v>0</v>
      </c>
      <c r="V318" s="6">
        <v>0</v>
      </c>
      <c r="W318" s="6">
        <v>0</v>
      </c>
      <c r="X318" s="6">
        <v>0</v>
      </c>
      <c r="Y318" s="6">
        <v>0</v>
      </c>
      <c r="Z318" s="6">
        <v>0</v>
      </c>
      <c r="AA318" s="6" t="s">
        <v>96</v>
      </c>
      <c r="AB318" s="6" t="s">
        <v>96</v>
      </c>
      <c r="AC318" s="6"/>
      <c r="AD318" s="6"/>
      <c r="AE318" s="6"/>
      <c r="AF318" s="6"/>
      <c r="AG318" s="6"/>
      <c r="AH318" s="6"/>
      <c r="AI318" s="6" t="s">
        <v>96</v>
      </c>
      <c r="AJ318" s="5"/>
      <c r="AK318" s="8">
        <v>1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5">
        <v>100</v>
      </c>
      <c r="AV318" s="5">
        <v>100</v>
      </c>
      <c r="AW318" s="5">
        <v>0</v>
      </c>
      <c r="AX318" s="5">
        <v>0</v>
      </c>
      <c r="AY318" s="5">
        <v>0</v>
      </c>
      <c r="AZ318" s="5">
        <v>0</v>
      </c>
      <c r="BA318" s="5">
        <v>0</v>
      </c>
      <c r="BB318" s="5">
        <v>100</v>
      </c>
      <c r="BC318" s="5">
        <v>0</v>
      </c>
      <c r="BD318" s="5">
        <v>0</v>
      </c>
      <c r="BE318" s="5">
        <v>100</v>
      </c>
      <c r="BF318" s="5">
        <v>100</v>
      </c>
      <c r="BG318" s="5">
        <v>100</v>
      </c>
      <c r="BH318" s="5">
        <v>100</v>
      </c>
      <c r="BI318" s="5">
        <v>80</v>
      </c>
      <c r="BJ318" s="5">
        <v>0</v>
      </c>
      <c r="BK318" s="5">
        <v>80</v>
      </c>
      <c r="BL318" s="5">
        <v>20</v>
      </c>
      <c r="BM318" s="5">
        <v>100</v>
      </c>
      <c r="BN318" s="5">
        <v>2</v>
      </c>
      <c r="BO318" s="5" t="s">
        <v>96</v>
      </c>
      <c r="BP318" s="5" t="s">
        <v>97</v>
      </c>
      <c r="BQ318" s="5" t="s">
        <v>98</v>
      </c>
      <c r="BR318" s="6" t="s">
        <v>97</v>
      </c>
      <c r="BS318" s="6" t="s">
        <v>97</v>
      </c>
      <c r="BT318" s="6" t="s">
        <v>96</v>
      </c>
      <c r="BU318" s="6" t="s">
        <v>97</v>
      </c>
      <c r="BV318" s="6" t="s">
        <v>97</v>
      </c>
      <c r="BW318" s="5">
        <v>0</v>
      </c>
      <c r="BX318" s="5">
        <v>2</v>
      </c>
      <c r="BY318" s="5">
        <v>2</v>
      </c>
      <c r="BZ318" s="5">
        <v>6</v>
      </c>
      <c r="CA318" s="5">
        <v>6</v>
      </c>
      <c r="CB318" s="6" t="s">
        <v>97</v>
      </c>
      <c r="CC318" s="6" t="s">
        <v>97</v>
      </c>
      <c r="CD318" s="6" t="s">
        <v>97</v>
      </c>
      <c r="CE318" s="6" t="s">
        <v>96</v>
      </c>
      <c r="CF318" s="6" t="s">
        <v>96</v>
      </c>
      <c r="CG318" s="6" t="s">
        <v>96</v>
      </c>
      <c r="CH318" s="6" t="s">
        <v>96</v>
      </c>
      <c r="CI318" s="7" t="s">
        <v>98</v>
      </c>
      <c r="CJ318" s="5">
        <v>0</v>
      </c>
      <c r="CK318" s="5">
        <v>0</v>
      </c>
      <c r="CL318" s="5">
        <v>6</v>
      </c>
      <c r="CM318" s="5">
        <v>0</v>
      </c>
      <c r="CN318" s="5">
        <v>0</v>
      </c>
      <c r="CO318" s="5">
        <v>0</v>
      </c>
    </row>
    <row r="319" spans="1:404" x14ac:dyDescent="0.3">
      <c r="A319" s="2" t="s">
        <v>444</v>
      </c>
      <c r="B319" s="2" t="s">
        <v>499</v>
      </c>
      <c r="C319" s="2" t="s">
        <v>516</v>
      </c>
      <c r="D319" s="2" t="s">
        <v>517</v>
      </c>
      <c r="E319" s="6" t="s">
        <v>104</v>
      </c>
      <c r="F319" s="6">
        <v>54</v>
      </c>
      <c r="G319" s="5">
        <v>16</v>
      </c>
      <c r="H319" s="6">
        <v>2</v>
      </c>
      <c r="I319" s="6">
        <v>12</v>
      </c>
      <c r="J319" s="6">
        <v>4</v>
      </c>
      <c r="K319" s="6">
        <v>0</v>
      </c>
      <c r="L319" s="6">
        <v>0</v>
      </c>
      <c r="M319" s="6">
        <v>0</v>
      </c>
      <c r="N319" s="6">
        <v>0</v>
      </c>
      <c r="O319" s="6">
        <v>0</v>
      </c>
      <c r="P319" s="6">
        <v>0</v>
      </c>
      <c r="Q319" s="5">
        <v>26</v>
      </c>
      <c r="R319" s="6">
        <v>28</v>
      </c>
      <c r="S319" s="6">
        <v>0</v>
      </c>
      <c r="T319" s="6">
        <v>0</v>
      </c>
      <c r="U319" s="6">
        <v>0</v>
      </c>
      <c r="V319" s="6">
        <v>0</v>
      </c>
      <c r="W319" s="6">
        <v>0</v>
      </c>
      <c r="X319" s="6">
        <v>0</v>
      </c>
      <c r="Y319" s="6">
        <v>0</v>
      </c>
      <c r="Z319" s="6">
        <v>0</v>
      </c>
      <c r="AA319" s="6" t="s">
        <v>96</v>
      </c>
      <c r="AB319" s="6" t="s">
        <v>97</v>
      </c>
      <c r="AC319" s="6" t="s">
        <v>96</v>
      </c>
      <c r="AD319" s="6" t="s">
        <v>96</v>
      </c>
      <c r="AE319" s="9" t="s">
        <v>96</v>
      </c>
      <c r="AF319" s="9" t="s">
        <v>96</v>
      </c>
      <c r="AG319" s="6"/>
      <c r="AH319" s="6"/>
      <c r="AI319" s="6"/>
      <c r="AJ319" s="5">
        <v>3000</v>
      </c>
      <c r="AK319" s="8">
        <v>0</v>
      </c>
      <c r="AL319" s="8">
        <v>0</v>
      </c>
      <c r="AM319" s="8">
        <v>0</v>
      </c>
      <c r="AN319" s="8">
        <v>0</v>
      </c>
      <c r="AO319" s="8">
        <v>0.5</v>
      </c>
      <c r="AP319" s="8">
        <v>0.5</v>
      </c>
      <c r="AQ319" s="8">
        <v>0</v>
      </c>
      <c r="AR319" s="8">
        <v>0</v>
      </c>
      <c r="AS319" s="8">
        <v>0</v>
      </c>
      <c r="AT319" s="8">
        <v>0</v>
      </c>
      <c r="AU319" s="5">
        <v>100</v>
      </c>
      <c r="AV319" s="5">
        <v>100</v>
      </c>
      <c r="AW319" s="5">
        <v>0</v>
      </c>
      <c r="AX319" s="5">
        <v>0</v>
      </c>
      <c r="AY319" s="5">
        <v>0</v>
      </c>
      <c r="AZ319" s="5">
        <v>0</v>
      </c>
      <c r="BA319" s="5">
        <v>0</v>
      </c>
      <c r="BB319" s="5">
        <v>100</v>
      </c>
      <c r="BC319" s="5">
        <v>0</v>
      </c>
      <c r="BD319" s="5">
        <v>0</v>
      </c>
      <c r="BE319" s="5">
        <v>100</v>
      </c>
      <c r="BF319" s="5">
        <v>100</v>
      </c>
      <c r="BG319" s="5">
        <v>0</v>
      </c>
      <c r="BH319" s="5">
        <v>0</v>
      </c>
      <c r="BI319" s="5">
        <v>0</v>
      </c>
      <c r="BJ319" s="5">
        <v>0</v>
      </c>
      <c r="BK319" s="5">
        <v>0</v>
      </c>
      <c r="BL319" s="5">
        <v>100</v>
      </c>
      <c r="BM319" s="5">
        <v>75</v>
      </c>
      <c r="BN319" s="5">
        <v>2</v>
      </c>
      <c r="BO319" s="5" t="s">
        <v>97</v>
      </c>
      <c r="BP319" s="5" t="s">
        <v>97</v>
      </c>
      <c r="BQ319" s="5" t="s">
        <v>98</v>
      </c>
      <c r="BR319" s="6" t="s">
        <v>97</v>
      </c>
      <c r="BS319" s="6" t="s">
        <v>97</v>
      </c>
      <c r="BT319" s="6" t="s">
        <v>97</v>
      </c>
      <c r="BU319" s="6" t="s">
        <v>97</v>
      </c>
      <c r="BV319" s="6" t="s">
        <v>97</v>
      </c>
      <c r="BW319" s="5">
        <v>4</v>
      </c>
      <c r="BX319" s="5">
        <v>4</v>
      </c>
      <c r="BY319" s="5">
        <v>4</v>
      </c>
      <c r="BZ319" s="5">
        <v>4</v>
      </c>
      <c r="CA319" s="5">
        <v>4</v>
      </c>
      <c r="CB319" s="6" t="s">
        <v>96</v>
      </c>
      <c r="CC319" s="6" t="s">
        <v>96</v>
      </c>
      <c r="CD319" s="6" t="s">
        <v>96</v>
      </c>
      <c r="CE319" s="6" t="s">
        <v>96</v>
      </c>
      <c r="CF319" s="6" t="s">
        <v>96</v>
      </c>
      <c r="CG319" s="6" t="s">
        <v>97</v>
      </c>
      <c r="CH319" s="6" t="s">
        <v>97</v>
      </c>
      <c r="CI319" s="7" t="s">
        <v>98</v>
      </c>
      <c r="CJ319" s="5">
        <v>6</v>
      </c>
      <c r="CK319" s="5">
        <v>6</v>
      </c>
      <c r="CL319" s="5">
        <v>6</v>
      </c>
      <c r="CM319" s="5">
        <v>0</v>
      </c>
      <c r="CN319" s="5">
        <v>6</v>
      </c>
      <c r="CO319" s="5">
        <v>0</v>
      </c>
      <c r="ON319" s="37"/>
    </row>
    <row r="320" spans="1:404" x14ac:dyDescent="0.3">
      <c r="A320" s="2" t="s">
        <v>444</v>
      </c>
      <c r="B320" s="2" t="s">
        <v>499</v>
      </c>
      <c r="C320" s="2" t="s">
        <v>518</v>
      </c>
      <c r="D320" s="2" t="s">
        <v>110</v>
      </c>
      <c r="E320" s="6" t="s">
        <v>95</v>
      </c>
      <c r="F320" s="5">
        <v>990</v>
      </c>
      <c r="G320" s="5">
        <v>65</v>
      </c>
      <c r="H320" s="5">
        <v>1</v>
      </c>
      <c r="I320" s="5">
        <v>8</v>
      </c>
      <c r="J320" s="5">
        <v>32</v>
      </c>
      <c r="K320" s="5">
        <v>2</v>
      </c>
      <c r="L320" s="5">
        <v>0</v>
      </c>
      <c r="M320" s="5">
        <v>0</v>
      </c>
      <c r="N320" s="5">
        <v>21</v>
      </c>
      <c r="O320" s="5">
        <v>1</v>
      </c>
      <c r="P320" s="5">
        <v>1</v>
      </c>
      <c r="Q320" s="5">
        <v>61</v>
      </c>
      <c r="R320" s="5">
        <v>726</v>
      </c>
      <c r="S320" s="5">
        <v>21</v>
      </c>
      <c r="T320" s="5">
        <v>0</v>
      </c>
      <c r="U320" s="5">
        <v>0</v>
      </c>
      <c r="V320" s="5">
        <v>150</v>
      </c>
      <c r="W320" s="5">
        <v>2</v>
      </c>
      <c r="X320" s="5">
        <v>30</v>
      </c>
      <c r="Y320" s="5">
        <v>8</v>
      </c>
      <c r="Z320" s="5">
        <v>61</v>
      </c>
      <c r="AA320" s="6" t="s">
        <v>96</v>
      </c>
      <c r="AB320" s="6" t="s">
        <v>97</v>
      </c>
      <c r="AC320" s="7"/>
      <c r="AD320" s="7"/>
      <c r="AE320" s="7"/>
      <c r="AF320" s="7"/>
      <c r="AG320" s="7"/>
      <c r="AH320" s="7"/>
      <c r="AI320" s="6" t="s">
        <v>96</v>
      </c>
      <c r="AJ320" s="5"/>
      <c r="AK320" s="8">
        <v>0.8</v>
      </c>
      <c r="AL320" s="8">
        <v>0.2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0</v>
      </c>
      <c r="AU320" s="5">
        <v>100</v>
      </c>
      <c r="AV320" s="5">
        <v>100</v>
      </c>
      <c r="AW320" s="5">
        <v>0</v>
      </c>
      <c r="AX320" s="5">
        <v>0</v>
      </c>
      <c r="AY320" s="5">
        <v>0</v>
      </c>
      <c r="AZ320" s="5">
        <v>100</v>
      </c>
      <c r="BA320" s="5">
        <v>5</v>
      </c>
      <c r="BB320" s="5">
        <v>8</v>
      </c>
      <c r="BC320" s="5">
        <v>0</v>
      </c>
      <c r="BD320" s="5">
        <v>87</v>
      </c>
      <c r="BE320" s="5">
        <v>100</v>
      </c>
      <c r="BF320" s="5">
        <v>80</v>
      </c>
      <c r="BG320" s="5">
        <v>100</v>
      </c>
      <c r="BH320" s="5">
        <v>5</v>
      </c>
      <c r="BI320" s="5">
        <v>5</v>
      </c>
      <c r="BJ320" s="5">
        <v>5</v>
      </c>
      <c r="BK320" s="5">
        <v>5</v>
      </c>
      <c r="BL320" s="5">
        <v>90</v>
      </c>
      <c r="BM320" s="5">
        <v>100</v>
      </c>
      <c r="BN320" s="5">
        <v>2</v>
      </c>
      <c r="BO320" s="5" t="s">
        <v>97</v>
      </c>
      <c r="BP320" s="5" t="s">
        <v>96</v>
      </c>
      <c r="BQ320" s="5">
        <v>2</v>
      </c>
      <c r="BR320" s="6" t="s">
        <v>96</v>
      </c>
      <c r="BS320" s="6" t="s">
        <v>97</v>
      </c>
      <c r="BT320" s="6" t="s">
        <v>97</v>
      </c>
      <c r="BU320" s="6" t="s">
        <v>97</v>
      </c>
      <c r="BV320" s="6" t="s">
        <v>97</v>
      </c>
      <c r="BW320" s="5">
        <v>1</v>
      </c>
      <c r="BX320" s="5">
        <v>1</v>
      </c>
      <c r="BY320" s="5">
        <v>1</v>
      </c>
      <c r="BZ320" s="5">
        <v>1</v>
      </c>
      <c r="CA320" s="5">
        <v>5</v>
      </c>
      <c r="CB320" s="6" t="s">
        <v>96</v>
      </c>
      <c r="CC320" s="6" t="s">
        <v>98</v>
      </c>
      <c r="CD320" s="6" t="s">
        <v>98</v>
      </c>
      <c r="CE320" s="6" t="s">
        <v>98</v>
      </c>
      <c r="CF320" s="6" t="s">
        <v>96</v>
      </c>
      <c r="CG320" s="6" t="s">
        <v>97</v>
      </c>
      <c r="CH320" s="6" t="s">
        <v>97</v>
      </c>
      <c r="CI320" s="6" t="s">
        <v>97</v>
      </c>
      <c r="CJ320" s="5">
        <v>4</v>
      </c>
      <c r="CK320" s="5">
        <v>4</v>
      </c>
      <c r="CL320" s="5">
        <v>4</v>
      </c>
      <c r="CM320" s="5">
        <v>0</v>
      </c>
      <c r="CN320" s="5">
        <v>4</v>
      </c>
      <c r="CO320" s="5">
        <v>0</v>
      </c>
    </row>
    <row r="321" spans="1:93" x14ac:dyDescent="0.3">
      <c r="A321" s="2" t="s">
        <v>444</v>
      </c>
      <c r="B321" s="2" t="s">
        <v>499</v>
      </c>
      <c r="C321" s="2" t="s">
        <v>519</v>
      </c>
      <c r="D321" s="2" t="s">
        <v>520</v>
      </c>
      <c r="E321" s="6" t="s">
        <v>95</v>
      </c>
      <c r="F321" s="5">
        <v>100</v>
      </c>
      <c r="G321" s="5">
        <v>15</v>
      </c>
      <c r="H321" s="5">
        <v>0</v>
      </c>
      <c r="I321" s="5">
        <v>0</v>
      </c>
      <c r="J321" s="5">
        <v>11</v>
      </c>
      <c r="K321" s="5">
        <v>4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68</v>
      </c>
      <c r="S321" s="5">
        <v>32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0</v>
      </c>
      <c r="Z321" s="6">
        <v>0</v>
      </c>
      <c r="AA321" s="6" t="s">
        <v>96</v>
      </c>
      <c r="AB321" s="6" t="s">
        <v>97</v>
      </c>
      <c r="AC321" s="7"/>
      <c r="AD321" s="7"/>
      <c r="AE321" s="7"/>
      <c r="AF321" s="7"/>
      <c r="AG321" s="7"/>
      <c r="AH321" s="7"/>
      <c r="AI321" s="6" t="s">
        <v>96</v>
      </c>
      <c r="AJ321" s="5"/>
      <c r="AK321" s="8">
        <v>0.9</v>
      </c>
      <c r="AL321" s="8">
        <v>0</v>
      </c>
      <c r="AM321" s="8">
        <v>0</v>
      </c>
      <c r="AN321" s="8">
        <v>0.1</v>
      </c>
      <c r="AO321" s="8">
        <v>0</v>
      </c>
      <c r="AP321" s="8">
        <v>0</v>
      </c>
      <c r="AQ321" s="8">
        <v>0</v>
      </c>
      <c r="AR321" s="8">
        <v>0</v>
      </c>
      <c r="AS321" s="8">
        <v>0</v>
      </c>
      <c r="AT321" s="8">
        <v>0</v>
      </c>
      <c r="AU321" s="5">
        <v>90</v>
      </c>
      <c r="AV321" s="5">
        <v>50</v>
      </c>
      <c r="AW321" s="5">
        <v>50</v>
      </c>
      <c r="AX321" s="5">
        <v>0</v>
      </c>
      <c r="AY321" s="5">
        <v>0</v>
      </c>
      <c r="AZ321" s="5">
        <v>100</v>
      </c>
      <c r="BA321" s="5">
        <v>40</v>
      </c>
      <c r="BB321" s="5">
        <v>10</v>
      </c>
      <c r="BC321" s="5">
        <v>0</v>
      </c>
      <c r="BD321" s="5">
        <v>50</v>
      </c>
      <c r="BE321" s="5">
        <v>100</v>
      </c>
      <c r="BF321" s="5">
        <v>100</v>
      </c>
      <c r="BG321" s="5">
        <v>100</v>
      </c>
      <c r="BH321" s="5">
        <v>100</v>
      </c>
      <c r="BI321" s="5">
        <v>50</v>
      </c>
      <c r="BJ321" s="5">
        <v>0</v>
      </c>
      <c r="BK321" s="5">
        <v>30</v>
      </c>
      <c r="BL321" s="5">
        <v>70</v>
      </c>
      <c r="BM321" s="5">
        <v>100</v>
      </c>
      <c r="BN321" s="5">
        <v>10</v>
      </c>
      <c r="BO321" s="5" t="s">
        <v>96</v>
      </c>
      <c r="BP321" s="5" t="s">
        <v>97</v>
      </c>
      <c r="BQ321" s="5" t="s">
        <v>98</v>
      </c>
      <c r="BR321" s="6" t="s">
        <v>96</v>
      </c>
      <c r="BS321" s="6" t="s">
        <v>97</v>
      </c>
      <c r="BT321" s="6" t="s">
        <v>97</v>
      </c>
      <c r="BU321" s="6" t="s">
        <v>97</v>
      </c>
      <c r="BV321" s="6" t="s">
        <v>97</v>
      </c>
      <c r="BW321" s="5">
        <v>1</v>
      </c>
      <c r="BX321" s="5">
        <v>1</v>
      </c>
      <c r="BY321" s="5">
        <v>1</v>
      </c>
      <c r="BZ321" s="5">
        <v>1</v>
      </c>
      <c r="CA321" s="5">
        <v>1</v>
      </c>
      <c r="CB321" s="6" t="s">
        <v>98</v>
      </c>
      <c r="CC321" s="6" t="s">
        <v>96</v>
      </c>
      <c r="CD321" s="6" t="s">
        <v>98</v>
      </c>
      <c r="CE321" s="6" t="s">
        <v>98</v>
      </c>
      <c r="CF321" s="6" t="s">
        <v>98</v>
      </c>
      <c r="CG321" s="7" t="s">
        <v>96</v>
      </c>
      <c r="CH321" s="6" t="s">
        <v>96</v>
      </c>
      <c r="CI321" s="6" t="s">
        <v>96</v>
      </c>
      <c r="CJ321" s="5">
        <v>2</v>
      </c>
      <c r="CK321" s="5">
        <v>2</v>
      </c>
      <c r="CL321" s="5">
        <v>10</v>
      </c>
      <c r="CM321" s="5">
        <v>1</v>
      </c>
      <c r="CN321" s="5">
        <v>2</v>
      </c>
      <c r="CO321" s="5">
        <v>0</v>
      </c>
    </row>
    <row r="322" spans="1:93" x14ac:dyDescent="0.3">
      <c r="A322" s="2" t="s">
        <v>444</v>
      </c>
      <c r="B322" s="2" t="s">
        <v>499</v>
      </c>
      <c r="C322" s="2" t="s">
        <v>519</v>
      </c>
      <c r="D322" s="2" t="s">
        <v>521</v>
      </c>
      <c r="E322" s="6" t="s">
        <v>95</v>
      </c>
      <c r="F322" s="5">
        <v>550</v>
      </c>
      <c r="G322" s="5">
        <v>50</v>
      </c>
      <c r="H322" s="5">
        <v>0</v>
      </c>
      <c r="I322" s="5">
        <v>0</v>
      </c>
      <c r="J322" s="5">
        <v>15</v>
      </c>
      <c r="K322" s="5">
        <v>35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280</v>
      </c>
      <c r="S322" s="5">
        <v>270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0</v>
      </c>
      <c r="Z322" s="6">
        <v>0</v>
      </c>
      <c r="AA322" s="6" t="s">
        <v>97</v>
      </c>
      <c r="AB322" s="6" t="s">
        <v>97</v>
      </c>
      <c r="AC322" s="7"/>
      <c r="AD322" s="7"/>
      <c r="AE322" s="7"/>
      <c r="AF322" s="7"/>
      <c r="AG322" s="7"/>
      <c r="AH322" s="7"/>
      <c r="AI322" s="6" t="s">
        <v>96</v>
      </c>
      <c r="AJ322" s="5"/>
      <c r="AK322" s="8">
        <v>0.2</v>
      </c>
      <c r="AL322" s="8">
        <v>0</v>
      </c>
      <c r="AM322" s="8">
        <v>0</v>
      </c>
      <c r="AN322" s="8">
        <v>0.8</v>
      </c>
      <c r="AO322" s="8">
        <v>0</v>
      </c>
      <c r="AP322" s="8">
        <v>0</v>
      </c>
      <c r="AQ322" s="8">
        <v>0</v>
      </c>
      <c r="AR322" s="8">
        <v>0</v>
      </c>
      <c r="AS322" s="8">
        <v>0</v>
      </c>
      <c r="AT322" s="8">
        <v>0</v>
      </c>
      <c r="AU322" s="5">
        <v>90</v>
      </c>
      <c r="AV322" s="5">
        <v>30</v>
      </c>
      <c r="AW322" s="5">
        <v>30</v>
      </c>
      <c r="AX322" s="5">
        <v>40</v>
      </c>
      <c r="AY322" s="5">
        <v>0</v>
      </c>
      <c r="AZ322" s="5">
        <v>100</v>
      </c>
      <c r="BA322" s="5">
        <v>10</v>
      </c>
      <c r="BB322" s="5">
        <v>5</v>
      </c>
      <c r="BC322" s="5">
        <v>0</v>
      </c>
      <c r="BD322" s="5">
        <v>85</v>
      </c>
      <c r="BE322" s="5">
        <v>100</v>
      </c>
      <c r="BF322" s="5">
        <v>50</v>
      </c>
      <c r="BG322" s="5">
        <v>40</v>
      </c>
      <c r="BH322" s="5">
        <v>0</v>
      </c>
      <c r="BI322" s="5">
        <v>0</v>
      </c>
      <c r="BJ322" s="5">
        <v>0</v>
      </c>
      <c r="BK322" s="5">
        <v>0</v>
      </c>
      <c r="BL322" s="5">
        <v>100</v>
      </c>
      <c r="BM322" s="5">
        <v>100</v>
      </c>
      <c r="BN322" s="5">
        <v>4</v>
      </c>
      <c r="BO322" s="5" t="s">
        <v>97</v>
      </c>
      <c r="BP322" s="5" t="s">
        <v>96</v>
      </c>
      <c r="BQ322" s="5">
        <v>10</v>
      </c>
      <c r="BR322" s="6" t="s">
        <v>96</v>
      </c>
      <c r="BS322" s="6" t="s">
        <v>97</v>
      </c>
      <c r="BT322" s="6" t="s">
        <v>97</v>
      </c>
      <c r="BU322" s="6" t="s">
        <v>96</v>
      </c>
      <c r="BV322" s="6" t="s">
        <v>96</v>
      </c>
      <c r="BW322" s="5">
        <v>1</v>
      </c>
      <c r="BX322" s="5">
        <v>1</v>
      </c>
      <c r="BY322" s="5">
        <v>1</v>
      </c>
      <c r="BZ322" s="5">
        <v>1</v>
      </c>
      <c r="CA322" s="5">
        <v>1</v>
      </c>
      <c r="CB322" s="6" t="s">
        <v>98</v>
      </c>
      <c r="CC322" s="6" t="s">
        <v>96</v>
      </c>
      <c r="CD322" s="6" t="s">
        <v>98</v>
      </c>
      <c r="CE322" s="6" t="s">
        <v>98</v>
      </c>
      <c r="CF322" s="6" t="s">
        <v>98</v>
      </c>
      <c r="CG322" s="7" t="s">
        <v>96</v>
      </c>
      <c r="CH322" s="6" t="s">
        <v>96</v>
      </c>
      <c r="CI322" s="6" t="s">
        <v>96</v>
      </c>
      <c r="CJ322" s="5">
        <v>2</v>
      </c>
      <c r="CK322" s="5">
        <v>2</v>
      </c>
      <c r="CL322" s="5">
        <v>10</v>
      </c>
      <c r="CM322" s="5">
        <v>1</v>
      </c>
      <c r="CN322" s="5">
        <v>2</v>
      </c>
      <c r="CO322" s="5">
        <v>0</v>
      </c>
    </row>
    <row r="323" spans="1:93" x14ac:dyDescent="0.3">
      <c r="A323" s="2" t="s">
        <v>444</v>
      </c>
      <c r="B323" s="2" t="s">
        <v>499</v>
      </c>
      <c r="C323" s="2" t="s">
        <v>522</v>
      </c>
      <c r="D323" s="2" t="s">
        <v>108</v>
      </c>
      <c r="E323" s="6" t="s">
        <v>95</v>
      </c>
      <c r="F323" s="5">
        <v>833</v>
      </c>
      <c r="G323" s="5">
        <v>104</v>
      </c>
      <c r="H323" s="5">
        <v>2</v>
      </c>
      <c r="I323" s="5">
        <v>14</v>
      </c>
      <c r="J323" s="5">
        <v>36</v>
      </c>
      <c r="K323" s="5">
        <v>5</v>
      </c>
      <c r="L323" s="5">
        <v>26</v>
      </c>
      <c r="M323" s="5">
        <v>0</v>
      </c>
      <c r="N323" s="5">
        <v>22</v>
      </c>
      <c r="O323" s="5">
        <v>1</v>
      </c>
      <c r="P323" s="5">
        <v>0</v>
      </c>
      <c r="Q323" s="5">
        <v>72</v>
      </c>
      <c r="R323" s="5">
        <v>398</v>
      </c>
      <c r="S323" s="5">
        <v>43</v>
      </c>
      <c r="T323" s="5">
        <v>176</v>
      </c>
      <c r="U323" s="5">
        <v>0</v>
      </c>
      <c r="V323" s="5">
        <v>142</v>
      </c>
      <c r="W323" s="5">
        <v>2</v>
      </c>
      <c r="X323" s="5">
        <v>0</v>
      </c>
      <c r="Y323" s="5">
        <v>14</v>
      </c>
      <c r="Z323" s="5">
        <v>72</v>
      </c>
      <c r="AA323" s="6" t="s">
        <v>96</v>
      </c>
      <c r="AB323" s="6" t="s">
        <v>97</v>
      </c>
      <c r="AC323" s="7"/>
      <c r="AD323" s="7"/>
      <c r="AE323" s="7"/>
      <c r="AF323" s="7"/>
      <c r="AG323" s="7"/>
      <c r="AH323" s="7"/>
      <c r="AI323" s="6" t="s">
        <v>96</v>
      </c>
      <c r="AJ323" s="5"/>
      <c r="AK323" s="8">
        <v>0.37</v>
      </c>
      <c r="AL323" s="8">
        <v>0.02</v>
      </c>
      <c r="AM323" s="8">
        <v>0.06</v>
      </c>
      <c r="AN323" s="8">
        <v>0.03</v>
      </c>
      <c r="AO323" s="8">
        <v>0</v>
      </c>
      <c r="AP323" s="8">
        <v>0.32</v>
      </c>
      <c r="AQ323" s="8">
        <v>0.11</v>
      </c>
      <c r="AR323" s="8">
        <v>0.09</v>
      </c>
      <c r="AS323" s="8">
        <v>0</v>
      </c>
      <c r="AT323" s="8">
        <v>0</v>
      </c>
      <c r="AU323" s="5">
        <v>100</v>
      </c>
      <c r="AV323" s="5">
        <v>100</v>
      </c>
      <c r="AW323" s="5">
        <v>0</v>
      </c>
      <c r="AX323" s="5">
        <v>0</v>
      </c>
      <c r="AY323" s="5">
        <v>0</v>
      </c>
      <c r="AZ323" s="5">
        <v>61</v>
      </c>
      <c r="BA323" s="5">
        <v>34</v>
      </c>
      <c r="BB323" s="5">
        <v>27</v>
      </c>
      <c r="BC323" s="5">
        <v>0</v>
      </c>
      <c r="BD323" s="5">
        <v>39</v>
      </c>
      <c r="BE323" s="5">
        <v>100</v>
      </c>
      <c r="BF323" s="5">
        <v>100</v>
      </c>
      <c r="BG323" s="5">
        <v>100</v>
      </c>
      <c r="BH323" s="5">
        <v>100</v>
      </c>
      <c r="BI323" s="5">
        <v>10</v>
      </c>
      <c r="BJ323" s="5">
        <v>0</v>
      </c>
      <c r="BK323" s="5">
        <v>10</v>
      </c>
      <c r="BL323" s="5">
        <v>90</v>
      </c>
      <c r="BM323" s="5">
        <v>100</v>
      </c>
      <c r="BN323" s="5">
        <v>2</v>
      </c>
      <c r="BO323" s="5" t="s">
        <v>96</v>
      </c>
      <c r="BP323" s="5" t="s">
        <v>96</v>
      </c>
      <c r="BQ323" s="5">
        <v>2</v>
      </c>
      <c r="BR323" s="6" t="s">
        <v>97</v>
      </c>
      <c r="BS323" s="6" t="s">
        <v>97</v>
      </c>
      <c r="BT323" s="6" t="s">
        <v>97</v>
      </c>
      <c r="BU323" s="6" t="s">
        <v>97</v>
      </c>
      <c r="BV323" s="6" t="s">
        <v>96</v>
      </c>
      <c r="BW323" s="5">
        <v>1</v>
      </c>
      <c r="BX323" s="5">
        <v>0</v>
      </c>
      <c r="BY323" s="5">
        <v>1</v>
      </c>
      <c r="BZ323" s="5">
        <v>1</v>
      </c>
      <c r="CA323" s="5">
        <v>20</v>
      </c>
      <c r="CB323" s="6" t="s">
        <v>98</v>
      </c>
      <c r="CC323" s="6" t="s">
        <v>98</v>
      </c>
      <c r="CD323" s="6" t="s">
        <v>98</v>
      </c>
      <c r="CE323" s="6" t="s">
        <v>96</v>
      </c>
      <c r="CF323" s="6" t="s">
        <v>96</v>
      </c>
      <c r="CG323" s="6" t="s">
        <v>96</v>
      </c>
      <c r="CH323" s="6" t="s">
        <v>96</v>
      </c>
      <c r="CI323" s="7" t="s">
        <v>96</v>
      </c>
      <c r="CJ323" s="5">
        <v>3</v>
      </c>
      <c r="CK323" s="5">
        <v>3</v>
      </c>
      <c r="CL323" s="5">
        <v>20</v>
      </c>
      <c r="CM323" s="5">
        <v>0</v>
      </c>
      <c r="CN323" s="5">
        <v>4</v>
      </c>
      <c r="CO323" s="5">
        <v>0</v>
      </c>
    </row>
    <row r="324" spans="1:93" x14ac:dyDescent="0.3">
      <c r="A324" s="2" t="s">
        <v>444</v>
      </c>
      <c r="B324" s="2" t="s">
        <v>499</v>
      </c>
      <c r="C324" s="2" t="s">
        <v>523</v>
      </c>
      <c r="D324" s="2" t="s">
        <v>110</v>
      </c>
      <c r="E324" s="6" t="s">
        <v>104</v>
      </c>
      <c r="F324" s="5">
        <v>36</v>
      </c>
      <c r="G324" s="5">
        <v>5</v>
      </c>
      <c r="H324" s="5">
        <v>0</v>
      </c>
      <c r="I324" s="5">
        <v>0</v>
      </c>
      <c r="J324" s="5">
        <v>5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36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5">
        <v>0</v>
      </c>
      <c r="AA324" s="6" t="s">
        <v>97</v>
      </c>
      <c r="AB324" s="6" t="s">
        <v>97</v>
      </c>
      <c r="AC324" s="7"/>
      <c r="AD324" s="7"/>
      <c r="AE324" s="9" t="s">
        <v>96</v>
      </c>
      <c r="AF324" s="7"/>
      <c r="AG324" s="7"/>
      <c r="AH324" s="7"/>
      <c r="AI324" s="7"/>
      <c r="AJ324" s="5">
        <v>400</v>
      </c>
      <c r="AK324" s="8">
        <v>0.36</v>
      </c>
      <c r="AL324" s="8">
        <v>0</v>
      </c>
      <c r="AM324" s="8">
        <v>0.64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5">
        <v>0</v>
      </c>
      <c r="AV324" s="5">
        <v>0</v>
      </c>
      <c r="AW324" s="5">
        <v>100</v>
      </c>
      <c r="AX324" s="5">
        <v>0</v>
      </c>
      <c r="AY324" s="5">
        <v>0</v>
      </c>
      <c r="AZ324" s="5">
        <v>0</v>
      </c>
      <c r="BA324" s="5">
        <v>0</v>
      </c>
      <c r="BB324" s="5">
        <v>100</v>
      </c>
      <c r="BC324" s="5">
        <v>0</v>
      </c>
      <c r="BD324" s="5">
        <v>0</v>
      </c>
      <c r="BE324" s="5">
        <v>100</v>
      </c>
      <c r="BF324" s="5">
        <v>0</v>
      </c>
      <c r="BG324" s="5">
        <v>0</v>
      </c>
      <c r="BH324" s="5">
        <v>0</v>
      </c>
      <c r="BI324" s="5">
        <v>0</v>
      </c>
      <c r="BJ324" s="5">
        <v>0</v>
      </c>
      <c r="BK324" s="5">
        <v>0</v>
      </c>
      <c r="BL324" s="5">
        <v>100</v>
      </c>
      <c r="BM324" s="5">
        <v>100</v>
      </c>
      <c r="BN324" s="5">
        <v>2</v>
      </c>
      <c r="BO324" s="5" t="s">
        <v>96</v>
      </c>
      <c r="BP324" s="5" t="s">
        <v>97</v>
      </c>
      <c r="BQ324" s="5" t="s">
        <v>98</v>
      </c>
      <c r="BR324" s="6" t="s">
        <v>97</v>
      </c>
      <c r="BS324" s="6" t="s">
        <v>97</v>
      </c>
      <c r="BT324" s="6" t="s">
        <v>96</v>
      </c>
      <c r="BU324" s="6" t="s">
        <v>97</v>
      </c>
      <c r="BV324" s="6" t="s">
        <v>97</v>
      </c>
      <c r="BW324" s="5">
        <v>1</v>
      </c>
      <c r="BX324" s="5">
        <v>1</v>
      </c>
      <c r="BY324" s="5">
        <v>1</v>
      </c>
      <c r="BZ324" s="5">
        <v>5</v>
      </c>
      <c r="CA324" s="5">
        <v>10</v>
      </c>
      <c r="CB324" s="6" t="s">
        <v>98</v>
      </c>
      <c r="CC324" s="6" t="s">
        <v>98</v>
      </c>
      <c r="CD324" s="6" t="s">
        <v>98</v>
      </c>
      <c r="CE324" s="6" t="s">
        <v>96</v>
      </c>
      <c r="CF324" s="6" t="s">
        <v>96</v>
      </c>
      <c r="CG324" s="6" t="s">
        <v>97</v>
      </c>
      <c r="CH324" s="6" t="s">
        <v>97</v>
      </c>
      <c r="CI324" s="6" t="s">
        <v>97</v>
      </c>
      <c r="CJ324" s="5">
        <v>1</v>
      </c>
      <c r="CK324" s="5">
        <v>1</v>
      </c>
      <c r="CL324" s="5">
        <v>1</v>
      </c>
      <c r="CM324" s="5">
        <v>0</v>
      </c>
      <c r="CN324" s="5">
        <v>1</v>
      </c>
      <c r="CO324" s="5">
        <v>0</v>
      </c>
    </row>
    <row r="325" spans="1:93" x14ac:dyDescent="0.3">
      <c r="A325" s="2" t="s">
        <v>444</v>
      </c>
      <c r="B325" s="2" t="s">
        <v>499</v>
      </c>
      <c r="C325" s="2" t="s">
        <v>524</v>
      </c>
      <c r="D325" s="2" t="s">
        <v>525</v>
      </c>
      <c r="E325" s="6" t="s">
        <v>95</v>
      </c>
      <c r="F325" s="5">
        <v>36</v>
      </c>
      <c r="G325" s="5">
        <v>8</v>
      </c>
      <c r="H325" s="5">
        <v>0</v>
      </c>
      <c r="I325" s="5">
        <v>0</v>
      </c>
      <c r="J325" s="5">
        <v>2</v>
      </c>
      <c r="K325" s="5">
        <v>6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11</v>
      </c>
      <c r="S325" s="5">
        <v>25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6">
        <v>0</v>
      </c>
      <c r="AA325" s="6" t="s">
        <v>96</v>
      </c>
      <c r="AB325" s="6" t="s">
        <v>97</v>
      </c>
      <c r="AC325" s="7"/>
      <c r="AD325" s="7"/>
      <c r="AE325" s="7"/>
      <c r="AF325" s="7"/>
      <c r="AG325" s="7"/>
      <c r="AH325" s="7"/>
      <c r="AI325" s="6" t="s">
        <v>96</v>
      </c>
      <c r="AJ325" s="5"/>
      <c r="AK325" s="8">
        <v>0.25</v>
      </c>
      <c r="AL325" s="8">
        <v>0</v>
      </c>
      <c r="AM325" s="8">
        <v>0.5</v>
      </c>
      <c r="AN325" s="8">
        <v>0</v>
      </c>
      <c r="AO325" s="8">
        <v>0</v>
      </c>
      <c r="AP325" s="8">
        <v>0.25</v>
      </c>
      <c r="AQ325" s="8">
        <v>0</v>
      </c>
      <c r="AR325" s="8">
        <v>0</v>
      </c>
      <c r="AS325" s="8">
        <v>0</v>
      </c>
      <c r="AT325" s="8">
        <v>0</v>
      </c>
      <c r="AU325" s="5">
        <v>100</v>
      </c>
      <c r="AV325" s="5">
        <v>60</v>
      </c>
      <c r="AW325" s="5">
        <v>20</v>
      </c>
      <c r="AX325" s="5">
        <v>20</v>
      </c>
      <c r="AY325" s="5">
        <v>0</v>
      </c>
      <c r="AZ325" s="5">
        <v>0</v>
      </c>
      <c r="BA325" s="5">
        <v>0</v>
      </c>
      <c r="BB325" s="5">
        <v>50</v>
      </c>
      <c r="BC325" s="5">
        <v>0</v>
      </c>
      <c r="BD325" s="5">
        <v>50</v>
      </c>
      <c r="BE325" s="5">
        <v>100</v>
      </c>
      <c r="BF325" s="5">
        <v>80</v>
      </c>
      <c r="BG325" s="5">
        <v>100</v>
      </c>
      <c r="BH325" s="5">
        <v>0</v>
      </c>
      <c r="BI325" s="5">
        <v>0</v>
      </c>
      <c r="BJ325" s="5">
        <v>0</v>
      </c>
      <c r="BK325" s="5">
        <v>0</v>
      </c>
      <c r="BL325" s="5">
        <v>100</v>
      </c>
      <c r="BM325" s="5">
        <v>100</v>
      </c>
      <c r="BN325" s="5">
        <v>2</v>
      </c>
      <c r="BO325" s="5" t="s">
        <v>96</v>
      </c>
      <c r="BP325" s="5" t="s">
        <v>97</v>
      </c>
      <c r="BQ325" s="5" t="s">
        <v>98</v>
      </c>
      <c r="BR325" s="6" t="s">
        <v>97</v>
      </c>
      <c r="BS325" s="6" t="s">
        <v>97</v>
      </c>
      <c r="BT325" s="6" t="s">
        <v>97</v>
      </c>
      <c r="BU325" s="6" t="s">
        <v>97</v>
      </c>
      <c r="BV325" s="6" t="s">
        <v>97</v>
      </c>
      <c r="BW325" s="5">
        <v>10</v>
      </c>
      <c r="BX325" s="5">
        <v>10</v>
      </c>
      <c r="BY325" s="5">
        <v>10</v>
      </c>
      <c r="BZ325" s="5">
        <v>9</v>
      </c>
      <c r="CA325" s="5">
        <v>20</v>
      </c>
      <c r="CB325" s="6" t="s">
        <v>96</v>
      </c>
      <c r="CC325" s="6" t="s">
        <v>96</v>
      </c>
      <c r="CD325" s="6" t="s">
        <v>96</v>
      </c>
      <c r="CE325" s="6" t="s">
        <v>96</v>
      </c>
      <c r="CF325" s="6" t="s">
        <v>96</v>
      </c>
      <c r="CG325" s="6" t="s">
        <v>96</v>
      </c>
      <c r="CH325" s="6" t="s">
        <v>96</v>
      </c>
      <c r="CI325" s="7" t="s">
        <v>98</v>
      </c>
      <c r="CJ325" s="5">
        <v>11</v>
      </c>
      <c r="CK325" s="5">
        <v>11</v>
      </c>
      <c r="CL325" s="5">
        <v>11</v>
      </c>
      <c r="CM325" s="5">
        <v>4</v>
      </c>
      <c r="CN325" s="5">
        <v>11</v>
      </c>
      <c r="CO325" s="5">
        <v>11</v>
      </c>
    </row>
    <row r="326" spans="1:93" x14ac:dyDescent="0.3">
      <c r="A326" s="2" t="s">
        <v>444</v>
      </c>
      <c r="B326" s="2" t="s">
        <v>499</v>
      </c>
      <c r="C326" s="2" t="s">
        <v>447</v>
      </c>
      <c r="D326" s="2" t="s">
        <v>108</v>
      </c>
      <c r="E326" s="6" t="s">
        <v>95</v>
      </c>
      <c r="F326" s="6">
        <v>39</v>
      </c>
      <c r="G326" s="5">
        <v>3</v>
      </c>
      <c r="H326" s="6">
        <v>0</v>
      </c>
      <c r="I326" s="6">
        <v>0</v>
      </c>
      <c r="J326" s="6">
        <v>0</v>
      </c>
      <c r="K326" s="6">
        <v>3</v>
      </c>
      <c r="L326" s="6">
        <v>0</v>
      </c>
      <c r="M326" s="6">
        <v>0</v>
      </c>
      <c r="N326" s="6">
        <v>0</v>
      </c>
      <c r="O326" s="6">
        <v>0</v>
      </c>
      <c r="P326" s="6">
        <v>0</v>
      </c>
      <c r="Q326" s="6">
        <v>0</v>
      </c>
      <c r="R326" s="6">
        <v>0</v>
      </c>
      <c r="S326" s="6">
        <v>39</v>
      </c>
      <c r="T326" s="6">
        <v>0</v>
      </c>
      <c r="U326" s="6">
        <v>0</v>
      </c>
      <c r="V326" s="6">
        <v>0</v>
      </c>
      <c r="W326" s="6">
        <v>0</v>
      </c>
      <c r="X326" s="6">
        <v>0</v>
      </c>
      <c r="Y326" s="6">
        <v>0</v>
      </c>
      <c r="Z326" s="6">
        <v>0</v>
      </c>
      <c r="AA326" s="6" t="s">
        <v>96</v>
      </c>
      <c r="AB326" s="6" t="s">
        <v>97</v>
      </c>
      <c r="AC326" s="6"/>
      <c r="AD326" s="6"/>
      <c r="AE326" s="6"/>
      <c r="AF326" s="6"/>
      <c r="AG326" s="6"/>
      <c r="AH326" s="6"/>
      <c r="AI326" s="6" t="s">
        <v>96</v>
      </c>
      <c r="AJ326" s="5"/>
      <c r="AK326" s="8">
        <v>1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0</v>
      </c>
      <c r="AR326" s="8">
        <v>0</v>
      </c>
      <c r="AS326" s="8">
        <v>0</v>
      </c>
      <c r="AT326" s="8">
        <v>0</v>
      </c>
      <c r="AU326" s="5">
        <v>100</v>
      </c>
      <c r="AV326" s="5">
        <v>50</v>
      </c>
      <c r="AW326" s="5">
        <v>0</v>
      </c>
      <c r="AX326" s="5">
        <v>50</v>
      </c>
      <c r="AY326" s="5">
        <v>0</v>
      </c>
      <c r="AZ326" s="5">
        <v>0</v>
      </c>
      <c r="BA326" s="5">
        <v>0</v>
      </c>
      <c r="BB326" s="5">
        <v>0</v>
      </c>
      <c r="BC326" s="5">
        <v>0</v>
      </c>
      <c r="BD326" s="5">
        <v>100</v>
      </c>
      <c r="BE326" s="5">
        <v>100</v>
      </c>
      <c r="BF326" s="5">
        <v>100</v>
      </c>
      <c r="BG326" s="5">
        <v>100</v>
      </c>
      <c r="BH326" s="5">
        <v>0</v>
      </c>
      <c r="BI326" s="5">
        <v>0</v>
      </c>
      <c r="BJ326" s="5">
        <v>0</v>
      </c>
      <c r="BK326" s="5">
        <v>0</v>
      </c>
      <c r="BL326" s="5">
        <v>100</v>
      </c>
      <c r="BM326" s="5">
        <v>90</v>
      </c>
      <c r="BN326" s="5">
        <v>2</v>
      </c>
      <c r="BO326" s="5" t="s">
        <v>96</v>
      </c>
      <c r="BP326" s="5" t="s">
        <v>97</v>
      </c>
      <c r="BQ326" s="5" t="s">
        <v>98</v>
      </c>
      <c r="BR326" s="6" t="s">
        <v>97</v>
      </c>
      <c r="BS326" s="6" t="s">
        <v>97</v>
      </c>
      <c r="BT326" s="6" t="s">
        <v>97</v>
      </c>
      <c r="BU326" s="6" t="s">
        <v>97</v>
      </c>
      <c r="BV326" s="6" t="s">
        <v>97</v>
      </c>
      <c r="BW326" s="5">
        <v>6</v>
      </c>
      <c r="BX326" s="5">
        <v>6</v>
      </c>
      <c r="BY326" s="5">
        <v>6</v>
      </c>
      <c r="BZ326" s="5">
        <v>6</v>
      </c>
      <c r="CA326" s="5">
        <v>15</v>
      </c>
      <c r="CB326" s="6" t="s">
        <v>98</v>
      </c>
      <c r="CC326" s="6" t="s">
        <v>96</v>
      </c>
      <c r="CD326" s="6" t="s">
        <v>96</v>
      </c>
      <c r="CE326" s="6" t="s">
        <v>98</v>
      </c>
      <c r="CF326" s="6" t="s">
        <v>97</v>
      </c>
      <c r="CG326" s="6" t="s">
        <v>97</v>
      </c>
      <c r="CH326" s="6" t="s">
        <v>97</v>
      </c>
      <c r="CI326" s="6" t="s">
        <v>98</v>
      </c>
      <c r="CJ326" s="5">
        <v>4</v>
      </c>
      <c r="CK326" s="5">
        <v>4</v>
      </c>
      <c r="CL326" s="5">
        <v>4</v>
      </c>
      <c r="CM326" s="5">
        <v>5</v>
      </c>
      <c r="CN326" s="5">
        <v>15</v>
      </c>
      <c r="CO326" s="5">
        <v>0.1</v>
      </c>
    </row>
    <row r="327" spans="1:93" x14ac:dyDescent="0.3">
      <c r="A327" s="2" t="s">
        <v>444</v>
      </c>
      <c r="B327" s="2" t="s">
        <v>499</v>
      </c>
      <c r="C327" s="2" t="s">
        <v>526</v>
      </c>
      <c r="D327" s="2" t="s">
        <v>110</v>
      </c>
      <c r="E327" s="6" t="s">
        <v>95</v>
      </c>
      <c r="F327" s="5">
        <v>161</v>
      </c>
      <c r="G327" s="5">
        <v>16</v>
      </c>
      <c r="H327" s="5">
        <v>0</v>
      </c>
      <c r="I327" s="5">
        <v>0</v>
      </c>
      <c r="J327" s="5">
        <v>7</v>
      </c>
      <c r="K327" s="5">
        <v>9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60</v>
      </c>
      <c r="S327" s="5">
        <v>101</v>
      </c>
      <c r="T327" s="5">
        <v>0</v>
      </c>
      <c r="U327" s="5">
        <v>0</v>
      </c>
      <c r="V327" s="5">
        <v>0</v>
      </c>
      <c r="W327" s="5">
        <v>0</v>
      </c>
      <c r="X327" s="5">
        <v>0</v>
      </c>
      <c r="Y327" s="5">
        <v>0</v>
      </c>
      <c r="Z327" s="6">
        <v>0</v>
      </c>
      <c r="AA327" s="6" t="s">
        <v>96</v>
      </c>
      <c r="AB327" s="6" t="s">
        <v>97</v>
      </c>
      <c r="AC327" s="6" t="s">
        <v>96</v>
      </c>
      <c r="AD327" s="7"/>
      <c r="AE327" s="7"/>
      <c r="AF327" s="7"/>
      <c r="AG327" s="7"/>
      <c r="AH327" s="7"/>
      <c r="AI327" s="6" t="s">
        <v>96</v>
      </c>
      <c r="AJ327" s="5"/>
      <c r="AK327" s="8">
        <v>0.4</v>
      </c>
      <c r="AL327" s="8">
        <v>0</v>
      </c>
      <c r="AM327" s="8">
        <v>0.5</v>
      </c>
      <c r="AN327" s="8">
        <v>0</v>
      </c>
      <c r="AO327" s="8">
        <v>0</v>
      </c>
      <c r="AP327" s="8">
        <v>0.1</v>
      </c>
      <c r="AQ327" s="8">
        <v>0</v>
      </c>
      <c r="AR327" s="8">
        <v>0</v>
      </c>
      <c r="AS327" s="8">
        <v>0</v>
      </c>
      <c r="AT327" s="8">
        <v>0</v>
      </c>
      <c r="AU327" s="5">
        <v>95</v>
      </c>
      <c r="AV327" s="5">
        <v>85</v>
      </c>
      <c r="AW327" s="5">
        <v>15</v>
      </c>
      <c r="AX327" s="5">
        <v>0</v>
      </c>
      <c r="AY327" s="5">
        <v>0</v>
      </c>
      <c r="AZ327" s="5">
        <v>0</v>
      </c>
      <c r="BA327" s="5">
        <v>0</v>
      </c>
      <c r="BB327" s="5">
        <v>20</v>
      </c>
      <c r="BC327" s="5">
        <v>0</v>
      </c>
      <c r="BD327" s="5">
        <v>80</v>
      </c>
      <c r="BE327" s="5">
        <v>100</v>
      </c>
      <c r="BF327" s="5">
        <v>100</v>
      </c>
      <c r="BG327" s="5">
        <v>100</v>
      </c>
      <c r="BH327" s="5">
        <v>90</v>
      </c>
      <c r="BI327" s="5">
        <v>0</v>
      </c>
      <c r="BJ327" s="5">
        <v>0</v>
      </c>
      <c r="BK327" s="5">
        <v>0</v>
      </c>
      <c r="BL327" s="5">
        <v>100</v>
      </c>
      <c r="BM327" s="5">
        <v>100</v>
      </c>
      <c r="BN327" s="5">
        <v>2</v>
      </c>
      <c r="BO327" s="5" t="s">
        <v>96</v>
      </c>
      <c r="BP327" s="5" t="s">
        <v>96</v>
      </c>
      <c r="BQ327" s="5">
        <v>10</v>
      </c>
      <c r="BR327" s="6" t="s">
        <v>97</v>
      </c>
      <c r="BS327" s="6" t="s">
        <v>97</v>
      </c>
      <c r="BT327" s="6" t="s">
        <v>97</v>
      </c>
      <c r="BU327" s="6" t="s">
        <v>97</v>
      </c>
      <c r="BV327" s="6" t="s">
        <v>97</v>
      </c>
      <c r="BW327" s="5">
        <v>1</v>
      </c>
      <c r="BX327" s="5">
        <v>1</v>
      </c>
      <c r="BY327" s="5">
        <v>1</v>
      </c>
      <c r="BZ327" s="5">
        <v>15</v>
      </c>
      <c r="CA327" s="5">
        <v>17</v>
      </c>
      <c r="CB327" s="6" t="s">
        <v>98</v>
      </c>
      <c r="CC327" s="6" t="s">
        <v>96</v>
      </c>
      <c r="CD327" s="6" t="s">
        <v>96</v>
      </c>
      <c r="CE327" s="6" t="s">
        <v>98</v>
      </c>
      <c r="CF327" s="6" t="s">
        <v>96</v>
      </c>
      <c r="CG327" s="6" t="s">
        <v>97</v>
      </c>
      <c r="CH327" s="6" t="s">
        <v>97</v>
      </c>
      <c r="CI327" s="7" t="s">
        <v>98</v>
      </c>
      <c r="CJ327" s="5">
        <v>5</v>
      </c>
      <c r="CK327" s="5">
        <v>5</v>
      </c>
      <c r="CL327" s="5">
        <v>12</v>
      </c>
      <c r="CM327" s="5">
        <v>0.5</v>
      </c>
      <c r="CN327" s="5">
        <v>12</v>
      </c>
      <c r="CO327" s="5">
        <v>0.5</v>
      </c>
    </row>
    <row r="328" spans="1:93" x14ac:dyDescent="0.3">
      <c r="A328" s="2" t="s">
        <v>444</v>
      </c>
      <c r="B328" s="2" t="s">
        <v>499</v>
      </c>
      <c r="C328" s="2" t="s">
        <v>527</v>
      </c>
      <c r="D328" s="2" t="s">
        <v>528</v>
      </c>
      <c r="E328" s="6" t="s">
        <v>95</v>
      </c>
      <c r="F328" s="5">
        <v>1800</v>
      </c>
      <c r="G328" s="5">
        <v>180</v>
      </c>
      <c r="H328" s="5">
        <v>2</v>
      </c>
      <c r="I328" s="5">
        <v>24</v>
      </c>
      <c r="J328" s="5">
        <v>20</v>
      </c>
      <c r="K328" s="5">
        <v>100</v>
      </c>
      <c r="L328" s="5">
        <v>0</v>
      </c>
      <c r="M328" s="5">
        <v>0</v>
      </c>
      <c r="N328" s="5">
        <v>35</v>
      </c>
      <c r="O328" s="5">
        <v>1</v>
      </c>
      <c r="P328" s="5">
        <v>0</v>
      </c>
      <c r="Q328" s="5">
        <v>700</v>
      </c>
      <c r="R328" s="5">
        <v>120</v>
      </c>
      <c r="S328" s="5">
        <v>624</v>
      </c>
      <c r="T328" s="5">
        <v>0</v>
      </c>
      <c r="U328" s="5">
        <v>0</v>
      </c>
      <c r="V328" s="5">
        <v>350</v>
      </c>
      <c r="W328" s="5">
        <v>6</v>
      </c>
      <c r="X328" s="5">
        <v>0</v>
      </c>
      <c r="Y328" s="5">
        <v>36</v>
      </c>
      <c r="Z328" s="5">
        <v>800</v>
      </c>
      <c r="AA328" s="6" t="s">
        <v>96</v>
      </c>
      <c r="AB328" s="6" t="s">
        <v>97</v>
      </c>
      <c r="AC328" s="7"/>
      <c r="AD328" s="7"/>
      <c r="AE328" s="7"/>
      <c r="AF328" s="7"/>
      <c r="AG328" s="7"/>
      <c r="AH328" s="7"/>
      <c r="AI328" s="6" t="s">
        <v>96</v>
      </c>
      <c r="AJ328" s="5"/>
      <c r="AK328" s="8">
        <v>0</v>
      </c>
      <c r="AL328" s="8">
        <v>0.7</v>
      </c>
      <c r="AM328" s="8">
        <v>0</v>
      </c>
      <c r="AN328" s="8">
        <v>0.3</v>
      </c>
      <c r="AO328" s="8">
        <v>0</v>
      </c>
      <c r="AP328" s="8">
        <v>0</v>
      </c>
      <c r="AQ328" s="8">
        <v>0</v>
      </c>
      <c r="AR328" s="8">
        <v>0</v>
      </c>
      <c r="AS328" s="8">
        <v>0</v>
      </c>
      <c r="AT328" s="8">
        <v>0</v>
      </c>
      <c r="AU328" s="5">
        <v>80</v>
      </c>
      <c r="AV328" s="5">
        <v>77</v>
      </c>
      <c r="AW328" s="5">
        <v>3</v>
      </c>
      <c r="AX328" s="5">
        <v>18</v>
      </c>
      <c r="AY328" s="5">
        <v>2</v>
      </c>
      <c r="AZ328" s="5">
        <v>100</v>
      </c>
      <c r="BA328" s="5">
        <v>0</v>
      </c>
      <c r="BB328" s="5">
        <v>20</v>
      </c>
      <c r="BC328" s="5">
        <v>0</v>
      </c>
      <c r="BD328" s="5">
        <v>80</v>
      </c>
      <c r="BE328" s="5">
        <v>100</v>
      </c>
      <c r="BF328" s="5">
        <v>60</v>
      </c>
      <c r="BG328" s="5">
        <v>50</v>
      </c>
      <c r="BH328" s="5">
        <v>20</v>
      </c>
      <c r="BI328" s="5">
        <v>0</v>
      </c>
      <c r="BJ328" s="5">
        <v>0</v>
      </c>
      <c r="BK328" s="5">
        <v>0</v>
      </c>
      <c r="BL328" s="5">
        <v>100</v>
      </c>
      <c r="BM328" s="5">
        <v>40</v>
      </c>
      <c r="BN328" s="5">
        <v>4</v>
      </c>
      <c r="BO328" s="5" t="s">
        <v>97</v>
      </c>
      <c r="BP328" s="5" t="s">
        <v>96</v>
      </c>
      <c r="BQ328" s="5">
        <v>48</v>
      </c>
      <c r="BR328" s="6" t="s">
        <v>96</v>
      </c>
      <c r="BS328" s="6" t="s">
        <v>97</v>
      </c>
      <c r="BT328" s="6" t="s">
        <v>97</v>
      </c>
      <c r="BU328" s="6" t="s">
        <v>96</v>
      </c>
      <c r="BV328" s="6" t="s">
        <v>96</v>
      </c>
      <c r="BW328" s="5">
        <v>2</v>
      </c>
      <c r="BX328" s="5">
        <v>2</v>
      </c>
      <c r="BY328" s="5">
        <v>2</v>
      </c>
      <c r="BZ328" s="5">
        <v>1</v>
      </c>
      <c r="CA328" s="5">
        <v>6</v>
      </c>
      <c r="CB328" s="6" t="s">
        <v>98</v>
      </c>
      <c r="CC328" s="6" t="s">
        <v>98</v>
      </c>
      <c r="CD328" s="6" t="s">
        <v>98</v>
      </c>
      <c r="CE328" s="6" t="s">
        <v>96</v>
      </c>
      <c r="CF328" s="6" t="s">
        <v>96</v>
      </c>
      <c r="CG328" s="6" t="s">
        <v>96</v>
      </c>
      <c r="CH328" s="6" t="s">
        <v>96</v>
      </c>
      <c r="CI328" s="7" t="s">
        <v>98</v>
      </c>
      <c r="CJ328" s="5">
        <v>6</v>
      </c>
      <c r="CK328" s="5">
        <v>6</v>
      </c>
      <c r="CL328" s="5">
        <v>0</v>
      </c>
      <c r="CM328" s="5">
        <v>0</v>
      </c>
      <c r="CN328" s="5">
        <v>9</v>
      </c>
      <c r="CO328" s="5">
        <v>0</v>
      </c>
    </row>
    <row r="329" spans="1:93" x14ac:dyDescent="0.3">
      <c r="A329" s="2" t="s">
        <v>444</v>
      </c>
      <c r="B329" s="2" t="s">
        <v>499</v>
      </c>
      <c r="C329" s="2" t="s">
        <v>529</v>
      </c>
      <c r="D329" s="2" t="s">
        <v>530</v>
      </c>
      <c r="E329" s="6" t="s">
        <v>95</v>
      </c>
      <c r="F329" s="5">
        <v>1500</v>
      </c>
      <c r="G329" s="5">
        <v>116</v>
      </c>
      <c r="H329" s="5">
        <v>0</v>
      </c>
      <c r="I329" s="5">
        <v>0</v>
      </c>
      <c r="J329" s="5">
        <v>30</v>
      </c>
      <c r="K329" s="5">
        <v>40</v>
      </c>
      <c r="L329" s="5">
        <v>0</v>
      </c>
      <c r="M329" s="5">
        <v>0</v>
      </c>
      <c r="N329" s="5">
        <v>45</v>
      </c>
      <c r="O329" s="5">
        <v>1</v>
      </c>
      <c r="P329" s="5">
        <v>0</v>
      </c>
      <c r="Q329" s="5">
        <v>0</v>
      </c>
      <c r="R329" s="5">
        <v>430</v>
      </c>
      <c r="S329" s="5">
        <v>519</v>
      </c>
      <c r="T329" s="5">
        <v>0</v>
      </c>
      <c r="U329" s="5">
        <v>0</v>
      </c>
      <c r="V329" s="5">
        <v>545</v>
      </c>
      <c r="W329" s="5">
        <v>6</v>
      </c>
      <c r="X329" s="5">
        <v>0</v>
      </c>
      <c r="Y329" s="5">
        <v>0</v>
      </c>
      <c r="Z329" s="6">
        <v>0</v>
      </c>
      <c r="AA329" s="6" t="s">
        <v>96</v>
      </c>
      <c r="AB329" s="6" t="s">
        <v>96</v>
      </c>
      <c r="AC329" s="7"/>
      <c r="AD329" s="7"/>
      <c r="AE329" s="7" t="s">
        <v>96</v>
      </c>
      <c r="AF329" s="7"/>
      <c r="AG329" s="7"/>
      <c r="AH329" s="7"/>
      <c r="AI329" s="6"/>
      <c r="AJ329" s="5"/>
      <c r="AK329" s="8">
        <v>0</v>
      </c>
      <c r="AL329" s="8">
        <v>0.9</v>
      </c>
      <c r="AM329" s="8">
        <v>0</v>
      </c>
      <c r="AN329" s="8">
        <v>0</v>
      </c>
      <c r="AO329" s="8">
        <v>0</v>
      </c>
      <c r="AP329" s="8">
        <v>0.1</v>
      </c>
      <c r="AQ329" s="8">
        <v>0</v>
      </c>
      <c r="AR329" s="8">
        <v>0</v>
      </c>
      <c r="AS329" s="8">
        <v>0</v>
      </c>
      <c r="AT329" s="8">
        <v>0</v>
      </c>
      <c r="AU329" s="5">
        <v>100</v>
      </c>
      <c r="AV329" s="5">
        <v>100</v>
      </c>
      <c r="AW329" s="5">
        <v>0</v>
      </c>
      <c r="AX329" s="5">
        <v>0</v>
      </c>
      <c r="AY329" s="5">
        <v>0</v>
      </c>
      <c r="AZ329" s="5">
        <v>80</v>
      </c>
      <c r="BA329" s="5">
        <v>80</v>
      </c>
      <c r="BB329" s="5">
        <v>0</v>
      </c>
      <c r="BC329" s="5">
        <v>0</v>
      </c>
      <c r="BD329" s="5">
        <v>20</v>
      </c>
      <c r="BE329" s="5">
        <v>100</v>
      </c>
      <c r="BF329" s="5">
        <v>90</v>
      </c>
      <c r="BG329" s="5">
        <v>60</v>
      </c>
      <c r="BH329" s="5">
        <v>0</v>
      </c>
      <c r="BI329" s="5">
        <v>0</v>
      </c>
      <c r="BJ329" s="5">
        <v>0</v>
      </c>
      <c r="BK329" s="5">
        <v>0</v>
      </c>
      <c r="BL329" s="5">
        <v>100</v>
      </c>
      <c r="BM329" s="5">
        <v>100</v>
      </c>
      <c r="BN329" s="5">
        <v>2</v>
      </c>
      <c r="BO329" s="5" t="s">
        <v>97</v>
      </c>
      <c r="BP329" s="5" t="s">
        <v>96</v>
      </c>
      <c r="BQ329" s="5">
        <v>24</v>
      </c>
      <c r="BR329" s="6" t="s">
        <v>97</v>
      </c>
      <c r="BS329" s="6" t="s">
        <v>97</v>
      </c>
      <c r="BT329" s="6" t="s">
        <v>97</v>
      </c>
      <c r="BU329" s="6" t="s">
        <v>96</v>
      </c>
      <c r="BV329" s="6" t="s">
        <v>96</v>
      </c>
      <c r="BW329" s="5">
        <v>0</v>
      </c>
      <c r="BX329" s="5">
        <v>0</v>
      </c>
      <c r="BY329" s="5">
        <v>0</v>
      </c>
      <c r="BZ329" s="5">
        <v>3</v>
      </c>
      <c r="CA329" s="5">
        <v>0</v>
      </c>
      <c r="CB329" s="6" t="s">
        <v>98</v>
      </c>
      <c r="CC329" s="6" t="s">
        <v>98</v>
      </c>
      <c r="CD329" s="6" t="s">
        <v>98</v>
      </c>
      <c r="CE329" s="6" t="s">
        <v>96</v>
      </c>
      <c r="CF329" s="6" t="s">
        <v>96</v>
      </c>
      <c r="CG329" s="7" t="s">
        <v>97</v>
      </c>
      <c r="CH329" s="7" t="s">
        <v>97</v>
      </c>
      <c r="CI329" s="7" t="s">
        <v>97</v>
      </c>
      <c r="CJ329" s="5">
        <v>0</v>
      </c>
      <c r="CK329" s="5">
        <v>0</v>
      </c>
      <c r="CL329" s="5">
        <v>26</v>
      </c>
      <c r="CM329" s="5">
        <v>0</v>
      </c>
      <c r="CN329" s="5">
        <v>26</v>
      </c>
      <c r="CO329" s="5">
        <v>0</v>
      </c>
    </row>
    <row r="330" spans="1:93" x14ac:dyDescent="0.3">
      <c r="A330" s="2" t="s">
        <v>444</v>
      </c>
      <c r="B330" s="2" t="s">
        <v>499</v>
      </c>
      <c r="C330" s="2" t="s">
        <v>529</v>
      </c>
      <c r="D330" s="2" t="s">
        <v>531</v>
      </c>
      <c r="E330" s="6" t="s">
        <v>95</v>
      </c>
      <c r="F330" s="5">
        <v>1200</v>
      </c>
      <c r="G330" s="5">
        <v>124</v>
      </c>
      <c r="H330" s="5">
        <v>0</v>
      </c>
      <c r="I330" s="5">
        <v>30</v>
      </c>
      <c r="J330" s="5">
        <v>90</v>
      </c>
      <c r="K330" s="5">
        <v>3</v>
      </c>
      <c r="L330" s="5">
        <v>0</v>
      </c>
      <c r="M330" s="5">
        <v>0</v>
      </c>
      <c r="N330" s="5">
        <v>0</v>
      </c>
      <c r="O330" s="5">
        <v>1</v>
      </c>
      <c r="P330" s="5">
        <v>0</v>
      </c>
      <c r="Q330" s="5">
        <v>180</v>
      </c>
      <c r="R330" s="5">
        <v>990</v>
      </c>
      <c r="S330" s="5">
        <v>24</v>
      </c>
      <c r="T330" s="5">
        <v>0</v>
      </c>
      <c r="U330" s="5">
        <v>0</v>
      </c>
      <c r="V330" s="5">
        <v>0</v>
      </c>
      <c r="W330" s="5">
        <v>6</v>
      </c>
      <c r="X330" s="5">
        <v>0</v>
      </c>
      <c r="Y330" s="5">
        <v>0</v>
      </c>
      <c r="Z330" s="6">
        <v>0</v>
      </c>
      <c r="AA330" s="6" t="s">
        <v>96</v>
      </c>
      <c r="AB330" s="6" t="s">
        <v>96</v>
      </c>
      <c r="AC330" s="7"/>
      <c r="AD330" s="7"/>
      <c r="AE330" s="7"/>
      <c r="AF330" s="7"/>
      <c r="AG330" s="7"/>
      <c r="AH330" s="7" t="s">
        <v>96</v>
      </c>
      <c r="AI330" s="6"/>
      <c r="AJ330" s="5"/>
      <c r="AK330" s="8">
        <v>0.95</v>
      </c>
      <c r="AL330" s="8">
        <v>0</v>
      </c>
      <c r="AM330" s="8">
        <v>0</v>
      </c>
      <c r="AN330" s="8">
        <v>0</v>
      </c>
      <c r="AO330" s="8">
        <v>0</v>
      </c>
      <c r="AP330" s="8">
        <v>0.05</v>
      </c>
      <c r="AQ330" s="8">
        <v>0</v>
      </c>
      <c r="AR330" s="8">
        <v>0</v>
      </c>
      <c r="AS330" s="8">
        <v>0</v>
      </c>
      <c r="AT330" s="8">
        <v>0</v>
      </c>
      <c r="AU330" s="5">
        <v>100</v>
      </c>
      <c r="AV330" s="5">
        <v>100</v>
      </c>
      <c r="AW330" s="5">
        <v>0</v>
      </c>
      <c r="AX330" s="5">
        <v>0</v>
      </c>
      <c r="AY330" s="5">
        <v>0</v>
      </c>
      <c r="AZ330" s="5">
        <v>100</v>
      </c>
      <c r="BA330" s="5">
        <v>100</v>
      </c>
      <c r="BB330" s="5">
        <v>0</v>
      </c>
      <c r="BC330" s="5">
        <v>0</v>
      </c>
      <c r="BD330" s="5">
        <v>0</v>
      </c>
      <c r="BE330" s="5">
        <v>100</v>
      </c>
      <c r="BF330" s="5">
        <v>100</v>
      </c>
      <c r="BG330" s="5">
        <v>100</v>
      </c>
      <c r="BH330" s="5">
        <v>0</v>
      </c>
      <c r="BI330" s="5">
        <v>0</v>
      </c>
      <c r="BJ330" s="5">
        <v>0</v>
      </c>
      <c r="BK330" s="5">
        <v>0</v>
      </c>
      <c r="BL330" s="5">
        <v>100</v>
      </c>
      <c r="BM330" s="5">
        <v>100</v>
      </c>
      <c r="BN330" s="5">
        <v>2</v>
      </c>
      <c r="BO330" s="5" t="s">
        <v>97</v>
      </c>
      <c r="BP330" s="5" t="s">
        <v>96</v>
      </c>
      <c r="BQ330" s="5">
        <v>24</v>
      </c>
      <c r="BR330" s="6" t="s">
        <v>97</v>
      </c>
      <c r="BS330" s="6" t="s">
        <v>97</v>
      </c>
      <c r="BT330" s="6" t="s">
        <v>97</v>
      </c>
      <c r="BU330" s="6" t="s">
        <v>97</v>
      </c>
      <c r="BV330" s="6" t="s">
        <v>97</v>
      </c>
      <c r="BW330" s="5">
        <v>0</v>
      </c>
      <c r="BX330" s="5">
        <v>0</v>
      </c>
      <c r="BY330" s="5">
        <v>0</v>
      </c>
      <c r="BZ330" s="5">
        <v>3</v>
      </c>
      <c r="CA330" s="5">
        <v>0</v>
      </c>
      <c r="CB330" s="6" t="s">
        <v>98</v>
      </c>
      <c r="CC330" s="6" t="s">
        <v>98</v>
      </c>
      <c r="CD330" s="6" t="s">
        <v>98</v>
      </c>
      <c r="CE330" s="6" t="s">
        <v>96</v>
      </c>
      <c r="CF330" s="6" t="s">
        <v>96</v>
      </c>
      <c r="CG330" s="7" t="s">
        <v>97</v>
      </c>
      <c r="CH330" s="7" t="s">
        <v>97</v>
      </c>
      <c r="CI330" s="7" t="s">
        <v>97</v>
      </c>
      <c r="CJ330" s="5">
        <v>2</v>
      </c>
      <c r="CK330" s="5">
        <v>2</v>
      </c>
      <c r="CL330" s="5">
        <v>25</v>
      </c>
      <c r="CM330" s="5">
        <v>0.5</v>
      </c>
      <c r="CN330" s="5">
        <v>25</v>
      </c>
      <c r="CO330" s="5">
        <v>0</v>
      </c>
    </row>
    <row r="331" spans="1:93" x14ac:dyDescent="0.3">
      <c r="A331" s="2" t="s">
        <v>444</v>
      </c>
      <c r="B331" s="2" t="s">
        <v>499</v>
      </c>
      <c r="C331" s="2" t="s">
        <v>529</v>
      </c>
      <c r="D331" s="2" t="s">
        <v>532</v>
      </c>
      <c r="E331" s="6" t="s">
        <v>95</v>
      </c>
      <c r="F331" s="5">
        <v>800</v>
      </c>
      <c r="G331" s="5">
        <v>80</v>
      </c>
      <c r="H331" s="5">
        <v>0</v>
      </c>
      <c r="I331" s="5">
        <v>0</v>
      </c>
      <c r="J331" s="5">
        <v>80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800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6">
        <v>0</v>
      </c>
      <c r="AA331" s="6" t="s">
        <v>96</v>
      </c>
      <c r="AB331" s="6" t="s">
        <v>96</v>
      </c>
      <c r="AC331" s="7"/>
      <c r="AD331" s="7"/>
      <c r="AE331" s="7"/>
      <c r="AF331" s="7"/>
      <c r="AG331" s="7"/>
      <c r="AH331" s="7" t="s">
        <v>96</v>
      </c>
      <c r="AI331" s="6"/>
      <c r="AJ331" s="5"/>
      <c r="AK331" s="8">
        <v>0.9</v>
      </c>
      <c r="AL331" s="8">
        <v>0</v>
      </c>
      <c r="AM331" s="8">
        <v>0.1</v>
      </c>
      <c r="AN331" s="8">
        <v>0</v>
      </c>
      <c r="AO331" s="8">
        <v>0</v>
      </c>
      <c r="AP331" s="8">
        <v>0</v>
      </c>
      <c r="AQ331" s="8">
        <v>0</v>
      </c>
      <c r="AR331" s="8">
        <v>0</v>
      </c>
      <c r="AS331" s="8">
        <v>0</v>
      </c>
      <c r="AT331" s="8">
        <v>0</v>
      </c>
      <c r="AU331" s="5">
        <v>100</v>
      </c>
      <c r="AV331" s="5">
        <v>80</v>
      </c>
      <c r="AW331" s="5">
        <v>0</v>
      </c>
      <c r="AX331" s="5">
        <v>20</v>
      </c>
      <c r="AY331" s="5">
        <v>0</v>
      </c>
      <c r="AZ331" s="5">
        <v>100</v>
      </c>
      <c r="BA331" s="5">
        <v>100</v>
      </c>
      <c r="BB331" s="5">
        <v>0</v>
      </c>
      <c r="BC331" s="5">
        <v>0</v>
      </c>
      <c r="BD331" s="5">
        <v>0</v>
      </c>
      <c r="BE331" s="5">
        <v>100</v>
      </c>
      <c r="BF331" s="5">
        <v>100</v>
      </c>
      <c r="BG331" s="5">
        <v>100</v>
      </c>
      <c r="BH331" s="5">
        <v>0</v>
      </c>
      <c r="BI331" s="5">
        <v>0</v>
      </c>
      <c r="BJ331" s="5">
        <v>0</v>
      </c>
      <c r="BK331" s="5">
        <v>0</v>
      </c>
      <c r="BL331" s="5">
        <v>100</v>
      </c>
      <c r="BM331" s="5">
        <v>100</v>
      </c>
      <c r="BN331" s="5">
        <v>2</v>
      </c>
      <c r="BO331" s="5" t="s">
        <v>97</v>
      </c>
      <c r="BP331" s="5" t="s">
        <v>97</v>
      </c>
      <c r="BQ331" s="5" t="s">
        <v>98</v>
      </c>
      <c r="BR331" s="6" t="s">
        <v>97</v>
      </c>
      <c r="BS331" s="6" t="s">
        <v>97</v>
      </c>
      <c r="BT331" s="6" t="s">
        <v>97</v>
      </c>
      <c r="BU331" s="6" t="s">
        <v>97</v>
      </c>
      <c r="BV331" s="6" t="s">
        <v>97</v>
      </c>
      <c r="BW331" s="5">
        <v>0</v>
      </c>
      <c r="BX331" s="5">
        <v>0</v>
      </c>
      <c r="BY331" s="5">
        <v>0</v>
      </c>
      <c r="BZ331" s="5">
        <v>3</v>
      </c>
      <c r="CA331" s="5">
        <v>0</v>
      </c>
      <c r="CB331" s="6" t="s">
        <v>98</v>
      </c>
      <c r="CC331" s="6" t="s">
        <v>98</v>
      </c>
      <c r="CD331" s="6" t="s">
        <v>98</v>
      </c>
      <c r="CE331" s="6" t="s">
        <v>96</v>
      </c>
      <c r="CF331" s="6" t="s">
        <v>96</v>
      </c>
      <c r="CG331" s="7" t="s">
        <v>97</v>
      </c>
      <c r="CH331" s="7" t="s">
        <v>97</v>
      </c>
      <c r="CI331" s="7" t="s">
        <v>97</v>
      </c>
      <c r="CJ331" s="5">
        <v>2</v>
      </c>
      <c r="CK331" s="5">
        <v>2</v>
      </c>
      <c r="CL331" s="5">
        <v>27</v>
      </c>
      <c r="CM331" s="5">
        <v>0</v>
      </c>
      <c r="CN331" s="5">
        <v>27</v>
      </c>
      <c r="CO331" s="5">
        <v>0</v>
      </c>
    </row>
    <row r="332" spans="1:93" x14ac:dyDescent="0.3">
      <c r="A332" s="2" t="s">
        <v>444</v>
      </c>
      <c r="B332" s="2" t="s">
        <v>499</v>
      </c>
      <c r="C332" s="2" t="s">
        <v>533</v>
      </c>
      <c r="D332" s="2" t="s">
        <v>534</v>
      </c>
      <c r="E332" s="6" t="s">
        <v>95</v>
      </c>
      <c r="F332" s="5">
        <v>70</v>
      </c>
      <c r="G332" s="5">
        <v>7</v>
      </c>
      <c r="H332" s="5">
        <v>0</v>
      </c>
      <c r="I332" s="5">
        <v>0</v>
      </c>
      <c r="J332" s="5">
        <v>3</v>
      </c>
      <c r="K332" s="5">
        <v>0</v>
      </c>
      <c r="L332" s="5">
        <v>0</v>
      </c>
      <c r="M332" s="5">
        <v>0</v>
      </c>
      <c r="N332" s="5">
        <v>4</v>
      </c>
      <c r="O332" s="5">
        <v>0</v>
      </c>
      <c r="P332" s="5">
        <v>0</v>
      </c>
      <c r="Q332" s="5">
        <v>0</v>
      </c>
      <c r="R332" s="5">
        <v>35</v>
      </c>
      <c r="S332" s="5">
        <v>0</v>
      </c>
      <c r="T332" s="5">
        <v>0</v>
      </c>
      <c r="U332" s="5">
        <v>0</v>
      </c>
      <c r="V332" s="5">
        <v>35</v>
      </c>
      <c r="W332" s="5">
        <v>0</v>
      </c>
      <c r="X332" s="5">
        <v>0</v>
      </c>
      <c r="Y332" s="5">
        <v>3</v>
      </c>
      <c r="Z332" s="5">
        <v>10</v>
      </c>
      <c r="AA332" s="6" t="s">
        <v>96</v>
      </c>
      <c r="AB332" s="6" t="s">
        <v>97</v>
      </c>
      <c r="AC332" s="7"/>
      <c r="AD332" s="7"/>
      <c r="AE332" s="7"/>
      <c r="AF332" s="7"/>
      <c r="AG332" s="7"/>
      <c r="AH332" s="7"/>
      <c r="AI332" s="6" t="s">
        <v>96</v>
      </c>
      <c r="AJ332" s="5"/>
      <c r="AK332" s="8">
        <v>0</v>
      </c>
      <c r="AL332" s="8">
        <v>0.2</v>
      </c>
      <c r="AM332" s="8">
        <v>0</v>
      </c>
      <c r="AN332" s="8">
        <v>0</v>
      </c>
      <c r="AO332" s="8">
        <v>0.8</v>
      </c>
      <c r="AP332" s="8">
        <v>0</v>
      </c>
      <c r="AQ332" s="8">
        <v>0</v>
      </c>
      <c r="AR332" s="8">
        <v>0</v>
      </c>
      <c r="AS332" s="8">
        <v>0</v>
      </c>
      <c r="AT332" s="8">
        <v>0</v>
      </c>
      <c r="AU332" s="5">
        <v>100</v>
      </c>
      <c r="AV332" s="5">
        <v>100</v>
      </c>
      <c r="AW332" s="5">
        <v>0</v>
      </c>
      <c r="AX332" s="5">
        <v>0</v>
      </c>
      <c r="AY332" s="5">
        <v>0</v>
      </c>
      <c r="AZ332" s="5">
        <v>100</v>
      </c>
      <c r="BA332" s="5">
        <v>100</v>
      </c>
      <c r="BB332" s="5">
        <v>0</v>
      </c>
      <c r="BC332" s="5">
        <v>0</v>
      </c>
      <c r="BD332" s="5">
        <v>0</v>
      </c>
      <c r="BE332" s="5">
        <v>100</v>
      </c>
      <c r="BF332" s="5">
        <v>100</v>
      </c>
      <c r="BG332" s="5">
        <v>100</v>
      </c>
      <c r="BH332" s="5">
        <v>100</v>
      </c>
      <c r="BI332" s="5">
        <v>0</v>
      </c>
      <c r="BJ332" s="5">
        <v>0</v>
      </c>
      <c r="BK332" s="5">
        <v>0</v>
      </c>
      <c r="BL332" s="5">
        <v>100</v>
      </c>
      <c r="BM332" s="5">
        <v>100</v>
      </c>
      <c r="BN332" s="5">
        <v>4</v>
      </c>
      <c r="BO332" s="5" t="s">
        <v>96</v>
      </c>
      <c r="BP332" s="5" t="s">
        <v>97</v>
      </c>
      <c r="BQ332" s="5" t="s">
        <v>98</v>
      </c>
      <c r="BR332" s="6" t="s">
        <v>97</v>
      </c>
      <c r="BS332" s="6" t="s">
        <v>96</v>
      </c>
      <c r="BT332" s="6" t="s">
        <v>97</v>
      </c>
      <c r="BU332" s="6" t="s">
        <v>97</v>
      </c>
      <c r="BV332" s="6" t="s">
        <v>97</v>
      </c>
      <c r="BW332" s="5">
        <v>0</v>
      </c>
      <c r="BX332" s="5">
        <v>2</v>
      </c>
      <c r="BY332" s="5">
        <v>2</v>
      </c>
      <c r="BZ332" s="5">
        <v>1</v>
      </c>
      <c r="CA332" s="5">
        <v>22</v>
      </c>
      <c r="CB332" s="6" t="s">
        <v>98</v>
      </c>
      <c r="CC332" s="6" t="s">
        <v>98</v>
      </c>
      <c r="CD332" s="6" t="s">
        <v>98</v>
      </c>
      <c r="CE332" s="6" t="s">
        <v>96</v>
      </c>
      <c r="CF332" s="6" t="s">
        <v>96</v>
      </c>
      <c r="CG332" s="6" t="s">
        <v>96</v>
      </c>
      <c r="CH332" s="6" t="s">
        <v>96</v>
      </c>
      <c r="CI332" s="7" t="s">
        <v>98</v>
      </c>
      <c r="CJ332" s="5">
        <v>0</v>
      </c>
      <c r="CK332" s="5">
        <v>0</v>
      </c>
      <c r="CL332" s="5">
        <v>0</v>
      </c>
      <c r="CM332" s="5">
        <v>0</v>
      </c>
      <c r="CN332" s="5">
        <v>0</v>
      </c>
      <c r="CO332" s="5">
        <v>0</v>
      </c>
    </row>
    <row r="333" spans="1:93" x14ac:dyDescent="0.3">
      <c r="A333" s="2" t="s">
        <v>444</v>
      </c>
      <c r="B333" s="2" t="s">
        <v>499</v>
      </c>
      <c r="C333" s="2" t="s">
        <v>535</v>
      </c>
      <c r="D333" s="2" t="s">
        <v>536</v>
      </c>
      <c r="E333" s="6" t="s">
        <v>95</v>
      </c>
      <c r="F333" s="5">
        <v>80</v>
      </c>
      <c r="G333" s="5">
        <v>7</v>
      </c>
      <c r="H333" s="5">
        <v>0</v>
      </c>
      <c r="I333" s="5">
        <v>0</v>
      </c>
      <c r="J333" s="5">
        <v>5</v>
      </c>
      <c r="K333" s="5">
        <v>2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70</v>
      </c>
      <c r="S333" s="5">
        <v>10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6">
        <v>0</v>
      </c>
      <c r="AA333" s="6" t="s">
        <v>96</v>
      </c>
      <c r="AB333" s="6" t="s">
        <v>97</v>
      </c>
      <c r="AC333" s="7"/>
      <c r="AD333" s="7"/>
      <c r="AE333" s="7"/>
      <c r="AF333" s="7"/>
      <c r="AG333" s="7"/>
      <c r="AH333" s="7"/>
      <c r="AI333" s="6" t="s">
        <v>96</v>
      </c>
      <c r="AJ333" s="5"/>
      <c r="AK333" s="8">
        <v>0.7</v>
      </c>
      <c r="AL333" s="8">
        <v>0</v>
      </c>
      <c r="AM333" s="8">
        <v>0</v>
      </c>
      <c r="AN333" s="8">
        <v>0.3</v>
      </c>
      <c r="AO333" s="8">
        <v>0</v>
      </c>
      <c r="AP333" s="8">
        <v>0</v>
      </c>
      <c r="AQ333" s="8">
        <v>0</v>
      </c>
      <c r="AR333" s="8">
        <v>0</v>
      </c>
      <c r="AS333" s="8">
        <v>0</v>
      </c>
      <c r="AT333" s="8">
        <v>0</v>
      </c>
      <c r="AU333" s="5">
        <v>100</v>
      </c>
      <c r="AV333" s="5">
        <v>100</v>
      </c>
      <c r="AW333" s="5">
        <v>0</v>
      </c>
      <c r="AX333" s="5">
        <v>0</v>
      </c>
      <c r="AY333" s="5">
        <v>0</v>
      </c>
      <c r="AZ333" s="5">
        <v>100</v>
      </c>
      <c r="BA333" s="5">
        <v>100</v>
      </c>
      <c r="BB333" s="5">
        <v>0</v>
      </c>
      <c r="BC333" s="5">
        <v>0</v>
      </c>
      <c r="BD333" s="5">
        <v>0</v>
      </c>
      <c r="BE333" s="5">
        <v>100</v>
      </c>
      <c r="BF333" s="5">
        <v>100</v>
      </c>
      <c r="BG333" s="5">
        <v>80</v>
      </c>
      <c r="BH333" s="5">
        <v>0</v>
      </c>
      <c r="BI333" s="5">
        <v>0</v>
      </c>
      <c r="BJ333" s="5">
        <v>0</v>
      </c>
      <c r="BK333" s="5">
        <v>0</v>
      </c>
      <c r="BL333" s="5">
        <v>100</v>
      </c>
      <c r="BM333" s="5">
        <v>100</v>
      </c>
      <c r="BN333" s="5">
        <v>2</v>
      </c>
      <c r="BO333" s="5" t="s">
        <v>96</v>
      </c>
      <c r="BP333" s="5" t="s">
        <v>97</v>
      </c>
      <c r="BQ333" s="5" t="s">
        <v>98</v>
      </c>
      <c r="BR333" s="6" t="s">
        <v>96</v>
      </c>
      <c r="BS333" s="6" t="s">
        <v>97</v>
      </c>
      <c r="BT333" s="6" t="s">
        <v>96</v>
      </c>
      <c r="BU333" s="6" t="s">
        <v>97</v>
      </c>
      <c r="BV333" s="6" t="s">
        <v>97</v>
      </c>
      <c r="BW333" s="5">
        <v>0.3</v>
      </c>
      <c r="BX333" s="5">
        <v>0.5</v>
      </c>
      <c r="BY333" s="5">
        <v>2</v>
      </c>
      <c r="BZ333" s="5">
        <v>10</v>
      </c>
      <c r="CA333" s="5">
        <v>10</v>
      </c>
      <c r="CB333" s="6" t="s">
        <v>96</v>
      </c>
      <c r="CC333" s="6" t="s">
        <v>96</v>
      </c>
      <c r="CD333" s="6" t="s">
        <v>96</v>
      </c>
      <c r="CE333" s="6" t="s">
        <v>96</v>
      </c>
      <c r="CF333" s="6" t="s">
        <v>96</v>
      </c>
      <c r="CG333" s="6" t="s">
        <v>96</v>
      </c>
      <c r="CH333" s="6" t="s">
        <v>96</v>
      </c>
      <c r="CI333" s="7" t="s">
        <v>98</v>
      </c>
      <c r="CJ333" s="5">
        <v>0</v>
      </c>
      <c r="CK333" s="5">
        <v>0</v>
      </c>
      <c r="CL333" s="5">
        <v>11</v>
      </c>
      <c r="CM333" s="5">
        <v>1</v>
      </c>
      <c r="CN333" s="5">
        <v>2</v>
      </c>
      <c r="CO333" s="5">
        <v>1</v>
      </c>
    </row>
    <row r="334" spans="1:93" x14ac:dyDescent="0.3">
      <c r="A334" s="2" t="s">
        <v>444</v>
      </c>
      <c r="B334" s="2" t="s">
        <v>499</v>
      </c>
      <c r="C334" s="2" t="s">
        <v>537</v>
      </c>
      <c r="D334" s="2" t="s">
        <v>156</v>
      </c>
      <c r="E334" s="6" t="s">
        <v>95</v>
      </c>
      <c r="F334" s="5">
        <v>120</v>
      </c>
      <c r="G334" s="5">
        <v>17</v>
      </c>
      <c r="H334" s="5">
        <v>2</v>
      </c>
      <c r="I334" s="5">
        <v>12</v>
      </c>
      <c r="J334" s="5">
        <v>0</v>
      </c>
      <c r="K334" s="5">
        <v>0</v>
      </c>
      <c r="L334" s="5">
        <v>0</v>
      </c>
      <c r="M334" s="5">
        <v>0</v>
      </c>
      <c r="N334" s="5">
        <v>5</v>
      </c>
      <c r="O334" s="5">
        <v>0</v>
      </c>
      <c r="P334" s="5">
        <v>0</v>
      </c>
      <c r="Q334" s="5">
        <v>100</v>
      </c>
      <c r="R334" s="5">
        <v>0</v>
      </c>
      <c r="S334" s="5">
        <v>0</v>
      </c>
      <c r="T334" s="5">
        <v>0</v>
      </c>
      <c r="U334" s="5">
        <v>0</v>
      </c>
      <c r="V334" s="5">
        <v>20</v>
      </c>
      <c r="W334" s="5">
        <v>0</v>
      </c>
      <c r="X334" s="5">
        <v>0</v>
      </c>
      <c r="Y334" s="5">
        <v>0</v>
      </c>
      <c r="Z334" s="6">
        <v>0</v>
      </c>
      <c r="AA334" s="6" t="s">
        <v>96</v>
      </c>
      <c r="AB334" s="6" t="s">
        <v>96</v>
      </c>
      <c r="AC334" s="7"/>
      <c r="AD334" s="7"/>
      <c r="AE334" s="7"/>
      <c r="AF334" s="7"/>
      <c r="AG334" s="7"/>
      <c r="AH334" s="7"/>
      <c r="AI334" s="6" t="s">
        <v>96</v>
      </c>
      <c r="AJ334" s="5"/>
      <c r="AK334" s="8">
        <v>0</v>
      </c>
      <c r="AL334" s="8">
        <v>0.05</v>
      </c>
      <c r="AM334" s="8">
        <v>0.9</v>
      </c>
      <c r="AN334" s="8">
        <v>0</v>
      </c>
      <c r="AO334" s="8">
        <v>0</v>
      </c>
      <c r="AP334" s="8">
        <v>0</v>
      </c>
      <c r="AQ334" s="8">
        <v>0.05</v>
      </c>
      <c r="AR334" s="8">
        <v>0</v>
      </c>
      <c r="AS334" s="8">
        <v>0</v>
      </c>
      <c r="AT334" s="8">
        <v>0</v>
      </c>
      <c r="AU334" s="5">
        <v>0</v>
      </c>
      <c r="AV334" s="5">
        <v>0</v>
      </c>
      <c r="AW334" s="5">
        <v>88</v>
      </c>
      <c r="AX334" s="5">
        <v>10</v>
      </c>
      <c r="AY334" s="5">
        <v>2</v>
      </c>
      <c r="AZ334" s="5">
        <v>0</v>
      </c>
      <c r="BA334" s="5">
        <v>0</v>
      </c>
      <c r="BB334" s="5">
        <v>95</v>
      </c>
      <c r="BC334" s="5">
        <v>0</v>
      </c>
      <c r="BD334" s="5">
        <v>5</v>
      </c>
      <c r="BE334" s="5">
        <v>100</v>
      </c>
      <c r="BF334" s="5">
        <v>100</v>
      </c>
      <c r="BG334" s="5">
        <v>100</v>
      </c>
      <c r="BH334" s="5">
        <v>100</v>
      </c>
      <c r="BI334" s="5">
        <v>5</v>
      </c>
      <c r="BJ334" s="5">
        <v>0</v>
      </c>
      <c r="BK334" s="5">
        <v>5</v>
      </c>
      <c r="BL334" s="5">
        <v>95</v>
      </c>
      <c r="BM334" s="5">
        <v>100</v>
      </c>
      <c r="BN334" s="5">
        <v>2</v>
      </c>
      <c r="BO334" s="5" t="s">
        <v>96</v>
      </c>
      <c r="BP334" s="5" t="s">
        <v>96</v>
      </c>
      <c r="BQ334" s="5">
        <v>15</v>
      </c>
      <c r="BR334" s="6" t="s">
        <v>96</v>
      </c>
      <c r="BS334" s="6" t="s">
        <v>97</v>
      </c>
      <c r="BT334" s="6" t="s">
        <v>97</v>
      </c>
      <c r="BU334" s="6" t="s">
        <v>97</v>
      </c>
      <c r="BV334" s="6" t="s">
        <v>97</v>
      </c>
      <c r="BW334" s="5">
        <v>0</v>
      </c>
      <c r="BX334" s="5">
        <v>0</v>
      </c>
      <c r="BY334" s="5">
        <v>10</v>
      </c>
      <c r="BZ334" s="5">
        <v>10</v>
      </c>
      <c r="CA334" s="5">
        <v>10</v>
      </c>
      <c r="CB334" s="6" t="s">
        <v>98</v>
      </c>
      <c r="CC334" s="6" t="s">
        <v>97</v>
      </c>
      <c r="CD334" s="6" t="s">
        <v>97</v>
      </c>
      <c r="CE334" s="6" t="s">
        <v>97</v>
      </c>
      <c r="CF334" s="6" t="s">
        <v>97</v>
      </c>
      <c r="CG334" s="6" t="s">
        <v>97</v>
      </c>
      <c r="CH334" s="6" t="s">
        <v>97</v>
      </c>
      <c r="CI334" s="6" t="s">
        <v>97</v>
      </c>
      <c r="CJ334" s="5">
        <v>1</v>
      </c>
      <c r="CK334" s="5">
        <v>1</v>
      </c>
      <c r="CL334" s="5">
        <v>10</v>
      </c>
      <c r="CM334" s="5">
        <v>0</v>
      </c>
      <c r="CN334" s="5">
        <v>10</v>
      </c>
      <c r="CO334" s="5">
        <v>0</v>
      </c>
    </row>
    <row r="335" spans="1:93" x14ac:dyDescent="0.3">
      <c r="A335" s="2" t="s">
        <v>444</v>
      </c>
      <c r="B335" s="2" t="s">
        <v>499</v>
      </c>
      <c r="C335" s="2" t="s">
        <v>538</v>
      </c>
      <c r="D335" s="2" t="s">
        <v>539</v>
      </c>
      <c r="E335" s="6" t="s">
        <v>95</v>
      </c>
      <c r="F335" s="5">
        <v>380</v>
      </c>
      <c r="G335" s="5">
        <v>43</v>
      </c>
      <c r="H335" s="5">
        <v>0</v>
      </c>
      <c r="I335" s="5">
        <v>0</v>
      </c>
      <c r="J335" s="5">
        <v>22</v>
      </c>
      <c r="K335" s="5">
        <v>6</v>
      </c>
      <c r="L335" s="5">
        <v>5</v>
      </c>
      <c r="M335" s="5">
        <v>0</v>
      </c>
      <c r="N335" s="5">
        <v>10</v>
      </c>
      <c r="O335" s="5">
        <v>0</v>
      </c>
      <c r="P335" s="5">
        <v>0</v>
      </c>
      <c r="Q335" s="5">
        <v>0</v>
      </c>
      <c r="R335" s="5">
        <v>200</v>
      </c>
      <c r="S335" s="5">
        <v>0</v>
      </c>
      <c r="T335" s="5">
        <v>80</v>
      </c>
      <c r="U335" s="5">
        <v>0</v>
      </c>
      <c r="V335" s="5">
        <v>100</v>
      </c>
      <c r="W335" s="5">
        <v>0</v>
      </c>
      <c r="X335" s="5">
        <v>0</v>
      </c>
      <c r="Y335" s="5">
        <v>0</v>
      </c>
      <c r="Z335" s="5">
        <v>0</v>
      </c>
      <c r="AA335" s="6" t="s">
        <v>96</v>
      </c>
      <c r="AB335" s="6" t="s">
        <v>97</v>
      </c>
      <c r="AC335" s="6" t="s">
        <v>96</v>
      </c>
      <c r="AD335" s="7"/>
      <c r="AE335" s="7"/>
      <c r="AF335" s="7"/>
      <c r="AG335" s="7"/>
      <c r="AH335" s="7"/>
      <c r="AI335" s="6" t="s">
        <v>96</v>
      </c>
      <c r="AJ335" s="5"/>
      <c r="AK335" s="8">
        <v>0.6</v>
      </c>
      <c r="AL335" s="8">
        <v>0</v>
      </c>
      <c r="AM335" s="8">
        <v>0.2</v>
      </c>
      <c r="AN335" s="8">
        <v>0</v>
      </c>
      <c r="AO335" s="8">
        <v>0</v>
      </c>
      <c r="AP335" s="8">
        <v>0.1</v>
      </c>
      <c r="AQ335" s="8">
        <v>0.1</v>
      </c>
      <c r="AR335" s="8">
        <v>0</v>
      </c>
      <c r="AS335" s="8">
        <v>0</v>
      </c>
      <c r="AT335" s="8">
        <v>0</v>
      </c>
      <c r="AU335" s="5">
        <v>100</v>
      </c>
      <c r="AV335" s="5">
        <v>80</v>
      </c>
      <c r="AW335" s="5">
        <v>0</v>
      </c>
      <c r="AX335" s="5">
        <v>0</v>
      </c>
      <c r="AY335" s="5">
        <v>20</v>
      </c>
      <c r="AZ335" s="5">
        <v>0</v>
      </c>
      <c r="BA335" s="5">
        <v>0</v>
      </c>
      <c r="BB335" s="5">
        <v>10</v>
      </c>
      <c r="BC335" s="5">
        <v>0</v>
      </c>
      <c r="BD335" s="5">
        <v>90</v>
      </c>
      <c r="BE335" s="5">
        <v>100</v>
      </c>
      <c r="BF335" s="5">
        <v>98</v>
      </c>
      <c r="BG335" s="5">
        <v>100</v>
      </c>
      <c r="BH335" s="5">
        <v>100</v>
      </c>
      <c r="BI335" s="5">
        <v>30</v>
      </c>
      <c r="BJ335" s="5">
        <v>0</v>
      </c>
      <c r="BK335" s="5">
        <v>10</v>
      </c>
      <c r="BL335" s="5">
        <v>90</v>
      </c>
      <c r="BM335" s="5">
        <v>100</v>
      </c>
      <c r="BN335" s="5">
        <v>2</v>
      </c>
      <c r="BO335" s="5" t="s">
        <v>96</v>
      </c>
      <c r="BP335" s="5" t="s">
        <v>96</v>
      </c>
      <c r="BQ335" s="5">
        <v>10</v>
      </c>
      <c r="BR335" s="6" t="s">
        <v>96</v>
      </c>
      <c r="BS335" s="6" t="s">
        <v>97</v>
      </c>
      <c r="BT335" s="6" t="s">
        <v>97</v>
      </c>
      <c r="BU335" s="6" t="s">
        <v>97</v>
      </c>
      <c r="BV335" s="6" t="s">
        <v>96</v>
      </c>
      <c r="BW335" s="5">
        <v>1</v>
      </c>
      <c r="BX335" s="5">
        <v>0.6</v>
      </c>
      <c r="BY335" s="5">
        <v>3</v>
      </c>
      <c r="BZ335" s="5">
        <v>10</v>
      </c>
      <c r="CA335" s="5">
        <v>10</v>
      </c>
      <c r="CB335" s="6" t="s">
        <v>98</v>
      </c>
      <c r="CC335" s="6" t="s">
        <v>98</v>
      </c>
      <c r="CD335" s="6" t="s">
        <v>98</v>
      </c>
      <c r="CE335" s="6" t="s">
        <v>96</v>
      </c>
      <c r="CF335" s="6" t="s">
        <v>96</v>
      </c>
      <c r="CG335" s="6" t="s">
        <v>96</v>
      </c>
      <c r="CH335" s="6" t="s">
        <v>96</v>
      </c>
      <c r="CI335" s="7" t="s">
        <v>98</v>
      </c>
      <c r="CJ335" s="5">
        <v>3</v>
      </c>
      <c r="CK335" s="5">
        <v>10</v>
      </c>
      <c r="CL335" s="5">
        <v>10</v>
      </c>
      <c r="CM335" s="5">
        <v>1</v>
      </c>
      <c r="CN335" s="5">
        <v>7</v>
      </c>
      <c r="CO335" s="5">
        <v>0</v>
      </c>
    </row>
    <row r="336" spans="1:93" x14ac:dyDescent="0.3">
      <c r="A336" s="2" t="s">
        <v>444</v>
      </c>
      <c r="B336" s="2" t="s">
        <v>499</v>
      </c>
      <c r="C336" s="2" t="s">
        <v>540</v>
      </c>
      <c r="D336" s="2" t="s">
        <v>541</v>
      </c>
      <c r="E336" s="6" t="s">
        <v>95</v>
      </c>
      <c r="F336" s="5">
        <v>200</v>
      </c>
      <c r="G336" s="5">
        <v>22</v>
      </c>
      <c r="H336" s="5">
        <v>0</v>
      </c>
      <c r="I336" s="5">
        <v>0</v>
      </c>
      <c r="J336" s="5">
        <v>22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200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6" t="s">
        <v>96</v>
      </c>
      <c r="AB336" s="6" t="s">
        <v>97</v>
      </c>
      <c r="AC336" s="7"/>
      <c r="AD336" s="7"/>
      <c r="AE336" s="7"/>
      <c r="AF336" s="7"/>
      <c r="AG336" s="7"/>
      <c r="AH336" s="7"/>
      <c r="AI336" s="6" t="s">
        <v>96</v>
      </c>
      <c r="AJ336" s="5"/>
      <c r="AK336" s="8">
        <v>0.15</v>
      </c>
      <c r="AL336" s="8">
        <v>0.2</v>
      </c>
      <c r="AM336" s="8">
        <v>0</v>
      </c>
      <c r="AN336" s="8">
        <v>0.45</v>
      </c>
      <c r="AO336" s="8">
        <v>0</v>
      </c>
      <c r="AP336" s="8">
        <v>0.1</v>
      </c>
      <c r="AQ336" s="8">
        <v>0.05</v>
      </c>
      <c r="AR336" s="8">
        <v>0.05</v>
      </c>
      <c r="AS336" s="8">
        <v>0</v>
      </c>
      <c r="AT336" s="8">
        <v>0</v>
      </c>
      <c r="AU336" s="5">
        <v>100</v>
      </c>
      <c r="AV336" s="5">
        <v>80</v>
      </c>
      <c r="AW336" s="5">
        <v>20</v>
      </c>
      <c r="AX336" s="5">
        <v>0</v>
      </c>
      <c r="AY336" s="5">
        <v>0</v>
      </c>
      <c r="AZ336" s="5">
        <v>0</v>
      </c>
      <c r="BA336" s="5">
        <v>0</v>
      </c>
      <c r="BB336" s="5">
        <v>75</v>
      </c>
      <c r="BC336" s="5">
        <v>0</v>
      </c>
      <c r="BD336" s="5">
        <v>25</v>
      </c>
      <c r="BE336" s="5">
        <v>100</v>
      </c>
      <c r="BF336" s="5">
        <v>100</v>
      </c>
      <c r="BG336" s="5">
        <v>100</v>
      </c>
      <c r="BH336" s="5">
        <v>0</v>
      </c>
      <c r="BI336" s="5">
        <v>0</v>
      </c>
      <c r="BJ336" s="5">
        <v>0</v>
      </c>
      <c r="BK336" s="5">
        <v>0</v>
      </c>
      <c r="BL336" s="5">
        <v>100</v>
      </c>
      <c r="BM336" s="5">
        <v>100</v>
      </c>
      <c r="BN336" s="5">
        <v>2</v>
      </c>
      <c r="BO336" s="5" t="s">
        <v>96</v>
      </c>
      <c r="BP336" s="5" t="s">
        <v>96</v>
      </c>
      <c r="BQ336" s="5">
        <v>5</v>
      </c>
      <c r="BR336" s="6" t="s">
        <v>97</v>
      </c>
      <c r="BS336" s="6" t="s">
        <v>97</v>
      </c>
      <c r="BT336" s="6" t="s">
        <v>97</v>
      </c>
      <c r="BU336" s="6" t="s">
        <v>97</v>
      </c>
      <c r="BV336" s="6" t="s">
        <v>97</v>
      </c>
      <c r="BW336" s="5">
        <v>0</v>
      </c>
      <c r="BX336" s="5">
        <v>0</v>
      </c>
      <c r="BY336" s="5">
        <v>1</v>
      </c>
      <c r="BZ336" s="5">
        <v>7</v>
      </c>
      <c r="CA336" s="5">
        <v>7</v>
      </c>
      <c r="CB336" s="6" t="s">
        <v>96</v>
      </c>
      <c r="CC336" s="6" t="s">
        <v>96</v>
      </c>
      <c r="CD336" s="6" t="s">
        <v>96</v>
      </c>
      <c r="CE336" s="6" t="s">
        <v>96</v>
      </c>
      <c r="CF336" s="6" t="s">
        <v>96</v>
      </c>
      <c r="CG336" s="6" t="s">
        <v>97</v>
      </c>
      <c r="CH336" s="6" t="s">
        <v>97</v>
      </c>
      <c r="CI336" s="6" t="s">
        <v>97</v>
      </c>
      <c r="CJ336" s="5">
        <v>0</v>
      </c>
      <c r="CK336" s="5">
        <v>15</v>
      </c>
      <c r="CL336" s="5">
        <v>15</v>
      </c>
      <c r="CM336" s="5">
        <v>0</v>
      </c>
      <c r="CN336" s="5">
        <v>15</v>
      </c>
      <c r="CO336" s="5">
        <v>0</v>
      </c>
    </row>
    <row r="337" spans="1:93" x14ac:dyDescent="0.3">
      <c r="A337" s="2" t="s">
        <v>444</v>
      </c>
      <c r="B337" s="2" t="s">
        <v>499</v>
      </c>
      <c r="C337" s="2" t="s">
        <v>540</v>
      </c>
      <c r="D337" s="2" t="s">
        <v>542</v>
      </c>
      <c r="E337" s="6" t="s">
        <v>95</v>
      </c>
      <c r="F337" s="5">
        <v>155</v>
      </c>
      <c r="G337" s="5">
        <v>11</v>
      </c>
      <c r="H337" s="5">
        <v>0</v>
      </c>
      <c r="I337" s="5">
        <v>0</v>
      </c>
      <c r="J337" s="5">
        <v>10</v>
      </c>
      <c r="K337" s="5">
        <v>0</v>
      </c>
      <c r="L337" s="5">
        <v>0</v>
      </c>
      <c r="M337" s="5">
        <v>1</v>
      </c>
      <c r="N337" s="5">
        <v>0</v>
      </c>
      <c r="O337" s="5">
        <v>0</v>
      </c>
      <c r="P337" s="5">
        <v>0</v>
      </c>
      <c r="Q337" s="5">
        <v>0</v>
      </c>
      <c r="R337" s="5">
        <v>150</v>
      </c>
      <c r="S337" s="5">
        <v>0</v>
      </c>
      <c r="T337" s="5">
        <v>0</v>
      </c>
      <c r="U337" s="5">
        <v>5</v>
      </c>
      <c r="V337" s="5">
        <v>0</v>
      </c>
      <c r="W337" s="5">
        <v>0</v>
      </c>
      <c r="X337" s="5">
        <v>0</v>
      </c>
      <c r="Y337" s="5">
        <v>0</v>
      </c>
      <c r="Z337" s="5">
        <v>0</v>
      </c>
      <c r="AA337" s="6" t="s">
        <v>96</v>
      </c>
      <c r="AB337" s="6" t="s">
        <v>96</v>
      </c>
      <c r="AC337" s="7"/>
      <c r="AD337" s="7"/>
      <c r="AE337" s="7"/>
      <c r="AF337" s="7"/>
      <c r="AG337" s="7"/>
      <c r="AH337" s="7"/>
      <c r="AI337" s="6" t="s">
        <v>96</v>
      </c>
      <c r="AJ337" s="5"/>
      <c r="AK337" s="8">
        <v>0.1</v>
      </c>
      <c r="AL337" s="8">
        <v>0</v>
      </c>
      <c r="AM337" s="8">
        <v>0.9</v>
      </c>
      <c r="AN337" s="8">
        <v>0</v>
      </c>
      <c r="AO337" s="8">
        <v>0</v>
      </c>
      <c r="AP337" s="8">
        <v>0</v>
      </c>
      <c r="AQ337" s="8">
        <v>0</v>
      </c>
      <c r="AR337" s="8">
        <v>0</v>
      </c>
      <c r="AS337" s="8">
        <v>0</v>
      </c>
      <c r="AT337" s="8">
        <v>0</v>
      </c>
      <c r="AU337" s="5">
        <v>0</v>
      </c>
      <c r="AV337" s="5">
        <v>0</v>
      </c>
      <c r="AW337" s="5">
        <v>100</v>
      </c>
      <c r="AX337" s="5">
        <v>0</v>
      </c>
      <c r="AY337" s="5">
        <v>0</v>
      </c>
      <c r="AZ337" s="5">
        <v>0</v>
      </c>
      <c r="BA337" s="5">
        <v>0</v>
      </c>
      <c r="BB337" s="5">
        <v>0</v>
      </c>
      <c r="BC337" s="5">
        <v>0</v>
      </c>
      <c r="BD337" s="5">
        <v>100</v>
      </c>
      <c r="BE337" s="5">
        <v>100</v>
      </c>
      <c r="BF337" s="5">
        <v>100</v>
      </c>
      <c r="BG337" s="5">
        <v>100</v>
      </c>
      <c r="BH337" s="5">
        <v>0</v>
      </c>
      <c r="BI337" s="5">
        <v>0</v>
      </c>
      <c r="BJ337" s="5">
        <v>0</v>
      </c>
      <c r="BK337" s="5">
        <v>0</v>
      </c>
      <c r="BL337" s="5">
        <v>100</v>
      </c>
      <c r="BM337" s="5">
        <v>100</v>
      </c>
      <c r="BN337" s="5">
        <v>2</v>
      </c>
      <c r="BO337" s="5" t="s">
        <v>96</v>
      </c>
      <c r="BP337" s="5" t="s">
        <v>96</v>
      </c>
      <c r="BQ337" s="5">
        <v>10</v>
      </c>
      <c r="BR337" s="6" t="s">
        <v>97</v>
      </c>
      <c r="BS337" s="6" t="s">
        <v>97</v>
      </c>
      <c r="BT337" s="6" t="s">
        <v>97</v>
      </c>
      <c r="BU337" s="6" t="s">
        <v>97</v>
      </c>
      <c r="BV337" s="6" t="s">
        <v>97</v>
      </c>
      <c r="BW337" s="5">
        <v>0</v>
      </c>
      <c r="BX337" s="5">
        <v>0</v>
      </c>
      <c r="BY337" s="5">
        <v>1</v>
      </c>
      <c r="BZ337" s="5">
        <v>7</v>
      </c>
      <c r="CA337" s="5">
        <v>7</v>
      </c>
      <c r="CB337" s="6" t="s">
        <v>96</v>
      </c>
      <c r="CC337" s="6" t="s">
        <v>96</v>
      </c>
      <c r="CD337" s="6" t="s">
        <v>96</v>
      </c>
      <c r="CE337" s="6" t="s">
        <v>96</v>
      </c>
      <c r="CF337" s="6" t="s">
        <v>96</v>
      </c>
      <c r="CG337" s="6" t="s">
        <v>97</v>
      </c>
      <c r="CH337" s="6" t="s">
        <v>97</v>
      </c>
      <c r="CI337" s="6" t="s">
        <v>97</v>
      </c>
      <c r="CJ337" s="5">
        <v>0</v>
      </c>
      <c r="CK337" s="5">
        <v>15</v>
      </c>
      <c r="CL337" s="5">
        <v>15</v>
      </c>
      <c r="CM337" s="5">
        <v>0</v>
      </c>
      <c r="CN337" s="5">
        <v>15</v>
      </c>
      <c r="CO337" s="5">
        <v>0</v>
      </c>
    </row>
    <row r="338" spans="1:93" x14ac:dyDescent="0.3">
      <c r="A338" s="2" t="s">
        <v>444</v>
      </c>
      <c r="B338" s="2" t="s">
        <v>499</v>
      </c>
      <c r="C338" s="2" t="s">
        <v>543</v>
      </c>
      <c r="D338" s="2" t="s">
        <v>544</v>
      </c>
      <c r="E338" s="6" t="s">
        <v>95</v>
      </c>
      <c r="F338" s="5">
        <v>1433</v>
      </c>
      <c r="G338" s="5">
        <v>150</v>
      </c>
      <c r="H338" s="5">
        <v>2</v>
      </c>
      <c r="I338" s="5">
        <v>8</v>
      </c>
      <c r="J338" s="5">
        <v>62</v>
      </c>
      <c r="K338" s="5">
        <v>27</v>
      </c>
      <c r="L338" s="5">
        <v>0</v>
      </c>
      <c r="M338" s="5">
        <v>0</v>
      </c>
      <c r="N338" s="5">
        <v>53</v>
      </c>
      <c r="O338" s="5">
        <v>0</v>
      </c>
      <c r="P338" s="5">
        <v>0</v>
      </c>
      <c r="Q338" s="5">
        <v>116</v>
      </c>
      <c r="R338" s="5">
        <v>520</v>
      </c>
      <c r="S338" s="5">
        <v>230</v>
      </c>
      <c r="T338" s="5">
        <v>0</v>
      </c>
      <c r="U338" s="5">
        <v>0</v>
      </c>
      <c r="V338" s="5">
        <v>567</v>
      </c>
      <c r="W338" s="5">
        <v>0</v>
      </c>
      <c r="X338" s="5">
        <v>0</v>
      </c>
      <c r="Y338" s="5">
        <v>0</v>
      </c>
      <c r="Z338" s="5">
        <v>0</v>
      </c>
      <c r="AA338" s="6" t="s">
        <v>96</v>
      </c>
      <c r="AB338" s="6" t="s">
        <v>96</v>
      </c>
      <c r="AC338" s="6" t="s">
        <v>96</v>
      </c>
      <c r="AD338" s="7"/>
      <c r="AE338" s="7"/>
      <c r="AF338" s="7"/>
      <c r="AG338" s="7"/>
      <c r="AH338" s="7"/>
      <c r="AI338" s="7"/>
      <c r="AJ338" s="5"/>
      <c r="AK338" s="8">
        <v>8.1632653061224497E-2</v>
      </c>
      <c r="AL338" s="8">
        <v>0.16326530612244899</v>
      </c>
      <c r="AM338" s="8">
        <v>0.18367346938775511</v>
      </c>
      <c r="AN338" s="8">
        <v>0</v>
      </c>
      <c r="AO338" s="8">
        <v>6.1224489795918373E-2</v>
      </c>
      <c r="AP338" s="8">
        <v>0</v>
      </c>
      <c r="AQ338" s="8">
        <v>0.51020408163265307</v>
      </c>
      <c r="AR338" s="8">
        <v>0</v>
      </c>
      <c r="AS338" s="8">
        <v>0</v>
      </c>
      <c r="AT338" s="8">
        <v>0</v>
      </c>
      <c r="AU338" s="5">
        <v>80</v>
      </c>
      <c r="AV338" s="5">
        <v>70</v>
      </c>
      <c r="AW338" s="5">
        <v>0</v>
      </c>
      <c r="AX338" s="5">
        <v>0</v>
      </c>
      <c r="AY338" s="5">
        <v>30</v>
      </c>
      <c r="AZ338" s="5">
        <v>80</v>
      </c>
      <c r="BA338" s="5">
        <v>60</v>
      </c>
      <c r="BB338" s="5">
        <v>30</v>
      </c>
      <c r="BC338" s="5">
        <v>0</v>
      </c>
      <c r="BD338" s="5">
        <v>10</v>
      </c>
      <c r="BE338" s="5">
        <v>90</v>
      </c>
      <c r="BF338" s="5">
        <v>80</v>
      </c>
      <c r="BG338" s="5">
        <v>90</v>
      </c>
      <c r="BH338" s="5">
        <v>90</v>
      </c>
      <c r="BI338" s="5">
        <v>10</v>
      </c>
      <c r="BJ338" s="5">
        <v>0</v>
      </c>
      <c r="BK338" s="5">
        <v>10</v>
      </c>
      <c r="BL338" s="5">
        <v>90</v>
      </c>
      <c r="BM338" s="5">
        <v>10</v>
      </c>
      <c r="BN338" s="5">
        <v>4</v>
      </c>
      <c r="BO338" s="5" t="s">
        <v>97</v>
      </c>
      <c r="BP338" s="5" t="s">
        <v>96</v>
      </c>
      <c r="BQ338" s="5">
        <v>3</v>
      </c>
      <c r="BR338" s="6" t="s">
        <v>96</v>
      </c>
      <c r="BS338" s="6" t="s">
        <v>97</v>
      </c>
      <c r="BT338" s="6" t="s">
        <v>97</v>
      </c>
      <c r="BU338" s="6" t="s">
        <v>97</v>
      </c>
      <c r="BV338" s="6" t="s">
        <v>97</v>
      </c>
      <c r="BW338" s="5">
        <v>0</v>
      </c>
      <c r="BX338" s="5">
        <v>1.37</v>
      </c>
      <c r="BY338" s="5">
        <v>1.37</v>
      </c>
      <c r="BZ338" s="5">
        <v>1.37</v>
      </c>
      <c r="CA338" s="5">
        <v>1.37</v>
      </c>
      <c r="CB338" s="6" t="s">
        <v>98</v>
      </c>
      <c r="CC338" s="6" t="s">
        <v>96</v>
      </c>
      <c r="CD338" s="6" t="s">
        <v>98</v>
      </c>
      <c r="CE338" s="6" t="s">
        <v>98</v>
      </c>
      <c r="CF338" s="6" t="s">
        <v>98</v>
      </c>
      <c r="CG338" s="7" t="s">
        <v>97</v>
      </c>
      <c r="CH338" s="6" t="s">
        <v>97</v>
      </c>
      <c r="CI338" s="6" t="s">
        <v>97</v>
      </c>
      <c r="CJ338" s="5">
        <v>0.86</v>
      </c>
      <c r="CK338" s="5">
        <v>0.86</v>
      </c>
      <c r="CL338" s="5">
        <v>6</v>
      </c>
      <c r="CM338" s="5">
        <v>1.2130000000000001</v>
      </c>
      <c r="CN338" s="5">
        <v>16</v>
      </c>
      <c r="CO338" s="5">
        <v>1.1000000000000001</v>
      </c>
    </row>
    <row r="339" spans="1:93" x14ac:dyDescent="0.3">
      <c r="A339" s="2" t="s">
        <v>444</v>
      </c>
      <c r="B339" s="2" t="s">
        <v>499</v>
      </c>
      <c r="C339" s="2" t="s">
        <v>545</v>
      </c>
      <c r="D339" s="2" t="s">
        <v>546</v>
      </c>
      <c r="E339" s="6" t="s">
        <v>95</v>
      </c>
      <c r="F339" s="5">
        <v>995</v>
      </c>
      <c r="G339" s="5">
        <v>132</v>
      </c>
      <c r="H339" s="5">
        <v>12</v>
      </c>
      <c r="I339" s="5">
        <v>66</v>
      </c>
      <c r="J339" s="5">
        <v>4</v>
      </c>
      <c r="K339" s="5">
        <v>0</v>
      </c>
      <c r="L339" s="5">
        <v>0</v>
      </c>
      <c r="M339" s="5">
        <v>2</v>
      </c>
      <c r="N339" s="5">
        <v>60</v>
      </c>
      <c r="O339" s="5">
        <v>0</v>
      </c>
      <c r="P339" s="5">
        <v>0</v>
      </c>
      <c r="Q339" s="5">
        <v>595</v>
      </c>
      <c r="R339" s="5">
        <v>21</v>
      </c>
      <c r="S339" s="5">
        <v>0</v>
      </c>
      <c r="T339" s="5">
        <v>0</v>
      </c>
      <c r="U339" s="5">
        <v>13</v>
      </c>
      <c r="V339" s="5">
        <v>366</v>
      </c>
      <c r="W339" s="5">
        <v>0</v>
      </c>
      <c r="X339" s="5">
        <v>0</v>
      </c>
      <c r="Y339" s="5">
        <v>30</v>
      </c>
      <c r="Z339" s="5">
        <v>247</v>
      </c>
      <c r="AA339" s="6" t="s">
        <v>96</v>
      </c>
      <c r="AB339" s="6" t="s">
        <v>96</v>
      </c>
      <c r="AC339" s="7"/>
      <c r="AD339" s="6" t="s">
        <v>96</v>
      </c>
      <c r="AE339" s="7"/>
      <c r="AF339" s="7"/>
      <c r="AG339" s="7"/>
      <c r="AH339" s="7"/>
      <c r="AI339" s="7"/>
      <c r="AJ339" s="5"/>
      <c r="AK339" s="8">
        <v>0</v>
      </c>
      <c r="AL339" s="8">
        <v>0.95</v>
      </c>
      <c r="AM339" s="8">
        <v>0.05</v>
      </c>
      <c r="AN339" s="8">
        <v>0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v>0</v>
      </c>
      <c r="AU339" s="5">
        <v>100</v>
      </c>
      <c r="AV339" s="5">
        <v>100</v>
      </c>
      <c r="AW339" s="5">
        <v>0</v>
      </c>
      <c r="AX339" s="5">
        <v>0</v>
      </c>
      <c r="AY339" s="5">
        <v>0</v>
      </c>
      <c r="AZ339" s="5">
        <v>0</v>
      </c>
      <c r="BA339" s="5">
        <v>0</v>
      </c>
      <c r="BB339" s="5">
        <v>100</v>
      </c>
      <c r="BC339" s="5">
        <v>0</v>
      </c>
      <c r="BD339" s="5">
        <v>0</v>
      </c>
      <c r="BE339" s="5">
        <v>100</v>
      </c>
      <c r="BF339" s="5">
        <v>100</v>
      </c>
      <c r="BG339" s="5">
        <v>100</v>
      </c>
      <c r="BH339" s="5">
        <v>0</v>
      </c>
      <c r="BI339" s="5">
        <v>0</v>
      </c>
      <c r="BJ339" s="5">
        <v>0</v>
      </c>
      <c r="BK339" s="5">
        <v>0</v>
      </c>
      <c r="BL339" s="5">
        <v>100</v>
      </c>
      <c r="BM339" s="5">
        <v>100</v>
      </c>
      <c r="BN339" s="5">
        <v>4</v>
      </c>
      <c r="BO339" s="5" t="s">
        <v>97</v>
      </c>
      <c r="BP339" s="5" t="s">
        <v>96</v>
      </c>
      <c r="BQ339" s="5">
        <v>12</v>
      </c>
      <c r="BR339" s="6" t="s">
        <v>97</v>
      </c>
      <c r="BS339" s="6" t="s">
        <v>97</v>
      </c>
      <c r="BT339" s="6" t="s">
        <v>97</v>
      </c>
      <c r="BU339" s="6" t="s">
        <v>97</v>
      </c>
      <c r="BV339" s="6" t="s">
        <v>97</v>
      </c>
      <c r="BW339" s="5">
        <v>3</v>
      </c>
      <c r="BX339" s="5">
        <v>3</v>
      </c>
      <c r="BY339" s="5">
        <v>3</v>
      </c>
      <c r="BZ339" s="5">
        <v>2</v>
      </c>
      <c r="CA339" s="5">
        <v>2</v>
      </c>
      <c r="CB339" s="6" t="s">
        <v>97</v>
      </c>
      <c r="CC339" s="6" t="s">
        <v>97</v>
      </c>
      <c r="CD339" s="6" t="s">
        <v>97</v>
      </c>
      <c r="CE339" s="6" t="s">
        <v>97</v>
      </c>
      <c r="CF339" s="6" t="s">
        <v>97</v>
      </c>
      <c r="CG339" s="6" t="s">
        <v>97</v>
      </c>
      <c r="CH339" s="6" t="s">
        <v>97</v>
      </c>
      <c r="CI339" s="6" t="s">
        <v>97</v>
      </c>
      <c r="CJ339" s="5">
        <v>4</v>
      </c>
      <c r="CK339" s="5">
        <v>4</v>
      </c>
      <c r="CL339" s="5">
        <v>4</v>
      </c>
      <c r="CM339" s="5">
        <v>3</v>
      </c>
      <c r="CN339" s="5">
        <v>2</v>
      </c>
      <c r="CO339" s="5">
        <v>3</v>
      </c>
    </row>
    <row r="340" spans="1:93" x14ac:dyDescent="0.3">
      <c r="A340" s="2" t="s">
        <v>444</v>
      </c>
      <c r="B340" s="2" t="s">
        <v>499</v>
      </c>
      <c r="C340" s="2" t="s">
        <v>545</v>
      </c>
      <c r="D340" s="2" t="s">
        <v>547</v>
      </c>
      <c r="E340" s="6" t="s">
        <v>102</v>
      </c>
      <c r="F340" s="5">
        <v>700</v>
      </c>
      <c r="G340" s="5">
        <v>112</v>
      </c>
      <c r="H340" s="5">
        <v>17</v>
      </c>
      <c r="I340" s="5">
        <v>112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700</v>
      </c>
      <c r="R340" s="5">
        <v>0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48</v>
      </c>
      <c r="Z340" s="5">
        <v>690</v>
      </c>
      <c r="AA340" s="6" t="s">
        <v>96</v>
      </c>
      <c r="AB340" s="6" t="s">
        <v>96</v>
      </c>
      <c r="AC340" s="7"/>
      <c r="AD340" s="7"/>
      <c r="AE340" s="7"/>
      <c r="AF340" s="7"/>
      <c r="AG340" s="7"/>
      <c r="AH340" s="7"/>
      <c r="AI340" s="6" t="s">
        <v>96</v>
      </c>
      <c r="AJ340" s="5"/>
      <c r="AK340" s="8">
        <v>0</v>
      </c>
      <c r="AL340" s="8">
        <v>1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5">
        <v>100</v>
      </c>
      <c r="AV340" s="5">
        <v>98</v>
      </c>
      <c r="AW340" s="5">
        <v>0</v>
      </c>
      <c r="AX340" s="5">
        <v>2</v>
      </c>
      <c r="AY340" s="5">
        <v>0</v>
      </c>
      <c r="AZ340" s="5">
        <v>100</v>
      </c>
      <c r="BA340" s="5">
        <v>100</v>
      </c>
      <c r="BB340" s="5">
        <v>0</v>
      </c>
      <c r="BC340" s="5">
        <v>0</v>
      </c>
      <c r="BD340" s="5">
        <v>0</v>
      </c>
      <c r="BE340" s="5">
        <v>100</v>
      </c>
      <c r="BF340" s="5">
        <v>100</v>
      </c>
      <c r="BG340" s="5">
        <v>100</v>
      </c>
      <c r="BH340" s="5">
        <v>0</v>
      </c>
      <c r="BI340" s="5">
        <v>0</v>
      </c>
      <c r="BJ340" s="5">
        <v>100</v>
      </c>
      <c r="BK340" s="5">
        <v>0</v>
      </c>
      <c r="BL340" s="5">
        <v>0</v>
      </c>
      <c r="BM340" s="5">
        <v>100</v>
      </c>
      <c r="BN340" s="5">
        <v>8</v>
      </c>
      <c r="BO340" s="5" t="s">
        <v>97</v>
      </c>
      <c r="BP340" s="5" t="s">
        <v>96</v>
      </c>
      <c r="BQ340" s="5">
        <v>104</v>
      </c>
      <c r="BR340" s="6" t="s">
        <v>97</v>
      </c>
      <c r="BS340" s="6" t="s">
        <v>97</v>
      </c>
      <c r="BT340" s="6" t="s">
        <v>97</v>
      </c>
      <c r="BU340" s="6" t="s">
        <v>97</v>
      </c>
      <c r="BV340" s="6" t="s">
        <v>97</v>
      </c>
      <c r="BW340" s="5">
        <v>0</v>
      </c>
      <c r="BX340" s="5">
        <v>0</v>
      </c>
      <c r="BY340" s="5">
        <v>0</v>
      </c>
      <c r="BZ340" s="5">
        <v>0</v>
      </c>
      <c r="CA340" s="5">
        <v>0</v>
      </c>
      <c r="CB340" s="6" t="s">
        <v>98</v>
      </c>
      <c r="CC340" s="6" t="s">
        <v>98</v>
      </c>
      <c r="CD340" s="6" t="s">
        <v>98</v>
      </c>
      <c r="CE340" s="6" t="s">
        <v>98</v>
      </c>
      <c r="CF340" s="6" t="s">
        <v>98</v>
      </c>
      <c r="CG340" s="6" t="s">
        <v>97</v>
      </c>
      <c r="CH340" s="6" t="s">
        <v>97</v>
      </c>
      <c r="CI340" s="6" t="s">
        <v>97</v>
      </c>
      <c r="CJ340" s="5">
        <v>0</v>
      </c>
      <c r="CK340" s="5">
        <v>0</v>
      </c>
      <c r="CL340" s="5">
        <v>0</v>
      </c>
      <c r="CM340" s="5">
        <v>2</v>
      </c>
      <c r="CN340" s="5">
        <v>2</v>
      </c>
      <c r="CO340" s="5">
        <v>0</v>
      </c>
    </row>
    <row r="341" spans="1:93" x14ac:dyDescent="0.3">
      <c r="A341" s="2" t="s">
        <v>444</v>
      </c>
      <c r="B341" s="2" t="s">
        <v>499</v>
      </c>
      <c r="C341" s="2" t="s">
        <v>545</v>
      </c>
      <c r="D341" s="2" t="s">
        <v>548</v>
      </c>
      <c r="E341" s="6" t="s">
        <v>102</v>
      </c>
      <c r="F341" s="5">
        <v>645</v>
      </c>
      <c r="G341" s="5">
        <v>68</v>
      </c>
      <c r="H341" s="5">
        <v>0</v>
      </c>
      <c r="I341" s="5">
        <v>0</v>
      </c>
      <c r="J341" s="5">
        <v>56</v>
      </c>
      <c r="K341" s="5">
        <v>0</v>
      </c>
      <c r="L341" s="5">
        <v>0</v>
      </c>
      <c r="M341" s="5">
        <v>0</v>
      </c>
      <c r="N341" s="5">
        <v>12</v>
      </c>
      <c r="O341" s="5">
        <v>0</v>
      </c>
      <c r="P341" s="5">
        <v>0</v>
      </c>
      <c r="Q341" s="5">
        <v>0</v>
      </c>
      <c r="R341" s="5">
        <v>591</v>
      </c>
      <c r="S341" s="5">
        <v>0</v>
      </c>
      <c r="T341" s="5">
        <v>0</v>
      </c>
      <c r="U341" s="5">
        <v>0</v>
      </c>
      <c r="V341" s="5">
        <v>54</v>
      </c>
      <c r="W341" s="5">
        <v>0</v>
      </c>
      <c r="X341" s="5">
        <v>0</v>
      </c>
      <c r="Y341" s="5">
        <v>0</v>
      </c>
      <c r="Z341" s="5">
        <v>0</v>
      </c>
      <c r="AA341" s="6" t="s">
        <v>96</v>
      </c>
      <c r="AB341" s="6" t="s">
        <v>97</v>
      </c>
      <c r="AC341" s="7"/>
      <c r="AD341" s="7"/>
      <c r="AE341" s="7"/>
      <c r="AF341" s="7"/>
      <c r="AG341" s="7"/>
      <c r="AH341" s="7"/>
      <c r="AI341" s="6" t="s">
        <v>96</v>
      </c>
      <c r="AJ341" s="5"/>
      <c r="AK341" s="8">
        <v>0.8</v>
      </c>
      <c r="AL341" s="8">
        <v>0.1</v>
      </c>
      <c r="AM341" s="8">
        <v>0.1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v>0</v>
      </c>
      <c r="AU341" s="5">
        <v>100</v>
      </c>
      <c r="AV341" s="5">
        <v>30</v>
      </c>
      <c r="AW341" s="5">
        <v>70</v>
      </c>
      <c r="AX341" s="5">
        <v>0</v>
      </c>
      <c r="AY341" s="5">
        <v>0</v>
      </c>
      <c r="AZ341" s="5">
        <v>100</v>
      </c>
      <c r="BA341" s="5">
        <v>100</v>
      </c>
      <c r="BB341" s="5">
        <v>0</v>
      </c>
      <c r="BC341" s="5">
        <v>0</v>
      </c>
      <c r="BD341" s="5">
        <v>0</v>
      </c>
      <c r="BE341" s="5">
        <v>100</v>
      </c>
      <c r="BF341" s="5">
        <v>100</v>
      </c>
      <c r="BG341" s="5">
        <v>100</v>
      </c>
      <c r="BH341" s="5">
        <v>100</v>
      </c>
      <c r="BI341" s="5">
        <v>0</v>
      </c>
      <c r="BJ341" s="5">
        <v>0</v>
      </c>
      <c r="BK341" s="5">
        <v>0</v>
      </c>
      <c r="BL341" s="5">
        <v>100</v>
      </c>
      <c r="BM341" s="5">
        <v>100</v>
      </c>
      <c r="BN341" s="5">
        <v>4</v>
      </c>
      <c r="BO341" s="5" t="s">
        <v>97</v>
      </c>
      <c r="BP341" s="5" t="s">
        <v>97</v>
      </c>
      <c r="BQ341" s="5" t="s">
        <v>98</v>
      </c>
      <c r="BR341" s="6" t="s">
        <v>97</v>
      </c>
      <c r="BS341" s="6" t="s">
        <v>97</v>
      </c>
      <c r="BT341" s="6" t="s">
        <v>97</v>
      </c>
      <c r="BU341" s="6" t="s">
        <v>97</v>
      </c>
      <c r="BV341" s="6" t="s">
        <v>97</v>
      </c>
      <c r="BW341" s="5">
        <v>0</v>
      </c>
      <c r="BX341" s="5">
        <v>0</v>
      </c>
      <c r="BY341" s="5">
        <v>0</v>
      </c>
      <c r="BZ341" s="5">
        <v>0</v>
      </c>
      <c r="CA341" s="5">
        <v>0</v>
      </c>
      <c r="CB341" s="6" t="s">
        <v>98</v>
      </c>
      <c r="CC341" s="6" t="s">
        <v>98</v>
      </c>
      <c r="CD341" s="6" t="s">
        <v>98</v>
      </c>
      <c r="CE341" s="6" t="s">
        <v>98</v>
      </c>
      <c r="CF341" s="6" t="s">
        <v>98</v>
      </c>
      <c r="CG341" s="6" t="s">
        <v>97</v>
      </c>
      <c r="CH341" s="6" t="s">
        <v>97</v>
      </c>
      <c r="CI341" s="6" t="s">
        <v>97</v>
      </c>
      <c r="CJ341" s="5">
        <v>0</v>
      </c>
      <c r="CK341" s="5">
        <v>0</v>
      </c>
      <c r="CL341" s="5">
        <v>0</v>
      </c>
      <c r="CM341" s="5">
        <v>0</v>
      </c>
      <c r="CN341" s="5">
        <v>0</v>
      </c>
      <c r="CO341" s="5">
        <v>0</v>
      </c>
    </row>
    <row r="342" spans="1:93" x14ac:dyDescent="0.3">
      <c r="A342" s="2" t="s">
        <v>444</v>
      </c>
      <c r="B342" s="2" t="s">
        <v>499</v>
      </c>
      <c r="C342" s="2" t="s">
        <v>549</v>
      </c>
      <c r="D342" s="2" t="s">
        <v>550</v>
      </c>
      <c r="E342" s="6" t="s">
        <v>95</v>
      </c>
      <c r="F342" s="5">
        <v>304</v>
      </c>
      <c r="G342" s="5">
        <v>50</v>
      </c>
      <c r="H342" s="5">
        <v>3</v>
      </c>
      <c r="I342" s="5">
        <v>22</v>
      </c>
      <c r="J342" s="5">
        <v>0</v>
      </c>
      <c r="K342" s="5">
        <v>0</v>
      </c>
      <c r="L342" s="5">
        <v>0</v>
      </c>
      <c r="M342" s="5">
        <v>0</v>
      </c>
      <c r="N342" s="5">
        <v>27</v>
      </c>
      <c r="O342" s="5">
        <v>1</v>
      </c>
      <c r="P342" s="5">
        <v>0</v>
      </c>
      <c r="Q342" s="5">
        <v>158</v>
      </c>
      <c r="R342" s="5">
        <v>0</v>
      </c>
      <c r="S342" s="5">
        <v>0</v>
      </c>
      <c r="T342" s="5">
        <v>0</v>
      </c>
      <c r="U342" s="5">
        <v>0</v>
      </c>
      <c r="V342" s="5">
        <v>142</v>
      </c>
      <c r="W342" s="5">
        <v>4</v>
      </c>
      <c r="X342" s="5">
        <v>0</v>
      </c>
      <c r="Y342" s="5">
        <v>16</v>
      </c>
      <c r="Z342" s="5">
        <v>126</v>
      </c>
      <c r="AA342" s="6" t="s">
        <v>96</v>
      </c>
      <c r="AB342" s="6" t="s">
        <v>96</v>
      </c>
      <c r="AC342" s="7"/>
      <c r="AD342" s="7"/>
      <c r="AE342" s="7"/>
      <c r="AF342" s="7"/>
      <c r="AG342" s="7"/>
      <c r="AH342" s="7"/>
      <c r="AI342" s="6" t="s">
        <v>96</v>
      </c>
      <c r="AJ342" s="5"/>
      <c r="AK342" s="8">
        <v>0</v>
      </c>
      <c r="AL342" s="8">
        <v>0.1</v>
      </c>
      <c r="AM342" s="8">
        <v>0</v>
      </c>
      <c r="AN342" s="8">
        <v>0.9</v>
      </c>
      <c r="AO342" s="8">
        <v>0</v>
      </c>
      <c r="AP342" s="8">
        <v>0</v>
      </c>
      <c r="AQ342" s="8">
        <v>0</v>
      </c>
      <c r="AR342" s="8">
        <v>0</v>
      </c>
      <c r="AS342" s="8">
        <v>0</v>
      </c>
      <c r="AT342" s="8">
        <v>0</v>
      </c>
      <c r="AU342" s="5">
        <v>100</v>
      </c>
      <c r="AV342" s="5">
        <v>65</v>
      </c>
      <c r="AW342" s="5">
        <v>0</v>
      </c>
      <c r="AX342" s="5">
        <v>0</v>
      </c>
      <c r="AY342" s="5">
        <v>35</v>
      </c>
      <c r="AZ342" s="5">
        <v>100</v>
      </c>
      <c r="BA342" s="5">
        <v>65</v>
      </c>
      <c r="BB342" s="5">
        <v>0</v>
      </c>
      <c r="BC342" s="5">
        <v>0</v>
      </c>
      <c r="BD342" s="5">
        <v>35</v>
      </c>
      <c r="BE342" s="5">
        <v>100</v>
      </c>
      <c r="BF342" s="5">
        <v>100</v>
      </c>
      <c r="BG342" s="5">
        <v>55</v>
      </c>
      <c r="BH342" s="5">
        <v>0</v>
      </c>
      <c r="BI342" s="5">
        <v>0</v>
      </c>
      <c r="BJ342" s="5">
        <v>0</v>
      </c>
      <c r="BK342" s="5">
        <v>0</v>
      </c>
      <c r="BL342" s="5">
        <v>100</v>
      </c>
      <c r="BM342" s="5">
        <v>45</v>
      </c>
      <c r="BN342" s="5">
        <v>2</v>
      </c>
      <c r="BO342" s="5" t="s">
        <v>96</v>
      </c>
      <c r="BP342" s="5" t="s">
        <v>96</v>
      </c>
      <c r="BQ342" s="5">
        <v>3</v>
      </c>
      <c r="BR342" s="6" t="s">
        <v>97</v>
      </c>
      <c r="BS342" s="6" t="s">
        <v>97</v>
      </c>
      <c r="BT342" s="6" t="s">
        <v>97</v>
      </c>
      <c r="BU342" s="6" t="s">
        <v>96</v>
      </c>
      <c r="BV342" s="6" t="s">
        <v>96</v>
      </c>
      <c r="BW342" s="5">
        <v>1</v>
      </c>
      <c r="BX342" s="5">
        <v>1</v>
      </c>
      <c r="BY342" s="5">
        <v>3</v>
      </c>
      <c r="BZ342" s="5">
        <v>3</v>
      </c>
      <c r="CA342" s="5">
        <v>15</v>
      </c>
      <c r="CB342" s="6" t="s">
        <v>98</v>
      </c>
      <c r="CC342" s="6" t="s">
        <v>98</v>
      </c>
      <c r="CD342" s="6" t="s">
        <v>96</v>
      </c>
      <c r="CE342" s="6" t="s">
        <v>96</v>
      </c>
      <c r="CF342" s="6" t="s">
        <v>96</v>
      </c>
      <c r="CG342" s="6" t="s">
        <v>97</v>
      </c>
      <c r="CH342" s="6" t="s">
        <v>97</v>
      </c>
      <c r="CI342" s="6" t="s">
        <v>97</v>
      </c>
      <c r="CJ342" s="5">
        <v>1</v>
      </c>
      <c r="CK342" s="5">
        <v>15</v>
      </c>
      <c r="CL342" s="5">
        <v>15</v>
      </c>
      <c r="CM342" s="5">
        <v>1</v>
      </c>
      <c r="CN342" s="5">
        <v>1</v>
      </c>
      <c r="CO342" s="5">
        <v>1</v>
      </c>
    </row>
    <row r="343" spans="1:93" x14ac:dyDescent="0.3">
      <c r="A343" s="2" t="s">
        <v>444</v>
      </c>
      <c r="B343" s="2" t="s">
        <v>499</v>
      </c>
      <c r="C343" s="2" t="s">
        <v>551</v>
      </c>
      <c r="D343" s="2" t="s">
        <v>552</v>
      </c>
      <c r="E343" s="6" t="s">
        <v>102</v>
      </c>
      <c r="F343" s="5">
        <v>70</v>
      </c>
      <c r="G343" s="5">
        <v>8</v>
      </c>
      <c r="H343" s="5">
        <v>2</v>
      </c>
      <c r="I343" s="5">
        <v>6</v>
      </c>
      <c r="J343" s="5">
        <v>2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27</v>
      </c>
      <c r="R343" s="5">
        <v>43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6">
        <v>0</v>
      </c>
      <c r="AA343" s="6" t="s">
        <v>96</v>
      </c>
      <c r="AB343" s="6" t="s">
        <v>97</v>
      </c>
      <c r="AC343" s="7"/>
      <c r="AD343" s="7"/>
      <c r="AE343" s="7"/>
      <c r="AF343" s="7"/>
      <c r="AG343" s="7"/>
      <c r="AH343" s="7"/>
      <c r="AI343" s="6" t="s">
        <v>96</v>
      </c>
      <c r="AJ343" s="5"/>
      <c r="AK343" s="8">
        <v>1</v>
      </c>
      <c r="AL343" s="8">
        <v>0</v>
      </c>
      <c r="AM343" s="8">
        <v>0</v>
      </c>
      <c r="AN343" s="8">
        <v>0</v>
      </c>
      <c r="AO343" s="8">
        <v>0</v>
      </c>
      <c r="AP343" s="8">
        <v>0</v>
      </c>
      <c r="AQ343" s="8">
        <v>0</v>
      </c>
      <c r="AR343" s="8">
        <v>0</v>
      </c>
      <c r="AS343" s="8">
        <v>0</v>
      </c>
      <c r="AT343" s="8">
        <v>0</v>
      </c>
      <c r="AU343" s="5">
        <v>0</v>
      </c>
      <c r="AV343" s="5">
        <v>0</v>
      </c>
      <c r="AW343" s="5">
        <v>100</v>
      </c>
      <c r="AX343" s="5">
        <v>0</v>
      </c>
      <c r="AY343" s="5">
        <v>0</v>
      </c>
      <c r="AZ343" s="5">
        <v>0</v>
      </c>
      <c r="BA343" s="5">
        <v>0</v>
      </c>
      <c r="BB343" s="5">
        <v>100</v>
      </c>
      <c r="BC343" s="5">
        <v>0</v>
      </c>
      <c r="BD343" s="5">
        <v>0</v>
      </c>
      <c r="BE343" s="5">
        <v>100</v>
      </c>
      <c r="BF343" s="5">
        <v>100</v>
      </c>
      <c r="BG343" s="5">
        <v>100</v>
      </c>
      <c r="BH343" s="5">
        <v>100</v>
      </c>
      <c r="BI343" s="5">
        <v>0</v>
      </c>
      <c r="BJ343" s="5">
        <v>0</v>
      </c>
      <c r="BK343" s="5">
        <v>0</v>
      </c>
      <c r="BL343" s="5">
        <v>100</v>
      </c>
      <c r="BM343" s="5">
        <v>100</v>
      </c>
      <c r="BN343" s="5">
        <v>10</v>
      </c>
      <c r="BO343" s="5" t="s">
        <v>96</v>
      </c>
      <c r="BP343" s="5" t="s">
        <v>96</v>
      </c>
      <c r="BQ343" s="5">
        <v>10</v>
      </c>
      <c r="BR343" s="6" t="s">
        <v>97</v>
      </c>
      <c r="BS343" s="6" t="s">
        <v>97</v>
      </c>
      <c r="BT343" s="6" t="s">
        <v>97</v>
      </c>
      <c r="BU343" s="6" t="s">
        <v>97</v>
      </c>
      <c r="BV343" s="6" t="s">
        <v>97</v>
      </c>
      <c r="BW343" s="5">
        <v>0</v>
      </c>
      <c r="BX343" s="5">
        <v>2</v>
      </c>
      <c r="BY343" s="5">
        <v>2</v>
      </c>
      <c r="BZ343" s="5">
        <v>2</v>
      </c>
      <c r="CA343" s="5">
        <v>15</v>
      </c>
      <c r="CB343" s="6" t="s">
        <v>96</v>
      </c>
      <c r="CC343" s="6" t="s">
        <v>96</v>
      </c>
      <c r="CD343" s="6" t="s">
        <v>96</v>
      </c>
      <c r="CE343" s="6" t="s">
        <v>96</v>
      </c>
      <c r="CF343" s="6" t="s">
        <v>96</v>
      </c>
      <c r="CG343" s="6" t="s">
        <v>97</v>
      </c>
      <c r="CH343" s="6" t="s">
        <v>97</v>
      </c>
      <c r="CI343" s="6" t="s">
        <v>97</v>
      </c>
      <c r="CJ343" s="5">
        <v>2</v>
      </c>
      <c r="CK343" s="5">
        <v>2</v>
      </c>
      <c r="CL343" s="5">
        <v>15</v>
      </c>
      <c r="CM343" s="5">
        <v>0</v>
      </c>
      <c r="CN343" s="5">
        <v>3</v>
      </c>
      <c r="CO343" s="5">
        <v>0</v>
      </c>
    </row>
    <row r="344" spans="1:93" x14ac:dyDescent="0.3">
      <c r="A344" s="2" t="s">
        <v>444</v>
      </c>
      <c r="B344" s="2" t="s">
        <v>499</v>
      </c>
      <c r="C344" s="2" t="s">
        <v>553</v>
      </c>
      <c r="D344" s="2" t="s">
        <v>554</v>
      </c>
      <c r="E344" s="6" t="s">
        <v>102</v>
      </c>
      <c r="F344" s="5">
        <v>62</v>
      </c>
      <c r="G344" s="5">
        <v>4</v>
      </c>
      <c r="H344" s="5">
        <v>0</v>
      </c>
      <c r="I344" s="5">
        <v>0</v>
      </c>
      <c r="J344" s="5">
        <v>4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62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6" t="s">
        <v>96</v>
      </c>
      <c r="AB344" s="6" t="s">
        <v>97</v>
      </c>
      <c r="AC344" s="7"/>
      <c r="AD344" s="7"/>
      <c r="AE344" s="7"/>
      <c r="AF344" s="7"/>
      <c r="AG344" s="7"/>
      <c r="AH344" s="7"/>
      <c r="AI344" s="6" t="s">
        <v>96</v>
      </c>
      <c r="AJ344" s="5"/>
      <c r="AK344" s="8">
        <v>0.8</v>
      </c>
      <c r="AL344" s="8">
        <v>0.1</v>
      </c>
      <c r="AM344" s="8">
        <v>0</v>
      </c>
      <c r="AN344" s="8">
        <v>0</v>
      </c>
      <c r="AO344" s="8">
        <v>0</v>
      </c>
      <c r="AP344" s="8">
        <v>0</v>
      </c>
      <c r="AQ344" s="8">
        <v>0</v>
      </c>
      <c r="AR344" s="8">
        <v>0</v>
      </c>
      <c r="AS344" s="8">
        <v>0</v>
      </c>
      <c r="AT344" s="8">
        <v>0.1</v>
      </c>
      <c r="AU344" s="5">
        <v>100</v>
      </c>
      <c r="AV344" s="5">
        <v>20</v>
      </c>
      <c r="AW344" s="5">
        <v>80</v>
      </c>
      <c r="AX344" s="5">
        <v>0</v>
      </c>
      <c r="AY344" s="5">
        <v>0</v>
      </c>
      <c r="AZ344" s="5">
        <v>0</v>
      </c>
      <c r="BA344" s="5">
        <v>0</v>
      </c>
      <c r="BB344" s="5">
        <v>40</v>
      </c>
      <c r="BC344" s="5">
        <v>0</v>
      </c>
      <c r="BD344" s="5">
        <v>60</v>
      </c>
      <c r="BE344" s="5">
        <v>100</v>
      </c>
      <c r="BF344" s="5">
        <v>90</v>
      </c>
      <c r="BG344" s="5">
        <v>100</v>
      </c>
      <c r="BH344" s="5">
        <v>100</v>
      </c>
      <c r="BI344" s="5">
        <v>10</v>
      </c>
      <c r="BJ344" s="5">
        <v>0</v>
      </c>
      <c r="BK344" s="5">
        <v>10</v>
      </c>
      <c r="BL344" s="5">
        <v>90</v>
      </c>
      <c r="BM344" s="5">
        <v>80</v>
      </c>
      <c r="BN344" s="5">
        <v>2</v>
      </c>
      <c r="BO344" s="5" t="s">
        <v>96</v>
      </c>
      <c r="BP344" s="5" t="s">
        <v>96</v>
      </c>
      <c r="BQ344" s="5">
        <v>2</v>
      </c>
      <c r="BR344" s="6" t="s">
        <v>96</v>
      </c>
      <c r="BS344" s="6" t="s">
        <v>97</v>
      </c>
      <c r="BT344" s="6" t="s">
        <v>97</v>
      </c>
      <c r="BU344" s="6" t="s">
        <v>97</v>
      </c>
      <c r="BV344" s="6" t="s">
        <v>97</v>
      </c>
      <c r="BW344" s="5">
        <v>0</v>
      </c>
      <c r="BX344" s="5">
        <v>0</v>
      </c>
      <c r="BY344" s="5">
        <v>3</v>
      </c>
      <c r="BZ344" s="5">
        <v>17</v>
      </c>
      <c r="CA344" s="5">
        <v>17</v>
      </c>
      <c r="CB344" s="6" t="s">
        <v>98</v>
      </c>
      <c r="CC344" s="6" t="s">
        <v>98</v>
      </c>
      <c r="CD344" s="6" t="s">
        <v>96</v>
      </c>
      <c r="CE344" s="6" t="s">
        <v>98</v>
      </c>
      <c r="CF344" s="6" t="s">
        <v>96</v>
      </c>
      <c r="CG344" s="6" t="s">
        <v>97</v>
      </c>
      <c r="CH344" s="6" t="s">
        <v>97</v>
      </c>
      <c r="CI344" s="6" t="s">
        <v>97</v>
      </c>
      <c r="CJ344" s="5">
        <v>3</v>
      </c>
      <c r="CK344" s="5">
        <v>10</v>
      </c>
      <c r="CL344" s="5">
        <v>6</v>
      </c>
      <c r="CM344" s="5">
        <v>0</v>
      </c>
      <c r="CN344" s="5">
        <v>11</v>
      </c>
      <c r="CO344" s="5">
        <v>0</v>
      </c>
    </row>
    <row r="345" spans="1:93" x14ac:dyDescent="0.3">
      <c r="A345" s="2" t="s">
        <v>444</v>
      </c>
      <c r="B345" s="2" t="s">
        <v>499</v>
      </c>
      <c r="C345" s="2" t="s">
        <v>553</v>
      </c>
      <c r="D345" s="2" t="s">
        <v>555</v>
      </c>
      <c r="E345" s="6" t="s">
        <v>95</v>
      </c>
      <c r="F345" s="5">
        <v>134</v>
      </c>
      <c r="G345" s="5">
        <v>17</v>
      </c>
      <c r="H345" s="5">
        <v>0</v>
      </c>
      <c r="I345" s="5">
        <v>0</v>
      </c>
      <c r="J345" s="5">
        <v>5</v>
      </c>
      <c r="K345" s="5">
        <v>0</v>
      </c>
      <c r="L345" s="5">
        <v>0</v>
      </c>
      <c r="M345" s="5">
        <v>0</v>
      </c>
      <c r="N345" s="5">
        <v>12</v>
      </c>
      <c r="O345" s="5">
        <v>0</v>
      </c>
      <c r="P345" s="5">
        <v>0</v>
      </c>
      <c r="Q345" s="5">
        <v>0</v>
      </c>
      <c r="R345" s="5">
        <v>84</v>
      </c>
      <c r="S345" s="5">
        <v>0</v>
      </c>
      <c r="T345" s="5">
        <v>0</v>
      </c>
      <c r="U345" s="5">
        <v>0</v>
      </c>
      <c r="V345" s="5">
        <v>50</v>
      </c>
      <c r="W345" s="5">
        <v>0</v>
      </c>
      <c r="X345" s="5">
        <v>0</v>
      </c>
      <c r="Y345" s="5">
        <v>0</v>
      </c>
      <c r="Z345" s="5">
        <v>0</v>
      </c>
      <c r="AA345" s="6" t="s">
        <v>96</v>
      </c>
      <c r="AB345" s="6" t="s">
        <v>96</v>
      </c>
      <c r="AC345" s="7"/>
      <c r="AD345" s="7"/>
      <c r="AE345" s="7"/>
      <c r="AF345" s="7"/>
      <c r="AG345" s="7"/>
      <c r="AH345" s="7"/>
      <c r="AI345" s="6" t="s">
        <v>96</v>
      </c>
      <c r="AJ345" s="5"/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1</v>
      </c>
      <c r="AQ345" s="8">
        <v>0</v>
      </c>
      <c r="AR345" s="8">
        <v>0</v>
      </c>
      <c r="AS345" s="8">
        <v>0</v>
      </c>
      <c r="AT345" s="8">
        <v>0</v>
      </c>
      <c r="AU345" s="5">
        <v>100</v>
      </c>
      <c r="AV345" s="5">
        <v>20</v>
      </c>
      <c r="AW345" s="5">
        <v>80</v>
      </c>
      <c r="AX345" s="5">
        <v>0</v>
      </c>
      <c r="AY345" s="5">
        <v>0</v>
      </c>
      <c r="AZ345" s="5">
        <v>0</v>
      </c>
      <c r="BA345" s="5">
        <v>0</v>
      </c>
      <c r="BB345" s="5">
        <v>40</v>
      </c>
      <c r="BC345" s="5">
        <v>0</v>
      </c>
      <c r="BD345" s="5">
        <v>60</v>
      </c>
      <c r="BE345" s="5">
        <v>100</v>
      </c>
      <c r="BF345" s="5">
        <v>30</v>
      </c>
      <c r="BG345" s="5">
        <v>100</v>
      </c>
      <c r="BH345" s="5">
        <v>100</v>
      </c>
      <c r="BI345" s="5">
        <v>10</v>
      </c>
      <c r="BJ345" s="5">
        <v>0</v>
      </c>
      <c r="BK345" s="5">
        <v>10</v>
      </c>
      <c r="BL345" s="5">
        <v>90</v>
      </c>
      <c r="BM345" s="5">
        <v>80</v>
      </c>
      <c r="BN345" s="5">
        <v>2</v>
      </c>
      <c r="BO345" s="5" t="s">
        <v>96</v>
      </c>
      <c r="BP345" s="5" t="s">
        <v>96</v>
      </c>
      <c r="BQ345" s="5">
        <v>2</v>
      </c>
      <c r="BR345" s="6" t="s">
        <v>96</v>
      </c>
      <c r="BS345" s="6" t="s">
        <v>97</v>
      </c>
      <c r="BT345" s="6" t="s">
        <v>97</v>
      </c>
      <c r="BU345" s="6" t="s">
        <v>97</v>
      </c>
      <c r="BV345" s="6" t="s">
        <v>97</v>
      </c>
      <c r="BW345" s="5">
        <v>1</v>
      </c>
      <c r="BX345" s="5">
        <v>1</v>
      </c>
      <c r="BY345" s="5">
        <v>3</v>
      </c>
      <c r="BZ345" s="5">
        <v>17</v>
      </c>
      <c r="CA345" s="5">
        <v>17</v>
      </c>
      <c r="CB345" s="6" t="s">
        <v>98</v>
      </c>
      <c r="CC345" s="6" t="s">
        <v>98</v>
      </c>
      <c r="CD345" s="6" t="s">
        <v>96</v>
      </c>
      <c r="CE345" s="6" t="s">
        <v>98</v>
      </c>
      <c r="CF345" s="6" t="s">
        <v>96</v>
      </c>
      <c r="CG345" s="6" t="s">
        <v>97</v>
      </c>
      <c r="CH345" s="6" t="s">
        <v>97</v>
      </c>
      <c r="CI345" s="7" t="s">
        <v>97</v>
      </c>
      <c r="CJ345" s="5">
        <v>3</v>
      </c>
      <c r="CK345" s="5">
        <v>10</v>
      </c>
      <c r="CL345" s="5">
        <v>6</v>
      </c>
      <c r="CM345" s="5">
        <v>0</v>
      </c>
      <c r="CN345" s="5">
        <v>11</v>
      </c>
      <c r="CO345" s="5">
        <v>0</v>
      </c>
    </row>
    <row r="346" spans="1:93" x14ac:dyDescent="0.3">
      <c r="A346" s="2" t="s">
        <v>444</v>
      </c>
      <c r="B346" s="2" t="s">
        <v>499</v>
      </c>
      <c r="C346" s="2" t="s">
        <v>553</v>
      </c>
      <c r="D346" s="2" t="s">
        <v>556</v>
      </c>
      <c r="E346" s="6" t="s">
        <v>95</v>
      </c>
      <c r="F346" s="5">
        <v>38</v>
      </c>
      <c r="G346" s="5">
        <v>4</v>
      </c>
      <c r="H346" s="5">
        <v>0</v>
      </c>
      <c r="I346" s="5">
        <v>0</v>
      </c>
      <c r="J346" s="5">
        <v>4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38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6" t="s">
        <v>96</v>
      </c>
      <c r="AB346" s="6" t="s">
        <v>97</v>
      </c>
      <c r="AC346" s="7"/>
      <c r="AD346" s="7"/>
      <c r="AE346" s="7"/>
      <c r="AF346" s="7"/>
      <c r="AG346" s="7"/>
      <c r="AH346" s="7"/>
      <c r="AI346" s="6" t="s">
        <v>96</v>
      </c>
      <c r="AJ346" s="5"/>
      <c r="AK346" s="8">
        <v>0.9</v>
      </c>
      <c r="AL346" s="8">
        <v>0</v>
      </c>
      <c r="AM346" s="8">
        <v>0</v>
      </c>
      <c r="AN346" s="8">
        <v>0</v>
      </c>
      <c r="AO346" s="8">
        <v>0</v>
      </c>
      <c r="AP346" s="8">
        <v>0.1</v>
      </c>
      <c r="AQ346" s="8">
        <v>0</v>
      </c>
      <c r="AR346" s="8">
        <v>0</v>
      </c>
      <c r="AS346" s="8">
        <v>0</v>
      </c>
      <c r="AT346" s="8">
        <v>0</v>
      </c>
      <c r="AU346" s="5">
        <v>100</v>
      </c>
      <c r="AV346" s="5">
        <v>10</v>
      </c>
      <c r="AW346" s="5">
        <v>90</v>
      </c>
      <c r="AX346" s="5">
        <v>0</v>
      </c>
      <c r="AY346" s="5">
        <v>0</v>
      </c>
      <c r="AZ346" s="5">
        <v>0</v>
      </c>
      <c r="BA346" s="5">
        <v>0</v>
      </c>
      <c r="BB346" s="5">
        <v>10</v>
      </c>
      <c r="BC346" s="5">
        <v>0</v>
      </c>
      <c r="BD346" s="5">
        <v>90</v>
      </c>
      <c r="BE346" s="5">
        <v>100</v>
      </c>
      <c r="BF346" s="5">
        <v>90</v>
      </c>
      <c r="BG346" s="5">
        <v>100</v>
      </c>
      <c r="BH346" s="5">
        <v>100</v>
      </c>
      <c r="BI346" s="5">
        <v>0</v>
      </c>
      <c r="BJ346" s="5">
        <v>0</v>
      </c>
      <c r="BK346" s="5">
        <v>0</v>
      </c>
      <c r="BL346" s="5">
        <v>100</v>
      </c>
      <c r="BM346" s="5">
        <v>90</v>
      </c>
      <c r="BN346" s="5">
        <v>2</v>
      </c>
      <c r="BO346" s="5" t="s">
        <v>96</v>
      </c>
      <c r="BP346" s="5" t="s">
        <v>96</v>
      </c>
      <c r="BQ346" s="5">
        <v>1</v>
      </c>
      <c r="BR346" s="6" t="s">
        <v>96</v>
      </c>
      <c r="BS346" s="6" t="s">
        <v>97</v>
      </c>
      <c r="BT346" s="6" t="s">
        <v>97</v>
      </c>
      <c r="BU346" s="6" t="s">
        <v>97</v>
      </c>
      <c r="BV346" s="6" t="s">
        <v>97</v>
      </c>
      <c r="BW346" s="5">
        <v>0</v>
      </c>
      <c r="BX346" s="5">
        <v>0</v>
      </c>
      <c r="BY346" s="5">
        <v>3</v>
      </c>
      <c r="BZ346" s="5">
        <v>17</v>
      </c>
      <c r="CA346" s="5">
        <v>17</v>
      </c>
      <c r="CB346" s="6" t="s">
        <v>98</v>
      </c>
      <c r="CC346" s="6" t="s">
        <v>98</v>
      </c>
      <c r="CD346" s="6" t="s">
        <v>96</v>
      </c>
      <c r="CE346" s="6" t="s">
        <v>98</v>
      </c>
      <c r="CF346" s="6" t="s">
        <v>96</v>
      </c>
      <c r="CG346" s="6" t="s">
        <v>97</v>
      </c>
      <c r="CH346" s="6" t="s">
        <v>97</v>
      </c>
      <c r="CI346" s="7" t="s">
        <v>97</v>
      </c>
      <c r="CJ346" s="5">
        <v>3</v>
      </c>
      <c r="CK346" s="5">
        <v>10</v>
      </c>
      <c r="CL346" s="5">
        <v>6</v>
      </c>
      <c r="CM346" s="5">
        <v>0</v>
      </c>
      <c r="CN346" s="5">
        <v>11</v>
      </c>
      <c r="CO346" s="5">
        <v>0</v>
      </c>
    </row>
    <row r="347" spans="1:93" x14ac:dyDescent="0.3">
      <c r="A347" s="2" t="s">
        <v>444</v>
      </c>
      <c r="B347" s="2" t="s">
        <v>499</v>
      </c>
      <c r="C347" s="2" t="s">
        <v>557</v>
      </c>
      <c r="D347" s="2" t="s">
        <v>558</v>
      </c>
      <c r="E347" s="6" t="s">
        <v>102</v>
      </c>
      <c r="F347" s="5">
        <v>225</v>
      </c>
      <c r="G347" s="5">
        <v>44</v>
      </c>
      <c r="H347" s="5">
        <v>0</v>
      </c>
      <c r="I347" s="5">
        <v>0</v>
      </c>
      <c r="J347" s="5">
        <v>0</v>
      </c>
      <c r="K347" s="5">
        <v>0</v>
      </c>
      <c r="L347" s="5">
        <v>32</v>
      </c>
      <c r="M347" s="5">
        <v>2</v>
      </c>
      <c r="N347" s="5">
        <v>10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184</v>
      </c>
      <c r="U347" s="5">
        <v>6</v>
      </c>
      <c r="V347" s="5">
        <v>35</v>
      </c>
      <c r="W347" s="5">
        <v>0</v>
      </c>
      <c r="X347" s="5">
        <v>0</v>
      </c>
      <c r="Y347" s="5">
        <v>0</v>
      </c>
      <c r="Z347" s="5">
        <v>0</v>
      </c>
      <c r="AA347" s="6" t="s">
        <v>96</v>
      </c>
      <c r="AB347" s="6" t="s">
        <v>96</v>
      </c>
      <c r="AC347" s="6" t="s">
        <v>96</v>
      </c>
      <c r="AD347" s="7"/>
      <c r="AE347" s="7"/>
      <c r="AF347" s="7"/>
      <c r="AG347" s="7"/>
      <c r="AH347" s="7"/>
      <c r="AI347" s="6" t="s">
        <v>96</v>
      </c>
      <c r="AJ347" s="5"/>
      <c r="AK347" s="8">
        <v>0</v>
      </c>
      <c r="AL347" s="8">
        <v>0.5</v>
      </c>
      <c r="AM347" s="8">
        <v>0</v>
      </c>
      <c r="AN347" s="8">
        <v>0.5</v>
      </c>
      <c r="AO347" s="8">
        <v>0</v>
      </c>
      <c r="AP347" s="8">
        <v>0</v>
      </c>
      <c r="AQ347" s="8">
        <v>0</v>
      </c>
      <c r="AR347" s="8">
        <v>0</v>
      </c>
      <c r="AS347" s="8">
        <v>0</v>
      </c>
      <c r="AT347" s="8">
        <v>0</v>
      </c>
      <c r="AU347" s="5">
        <v>30</v>
      </c>
      <c r="AV347" s="5">
        <v>30</v>
      </c>
      <c r="AW347" s="5">
        <v>0</v>
      </c>
      <c r="AX347" s="5">
        <v>70</v>
      </c>
      <c r="AY347" s="5">
        <v>0</v>
      </c>
      <c r="AZ347" s="5">
        <v>0</v>
      </c>
      <c r="BA347" s="5">
        <v>0</v>
      </c>
      <c r="BB347" s="5">
        <v>0</v>
      </c>
      <c r="BC347" s="5">
        <v>0</v>
      </c>
      <c r="BD347" s="5">
        <v>100</v>
      </c>
      <c r="BE347" s="5">
        <v>100</v>
      </c>
      <c r="BF347" s="5">
        <v>65</v>
      </c>
      <c r="BG347" s="5">
        <v>85</v>
      </c>
      <c r="BH347" s="5">
        <v>0</v>
      </c>
      <c r="BI347" s="5">
        <v>0</v>
      </c>
      <c r="BJ347" s="5">
        <v>0</v>
      </c>
      <c r="BK347" s="5">
        <v>0</v>
      </c>
      <c r="BL347" s="5">
        <v>100</v>
      </c>
      <c r="BM347" s="5">
        <v>100</v>
      </c>
      <c r="BN347" s="5">
        <v>1</v>
      </c>
      <c r="BO347" s="5" t="s">
        <v>96</v>
      </c>
      <c r="BP347" s="5" t="s">
        <v>96</v>
      </c>
      <c r="BQ347" s="5">
        <v>3</v>
      </c>
      <c r="BR347" s="6" t="s">
        <v>97</v>
      </c>
      <c r="BS347" s="6" t="s">
        <v>97</v>
      </c>
      <c r="BT347" s="6" t="s">
        <v>97</v>
      </c>
      <c r="BU347" s="6" t="s">
        <v>97</v>
      </c>
      <c r="BV347" s="6" t="s">
        <v>97</v>
      </c>
      <c r="BW347" s="5">
        <v>0</v>
      </c>
      <c r="BX347" s="5">
        <v>0</v>
      </c>
      <c r="BY347" s="5">
        <v>12</v>
      </c>
      <c r="BZ347" s="5">
        <v>25</v>
      </c>
      <c r="CA347" s="5">
        <v>20</v>
      </c>
      <c r="CB347" s="6" t="s">
        <v>98</v>
      </c>
      <c r="CC347" s="6" t="s">
        <v>98</v>
      </c>
      <c r="CD347" s="6" t="s">
        <v>96</v>
      </c>
      <c r="CE347" s="6" t="s">
        <v>96</v>
      </c>
      <c r="CF347" s="6" t="s">
        <v>96</v>
      </c>
      <c r="CG347" s="6" t="s">
        <v>97</v>
      </c>
      <c r="CH347" s="6" t="s">
        <v>97</v>
      </c>
      <c r="CI347" s="6" t="s">
        <v>96</v>
      </c>
      <c r="CJ347" s="5">
        <v>0</v>
      </c>
      <c r="CK347" s="5">
        <v>0</v>
      </c>
      <c r="CL347" s="5">
        <v>0</v>
      </c>
      <c r="CM347" s="5">
        <v>2</v>
      </c>
      <c r="CN347" s="5">
        <v>0</v>
      </c>
      <c r="CO347" s="5">
        <v>1</v>
      </c>
    </row>
    <row r="348" spans="1:93" x14ac:dyDescent="0.3">
      <c r="A348" s="2" t="s">
        <v>444</v>
      </c>
      <c r="B348" s="2" t="s">
        <v>499</v>
      </c>
      <c r="C348" s="2" t="s">
        <v>559</v>
      </c>
      <c r="D348" s="2" t="s">
        <v>110</v>
      </c>
      <c r="E348" s="6" t="s">
        <v>95</v>
      </c>
      <c r="F348" s="5">
        <v>139</v>
      </c>
      <c r="G348" s="5">
        <v>14</v>
      </c>
      <c r="H348" s="5">
        <v>0</v>
      </c>
      <c r="I348" s="5">
        <v>0</v>
      </c>
      <c r="J348" s="5">
        <v>7</v>
      </c>
      <c r="K348" s="5">
        <v>5</v>
      </c>
      <c r="L348" s="5">
        <v>0</v>
      </c>
      <c r="M348" s="5">
        <v>1</v>
      </c>
      <c r="N348" s="5">
        <v>1</v>
      </c>
      <c r="O348" s="5">
        <v>0</v>
      </c>
      <c r="P348" s="5">
        <v>0</v>
      </c>
      <c r="Q348" s="5">
        <v>0</v>
      </c>
      <c r="R348" s="5">
        <v>101</v>
      </c>
      <c r="S348" s="5">
        <v>25</v>
      </c>
      <c r="T348" s="5">
        <v>0</v>
      </c>
      <c r="U348" s="5">
        <v>6</v>
      </c>
      <c r="V348" s="5">
        <v>7</v>
      </c>
      <c r="W348" s="5">
        <v>0</v>
      </c>
      <c r="X348" s="5">
        <v>0</v>
      </c>
      <c r="Y348" s="5">
        <v>0</v>
      </c>
      <c r="Z348" s="6">
        <v>0</v>
      </c>
      <c r="AA348" s="6" t="s">
        <v>96</v>
      </c>
      <c r="AB348" s="6" t="s">
        <v>97</v>
      </c>
      <c r="AC348" s="7"/>
      <c r="AD348" s="7"/>
      <c r="AE348" s="7"/>
      <c r="AF348" s="7"/>
      <c r="AG348" s="7"/>
      <c r="AH348" s="7"/>
      <c r="AI348" s="6" t="s">
        <v>96</v>
      </c>
      <c r="AJ348" s="5"/>
      <c r="AK348" s="8">
        <v>0.45</v>
      </c>
      <c r="AL348" s="8">
        <v>0</v>
      </c>
      <c r="AM348" s="8">
        <v>0.35</v>
      </c>
      <c r="AN348" s="8">
        <v>0.2</v>
      </c>
      <c r="AO348" s="8">
        <v>0</v>
      </c>
      <c r="AP348" s="8">
        <v>0</v>
      </c>
      <c r="AQ348" s="8">
        <v>0</v>
      </c>
      <c r="AR348" s="8">
        <v>0</v>
      </c>
      <c r="AS348" s="8">
        <v>0</v>
      </c>
      <c r="AT348" s="8">
        <v>0</v>
      </c>
      <c r="AU348" s="5">
        <v>0</v>
      </c>
      <c r="AV348" s="5">
        <v>0</v>
      </c>
      <c r="AW348" s="5">
        <v>80</v>
      </c>
      <c r="AX348" s="5">
        <v>20</v>
      </c>
      <c r="AY348" s="5">
        <v>0</v>
      </c>
      <c r="AZ348" s="5">
        <v>0</v>
      </c>
      <c r="BA348" s="5">
        <v>0</v>
      </c>
      <c r="BB348" s="5">
        <v>1</v>
      </c>
      <c r="BC348" s="5">
        <v>0</v>
      </c>
      <c r="BD348" s="5">
        <v>99</v>
      </c>
      <c r="BE348" s="5">
        <v>100</v>
      </c>
      <c r="BF348" s="5">
        <v>95</v>
      </c>
      <c r="BG348" s="5">
        <v>100</v>
      </c>
      <c r="BH348" s="5">
        <v>2</v>
      </c>
      <c r="BI348" s="5">
        <v>2</v>
      </c>
      <c r="BJ348" s="5">
        <v>0</v>
      </c>
      <c r="BK348" s="5">
        <v>1</v>
      </c>
      <c r="BL348" s="5">
        <v>99</v>
      </c>
      <c r="BM348" s="5">
        <v>100</v>
      </c>
      <c r="BN348" s="5">
        <v>2</v>
      </c>
      <c r="BO348" s="5" t="s">
        <v>96</v>
      </c>
      <c r="BP348" s="5" t="s">
        <v>97</v>
      </c>
      <c r="BQ348" s="5" t="s">
        <v>98</v>
      </c>
      <c r="BR348" s="6" t="s">
        <v>97</v>
      </c>
      <c r="BS348" s="6" t="s">
        <v>97</v>
      </c>
      <c r="BT348" s="6" t="s">
        <v>97</v>
      </c>
      <c r="BU348" s="6" t="s">
        <v>96</v>
      </c>
      <c r="BV348" s="6" t="s">
        <v>96</v>
      </c>
      <c r="BW348" s="5">
        <v>0</v>
      </c>
      <c r="BX348" s="5">
        <v>5</v>
      </c>
      <c r="BY348" s="5">
        <v>5</v>
      </c>
      <c r="BZ348" s="5">
        <v>14</v>
      </c>
      <c r="CA348" s="5">
        <v>14</v>
      </c>
      <c r="CB348" s="6" t="s">
        <v>98</v>
      </c>
      <c r="CC348" s="6" t="s">
        <v>96</v>
      </c>
      <c r="CD348" s="6" t="s">
        <v>96</v>
      </c>
      <c r="CE348" s="6" t="s">
        <v>96</v>
      </c>
      <c r="CF348" s="6" t="s">
        <v>96</v>
      </c>
      <c r="CG348" s="6" t="s">
        <v>96</v>
      </c>
      <c r="CH348" s="6" t="s">
        <v>96</v>
      </c>
      <c r="CI348" s="6" t="s">
        <v>97</v>
      </c>
      <c r="CJ348" s="5">
        <v>5</v>
      </c>
      <c r="CK348" s="5">
        <v>5</v>
      </c>
      <c r="CL348" s="5">
        <v>14</v>
      </c>
      <c r="CM348" s="5">
        <v>0</v>
      </c>
      <c r="CN348" s="5">
        <v>0</v>
      </c>
      <c r="CO348" s="5">
        <v>0</v>
      </c>
    </row>
    <row r="349" spans="1:93" x14ac:dyDescent="0.3">
      <c r="A349" s="2" t="s">
        <v>444</v>
      </c>
      <c r="B349" s="2" t="s">
        <v>499</v>
      </c>
      <c r="C349" s="2" t="s">
        <v>560</v>
      </c>
      <c r="D349" s="2" t="s">
        <v>561</v>
      </c>
      <c r="E349" s="6" t="s">
        <v>104</v>
      </c>
      <c r="F349" s="5">
        <v>45</v>
      </c>
      <c r="G349" s="5">
        <v>7</v>
      </c>
      <c r="H349" s="5">
        <v>0</v>
      </c>
      <c r="I349" s="5">
        <v>0</v>
      </c>
      <c r="J349" s="5">
        <v>7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45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6" t="s">
        <v>96</v>
      </c>
      <c r="AB349" s="6" t="s">
        <v>97</v>
      </c>
      <c r="AC349" s="7"/>
      <c r="AD349" s="7"/>
      <c r="AE349" s="9" t="s">
        <v>96</v>
      </c>
      <c r="AF349" s="7"/>
      <c r="AG349" s="7"/>
      <c r="AH349" s="7"/>
      <c r="AI349" s="7"/>
      <c r="AJ349" s="5">
        <v>300</v>
      </c>
      <c r="AK349" s="8">
        <v>0.1</v>
      </c>
      <c r="AL349" s="8">
        <v>0</v>
      </c>
      <c r="AM349" s="8">
        <v>0</v>
      </c>
      <c r="AN349" s="8">
        <v>0</v>
      </c>
      <c r="AO349" s="8">
        <v>0.8</v>
      </c>
      <c r="AP349" s="8">
        <v>0</v>
      </c>
      <c r="AQ349" s="8">
        <v>0.1</v>
      </c>
      <c r="AR349" s="8">
        <v>0</v>
      </c>
      <c r="AS349" s="8">
        <v>0</v>
      </c>
      <c r="AT349" s="8">
        <v>0</v>
      </c>
      <c r="AU349" s="5">
        <v>0</v>
      </c>
      <c r="AV349" s="5">
        <v>0</v>
      </c>
      <c r="AW349" s="5">
        <v>100</v>
      </c>
      <c r="AX349" s="5">
        <v>0</v>
      </c>
      <c r="AY349" s="5">
        <v>0</v>
      </c>
      <c r="AZ349" s="5">
        <v>0</v>
      </c>
      <c r="BA349" s="5">
        <v>0</v>
      </c>
      <c r="BB349" s="5">
        <v>0</v>
      </c>
      <c r="BC349" s="5">
        <v>0</v>
      </c>
      <c r="BD349" s="5">
        <v>100</v>
      </c>
      <c r="BE349" s="5">
        <v>100</v>
      </c>
      <c r="BF349" s="5">
        <v>100</v>
      </c>
      <c r="BG349" s="5">
        <v>100</v>
      </c>
      <c r="BH349" s="5">
        <v>0</v>
      </c>
      <c r="BI349" s="5">
        <v>0</v>
      </c>
      <c r="BJ349" s="5">
        <v>0</v>
      </c>
      <c r="BK349" s="5">
        <v>0</v>
      </c>
      <c r="BL349" s="5">
        <v>100</v>
      </c>
      <c r="BM349" s="5">
        <v>100</v>
      </c>
      <c r="BN349" s="5">
        <v>2</v>
      </c>
      <c r="BO349" s="5" t="s">
        <v>96</v>
      </c>
      <c r="BP349" s="5" t="s">
        <v>97</v>
      </c>
      <c r="BQ349" s="5" t="s">
        <v>98</v>
      </c>
      <c r="BR349" s="6" t="s">
        <v>97</v>
      </c>
      <c r="BS349" s="6" t="s">
        <v>97</v>
      </c>
      <c r="BT349" s="6" t="s">
        <v>97</v>
      </c>
      <c r="BU349" s="6" t="s">
        <v>97</v>
      </c>
      <c r="BV349" s="6" t="s">
        <v>97</v>
      </c>
      <c r="BW349" s="5">
        <v>3</v>
      </c>
      <c r="BX349" s="5">
        <v>3</v>
      </c>
      <c r="BY349" s="5">
        <v>3</v>
      </c>
      <c r="BZ349" s="5">
        <v>0</v>
      </c>
      <c r="CA349" s="5">
        <v>30</v>
      </c>
      <c r="CB349" s="6" t="s">
        <v>96</v>
      </c>
      <c r="CC349" s="6" t="s">
        <v>96</v>
      </c>
      <c r="CD349" s="6" t="s">
        <v>96</v>
      </c>
      <c r="CE349" s="6" t="s">
        <v>96</v>
      </c>
      <c r="CF349" s="6" t="s">
        <v>96</v>
      </c>
      <c r="CG349" s="6" t="s">
        <v>97</v>
      </c>
      <c r="CH349" s="6" t="s">
        <v>97</v>
      </c>
      <c r="CI349" s="6" t="s">
        <v>97</v>
      </c>
      <c r="CJ349" s="5">
        <v>3</v>
      </c>
      <c r="CK349" s="5">
        <v>3</v>
      </c>
      <c r="CL349" s="5">
        <v>30</v>
      </c>
      <c r="CM349" s="5">
        <v>0</v>
      </c>
      <c r="CN349" s="5">
        <v>0</v>
      </c>
      <c r="CO349" s="5">
        <v>3</v>
      </c>
    </row>
    <row r="350" spans="1:93" x14ac:dyDescent="0.3">
      <c r="A350" s="2" t="s">
        <v>444</v>
      </c>
      <c r="B350" s="2" t="s">
        <v>499</v>
      </c>
      <c r="C350" s="2" t="s">
        <v>562</v>
      </c>
      <c r="D350" s="2" t="s">
        <v>563</v>
      </c>
      <c r="E350" s="6" t="s">
        <v>95</v>
      </c>
      <c r="F350" s="5">
        <v>41</v>
      </c>
      <c r="G350" s="5">
        <v>5</v>
      </c>
      <c r="H350" s="5">
        <v>0</v>
      </c>
      <c r="I350" s="5">
        <v>0</v>
      </c>
      <c r="J350" s="5">
        <v>4</v>
      </c>
      <c r="K350" s="5">
        <v>1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31</v>
      </c>
      <c r="S350" s="5">
        <v>10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6" t="s">
        <v>96</v>
      </c>
      <c r="AB350" s="6" t="s">
        <v>97</v>
      </c>
      <c r="AC350" s="7"/>
      <c r="AD350" s="7"/>
      <c r="AE350" s="7"/>
      <c r="AF350" s="7"/>
      <c r="AG350" s="7"/>
      <c r="AH350" s="7"/>
      <c r="AI350" s="6" t="s">
        <v>96</v>
      </c>
      <c r="AJ350" s="5"/>
      <c r="AK350" s="8">
        <v>1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0</v>
      </c>
      <c r="AU350" s="5">
        <v>0</v>
      </c>
      <c r="AV350" s="5">
        <v>0</v>
      </c>
      <c r="AW350" s="5">
        <v>100</v>
      </c>
      <c r="AX350" s="5">
        <v>0</v>
      </c>
      <c r="AY350" s="5">
        <v>0</v>
      </c>
      <c r="AZ350" s="5">
        <v>0</v>
      </c>
      <c r="BA350" s="5">
        <v>0</v>
      </c>
      <c r="BB350" s="5">
        <v>100</v>
      </c>
      <c r="BC350" s="5">
        <v>0</v>
      </c>
      <c r="BD350" s="5">
        <v>0</v>
      </c>
      <c r="BE350" s="5">
        <v>100</v>
      </c>
      <c r="BF350" s="5">
        <v>100</v>
      </c>
      <c r="BG350" s="5">
        <v>100</v>
      </c>
      <c r="BH350" s="5">
        <v>0</v>
      </c>
      <c r="BI350" s="5">
        <v>0</v>
      </c>
      <c r="BJ350" s="5">
        <v>0</v>
      </c>
      <c r="BK350" s="5">
        <v>0</v>
      </c>
      <c r="BL350" s="5">
        <v>100</v>
      </c>
      <c r="BM350" s="5">
        <v>100</v>
      </c>
      <c r="BN350" s="5">
        <v>2</v>
      </c>
      <c r="BO350" s="5" t="s">
        <v>96</v>
      </c>
      <c r="BP350" s="5" t="s">
        <v>97</v>
      </c>
      <c r="BQ350" s="5" t="s">
        <v>98</v>
      </c>
      <c r="BR350" s="6" t="s">
        <v>97</v>
      </c>
      <c r="BS350" s="6" t="s">
        <v>97</v>
      </c>
      <c r="BT350" s="6" t="s">
        <v>97</v>
      </c>
      <c r="BU350" s="6" t="s">
        <v>96</v>
      </c>
      <c r="BV350" s="6" t="s">
        <v>96</v>
      </c>
      <c r="BW350" s="5">
        <v>3</v>
      </c>
      <c r="BX350" s="5">
        <v>7</v>
      </c>
      <c r="BY350" s="5">
        <v>7</v>
      </c>
      <c r="BZ350" s="5">
        <v>18</v>
      </c>
      <c r="CA350" s="5">
        <v>18</v>
      </c>
      <c r="CB350" s="6" t="s">
        <v>96</v>
      </c>
      <c r="CC350" s="6" t="s">
        <v>96</v>
      </c>
      <c r="CD350" s="6" t="s">
        <v>96</v>
      </c>
      <c r="CE350" s="6" t="s">
        <v>96</v>
      </c>
      <c r="CF350" s="6" t="s">
        <v>96</v>
      </c>
      <c r="CG350" s="6" t="s">
        <v>96</v>
      </c>
      <c r="CH350" s="6" t="s">
        <v>97</v>
      </c>
      <c r="CI350" s="6" t="s">
        <v>97</v>
      </c>
      <c r="CJ350" s="5">
        <v>2</v>
      </c>
      <c r="CK350" s="5">
        <v>2</v>
      </c>
      <c r="CL350" s="5">
        <v>15</v>
      </c>
      <c r="CM350" s="5">
        <v>1</v>
      </c>
      <c r="CN350" s="5">
        <v>18</v>
      </c>
      <c r="CO350" s="5">
        <v>0</v>
      </c>
    </row>
    <row r="351" spans="1:93" x14ac:dyDescent="0.3">
      <c r="A351" s="2" t="s">
        <v>444</v>
      </c>
      <c r="B351" s="2" t="s">
        <v>499</v>
      </c>
      <c r="C351" s="2" t="s">
        <v>564</v>
      </c>
      <c r="D351" s="2" t="s">
        <v>110</v>
      </c>
      <c r="E351" s="6" t="s">
        <v>95</v>
      </c>
      <c r="F351" s="5">
        <v>766</v>
      </c>
      <c r="G351" s="5">
        <v>136</v>
      </c>
      <c r="H351" s="5">
        <v>0</v>
      </c>
      <c r="I351" s="5">
        <v>0</v>
      </c>
      <c r="J351" s="5">
        <v>34</v>
      </c>
      <c r="K351" s="5">
        <v>99</v>
      </c>
      <c r="L351" s="5">
        <v>0</v>
      </c>
      <c r="M351" s="5">
        <v>3</v>
      </c>
      <c r="N351" s="5">
        <v>0</v>
      </c>
      <c r="O351" s="5">
        <v>0</v>
      </c>
      <c r="P351" s="5">
        <v>0</v>
      </c>
      <c r="Q351" s="5">
        <v>0</v>
      </c>
      <c r="R351" s="5">
        <v>204</v>
      </c>
      <c r="S351" s="5">
        <v>552</v>
      </c>
      <c r="T351" s="5">
        <v>0</v>
      </c>
      <c r="U351" s="5">
        <v>10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6" t="s">
        <v>96</v>
      </c>
      <c r="AB351" s="6" t="s">
        <v>97</v>
      </c>
      <c r="AC351" s="7"/>
      <c r="AD351" s="7"/>
      <c r="AE351" s="7"/>
      <c r="AF351" s="7"/>
      <c r="AG351" s="7"/>
      <c r="AH351" s="7"/>
      <c r="AI351" s="6" t="s">
        <v>96</v>
      </c>
      <c r="AJ351" s="5"/>
      <c r="AK351" s="8">
        <v>0.2</v>
      </c>
      <c r="AL351" s="8">
        <v>0.35</v>
      </c>
      <c r="AM351" s="8">
        <v>0.35</v>
      </c>
      <c r="AN351" s="8">
        <v>0.05</v>
      </c>
      <c r="AO351" s="8">
        <v>0</v>
      </c>
      <c r="AP351" s="8">
        <v>0.05</v>
      </c>
      <c r="AQ351" s="8">
        <v>0</v>
      </c>
      <c r="AR351" s="8">
        <v>0</v>
      </c>
      <c r="AS351" s="8">
        <v>0</v>
      </c>
      <c r="AT351" s="8">
        <v>0</v>
      </c>
      <c r="AU351" s="5">
        <v>20</v>
      </c>
      <c r="AV351" s="5">
        <v>20</v>
      </c>
      <c r="AW351" s="5">
        <v>20</v>
      </c>
      <c r="AX351" s="5">
        <v>60</v>
      </c>
      <c r="AY351" s="5">
        <v>0</v>
      </c>
      <c r="AZ351" s="5">
        <v>80</v>
      </c>
      <c r="BA351" s="5">
        <v>60</v>
      </c>
      <c r="BB351" s="5">
        <v>0</v>
      </c>
      <c r="BC351" s="5">
        <v>0</v>
      </c>
      <c r="BD351" s="5">
        <v>40</v>
      </c>
      <c r="BE351" s="5">
        <v>100</v>
      </c>
      <c r="BF351" s="5">
        <v>100</v>
      </c>
      <c r="BG351" s="5">
        <v>90</v>
      </c>
      <c r="BH351" s="5">
        <v>0</v>
      </c>
      <c r="BI351" s="5">
        <v>0</v>
      </c>
      <c r="BJ351" s="5">
        <v>0</v>
      </c>
      <c r="BK351" s="5">
        <v>0</v>
      </c>
      <c r="BL351" s="5">
        <v>100</v>
      </c>
      <c r="BM351" s="5">
        <v>100</v>
      </c>
      <c r="BN351" s="5">
        <v>2</v>
      </c>
      <c r="BO351" s="5" t="s">
        <v>97</v>
      </c>
      <c r="BP351" s="5" t="s">
        <v>96</v>
      </c>
      <c r="BQ351" s="5">
        <v>2</v>
      </c>
      <c r="BR351" s="6" t="s">
        <v>96</v>
      </c>
      <c r="BS351" s="6" t="s">
        <v>97</v>
      </c>
      <c r="BT351" s="6" t="s">
        <v>97</v>
      </c>
      <c r="BU351" s="6" t="s">
        <v>97</v>
      </c>
      <c r="BV351" s="6" t="s">
        <v>97</v>
      </c>
      <c r="BW351" s="5">
        <v>5</v>
      </c>
      <c r="BX351" s="5">
        <v>2</v>
      </c>
      <c r="BY351" s="5">
        <v>5</v>
      </c>
      <c r="BZ351" s="5">
        <v>8</v>
      </c>
      <c r="CA351" s="5">
        <v>30</v>
      </c>
      <c r="CB351" s="6" t="s">
        <v>98</v>
      </c>
      <c r="CC351" s="6" t="s">
        <v>96</v>
      </c>
      <c r="CD351" s="6" t="s">
        <v>96</v>
      </c>
      <c r="CE351" s="6" t="s">
        <v>96</v>
      </c>
      <c r="CF351" s="6" t="s">
        <v>96</v>
      </c>
      <c r="CG351" s="6" t="s">
        <v>97</v>
      </c>
      <c r="CH351" s="6" t="s">
        <v>97</v>
      </c>
      <c r="CI351" s="6" t="s">
        <v>97</v>
      </c>
      <c r="CJ351" s="5">
        <v>5</v>
      </c>
      <c r="CK351" s="5">
        <v>5</v>
      </c>
      <c r="CL351" s="5">
        <v>30</v>
      </c>
      <c r="CM351" s="5">
        <v>3</v>
      </c>
      <c r="CN351" s="5">
        <v>30</v>
      </c>
      <c r="CO351" s="5">
        <v>1</v>
      </c>
    </row>
    <row r="352" spans="1:93" x14ac:dyDescent="0.3">
      <c r="A352" s="2" t="s">
        <v>444</v>
      </c>
      <c r="B352" s="2" t="s">
        <v>499</v>
      </c>
      <c r="C352" s="2" t="s">
        <v>565</v>
      </c>
      <c r="D352" s="2" t="s">
        <v>566</v>
      </c>
      <c r="E352" s="6" t="s">
        <v>95</v>
      </c>
      <c r="F352" s="5">
        <v>97</v>
      </c>
      <c r="G352" s="5">
        <v>6</v>
      </c>
      <c r="H352" s="5">
        <v>0</v>
      </c>
      <c r="I352" s="5">
        <v>0</v>
      </c>
      <c r="J352" s="5">
        <v>6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97</v>
      </c>
      <c r="S352" s="5">
        <v>0</v>
      </c>
      <c r="T352" s="5">
        <v>0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  <c r="AA352" s="6" t="s">
        <v>96</v>
      </c>
      <c r="AB352" s="6" t="s">
        <v>97</v>
      </c>
      <c r="AC352" s="7"/>
      <c r="AD352" s="7"/>
      <c r="AE352" s="7"/>
      <c r="AF352" s="7"/>
      <c r="AG352" s="7"/>
      <c r="AH352" s="7"/>
      <c r="AI352" s="6" t="s">
        <v>96</v>
      </c>
      <c r="AJ352" s="5"/>
      <c r="AK352" s="8">
        <v>1</v>
      </c>
      <c r="AL352" s="8">
        <v>0</v>
      </c>
      <c r="AM352" s="8">
        <v>0</v>
      </c>
      <c r="AN352" s="8">
        <v>0</v>
      </c>
      <c r="AO352" s="8">
        <v>0</v>
      </c>
      <c r="AP352" s="8">
        <v>0</v>
      </c>
      <c r="AQ352" s="8">
        <v>0</v>
      </c>
      <c r="AR352" s="8">
        <v>0</v>
      </c>
      <c r="AS352" s="8">
        <v>0</v>
      </c>
      <c r="AT352" s="8">
        <v>0</v>
      </c>
      <c r="AU352" s="5">
        <v>100</v>
      </c>
      <c r="AV352" s="5">
        <v>100</v>
      </c>
      <c r="AW352" s="5">
        <v>0</v>
      </c>
      <c r="AX352" s="5">
        <v>0</v>
      </c>
      <c r="AY352" s="5">
        <v>0</v>
      </c>
      <c r="AZ352" s="5">
        <v>100</v>
      </c>
      <c r="BA352" s="5">
        <v>100</v>
      </c>
      <c r="BB352" s="5">
        <v>0</v>
      </c>
      <c r="BC352" s="5">
        <v>0</v>
      </c>
      <c r="BD352" s="5">
        <v>0</v>
      </c>
      <c r="BE352" s="5">
        <v>100</v>
      </c>
      <c r="BF352" s="5">
        <v>100</v>
      </c>
      <c r="BG352" s="5">
        <v>100</v>
      </c>
      <c r="BH352" s="5">
        <v>100</v>
      </c>
      <c r="BI352" s="5">
        <v>50</v>
      </c>
      <c r="BJ352" s="5">
        <v>0</v>
      </c>
      <c r="BK352" s="5">
        <v>50</v>
      </c>
      <c r="BL352" s="5">
        <v>50</v>
      </c>
      <c r="BM352" s="5">
        <v>100</v>
      </c>
      <c r="BN352" s="5">
        <v>2</v>
      </c>
      <c r="BO352" s="5" t="s">
        <v>96</v>
      </c>
      <c r="BP352" s="5" t="s">
        <v>96</v>
      </c>
      <c r="BQ352" s="5">
        <v>2</v>
      </c>
      <c r="BR352" s="6" t="s">
        <v>97</v>
      </c>
      <c r="BS352" s="6" t="s">
        <v>97</v>
      </c>
      <c r="BT352" s="6" t="s">
        <v>97</v>
      </c>
      <c r="BU352" s="6" t="s">
        <v>96</v>
      </c>
      <c r="BV352" s="6" t="s">
        <v>96</v>
      </c>
      <c r="BW352" s="5">
        <v>0</v>
      </c>
      <c r="BX352" s="5">
        <v>0</v>
      </c>
      <c r="BY352" s="5">
        <v>0</v>
      </c>
      <c r="BZ352" s="5">
        <v>12</v>
      </c>
      <c r="CA352" s="5">
        <v>13</v>
      </c>
      <c r="CB352" s="6" t="s">
        <v>98</v>
      </c>
      <c r="CC352" s="6" t="s">
        <v>98</v>
      </c>
      <c r="CD352" s="6" t="s">
        <v>98</v>
      </c>
      <c r="CE352" s="6" t="s">
        <v>98</v>
      </c>
      <c r="CF352" s="6" t="s">
        <v>96</v>
      </c>
      <c r="CG352" s="6" t="s">
        <v>96</v>
      </c>
      <c r="CH352" s="6" t="s">
        <v>96</v>
      </c>
      <c r="CI352" s="7" t="s">
        <v>98</v>
      </c>
      <c r="CJ352" s="5">
        <v>0</v>
      </c>
      <c r="CK352" s="5">
        <v>0</v>
      </c>
      <c r="CL352" s="5">
        <v>8</v>
      </c>
      <c r="CM352" s="5">
        <v>0</v>
      </c>
      <c r="CN352" s="5">
        <v>12</v>
      </c>
      <c r="CO352" s="5">
        <v>0</v>
      </c>
    </row>
    <row r="353" spans="1:93" x14ac:dyDescent="0.3">
      <c r="A353" s="2" t="s">
        <v>444</v>
      </c>
      <c r="B353" s="2" t="s">
        <v>499</v>
      </c>
      <c r="C353" s="2" t="s">
        <v>567</v>
      </c>
      <c r="D353" s="2" t="s">
        <v>110</v>
      </c>
      <c r="E353" s="6" t="s">
        <v>95</v>
      </c>
      <c r="F353" s="5">
        <v>332</v>
      </c>
      <c r="G353" s="5">
        <v>14</v>
      </c>
      <c r="H353" s="5">
        <v>0</v>
      </c>
      <c r="I353" s="5">
        <v>0</v>
      </c>
      <c r="J353" s="5">
        <v>2</v>
      </c>
      <c r="K353" s="5">
        <v>7</v>
      </c>
      <c r="L353" s="5">
        <v>0</v>
      </c>
      <c r="M353" s="5">
        <v>0</v>
      </c>
      <c r="N353" s="5">
        <v>5</v>
      </c>
      <c r="O353" s="5">
        <v>0</v>
      </c>
      <c r="P353" s="5">
        <v>0</v>
      </c>
      <c r="Q353" s="5">
        <v>0</v>
      </c>
      <c r="R353" s="5">
        <v>108</v>
      </c>
      <c r="S353" s="5">
        <v>184</v>
      </c>
      <c r="T353" s="5">
        <v>0</v>
      </c>
      <c r="U353" s="5">
        <v>0</v>
      </c>
      <c r="V353" s="5">
        <v>40</v>
      </c>
      <c r="W353" s="5">
        <v>0</v>
      </c>
      <c r="X353" s="5">
        <v>0</v>
      </c>
      <c r="Y353" s="5">
        <v>0</v>
      </c>
      <c r="Z353" s="6">
        <v>0</v>
      </c>
      <c r="AA353" s="6" t="s">
        <v>96</v>
      </c>
      <c r="AB353" s="6" t="s">
        <v>97</v>
      </c>
      <c r="AC353" s="7"/>
      <c r="AD353" s="7"/>
      <c r="AE353" s="7"/>
      <c r="AF353" s="7"/>
      <c r="AG353" s="7"/>
      <c r="AH353" s="7"/>
      <c r="AI353" s="6" t="s">
        <v>96</v>
      </c>
      <c r="AJ353" s="5"/>
      <c r="AK353" s="8">
        <v>0.95</v>
      </c>
      <c r="AL353" s="8">
        <v>0.02</v>
      </c>
      <c r="AM353" s="8">
        <v>0.03</v>
      </c>
      <c r="AN353" s="8">
        <v>0</v>
      </c>
      <c r="AO353" s="8">
        <v>0</v>
      </c>
      <c r="AP353" s="8">
        <v>0</v>
      </c>
      <c r="AQ353" s="8">
        <v>0</v>
      </c>
      <c r="AR353" s="8">
        <v>0</v>
      </c>
      <c r="AS353" s="8">
        <v>0</v>
      </c>
      <c r="AT353" s="8">
        <v>0</v>
      </c>
      <c r="AU353" s="5">
        <v>100</v>
      </c>
      <c r="AV353" s="5">
        <v>80</v>
      </c>
      <c r="AW353" s="5">
        <v>20</v>
      </c>
      <c r="AX353" s="5">
        <v>0</v>
      </c>
      <c r="AY353" s="5">
        <v>0</v>
      </c>
      <c r="AZ353" s="5">
        <v>0</v>
      </c>
      <c r="BA353" s="5">
        <v>0</v>
      </c>
      <c r="BB353" s="5">
        <v>0</v>
      </c>
      <c r="BC353" s="5">
        <v>0</v>
      </c>
      <c r="BD353" s="5">
        <v>100</v>
      </c>
      <c r="BE353" s="5">
        <v>100</v>
      </c>
      <c r="BF353" s="5">
        <v>90</v>
      </c>
      <c r="BG353" s="5">
        <v>70</v>
      </c>
      <c r="BH353" s="5">
        <v>100</v>
      </c>
      <c r="BI353" s="5">
        <v>0</v>
      </c>
      <c r="BJ353" s="5">
        <v>0</v>
      </c>
      <c r="BK353" s="5">
        <v>0</v>
      </c>
      <c r="BL353" s="5">
        <v>100</v>
      </c>
      <c r="BM353" s="5">
        <v>90</v>
      </c>
      <c r="BN353" s="5">
        <v>2</v>
      </c>
      <c r="BO353" s="5" t="s">
        <v>96</v>
      </c>
      <c r="BP353" s="5" t="s">
        <v>96</v>
      </c>
      <c r="BQ353" s="5">
        <v>4</v>
      </c>
      <c r="BR353" s="6" t="s">
        <v>96</v>
      </c>
      <c r="BS353" s="6" t="s">
        <v>97</v>
      </c>
      <c r="BT353" s="6" t="s">
        <v>97</v>
      </c>
      <c r="BU353" s="6" t="s">
        <v>97</v>
      </c>
      <c r="BV353" s="6" t="s">
        <v>97</v>
      </c>
      <c r="BW353" s="5">
        <v>0</v>
      </c>
      <c r="BX353" s="5">
        <v>0</v>
      </c>
      <c r="BY353" s="5">
        <v>0</v>
      </c>
      <c r="BZ353" s="5">
        <v>0</v>
      </c>
      <c r="CA353" s="5">
        <v>0</v>
      </c>
      <c r="CB353" s="6" t="s">
        <v>98</v>
      </c>
      <c r="CC353" s="6" t="s">
        <v>98</v>
      </c>
      <c r="CD353" s="6" t="s">
        <v>98</v>
      </c>
      <c r="CE353" s="6" t="s">
        <v>98</v>
      </c>
      <c r="CF353" s="6" t="s">
        <v>98</v>
      </c>
      <c r="CG353" s="6" t="s">
        <v>97</v>
      </c>
      <c r="CH353" s="6" t="s">
        <v>97</v>
      </c>
      <c r="CI353" s="6" t="s">
        <v>97</v>
      </c>
      <c r="CJ353" s="5">
        <v>1</v>
      </c>
      <c r="CK353" s="5">
        <v>1</v>
      </c>
      <c r="CL353" s="5">
        <v>6</v>
      </c>
      <c r="CM353" s="5">
        <v>1</v>
      </c>
      <c r="CN353" s="5">
        <v>7</v>
      </c>
      <c r="CO353" s="5">
        <v>1</v>
      </c>
    </row>
    <row r="354" spans="1:93" x14ac:dyDescent="0.3">
      <c r="A354" s="2" t="s">
        <v>444</v>
      </c>
      <c r="B354" s="2" t="s">
        <v>499</v>
      </c>
      <c r="C354" s="2" t="s">
        <v>568</v>
      </c>
      <c r="D354" s="2" t="s">
        <v>569</v>
      </c>
      <c r="E354" s="6" t="s">
        <v>95</v>
      </c>
      <c r="F354" s="5">
        <v>321</v>
      </c>
      <c r="G354" s="5">
        <v>39</v>
      </c>
      <c r="H354" s="5">
        <v>0</v>
      </c>
      <c r="I354" s="5">
        <v>0</v>
      </c>
      <c r="J354" s="5">
        <v>26</v>
      </c>
      <c r="K354" s="5">
        <v>7</v>
      </c>
      <c r="L354" s="5">
        <v>2</v>
      </c>
      <c r="M354" s="5">
        <v>3</v>
      </c>
      <c r="N354" s="5">
        <v>0</v>
      </c>
      <c r="O354" s="5">
        <v>1</v>
      </c>
      <c r="P354" s="5">
        <v>0</v>
      </c>
      <c r="Q354" s="5">
        <v>0</v>
      </c>
      <c r="R354" s="5">
        <v>246</v>
      </c>
      <c r="S354" s="5">
        <v>40</v>
      </c>
      <c r="T354" s="5">
        <v>10</v>
      </c>
      <c r="U354" s="5">
        <v>21</v>
      </c>
      <c r="V354" s="5">
        <v>0</v>
      </c>
      <c r="W354" s="5">
        <v>4</v>
      </c>
      <c r="X354" s="5">
        <v>0</v>
      </c>
      <c r="Y354" s="5">
        <v>0</v>
      </c>
      <c r="Z354" s="5">
        <v>0</v>
      </c>
      <c r="AA354" s="6" t="s">
        <v>96</v>
      </c>
      <c r="AB354" s="6" t="s">
        <v>97</v>
      </c>
      <c r="AC354" s="7"/>
      <c r="AD354" s="7"/>
      <c r="AE354" s="7"/>
      <c r="AF354" s="7"/>
      <c r="AG354" s="7"/>
      <c r="AH354" s="7"/>
      <c r="AI354" s="6" t="s">
        <v>96</v>
      </c>
      <c r="AJ354" s="5"/>
      <c r="AK354" s="8">
        <v>0.45</v>
      </c>
      <c r="AL354" s="8">
        <v>0.2</v>
      </c>
      <c r="AM354" s="8">
        <v>0.35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5">
        <v>0</v>
      </c>
      <c r="AV354" s="5">
        <v>0</v>
      </c>
      <c r="AW354" s="5">
        <v>15</v>
      </c>
      <c r="AX354" s="5">
        <v>0</v>
      </c>
      <c r="AY354" s="5">
        <v>85</v>
      </c>
      <c r="AZ354" s="5">
        <v>0</v>
      </c>
      <c r="BA354" s="5">
        <v>0</v>
      </c>
      <c r="BB354" s="5">
        <v>50</v>
      </c>
      <c r="BC354" s="5">
        <v>0</v>
      </c>
      <c r="BD354" s="5">
        <v>50</v>
      </c>
      <c r="BE354" s="5">
        <v>100</v>
      </c>
      <c r="BF354" s="5">
        <v>100</v>
      </c>
      <c r="BG354" s="5">
        <v>100</v>
      </c>
      <c r="BH354" s="5">
        <v>50</v>
      </c>
      <c r="BI354" s="5">
        <v>0</v>
      </c>
      <c r="BJ354" s="5">
        <v>0</v>
      </c>
      <c r="BK354" s="5">
        <v>40</v>
      </c>
      <c r="BL354" s="5">
        <v>60</v>
      </c>
      <c r="BM354" s="5">
        <v>70</v>
      </c>
      <c r="BN354" s="5">
        <v>2</v>
      </c>
      <c r="BO354" s="5" t="s">
        <v>97</v>
      </c>
      <c r="BP354" s="5" t="s">
        <v>96</v>
      </c>
      <c r="BQ354" s="5">
        <v>2</v>
      </c>
      <c r="BR354" s="6" t="s">
        <v>96</v>
      </c>
      <c r="BS354" s="6" t="s">
        <v>97</v>
      </c>
      <c r="BT354" s="6" t="s">
        <v>96</v>
      </c>
      <c r="BU354" s="6" t="s">
        <v>97</v>
      </c>
      <c r="BV354" s="6" t="s">
        <v>97</v>
      </c>
      <c r="BW354" s="5">
        <v>1</v>
      </c>
      <c r="BX354" s="5">
        <v>2</v>
      </c>
      <c r="BY354" s="5">
        <v>2</v>
      </c>
      <c r="BZ354" s="5">
        <v>2</v>
      </c>
      <c r="CA354" s="5">
        <v>20</v>
      </c>
      <c r="CB354" s="6" t="s">
        <v>98</v>
      </c>
      <c r="CC354" s="6" t="s">
        <v>98</v>
      </c>
      <c r="CD354" s="6" t="s">
        <v>98</v>
      </c>
      <c r="CE354" s="6" t="s">
        <v>96</v>
      </c>
      <c r="CF354" s="6" t="s">
        <v>96</v>
      </c>
      <c r="CG354" s="6" t="s">
        <v>97</v>
      </c>
      <c r="CH354" s="6" t="s">
        <v>97</v>
      </c>
      <c r="CI354" s="6" t="s">
        <v>97</v>
      </c>
      <c r="CJ354" s="5">
        <v>1</v>
      </c>
      <c r="CK354" s="5">
        <v>2</v>
      </c>
      <c r="CL354" s="5">
        <v>2</v>
      </c>
      <c r="CM354" s="5">
        <v>0</v>
      </c>
      <c r="CN354" s="5">
        <v>14</v>
      </c>
      <c r="CO354" s="5">
        <v>0</v>
      </c>
    </row>
    <row r="355" spans="1:93" x14ac:dyDescent="0.3">
      <c r="A355" s="2" t="s">
        <v>444</v>
      </c>
      <c r="B355" s="2" t="s">
        <v>499</v>
      </c>
      <c r="C355" s="2" t="s">
        <v>570</v>
      </c>
      <c r="D355" s="2" t="s">
        <v>571</v>
      </c>
      <c r="E355" s="6" t="s">
        <v>95</v>
      </c>
      <c r="F355" s="5">
        <v>60</v>
      </c>
      <c r="G355" s="5">
        <v>6</v>
      </c>
      <c r="H355" s="5">
        <v>0</v>
      </c>
      <c r="I355" s="5">
        <v>0</v>
      </c>
      <c r="J355" s="5">
        <v>2</v>
      </c>
      <c r="K355" s="5">
        <v>4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14</v>
      </c>
      <c r="S355" s="5">
        <v>46</v>
      </c>
      <c r="T355" s="5">
        <v>0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6" t="s">
        <v>96</v>
      </c>
      <c r="AB355" s="6" t="s">
        <v>97</v>
      </c>
      <c r="AC355" s="7"/>
      <c r="AD355" s="7"/>
      <c r="AE355" s="7"/>
      <c r="AF355" s="7"/>
      <c r="AG355" s="7"/>
      <c r="AH355" s="7"/>
      <c r="AI355" s="6" t="s">
        <v>96</v>
      </c>
      <c r="AJ355" s="5"/>
      <c r="AK355" s="8">
        <v>0.63</v>
      </c>
      <c r="AL355" s="8">
        <v>0.12</v>
      </c>
      <c r="AM355" s="8">
        <v>0.25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5">
        <v>100</v>
      </c>
      <c r="AV355" s="5">
        <v>100</v>
      </c>
      <c r="AW355" s="5">
        <v>0</v>
      </c>
      <c r="AX355" s="5">
        <v>0</v>
      </c>
      <c r="AY355" s="5">
        <v>0</v>
      </c>
      <c r="AZ355" s="5">
        <v>0</v>
      </c>
      <c r="BA355" s="5">
        <v>0</v>
      </c>
      <c r="BB355" s="5">
        <v>80</v>
      </c>
      <c r="BC355" s="5">
        <v>0</v>
      </c>
      <c r="BD355" s="5">
        <v>20</v>
      </c>
      <c r="BE355" s="5">
        <v>100</v>
      </c>
      <c r="BF355" s="5">
        <v>100</v>
      </c>
      <c r="BG355" s="5">
        <v>100</v>
      </c>
      <c r="BH355" s="5">
        <v>100</v>
      </c>
      <c r="BI355" s="5">
        <v>100</v>
      </c>
      <c r="BJ355" s="5">
        <v>0</v>
      </c>
      <c r="BK355" s="5">
        <v>20</v>
      </c>
      <c r="BL355" s="5">
        <v>80</v>
      </c>
      <c r="BM355" s="5">
        <v>100</v>
      </c>
      <c r="BN355" s="5">
        <v>2</v>
      </c>
      <c r="BO355" s="5" t="s">
        <v>96</v>
      </c>
      <c r="BP355" s="5" t="s">
        <v>97</v>
      </c>
      <c r="BQ355" s="5" t="s">
        <v>98</v>
      </c>
      <c r="BR355" s="6" t="s">
        <v>97</v>
      </c>
      <c r="BS355" s="6" t="s">
        <v>97</v>
      </c>
      <c r="BT355" s="6" t="s">
        <v>97</v>
      </c>
      <c r="BU355" s="6" t="s">
        <v>97</v>
      </c>
      <c r="BV355" s="6" t="s">
        <v>97</v>
      </c>
      <c r="BW355" s="5">
        <v>0.5</v>
      </c>
      <c r="BX355" s="5">
        <v>0.5</v>
      </c>
      <c r="BY355" s="5">
        <v>2.5</v>
      </c>
      <c r="BZ355" s="5">
        <v>0</v>
      </c>
      <c r="CA355" s="5">
        <v>0</v>
      </c>
      <c r="CB355" s="6" t="s">
        <v>98</v>
      </c>
      <c r="CC355" s="6" t="s">
        <v>98</v>
      </c>
      <c r="CD355" s="6" t="s">
        <v>96</v>
      </c>
      <c r="CE355" s="6" t="s">
        <v>98</v>
      </c>
      <c r="CF355" s="6" t="s">
        <v>98</v>
      </c>
      <c r="CG355" s="6" t="s">
        <v>96</v>
      </c>
      <c r="CH355" s="6" t="s">
        <v>97</v>
      </c>
      <c r="CI355" s="6" t="s">
        <v>97</v>
      </c>
      <c r="CJ355" s="5">
        <v>2</v>
      </c>
      <c r="CK355" s="5">
        <v>5</v>
      </c>
      <c r="CL355" s="5">
        <v>5</v>
      </c>
      <c r="CM355" s="5">
        <v>0</v>
      </c>
      <c r="CN355" s="5">
        <v>6</v>
      </c>
      <c r="CO355" s="5">
        <v>0</v>
      </c>
    </row>
    <row r="356" spans="1:93" x14ac:dyDescent="0.3">
      <c r="A356" s="2" t="s">
        <v>444</v>
      </c>
      <c r="B356" s="2" t="s">
        <v>499</v>
      </c>
      <c r="C356" s="2" t="s">
        <v>570</v>
      </c>
      <c r="D356" s="2" t="s">
        <v>572</v>
      </c>
      <c r="E356" s="6" t="s">
        <v>102</v>
      </c>
      <c r="F356" s="5">
        <v>50</v>
      </c>
      <c r="G356" s="5">
        <v>4</v>
      </c>
      <c r="H356" s="5">
        <v>0</v>
      </c>
      <c r="I356" s="5">
        <v>0</v>
      </c>
      <c r="J356" s="5">
        <v>1</v>
      </c>
      <c r="K356" s="5">
        <v>3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2</v>
      </c>
      <c r="S356" s="5">
        <v>48</v>
      </c>
      <c r="T356" s="5">
        <v>0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6" t="s">
        <v>96</v>
      </c>
      <c r="AB356" s="6" t="s">
        <v>97</v>
      </c>
      <c r="AC356" s="7"/>
      <c r="AD356" s="7"/>
      <c r="AE356" s="7"/>
      <c r="AF356" s="7"/>
      <c r="AG356" s="7"/>
      <c r="AH356" s="7"/>
      <c r="AI356" s="6" t="s">
        <v>96</v>
      </c>
      <c r="AJ356" s="5"/>
      <c r="AK356" s="8">
        <v>0.71</v>
      </c>
      <c r="AL356" s="8">
        <v>0.28999999999999998</v>
      </c>
      <c r="AM356" s="8">
        <v>0</v>
      </c>
      <c r="AN356" s="8">
        <v>0</v>
      </c>
      <c r="AO356" s="8">
        <v>0</v>
      </c>
      <c r="AP356" s="8">
        <v>0</v>
      </c>
      <c r="AQ356" s="8">
        <v>0</v>
      </c>
      <c r="AR356" s="8">
        <v>0</v>
      </c>
      <c r="AS356" s="8">
        <v>0</v>
      </c>
      <c r="AT356" s="8">
        <v>0</v>
      </c>
      <c r="AU356" s="5">
        <v>100</v>
      </c>
      <c r="AV356" s="5">
        <v>100</v>
      </c>
      <c r="AW356" s="5">
        <v>0</v>
      </c>
      <c r="AX356" s="5">
        <v>0</v>
      </c>
      <c r="AY356" s="5">
        <v>0</v>
      </c>
      <c r="AZ356" s="5">
        <v>0</v>
      </c>
      <c r="BA356" s="5">
        <v>0</v>
      </c>
      <c r="BB356" s="5">
        <v>50</v>
      </c>
      <c r="BC356" s="5">
        <v>0</v>
      </c>
      <c r="BD356" s="5">
        <v>50</v>
      </c>
      <c r="BE356" s="5">
        <v>100</v>
      </c>
      <c r="BF356" s="5">
        <v>100</v>
      </c>
      <c r="BG356" s="5">
        <v>100</v>
      </c>
      <c r="BH356" s="5">
        <v>100</v>
      </c>
      <c r="BI356" s="5">
        <v>100</v>
      </c>
      <c r="BJ356" s="5">
        <v>0</v>
      </c>
      <c r="BK356" s="5">
        <v>20</v>
      </c>
      <c r="BL356" s="5">
        <v>80</v>
      </c>
      <c r="BM356" s="5">
        <v>100</v>
      </c>
      <c r="BN356" s="5">
        <v>2</v>
      </c>
      <c r="BO356" s="5" t="s">
        <v>96</v>
      </c>
      <c r="BP356" s="5" t="s">
        <v>97</v>
      </c>
      <c r="BQ356" s="5" t="s">
        <v>98</v>
      </c>
      <c r="BR356" s="6" t="s">
        <v>97</v>
      </c>
      <c r="BS356" s="6" t="s">
        <v>97</v>
      </c>
      <c r="BT356" s="6" t="s">
        <v>97</v>
      </c>
      <c r="BU356" s="6" t="s">
        <v>97</v>
      </c>
      <c r="BV356" s="6" t="s">
        <v>97</v>
      </c>
      <c r="BW356" s="5">
        <v>0.3</v>
      </c>
      <c r="BX356" s="5">
        <v>0.3</v>
      </c>
      <c r="BY356" s="5">
        <v>0.3</v>
      </c>
      <c r="BZ356" s="5">
        <v>0</v>
      </c>
      <c r="CA356" s="5">
        <v>15</v>
      </c>
      <c r="CB356" s="6" t="s">
        <v>98</v>
      </c>
      <c r="CC356" s="6" t="s">
        <v>98</v>
      </c>
      <c r="CD356" s="6" t="s">
        <v>96</v>
      </c>
      <c r="CE356" s="6" t="s">
        <v>98</v>
      </c>
      <c r="CF356" s="6" t="s">
        <v>96</v>
      </c>
      <c r="CG356" s="6" t="s">
        <v>96</v>
      </c>
      <c r="CH356" s="6" t="s">
        <v>97</v>
      </c>
      <c r="CI356" s="6" t="s">
        <v>97</v>
      </c>
      <c r="CJ356" s="5">
        <v>2</v>
      </c>
      <c r="CK356" s="5">
        <v>5</v>
      </c>
      <c r="CL356" s="5">
        <v>5</v>
      </c>
      <c r="CM356" s="5">
        <v>0</v>
      </c>
      <c r="CN356" s="5">
        <v>6</v>
      </c>
      <c r="CO356" s="5">
        <v>0</v>
      </c>
    </row>
    <row r="357" spans="1:93" x14ac:dyDescent="0.3">
      <c r="A357" s="2" t="s">
        <v>444</v>
      </c>
      <c r="B357" s="2" t="s">
        <v>499</v>
      </c>
      <c r="C357" s="2" t="s">
        <v>573</v>
      </c>
      <c r="D357" s="2" t="s">
        <v>574</v>
      </c>
      <c r="E357" s="6" t="s">
        <v>95</v>
      </c>
      <c r="F357" s="5">
        <v>400</v>
      </c>
      <c r="G357" s="5">
        <v>67</v>
      </c>
      <c r="H357" s="5">
        <v>0</v>
      </c>
      <c r="I357" s="5">
        <v>0</v>
      </c>
      <c r="J357" s="5">
        <v>50</v>
      </c>
      <c r="K357" s="5">
        <v>15</v>
      </c>
      <c r="L357" s="5">
        <v>0</v>
      </c>
      <c r="M357" s="5">
        <v>0</v>
      </c>
      <c r="N357" s="5">
        <v>2</v>
      </c>
      <c r="O357" s="5">
        <v>0</v>
      </c>
      <c r="P357" s="5">
        <v>0</v>
      </c>
      <c r="Q357" s="5">
        <v>0</v>
      </c>
      <c r="R357" s="5">
        <v>315</v>
      </c>
      <c r="S357" s="5">
        <v>75</v>
      </c>
      <c r="T357" s="5">
        <v>0</v>
      </c>
      <c r="U357" s="5">
        <v>0</v>
      </c>
      <c r="V357" s="5">
        <v>10</v>
      </c>
      <c r="W357" s="5">
        <v>0</v>
      </c>
      <c r="X357" s="5">
        <v>0</v>
      </c>
      <c r="Y357" s="5">
        <v>0</v>
      </c>
      <c r="Z357" s="6">
        <v>0</v>
      </c>
      <c r="AA357" s="6" t="s">
        <v>96</v>
      </c>
      <c r="AB357" s="6" t="s">
        <v>97</v>
      </c>
      <c r="AC357" s="7"/>
      <c r="AD357" s="7"/>
      <c r="AE357" s="7"/>
      <c r="AF357" s="7"/>
      <c r="AG357" s="7"/>
      <c r="AH357" s="7"/>
      <c r="AI357" s="6" t="s">
        <v>96</v>
      </c>
      <c r="AJ357" s="5"/>
      <c r="AK357" s="8">
        <v>0.49999999999999994</v>
      </c>
      <c r="AL357" s="8">
        <v>0.24999999999999997</v>
      </c>
      <c r="AM357" s="8">
        <v>0.05</v>
      </c>
      <c r="AN357" s="8">
        <v>0.05</v>
      </c>
      <c r="AO357" s="8">
        <v>0.05</v>
      </c>
      <c r="AP357" s="8">
        <v>9.9999999999999992E-2</v>
      </c>
      <c r="AQ357" s="8">
        <v>0</v>
      </c>
      <c r="AR357" s="8">
        <v>0</v>
      </c>
      <c r="AS357" s="8">
        <v>0</v>
      </c>
      <c r="AT357" s="8">
        <v>0</v>
      </c>
      <c r="AU357" s="5">
        <v>100</v>
      </c>
      <c r="AV357" s="5">
        <v>100</v>
      </c>
      <c r="AW357" s="5">
        <v>0</v>
      </c>
      <c r="AX357" s="5">
        <v>0</v>
      </c>
      <c r="AY357" s="5">
        <v>0</v>
      </c>
      <c r="AZ357" s="5">
        <v>0</v>
      </c>
      <c r="BA357" s="5">
        <v>0</v>
      </c>
      <c r="BB357" s="5">
        <v>100</v>
      </c>
      <c r="BC357" s="5">
        <v>0</v>
      </c>
      <c r="BD357" s="5">
        <v>0</v>
      </c>
      <c r="BE357" s="5">
        <v>100</v>
      </c>
      <c r="BF357" s="5">
        <v>100</v>
      </c>
      <c r="BG357" s="5">
        <v>100</v>
      </c>
      <c r="BH357" s="5">
        <v>100</v>
      </c>
      <c r="BI357" s="5">
        <v>50</v>
      </c>
      <c r="BJ357" s="5">
        <v>0</v>
      </c>
      <c r="BK357" s="5">
        <v>10</v>
      </c>
      <c r="BL357" s="5">
        <v>90</v>
      </c>
      <c r="BM357" s="5">
        <v>100</v>
      </c>
      <c r="BN357" s="5">
        <v>2</v>
      </c>
      <c r="BO357" s="5" t="s">
        <v>96</v>
      </c>
      <c r="BP357" s="5" t="s">
        <v>96</v>
      </c>
      <c r="BQ357" s="5">
        <v>2</v>
      </c>
      <c r="BR357" s="6" t="s">
        <v>97</v>
      </c>
      <c r="BS357" s="6" t="s">
        <v>97</v>
      </c>
      <c r="BT357" s="6" t="s">
        <v>97</v>
      </c>
      <c r="BU357" s="6" t="s">
        <v>97</v>
      </c>
      <c r="BV357" s="6" t="s">
        <v>97</v>
      </c>
      <c r="BW357" s="5">
        <v>1</v>
      </c>
      <c r="BX357" s="5">
        <v>1</v>
      </c>
      <c r="BY357" s="5">
        <v>1</v>
      </c>
      <c r="BZ357" s="5">
        <v>1</v>
      </c>
      <c r="CA357" s="5">
        <v>1</v>
      </c>
      <c r="CB357" s="6" t="s">
        <v>98</v>
      </c>
      <c r="CC357" s="6" t="s">
        <v>98</v>
      </c>
      <c r="CD357" s="6" t="s">
        <v>98</v>
      </c>
      <c r="CE357" s="6" t="s">
        <v>96</v>
      </c>
      <c r="CF357" s="6" t="s">
        <v>96</v>
      </c>
      <c r="CG357" s="6" t="s">
        <v>96</v>
      </c>
      <c r="CH357" s="6" t="s">
        <v>96</v>
      </c>
      <c r="CI357" s="6" t="s">
        <v>96</v>
      </c>
      <c r="CJ357" s="5">
        <v>0</v>
      </c>
      <c r="CK357" s="5">
        <v>0</v>
      </c>
      <c r="CL357" s="5">
        <v>24</v>
      </c>
      <c r="CM357" s="5">
        <v>0</v>
      </c>
      <c r="CN357" s="5">
        <v>3</v>
      </c>
      <c r="CO357" s="5">
        <v>0</v>
      </c>
    </row>
    <row r="358" spans="1:93" x14ac:dyDescent="0.3">
      <c r="A358" s="2" t="s">
        <v>444</v>
      </c>
      <c r="B358" s="2" t="s">
        <v>499</v>
      </c>
      <c r="C358" s="2" t="s">
        <v>575</v>
      </c>
      <c r="D358" s="2" t="s">
        <v>110</v>
      </c>
      <c r="E358" s="6" t="s">
        <v>95</v>
      </c>
      <c r="F358" s="5">
        <v>220</v>
      </c>
      <c r="G358" s="5">
        <v>12</v>
      </c>
      <c r="H358" s="5">
        <v>0</v>
      </c>
      <c r="I358" s="5">
        <v>0</v>
      </c>
      <c r="J358" s="5">
        <v>12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220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6">
        <v>0</v>
      </c>
      <c r="AA358" s="6" t="s">
        <v>96</v>
      </c>
      <c r="AB358" s="6" t="s">
        <v>97</v>
      </c>
      <c r="AC358" s="7"/>
      <c r="AD358" s="7"/>
      <c r="AE358" s="7"/>
      <c r="AF358" s="7"/>
      <c r="AG358" s="7"/>
      <c r="AH358" s="7"/>
      <c r="AI358" s="6" t="s">
        <v>96</v>
      </c>
      <c r="AJ358" s="5"/>
      <c r="AK358" s="8">
        <v>1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0</v>
      </c>
      <c r="AT358" s="8">
        <v>0</v>
      </c>
      <c r="AU358" s="5">
        <v>100</v>
      </c>
      <c r="AV358" s="5">
        <v>100</v>
      </c>
      <c r="AW358" s="5">
        <v>0</v>
      </c>
      <c r="AX358" s="5">
        <v>0</v>
      </c>
      <c r="AY358" s="5">
        <v>0</v>
      </c>
      <c r="AZ358" s="5">
        <v>0</v>
      </c>
      <c r="BA358" s="5">
        <v>0</v>
      </c>
      <c r="BB358" s="5">
        <v>50</v>
      </c>
      <c r="BC358" s="5">
        <v>0</v>
      </c>
      <c r="BD358" s="5">
        <v>50</v>
      </c>
      <c r="BE358" s="5">
        <v>99</v>
      </c>
      <c r="BF358" s="5">
        <v>99</v>
      </c>
      <c r="BG358" s="5">
        <v>100</v>
      </c>
      <c r="BH358" s="5">
        <v>70</v>
      </c>
      <c r="BI358" s="5">
        <v>70</v>
      </c>
      <c r="BJ358" s="5">
        <v>0</v>
      </c>
      <c r="BK358" s="5">
        <v>70</v>
      </c>
      <c r="BL358" s="5">
        <v>30</v>
      </c>
      <c r="BM358" s="5">
        <v>95</v>
      </c>
      <c r="BN358" s="5">
        <v>2</v>
      </c>
      <c r="BO358" s="5" t="s">
        <v>96</v>
      </c>
      <c r="BP358" s="5" t="s">
        <v>97</v>
      </c>
      <c r="BQ358" s="5" t="s">
        <v>98</v>
      </c>
      <c r="BR358" s="6" t="s">
        <v>97</v>
      </c>
      <c r="BS358" s="6" t="s">
        <v>97</v>
      </c>
      <c r="BT358" s="6" t="s">
        <v>97</v>
      </c>
      <c r="BU358" s="6" t="s">
        <v>97</v>
      </c>
      <c r="BV358" s="6" t="s">
        <v>96</v>
      </c>
      <c r="BW358" s="5">
        <v>2</v>
      </c>
      <c r="BX358" s="5">
        <v>3</v>
      </c>
      <c r="BY358" s="5">
        <v>3</v>
      </c>
      <c r="BZ358" s="5">
        <v>3</v>
      </c>
      <c r="CA358" s="5">
        <v>11</v>
      </c>
      <c r="CB358" s="6" t="s">
        <v>96</v>
      </c>
      <c r="CC358" s="6" t="s">
        <v>96</v>
      </c>
      <c r="CD358" s="6" t="s">
        <v>96</v>
      </c>
      <c r="CE358" s="6" t="s">
        <v>96</v>
      </c>
      <c r="CF358" s="6" t="s">
        <v>96</v>
      </c>
      <c r="CG358" s="6" t="s">
        <v>96</v>
      </c>
      <c r="CH358" s="6" t="s">
        <v>97</v>
      </c>
      <c r="CI358" s="6" t="s">
        <v>97</v>
      </c>
      <c r="CJ358" s="5">
        <v>2</v>
      </c>
      <c r="CK358" s="5">
        <v>2</v>
      </c>
      <c r="CL358" s="5">
        <v>11</v>
      </c>
      <c r="CM358" s="5">
        <v>1</v>
      </c>
      <c r="CN358" s="5">
        <v>2</v>
      </c>
      <c r="CO358" s="5">
        <v>1</v>
      </c>
    </row>
    <row r="359" spans="1:93" x14ac:dyDescent="0.3">
      <c r="A359" s="2" t="s">
        <v>444</v>
      </c>
      <c r="B359" s="2" t="s">
        <v>499</v>
      </c>
      <c r="C359" s="2" t="s">
        <v>576</v>
      </c>
      <c r="D359" s="2" t="s">
        <v>110</v>
      </c>
      <c r="E359" s="6" t="s">
        <v>95</v>
      </c>
      <c r="F359" s="5">
        <v>547</v>
      </c>
      <c r="G359" s="5">
        <v>33</v>
      </c>
      <c r="H359" s="5">
        <v>0</v>
      </c>
      <c r="I359" s="5">
        <v>0</v>
      </c>
      <c r="J359" s="5">
        <v>10</v>
      </c>
      <c r="K359" s="5">
        <v>5</v>
      </c>
      <c r="L359" s="5">
        <v>0</v>
      </c>
      <c r="M359" s="5">
        <v>0</v>
      </c>
      <c r="N359" s="5">
        <v>18</v>
      </c>
      <c r="O359" s="5">
        <v>0</v>
      </c>
      <c r="P359" s="5">
        <v>0</v>
      </c>
      <c r="Q359" s="5">
        <v>0</v>
      </c>
      <c r="R359" s="5">
        <v>93</v>
      </c>
      <c r="S359" s="5">
        <v>79</v>
      </c>
      <c r="T359" s="5">
        <v>0</v>
      </c>
      <c r="U359" s="5">
        <v>0</v>
      </c>
      <c r="V359" s="5">
        <v>375</v>
      </c>
      <c r="W359" s="5">
        <v>0</v>
      </c>
      <c r="X359" s="5">
        <v>0</v>
      </c>
      <c r="Y359" s="5">
        <v>0</v>
      </c>
      <c r="Z359" s="5">
        <v>0</v>
      </c>
      <c r="AA359" s="6" t="s">
        <v>96</v>
      </c>
      <c r="AB359" s="7" t="s">
        <v>97</v>
      </c>
      <c r="AC359" s="7"/>
      <c r="AD359" s="7"/>
      <c r="AE359" s="7"/>
      <c r="AF359" s="7"/>
      <c r="AG359" s="7"/>
      <c r="AH359" s="7"/>
      <c r="AI359" s="6" t="s">
        <v>96</v>
      </c>
      <c r="AJ359" s="5"/>
      <c r="AK359" s="8">
        <v>0.01</v>
      </c>
      <c r="AL359" s="8">
        <v>0.99</v>
      </c>
      <c r="AM359" s="8">
        <v>0</v>
      </c>
      <c r="AN359" s="8">
        <v>0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v>0</v>
      </c>
      <c r="AU359" s="5">
        <v>100</v>
      </c>
      <c r="AV359" s="5">
        <v>70</v>
      </c>
      <c r="AW359" s="5">
        <v>30</v>
      </c>
      <c r="AX359" s="5">
        <v>0</v>
      </c>
      <c r="AY359" s="5">
        <v>0</v>
      </c>
      <c r="AZ359" s="5">
        <v>0</v>
      </c>
      <c r="BA359" s="5">
        <v>0</v>
      </c>
      <c r="BB359" s="5">
        <v>0</v>
      </c>
      <c r="BC359" s="5">
        <v>0</v>
      </c>
      <c r="BD359" s="5">
        <v>100</v>
      </c>
      <c r="BE359" s="5">
        <v>100</v>
      </c>
      <c r="BF359" s="5">
        <v>50</v>
      </c>
      <c r="BG359" s="5">
        <v>99</v>
      </c>
      <c r="BH359" s="5">
        <v>100</v>
      </c>
      <c r="BI359" s="5">
        <v>50</v>
      </c>
      <c r="BJ359" s="5">
        <v>0</v>
      </c>
      <c r="BK359" s="5">
        <v>30</v>
      </c>
      <c r="BL359" s="5">
        <v>70</v>
      </c>
      <c r="BM359" s="5">
        <v>70</v>
      </c>
      <c r="BN359" s="5">
        <v>2</v>
      </c>
      <c r="BO359" s="5" t="s">
        <v>96</v>
      </c>
      <c r="BP359" s="5" t="s">
        <v>96</v>
      </c>
      <c r="BQ359" s="5">
        <v>4</v>
      </c>
      <c r="BR359" s="6" t="s">
        <v>97</v>
      </c>
      <c r="BS359" s="6" t="s">
        <v>97</v>
      </c>
      <c r="BT359" s="6" t="s">
        <v>96</v>
      </c>
      <c r="BU359" s="6" t="s">
        <v>97</v>
      </c>
      <c r="BV359" s="6" t="s">
        <v>97</v>
      </c>
      <c r="BW359" s="5">
        <v>0</v>
      </c>
      <c r="BX359" s="5">
        <v>0</v>
      </c>
      <c r="BY359" s="5">
        <v>2</v>
      </c>
      <c r="BZ359" s="5">
        <v>0</v>
      </c>
      <c r="CA359" s="5">
        <v>15</v>
      </c>
      <c r="CB359" s="6" t="s">
        <v>96</v>
      </c>
      <c r="CC359" s="6" t="s">
        <v>96</v>
      </c>
      <c r="CD359" s="6" t="s">
        <v>96</v>
      </c>
      <c r="CE359" s="6" t="s">
        <v>96</v>
      </c>
      <c r="CF359" s="6" t="s">
        <v>96</v>
      </c>
      <c r="CG359" s="6" t="s">
        <v>97</v>
      </c>
      <c r="CH359" s="6" t="s">
        <v>97</v>
      </c>
      <c r="CI359" s="6" t="s">
        <v>97</v>
      </c>
      <c r="CJ359" s="5">
        <v>3</v>
      </c>
      <c r="CK359" s="5">
        <v>17</v>
      </c>
      <c r="CL359" s="5">
        <v>17</v>
      </c>
      <c r="CM359" s="5">
        <v>0</v>
      </c>
      <c r="CN359" s="5">
        <v>17</v>
      </c>
      <c r="CO359" s="5">
        <v>0</v>
      </c>
    </row>
    <row r="360" spans="1:93" x14ac:dyDescent="0.3">
      <c r="A360" s="2" t="s">
        <v>444</v>
      </c>
      <c r="B360" s="2" t="s">
        <v>499</v>
      </c>
      <c r="C360" s="2" t="s">
        <v>577</v>
      </c>
      <c r="D360" s="2" t="s">
        <v>110</v>
      </c>
      <c r="E360" s="6" t="s">
        <v>95</v>
      </c>
      <c r="F360" s="5">
        <v>250</v>
      </c>
      <c r="G360" s="5">
        <v>30</v>
      </c>
      <c r="H360" s="5">
        <v>0</v>
      </c>
      <c r="I360" s="5">
        <v>0</v>
      </c>
      <c r="J360" s="5">
        <v>0</v>
      </c>
      <c r="K360" s="5">
        <v>30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250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6" t="s">
        <v>96</v>
      </c>
      <c r="AB360" s="6" t="s">
        <v>97</v>
      </c>
      <c r="AC360" s="7"/>
      <c r="AD360" s="7"/>
      <c r="AE360" s="7"/>
      <c r="AF360" s="7"/>
      <c r="AG360" s="7"/>
      <c r="AH360" s="7"/>
      <c r="AI360" s="6" t="s">
        <v>96</v>
      </c>
      <c r="AJ360" s="5"/>
      <c r="AK360" s="8">
        <v>0</v>
      </c>
      <c r="AL360" s="8">
        <v>0</v>
      </c>
      <c r="AM360" s="8">
        <v>1</v>
      </c>
      <c r="AN360" s="8">
        <v>0</v>
      </c>
      <c r="AO360" s="8">
        <v>0</v>
      </c>
      <c r="AP360" s="8">
        <v>0</v>
      </c>
      <c r="AQ360" s="8">
        <v>0</v>
      </c>
      <c r="AR360" s="8">
        <v>0</v>
      </c>
      <c r="AS360" s="8">
        <v>0</v>
      </c>
      <c r="AT360" s="8">
        <v>0</v>
      </c>
      <c r="AU360" s="5">
        <v>0</v>
      </c>
      <c r="AV360" s="5">
        <v>0</v>
      </c>
      <c r="AW360" s="5">
        <v>100</v>
      </c>
      <c r="AX360" s="5">
        <v>0</v>
      </c>
      <c r="AY360" s="5">
        <v>0</v>
      </c>
      <c r="AZ360" s="5">
        <v>0</v>
      </c>
      <c r="BA360" s="5">
        <v>0</v>
      </c>
      <c r="BB360" s="5">
        <v>40</v>
      </c>
      <c r="BC360" s="5">
        <v>0</v>
      </c>
      <c r="BD360" s="5">
        <v>60</v>
      </c>
      <c r="BE360" s="5">
        <v>100</v>
      </c>
      <c r="BF360" s="5">
        <v>100</v>
      </c>
      <c r="BG360" s="5">
        <v>100</v>
      </c>
      <c r="BH360" s="5">
        <v>100</v>
      </c>
      <c r="BI360" s="5">
        <v>10</v>
      </c>
      <c r="BJ360" s="5">
        <v>0</v>
      </c>
      <c r="BK360" s="5">
        <v>10</v>
      </c>
      <c r="BL360" s="5">
        <v>90</v>
      </c>
      <c r="BM360" s="5">
        <v>80</v>
      </c>
      <c r="BN360" s="5">
        <v>2</v>
      </c>
      <c r="BO360" s="5" t="s">
        <v>96</v>
      </c>
      <c r="BP360" s="5" t="s">
        <v>96</v>
      </c>
      <c r="BQ360" s="5">
        <v>2</v>
      </c>
      <c r="BR360" s="6" t="s">
        <v>97</v>
      </c>
      <c r="BS360" s="6" t="s">
        <v>96</v>
      </c>
      <c r="BT360" s="6" t="s">
        <v>97</v>
      </c>
      <c r="BU360" s="6" t="s">
        <v>97</v>
      </c>
      <c r="BV360" s="6" t="s">
        <v>96</v>
      </c>
      <c r="BW360" s="5">
        <v>5</v>
      </c>
      <c r="BX360" s="5">
        <v>5</v>
      </c>
      <c r="BY360" s="5">
        <v>5</v>
      </c>
      <c r="BZ360" s="5">
        <v>20</v>
      </c>
      <c r="CA360" s="5">
        <v>20</v>
      </c>
      <c r="CB360" s="6" t="s">
        <v>98</v>
      </c>
      <c r="CC360" s="6" t="s">
        <v>98</v>
      </c>
      <c r="CD360" s="6" t="s">
        <v>96</v>
      </c>
      <c r="CE360" s="6" t="s">
        <v>96</v>
      </c>
      <c r="CF360" s="6" t="s">
        <v>96</v>
      </c>
      <c r="CG360" s="6" t="s">
        <v>96</v>
      </c>
      <c r="CH360" s="6" t="s">
        <v>96</v>
      </c>
      <c r="CI360" s="6" t="s">
        <v>97</v>
      </c>
      <c r="CJ360" s="5">
        <v>4</v>
      </c>
      <c r="CK360" s="5">
        <v>4</v>
      </c>
      <c r="CL360" s="5">
        <v>20</v>
      </c>
      <c r="CM360" s="5">
        <v>5</v>
      </c>
      <c r="CN360" s="5">
        <v>8</v>
      </c>
      <c r="CO360" s="5">
        <v>1</v>
      </c>
    </row>
    <row r="361" spans="1:93" x14ac:dyDescent="0.3">
      <c r="A361" s="2" t="s">
        <v>444</v>
      </c>
      <c r="B361" s="2" t="s">
        <v>499</v>
      </c>
      <c r="C361" s="2" t="s">
        <v>578</v>
      </c>
      <c r="D361" s="2" t="s">
        <v>579</v>
      </c>
      <c r="E361" s="6" t="s">
        <v>102</v>
      </c>
      <c r="F361" s="5">
        <v>35</v>
      </c>
      <c r="G361" s="5">
        <v>5</v>
      </c>
      <c r="H361" s="5">
        <v>0</v>
      </c>
      <c r="I361" s="5">
        <v>0</v>
      </c>
      <c r="J361" s="5">
        <v>0</v>
      </c>
      <c r="K361" s="5">
        <v>5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35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6">
        <v>0</v>
      </c>
      <c r="AA361" s="6" t="s">
        <v>96</v>
      </c>
      <c r="AB361" s="6" t="s">
        <v>97</v>
      </c>
      <c r="AC361" s="7"/>
      <c r="AD361" s="7"/>
      <c r="AE361" s="7"/>
      <c r="AF361" s="7"/>
      <c r="AG361" s="7"/>
      <c r="AH361" s="7"/>
      <c r="AI361" s="6" t="s">
        <v>96</v>
      </c>
      <c r="AJ361" s="5"/>
      <c r="AK361" s="8">
        <v>0.1</v>
      </c>
      <c r="AL361" s="8">
        <v>0</v>
      </c>
      <c r="AM361" s="8">
        <v>0.9</v>
      </c>
      <c r="AN361" s="8">
        <v>0</v>
      </c>
      <c r="AO361" s="8">
        <v>0</v>
      </c>
      <c r="AP361" s="8">
        <v>0</v>
      </c>
      <c r="AQ361" s="8">
        <v>0</v>
      </c>
      <c r="AR361" s="8">
        <v>0</v>
      </c>
      <c r="AS361" s="8">
        <v>0</v>
      </c>
      <c r="AT361" s="8">
        <v>0</v>
      </c>
      <c r="AU361" s="5">
        <v>0</v>
      </c>
      <c r="AV361" s="5">
        <v>0</v>
      </c>
      <c r="AW361" s="5">
        <v>100</v>
      </c>
      <c r="AX361" s="5">
        <v>0</v>
      </c>
      <c r="AY361" s="5">
        <v>0</v>
      </c>
      <c r="AZ361" s="5">
        <v>0</v>
      </c>
      <c r="BA361" s="5">
        <v>0</v>
      </c>
      <c r="BB361" s="5">
        <v>0</v>
      </c>
      <c r="BC361" s="5">
        <v>0</v>
      </c>
      <c r="BD361" s="5">
        <v>100</v>
      </c>
      <c r="BE361" s="5">
        <v>100</v>
      </c>
      <c r="BF361" s="5">
        <v>100</v>
      </c>
      <c r="BG361" s="5">
        <v>0</v>
      </c>
      <c r="BH361" s="5">
        <v>0</v>
      </c>
      <c r="BI361" s="5">
        <v>0</v>
      </c>
      <c r="BJ361" s="5">
        <v>0</v>
      </c>
      <c r="BK361" s="5">
        <v>0</v>
      </c>
      <c r="BL361" s="5">
        <v>100</v>
      </c>
      <c r="BM361" s="5">
        <v>100</v>
      </c>
      <c r="BN361" s="5">
        <v>2</v>
      </c>
      <c r="BO361" s="5" t="s">
        <v>96</v>
      </c>
      <c r="BP361" s="5" t="s">
        <v>96</v>
      </c>
      <c r="BQ361" s="5">
        <v>2</v>
      </c>
      <c r="BR361" s="6" t="s">
        <v>97</v>
      </c>
      <c r="BS361" s="6" t="s">
        <v>97</v>
      </c>
      <c r="BT361" s="6" t="s">
        <v>97</v>
      </c>
      <c r="BU361" s="6" t="s">
        <v>97</v>
      </c>
      <c r="BV361" s="6" t="s">
        <v>97</v>
      </c>
      <c r="BW361" s="5">
        <v>0</v>
      </c>
      <c r="BX361" s="5">
        <v>0</v>
      </c>
      <c r="BY361" s="5">
        <v>0</v>
      </c>
      <c r="BZ361" s="5">
        <v>4</v>
      </c>
      <c r="CA361" s="5">
        <v>22</v>
      </c>
      <c r="CB361" s="6" t="s">
        <v>96</v>
      </c>
      <c r="CC361" s="6" t="s">
        <v>96</v>
      </c>
      <c r="CD361" s="6" t="s">
        <v>96</v>
      </c>
      <c r="CE361" s="6" t="s">
        <v>98</v>
      </c>
      <c r="CF361" s="6" t="s">
        <v>96</v>
      </c>
      <c r="CG361" s="6" t="s">
        <v>96</v>
      </c>
      <c r="CH361" s="6" t="s">
        <v>96</v>
      </c>
      <c r="CI361" s="7" t="s">
        <v>98</v>
      </c>
      <c r="CJ361" s="5">
        <v>3</v>
      </c>
      <c r="CK361" s="5">
        <v>5</v>
      </c>
      <c r="CL361" s="5">
        <v>5</v>
      </c>
      <c r="CM361" s="5">
        <v>2</v>
      </c>
      <c r="CN361" s="5">
        <v>8</v>
      </c>
      <c r="CO361" s="5">
        <v>2</v>
      </c>
    </row>
    <row r="362" spans="1:93" x14ac:dyDescent="0.3">
      <c r="A362" s="2" t="s">
        <v>444</v>
      </c>
      <c r="B362" s="2" t="s">
        <v>499</v>
      </c>
      <c r="C362" s="2" t="s">
        <v>580</v>
      </c>
      <c r="D362" s="2" t="s">
        <v>581</v>
      </c>
      <c r="E362" s="6" t="s">
        <v>95</v>
      </c>
      <c r="F362" s="5">
        <v>650</v>
      </c>
      <c r="G362" s="5">
        <v>101</v>
      </c>
      <c r="H362" s="5">
        <v>1</v>
      </c>
      <c r="I362" s="5">
        <v>24</v>
      </c>
      <c r="J362" s="5">
        <v>10</v>
      </c>
      <c r="K362" s="5">
        <v>25</v>
      </c>
      <c r="L362" s="5">
        <v>30</v>
      </c>
      <c r="M362" s="5">
        <v>2</v>
      </c>
      <c r="N362" s="5">
        <v>10</v>
      </c>
      <c r="O362" s="5">
        <v>0</v>
      </c>
      <c r="P362" s="5">
        <v>0</v>
      </c>
      <c r="Q362" s="5">
        <v>50</v>
      </c>
      <c r="R362" s="5">
        <v>60</v>
      </c>
      <c r="S362" s="5">
        <v>0</v>
      </c>
      <c r="T362" s="5">
        <v>340</v>
      </c>
      <c r="U362" s="5">
        <v>60</v>
      </c>
      <c r="V362" s="5">
        <v>140</v>
      </c>
      <c r="W362" s="5">
        <v>0</v>
      </c>
      <c r="X362" s="5">
        <v>0</v>
      </c>
      <c r="Y362" s="5">
        <v>24</v>
      </c>
      <c r="Z362" s="5">
        <v>50</v>
      </c>
      <c r="AA362" s="6" t="s">
        <v>96</v>
      </c>
      <c r="AB362" s="6" t="s">
        <v>97</v>
      </c>
      <c r="AC362" s="6" t="s">
        <v>96</v>
      </c>
      <c r="AD362" s="7"/>
      <c r="AE362" s="7"/>
      <c r="AF362" s="7"/>
      <c r="AG362" s="7"/>
      <c r="AH362" s="7"/>
      <c r="AI362" s="7"/>
      <c r="AJ362" s="5"/>
      <c r="AK362" s="8">
        <v>0</v>
      </c>
      <c r="AL362" s="8">
        <v>0.6</v>
      </c>
      <c r="AM362" s="8">
        <v>0.4</v>
      </c>
      <c r="AN362" s="8">
        <v>0</v>
      </c>
      <c r="AO362" s="8">
        <v>0</v>
      </c>
      <c r="AP362" s="8">
        <v>0</v>
      </c>
      <c r="AQ362" s="8">
        <v>0</v>
      </c>
      <c r="AR362" s="8">
        <v>0</v>
      </c>
      <c r="AS362" s="8">
        <v>0</v>
      </c>
      <c r="AT362" s="8">
        <v>0</v>
      </c>
      <c r="AU362" s="5">
        <v>40</v>
      </c>
      <c r="AV362" s="5">
        <v>30</v>
      </c>
      <c r="AW362" s="5">
        <v>60</v>
      </c>
      <c r="AX362" s="5">
        <v>0</v>
      </c>
      <c r="AY362" s="5">
        <v>10</v>
      </c>
      <c r="AZ362" s="5">
        <v>20</v>
      </c>
      <c r="BA362" s="5">
        <v>20</v>
      </c>
      <c r="BB362" s="5">
        <v>0</v>
      </c>
      <c r="BC362" s="5">
        <v>0</v>
      </c>
      <c r="BD362" s="5">
        <v>80</v>
      </c>
      <c r="BE362" s="5">
        <v>50</v>
      </c>
      <c r="BF362" s="5">
        <v>50</v>
      </c>
      <c r="BG362" s="5">
        <v>80</v>
      </c>
      <c r="BH362" s="5">
        <v>20</v>
      </c>
      <c r="BI362" s="5">
        <v>20</v>
      </c>
      <c r="BJ362" s="5">
        <v>0</v>
      </c>
      <c r="BK362" s="5">
        <v>0</v>
      </c>
      <c r="BL362" s="5">
        <v>100</v>
      </c>
      <c r="BM362" s="5">
        <v>20</v>
      </c>
      <c r="BN362" s="5">
        <v>2</v>
      </c>
      <c r="BO362" s="5" t="s">
        <v>97</v>
      </c>
      <c r="BP362" s="5" t="s">
        <v>96</v>
      </c>
      <c r="BQ362" s="5">
        <v>12</v>
      </c>
      <c r="BR362" s="6" t="s">
        <v>96</v>
      </c>
      <c r="BS362" s="6" t="s">
        <v>97</v>
      </c>
      <c r="BT362" s="6" t="s">
        <v>97</v>
      </c>
      <c r="BU362" s="6" t="s">
        <v>97</v>
      </c>
      <c r="BV362" s="6" t="s">
        <v>97</v>
      </c>
      <c r="BW362" s="5">
        <v>2</v>
      </c>
      <c r="BX362" s="5">
        <v>4</v>
      </c>
      <c r="BY362" s="5">
        <v>4</v>
      </c>
      <c r="BZ362" s="5">
        <v>4</v>
      </c>
      <c r="CA362" s="5">
        <v>10</v>
      </c>
      <c r="CB362" s="6" t="s">
        <v>97</v>
      </c>
      <c r="CC362" s="6" t="s">
        <v>97</v>
      </c>
      <c r="CD362" s="6" t="s">
        <v>97</v>
      </c>
      <c r="CE362" s="6" t="s">
        <v>97</v>
      </c>
      <c r="CF362" s="6" t="s">
        <v>97</v>
      </c>
      <c r="CG362" s="6" t="s">
        <v>96</v>
      </c>
      <c r="CH362" s="6" t="s">
        <v>96</v>
      </c>
      <c r="CI362" s="6" t="s">
        <v>97</v>
      </c>
      <c r="CJ362" s="5">
        <v>1</v>
      </c>
      <c r="CK362" s="5">
        <v>1</v>
      </c>
      <c r="CL362" s="5">
        <v>1</v>
      </c>
      <c r="CM362" s="5">
        <v>2</v>
      </c>
      <c r="CN362" s="5">
        <v>1</v>
      </c>
      <c r="CO362" s="5">
        <v>1</v>
      </c>
    </row>
    <row r="363" spans="1:93" x14ac:dyDescent="0.3">
      <c r="A363" s="2" t="s">
        <v>444</v>
      </c>
      <c r="B363" s="2" t="s">
        <v>499</v>
      </c>
      <c r="C363" s="2" t="s">
        <v>580</v>
      </c>
      <c r="D363" s="2" t="s">
        <v>582</v>
      </c>
      <c r="E363" s="6" t="s">
        <v>95</v>
      </c>
      <c r="F363" s="5">
        <v>250</v>
      </c>
      <c r="G363" s="5">
        <v>43</v>
      </c>
      <c r="H363" s="5">
        <v>2</v>
      </c>
      <c r="I363" s="5">
        <v>16</v>
      </c>
      <c r="J363" s="5">
        <v>0</v>
      </c>
      <c r="K363" s="5">
        <v>5</v>
      </c>
      <c r="L363" s="5">
        <v>10</v>
      </c>
      <c r="M363" s="5">
        <v>2</v>
      </c>
      <c r="N363" s="5">
        <v>10</v>
      </c>
      <c r="O363" s="5">
        <v>0</v>
      </c>
      <c r="P363" s="5">
        <v>0</v>
      </c>
      <c r="Q363" s="5">
        <v>38</v>
      </c>
      <c r="R363" s="5">
        <v>0</v>
      </c>
      <c r="S363" s="5">
        <v>30</v>
      </c>
      <c r="T363" s="5">
        <v>20</v>
      </c>
      <c r="U363" s="5">
        <v>30</v>
      </c>
      <c r="V363" s="5">
        <v>132</v>
      </c>
      <c r="W363" s="5">
        <v>0</v>
      </c>
      <c r="X363" s="5">
        <v>0</v>
      </c>
      <c r="Y363" s="5">
        <v>16</v>
      </c>
      <c r="Z363" s="5">
        <v>38</v>
      </c>
      <c r="AA363" s="6" t="s">
        <v>96</v>
      </c>
      <c r="AB363" s="6" t="s">
        <v>96</v>
      </c>
      <c r="AC363" s="7"/>
      <c r="AD363" s="7"/>
      <c r="AE363" s="9" t="s">
        <v>96</v>
      </c>
      <c r="AF363" s="7"/>
      <c r="AG363" s="7"/>
      <c r="AH363" s="7"/>
      <c r="AI363" s="7"/>
      <c r="AJ363" s="5"/>
      <c r="AK363" s="8">
        <v>0</v>
      </c>
      <c r="AL363" s="8">
        <v>0.6</v>
      </c>
      <c r="AM363" s="8">
        <v>0.4</v>
      </c>
      <c r="AN363" s="8">
        <v>0</v>
      </c>
      <c r="AO363" s="8">
        <v>0</v>
      </c>
      <c r="AP363" s="8">
        <v>0</v>
      </c>
      <c r="AQ363" s="8">
        <v>0</v>
      </c>
      <c r="AR363" s="8">
        <v>0</v>
      </c>
      <c r="AS363" s="8">
        <v>0</v>
      </c>
      <c r="AT363" s="8">
        <v>0</v>
      </c>
      <c r="AU363" s="5">
        <v>40</v>
      </c>
      <c r="AV363" s="5">
        <v>10</v>
      </c>
      <c r="AW363" s="5">
        <v>0</v>
      </c>
      <c r="AX363" s="5">
        <v>0</v>
      </c>
      <c r="AY363" s="5">
        <v>90</v>
      </c>
      <c r="AZ363" s="5">
        <v>20</v>
      </c>
      <c r="BA363" s="5">
        <v>20</v>
      </c>
      <c r="BB363" s="5">
        <v>20</v>
      </c>
      <c r="BC363" s="5">
        <v>0</v>
      </c>
      <c r="BD363" s="5">
        <v>60</v>
      </c>
      <c r="BE363" s="5">
        <v>50</v>
      </c>
      <c r="BF363" s="5">
        <v>50</v>
      </c>
      <c r="BG363" s="5">
        <v>80</v>
      </c>
      <c r="BH363" s="5">
        <v>10</v>
      </c>
      <c r="BI363" s="5">
        <v>10</v>
      </c>
      <c r="BJ363" s="5">
        <v>0</v>
      </c>
      <c r="BK363" s="5">
        <v>0</v>
      </c>
      <c r="BL363" s="5">
        <v>100</v>
      </c>
      <c r="BM363" s="5">
        <v>20</v>
      </c>
      <c r="BN363" s="5">
        <v>2</v>
      </c>
      <c r="BO363" s="5" t="s">
        <v>97</v>
      </c>
      <c r="BP363" s="5" t="s">
        <v>96</v>
      </c>
      <c r="BQ363" s="5">
        <v>12</v>
      </c>
      <c r="BR363" s="6" t="s">
        <v>96</v>
      </c>
      <c r="BS363" s="6" t="s">
        <v>97</v>
      </c>
      <c r="BT363" s="6" t="s">
        <v>97</v>
      </c>
      <c r="BU363" s="6" t="s">
        <v>97</v>
      </c>
      <c r="BV363" s="6" t="s">
        <v>97</v>
      </c>
      <c r="BW363" s="5">
        <v>1</v>
      </c>
      <c r="BX363" s="5">
        <v>1</v>
      </c>
      <c r="BY363" s="5">
        <v>1</v>
      </c>
      <c r="BZ363" s="5">
        <v>1</v>
      </c>
      <c r="CA363" s="5">
        <v>11</v>
      </c>
      <c r="CB363" s="6" t="s">
        <v>97</v>
      </c>
      <c r="CC363" s="6" t="s">
        <v>97</v>
      </c>
      <c r="CD363" s="6" t="s">
        <v>97</v>
      </c>
      <c r="CE363" s="6" t="s">
        <v>97</v>
      </c>
      <c r="CF363" s="6" t="s">
        <v>97</v>
      </c>
      <c r="CG363" s="6" t="s">
        <v>96</v>
      </c>
      <c r="CH363" s="6" t="s">
        <v>96</v>
      </c>
      <c r="CI363" s="6" t="s">
        <v>97</v>
      </c>
      <c r="CJ363" s="5">
        <v>1</v>
      </c>
      <c r="CK363" s="5">
        <v>1</v>
      </c>
      <c r="CL363" s="5">
        <v>1</v>
      </c>
      <c r="CM363" s="5">
        <v>2</v>
      </c>
      <c r="CN363" s="5">
        <v>1</v>
      </c>
      <c r="CO363" s="5">
        <v>1</v>
      </c>
    </row>
    <row r="364" spans="1:93" x14ac:dyDescent="0.3">
      <c r="A364" s="2" t="s">
        <v>444</v>
      </c>
      <c r="B364" s="2" t="s">
        <v>499</v>
      </c>
      <c r="C364" s="2" t="s">
        <v>583</v>
      </c>
      <c r="D364" s="2" t="s">
        <v>584</v>
      </c>
      <c r="E364" s="6" t="s">
        <v>95</v>
      </c>
      <c r="F364" s="5">
        <v>220</v>
      </c>
      <c r="G364" s="5">
        <v>62</v>
      </c>
      <c r="H364" s="5">
        <v>2</v>
      </c>
      <c r="I364" s="5">
        <v>24</v>
      </c>
      <c r="J364" s="5">
        <v>24</v>
      </c>
      <c r="K364" s="5">
        <v>12</v>
      </c>
      <c r="L364" s="5">
        <v>0</v>
      </c>
      <c r="M364" s="5">
        <v>0</v>
      </c>
      <c r="N364" s="5">
        <v>1</v>
      </c>
      <c r="O364" s="5">
        <v>1</v>
      </c>
      <c r="P364" s="5">
        <v>0</v>
      </c>
      <c r="Q364" s="5">
        <v>72</v>
      </c>
      <c r="R364" s="5">
        <v>93</v>
      </c>
      <c r="S364" s="5">
        <v>48</v>
      </c>
      <c r="T364" s="5">
        <v>0</v>
      </c>
      <c r="U364" s="5">
        <v>0</v>
      </c>
      <c r="V364" s="5">
        <v>3</v>
      </c>
      <c r="W364" s="5">
        <v>4</v>
      </c>
      <c r="X364" s="5">
        <v>0</v>
      </c>
      <c r="Y364" s="5">
        <v>0</v>
      </c>
      <c r="Z364" s="5">
        <v>0</v>
      </c>
      <c r="AA364" s="6" t="s">
        <v>96</v>
      </c>
      <c r="AB364" s="6" t="s">
        <v>96</v>
      </c>
      <c r="AC364" s="7"/>
      <c r="AD364" s="7"/>
      <c r="AE364" s="7"/>
      <c r="AF364" s="7"/>
      <c r="AG364" s="7"/>
      <c r="AH364" s="7"/>
      <c r="AI364" s="6" t="s">
        <v>96</v>
      </c>
      <c r="AJ364" s="5"/>
      <c r="AK364" s="8">
        <v>0.6</v>
      </c>
      <c r="AL364" s="8">
        <v>0.02</v>
      </c>
      <c r="AM364" s="8">
        <v>0.25</v>
      </c>
      <c r="AN364" s="8">
        <v>0</v>
      </c>
      <c r="AO364" s="8">
        <v>0.05</v>
      </c>
      <c r="AP364" s="8">
        <v>0</v>
      </c>
      <c r="AQ364" s="8">
        <v>0.08</v>
      </c>
      <c r="AR364" s="8">
        <v>0</v>
      </c>
      <c r="AS364" s="8">
        <v>0</v>
      </c>
      <c r="AT364" s="8">
        <v>0</v>
      </c>
      <c r="AU364" s="5">
        <v>100</v>
      </c>
      <c r="AV364" s="5">
        <v>30</v>
      </c>
      <c r="AW364" s="5">
        <v>56</v>
      </c>
      <c r="AX364" s="5">
        <v>5</v>
      </c>
      <c r="AY364" s="5">
        <v>9</v>
      </c>
      <c r="AZ364" s="5">
        <v>100</v>
      </c>
      <c r="BA364" s="5">
        <v>80</v>
      </c>
      <c r="BB364" s="5">
        <v>20</v>
      </c>
      <c r="BC364" s="5">
        <v>0</v>
      </c>
      <c r="BD364" s="5">
        <v>0</v>
      </c>
      <c r="BE364" s="5">
        <v>100</v>
      </c>
      <c r="BF364" s="5">
        <v>100</v>
      </c>
      <c r="BG364" s="5">
        <v>100</v>
      </c>
      <c r="BH364" s="5">
        <v>100</v>
      </c>
      <c r="BI364" s="5">
        <v>78</v>
      </c>
      <c r="BJ364" s="5">
        <v>0</v>
      </c>
      <c r="BK364" s="5">
        <v>25</v>
      </c>
      <c r="BL364" s="5">
        <v>75</v>
      </c>
      <c r="BM364" s="5">
        <v>98</v>
      </c>
      <c r="BN364" s="5">
        <v>2</v>
      </c>
      <c r="BO364" s="5" t="s">
        <v>96</v>
      </c>
      <c r="BP364" s="5" t="s">
        <v>96</v>
      </c>
      <c r="BQ364" s="5">
        <v>12</v>
      </c>
      <c r="BR364" s="6" t="s">
        <v>96</v>
      </c>
      <c r="BS364" s="6" t="s">
        <v>96</v>
      </c>
      <c r="BT364" s="6" t="s">
        <v>96</v>
      </c>
      <c r="BU364" s="6" t="s">
        <v>96</v>
      </c>
      <c r="BV364" s="6" t="s">
        <v>96</v>
      </c>
      <c r="BW364" s="5">
        <v>1</v>
      </c>
      <c r="BX364" s="5">
        <v>2</v>
      </c>
      <c r="BY364" s="5">
        <v>2</v>
      </c>
      <c r="BZ364" s="5">
        <v>8</v>
      </c>
      <c r="CA364" s="5">
        <v>11</v>
      </c>
      <c r="CB364" s="6" t="s">
        <v>96</v>
      </c>
      <c r="CC364" s="6" t="s">
        <v>96</v>
      </c>
      <c r="CD364" s="6" t="s">
        <v>96</v>
      </c>
      <c r="CE364" s="6" t="s">
        <v>96</v>
      </c>
      <c r="CF364" s="6" t="s">
        <v>96</v>
      </c>
      <c r="CG364" s="6" t="s">
        <v>96</v>
      </c>
      <c r="CH364" s="6" t="s">
        <v>97</v>
      </c>
      <c r="CI364" s="6" t="s">
        <v>96</v>
      </c>
      <c r="CJ364" s="5">
        <v>0</v>
      </c>
      <c r="CK364" s="5">
        <v>0</v>
      </c>
      <c r="CL364" s="5">
        <v>0</v>
      </c>
      <c r="CM364" s="5">
        <v>0</v>
      </c>
      <c r="CN364" s="5">
        <v>0</v>
      </c>
      <c r="CO364" s="5">
        <v>0</v>
      </c>
    </row>
    <row r="365" spans="1:93" x14ac:dyDescent="0.3">
      <c r="A365" s="2" t="s">
        <v>444</v>
      </c>
      <c r="B365" s="2" t="s">
        <v>499</v>
      </c>
      <c r="C365" s="2" t="s">
        <v>583</v>
      </c>
      <c r="D365" s="2" t="s">
        <v>585</v>
      </c>
      <c r="E365" s="6" t="s">
        <v>102</v>
      </c>
      <c r="F365" s="5">
        <v>145</v>
      </c>
      <c r="G365" s="5">
        <v>23</v>
      </c>
      <c r="H365" s="5">
        <v>0</v>
      </c>
      <c r="I365" s="5">
        <v>0</v>
      </c>
      <c r="J365" s="5">
        <v>20</v>
      </c>
      <c r="K365" s="5">
        <v>3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130</v>
      </c>
      <c r="S365" s="5">
        <v>15</v>
      </c>
      <c r="T365" s="5">
        <v>0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5">
        <v>0</v>
      </c>
      <c r="AA365" s="6" t="s">
        <v>96</v>
      </c>
      <c r="AB365" s="6" t="s">
        <v>96</v>
      </c>
      <c r="AC365" s="6" t="s">
        <v>96</v>
      </c>
      <c r="AD365" s="7"/>
      <c r="AE365" s="7"/>
      <c r="AF365" s="7"/>
      <c r="AG365" s="7"/>
      <c r="AH365" s="7"/>
      <c r="AI365" s="7"/>
      <c r="AJ365" s="5"/>
      <c r="AK365" s="8">
        <v>0.48</v>
      </c>
      <c r="AL365" s="8">
        <v>0</v>
      </c>
      <c r="AM365" s="8">
        <v>0.42</v>
      </c>
      <c r="AN365" s="8">
        <v>0</v>
      </c>
      <c r="AO365" s="8">
        <v>0.05</v>
      </c>
      <c r="AP365" s="8">
        <v>0</v>
      </c>
      <c r="AQ365" s="8">
        <v>0.05</v>
      </c>
      <c r="AR365" s="8">
        <v>0</v>
      </c>
      <c r="AS365" s="8">
        <v>0</v>
      </c>
      <c r="AT365" s="8">
        <v>0</v>
      </c>
      <c r="AU365" s="5">
        <v>100</v>
      </c>
      <c r="AV365" s="5">
        <v>45</v>
      </c>
      <c r="AW365" s="5">
        <v>42</v>
      </c>
      <c r="AX365" s="5">
        <v>8</v>
      </c>
      <c r="AY365" s="5">
        <v>5</v>
      </c>
      <c r="AZ365" s="5">
        <v>100</v>
      </c>
      <c r="BA365" s="5">
        <v>80</v>
      </c>
      <c r="BB365" s="5">
        <v>20</v>
      </c>
      <c r="BC365" s="5">
        <v>0</v>
      </c>
      <c r="BD365" s="5">
        <v>0</v>
      </c>
      <c r="BE365" s="5">
        <v>100</v>
      </c>
      <c r="BF365" s="5">
        <v>100</v>
      </c>
      <c r="BG365" s="5">
        <v>100</v>
      </c>
      <c r="BH365" s="5">
        <v>100</v>
      </c>
      <c r="BI365" s="5">
        <v>80</v>
      </c>
      <c r="BJ365" s="5">
        <v>0</v>
      </c>
      <c r="BK365" s="5">
        <v>20</v>
      </c>
      <c r="BL365" s="5">
        <v>80</v>
      </c>
      <c r="BM365" s="5">
        <v>97</v>
      </c>
      <c r="BN365" s="5">
        <v>2</v>
      </c>
      <c r="BO365" s="5" t="s">
        <v>96</v>
      </c>
      <c r="BP365" s="5" t="s">
        <v>96</v>
      </c>
      <c r="BQ365" s="5">
        <v>12</v>
      </c>
      <c r="BR365" s="6" t="s">
        <v>96</v>
      </c>
      <c r="BS365" s="6" t="s">
        <v>97</v>
      </c>
      <c r="BT365" s="6" t="s">
        <v>96</v>
      </c>
      <c r="BU365" s="6" t="s">
        <v>97</v>
      </c>
      <c r="BV365" s="6" t="s">
        <v>97</v>
      </c>
      <c r="BW365" s="5">
        <v>1</v>
      </c>
      <c r="BX365" s="5">
        <v>1</v>
      </c>
      <c r="BY365" s="5">
        <v>1</v>
      </c>
      <c r="BZ365" s="5">
        <v>8</v>
      </c>
      <c r="CA365" s="5">
        <v>11</v>
      </c>
      <c r="CB365" s="6" t="s">
        <v>98</v>
      </c>
      <c r="CC365" s="6" t="s">
        <v>98</v>
      </c>
      <c r="CD365" s="6" t="s">
        <v>98</v>
      </c>
      <c r="CE365" s="6" t="s">
        <v>96</v>
      </c>
      <c r="CF365" s="6" t="s">
        <v>96</v>
      </c>
      <c r="CG365" s="6" t="s">
        <v>96</v>
      </c>
      <c r="CH365" s="6" t="s">
        <v>97</v>
      </c>
      <c r="CI365" s="6" t="s">
        <v>96</v>
      </c>
      <c r="CJ365" s="5">
        <v>0</v>
      </c>
      <c r="CK365" s="5">
        <v>0</v>
      </c>
      <c r="CL365" s="5">
        <v>0</v>
      </c>
      <c r="CM365" s="5">
        <v>0</v>
      </c>
      <c r="CN365" s="5">
        <v>0</v>
      </c>
      <c r="CO365" s="5">
        <v>0</v>
      </c>
    </row>
    <row r="366" spans="1:93" x14ac:dyDescent="0.3">
      <c r="A366" s="2" t="s">
        <v>444</v>
      </c>
      <c r="B366" s="2" t="s">
        <v>499</v>
      </c>
      <c r="C366" s="2" t="s">
        <v>583</v>
      </c>
      <c r="D366" s="2" t="s">
        <v>586</v>
      </c>
      <c r="E366" s="6" t="s">
        <v>95</v>
      </c>
      <c r="F366" s="5">
        <v>340</v>
      </c>
      <c r="G366" s="5">
        <v>69</v>
      </c>
      <c r="H366" s="5">
        <v>0</v>
      </c>
      <c r="I366" s="5">
        <v>0</v>
      </c>
      <c r="J366" s="5">
        <v>45</v>
      </c>
      <c r="K366" s="5">
        <v>15</v>
      </c>
      <c r="L366" s="5">
        <v>2</v>
      </c>
      <c r="M366" s="5">
        <v>2</v>
      </c>
      <c r="N366" s="5">
        <v>2</v>
      </c>
      <c r="O366" s="5">
        <v>3</v>
      </c>
      <c r="P366" s="5">
        <v>0</v>
      </c>
      <c r="Q366" s="5">
        <v>0</v>
      </c>
      <c r="R366" s="5">
        <v>239</v>
      </c>
      <c r="S366" s="5">
        <v>48</v>
      </c>
      <c r="T366" s="5">
        <v>11</v>
      </c>
      <c r="U366" s="5">
        <v>15</v>
      </c>
      <c r="V366" s="5">
        <v>11</v>
      </c>
      <c r="W366" s="5">
        <v>16</v>
      </c>
      <c r="X366" s="5">
        <v>0</v>
      </c>
      <c r="Y366" s="5">
        <v>0</v>
      </c>
      <c r="Z366" s="5">
        <v>0</v>
      </c>
      <c r="AA366" s="6" t="s">
        <v>97</v>
      </c>
      <c r="AB366" s="6" t="s">
        <v>96</v>
      </c>
      <c r="AC366" s="7"/>
      <c r="AD366" s="7"/>
      <c r="AE366" s="7"/>
      <c r="AF366" s="7"/>
      <c r="AG366" s="7"/>
      <c r="AH366" s="7"/>
      <c r="AI366" s="6" t="s">
        <v>96</v>
      </c>
      <c r="AJ366" s="5"/>
      <c r="AK366" s="8">
        <v>0.42</v>
      </c>
      <c r="AL366" s="8">
        <v>7.0000000000000007E-2</v>
      </c>
      <c r="AM366" s="8">
        <v>0.31</v>
      </c>
      <c r="AN366" s="8">
        <v>0</v>
      </c>
      <c r="AO366" s="8">
        <v>0.05</v>
      </c>
      <c r="AP366" s="8">
        <v>0</v>
      </c>
      <c r="AQ366" s="8">
        <v>0.1</v>
      </c>
      <c r="AR366" s="8">
        <v>0</v>
      </c>
      <c r="AS366" s="8">
        <v>0.05</v>
      </c>
      <c r="AT366" s="8">
        <v>0</v>
      </c>
      <c r="AU366" s="5">
        <v>100</v>
      </c>
      <c r="AV366" s="5">
        <v>35</v>
      </c>
      <c r="AW366" s="5">
        <v>50</v>
      </c>
      <c r="AX366" s="5">
        <v>5</v>
      </c>
      <c r="AY366" s="5">
        <v>10</v>
      </c>
      <c r="AZ366" s="5">
        <v>75</v>
      </c>
      <c r="BA366" s="5">
        <v>60</v>
      </c>
      <c r="BB366" s="5">
        <v>25</v>
      </c>
      <c r="BC366" s="5">
        <v>0</v>
      </c>
      <c r="BD366" s="5">
        <v>15</v>
      </c>
      <c r="BE366" s="5">
        <v>100</v>
      </c>
      <c r="BF366" s="5">
        <v>98</v>
      </c>
      <c r="BG366" s="5">
        <v>100</v>
      </c>
      <c r="BH366" s="5">
        <v>100</v>
      </c>
      <c r="BI366" s="5">
        <v>75</v>
      </c>
      <c r="BJ366" s="5">
        <v>0</v>
      </c>
      <c r="BK366" s="5">
        <v>15</v>
      </c>
      <c r="BL366" s="5">
        <v>85</v>
      </c>
      <c r="BM366" s="5">
        <v>80</v>
      </c>
      <c r="BN366" s="5">
        <v>2</v>
      </c>
      <c r="BO366" s="5" t="s">
        <v>96</v>
      </c>
      <c r="BP366" s="5" t="s">
        <v>96</v>
      </c>
      <c r="BQ366" s="5">
        <v>12</v>
      </c>
      <c r="BR366" s="6" t="s">
        <v>96</v>
      </c>
      <c r="BS366" s="6" t="s">
        <v>97</v>
      </c>
      <c r="BT366" s="6" t="s">
        <v>96</v>
      </c>
      <c r="BU366" s="6" t="s">
        <v>96</v>
      </c>
      <c r="BV366" s="6" t="s">
        <v>96</v>
      </c>
      <c r="BW366" s="5">
        <v>2</v>
      </c>
      <c r="BX366" s="5">
        <v>3</v>
      </c>
      <c r="BY366" s="5">
        <v>3</v>
      </c>
      <c r="BZ366" s="5">
        <v>8</v>
      </c>
      <c r="CA366" s="5">
        <v>11</v>
      </c>
      <c r="CB366" s="6" t="s">
        <v>96</v>
      </c>
      <c r="CC366" s="6" t="s">
        <v>96</v>
      </c>
      <c r="CD366" s="6" t="s">
        <v>96</v>
      </c>
      <c r="CE366" s="6" t="s">
        <v>96</v>
      </c>
      <c r="CF366" s="6" t="s">
        <v>96</v>
      </c>
      <c r="CG366" s="6" t="s">
        <v>96</v>
      </c>
      <c r="CH366" s="6" t="s">
        <v>97</v>
      </c>
      <c r="CI366" s="6" t="s">
        <v>96</v>
      </c>
      <c r="CJ366" s="5">
        <v>0</v>
      </c>
      <c r="CK366" s="5">
        <v>0</v>
      </c>
      <c r="CL366" s="5">
        <v>0</v>
      </c>
      <c r="CM366" s="5">
        <v>0</v>
      </c>
      <c r="CN366" s="5">
        <v>0</v>
      </c>
      <c r="CO366" s="5">
        <v>0</v>
      </c>
    </row>
    <row r="367" spans="1:93" x14ac:dyDescent="0.3">
      <c r="A367" s="2" t="s">
        <v>444</v>
      </c>
      <c r="B367" s="2" t="s">
        <v>499</v>
      </c>
      <c r="C367" s="2" t="s">
        <v>587</v>
      </c>
      <c r="D367" s="2" t="s">
        <v>588</v>
      </c>
      <c r="E367" s="6" t="s">
        <v>104</v>
      </c>
      <c r="F367" s="5">
        <v>625</v>
      </c>
      <c r="G367" s="5">
        <v>82</v>
      </c>
      <c r="H367" s="5">
        <v>9</v>
      </c>
      <c r="I367" s="5">
        <v>37</v>
      </c>
      <c r="J367" s="5">
        <v>0</v>
      </c>
      <c r="K367" s="5">
        <v>30</v>
      </c>
      <c r="L367" s="5">
        <v>0</v>
      </c>
      <c r="M367" s="5">
        <v>0</v>
      </c>
      <c r="N367" s="5">
        <v>0</v>
      </c>
      <c r="O367" s="5">
        <v>15</v>
      </c>
      <c r="P367" s="5">
        <v>0</v>
      </c>
      <c r="Q367" s="5">
        <v>296</v>
      </c>
      <c r="R367" s="5">
        <v>0</v>
      </c>
      <c r="S367" s="5">
        <v>210</v>
      </c>
      <c r="T367" s="5">
        <v>0</v>
      </c>
      <c r="U367" s="5">
        <v>0</v>
      </c>
      <c r="V367" s="5">
        <v>0</v>
      </c>
      <c r="W367" s="5">
        <v>119</v>
      </c>
      <c r="X367" s="5">
        <v>0</v>
      </c>
      <c r="Y367" s="5">
        <v>37</v>
      </c>
      <c r="Z367" s="5">
        <v>296</v>
      </c>
      <c r="AA367" s="6" t="s">
        <v>96</v>
      </c>
      <c r="AB367" s="6" t="s">
        <v>97</v>
      </c>
      <c r="AC367" s="7"/>
      <c r="AD367" s="7"/>
      <c r="AE367" s="9" t="s">
        <v>96</v>
      </c>
      <c r="AF367" s="9" t="s">
        <v>96</v>
      </c>
      <c r="AG367" s="7"/>
      <c r="AH367" s="7"/>
      <c r="AI367" s="7"/>
      <c r="AJ367" s="5">
        <v>100</v>
      </c>
      <c r="AK367" s="8">
        <v>0</v>
      </c>
      <c r="AL367" s="8">
        <v>0</v>
      </c>
      <c r="AM367" s="8">
        <v>0</v>
      </c>
      <c r="AN367" s="8">
        <v>0</v>
      </c>
      <c r="AO367" s="8">
        <v>0</v>
      </c>
      <c r="AP367" s="8">
        <v>1</v>
      </c>
      <c r="AQ367" s="8">
        <v>0</v>
      </c>
      <c r="AR367" s="8">
        <v>0</v>
      </c>
      <c r="AS367" s="8">
        <v>0</v>
      </c>
      <c r="AT367" s="8">
        <v>0</v>
      </c>
      <c r="AU367" s="5">
        <v>100</v>
      </c>
      <c r="AV367" s="5">
        <v>100</v>
      </c>
      <c r="AW367" s="5">
        <v>0</v>
      </c>
      <c r="AX367" s="5">
        <v>0</v>
      </c>
      <c r="AY367" s="5">
        <v>0</v>
      </c>
      <c r="AZ367" s="5">
        <v>100</v>
      </c>
      <c r="BA367" s="5">
        <v>100</v>
      </c>
      <c r="BB367" s="5">
        <v>0</v>
      </c>
      <c r="BC367" s="5">
        <v>0</v>
      </c>
      <c r="BD367" s="5">
        <v>0</v>
      </c>
      <c r="BE367" s="5">
        <v>100</v>
      </c>
      <c r="BF367" s="5">
        <v>100</v>
      </c>
      <c r="BG367" s="5">
        <v>0</v>
      </c>
      <c r="BH367" s="5">
        <v>0</v>
      </c>
      <c r="BI367" s="5">
        <v>0</v>
      </c>
      <c r="BJ367" s="5">
        <v>0</v>
      </c>
      <c r="BK367" s="5">
        <v>0</v>
      </c>
      <c r="BL367" s="5">
        <v>100</v>
      </c>
      <c r="BM367" s="5">
        <v>100</v>
      </c>
      <c r="BN367" s="5">
        <v>2</v>
      </c>
      <c r="BO367" s="5" t="s">
        <v>97</v>
      </c>
      <c r="BP367" s="5" t="s">
        <v>96</v>
      </c>
      <c r="BQ367" s="5">
        <v>2</v>
      </c>
      <c r="BR367" s="6" t="s">
        <v>96</v>
      </c>
      <c r="BS367" s="6" t="s">
        <v>97</v>
      </c>
      <c r="BT367" s="6" t="s">
        <v>96</v>
      </c>
      <c r="BU367" s="6" t="s">
        <v>97</v>
      </c>
      <c r="BV367" s="6" t="s">
        <v>97</v>
      </c>
      <c r="BW367" s="5">
        <v>2</v>
      </c>
      <c r="BX367" s="5">
        <v>2</v>
      </c>
      <c r="BY367" s="5">
        <v>2</v>
      </c>
      <c r="BZ367" s="5">
        <v>2</v>
      </c>
      <c r="CA367" s="5">
        <v>3</v>
      </c>
      <c r="CB367" s="6" t="s">
        <v>96</v>
      </c>
      <c r="CC367" s="6" t="s">
        <v>98</v>
      </c>
      <c r="CD367" s="6" t="s">
        <v>98</v>
      </c>
      <c r="CE367" s="6" t="s">
        <v>98</v>
      </c>
      <c r="CF367" s="6" t="s">
        <v>98</v>
      </c>
      <c r="CG367" s="6" t="s">
        <v>96</v>
      </c>
      <c r="CH367" s="6" t="s">
        <v>97</v>
      </c>
      <c r="CI367" s="6" t="s">
        <v>97</v>
      </c>
      <c r="CJ367" s="5">
        <v>0</v>
      </c>
      <c r="CK367" s="5">
        <v>0</v>
      </c>
      <c r="CL367" s="5">
        <v>20</v>
      </c>
      <c r="CM367" s="5">
        <v>0</v>
      </c>
      <c r="CN367" s="5">
        <v>0</v>
      </c>
      <c r="CO367" s="5">
        <v>0</v>
      </c>
    </row>
    <row r="368" spans="1:93" x14ac:dyDescent="0.3">
      <c r="A368" s="2" t="s">
        <v>444</v>
      </c>
      <c r="B368" s="2" t="s">
        <v>499</v>
      </c>
      <c r="C368" s="2" t="s">
        <v>587</v>
      </c>
      <c r="D368" s="2" t="s">
        <v>589</v>
      </c>
      <c r="E368" s="6" t="s">
        <v>95</v>
      </c>
      <c r="F368" s="5">
        <v>1487</v>
      </c>
      <c r="G368" s="5">
        <v>121</v>
      </c>
      <c r="H368" s="5">
        <v>0</v>
      </c>
      <c r="I368" s="5">
        <v>0</v>
      </c>
      <c r="J368" s="5">
        <v>0</v>
      </c>
      <c r="K368" s="5">
        <v>21</v>
      </c>
      <c r="L368" s="5">
        <v>0</v>
      </c>
      <c r="M368" s="5">
        <v>0</v>
      </c>
      <c r="N368" s="5">
        <v>100</v>
      </c>
      <c r="O368" s="5">
        <v>0</v>
      </c>
      <c r="P368" s="5">
        <v>0</v>
      </c>
      <c r="Q368" s="5">
        <v>0</v>
      </c>
      <c r="R368" s="5">
        <v>0</v>
      </c>
      <c r="S368" s="5">
        <v>252</v>
      </c>
      <c r="T368" s="5">
        <v>0</v>
      </c>
      <c r="U368" s="5">
        <v>0</v>
      </c>
      <c r="V368" s="5">
        <v>1235</v>
      </c>
      <c r="W368" s="5">
        <v>0</v>
      </c>
      <c r="X368" s="5">
        <v>0</v>
      </c>
      <c r="Y368" s="5">
        <v>0</v>
      </c>
      <c r="Z368" s="6">
        <v>0</v>
      </c>
      <c r="AA368" s="6" t="s">
        <v>96</v>
      </c>
      <c r="AB368" s="6" t="s">
        <v>97</v>
      </c>
      <c r="AC368" s="7"/>
      <c r="AD368" s="7"/>
      <c r="AE368" s="7"/>
      <c r="AF368" s="7"/>
      <c r="AG368" s="7"/>
      <c r="AH368" s="7"/>
      <c r="AI368" s="6" t="s">
        <v>96</v>
      </c>
      <c r="AJ368" s="5"/>
      <c r="AK368" s="8">
        <v>0</v>
      </c>
      <c r="AL368" s="8">
        <v>0.7</v>
      </c>
      <c r="AM368" s="8">
        <v>0.3</v>
      </c>
      <c r="AN368" s="8">
        <v>0</v>
      </c>
      <c r="AO368" s="8">
        <v>0</v>
      </c>
      <c r="AP368" s="8">
        <v>0</v>
      </c>
      <c r="AQ368" s="8">
        <v>0</v>
      </c>
      <c r="AR368" s="8">
        <v>0</v>
      </c>
      <c r="AS368" s="8">
        <v>0</v>
      </c>
      <c r="AT368" s="8">
        <v>0</v>
      </c>
      <c r="AU368" s="5">
        <v>100</v>
      </c>
      <c r="AV368" s="5">
        <v>0</v>
      </c>
      <c r="AW368" s="5">
        <v>0</v>
      </c>
      <c r="AX368" s="5">
        <v>100</v>
      </c>
      <c r="AY368" s="5">
        <v>0</v>
      </c>
      <c r="AZ368" s="5">
        <v>100</v>
      </c>
      <c r="BA368" s="5">
        <v>0</v>
      </c>
      <c r="BB368" s="5">
        <v>0</v>
      </c>
      <c r="BC368" s="5">
        <v>0</v>
      </c>
      <c r="BD368" s="5">
        <v>100</v>
      </c>
      <c r="BE368" s="5">
        <v>100</v>
      </c>
      <c r="BF368" s="5">
        <v>50</v>
      </c>
      <c r="BG368" s="5">
        <v>0</v>
      </c>
      <c r="BH368" s="5">
        <v>0</v>
      </c>
      <c r="BI368" s="5">
        <v>0</v>
      </c>
      <c r="BJ368" s="5">
        <v>0</v>
      </c>
      <c r="BK368" s="5">
        <v>0</v>
      </c>
      <c r="BL368" s="5">
        <v>100</v>
      </c>
      <c r="BM368" s="5">
        <v>0</v>
      </c>
      <c r="BN368" s="5" t="s">
        <v>98</v>
      </c>
      <c r="BO368" s="5" t="s">
        <v>97</v>
      </c>
      <c r="BP368" s="5" t="s">
        <v>96</v>
      </c>
      <c r="BQ368" s="5">
        <v>24</v>
      </c>
      <c r="BR368" s="6" t="s">
        <v>96</v>
      </c>
      <c r="BS368" s="6" t="s">
        <v>97</v>
      </c>
      <c r="BT368" s="6" t="s">
        <v>96</v>
      </c>
      <c r="BU368" s="6" t="s">
        <v>97</v>
      </c>
      <c r="BV368" s="6" t="s">
        <v>97</v>
      </c>
      <c r="BW368" s="5">
        <v>1</v>
      </c>
      <c r="BX368" s="5">
        <v>1</v>
      </c>
      <c r="BY368" s="5">
        <v>1</v>
      </c>
      <c r="BZ368" s="5">
        <v>1</v>
      </c>
      <c r="CA368" s="5">
        <v>2</v>
      </c>
      <c r="CB368" s="6" t="s">
        <v>96</v>
      </c>
      <c r="CC368" s="6" t="s">
        <v>98</v>
      </c>
      <c r="CD368" s="6" t="s">
        <v>98</v>
      </c>
      <c r="CE368" s="6" t="s">
        <v>98</v>
      </c>
      <c r="CF368" s="6" t="s">
        <v>98</v>
      </c>
      <c r="CG368" s="6" t="s">
        <v>96</v>
      </c>
      <c r="CH368" s="6" t="s">
        <v>97</v>
      </c>
      <c r="CI368" s="6" t="s">
        <v>97</v>
      </c>
      <c r="CJ368" s="5">
        <v>0</v>
      </c>
      <c r="CK368" s="5">
        <v>0</v>
      </c>
      <c r="CL368" s="5">
        <v>20</v>
      </c>
      <c r="CM368" s="5">
        <v>0</v>
      </c>
      <c r="CN368" s="5">
        <v>0</v>
      </c>
      <c r="CO368" s="5">
        <v>0</v>
      </c>
    </row>
    <row r="369" spans="1:93" x14ac:dyDescent="0.3">
      <c r="A369" s="2" t="s">
        <v>444</v>
      </c>
      <c r="B369" s="2" t="s">
        <v>499</v>
      </c>
      <c r="C369" s="2" t="s">
        <v>590</v>
      </c>
      <c r="D369" s="2" t="s">
        <v>197</v>
      </c>
      <c r="E369" s="6" t="s">
        <v>95</v>
      </c>
      <c r="F369" s="5">
        <v>160</v>
      </c>
      <c r="G369" s="5">
        <v>21</v>
      </c>
      <c r="H369" s="5">
        <v>0</v>
      </c>
      <c r="I369" s="5">
        <v>0</v>
      </c>
      <c r="J369" s="5">
        <v>21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160</v>
      </c>
      <c r="S369" s="5">
        <v>0</v>
      </c>
      <c r="T369" s="5">
        <v>0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6">
        <v>0</v>
      </c>
      <c r="AA369" s="6" t="s">
        <v>96</v>
      </c>
      <c r="AB369" s="6" t="s">
        <v>97</v>
      </c>
      <c r="AC369" s="7"/>
      <c r="AD369" s="7"/>
      <c r="AE369" s="7"/>
      <c r="AF369" s="7"/>
      <c r="AG369" s="7"/>
      <c r="AH369" s="7"/>
      <c r="AI369" s="6" t="s">
        <v>96</v>
      </c>
      <c r="AJ369" s="5"/>
      <c r="AK369" s="8">
        <v>0.1</v>
      </c>
      <c r="AL369" s="8">
        <v>0.3</v>
      </c>
      <c r="AM369" s="8">
        <v>0</v>
      </c>
      <c r="AN369" s="8">
        <v>0.2</v>
      </c>
      <c r="AO369" s="8">
        <v>0.4</v>
      </c>
      <c r="AP369" s="8">
        <v>0</v>
      </c>
      <c r="AQ369" s="8">
        <v>0</v>
      </c>
      <c r="AR369" s="8">
        <v>0</v>
      </c>
      <c r="AS369" s="8">
        <v>0</v>
      </c>
      <c r="AT369" s="8">
        <v>0</v>
      </c>
      <c r="AU369" s="5">
        <v>100</v>
      </c>
      <c r="AV369" s="5">
        <v>90</v>
      </c>
      <c r="AW369" s="5">
        <v>0</v>
      </c>
      <c r="AX369" s="5">
        <v>0</v>
      </c>
      <c r="AY369" s="5">
        <v>10</v>
      </c>
      <c r="AZ369" s="5">
        <v>0</v>
      </c>
      <c r="BA369" s="5">
        <v>0</v>
      </c>
      <c r="BB369" s="5">
        <v>99</v>
      </c>
      <c r="BC369" s="5">
        <v>1</v>
      </c>
      <c r="BD369" s="5">
        <v>0</v>
      </c>
      <c r="BE369" s="5">
        <v>100</v>
      </c>
      <c r="BF369" s="5">
        <v>100</v>
      </c>
      <c r="BG369" s="5">
        <v>0</v>
      </c>
      <c r="BH369" s="5">
        <v>0</v>
      </c>
      <c r="BI369" s="5">
        <v>0</v>
      </c>
      <c r="BJ369" s="5">
        <v>98</v>
      </c>
      <c r="BK369" s="5">
        <v>1</v>
      </c>
      <c r="BL369" s="5">
        <v>1</v>
      </c>
      <c r="BM369" s="5">
        <v>100</v>
      </c>
      <c r="BN369" s="5">
        <v>6</v>
      </c>
      <c r="BO369" s="5" t="s">
        <v>96</v>
      </c>
      <c r="BP369" s="5" t="s">
        <v>96</v>
      </c>
      <c r="BQ369" s="5">
        <v>2</v>
      </c>
      <c r="BR369" s="6" t="s">
        <v>97</v>
      </c>
      <c r="BS369" s="6" t="s">
        <v>97</v>
      </c>
      <c r="BT369" s="6" t="s">
        <v>97</v>
      </c>
      <c r="BU369" s="6" t="s">
        <v>96</v>
      </c>
      <c r="BV369" s="6" t="s">
        <v>96</v>
      </c>
      <c r="BW369" s="5">
        <v>7</v>
      </c>
      <c r="BX369" s="5">
        <v>7</v>
      </c>
      <c r="BY369" s="5">
        <v>7</v>
      </c>
      <c r="BZ369" s="5">
        <v>24</v>
      </c>
      <c r="CA369" s="5">
        <v>26</v>
      </c>
      <c r="CB369" s="6" t="s">
        <v>96</v>
      </c>
      <c r="CC369" s="6" t="s">
        <v>96</v>
      </c>
      <c r="CD369" s="6" t="s">
        <v>96</v>
      </c>
      <c r="CE369" s="6" t="s">
        <v>96</v>
      </c>
      <c r="CF369" s="6" t="s">
        <v>96</v>
      </c>
      <c r="CG369" s="6" t="s">
        <v>96</v>
      </c>
      <c r="CH369" s="6" t="s">
        <v>96</v>
      </c>
      <c r="CI369" s="6" t="s">
        <v>97</v>
      </c>
      <c r="CJ369" s="5">
        <v>7</v>
      </c>
      <c r="CK369" s="5">
        <v>15</v>
      </c>
      <c r="CL369" s="5">
        <v>26</v>
      </c>
      <c r="CM369" s="5">
        <v>0</v>
      </c>
      <c r="CN369" s="5">
        <v>0</v>
      </c>
      <c r="CO369" s="5">
        <v>0</v>
      </c>
    </row>
    <row r="370" spans="1:93" x14ac:dyDescent="0.3">
      <c r="A370" s="2" t="s">
        <v>444</v>
      </c>
      <c r="B370" s="2" t="s">
        <v>499</v>
      </c>
      <c r="C370" s="2" t="s">
        <v>591</v>
      </c>
      <c r="D370" s="2" t="s">
        <v>592</v>
      </c>
      <c r="E370" s="6" t="s">
        <v>104</v>
      </c>
      <c r="F370" s="5">
        <v>278</v>
      </c>
      <c r="G370" s="5">
        <v>58</v>
      </c>
      <c r="H370" s="5">
        <v>0</v>
      </c>
      <c r="I370" s="5">
        <v>0</v>
      </c>
      <c r="J370" s="5">
        <v>0</v>
      </c>
      <c r="K370" s="5">
        <v>58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278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6" t="s">
        <v>97</v>
      </c>
      <c r="AB370" s="6" t="s">
        <v>97</v>
      </c>
      <c r="AC370" s="7"/>
      <c r="AD370" s="7"/>
      <c r="AE370" s="9" t="s">
        <v>96</v>
      </c>
      <c r="AF370" s="7"/>
      <c r="AG370" s="7"/>
      <c r="AH370" s="7"/>
      <c r="AI370" s="7"/>
      <c r="AJ370" s="5">
        <v>500</v>
      </c>
      <c r="AK370" s="8">
        <v>0</v>
      </c>
      <c r="AL370" s="8">
        <v>0</v>
      </c>
      <c r="AM370" s="8">
        <v>0.9</v>
      </c>
      <c r="AN370" s="8">
        <v>0</v>
      </c>
      <c r="AO370" s="8">
        <v>0</v>
      </c>
      <c r="AP370" s="8">
        <v>0</v>
      </c>
      <c r="AQ370" s="8">
        <v>0.05</v>
      </c>
      <c r="AR370" s="8">
        <v>0</v>
      </c>
      <c r="AS370" s="8">
        <v>0</v>
      </c>
      <c r="AT370" s="8">
        <v>0.05</v>
      </c>
      <c r="AU370" s="5">
        <v>0</v>
      </c>
      <c r="AV370" s="5">
        <v>0</v>
      </c>
      <c r="AW370" s="5">
        <v>50</v>
      </c>
      <c r="AX370" s="5">
        <v>50</v>
      </c>
      <c r="AY370" s="5">
        <v>0</v>
      </c>
      <c r="AZ370" s="5">
        <v>0</v>
      </c>
      <c r="BA370" s="5">
        <v>0</v>
      </c>
      <c r="BB370" s="5">
        <v>0</v>
      </c>
      <c r="BC370" s="5">
        <v>0</v>
      </c>
      <c r="BD370" s="5">
        <v>100</v>
      </c>
      <c r="BE370" s="5">
        <v>100</v>
      </c>
      <c r="BF370" s="5">
        <v>100</v>
      </c>
      <c r="BG370" s="5">
        <v>0</v>
      </c>
      <c r="BH370" s="5">
        <v>0</v>
      </c>
      <c r="BI370" s="5">
        <v>0</v>
      </c>
      <c r="BJ370" s="5">
        <v>0</v>
      </c>
      <c r="BK370" s="5">
        <v>0</v>
      </c>
      <c r="BL370" s="5">
        <v>100</v>
      </c>
      <c r="BM370" s="5">
        <v>0</v>
      </c>
      <c r="BN370" s="5" t="s">
        <v>98</v>
      </c>
      <c r="BO370" s="5" t="s">
        <v>97</v>
      </c>
      <c r="BP370" s="5" t="s">
        <v>97</v>
      </c>
      <c r="BQ370" s="5" t="s">
        <v>98</v>
      </c>
      <c r="BR370" s="6" t="s">
        <v>96</v>
      </c>
      <c r="BS370" s="6" t="s">
        <v>97</v>
      </c>
      <c r="BT370" s="6" t="s">
        <v>97</v>
      </c>
      <c r="BU370" s="6" t="s">
        <v>97</v>
      </c>
      <c r="BV370" s="6" t="s">
        <v>96</v>
      </c>
      <c r="BW370" s="5">
        <v>5</v>
      </c>
      <c r="BX370" s="5">
        <v>1</v>
      </c>
      <c r="BY370" s="5">
        <v>5</v>
      </c>
      <c r="BZ370" s="5">
        <v>1</v>
      </c>
      <c r="CA370" s="5">
        <v>5</v>
      </c>
      <c r="CB370" s="6" t="s">
        <v>96</v>
      </c>
      <c r="CC370" s="6" t="s">
        <v>98</v>
      </c>
      <c r="CD370" s="6" t="s">
        <v>96</v>
      </c>
      <c r="CE370" s="6" t="s">
        <v>98</v>
      </c>
      <c r="CF370" s="6" t="s">
        <v>96</v>
      </c>
      <c r="CG370" s="6" t="s">
        <v>97</v>
      </c>
      <c r="CH370" s="6" t="s">
        <v>97</v>
      </c>
      <c r="CI370" s="6" t="s">
        <v>97</v>
      </c>
      <c r="CJ370" s="5">
        <v>5</v>
      </c>
      <c r="CK370" s="5">
        <v>5</v>
      </c>
      <c r="CL370" s="5">
        <v>30</v>
      </c>
      <c r="CM370" s="5">
        <v>0</v>
      </c>
      <c r="CN370" s="5">
        <v>30</v>
      </c>
      <c r="CO370" s="5">
        <v>1</v>
      </c>
    </row>
    <row r="371" spans="1:93" x14ac:dyDescent="0.3">
      <c r="A371" s="2" t="s">
        <v>444</v>
      </c>
      <c r="B371" s="2" t="s">
        <v>499</v>
      </c>
      <c r="C371" s="2" t="s">
        <v>591</v>
      </c>
      <c r="D371" s="2" t="s">
        <v>593</v>
      </c>
      <c r="E371" s="6" t="s">
        <v>104</v>
      </c>
      <c r="F371" s="5">
        <v>218</v>
      </c>
      <c r="G371" s="5">
        <v>34</v>
      </c>
      <c r="H371" s="5">
        <v>0</v>
      </c>
      <c r="I371" s="5">
        <v>0</v>
      </c>
      <c r="J371" s="5">
        <v>0</v>
      </c>
      <c r="K371" s="5">
        <v>34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218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6" t="s">
        <v>96</v>
      </c>
      <c r="AB371" s="6" t="s">
        <v>97</v>
      </c>
      <c r="AC371" s="7"/>
      <c r="AD371" s="7"/>
      <c r="AE371" s="9" t="s">
        <v>96</v>
      </c>
      <c r="AF371" s="7"/>
      <c r="AG371" s="7"/>
      <c r="AH371" s="7"/>
      <c r="AI371" s="7"/>
      <c r="AJ371" s="5">
        <v>1000</v>
      </c>
      <c r="AK371" s="8">
        <v>0</v>
      </c>
      <c r="AL371" s="8">
        <v>0</v>
      </c>
      <c r="AM371" s="8">
        <v>0</v>
      </c>
      <c r="AN371" s="8">
        <v>1</v>
      </c>
      <c r="AO371" s="8">
        <v>0</v>
      </c>
      <c r="AP371" s="8">
        <v>0</v>
      </c>
      <c r="AQ371" s="8">
        <v>0</v>
      </c>
      <c r="AR371" s="8">
        <v>0</v>
      </c>
      <c r="AS371" s="8">
        <v>0</v>
      </c>
      <c r="AT371" s="8">
        <v>0</v>
      </c>
      <c r="AU371" s="5">
        <v>100</v>
      </c>
      <c r="AV371" s="5">
        <v>90</v>
      </c>
      <c r="AW371" s="5">
        <v>10</v>
      </c>
      <c r="AX371" s="5">
        <v>0</v>
      </c>
      <c r="AY371" s="5">
        <v>0</v>
      </c>
      <c r="AZ371" s="5">
        <v>100</v>
      </c>
      <c r="BA371" s="5">
        <v>60</v>
      </c>
      <c r="BB371" s="5">
        <v>0</v>
      </c>
      <c r="BC371" s="5">
        <v>0</v>
      </c>
      <c r="BD371" s="5">
        <v>40</v>
      </c>
      <c r="BE371" s="5">
        <v>100</v>
      </c>
      <c r="BF371" s="5">
        <v>100</v>
      </c>
      <c r="BG371" s="5">
        <v>100</v>
      </c>
      <c r="BH371" s="5">
        <v>0</v>
      </c>
      <c r="BI371" s="5">
        <v>0</v>
      </c>
      <c r="BJ371" s="5">
        <v>0</v>
      </c>
      <c r="BK371" s="5">
        <v>0</v>
      </c>
      <c r="BL371" s="5">
        <v>100</v>
      </c>
      <c r="BM371" s="5">
        <v>90</v>
      </c>
      <c r="BN371" s="5">
        <v>2</v>
      </c>
      <c r="BO371" s="5" t="s">
        <v>96</v>
      </c>
      <c r="BP371" s="5" t="s">
        <v>97</v>
      </c>
      <c r="BQ371" s="5" t="s">
        <v>98</v>
      </c>
      <c r="BR371" s="6" t="s">
        <v>96</v>
      </c>
      <c r="BS371" s="6" t="s">
        <v>97</v>
      </c>
      <c r="BT371" s="6" t="s">
        <v>97</v>
      </c>
      <c r="BU371" s="6" t="s">
        <v>97</v>
      </c>
      <c r="BV371" s="6" t="s">
        <v>96</v>
      </c>
      <c r="BW371" s="5">
        <v>5</v>
      </c>
      <c r="BX371" s="5">
        <v>1</v>
      </c>
      <c r="BY371" s="5">
        <v>5</v>
      </c>
      <c r="BZ371" s="5">
        <v>1</v>
      </c>
      <c r="CA371" s="5">
        <v>5</v>
      </c>
      <c r="CB371" s="6" t="s">
        <v>96</v>
      </c>
      <c r="CC371" s="6" t="s">
        <v>98</v>
      </c>
      <c r="CD371" s="6" t="s">
        <v>96</v>
      </c>
      <c r="CE371" s="6" t="s">
        <v>98</v>
      </c>
      <c r="CF371" s="6" t="s">
        <v>96</v>
      </c>
      <c r="CG371" s="6" t="s">
        <v>97</v>
      </c>
      <c r="CH371" s="6" t="s">
        <v>97</v>
      </c>
      <c r="CI371" s="6" t="s">
        <v>97</v>
      </c>
      <c r="CJ371" s="5">
        <v>5</v>
      </c>
      <c r="CK371" s="5">
        <v>5</v>
      </c>
      <c r="CL371" s="5">
        <v>30</v>
      </c>
      <c r="CM371" s="5">
        <v>1</v>
      </c>
      <c r="CN371" s="5">
        <v>30</v>
      </c>
      <c r="CO371" s="5">
        <v>0</v>
      </c>
    </row>
    <row r="372" spans="1:93" x14ac:dyDescent="0.3">
      <c r="A372" s="2" t="s">
        <v>444</v>
      </c>
      <c r="B372" s="2" t="s">
        <v>499</v>
      </c>
      <c r="C372" s="2" t="s">
        <v>591</v>
      </c>
      <c r="D372" s="2" t="s">
        <v>594</v>
      </c>
      <c r="E372" s="6" t="s">
        <v>95</v>
      </c>
      <c r="F372" s="5">
        <v>51</v>
      </c>
      <c r="G372" s="5">
        <v>7</v>
      </c>
      <c r="H372" s="5">
        <v>0</v>
      </c>
      <c r="I372" s="5">
        <v>0</v>
      </c>
      <c r="J372" s="5">
        <v>3</v>
      </c>
      <c r="K372" s="5">
        <v>4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24</v>
      </c>
      <c r="S372" s="5">
        <v>27</v>
      </c>
      <c r="T372" s="5">
        <v>0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6" t="s">
        <v>96</v>
      </c>
      <c r="AB372" s="6" t="s">
        <v>97</v>
      </c>
      <c r="AC372" s="7"/>
      <c r="AD372" s="7"/>
      <c r="AE372" s="7"/>
      <c r="AF372" s="7"/>
      <c r="AG372" s="7"/>
      <c r="AH372" s="7"/>
      <c r="AI372" s="6" t="s">
        <v>96</v>
      </c>
      <c r="AJ372" s="5"/>
      <c r="AK372" s="8">
        <v>0.5</v>
      </c>
      <c r="AL372" s="8">
        <v>0.3</v>
      </c>
      <c r="AM372" s="8">
        <v>0.1</v>
      </c>
      <c r="AN372" s="8">
        <v>0</v>
      </c>
      <c r="AO372" s="8">
        <v>0</v>
      </c>
      <c r="AP372" s="8">
        <v>0.1</v>
      </c>
      <c r="AQ372" s="8">
        <v>0</v>
      </c>
      <c r="AR372" s="8">
        <v>0</v>
      </c>
      <c r="AS372" s="8">
        <v>0</v>
      </c>
      <c r="AT372" s="8">
        <v>0</v>
      </c>
      <c r="AU372" s="5">
        <v>100</v>
      </c>
      <c r="AV372" s="5">
        <v>85</v>
      </c>
      <c r="AW372" s="5">
        <v>10</v>
      </c>
      <c r="AX372" s="5">
        <v>5</v>
      </c>
      <c r="AY372" s="5">
        <v>0</v>
      </c>
      <c r="AZ372" s="5">
        <v>100</v>
      </c>
      <c r="BA372" s="5">
        <v>80</v>
      </c>
      <c r="BB372" s="5">
        <v>20</v>
      </c>
      <c r="BC372" s="5">
        <v>0</v>
      </c>
      <c r="BD372" s="5">
        <v>0</v>
      </c>
      <c r="BE372" s="5">
        <v>100</v>
      </c>
      <c r="BF372" s="5">
        <v>100</v>
      </c>
      <c r="BG372" s="5">
        <v>100</v>
      </c>
      <c r="BH372" s="5">
        <v>0</v>
      </c>
      <c r="BI372" s="5">
        <v>0</v>
      </c>
      <c r="BJ372" s="5">
        <v>0</v>
      </c>
      <c r="BK372" s="5">
        <v>0</v>
      </c>
      <c r="BL372" s="5">
        <v>100</v>
      </c>
      <c r="BM372" s="5">
        <v>100</v>
      </c>
      <c r="BN372" s="5">
        <v>2</v>
      </c>
      <c r="BO372" s="5" t="s">
        <v>96</v>
      </c>
      <c r="BP372" s="5" t="s">
        <v>97</v>
      </c>
      <c r="BQ372" s="5" t="s">
        <v>98</v>
      </c>
      <c r="BR372" s="6" t="s">
        <v>97</v>
      </c>
      <c r="BS372" s="6" t="s">
        <v>97</v>
      </c>
      <c r="BT372" s="6" t="s">
        <v>97</v>
      </c>
      <c r="BU372" s="6" t="s">
        <v>97</v>
      </c>
      <c r="BV372" s="6" t="s">
        <v>96</v>
      </c>
      <c r="BW372" s="5">
        <v>5</v>
      </c>
      <c r="BX372" s="5">
        <v>1</v>
      </c>
      <c r="BY372" s="5">
        <v>6</v>
      </c>
      <c r="BZ372" s="5">
        <v>0</v>
      </c>
      <c r="CA372" s="5">
        <v>6</v>
      </c>
      <c r="CB372" s="6" t="s">
        <v>96</v>
      </c>
      <c r="CC372" s="6" t="s">
        <v>98</v>
      </c>
      <c r="CD372" s="6" t="s">
        <v>96</v>
      </c>
      <c r="CE372" s="6" t="s">
        <v>98</v>
      </c>
      <c r="CF372" s="6" t="s">
        <v>96</v>
      </c>
      <c r="CG372" s="6" t="s">
        <v>97</v>
      </c>
      <c r="CH372" s="6" t="s">
        <v>97</v>
      </c>
      <c r="CI372" s="6" t="s">
        <v>97</v>
      </c>
      <c r="CJ372" s="5">
        <v>5</v>
      </c>
      <c r="CK372" s="5">
        <v>5</v>
      </c>
      <c r="CL372" s="5">
        <v>30</v>
      </c>
      <c r="CM372" s="5">
        <v>0</v>
      </c>
      <c r="CN372" s="5">
        <v>30</v>
      </c>
      <c r="CO372" s="5">
        <v>1</v>
      </c>
    </row>
    <row r="373" spans="1:93" x14ac:dyDescent="0.3">
      <c r="A373" s="2" t="s">
        <v>444</v>
      </c>
      <c r="B373" s="2" t="s">
        <v>499</v>
      </c>
      <c r="C373" s="2" t="s">
        <v>591</v>
      </c>
      <c r="D373" s="2" t="s">
        <v>595</v>
      </c>
      <c r="E373" s="6" t="s">
        <v>104</v>
      </c>
      <c r="F373" s="5">
        <v>539</v>
      </c>
      <c r="G373" s="5">
        <v>57</v>
      </c>
      <c r="H373" s="5">
        <v>0</v>
      </c>
      <c r="I373" s="5">
        <v>0</v>
      </c>
      <c r="J373" s="5">
        <v>25</v>
      </c>
      <c r="K373" s="5">
        <v>32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216</v>
      </c>
      <c r="S373" s="5">
        <v>323</v>
      </c>
      <c r="T373" s="5">
        <v>0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6" t="s">
        <v>96</v>
      </c>
      <c r="AB373" s="6" t="s">
        <v>97</v>
      </c>
      <c r="AC373" s="7"/>
      <c r="AD373" s="7"/>
      <c r="AE373" s="9" t="s">
        <v>96</v>
      </c>
      <c r="AF373" s="7"/>
      <c r="AG373" s="7"/>
      <c r="AH373" s="7"/>
      <c r="AI373" s="7"/>
      <c r="AJ373" s="5">
        <v>800</v>
      </c>
      <c r="AK373" s="8">
        <v>0.3</v>
      </c>
      <c r="AL373" s="8">
        <v>0.7</v>
      </c>
      <c r="AM373" s="8">
        <v>0</v>
      </c>
      <c r="AN373" s="8">
        <v>0</v>
      </c>
      <c r="AO373" s="8">
        <v>0</v>
      </c>
      <c r="AP373" s="8">
        <v>0</v>
      </c>
      <c r="AQ373" s="8">
        <v>0</v>
      </c>
      <c r="AR373" s="8">
        <v>0</v>
      </c>
      <c r="AS373" s="8">
        <v>0</v>
      </c>
      <c r="AT373" s="8">
        <v>0</v>
      </c>
      <c r="AU373" s="5">
        <v>100</v>
      </c>
      <c r="AV373" s="5">
        <v>80</v>
      </c>
      <c r="AW373" s="5">
        <v>20</v>
      </c>
      <c r="AX373" s="5">
        <v>0</v>
      </c>
      <c r="AY373" s="5">
        <v>0</v>
      </c>
      <c r="AZ373" s="5">
        <v>100</v>
      </c>
      <c r="BA373" s="5">
        <v>60</v>
      </c>
      <c r="BB373" s="5">
        <v>0</v>
      </c>
      <c r="BC373" s="5">
        <v>0</v>
      </c>
      <c r="BD373" s="5">
        <v>40</v>
      </c>
      <c r="BE373" s="5">
        <v>100</v>
      </c>
      <c r="BF373" s="5">
        <v>100</v>
      </c>
      <c r="BG373" s="5">
        <v>90</v>
      </c>
      <c r="BH373" s="5">
        <v>0</v>
      </c>
      <c r="BI373" s="5">
        <v>0</v>
      </c>
      <c r="BJ373" s="5">
        <v>0</v>
      </c>
      <c r="BK373" s="5">
        <v>0</v>
      </c>
      <c r="BL373" s="5">
        <v>100</v>
      </c>
      <c r="BM373" s="5">
        <v>50</v>
      </c>
      <c r="BN373" s="5">
        <v>2</v>
      </c>
      <c r="BO373" s="5" t="s">
        <v>96</v>
      </c>
      <c r="BP373" s="5" t="s">
        <v>97</v>
      </c>
      <c r="BQ373" s="5" t="s">
        <v>98</v>
      </c>
      <c r="BR373" s="6" t="s">
        <v>97</v>
      </c>
      <c r="BS373" s="6" t="s">
        <v>97</v>
      </c>
      <c r="BT373" s="6" t="s">
        <v>97</v>
      </c>
      <c r="BU373" s="6" t="s">
        <v>97</v>
      </c>
      <c r="BV373" s="6" t="s">
        <v>96</v>
      </c>
      <c r="BW373" s="5">
        <v>5</v>
      </c>
      <c r="BX373" s="5">
        <v>1</v>
      </c>
      <c r="BY373" s="5">
        <v>5</v>
      </c>
      <c r="BZ373" s="5">
        <v>1</v>
      </c>
      <c r="CA373" s="5">
        <v>5</v>
      </c>
      <c r="CB373" s="6" t="s">
        <v>96</v>
      </c>
      <c r="CC373" s="6" t="s">
        <v>98</v>
      </c>
      <c r="CD373" s="6" t="s">
        <v>96</v>
      </c>
      <c r="CE373" s="6" t="s">
        <v>98</v>
      </c>
      <c r="CF373" s="6" t="s">
        <v>96</v>
      </c>
      <c r="CG373" s="6" t="s">
        <v>97</v>
      </c>
      <c r="CH373" s="6" t="s">
        <v>97</v>
      </c>
      <c r="CI373" s="6" t="s">
        <v>97</v>
      </c>
      <c r="CJ373" s="5">
        <v>5</v>
      </c>
      <c r="CK373" s="5">
        <v>5</v>
      </c>
      <c r="CL373" s="5">
        <v>30</v>
      </c>
      <c r="CM373" s="5">
        <v>0</v>
      </c>
      <c r="CN373" s="5">
        <v>30</v>
      </c>
      <c r="CO373" s="5">
        <v>0</v>
      </c>
    </row>
    <row r="374" spans="1:93" x14ac:dyDescent="0.3">
      <c r="A374" s="2" t="s">
        <v>444</v>
      </c>
      <c r="B374" s="2" t="s">
        <v>499</v>
      </c>
      <c r="C374" s="2" t="s">
        <v>596</v>
      </c>
      <c r="D374" s="2" t="s">
        <v>597</v>
      </c>
      <c r="E374" s="6" t="s">
        <v>95</v>
      </c>
      <c r="F374" s="5">
        <v>54</v>
      </c>
      <c r="G374" s="5">
        <v>11</v>
      </c>
      <c r="H374" s="5">
        <v>0</v>
      </c>
      <c r="I374" s="5">
        <v>0</v>
      </c>
      <c r="J374" s="5">
        <v>3</v>
      </c>
      <c r="K374" s="5">
        <v>8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23</v>
      </c>
      <c r="S374" s="5">
        <v>31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6">
        <v>0</v>
      </c>
      <c r="AA374" s="6" t="s">
        <v>96</v>
      </c>
      <c r="AB374" s="6" t="s">
        <v>97</v>
      </c>
      <c r="AC374" s="7"/>
      <c r="AD374" s="7"/>
      <c r="AE374" s="7"/>
      <c r="AF374" s="7"/>
      <c r="AG374" s="7"/>
      <c r="AH374" s="7"/>
      <c r="AI374" s="6" t="s">
        <v>96</v>
      </c>
      <c r="AJ374" s="5"/>
      <c r="AK374" s="8">
        <v>0.8</v>
      </c>
      <c r="AL374" s="8">
        <v>0</v>
      </c>
      <c r="AM374" s="8">
        <v>0</v>
      </c>
      <c r="AN374" s="8">
        <v>0.2</v>
      </c>
      <c r="AO374" s="8">
        <v>0</v>
      </c>
      <c r="AP374" s="8">
        <v>0</v>
      </c>
      <c r="AQ374" s="8">
        <v>0</v>
      </c>
      <c r="AR374" s="8">
        <v>0</v>
      </c>
      <c r="AS374" s="8">
        <v>0</v>
      </c>
      <c r="AT374" s="8">
        <v>0</v>
      </c>
      <c r="AU374" s="5">
        <v>100</v>
      </c>
      <c r="AV374" s="5">
        <v>29</v>
      </c>
      <c r="AW374" s="5">
        <v>71</v>
      </c>
      <c r="AX374" s="5">
        <v>0</v>
      </c>
      <c r="AY374" s="5">
        <v>0</v>
      </c>
      <c r="AZ374" s="5">
        <v>0</v>
      </c>
      <c r="BA374" s="5">
        <v>0</v>
      </c>
      <c r="BB374" s="5">
        <v>30</v>
      </c>
      <c r="BC374" s="5">
        <v>0</v>
      </c>
      <c r="BD374" s="5">
        <v>70</v>
      </c>
      <c r="BE374" s="5">
        <v>100</v>
      </c>
      <c r="BF374" s="5">
        <v>100</v>
      </c>
      <c r="BG374" s="5">
        <v>100</v>
      </c>
      <c r="BH374" s="5">
        <v>0</v>
      </c>
      <c r="BI374" s="5">
        <v>0</v>
      </c>
      <c r="BJ374" s="5">
        <v>0</v>
      </c>
      <c r="BK374" s="5">
        <v>0</v>
      </c>
      <c r="BL374" s="5">
        <v>100</v>
      </c>
      <c r="BM374" s="5">
        <v>10</v>
      </c>
      <c r="BN374" s="5">
        <v>2</v>
      </c>
      <c r="BO374" s="5" t="s">
        <v>96</v>
      </c>
      <c r="BP374" s="5" t="s">
        <v>96</v>
      </c>
      <c r="BQ374" s="5">
        <v>2</v>
      </c>
      <c r="BR374" s="6" t="s">
        <v>97</v>
      </c>
      <c r="BS374" s="6" t="s">
        <v>97</v>
      </c>
      <c r="BT374" s="6" t="s">
        <v>97</v>
      </c>
      <c r="BU374" s="6" t="s">
        <v>97</v>
      </c>
      <c r="BV374" s="6" t="s">
        <v>97</v>
      </c>
      <c r="BW374" s="5">
        <v>1</v>
      </c>
      <c r="BX374" s="5">
        <v>5</v>
      </c>
      <c r="BY374" s="5">
        <v>5</v>
      </c>
      <c r="BZ374" s="5">
        <v>15</v>
      </c>
      <c r="CA374" s="5">
        <v>15</v>
      </c>
      <c r="CB374" s="6" t="s">
        <v>98</v>
      </c>
      <c r="CC374" s="6" t="s">
        <v>96</v>
      </c>
      <c r="CD374" s="6" t="s">
        <v>96</v>
      </c>
      <c r="CE374" s="6" t="s">
        <v>96</v>
      </c>
      <c r="CF374" s="6" t="s">
        <v>96</v>
      </c>
      <c r="CG374" s="6" t="s">
        <v>97</v>
      </c>
      <c r="CH374" s="6" t="s">
        <v>97</v>
      </c>
      <c r="CI374" s="6" t="s">
        <v>97</v>
      </c>
      <c r="CJ374" s="5">
        <v>5</v>
      </c>
      <c r="CK374" s="5">
        <v>5</v>
      </c>
      <c r="CL374" s="5">
        <v>15</v>
      </c>
      <c r="CM374" s="5">
        <v>1</v>
      </c>
      <c r="CN374" s="5">
        <v>1</v>
      </c>
      <c r="CO374" s="5">
        <v>1</v>
      </c>
    </row>
    <row r="375" spans="1:93" x14ac:dyDescent="0.3">
      <c r="A375" s="2" t="s">
        <v>444</v>
      </c>
      <c r="B375" s="2" t="s">
        <v>499</v>
      </c>
      <c r="C375" s="2" t="s">
        <v>598</v>
      </c>
      <c r="D375" s="2" t="s">
        <v>599</v>
      </c>
      <c r="E375" s="6" t="s">
        <v>95</v>
      </c>
      <c r="F375" s="5">
        <v>80</v>
      </c>
      <c r="G375" s="5">
        <v>16</v>
      </c>
      <c r="H375" s="5">
        <v>0</v>
      </c>
      <c r="I375" s="5">
        <v>0</v>
      </c>
      <c r="J375" s="5">
        <v>5</v>
      </c>
      <c r="K375" s="5">
        <v>1</v>
      </c>
      <c r="L375" s="5">
        <v>3</v>
      </c>
      <c r="M375" s="5">
        <v>0</v>
      </c>
      <c r="N375" s="5">
        <v>7</v>
      </c>
      <c r="O375" s="5">
        <v>0</v>
      </c>
      <c r="P375" s="5">
        <v>0</v>
      </c>
      <c r="Q375" s="5">
        <v>0</v>
      </c>
      <c r="R375" s="5">
        <v>35</v>
      </c>
      <c r="S375" s="5">
        <v>5</v>
      </c>
      <c r="T375" s="5">
        <v>15</v>
      </c>
      <c r="U375" s="5">
        <v>0</v>
      </c>
      <c r="V375" s="5">
        <v>25</v>
      </c>
      <c r="W375" s="5">
        <v>0</v>
      </c>
      <c r="X375" s="5">
        <v>0</v>
      </c>
      <c r="Y375" s="5">
        <v>0</v>
      </c>
      <c r="Z375" s="5">
        <v>0</v>
      </c>
      <c r="AA375" s="6" t="s">
        <v>96</v>
      </c>
      <c r="AB375" s="6" t="s">
        <v>96</v>
      </c>
      <c r="AC375" s="7"/>
      <c r="AD375" s="7"/>
      <c r="AE375" s="7"/>
      <c r="AF375" s="7"/>
      <c r="AG375" s="7"/>
      <c r="AH375" s="7"/>
      <c r="AI375" s="6" t="s">
        <v>96</v>
      </c>
      <c r="AJ375" s="5"/>
      <c r="AK375" s="8">
        <v>0.16494845360824742</v>
      </c>
      <c r="AL375" s="8">
        <v>0.16494845360824742</v>
      </c>
      <c r="AM375" s="8">
        <v>0.16494845360824742</v>
      </c>
      <c r="AN375" s="8">
        <v>0</v>
      </c>
      <c r="AO375" s="8">
        <v>0</v>
      </c>
      <c r="AP375" s="8">
        <v>0.16494845360824742</v>
      </c>
      <c r="AQ375" s="8">
        <v>0.16494845360824742</v>
      </c>
      <c r="AR375" s="8">
        <v>0</v>
      </c>
      <c r="AS375" s="8">
        <v>0</v>
      </c>
      <c r="AT375" s="8">
        <v>0.17525773195876287</v>
      </c>
      <c r="AU375" s="5">
        <v>0</v>
      </c>
      <c r="AV375" s="5">
        <v>0</v>
      </c>
      <c r="AW375" s="5">
        <v>0</v>
      </c>
      <c r="AX375" s="5">
        <v>100</v>
      </c>
      <c r="AY375" s="5">
        <v>0</v>
      </c>
      <c r="AZ375" s="5">
        <v>0</v>
      </c>
      <c r="BA375" s="5">
        <v>0</v>
      </c>
      <c r="BB375" s="5">
        <v>50</v>
      </c>
      <c r="BC375" s="5">
        <v>0</v>
      </c>
      <c r="BD375" s="5">
        <v>50</v>
      </c>
      <c r="BE375" s="5">
        <v>30</v>
      </c>
      <c r="BF375" s="5">
        <v>30</v>
      </c>
      <c r="BG375" s="5">
        <v>100</v>
      </c>
      <c r="BH375" s="5">
        <v>0</v>
      </c>
      <c r="BI375" s="5">
        <v>0</v>
      </c>
      <c r="BJ375" s="5">
        <v>0</v>
      </c>
      <c r="BK375" s="5">
        <v>0</v>
      </c>
      <c r="BL375" s="5">
        <v>100</v>
      </c>
      <c r="BM375" s="5">
        <v>100</v>
      </c>
      <c r="BN375" s="5">
        <v>4</v>
      </c>
      <c r="BO375" s="5" t="s">
        <v>96</v>
      </c>
      <c r="BP375" s="5" t="s">
        <v>96</v>
      </c>
      <c r="BQ375" s="5">
        <v>12</v>
      </c>
      <c r="BR375" s="6" t="s">
        <v>97</v>
      </c>
      <c r="BS375" s="6" t="s">
        <v>97</v>
      </c>
      <c r="BT375" s="6" t="s">
        <v>97</v>
      </c>
      <c r="BU375" s="6" t="s">
        <v>97</v>
      </c>
      <c r="BV375" s="6" t="s">
        <v>97</v>
      </c>
      <c r="BW375" s="5">
        <v>5</v>
      </c>
      <c r="BX375" s="5">
        <v>2</v>
      </c>
      <c r="BY375" s="5">
        <v>2</v>
      </c>
      <c r="BZ375" s="5">
        <v>2</v>
      </c>
      <c r="CA375" s="5">
        <v>2</v>
      </c>
      <c r="CB375" s="6" t="s">
        <v>96</v>
      </c>
      <c r="CC375" s="6" t="s">
        <v>96</v>
      </c>
      <c r="CD375" s="6" t="s">
        <v>96</v>
      </c>
      <c r="CE375" s="6" t="s">
        <v>98</v>
      </c>
      <c r="CF375" s="6" t="s">
        <v>96</v>
      </c>
      <c r="CG375" s="6" t="s">
        <v>97</v>
      </c>
      <c r="CH375" s="6" t="s">
        <v>97</v>
      </c>
      <c r="CI375" s="6" t="s">
        <v>97</v>
      </c>
      <c r="CJ375" s="5">
        <v>2</v>
      </c>
      <c r="CK375" s="5">
        <v>2</v>
      </c>
      <c r="CL375" s="5">
        <v>7</v>
      </c>
      <c r="CM375" s="5">
        <v>0</v>
      </c>
      <c r="CN375" s="5">
        <v>1</v>
      </c>
      <c r="CO375" s="5">
        <v>0</v>
      </c>
    </row>
    <row r="376" spans="1:93" x14ac:dyDescent="0.3">
      <c r="A376" s="2" t="s">
        <v>444</v>
      </c>
      <c r="B376" s="2" t="s">
        <v>600</v>
      </c>
      <c r="C376" s="2" t="s">
        <v>601</v>
      </c>
      <c r="D376" s="2" t="s">
        <v>602</v>
      </c>
      <c r="E376" s="6" t="s">
        <v>95</v>
      </c>
      <c r="F376" s="5">
        <v>57</v>
      </c>
      <c r="G376" s="5">
        <v>3</v>
      </c>
      <c r="H376" s="5">
        <v>0</v>
      </c>
      <c r="I376" s="5">
        <v>0</v>
      </c>
      <c r="J376" s="5">
        <v>3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57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6">
        <v>0</v>
      </c>
      <c r="AA376" s="6" t="s">
        <v>96</v>
      </c>
      <c r="AB376" s="6" t="s">
        <v>97</v>
      </c>
      <c r="AC376" s="7"/>
      <c r="AD376" s="7"/>
      <c r="AE376" s="7"/>
      <c r="AF376" s="7"/>
      <c r="AG376" s="7"/>
      <c r="AH376" s="7"/>
      <c r="AI376" s="6" t="s">
        <v>96</v>
      </c>
      <c r="AJ376" s="5"/>
      <c r="AK376" s="8">
        <v>1</v>
      </c>
      <c r="AL376" s="8">
        <v>0</v>
      </c>
      <c r="AM376" s="8">
        <v>0</v>
      </c>
      <c r="AN376" s="8">
        <v>0</v>
      </c>
      <c r="AO376" s="8">
        <v>0</v>
      </c>
      <c r="AP376" s="8">
        <v>0</v>
      </c>
      <c r="AQ376" s="8">
        <v>0</v>
      </c>
      <c r="AR376" s="8">
        <v>0</v>
      </c>
      <c r="AS376" s="8">
        <v>0</v>
      </c>
      <c r="AT376" s="8">
        <v>0</v>
      </c>
      <c r="AU376" s="5">
        <v>100</v>
      </c>
      <c r="AV376" s="5">
        <v>100</v>
      </c>
      <c r="AW376" s="5">
        <v>0</v>
      </c>
      <c r="AX376" s="5">
        <v>0</v>
      </c>
      <c r="AY376" s="5">
        <v>0</v>
      </c>
      <c r="AZ376" s="5">
        <v>100</v>
      </c>
      <c r="BA376" s="5">
        <v>0</v>
      </c>
      <c r="BB376" s="5">
        <v>100</v>
      </c>
      <c r="BC376" s="5">
        <v>0</v>
      </c>
      <c r="BD376" s="5">
        <v>0</v>
      </c>
      <c r="BE376" s="5">
        <v>100</v>
      </c>
      <c r="BF376" s="5">
        <v>100</v>
      </c>
      <c r="BG376" s="5">
        <v>100</v>
      </c>
      <c r="BH376" s="5">
        <v>100</v>
      </c>
      <c r="BI376" s="5">
        <v>0</v>
      </c>
      <c r="BJ376" s="5">
        <v>0</v>
      </c>
      <c r="BK376" s="5">
        <v>4</v>
      </c>
      <c r="BL376" s="5">
        <v>96</v>
      </c>
      <c r="BM376" s="5">
        <v>100</v>
      </c>
      <c r="BN376" s="5">
        <v>2</v>
      </c>
      <c r="BO376" s="5" t="s">
        <v>96</v>
      </c>
      <c r="BP376" s="5" t="s">
        <v>97</v>
      </c>
      <c r="BQ376" s="5" t="s">
        <v>98</v>
      </c>
      <c r="BR376" s="6" t="s">
        <v>97</v>
      </c>
      <c r="BS376" s="6" t="s">
        <v>97</v>
      </c>
      <c r="BT376" s="6" t="s">
        <v>97</v>
      </c>
      <c r="BU376" s="6" t="s">
        <v>97</v>
      </c>
      <c r="BV376" s="6" t="s">
        <v>97</v>
      </c>
      <c r="BW376" s="5">
        <v>0</v>
      </c>
      <c r="BX376" s="5">
        <v>0</v>
      </c>
      <c r="BY376" s="5">
        <v>3</v>
      </c>
      <c r="BZ376" s="5">
        <v>4</v>
      </c>
      <c r="CA376" s="5">
        <v>26</v>
      </c>
      <c r="CB376" s="6" t="s">
        <v>98</v>
      </c>
      <c r="CC376" s="6" t="s">
        <v>96</v>
      </c>
      <c r="CD376" s="6" t="s">
        <v>96</v>
      </c>
      <c r="CE376" s="6" t="s">
        <v>96</v>
      </c>
      <c r="CF376" s="6" t="s">
        <v>96</v>
      </c>
      <c r="CG376" s="6" t="s">
        <v>97</v>
      </c>
      <c r="CH376" s="6" t="s">
        <v>97</v>
      </c>
      <c r="CI376" s="6" t="s">
        <v>97</v>
      </c>
      <c r="CJ376" s="5">
        <v>6</v>
      </c>
      <c r="CK376" s="5">
        <v>28</v>
      </c>
      <c r="CL376" s="5">
        <v>3</v>
      </c>
      <c r="CM376" s="5">
        <v>0</v>
      </c>
      <c r="CN376" s="5">
        <v>10</v>
      </c>
      <c r="CO376" s="5">
        <v>0</v>
      </c>
    </row>
    <row r="377" spans="1:93" x14ac:dyDescent="0.3">
      <c r="A377" s="2" t="s">
        <v>444</v>
      </c>
      <c r="B377" s="2" t="s">
        <v>600</v>
      </c>
      <c r="C377" s="2" t="s">
        <v>603</v>
      </c>
      <c r="D377" s="2" t="s">
        <v>604</v>
      </c>
      <c r="E377" s="6" t="s">
        <v>104</v>
      </c>
      <c r="F377" s="5">
        <v>150</v>
      </c>
      <c r="G377" s="5">
        <v>40</v>
      </c>
      <c r="H377" s="5">
        <v>0</v>
      </c>
      <c r="I377" s="5">
        <v>0</v>
      </c>
      <c r="J377" s="5">
        <v>30</v>
      </c>
      <c r="K377" s="5">
        <v>10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110</v>
      </c>
      <c r="S377" s="5">
        <v>40</v>
      </c>
      <c r="T377" s="5">
        <v>0</v>
      </c>
      <c r="U377" s="5">
        <v>0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6" t="s">
        <v>96</v>
      </c>
      <c r="AB377" s="6" t="s">
        <v>97</v>
      </c>
      <c r="AC377" s="7"/>
      <c r="AD377" s="7"/>
      <c r="AE377" s="7"/>
      <c r="AF377" s="7"/>
      <c r="AG377" s="7"/>
      <c r="AH377" s="7"/>
      <c r="AI377" s="6" t="s">
        <v>96</v>
      </c>
      <c r="AJ377" s="5">
        <v>7000</v>
      </c>
      <c r="AK377" s="8">
        <v>0.7</v>
      </c>
      <c r="AL377" s="8">
        <v>0.1</v>
      </c>
      <c r="AM377" s="8">
        <v>0.1</v>
      </c>
      <c r="AN377" s="8">
        <v>0</v>
      </c>
      <c r="AO377" s="8">
        <v>0</v>
      </c>
      <c r="AP377" s="8">
        <v>0</v>
      </c>
      <c r="AQ377" s="8">
        <v>0.1</v>
      </c>
      <c r="AR377" s="8">
        <v>0</v>
      </c>
      <c r="AS377" s="8">
        <v>0</v>
      </c>
      <c r="AT377" s="8">
        <v>0</v>
      </c>
      <c r="AU377" s="5">
        <v>0</v>
      </c>
      <c r="AV377" s="5">
        <v>0</v>
      </c>
      <c r="AW377" s="5">
        <v>100</v>
      </c>
      <c r="AX377" s="5">
        <v>0</v>
      </c>
      <c r="AY377" s="5">
        <v>0</v>
      </c>
      <c r="AZ377" s="5">
        <v>0</v>
      </c>
      <c r="BA377" s="5">
        <v>0</v>
      </c>
      <c r="BB377" s="5">
        <v>100</v>
      </c>
      <c r="BC377" s="5">
        <v>0</v>
      </c>
      <c r="BD377" s="5">
        <v>0</v>
      </c>
      <c r="BE377" s="5">
        <v>100</v>
      </c>
      <c r="BF377" s="5">
        <v>100</v>
      </c>
      <c r="BG377" s="5">
        <v>100</v>
      </c>
      <c r="BH377" s="5">
        <v>0</v>
      </c>
      <c r="BI377" s="5">
        <v>0</v>
      </c>
      <c r="BJ377" s="5">
        <v>0</v>
      </c>
      <c r="BK377" s="5">
        <v>0</v>
      </c>
      <c r="BL377" s="5">
        <v>100</v>
      </c>
      <c r="BM377" s="5">
        <v>100</v>
      </c>
      <c r="BN377" s="5">
        <v>2</v>
      </c>
      <c r="BO377" s="5" t="s">
        <v>96</v>
      </c>
      <c r="BP377" s="5" t="s">
        <v>97</v>
      </c>
      <c r="BQ377" s="5" t="s">
        <v>98</v>
      </c>
      <c r="BR377" s="6" t="s">
        <v>97</v>
      </c>
      <c r="BS377" s="6" t="s">
        <v>97</v>
      </c>
      <c r="BT377" s="6" t="s">
        <v>97</v>
      </c>
      <c r="BU377" s="6" t="s">
        <v>605</v>
      </c>
      <c r="BV377" s="6" t="s">
        <v>97</v>
      </c>
      <c r="BW377" s="5">
        <v>5</v>
      </c>
      <c r="BX377" s="5">
        <v>5</v>
      </c>
      <c r="BY377" s="5">
        <v>5</v>
      </c>
      <c r="BZ377" s="5">
        <v>14</v>
      </c>
      <c r="CA377" s="5">
        <v>14</v>
      </c>
      <c r="CB377" s="6" t="s">
        <v>98</v>
      </c>
      <c r="CC377" s="6" t="s">
        <v>96</v>
      </c>
      <c r="CD377" s="6" t="s">
        <v>96</v>
      </c>
      <c r="CE377" s="6" t="s">
        <v>98</v>
      </c>
      <c r="CF377" s="6" t="s">
        <v>96</v>
      </c>
      <c r="CG377" s="6" t="s">
        <v>98</v>
      </c>
      <c r="CH377" s="6" t="s">
        <v>98</v>
      </c>
      <c r="CI377" s="6" t="s">
        <v>98</v>
      </c>
      <c r="CJ377" s="5">
        <v>7</v>
      </c>
      <c r="CK377" s="5">
        <v>7</v>
      </c>
      <c r="CL377" s="5">
        <v>17</v>
      </c>
      <c r="CM377" s="5">
        <v>0</v>
      </c>
      <c r="CN377" s="5">
        <v>4</v>
      </c>
      <c r="CO377" s="5">
        <v>0</v>
      </c>
    </row>
    <row r="378" spans="1:93" x14ac:dyDescent="0.3">
      <c r="A378" s="2" t="s">
        <v>444</v>
      </c>
      <c r="B378" s="2" t="s">
        <v>600</v>
      </c>
      <c r="C378" s="2" t="s">
        <v>606</v>
      </c>
      <c r="D378" s="2" t="s">
        <v>110</v>
      </c>
      <c r="E378" s="6" t="s">
        <v>95</v>
      </c>
      <c r="F378" s="5">
        <v>65</v>
      </c>
      <c r="G378" s="5">
        <v>5</v>
      </c>
      <c r="H378" s="5">
        <v>0</v>
      </c>
      <c r="I378" s="5">
        <v>0</v>
      </c>
      <c r="J378" s="5">
        <v>1</v>
      </c>
      <c r="K378" s="5">
        <v>0</v>
      </c>
      <c r="L378" s="5">
        <v>0</v>
      </c>
      <c r="M378" s="5">
        <v>0</v>
      </c>
      <c r="N378" s="5">
        <v>4</v>
      </c>
      <c r="O378" s="5">
        <v>0</v>
      </c>
      <c r="P378" s="5">
        <v>0</v>
      </c>
      <c r="Q378" s="5">
        <v>0</v>
      </c>
      <c r="R378" s="5">
        <v>11</v>
      </c>
      <c r="S378" s="5">
        <v>0</v>
      </c>
      <c r="T378" s="5">
        <v>0</v>
      </c>
      <c r="U378" s="5">
        <v>0</v>
      </c>
      <c r="V378" s="5">
        <v>54</v>
      </c>
      <c r="W378" s="5">
        <v>0</v>
      </c>
      <c r="X378" s="5">
        <v>0</v>
      </c>
      <c r="Y378" s="5">
        <v>0</v>
      </c>
      <c r="Z378" s="6">
        <v>0</v>
      </c>
      <c r="AA378" s="6" t="s">
        <v>96</v>
      </c>
      <c r="AB378" s="6" t="s">
        <v>97</v>
      </c>
      <c r="AC378" s="7"/>
      <c r="AD378" s="7"/>
      <c r="AE378" s="7"/>
      <c r="AF378" s="7"/>
      <c r="AG378" s="7"/>
      <c r="AH378" s="7"/>
      <c r="AI378" s="6" t="s">
        <v>96</v>
      </c>
      <c r="AJ378" s="5"/>
      <c r="AK378" s="8">
        <v>0</v>
      </c>
      <c r="AL378" s="8">
        <v>0.1</v>
      </c>
      <c r="AM378" s="8">
        <v>0.25</v>
      </c>
      <c r="AN378" s="8">
        <v>0.1</v>
      </c>
      <c r="AO378" s="8">
        <v>0</v>
      </c>
      <c r="AP378" s="8">
        <v>0.05</v>
      </c>
      <c r="AQ378" s="8">
        <v>0.2</v>
      </c>
      <c r="AR378" s="8">
        <v>0</v>
      </c>
      <c r="AS378" s="8">
        <v>0</v>
      </c>
      <c r="AT378" s="8">
        <v>0.3</v>
      </c>
      <c r="AU378" s="5">
        <v>100</v>
      </c>
      <c r="AV378" s="5">
        <v>100</v>
      </c>
      <c r="AW378" s="5">
        <v>0</v>
      </c>
      <c r="AX378" s="5">
        <v>0</v>
      </c>
      <c r="AY378" s="5">
        <v>0</v>
      </c>
      <c r="AZ378" s="5">
        <v>0</v>
      </c>
      <c r="BA378" s="5">
        <v>0</v>
      </c>
      <c r="BB378" s="5">
        <v>0</v>
      </c>
      <c r="BC378" s="5">
        <v>0</v>
      </c>
      <c r="BD378" s="5">
        <v>100</v>
      </c>
      <c r="BE378" s="5">
        <v>100</v>
      </c>
      <c r="BF378" s="5">
        <v>100</v>
      </c>
      <c r="BG378" s="5">
        <v>75</v>
      </c>
      <c r="BH378" s="5">
        <v>20</v>
      </c>
      <c r="BI378" s="5">
        <v>0</v>
      </c>
      <c r="BJ378" s="5">
        <v>0</v>
      </c>
      <c r="BK378" s="5">
        <v>0</v>
      </c>
      <c r="BL378" s="5">
        <v>100</v>
      </c>
      <c r="BM378" s="5">
        <v>100</v>
      </c>
      <c r="BN378" s="5">
        <v>2</v>
      </c>
      <c r="BO378" s="5" t="s">
        <v>96</v>
      </c>
      <c r="BP378" s="5" t="s">
        <v>97</v>
      </c>
      <c r="BQ378" s="5" t="s">
        <v>98</v>
      </c>
      <c r="BR378" s="6" t="s">
        <v>97</v>
      </c>
      <c r="BS378" s="6" t="s">
        <v>97</v>
      </c>
      <c r="BT378" s="6" t="s">
        <v>97</v>
      </c>
      <c r="BU378" s="6" t="s">
        <v>97</v>
      </c>
      <c r="BV378" s="6" t="s">
        <v>97</v>
      </c>
      <c r="BW378" s="5">
        <v>6</v>
      </c>
      <c r="BX378" s="5">
        <v>6</v>
      </c>
      <c r="BY378" s="5">
        <v>8</v>
      </c>
      <c r="BZ378" s="5">
        <v>14</v>
      </c>
      <c r="CA378" s="5">
        <v>14</v>
      </c>
      <c r="CB378" s="6" t="s">
        <v>96</v>
      </c>
      <c r="CC378" s="6" t="s">
        <v>96</v>
      </c>
      <c r="CD378" s="6" t="s">
        <v>96</v>
      </c>
      <c r="CE378" s="6" t="s">
        <v>97</v>
      </c>
      <c r="CF378" s="6" t="s">
        <v>97</v>
      </c>
      <c r="CG378" s="6" t="s">
        <v>96</v>
      </c>
      <c r="CH378" s="6" t="s">
        <v>97</v>
      </c>
      <c r="CI378" s="6" t="s">
        <v>97</v>
      </c>
      <c r="CJ378" s="5">
        <v>10</v>
      </c>
      <c r="CK378" s="5">
        <v>9</v>
      </c>
      <c r="CL378" s="5">
        <v>10</v>
      </c>
      <c r="CM378" s="5">
        <v>0</v>
      </c>
      <c r="CN378" s="5">
        <v>12</v>
      </c>
      <c r="CO378" s="5">
        <v>8</v>
      </c>
    </row>
    <row r="379" spans="1:93" x14ac:dyDescent="0.3">
      <c r="A379" s="2" t="s">
        <v>444</v>
      </c>
      <c r="B379" s="2" t="s">
        <v>600</v>
      </c>
      <c r="C379" s="2" t="s">
        <v>607</v>
      </c>
      <c r="D379" s="2" t="s">
        <v>110</v>
      </c>
      <c r="E379" s="6" t="s">
        <v>95</v>
      </c>
      <c r="F379" s="5">
        <v>115</v>
      </c>
      <c r="G379" s="5">
        <v>17</v>
      </c>
      <c r="H379" s="5">
        <v>0</v>
      </c>
      <c r="I379" s="5">
        <v>0</v>
      </c>
      <c r="J379" s="5">
        <v>0</v>
      </c>
      <c r="K379" s="5">
        <v>1</v>
      </c>
      <c r="L379" s="5">
        <v>0</v>
      </c>
      <c r="M379" s="5">
        <v>8</v>
      </c>
      <c r="N379" s="5">
        <v>8</v>
      </c>
      <c r="O379" s="5">
        <v>0</v>
      </c>
      <c r="P379" s="5">
        <v>0</v>
      </c>
      <c r="Q379" s="5">
        <v>0</v>
      </c>
      <c r="R379" s="5">
        <v>0</v>
      </c>
      <c r="S379" s="5">
        <v>15</v>
      </c>
      <c r="T379" s="5">
        <v>0</v>
      </c>
      <c r="U379" s="5">
        <v>50</v>
      </c>
      <c r="V379" s="5">
        <v>50</v>
      </c>
      <c r="W379" s="5">
        <v>0</v>
      </c>
      <c r="X379" s="5">
        <v>0</v>
      </c>
      <c r="Y379" s="5">
        <v>0</v>
      </c>
      <c r="Z379" s="6">
        <v>0</v>
      </c>
      <c r="AA379" s="6" t="s">
        <v>96</v>
      </c>
      <c r="AB379" s="7" t="s">
        <v>97</v>
      </c>
      <c r="AC379" s="7"/>
      <c r="AD379" s="7"/>
      <c r="AE379" s="7"/>
      <c r="AF379" s="7"/>
      <c r="AG379" s="7"/>
      <c r="AH379" s="7"/>
      <c r="AI379" s="6" t="s">
        <v>96</v>
      </c>
      <c r="AJ379" s="5"/>
      <c r="AK379" s="8">
        <v>0</v>
      </c>
      <c r="AL379" s="8">
        <v>1</v>
      </c>
      <c r="AM379" s="8">
        <v>0</v>
      </c>
      <c r="AN379" s="8">
        <v>0</v>
      </c>
      <c r="AO379" s="8">
        <v>0</v>
      </c>
      <c r="AP379" s="8">
        <v>0</v>
      </c>
      <c r="AQ379" s="8">
        <v>0</v>
      </c>
      <c r="AR379" s="8">
        <v>0</v>
      </c>
      <c r="AS379" s="8">
        <v>0</v>
      </c>
      <c r="AT379" s="8">
        <v>0</v>
      </c>
      <c r="AU379" s="5">
        <v>100</v>
      </c>
      <c r="AV379" s="5">
        <v>100</v>
      </c>
      <c r="AW379" s="5">
        <v>0</v>
      </c>
      <c r="AX379" s="5">
        <v>0</v>
      </c>
      <c r="AY379" s="5">
        <v>0</v>
      </c>
      <c r="AZ379" s="5">
        <v>0</v>
      </c>
      <c r="BA379" s="5">
        <v>0</v>
      </c>
      <c r="BB379" s="5">
        <v>10</v>
      </c>
      <c r="BC379" s="5">
        <v>0</v>
      </c>
      <c r="BD379" s="5">
        <v>90</v>
      </c>
      <c r="BE379" s="5">
        <v>100</v>
      </c>
      <c r="BF379" s="5">
        <v>100</v>
      </c>
      <c r="BG379" s="5">
        <v>100</v>
      </c>
      <c r="BH379" s="5">
        <v>0</v>
      </c>
      <c r="BI379" s="5">
        <v>0</v>
      </c>
      <c r="BJ379" s="5">
        <v>0</v>
      </c>
      <c r="BK379" s="5">
        <v>0</v>
      </c>
      <c r="BL379" s="5">
        <v>100</v>
      </c>
      <c r="BM379" s="5">
        <v>0</v>
      </c>
      <c r="BN379" s="5" t="s">
        <v>98</v>
      </c>
      <c r="BO379" s="5" t="s">
        <v>97</v>
      </c>
      <c r="BP379" s="5" t="s">
        <v>97</v>
      </c>
      <c r="BQ379" s="5" t="s">
        <v>98</v>
      </c>
      <c r="BR379" s="6" t="s">
        <v>96</v>
      </c>
      <c r="BS379" s="6" t="s">
        <v>97</v>
      </c>
      <c r="BT379" s="6" t="s">
        <v>97</v>
      </c>
      <c r="BU379" s="6" t="s">
        <v>97</v>
      </c>
      <c r="BV379" s="6" t="s">
        <v>97</v>
      </c>
      <c r="BW379" s="5">
        <v>1</v>
      </c>
      <c r="BX379" s="5">
        <v>1</v>
      </c>
      <c r="BY379" s="5">
        <v>4</v>
      </c>
      <c r="BZ379" s="5">
        <v>1</v>
      </c>
      <c r="CA379" s="5">
        <v>4</v>
      </c>
      <c r="CB379" s="6" t="s">
        <v>96</v>
      </c>
      <c r="CC379" s="6" t="s">
        <v>96</v>
      </c>
      <c r="CD379" s="6" t="s">
        <v>96</v>
      </c>
      <c r="CE379" s="6" t="s">
        <v>96</v>
      </c>
      <c r="CF379" s="6" t="s">
        <v>96</v>
      </c>
      <c r="CG379" s="6" t="s">
        <v>96</v>
      </c>
      <c r="CH379" s="7" t="s">
        <v>97</v>
      </c>
      <c r="CI379" s="7" t="s">
        <v>97</v>
      </c>
      <c r="CJ379" s="5">
        <v>4</v>
      </c>
      <c r="CK379" s="5">
        <v>4</v>
      </c>
      <c r="CL379" s="5">
        <v>4</v>
      </c>
      <c r="CM379" s="5">
        <v>1</v>
      </c>
      <c r="CN379" s="5">
        <v>0</v>
      </c>
      <c r="CO379" s="5">
        <v>1</v>
      </c>
    </row>
    <row r="380" spans="1:93" x14ac:dyDescent="0.3">
      <c r="A380" s="2" t="s">
        <v>444</v>
      </c>
      <c r="B380" s="2" t="s">
        <v>600</v>
      </c>
      <c r="C380" s="2" t="s">
        <v>608</v>
      </c>
      <c r="D380" s="2" t="s">
        <v>110</v>
      </c>
      <c r="E380" s="6" t="s">
        <v>95</v>
      </c>
      <c r="F380" s="5">
        <v>592</v>
      </c>
      <c r="G380" s="5">
        <v>51</v>
      </c>
      <c r="H380" s="5">
        <v>0</v>
      </c>
      <c r="I380" s="5">
        <v>0</v>
      </c>
      <c r="J380" s="5">
        <v>36</v>
      </c>
      <c r="K380" s="5">
        <v>7</v>
      </c>
      <c r="L380" s="5">
        <v>0</v>
      </c>
      <c r="M380" s="5">
        <v>0</v>
      </c>
      <c r="N380" s="5">
        <v>8</v>
      </c>
      <c r="O380" s="5">
        <v>0</v>
      </c>
      <c r="P380" s="5">
        <v>0</v>
      </c>
      <c r="Q380" s="5">
        <v>0</v>
      </c>
      <c r="R380" s="5">
        <v>442</v>
      </c>
      <c r="S380" s="5">
        <v>80</v>
      </c>
      <c r="T380" s="5">
        <v>0</v>
      </c>
      <c r="U380" s="5">
        <v>0</v>
      </c>
      <c r="V380" s="5">
        <v>70</v>
      </c>
      <c r="W380" s="5">
        <v>0</v>
      </c>
      <c r="X380" s="5">
        <v>0</v>
      </c>
      <c r="Y380" s="5">
        <v>0</v>
      </c>
      <c r="Z380" s="5">
        <v>0</v>
      </c>
      <c r="AA380" s="6" t="s">
        <v>96</v>
      </c>
      <c r="AB380" s="6" t="s">
        <v>96</v>
      </c>
      <c r="AC380" s="7"/>
      <c r="AD380" s="7"/>
      <c r="AE380" s="7"/>
      <c r="AF380" s="7"/>
      <c r="AG380" s="7"/>
      <c r="AH380" s="7"/>
      <c r="AI380" s="6" t="s">
        <v>96</v>
      </c>
      <c r="AJ380" s="5"/>
      <c r="AK380" s="8">
        <v>0.72</v>
      </c>
      <c r="AL380" s="8">
        <v>0.04</v>
      </c>
      <c r="AM380" s="8">
        <v>0</v>
      </c>
      <c r="AN380" s="8">
        <v>0</v>
      </c>
      <c r="AO380" s="8">
        <v>0</v>
      </c>
      <c r="AP380" s="8">
        <v>0</v>
      </c>
      <c r="AQ380" s="8">
        <v>0.24</v>
      </c>
      <c r="AR380" s="8">
        <v>0</v>
      </c>
      <c r="AS380" s="8">
        <v>0</v>
      </c>
      <c r="AT380" s="8">
        <v>0</v>
      </c>
      <c r="AU380" s="5">
        <v>100</v>
      </c>
      <c r="AV380" s="5">
        <v>35</v>
      </c>
      <c r="AW380" s="5">
        <v>60</v>
      </c>
      <c r="AX380" s="5">
        <v>5</v>
      </c>
      <c r="AY380" s="5">
        <v>0</v>
      </c>
      <c r="AZ380" s="5">
        <v>100</v>
      </c>
      <c r="BA380" s="5">
        <v>30</v>
      </c>
      <c r="BB380" s="5">
        <v>70</v>
      </c>
      <c r="BC380" s="5">
        <v>0</v>
      </c>
      <c r="BD380" s="5">
        <v>0</v>
      </c>
      <c r="BE380" s="5">
        <v>100</v>
      </c>
      <c r="BF380" s="5">
        <v>100</v>
      </c>
      <c r="BG380" s="5">
        <v>100</v>
      </c>
      <c r="BH380" s="5">
        <v>100</v>
      </c>
      <c r="BI380" s="5">
        <v>30</v>
      </c>
      <c r="BJ380" s="5">
        <v>0</v>
      </c>
      <c r="BK380" s="5">
        <v>30</v>
      </c>
      <c r="BL380" s="5">
        <v>70</v>
      </c>
      <c r="BM380" s="5">
        <v>100</v>
      </c>
      <c r="BN380" s="5">
        <v>2</v>
      </c>
      <c r="BO380" s="5" t="s">
        <v>96</v>
      </c>
      <c r="BP380" s="5" t="s">
        <v>96</v>
      </c>
      <c r="BQ380" s="5">
        <v>2</v>
      </c>
      <c r="BR380" s="6" t="s">
        <v>97</v>
      </c>
      <c r="BS380" s="6" t="s">
        <v>97</v>
      </c>
      <c r="BT380" s="6" t="s">
        <v>97</v>
      </c>
      <c r="BU380" s="6" t="s">
        <v>97</v>
      </c>
      <c r="BV380" s="6" t="s">
        <v>97</v>
      </c>
      <c r="BW380" s="5">
        <v>1</v>
      </c>
      <c r="BX380" s="5">
        <v>1</v>
      </c>
      <c r="BY380" s="5">
        <v>1</v>
      </c>
      <c r="BZ380" s="5">
        <v>1</v>
      </c>
      <c r="CA380" s="5">
        <v>1</v>
      </c>
      <c r="CB380" s="6" t="s">
        <v>98</v>
      </c>
      <c r="CC380" s="6" t="s">
        <v>98</v>
      </c>
      <c r="CD380" s="6" t="s">
        <v>98</v>
      </c>
      <c r="CE380" s="6" t="s">
        <v>96</v>
      </c>
      <c r="CF380" s="6" t="s">
        <v>98</v>
      </c>
      <c r="CG380" s="6" t="s">
        <v>96</v>
      </c>
      <c r="CH380" s="6" t="s">
        <v>96</v>
      </c>
      <c r="CI380" s="6" t="s">
        <v>96</v>
      </c>
      <c r="CJ380" s="5">
        <v>5</v>
      </c>
      <c r="CK380" s="5">
        <v>11</v>
      </c>
      <c r="CL380" s="5">
        <v>11</v>
      </c>
      <c r="CM380" s="5">
        <v>0</v>
      </c>
      <c r="CN380" s="5">
        <v>0</v>
      </c>
      <c r="CO380" s="5">
        <v>0</v>
      </c>
    </row>
    <row r="381" spans="1:93" x14ac:dyDescent="0.3">
      <c r="A381" s="2" t="s">
        <v>444</v>
      </c>
      <c r="B381" s="2" t="s">
        <v>600</v>
      </c>
      <c r="C381" s="2" t="s">
        <v>609</v>
      </c>
      <c r="D381" s="2" t="s">
        <v>610</v>
      </c>
      <c r="E381" s="6" t="s">
        <v>104</v>
      </c>
      <c r="F381" s="5">
        <v>48</v>
      </c>
      <c r="G381" s="5">
        <v>7</v>
      </c>
      <c r="H381" s="5">
        <v>0</v>
      </c>
      <c r="I381" s="5">
        <v>0</v>
      </c>
      <c r="J381" s="5">
        <v>3</v>
      </c>
      <c r="K381" s="5">
        <v>4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9</v>
      </c>
      <c r="S381" s="5">
        <v>39</v>
      </c>
      <c r="T381" s="5">
        <v>0</v>
      </c>
      <c r="U381" s="5">
        <v>0</v>
      </c>
      <c r="V381" s="5">
        <v>0</v>
      </c>
      <c r="W381" s="5">
        <v>0</v>
      </c>
      <c r="X381" s="5">
        <v>0</v>
      </c>
      <c r="Y381" s="5">
        <v>0</v>
      </c>
      <c r="Z381" s="6">
        <v>0</v>
      </c>
      <c r="AA381" s="6" t="s">
        <v>96</v>
      </c>
      <c r="AB381" s="7" t="s">
        <v>97</v>
      </c>
      <c r="AC381" s="6" t="s">
        <v>96</v>
      </c>
      <c r="AD381" s="6" t="s">
        <v>96</v>
      </c>
      <c r="AE381" s="9" t="s">
        <v>96</v>
      </c>
      <c r="AF381" s="7"/>
      <c r="AG381" s="7"/>
      <c r="AH381" s="7"/>
      <c r="AI381" s="7"/>
      <c r="AJ381" s="5">
        <v>1200</v>
      </c>
      <c r="AK381" s="8">
        <v>0.28282828282828287</v>
      </c>
      <c r="AL381" s="8">
        <v>0.57575757575757569</v>
      </c>
      <c r="AM381" s="8">
        <v>0.14141414141414144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0</v>
      </c>
      <c r="AT381" s="8">
        <v>0</v>
      </c>
      <c r="AU381" s="5">
        <v>0</v>
      </c>
      <c r="AV381" s="5">
        <v>0</v>
      </c>
      <c r="AW381" s="5">
        <v>100</v>
      </c>
      <c r="AX381" s="5">
        <v>0</v>
      </c>
      <c r="AY381" s="5">
        <v>0</v>
      </c>
      <c r="AZ381" s="5">
        <v>0</v>
      </c>
      <c r="BA381" s="5">
        <v>0</v>
      </c>
      <c r="BB381" s="5">
        <v>100</v>
      </c>
      <c r="BC381" s="5">
        <v>0</v>
      </c>
      <c r="BD381" s="5">
        <v>0</v>
      </c>
      <c r="BE381" s="5">
        <v>100</v>
      </c>
      <c r="BF381" s="5">
        <v>100</v>
      </c>
      <c r="BG381" s="5">
        <v>100</v>
      </c>
      <c r="BH381" s="5">
        <v>0</v>
      </c>
      <c r="BI381" s="5">
        <v>0</v>
      </c>
      <c r="BJ381" s="5">
        <v>0</v>
      </c>
      <c r="BK381" s="5">
        <v>0</v>
      </c>
      <c r="BL381" s="5">
        <v>100</v>
      </c>
      <c r="BM381" s="5">
        <v>95</v>
      </c>
      <c r="BN381" s="5">
        <v>2</v>
      </c>
      <c r="BO381" s="5" t="s">
        <v>96</v>
      </c>
      <c r="BP381" s="5" t="s">
        <v>97</v>
      </c>
      <c r="BQ381" s="5" t="s">
        <v>98</v>
      </c>
      <c r="BR381" s="6" t="s">
        <v>96</v>
      </c>
      <c r="BS381" s="6" t="s">
        <v>97</v>
      </c>
      <c r="BT381" s="6" t="s">
        <v>97</v>
      </c>
      <c r="BU381" s="6" t="s">
        <v>97</v>
      </c>
      <c r="BV381" s="6" t="s">
        <v>97</v>
      </c>
      <c r="BW381" s="5">
        <v>2</v>
      </c>
      <c r="BX381" s="5">
        <v>2</v>
      </c>
      <c r="BY381" s="5">
        <v>6</v>
      </c>
      <c r="BZ381" s="5">
        <v>14</v>
      </c>
      <c r="CA381" s="5">
        <v>14</v>
      </c>
      <c r="CB381" s="6" t="s">
        <v>98</v>
      </c>
      <c r="CC381" s="6" t="s">
        <v>98</v>
      </c>
      <c r="CD381" s="6" t="s">
        <v>96</v>
      </c>
      <c r="CE381" s="6" t="s">
        <v>96</v>
      </c>
      <c r="CF381" s="6" t="s">
        <v>96</v>
      </c>
      <c r="CG381" s="6" t="s">
        <v>96</v>
      </c>
      <c r="CH381" s="6" t="s">
        <v>96</v>
      </c>
      <c r="CI381" s="6" t="s">
        <v>96</v>
      </c>
      <c r="CJ381" s="5">
        <v>2</v>
      </c>
      <c r="CK381" s="5">
        <v>6</v>
      </c>
      <c r="CL381" s="5">
        <v>14</v>
      </c>
      <c r="CM381" s="5">
        <v>2</v>
      </c>
      <c r="CN381" s="5">
        <v>0</v>
      </c>
      <c r="CO381" s="5">
        <v>2</v>
      </c>
    </row>
    <row r="382" spans="1:93" x14ac:dyDescent="0.3">
      <c r="A382" s="2" t="s">
        <v>444</v>
      </c>
      <c r="B382" s="2" t="s">
        <v>600</v>
      </c>
      <c r="C382" s="2" t="s">
        <v>611</v>
      </c>
      <c r="D382" s="2" t="s">
        <v>110</v>
      </c>
      <c r="E382" s="6" t="s">
        <v>95</v>
      </c>
      <c r="F382" s="5">
        <v>40</v>
      </c>
      <c r="G382" s="5">
        <v>5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5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40</v>
      </c>
      <c r="V382" s="5">
        <v>0</v>
      </c>
      <c r="W382" s="5">
        <v>0</v>
      </c>
      <c r="X382" s="5">
        <v>0</v>
      </c>
      <c r="Y382" s="5">
        <v>0</v>
      </c>
      <c r="Z382" s="6">
        <v>0</v>
      </c>
      <c r="AA382" s="6" t="s">
        <v>97</v>
      </c>
      <c r="AB382" s="6" t="s">
        <v>97</v>
      </c>
      <c r="AC382" s="7"/>
      <c r="AD382" s="7"/>
      <c r="AE382" s="7"/>
      <c r="AF382" s="7"/>
      <c r="AG382" s="7"/>
      <c r="AH382" s="7"/>
      <c r="AI382" s="6" t="s">
        <v>96</v>
      </c>
      <c r="AJ382" s="5"/>
      <c r="AK382" s="8">
        <v>0</v>
      </c>
      <c r="AL382" s="8">
        <v>0</v>
      </c>
      <c r="AM382" s="8">
        <v>1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0</v>
      </c>
      <c r="AT382" s="8">
        <v>0</v>
      </c>
      <c r="AU382" s="5">
        <v>0</v>
      </c>
      <c r="AV382" s="5">
        <v>0</v>
      </c>
      <c r="AW382" s="5">
        <v>100</v>
      </c>
      <c r="AX382" s="5">
        <v>0</v>
      </c>
      <c r="AY382" s="5">
        <v>0</v>
      </c>
      <c r="AZ382" s="5">
        <v>0</v>
      </c>
      <c r="BA382" s="5">
        <v>0</v>
      </c>
      <c r="BB382" s="5">
        <v>0</v>
      </c>
      <c r="BC382" s="5">
        <v>0</v>
      </c>
      <c r="BD382" s="5">
        <v>100</v>
      </c>
      <c r="BE382" s="5">
        <v>0</v>
      </c>
      <c r="BF382" s="5">
        <v>0</v>
      </c>
      <c r="BG382" s="5">
        <v>5</v>
      </c>
      <c r="BH382" s="5">
        <v>0</v>
      </c>
      <c r="BI382" s="5">
        <v>0</v>
      </c>
      <c r="BJ382" s="5">
        <v>0</v>
      </c>
      <c r="BK382" s="5">
        <v>0</v>
      </c>
      <c r="BL382" s="5">
        <v>100</v>
      </c>
      <c r="BM382" s="5">
        <v>0</v>
      </c>
      <c r="BN382" s="5" t="s">
        <v>98</v>
      </c>
      <c r="BO382" s="5" t="s">
        <v>97</v>
      </c>
      <c r="BP382" s="5" t="s">
        <v>96</v>
      </c>
      <c r="BQ382" s="5">
        <v>3</v>
      </c>
      <c r="BR382" s="6" t="s">
        <v>97</v>
      </c>
      <c r="BS382" s="6" t="s">
        <v>97</v>
      </c>
      <c r="BT382" s="6" t="s">
        <v>97</v>
      </c>
      <c r="BU382" s="6" t="s">
        <v>97</v>
      </c>
      <c r="BV382" s="6" t="s">
        <v>97</v>
      </c>
      <c r="BW382" s="5">
        <v>1</v>
      </c>
      <c r="BX382" s="5">
        <v>1</v>
      </c>
      <c r="BY382" s="5">
        <v>3</v>
      </c>
      <c r="BZ382" s="5">
        <v>1</v>
      </c>
      <c r="CA382" s="5">
        <v>10</v>
      </c>
      <c r="CB382" s="6" t="s">
        <v>98</v>
      </c>
      <c r="CC382" s="6" t="s">
        <v>98</v>
      </c>
      <c r="CD382" s="6" t="s">
        <v>96</v>
      </c>
      <c r="CE382" s="6" t="s">
        <v>96</v>
      </c>
      <c r="CF382" s="6" t="s">
        <v>96</v>
      </c>
      <c r="CG382" s="6" t="s">
        <v>97</v>
      </c>
      <c r="CH382" s="6" t="s">
        <v>97</v>
      </c>
      <c r="CI382" s="6" t="s">
        <v>97</v>
      </c>
      <c r="CJ382" s="5">
        <v>3</v>
      </c>
      <c r="CK382" s="5">
        <v>3</v>
      </c>
      <c r="CL382" s="5">
        <v>3</v>
      </c>
      <c r="CM382" s="5">
        <v>1</v>
      </c>
      <c r="CN382" s="5">
        <v>15</v>
      </c>
      <c r="CO382" s="5">
        <v>0.9</v>
      </c>
    </row>
    <row r="383" spans="1:93" x14ac:dyDescent="0.3">
      <c r="A383" s="2" t="s">
        <v>444</v>
      </c>
      <c r="B383" s="2" t="s">
        <v>600</v>
      </c>
      <c r="C383" s="2" t="s">
        <v>612</v>
      </c>
      <c r="D383" s="2" t="s">
        <v>110</v>
      </c>
      <c r="E383" s="6" t="s">
        <v>95</v>
      </c>
      <c r="F383" s="5">
        <v>148</v>
      </c>
      <c r="G383" s="5">
        <v>15</v>
      </c>
      <c r="H383" s="5">
        <v>1</v>
      </c>
      <c r="I383" s="5">
        <v>8</v>
      </c>
      <c r="J383" s="5">
        <v>6</v>
      </c>
      <c r="K383" s="5">
        <v>1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95</v>
      </c>
      <c r="R383" s="5">
        <v>47</v>
      </c>
      <c r="S383" s="5">
        <v>6</v>
      </c>
      <c r="T383" s="5">
        <v>0</v>
      </c>
      <c r="U383" s="5">
        <v>0</v>
      </c>
      <c r="V383" s="5">
        <v>0</v>
      </c>
      <c r="W383" s="5">
        <v>0</v>
      </c>
      <c r="X383" s="5">
        <v>0</v>
      </c>
      <c r="Y383" s="5">
        <v>0</v>
      </c>
      <c r="Z383" s="6">
        <v>0</v>
      </c>
      <c r="AA383" s="6" t="s">
        <v>96</v>
      </c>
      <c r="AB383" s="6" t="s">
        <v>96</v>
      </c>
      <c r="AC383" s="7"/>
      <c r="AD383" s="7"/>
      <c r="AE383" s="7"/>
      <c r="AF383" s="7"/>
      <c r="AG383" s="7"/>
      <c r="AH383" s="7"/>
      <c r="AI383" s="6" t="s">
        <v>96</v>
      </c>
      <c r="AJ383" s="5"/>
      <c r="AK383" s="8">
        <v>0.4</v>
      </c>
      <c r="AL383" s="8">
        <v>0.55000000000000004</v>
      </c>
      <c r="AM383" s="8">
        <v>0.05</v>
      </c>
      <c r="AN383" s="8">
        <v>0</v>
      </c>
      <c r="AO383" s="8">
        <v>0</v>
      </c>
      <c r="AP383" s="8">
        <v>0</v>
      </c>
      <c r="AQ383" s="8">
        <v>0</v>
      </c>
      <c r="AR383" s="8">
        <v>0</v>
      </c>
      <c r="AS383" s="8">
        <v>0</v>
      </c>
      <c r="AT383" s="8">
        <v>0</v>
      </c>
      <c r="AU383" s="5">
        <v>100</v>
      </c>
      <c r="AV383" s="5">
        <v>100</v>
      </c>
      <c r="AW383" s="5">
        <v>0</v>
      </c>
      <c r="AX383" s="5">
        <v>0</v>
      </c>
      <c r="AY383" s="5">
        <v>0</v>
      </c>
      <c r="AZ383" s="5">
        <v>0</v>
      </c>
      <c r="BA383" s="5">
        <v>0</v>
      </c>
      <c r="BB383" s="5">
        <v>100</v>
      </c>
      <c r="BC383" s="5">
        <v>0</v>
      </c>
      <c r="BD383" s="5">
        <v>0</v>
      </c>
      <c r="BE383" s="5">
        <v>100</v>
      </c>
      <c r="BF383" s="5">
        <v>80</v>
      </c>
      <c r="BG383" s="5">
        <v>100</v>
      </c>
      <c r="BH383" s="5">
        <v>100</v>
      </c>
      <c r="BI383" s="5">
        <v>0</v>
      </c>
      <c r="BJ383" s="5">
        <v>0</v>
      </c>
      <c r="BK383" s="5">
        <v>0</v>
      </c>
      <c r="BL383" s="5">
        <v>100</v>
      </c>
      <c r="BM383" s="5">
        <v>90</v>
      </c>
      <c r="BN383" s="5">
        <v>2</v>
      </c>
      <c r="BO383" s="5" t="s">
        <v>97</v>
      </c>
      <c r="BP383" s="5" t="s">
        <v>96</v>
      </c>
      <c r="BQ383" s="5">
        <v>2</v>
      </c>
      <c r="BR383" s="6" t="s">
        <v>96</v>
      </c>
      <c r="BS383" s="6" t="s">
        <v>97</v>
      </c>
      <c r="BT383" s="6" t="s">
        <v>97</v>
      </c>
      <c r="BU383" s="6" t="s">
        <v>97</v>
      </c>
      <c r="BV383" s="6" t="s">
        <v>97</v>
      </c>
      <c r="BW383" s="5">
        <v>2</v>
      </c>
      <c r="BX383" s="5">
        <v>2</v>
      </c>
      <c r="BY383" s="5">
        <v>10</v>
      </c>
      <c r="BZ383" s="5">
        <v>2</v>
      </c>
      <c r="CA383" s="5">
        <v>15</v>
      </c>
      <c r="CB383" s="6" t="s">
        <v>98</v>
      </c>
      <c r="CC383" s="6" t="s">
        <v>98</v>
      </c>
      <c r="CD383" s="6" t="s">
        <v>96</v>
      </c>
      <c r="CE383" s="6" t="s">
        <v>96</v>
      </c>
      <c r="CF383" s="6" t="s">
        <v>96</v>
      </c>
      <c r="CG383" s="6" t="s">
        <v>96</v>
      </c>
      <c r="CH383" s="6" t="s">
        <v>96</v>
      </c>
      <c r="CI383" s="7" t="s">
        <v>98</v>
      </c>
      <c r="CJ383" s="5">
        <v>14</v>
      </c>
      <c r="CK383" s="5">
        <v>14</v>
      </c>
      <c r="CL383" s="5">
        <v>14</v>
      </c>
      <c r="CM383" s="5">
        <v>0</v>
      </c>
      <c r="CN383" s="5">
        <v>15</v>
      </c>
      <c r="CO383" s="5">
        <v>0</v>
      </c>
    </row>
    <row r="384" spans="1:93" x14ac:dyDescent="0.3">
      <c r="A384" s="2" t="s">
        <v>444</v>
      </c>
      <c r="B384" s="2" t="s">
        <v>600</v>
      </c>
      <c r="C384" s="2" t="s">
        <v>613</v>
      </c>
      <c r="D384" s="2" t="s">
        <v>108</v>
      </c>
      <c r="E384" s="6" t="s">
        <v>95</v>
      </c>
      <c r="F384" s="6">
        <v>92</v>
      </c>
      <c r="G384" s="5">
        <v>8</v>
      </c>
      <c r="H384" s="5">
        <v>0</v>
      </c>
      <c r="I384" s="5">
        <v>0</v>
      </c>
      <c r="J384" s="5">
        <v>0</v>
      </c>
      <c r="K384" s="5">
        <v>2</v>
      </c>
      <c r="L384" s="5">
        <v>0</v>
      </c>
      <c r="M384" s="5">
        <v>0</v>
      </c>
      <c r="N384" s="5">
        <v>4</v>
      </c>
      <c r="O384" s="5">
        <v>0</v>
      </c>
      <c r="P384" s="5">
        <v>2</v>
      </c>
      <c r="Q384" s="5">
        <v>0</v>
      </c>
      <c r="R384" s="5">
        <v>0</v>
      </c>
      <c r="S384" s="5">
        <v>36</v>
      </c>
      <c r="T384" s="5">
        <v>0</v>
      </c>
      <c r="U384" s="5">
        <v>0</v>
      </c>
      <c r="V384" s="5">
        <v>30</v>
      </c>
      <c r="W384" s="5">
        <v>0</v>
      </c>
      <c r="X384" s="6">
        <v>26</v>
      </c>
      <c r="Y384" s="6">
        <v>0</v>
      </c>
      <c r="Z384" s="6">
        <v>0</v>
      </c>
      <c r="AA384" s="6" t="s">
        <v>96</v>
      </c>
      <c r="AB384" s="6" t="s">
        <v>97</v>
      </c>
      <c r="AC384" s="6"/>
      <c r="AD384" s="6"/>
      <c r="AE384" s="6"/>
      <c r="AF384" s="6"/>
      <c r="AG384" s="6"/>
      <c r="AH384" s="6"/>
      <c r="AI384" s="6" t="s">
        <v>96</v>
      </c>
      <c r="AJ384" s="5"/>
      <c r="AK384" s="8">
        <v>0</v>
      </c>
      <c r="AL384" s="8">
        <v>0</v>
      </c>
      <c r="AM384" s="8">
        <v>1</v>
      </c>
      <c r="AN384" s="8">
        <v>0</v>
      </c>
      <c r="AO384" s="8">
        <v>0</v>
      </c>
      <c r="AP384" s="8">
        <v>0</v>
      </c>
      <c r="AQ384" s="8">
        <v>0</v>
      </c>
      <c r="AR384" s="8">
        <v>0</v>
      </c>
      <c r="AS384" s="8">
        <v>0</v>
      </c>
      <c r="AT384" s="8">
        <v>0</v>
      </c>
      <c r="AU384" s="5">
        <v>100</v>
      </c>
      <c r="AV384" s="5">
        <v>99</v>
      </c>
      <c r="AW384" s="5">
        <v>0</v>
      </c>
      <c r="AX384" s="5">
        <v>1</v>
      </c>
      <c r="AY384" s="5">
        <v>0</v>
      </c>
      <c r="AZ384" s="5">
        <v>0</v>
      </c>
      <c r="BA384" s="5">
        <v>0</v>
      </c>
      <c r="BB384" s="5">
        <v>0</v>
      </c>
      <c r="BC384" s="5">
        <v>0</v>
      </c>
      <c r="BD384" s="5">
        <v>100</v>
      </c>
      <c r="BE384" s="5">
        <v>100</v>
      </c>
      <c r="BF384" s="5">
        <v>100</v>
      </c>
      <c r="BG384" s="5">
        <v>100</v>
      </c>
      <c r="BH384" s="5">
        <v>0</v>
      </c>
      <c r="BI384" s="5">
        <v>0</v>
      </c>
      <c r="BJ384" s="5">
        <v>0</v>
      </c>
      <c r="BK384" s="5">
        <v>0</v>
      </c>
      <c r="BL384" s="5">
        <v>100</v>
      </c>
      <c r="BM384" s="5">
        <v>100</v>
      </c>
      <c r="BN384" s="5">
        <v>2</v>
      </c>
      <c r="BO384" s="5" t="s">
        <v>96</v>
      </c>
      <c r="BP384" s="5" t="s">
        <v>96</v>
      </c>
      <c r="BQ384" s="5">
        <v>1</v>
      </c>
      <c r="BR384" s="6" t="s">
        <v>96</v>
      </c>
      <c r="BS384" s="6" t="s">
        <v>97</v>
      </c>
      <c r="BT384" s="6" t="s">
        <v>97</v>
      </c>
      <c r="BU384" s="6" t="s">
        <v>97</v>
      </c>
      <c r="BV384" s="6" t="s">
        <v>97</v>
      </c>
      <c r="BW384" s="5">
        <v>2</v>
      </c>
      <c r="BX384" s="5">
        <v>2</v>
      </c>
      <c r="BY384" s="5">
        <v>12</v>
      </c>
      <c r="BZ384" s="5">
        <v>2</v>
      </c>
      <c r="CA384" s="5">
        <v>11</v>
      </c>
      <c r="CB384" s="6" t="s">
        <v>96</v>
      </c>
      <c r="CC384" s="6" t="s">
        <v>96</v>
      </c>
      <c r="CD384" s="6" t="s">
        <v>96</v>
      </c>
      <c r="CE384" s="6" t="s">
        <v>96</v>
      </c>
      <c r="CF384" s="6" t="s">
        <v>96</v>
      </c>
      <c r="CG384" s="6" t="s">
        <v>97</v>
      </c>
      <c r="CH384" s="6" t="s">
        <v>97</v>
      </c>
      <c r="CI384" s="6" t="s">
        <v>97</v>
      </c>
      <c r="CJ384" s="5">
        <v>12</v>
      </c>
      <c r="CK384" s="5">
        <v>12</v>
      </c>
      <c r="CL384" s="5">
        <v>12</v>
      </c>
      <c r="CM384" s="5">
        <v>0</v>
      </c>
      <c r="CN384" s="5">
        <v>12</v>
      </c>
      <c r="CO384" s="5">
        <v>0</v>
      </c>
    </row>
    <row r="385" spans="1:403" x14ac:dyDescent="0.3">
      <c r="A385" s="2" t="s">
        <v>444</v>
      </c>
      <c r="B385" s="2" t="s">
        <v>600</v>
      </c>
      <c r="C385" s="2" t="s">
        <v>614</v>
      </c>
      <c r="D385" s="2" t="s">
        <v>353</v>
      </c>
      <c r="E385" s="6" t="s">
        <v>104</v>
      </c>
      <c r="F385" s="6">
        <v>45</v>
      </c>
      <c r="G385" s="5">
        <v>10</v>
      </c>
      <c r="H385" s="6">
        <v>1</v>
      </c>
      <c r="I385" s="6">
        <v>8</v>
      </c>
      <c r="J385" s="5">
        <v>0</v>
      </c>
      <c r="K385" s="5">
        <v>2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34</v>
      </c>
      <c r="R385" s="5">
        <v>0</v>
      </c>
      <c r="S385" s="5">
        <v>11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8</v>
      </c>
      <c r="Z385" s="5">
        <v>34</v>
      </c>
      <c r="AA385" s="6" t="s">
        <v>96</v>
      </c>
      <c r="AB385" s="6" t="s">
        <v>97</v>
      </c>
      <c r="AC385" s="6"/>
      <c r="AD385" s="6"/>
      <c r="AE385" s="6"/>
      <c r="AF385" s="6"/>
      <c r="AG385" s="6"/>
      <c r="AH385" s="6"/>
      <c r="AI385" s="6" t="s">
        <v>96</v>
      </c>
      <c r="AJ385" s="5">
        <v>500</v>
      </c>
      <c r="AK385" s="8">
        <v>0</v>
      </c>
      <c r="AL385" s="8">
        <v>0</v>
      </c>
      <c r="AM385" s="8">
        <v>0</v>
      </c>
      <c r="AN385" s="8">
        <v>0</v>
      </c>
      <c r="AO385" s="8">
        <v>0</v>
      </c>
      <c r="AP385" s="8">
        <v>1</v>
      </c>
      <c r="AQ385" s="8">
        <v>0</v>
      </c>
      <c r="AR385" s="8">
        <v>0</v>
      </c>
      <c r="AS385" s="8">
        <v>0</v>
      </c>
      <c r="AT385" s="8">
        <v>0</v>
      </c>
      <c r="AU385" s="5">
        <v>0</v>
      </c>
      <c r="AV385" s="5">
        <v>0</v>
      </c>
      <c r="AW385" s="5">
        <v>0</v>
      </c>
      <c r="AX385" s="5">
        <v>100</v>
      </c>
      <c r="AY385" s="5">
        <v>0</v>
      </c>
      <c r="AZ385" s="5">
        <v>0</v>
      </c>
      <c r="BA385" s="5">
        <v>0</v>
      </c>
      <c r="BB385" s="5">
        <v>100</v>
      </c>
      <c r="BC385" s="5">
        <v>0</v>
      </c>
      <c r="BD385" s="5">
        <v>0</v>
      </c>
      <c r="BE385" s="5">
        <v>100</v>
      </c>
      <c r="BF385" s="5">
        <v>100</v>
      </c>
      <c r="BG385" s="5">
        <v>100</v>
      </c>
      <c r="BH385" s="5">
        <v>0</v>
      </c>
      <c r="BI385" s="5">
        <v>0</v>
      </c>
      <c r="BJ385" s="5">
        <v>0</v>
      </c>
      <c r="BK385" s="5">
        <v>0</v>
      </c>
      <c r="BL385" s="5">
        <v>100</v>
      </c>
      <c r="BM385" s="5">
        <v>100</v>
      </c>
      <c r="BN385" s="5">
        <v>2</v>
      </c>
      <c r="BO385" s="5" t="s">
        <v>96</v>
      </c>
      <c r="BP385" s="5" t="s">
        <v>96</v>
      </c>
      <c r="BQ385" s="5">
        <v>4</v>
      </c>
      <c r="BR385" s="6" t="s">
        <v>97</v>
      </c>
      <c r="BS385" s="6" t="s">
        <v>97</v>
      </c>
      <c r="BT385" s="6" t="s">
        <v>97</v>
      </c>
      <c r="BU385" s="6" t="s">
        <v>97</v>
      </c>
      <c r="BV385" s="6" t="s">
        <v>97</v>
      </c>
      <c r="BW385" s="5">
        <v>2</v>
      </c>
      <c r="BX385" s="5">
        <v>2</v>
      </c>
      <c r="BY385" s="5">
        <v>2</v>
      </c>
      <c r="BZ385" s="6">
        <v>2</v>
      </c>
      <c r="CA385" s="6">
        <v>14</v>
      </c>
      <c r="CB385" s="6" t="s">
        <v>97</v>
      </c>
      <c r="CC385" s="6" t="s">
        <v>97</v>
      </c>
      <c r="CD385" s="6" t="s">
        <v>97</v>
      </c>
      <c r="CE385" s="6" t="s">
        <v>98</v>
      </c>
      <c r="CF385" s="14" t="s">
        <v>366</v>
      </c>
      <c r="CG385" s="6" t="s">
        <v>98</v>
      </c>
      <c r="CH385" s="6" t="s">
        <v>97</v>
      </c>
      <c r="CI385" s="6" t="s">
        <v>98</v>
      </c>
      <c r="CJ385" s="5">
        <v>20</v>
      </c>
      <c r="CK385" s="5">
        <v>20</v>
      </c>
      <c r="CL385" s="5">
        <v>20</v>
      </c>
      <c r="CM385" s="5">
        <v>0</v>
      </c>
      <c r="CN385" s="5">
        <v>20</v>
      </c>
      <c r="CO385" s="5">
        <v>0</v>
      </c>
    </row>
    <row r="386" spans="1:403" x14ac:dyDescent="0.3">
      <c r="A386" s="2" t="s">
        <v>444</v>
      </c>
      <c r="B386" s="2" t="s">
        <v>600</v>
      </c>
      <c r="C386" s="2" t="s">
        <v>615</v>
      </c>
      <c r="D386" s="2" t="s">
        <v>110</v>
      </c>
      <c r="E386" s="6" t="s">
        <v>95</v>
      </c>
      <c r="F386" s="5">
        <v>272</v>
      </c>
      <c r="G386" s="5">
        <v>40</v>
      </c>
      <c r="H386" s="5">
        <v>0</v>
      </c>
      <c r="I386" s="5">
        <v>0</v>
      </c>
      <c r="J386" s="5">
        <v>31</v>
      </c>
      <c r="K386" s="5">
        <v>9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236</v>
      </c>
      <c r="S386" s="5">
        <v>36</v>
      </c>
      <c r="T386" s="5">
        <v>0</v>
      </c>
      <c r="U386" s="5">
        <v>0</v>
      </c>
      <c r="V386" s="5">
        <v>0</v>
      </c>
      <c r="W386" s="5">
        <v>0</v>
      </c>
      <c r="X386" s="5">
        <v>0</v>
      </c>
      <c r="Y386" s="5">
        <v>0</v>
      </c>
      <c r="Z386" s="6">
        <v>0</v>
      </c>
      <c r="AA386" s="6" t="s">
        <v>96</v>
      </c>
      <c r="AB386" s="6" t="s">
        <v>97</v>
      </c>
      <c r="AC386" s="7"/>
      <c r="AD386" s="7"/>
      <c r="AE386" s="7"/>
      <c r="AF386" s="7"/>
      <c r="AG386" s="7"/>
      <c r="AH386" s="7"/>
      <c r="AI386" s="6" t="s">
        <v>96</v>
      </c>
      <c r="AJ386" s="5"/>
      <c r="AK386" s="8">
        <v>0</v>
      </c>
      <c r="AL386" s="8">
        <v>0</v>
      </c>
      <c r="AM386" s="8">
        <v>0.1</v>
      </c>
      <c r="AN386" s="8">
        <v>0</v>
      </c>
      <c r="AO386" s="8">
        <v>0</v>
      </c>
      <c r="AP386" s="8">
        <v>0.8</v>
      </c>
      <c r="AQ386" s="8">
        <v>0</v>
      </c>
      <c r="AR386" s="8">
        <v>0</v>
      </c>
      <c r="AS386" s="8">
        <v>0</v>
      </c>
      <c r="AT386" s="8">
        <v>0.1</v>
      </c>
      <c r="AU386" s="5">
        <v>100</v>
      </c>
      <c r="AV386" s="5">
        <v>80</v>
      </c>
      <c r="AW386" s="5">
        <v>20</v>
      </c>
      <c r="AX386" s="5">
        <v>0</v>
      </c>
      <c r="AY386" s="5">
        <v>0</v>
      </c>
      <c r="AZ386" s="5">
        <v>0</v>
      </c>
      <c r="BA386" s="5">
        <v>0</v>
      </c>
      <c r="BB386" s="5">
        <v>50</v>
      </c>
      <c r="BC386" s="5">
        <v>0</v>
      </c>
      <c r="BD386" s="5">
        <v>50</v>
      </c>
      <c r="BE386" s="5">
        <v>100</v>
      </c>
      <c r="BF386" s="5">
        <v>100</v>
      </c>
      <c r="BG386" s="5">
        <v>100</v>
      </c>
      <c r="BH386" s="5">
        <v>100</v>
      </c>
      <c r="BI386" s="5">
        <v>60</v>
      </c>
      <c r="BJ386" s="5">
        <v>0</v>
      </c>
      <c r="BK386" s="5">
        <v>60</v>
      </c>
      <c r="BL386" s="5">
        <v>40</v>
      </c>
      <c r="BM386" s="5">
        <v>90</v>
      </c>
      <c r="BN386" s="5">
        <v>2</v>
      </c>
      <c r="BO386" s="5" t="s">
        <v>96</v>
      </c>
      <c r="BP386" s="5" t="s">
        <v>96</v>
      </c>
      <c r="BQ386" s="5">
        <v>2</v>
      </c>
      <c r="BR386" s="6" t="s">
        <v>97</v>
      </c>
      <c r="BS386" s="6" t="s">
        <v>97</v>
      </c>
      <c r="BT386" s="6" t="s">
        <v>97</v>
      </c>
      <c r="BU386" s="6" t="s">
        <v>97</v>
      </c>
      <c r="BV386" s="6" t="s">
        <v>96</v>
      </c>
      <c r="BW386" s="5">
        <v>4</v>
      </c>
      <c r="BX386" s="5">
        <v>4</v>
      </c>
      <c r="BY386" s="5">
        <v>4</v>
      </c>
      <c r="BZ386" s="5">
        <v>4</v>
      </c>
      <c r="CA386" s="5">
        <v>4</v>
      </c>
      <c r="CB386" s="6" t="s">
        <v>96</v>
      </c>
      <c r="CC386" s="6" t="s">
        <v>96</v>
      </c>
      <c r="CD386" s="6" t="s">
        <v>96</v>
      </c>
      <c r="CE386" s="6" t="s">
        <v>96</v>
      </c>
      <c r="CF386" s="6" t="s">
        <v>96</v>
      </c>
      <c r="CG386" s="6" t="s">
        <v>98</v>
      </c>
      <c r="CH386" s="6" t="s">
        <v>97</v>
      </c>
      <c r="CI386" s="6" t="s">
        <v>97</v>
      </c>
      <c r="CJ386" s="5">
        <v>4</v>
      </c>
      <c r="CK386" s="5">
        <v>4</v>
      </c>
      <c r="CL386" s="5">
        <v>11</v>
      </c>
      <c r="CM386" s="5">
        <v>0</v>
      </c>
      <c r="CN386" s="5">
        <v>8</v>
      </c>
      <c r="CO386" s="5">
        <v>0</v>
      </c>
    </row>
    <row r="387" spans="1:403" x14ac:dyDescent="0.3">
      <c r="A387" s="2" t="s">
        <v>444</v>
      </c>
      <c r="B387" s="2" t="s">
        <v>600</v>
      </c>
      <c r="C387" s="2" t="s">
        <v>616</v>
      </c>
      <c r="D387" s="2" t="s">
        <v>617</v>
      </c>
      <c r="E387" s="6" t="s">
        <v>102</v>
      </c>
      <c r="F387" s="5">
        <v>350</v>
      </c>
      <c r="G387" s="5">
        <v>25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25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0</v>
      </c>
      <c r="V387" s="5">
        <v>350</v>
      </c>
      <c r="W387" s="5">
        <v>0</v>
      </c>
      <c r="X387" s="5">
        <v>0</v>
      </c>
      <c r="Y387" s="5">
        <v>0</v>
      </c>
      <c r="Z387" s="5">
        <v>0</v>
      </c>
      <c r="AA387" s="6" t="s">
        <v>96</v>
      </c>
      <c r="AB387" s="6" t="s">
        <v>97</v>
      </c>
      <c r="AC387" s="7"/>
      <c r="AD387" s="7"/>
      <c r="AE387" s="7"/>
      <c r="AF387" s="7"/>
      <c r="AG387" s="7"/>
      <c r="AH387" s="7"/>
      <c r="AI387" s="6" t="s">
        <v>96</v>
      </c>
      <c r="AJ387" s="5"/>
      <c r="AK387" s="8">
        <v>0</v>
      </c>
      <c r="AL387" s="8">
        <v>0.7</v>
      </c>
      <c r="AM387" s="8">
        <v>0.3</v>
      </c>
      <c r="AN387" s="8">
        <v>0</v>
      </c>
      <c r="AO387" s="8">
        <v>0</v>
      </c>
      <c r="AP387" s="8">
        <v>0</v>
      </c>
      <c r="AQ387" s="8">
        <v>0</v>
      </c>
      <c r="AR387" s="8">
        <v>0</v>
      </c>
      <c r="AS387" s="8">
        <v>0</v>
      </c>
      <c r="AT387" s="8">
        <v>0</v>
      </c>
      <c r="AU387" s="5">
        <v>0</v>
      </c>
      <c r="AV387" s="5">
        <v>0</v>
      </c>
      <c r="AW387" s="5">
        <v>100</v>
      </c>
      <c r="AX387" s="5">
        <v>0</v>
      </c>
      <c r="AY387" s="5">
        <v>0</v>
      </c>
      <c r="AZ387" s="5">
        <v>0</v>
      </c>
      <c r="BA387" s="5">
        <v>0</v>
      </c>
      <c r="BB387" s="5">
        <v>50</v>
      </c>
      <c r="BC387" s="5">
        <v>0</v>
      </c>
      <c r="BD387" s="5">
        <v>50</v>
      </c>
      <c r="BE387" s="5">
        <v>100</v>
      </c>
      <c r="BF387" s="5">
        <v>50</v>
      </c>
      <c r="BG387" s="5">
        <v>0</v>
      </c>
      <c r="BH387" s="5">
        <v>0</v>
      </c>
      <c r="BI387" s="5">
        <v>0</v>
      </c>
      <c r="BJ387" s="5">
        <v>0</v>
      </c>
      <c r="BK387" s="5">
        <v>0</v>
      </c>
      <c r="BL387" s="5">
        <v>100</v>
      </c>
      <c r="BM387" s="5">
        <v>0</v>
      </c>
      <c r="BN387" s="5" t="s">
        <v>98</v>
      </c>
      <c r="BO387" s="5" t="s">
        <v>97</v>
      </c>
      <c r="BP387" s="5" t="s">
        <v>97</v>
      </c>
      <c r="BQ387" s="5" t="s">
        <v>98</v>
      </c>
      <c r="BR387" s="6" t="s">
        <v>97</v>
      </c>
      <c r="BS387" s="6" t="s">
        <v>97</v>
      </c>
      <c r="BT387" s="6" t="s">
        <v>97</v>
      </c>
      <c r="BU387" s="6" t="s">
        <v>97</v>
      </c>
      <c r="BV387" s="6" t="s">
        <v>97</v>
      </c>
      <c r="BW387" s="5">
        <v>1</v>
      </c>
      <c r="BX387" s="5">
        <v>1</v>
      </c>
      <c r="BY387" s="5">
        <v>3</v>
      </c>
      <c r="BZ387" s="5">
        <v>3</v>
      </c>
      <c r="CA387" s="5">
        <v>3</v>
      </c>
      <c r="CB387" s="6" t="s">
        <v>98</v>
      </c>
      <c r="CC387" s="6" t="s">
        <v>98</v>
      </c>
      <c r="CD387" s="6" t="s">
        <v>96</v>
      </c>
      <c r="CE387" s="6" t="s">
        <v>96</v>
      </c>
      <c r="CF387" s="6" t="s">
        <v>96</v>
      </c>
      <c r="CG387" s="6" t="s">
        <v>96</v>
      </c>
      <c r="CH387" s="6" t="s">
        <v>96</v>
      </c>
      <c r="CI387" s="7" t="s">
        <v>98</v>
      </c>
      <c r="CJ387" s="5">
        <v>5</v>
      </c>
      <c r="CK387" s="5">
        <v>5</v>
      </c>
      <c r="CL387" s="5">
        <v>5</v>
      </c>
      <c r="CM387" s="5">
        <v>1</v>
      </c>
      <c r="CN387" s="5">
        <v>30</v>
      </c>
      <c r="CO387" s="5">
        <v>1</v>
      </c>
    </row>
    <row r="388" spans="1:403" x14ac:dyDescent="0.3">
      <c r="A388" s="2" t="s">
        <v>444</v>
      </c>
      <c r="B388" s="2" t="s">
        <v>600</v>
      </c>
      <c r="C388" s="2" t="s">
        <v>618</v>
      </c>
      <c r="D388" s="2" t="s">
        <v>619</v>
      </c>
      <c r="E388" s="6" t="s">
        <v>102</v>
      </c>
      <c r="F388" s="5">
        <v>111</v>
      </c>
      <c r="G388" s="5">
        <v>11</v>
      </c>
      <c r="H388" s="5">
        <v>0</v>
      </c>
      <c r="I388" s="5">
        <v>0</v>
      </c>
      <c r="J388" s="5">
        <v>2</v>
      </c>
      <c r="K388" s="5">
        <v>0</v>
      </c>
      <c r="L388" s="5">
        <v>1</v>
      </c>
      <c r="M388" s="5">
        <v>0</v>
      </c>
      <c r="N388" s="5">
        <v>8</v>
      </c>
      <c r="O388" s="5">
        <v>0</v>
      </c>
      <c r="P388" s="5">
        <v>0</v>
      </c>
      <c r="Q388" s="5">
        <v>0</v>
      </c>
      <c r="R388" s="5">
        <v>5</v>
      </c>
      <c r="S388" s="5">
        <v>0</v>
      </c>
      <c r="T388" s="5">
        <v>2</v>
      </c>
      <c r="U388" s="5">
        <v>0</v>
      </c>
      <c r="V388" s="5">
        <v>104</v>
      </c>
      <c r="W388" s="5">
        <v>0</v>
      </c>
      <c r="X388" s="5">
        <v>0</v>
      </c>
      <c r="Y388" s="5">
        <v>0</v>
      </c>
      <c r="Z388" s="6">
        <v>0</v>
      </c>
      <c r="AA388" s="6" t="s">
        <v>96</v>
      </c>
      <c r="AB388" s="6" t="s">
        <v>96</v>
      </c>
      <c r="AC388" s="7"/>
      <c r="AD388" s="7"/>
      <c r="AE388" s="7"/>
      <c r="AF388" s="7"/>
      <c r="AG388" s="7"/>
      <c r="AH388" s="7"/>
      <c r="AI388" s="6" t="s">
        <v>96</v>
      </c>
      <c r="AJ388" s="5"/>
      <c r="AK388" s="8">
        <v>0</v>
      </c>
      <c r="AL388" s="8">
        <v>0</v>
      </c>
      <c r="AM388" s="8">
        <v>1</v>
      </c>
      <c r="AN388" s="8">
        <v>0</v>
      </c>
      <c r="AO388" s="8">
        <v>0</v>
      </c>
      <c r="AP388" s="8">
        <v>0</v>
      </c>
      <c r="AQ388" s="8">
        <v>0</v>
      </c>
      <c r="AR388" s="8">
        <v>0</v>
      </c>
      <c r="AS388" s="8">
        <v>0</v>
      </c>
      <c r="AT388" s="8">
        <v>0</v>
      </c>
      <c r="AU388" s="5">
        <v>0</v>
      </c>
      <c r="AV388" s="5">
        <v>0</v>
      </c>
      <c r="AW388" s="5">
        <v>0</v>
      </c>
      <c r="AX388" s="5">
        <v>100</v>
      </c>
      <c r="AY388" s="5">
        <v>0</v>
      </c>
      <c r="AZ388" s="5">
        <v>0</v>
      </c>
      <c r="BA388" s="5">
        <v>0</v>
      </c>
      <c r="BB388" s="5">
        <v>0</v>
      </c>
      <c r="BC388" s="5">
        <v>0</v>
      </c>
      <c r="BD388" s="5">
        <v>100</v>
      </c>
      <c r="BE388" s="5">
        <v>100</v>
      </c>
      <c r="BF388" s="5">
        <v>100</v>
      </c>
      <c r="BG388" s="5">
        <v>100</v>
      </c>
      <c r="BH388" s="5">
        <v>100</v>
      </c>
      <c r="BI388" s="5">
        <v>20</v>
      </c>
      <c r="BJ388" s="5">
        <v>0</v>
      </c>
      <c r="BK388" s="5">
        <v>20</v>
      </c>
      <c r="BL388" s="5">
        <v>80</v>
      </c>
      <c r="BM388" s="5">
        <v>0</v>
      </c>
      <c r="BN388" s="5" t="s">
        <v>98</v>
      </c>
      <c r="BO388" s="5" t="s">
        <v>96</v>
      </c>
      <c r="BP388" s="5" t="s">
        <v>96</v>
      </c>
      <c r="BQ388" s="5">
        <v>2</v>
      </c>
      <c r="BR388" s="6" t="s">
        <v>97</v>
      </c>
      <c r="BS388" s="6" t="s">
        <v>97</v>
      </c>
      <c r="BT388" s="6" t="s">
        <v>97</v>
      </c>
      <c r="BU388" s="6" t="s">
        <v>97</v>
      </c>
      <c r="BV388" s="6" t="s">
        <v>97</v>
      </c>
      <c r="BW388" s="5">
        <v>1</v>
      </c>
      <c r="BX388" s="5">
        <v>1</v>
      </c>
      <c r="BY388" s="5">
        <v>4</v>
      </c>
      <c r="BZ388" s="5">
        <v>4</v>
      </c>
      <c r="CA388" s="5">
        <v>4</v>
      </c>
      <c r="CB388" s="6" t="s">
        <v>96</v>
      </c>
      <c r="CC388" s="6" t="s">
        <v>96</v>
      </c>
      <c r="CD388" s="6" t="s">
        <v>96</v>
      </c>
      <c r="CE388" s="6" t="s">
        <v>96</v>
      </c>
      <c r="CF388" s="6" t="s">
        <v>96</v>
      </c>
      <c r="CG388" s="6" t="s">
        <v>97</v>
      </c>
      <c r="CH388" s="6" t="s">
        <v>96</v>
      </c>
      <c r="CI388" s="6" t="s">
        <v>96</v>
      </c>
      <c r="CJ388" s="5">
        <v>4</v>
      </c>
      <c r="CK388" s="5">
        <v>4</v>
      </c>
      <c r="CL388" s="5">
        <v>4</v>
      </c>
      <c r="CM388" s="5">
        <v>0</v>
      </c>
      <c r="CN388" s="5">
        <v>2</v>
      </c>
      <c r="CO388" s="5">
        <v>0</v>
      </c>
    </row>
    <row r="389" spans="1:403" x14ac:dyDescent="0.3">
      <c r="A389" s="2" t="s">
        <v>444</v>
      </c>
      <c r="B389" s="2" t="s">
        <v>600</v>
      </c>
      <c r="C389" s="2" t="s">
        <v>618</v>
      </c>
      <c r="D389" s="2" t="s">
        <v>620</v>
      </c>
      <c r="E389" s="6" t="s">
        <v>102</v>
      </c>
      <c r="F389" s="5">
        <v>98</v>
      </c>
      <c r="G389" s="5">
        <v>11</v>
      </c>
      <c r="H389" s="5">
        <v>0</v>
      </c>
      <c r="I389" s="5">
        <v>0</v>
      </c>
      <c r="J389" s="5">
        <v>1</v>
      </c>
      <c r="K389" s="5">
        <v>0</v>
      </c>
      <c r="L389" s="5">
        <v>0</v>
      </c>
      <c r="M389" s="5">
        <v>0</v>
      </c>
      <c r="N389" s="5">
        <v>10</v>
      </c>
      <c r="O389" s="5">
        <v>0</v>
      </c>
      <c r="P389" s="5">
        <v>0</v>
      </c>
      <c r="Q389" s="5">
        <v>0</v>
      </c>
      <c r="R389" s="5">
        <v>30</v>
      </c>
      <c r="S389" s="5">
        <v>0</v>
      </c>
      <c r="T389" s="5">
        <v>0</v>
      </c>
      <c r="U389" s="5">
        <v>0</v>
      </c>
      <c r="V389" s="5">
        <v>68</v>
      </c>
      <c r="W389" s="5">
        <v>0</v>
      </c>
      <c r="X389" s="5">
        <v>0</v>
      </c>
      <c r="Y389" s="5">
        <v>0</v>
      </c>
      <c r="Z389" s="6">
        <v>0</v>
      </c>
      <c r="AA389" s="6" t="s">
        <v>96</v>
      </c>
      <c r="AB389" s="6" t="s">
        <v>96</v>
      </c>
      <c r="AC389" s="7"/>
      <c r="AD389" s="7"/>
      <c r="AE389" s="7"/>
      <c r="AF389" s="7"/>
      <c r="AG389" s="7"/>
      <c r="AH389" s="7"/>
      <c r="AI389" s="6" t="s">
        <v>96</v>
      </c>
      <c r="AJ389" s="5"/>
      <c r="AK389" s="8">
        <v>0</v>
      </c>
      <c r="AL389" s="8">
        <v>0</v>
      </c>
      <c r="AM389" s="8">
        <v>1</v>
      </c>
      <c r="AN389" s="8">
        <v>0</v>
      </c>
      <c r="AO389" s="8">
        <v>0</v>
      </c>
      <c r="AP389" s="8">
        <v>0</v>
      </c>
      <c r="AQ389" s="8">
        <v>0</v>
      </c>
      <c r="AR389" s="8">
        <v>0</v>
      </c>
      <c r="AS389" s="8">
        <v>0</v>
      </c>
      <c r="AT389" s="8">
        <v>0</v>
      </c>
      <c r="AU389" s="5">
        <v>20</v>
      </c>
      <c r="AV389" s="5">
        <v>20</v>
      </c>
      <c r="AW389" s="5">
        <v>80</v>
      </c>
      <c r="AX389" s="5">
        <v>0</v>
      </c>
      <c r="AY389" s="5">
        <v>0</v>
      </c>
      <c r="AZ389" s="5">
        <v>0</v>
      </c>
      <c r="BA389" s="5">
        <v>0</v>
      </c>
      <c r="BB389" s="5">
        <v>0</v>
      </c>
      <c r="BC389" s="5">
        <v>0</v>
      </c>
      <c r="BD389" s="5">
        <v>100</v>
      </c>
      <c r="BE389" s="5">
        <v>100</v>
      </c>
      <c r="BF389" s="5">
        <v>100</v>
      </c>
      <c r="BG389" s="5">
        <v>98</v>
      </c>
      <c r="BH389" s="5">
        <v>100</v>
      </c>
      <c r="BI389" s="5">
        <v>0</v>
      </c>
      <c r="BJ389" s="5">
        <v>0</v>
      </c>
      <c r="BK389" s="5">
        <v>10</v>
      </c>
      <c r="BL389" s="5">
        <v>90</v>
      </c>
      <c r="BM389" s="5">
        <v>0</v>
      </c>
      <c r="BN389" s="5" t="s">
        <v>98</v>
      </c>
      <c r="BO389" s="5" t="s">
        <v>96</v>
      </c>
      <c r="BP389" s="5" t="s">
        <v>96</v>
      </c>
      <c r="BQ389" s="5">
        <v>2</v>
      </c>
      <c r="BR389" s="6" t="s">
        <v>97</v>
      </c>
      <c r="BS389" s="6" t="s">
        <v>97</v>
      </c>
      <c r="BT389" s="6" t="s">
        <v>97</v>
      </c>
      <c r="BU389" s="6" t="s">
        <v>97</v>
      </c>
      <c r="BV389" s="6" t="s">
        <v>97</v>
      </c>
      <c r="BW389" s="5">
        <v>1</v>
      </c>
      <c r="BX389" s="5">
        <v>1</v>
      </c>
      <c r="BY389" s="5">
        <v>4</v>
      </c>
      <c r="BZ389" s="5">
        <v>4</v>
      </c>
      <c r="CA389" s="5">
        <v>4</v>
      </c>
      <c r="CB389" s="6" t="s">
        <v>96</v>
      </c>
      <c r="CC389" s="6" t="s">
        <v>96</v>
      </c>
      <c r="CD389" s="6" t="s">
        <v>96</v>
      </c>
      <c r="CE389" s="6" t="s">
        <v>96</v>
      </c>
      <c r="CF389" s="6" t="s">
        <v>96</v>
      </c>
      <c r="CG389" s="6" t="s">
        <v>97</v>
      </c>
      <c r="CH389" s="6" t="s">
        <v>96</v>
      </c>
      <c r="CI389" s="6" t="s">
        <v>96</v>
      </c>
      <c r="CJ389" s="5">
        <v>4</v>
      </c>
      <c r="CK389" s="5">
        <v>4</v>
      </c>
      <c r="CL389" s="5">
        <v>4</v>
      </c>
      <c r="CM389" s="5">
        <v>0</v>
      </c>
      <c r="CN389" s="5">
        <v>2</v>
      </c>
      <c r="CO389" s="5">
        <v>0</v>
      </c>
    </row>
    <row r="390" spans="1:403" x14ac:dyDescent="0.3">
      <c r="A390" s="2" t="s">
        <v>444</v>
      </c>
      <c r="B390" s="2" t="s">
        <v>600</v>
      </c>
      <c r="C390" s="2" t="s">
        <v>621</v>
      </c>
      <c r="D390" s="2" t="s">
        <v>110</v>
      </c>
      <c r="E390" s="6" t="s">
        <v>95</v>
      </c>
      <c r="F390" s="5">
        <v>510</v>
      </c>
      <c r="G390" s="5">
        <v>31</v>
      </c>
      <c r="H390" s="5">
        <v>0</v>
      </c>
      <c r="I390" s="5">
        <v>0</v>
      </c>
      <c r="J390" s="5">
        <v>1</v>
      </c>
      <c r="K390" s="5">
        <v>25</v>
      </c>
      <c r="L390" s="5">
        <v>0</v>
      </c>
      <c r="M390" s="5">
        <v>0</v>
      </c>
      <c r="N390" s="5">
        <v>5</v>
      </c>
      <c r="O390" s="5">
        <v>0</v>
      </c>
      <c r="P390" s="5">
        <v>0</v>
      </c>
      <c r="Q390" s="5">
        <v>0</v>
      </c>
      <c r="R390" s="5">
        <v>10</v>
      </c>
      <c r="S390" s="5">
        <v>440</v>
      </c>
      <c r="T390" s="5">
        <v>0</v>
      </c>
      <c r="U390" s="5">
        <v>0</v>
      </c>
      <c r="V390" s="5">
        <v>60</v>
      </c>
      <c r="W390" s="5">
        <v>0</v>
      </c>
      <c r="X390" s="5">
        <v>0</v>
      </c>
      <c r="Y390" s="5">
        <v>0</v>
      </c>
      <c r="Z390" s="6">
        <v>0</v>
      </c>
      <c r="AA390" s="6" t="s">
        <v>96</v>
      </c>
      <c r="AB390" s="6" t="s">
        <v>96</v>
      </c>
      <c r="AC390" s="7"/>
      <c r="AD390" s="7"/>
      <c r="AE390" s="7"/>
      <c r="AF390" s="7"/>
      <c r="AG390" s="7"/>
      <c r="AH390" s="7"/>
      <c r="AI390" s="6" t="s">
        <v>96</v>
      </c>
      <c r="AJ390" s="5"/>
      <c r="AK390" s="8">
        <v>0.01</v>
      </c>
      <c r="AL390" s="8">
        <v>0.01</v>
      </c>
      <c r="AM390" s="8">
        <v>0.5</v>
      </c>
      <c r="AN390" s="8">
        <v>0.48</v>
      </c>
      <c r="AO390" s="8">
        <v>0</v>
      </c>
      <c r="AP390" s="8">
        <v>0</v>
      </c>
      <c r="AQ390" s="8">
        <v>0</v>
      </c>
      <c r="AR390" s="8">
        <v>0</v>
      </c>
      <c r="AS390" s="8">
        <v>0</v>
      </c>
      <c r="AT390" s="8">
        <v>0</v>
      </c>
      <c r="AU390" s="5">
        <v>100</v>
      </c>
      <c r="AV390" s="5">
        <v>10</v>
      </c>
      <c r="AW390" s="5">
        <v>0</v>
      </c>
      <c r="AX390" s="5">
        <v>90</v>
      </c>
      <c r="AY390" s="5">
        <v>0</v>
      </c>
      <c r="AZ390" s="5">
        <v>0</v>
      </c>
      <c r="BA390" s="5">
        <v>0</v>
      </c>
      <c r="BB390" s="5">
        <v>0</v>
      </c>
      <c r="BC390" s="5">
        <v>0</v>
      </c>
      <c r="BD390" s="5">
        <v>100</v>
      </c>
      <c r="BE390" s="5">
        <v>90</v>
      </c>
      <c r="BF390" s="5">
        <v>5</v>
      </c>
      <c r="BG390" s="5">
        <v>5</v>
      </c>
      <c r="BH390" s="5">
        <v>100</v>
      </c>
      <c r="BI390" s="5">
        <v>5</v>
      </c>
      <c r="BJ390" s="5">
        <v>0</v>
      </c>
      <c r="BK390" s="5">
        <v>5</v>
      </c>
      <c r="BL390" s="5">
        <v>95</v>
      </c>
      <c r="BM390" s="5">
        <v>50</v>
      </c>
      <c r="BN390" s="5">
        <v>2</v>
      </c>
      <c r="BO390" s="5" t="s">
        <v>96</v>
      </c>
      <c r="BP390" s="5" t="s">
        <v>96</v>
      </c>
      <c r="BQ390" s="5">
        <v>10</v>
      </c>
      <c r="BR390" s="6" t="s">
        <v>96</v>
      </c>
      <c r="BS390" s="6" t="s">
        <v>97</v>
      </c>
      <c r="BT390" s="6" t="s">
        <v>97</v>
      </c>
      <c r="BU390" s="6" t="s">
        <v>96</v>
      </c>
      <c r="BV390" s="6" t="s">
        <v>96</v>
      </c>
      <c r="BW390" s="5">
        <v>5</v>
      </c>
      <c r="BX390" s="5">
        <v>1</v>
      </c>
      <c r="BY390" s="5">
        <v>10</v>
      </c>
      <c r="BZ390" s="5">
        <v>10</v>
      </c>
      <c r="CA390" s="5">
        <v>10</v>
      </c>
      <c r="CB390" s="6" t="s">
        <v>97</v>
      </c>
      <c r="CC390" s="6" t="s">
        <v>97</v>
      </c>
      <c r="CD390" s="6" t="s">
        <v>96</v>
      </c>
      <c r="CE390" s="6" t="s">
        <v>96</v>
      </c>
      <c r="CF390" s="6" t="s">
        <v>96</v>
      </c>
      <c r="CG390" s="6" t="s">
        <v>97</v>
      </c>
      <c r="CH390" s="6" t="s">
        <v>97</v>
      </c>
      <c r="CI390" s="6" t="s">
        <v>97</v>
      </c>
      <c r="CJ390" s="5">
        <v>11</v>
      </c>
      <c r="CK390" s="5">
        <v>11</v>
      </c>
      <c r="CL390" s="5">
        <v>11</v>
      </c>
      <c r="CM390" s="5">
        <v>1</v>
      </c>
      <c r="CN390" s="5">
        <v>0</v>
      </c>
      <c r="CO390" s="5">
        <v>0</v>
      </c>
    </row>
    <row r="391" spans="1:403" x14ac:dyDescent="0.3">
      <c r="A391" s="2" t="s">
        <v>444</v>
      </c>
      <c r="B391" s="2" t="s">
        <v>600</v>
      </c>
      <c r="C391" s="2" t="s">
        <v>622</v>
      </c>
      <c r="D391" s="2" t="s">
        <v>108</v>
      </c>
      <c r="E391" s="6" t="s">
        <v>95</v>
      </c>
      <c r="F391" s="5">
        <v>65</v>
      </c>
      <c r="G391" s="5">
        <v>7</v>
      </c>
      <c r="H391" s="5">
        <v>1</v>
      </c>
      <c r="I391" s="5">
        <v>6</v>
      </c>
      <c r="J391" s="5">
        <v>0</v>
      </c>
      <c r="K391" s="5">
        <v>1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44</v>
      </c>
      <c r="R391" s="5">
        <v>0</v>
      </c>
      <c r="S391" s="5">
        <v>21</v>
      </c>
      <c r="T391" s="5">
        <v>0</v>
      </c>
      <c r="U391" s="5">
        <v>0</v>
      </c>
      <c r="V391" s="5">
        <v>0</v>
      </c>
      <c r="W391" s="5">
        <v>0</v>
      </c>
      <c r="X391" s="5">
        <v>0</v>
      </c>
      <c r="Y391" s="5">
        <v>0</v>
      </c>
      <c r="Z391" s="6">
        <v>0</v>
      </c>
      <c r="AA391" s="6" t="s">
        <v>96</v>
      </c>
      <c r="AB391" s="6" t="s">
        <v>97</v>
      </c>
      <c r="AC391" s="7"/>
      <c r="AD391" s="7"/>
      <c r="AE391" s="9" t="s">
        <v>96</v>
      </c>
      <c r="AF391" s="7"/>
      <c r="AG391" s="7"/>
      <c r="AH391" s="7"/>
      <c r="AI391" s="7"/>
      <c r="AJ391" s="5"/>
      <c r="AK391" s="8">
        <v>0.06</v>
      </c>
      <c r="AL391" s="8">
        <v>0</v>
      </c>
      <c r="AM391" s="8">
        <v>0</v>
      </c>
      <c r="AN391" s="8">
        <v>0</v>
      </c>
      <c r="AO391" s="8">
        <v>0</v>
      </c>
      <c r="AP391" s="8">
        <v>0</v>
      </c>
      <c r="AQ391" s="8">
        <v>0</v>
      </c>
      <c r="AR391" s="8">
        <v>0</v>
      </c>
      <c r="AS391" s="8">
        <v>0</v>
      </c>
      <c r="AT391" s="8">
        <v>0.94</v>
      </c>
      <c r="AU391" s="5">
        <v>100</v>
      </c>
      <c r="AV391" s="5">
        <v>100</v>
      </c>
      <c r="AW391" s="5">
        <v>0</v>
      </c>
      <c r="AX391" s="5">
        <v>0</v>
      </c>
      <c r="AY391" s="5">
        <v>0</v>
      </c>
      <c r="AZ391" s="5">
        <v>0</v>
      </c>
      <c r="BA391" s="5">
        <v>0</v>
      </c>
      <c r="BB391" s="5">
        <v>0</v>
      </c>
      <c r="BC391" s="5">
        <v>0</v>
      </c>
      <c r="BD391" s="5">
        <v>100</v>
      </c>
      <c r="BE391" s="5">
        <v>100</v>
      </c>
      <c r="BF391" s="5">
        <v>100</v>
      </c>
      <c r="BG391" s="5">
        <v>0</v>
      </c>
      <c r="BH391" s="5">
        <v>0</v>
      </c>
      <c r="BI391" s="5">
        <v>0</v>
      </c>
      <c r="BJ391" s="5">
        <v>0</v>
      </c>
      <c r="BK391" s="5">
        <v>0</v>
      </c>
      <c r="BL391" s="5">
        <v>100</v>
      </c>
      <c r="BM391" s="5">
        <v>0</v>
      </c>
      <c r="BN391" s="5" t="s">
        <v>98</v>
      </c>
      <c r="BO391" s="5" t="s">
        <v>97</v>
      </c>
      <c r="BP391" s="5" t="s">
        <v>96</v>
      </c>
      <c r="BQ391" s="5">
        <v>3</v>
      </c>
      <c r="BR391" s="6" t="s">
        <v>96</v>
      </c>
      <c r="BS391" s="6" t="s">
        <v>97</v>
      </c>
      <c r="BT391" s="6" t="s">
        <v>97</v>
      </c>
      <c r="BU391" s="6" t="s">
        <v>97</v>
      </c>
      <c r="BV391" s="6" t="s">
        <v>97</v>
      </c>
      <c r="BW391" s="5">
        <v>1</v>
      </c>
      <c r="BX391" s="5">
        <v>13</v>
      </c>
      <c r="BY391" s="5">
        <v>13</v>
      </c>
      <c r="BZ391" s="6">
        <v>13</v>
      </c>
      <c r="CA391" s="5">
        <v>13</v>
      </c>
      <c r="CB391" s="6" t="s">
        <v>97</v>
      </c>
      <c r="CC391" s="6" t="s">
        <v>96</v>
      </c>
      <c r="CD391" s="6" t="s">
        <v>96</v>
      </c>
      <c r="CE391" s="6" t="s">
        <v>98</v>
      </c>
      <c r="CF391" s="6" t="s">
        <v>96</v>
      </c>
      <c r="CG391" s="6" t="s">
        <v>97</v>
      </c>
      <c r="CH391" s="6" t="s">
        <v>97</v>
      </c>
      <c r="CI391" s="7" t="s">
        <v>98</v>
      </c>
      <c r="CJ391" s="5">
        <v>14</v>
      </c>
      <c r="CK391" s="5">
        <v>14</v>
      </c>
      <c r="CL391" s="5">
        <v>14</v>
      </c>
      <c r="CM391" s="5">
        <v>1</v>
      </c>
      <c r="CN391" s="5">
        <v>14</v>
      </c>
      <c r="CO391" s="5">
        <v>1</v>
      </c>
    </row>
    <row r="392" spans="1:403" x14ac:dyDescent="0.3">
      <c r="A392" s="2" t="s">
        <v>444</v>
      </c>
      <c r="B392" s="2" t="s">
        <v>600</v>
      </c>
      <c r="C392" s="2" t="s">
        <v>1636</v>
      </c>
      <c r="D392" s="6" t="s">
        <v>1555</v>
      </c>
      <c r="E392" s="6" t="s">
        <v>102</v>
      </c>
      <c r="F392" s="6">
        <v>1050</v>
      </c>
      <c r="G392" s="72">
        <f>346*72%</f>
        <v>249.12</v>
      </c>
      <c r="H392" s="6" t="s">
        <v>98</v>
      </c>
      <c r="I392" s="6" t="s">
        <v>98</v>
      </c>
      <c r="J392" s="6" t="s">
        <v>98</v>
      </c>
      <c r="K392" s="6" t="s">
        <v>98</v>
      </c>
      <c r="L392" s="6" t="s">
        <v>98</v>
      </c>
      <c r="M392" s="6" t="s">
        <v>98</v>
      </c>
      <c r="N392" s="6" t="s">
        <v>98</v>
      </c>
      <c r="O392" s="6" t="s">
        <v>98</v>
      </c>
      <c r="P392" s="6" t="s">
        <v>98</v>
      </c>
      <c r="Q392" s="6" t="s">
        <v>98</v>
      </c>
      <c r="R392" s="6" t="s">
        <v>98</v>
      </c>
      <c r="S392" s="6" t="s">
        <v>98</v>
      </c>
      <c r="T392" s="6" t="s">
        <v>98</v>
      </c>
      <c r="U392" s="6" t="s">
        <v>98</v>
      </c>
      <c r="V392" s="6" t="s">
        <v>98</v>
      </c>
      <c r="W392" s="6" t="s">
        <v>98</v>
      </c>
      <c r="X392" s="6" t="s">
        <v>98</v>
      </c>
      <c r="Y392" s="6">
        <v>12</v>
      </c>
      <c r="Z392" s="6">
        <v>36</v>
      </c>
      <c r="AA392" s="6" t="s">
        <v>98</v>
      </c>
      <c r="AB392" s="6" t="s">
        <v>98</v>
      </c>
      <c r="AC392" s="7"/>
      <c r="AD392" s="7"/>
      <c r="AE392" s="7"/>
      <c r="AF392" s="7"/>
      <c r="AG392" s="7"/>
      <c r="AH392" s="7"/>
      <c r="AI392" s="6" t="s">
        <v>96</v>
      </c>
      <c r="AJ392" s="5"/>
      <c r="AK392" s="6" t="s">
        <v>98</v>
      </c>
      <c r="AL392" s="6" t="s">
        <v>98</v>
      </c>
      <c r="AM392" s="6" t="s">
        <v>98</v>
      </c>
      <c r="AN392" s="6" t="s">
        <v>98</v>
      </c>
      <c r="AO392" s="6" t="s">
        <v>98</v>
      </c>
      <c r="AP392" s="6" t="s">
        <v>98</v>
      </c>
      <c r="AQ392" s="6" t="s">
        <v>98</v>
      </c>
      <c r="AR392" s="6" t="s">
        <v>98</v>
      </c>
      <c r="AS392" s="6" t="s">
        <v>98</v>
      </c>
      <c r="AT392" s="6" t="s">
        <v>98</v>
      </c>
      <c r="AU392" s="6">
        <v>50</v>
      </c>
      <c r="AV392" s="6">
        <v>45</v>
      </c>
      <c r="AW392" s="6">
        <v>55</v>
      </c>
      <c r="AX392" s="6">
        <v>0</v>
      </c>
      <c r="AY392" s="6">
        <v>0</v>
      </c>
      <c r="AZ392" s="6">
        <v>0</v>
      </c>
      <c r="BA392" s="6">
        <v>0</v>
      </c>
      <c r="BB392" s="6">
        <v>50</v>
      </c>
      <c r="BC392" s="6">
        <v>0</v>
      </c>
      <c r="BD392" s="6">
        <v>50</v>
      </c>
      <c r="BE392" s="6">
        <v>100</v>
      </c>
      <c r="BF392" s="6">
        <v>100</v>
      </c>
      <c r="BG392" s="6">
        <v>100</v>
      </c>
      <c r="BH392" s="6">
        <v>100</v>
      </c>
      <c r="BI392" s="6">
        <v>50</v>
      </c>
      <c r="BJ392" s="6">
        <v>0</v>
      </c>
      <c r="BK392" s="6">
        <v>60</v>
      </c>
      <c r="BL392" s="6">
        <v>40</v>
      </c>
      <c r="BM392" s="6">
        <v>95</v>
      </c>
      <c r="BN392" s="6">
        <v>2</v>
      </c>
      <c r="BO392" s="6" t="s">
        <v>96</v>
      </c>
      <c r="BP392" s="6" t="s">
        <v>96</v>
      </c>
      <c r="BQ392" s="6">
        <v>4</v>
      </c>
      <c r="BR392" s="6" t="s">
        <v>96</v>
      </c>
      <c r="BS392" s="6" t="s">
        <v>97</v>
      </c>
      <c r="BT392" s="6" t="s">
        <v>97</v>
      </c>
      <c r="BU392" s="6" t="s">
        <v>96</v>
      </c>
      <c r="BV392" s="6" t="s">
        <v>96</v>
      </c>
      <c r="BW392" s="6">
        <v>0</v>
      </c>
      <c r="BX392" s="6">
        <v>0</v>
      </c>
      <c r="BY392" s="6">
        <v>0</v>
      </c>
      <c r="BZ392" s="6">
        <v>0</v>
      </c>
      <c r="CA392" s="6">
        <v>0</v>
      </c>
      <c r="CB392" s="6" t="s">
        <v>98</v>
      </c>
      <c r="CC392" s="6" t="s">
        <v>98</v>
      </c>
      <c r="CD392" s="6" t="s">
        <v>98</v>
      </c>
      <c r="CE392" s="6" t="s">
        <v>98</v>
      </c>
      <c r="CF392" s="6" t="s">
        <v>98</v>
      </c>
      <c r="CG392" s="6" t="s">
        <v>98</v>
      </c>
      <c r="CH392" s="6" t="s">
        <v>98</v>
      </c>
      <c r="CI392" s="6" t="s">
        <v>98</v>
      </c>
      <c r="CJ392" s="6">
        <v>0</v>
      </c>
      <c r="CK392" s="6">
        <v>0</v>
      </c>
      <c r="CL392" s="6">
        <v>25</v>
      </c>
      <c r="CM392" s="6">
        <v>0</v>
      </c>
      <c r="CN392" s="6">
        <v>25</v>
      </c>
      <c r="CO392" s="6">
        <v>0</v>
      </c>
      <c r="CP392" s="37"/>
      <c r="CQ392" s="37"/>
      <c r="CR392" s="37"/>
      <c r="CS392" s="37"/>
      <c r="CT392" s="37"/>
      <c r="CU392" s="37"/>
      <c r="CV392" s="37"/>
      <c r="CW392" s="37"/>
      <c r="CX392" s="37"/>
      <c r="CY392" s="37"/>
      <c r="CZ392" s="37"/>
      <c r="DA392" s="37"/>
      <c r="DB392" s="37"/>
      <c r="DC392" s="37"/>
      <c r="DD392" s="37"/>
      <c r="DE392" s="37"/>
      <c r="DF392" s="37"/>
      <c r="DG392" s="37"/>
      <c r="DH392" s="37"/>
      <c r="DI392" s="37"/>
      <c r="DJ392" s="37"/>
      <c r="DK392" s="37"/>
      <c r="DL392" s="37"/>
      <c r="DM392" s="37"/>
      <c r="DN392" s="37"/>
      <c r="DO392" s="37"/>
      <c r="DP392" s="37"/>
      <c r="DQ392" s="37"/>
      <c r="DR392" s="37"/>
      <c r="DS392" s="37"/>
      <c r="DT392" s="37"/>
      <c r="DU392" s="37"/>
      <c r="DV392" s="37"/>
      <c r="DW392" s="37"/>
      <c r="DX392" s="37"/>
      <c r="DY392" s="37"/>
      <c r="DZ392" s="37"/>
      <c r="EA392" s="37"/>
      <c r="EB392" s="37"/>
      <c r="EC392" s="37"/>
      <c r="ED392" s="37"/>
      <c r="EE392" s="37"/>
      <c r="EF392" s="37"/>
      <c r="EG392" s="37"/>
      <c r="EH392" s="37"/>
      <c r="EI392" s="37"/>
      <c r="EJ392" s="37"/>
      <c r="EK392" s="37"/>
      <c r="EL392" s="37"/>
      <c r="EM392" s="37"/>
      <c r="EN392" s="37"/>
      <c r="EO392" s="37"/>
      <c r="EP392" s="37"/>
      <c r="EQ392" s="37"/>
      <c r="ER392" s="37"/>
      <c r="ES392" s="37"/>
      <c r="ET392" s="37"/>
      <c r="EU392" s="37"/>
      <c r="EV392" s="37"/>
      <c r="EW392" s="37"/>
      <c r="EX392" s="37"/>
      <c r="EY392" s="37"/>
      <c r="EZ392" s="37"/>
      <c r="FA392" s="37"/>
      <c r="FB392" s="37"/>
      <c r="FC392" s="37"/>
      <c r="FD392" s="37"/>
      <c r="FE392" s="37"/>
      <c r="FF392" s="37"/>
      <c r="FG392" s="37"/>
      <c r="FH392" s="37"/>
      <c r="FI392" s="37"/>
      <c r="FJ392" s="37"/>
      <c r="FK392" s="37"/>
      <c r="FL392" s="37"/>
      <c r="FM392" s="37"/>
      <c r="FN392" s="37"/>
      <c r="FO392" s="37"/>
      <c r="FP392" s="37"/>
      <c r="FQ392" s="37"/>
      <c r="FR392" s="37"/>
      <c r="FS392" s="37"/>
      <c r="FT392" s="37"/>
      <c r="FU392" s="37"/>
      <c r="FV392" s="37"/>
      <c r="FW392" s="37"/>
      <c r="FX392" s="37"/>
      <c r="FY392" s="37"/>
      <c r="FZ392" s="37"/>
      <c r="GA392" s="37"/>
      <c r="GB392" s="37"/>
      <c r="GC392" s="37"/>
      <c r="GD392" s="37"/>
      <c r="GE392" s="37"/>
      <c r="GF392" s="37"/>
      <c r="GG392" s="37"/>
      <c r="GH392" s="37"/>
      <c r="GI392" s="37"/>
      <c r="GJ392" s="37"/>
      <c r="GK392" s="37"/>
      <c r="GL392" s="37"/>
      <c r="GM392" s="37"/>
      <c r="GN392" s="37"/>
      <c r="GO392" s="37"/>
      <c r="GP392" s="37"/>
      <c r="GQ392" s="37"/>
      <c r="GR392" s="37"/>
      <c r="GS392" s="37"/>
      <c r="GT392" s="37"/>
      <c r="GU392" s="37"/>
      <c r="GV392" s="37"/>
      <c r="GW392" s="37"/>
      <c r="GX392" s="37"/>
      <c r="GY392" s="37"/>
      <c r="GZ392" s="37"/>
      <c r="HA392" s="37"/>
      <c r="HB392" s="37"/>
      <c r="HC392" s="37"/>
      <c r="HD392" s="37"/>
      <c r="HE392" s="37"/>
      <c r="HF392" s="37"/>
      <c r="HG392" s="37"/>
      <c r="HH392" s="37"/>
      <c r="HI392" s="37"/>
      <c r="HJ392" s="37"/>
      <c r="HK392" s="37"/>
      <c r="HL392" s="37"/>
      <c r="HM392" s="37"/>
      <c r="HN392" s="37"/>
      <c r="HO392" s="37"/>
      <c r="HP392" s="37"/>
      <c r="HQ392" s="37"/>
      <c r="HR392" s="37"/>
      <c r="HS392" s="37"/>
      <c r="HT392" s="37"/>
      <c r="HU392" s="37"/>
      <c r="HV392" s="37"/>
      <c r="HW392" s="37"/>
      <c r="HX392" s="37"/>
      <c r="HY392" s="37"/>
      <c r="HZ392" s="37"/>
      <c r="IA392" s="37"/>
      <c r="IB392" s="37"/>
      <c r="IC392" s="37"/>
      <c r="ID392" s="37"/>
      <c r="IE392" s="37"/>
      <c r="IF392" s="37"/>
      <c r="IG392" s="37"/>
      <c r="IH392" s="37"/>
      <c r="II392" s="37"/>
      <c r="IJ392" s="37"/>
      <c r="IK392" s="37"/>
      <c r="IL392" s="37"/>
      <c r="IM392" s="37"/>
      <c r="IN392" s="37"/>
      <c r="IO392" s="37"/>
      <c r="IP392" s="37"/>
      <c r="IQ392" s="37"/>
      <c r="IR392" s="37"/>
      <c r="IS392" s="37"/>
      <c r="IT392" s="37"/>
      <c r="IU392" s="37"/>
      <c r="IV392" s="37"/>
      <c r="IW392" s="37"/>
      <c r="IX392" s="37"/>
      <c r="IY392" s="37"/>
      <c r="IZ392" s="37"/>
      <c r="JA392" s="37"/>
      <c r="JB392" s="37"/>
      <c r="JC392" s="37"/>
      <c r="JD392" s="37"/>
      <c r="JE392" s="37"/>
      <c r="JF392" s="37"/>
      <c r="JG392" s="37"/>
      <c r="JH392" s="37"/>
      <c r="JI392" s="37"/>
      <c r="JJ392" s="37"/>
      <c r="JK392" s="37"/>
      <c r="JL392" s="37"/>
      <c r="JM392" s="37"/>
      <c r="JN392" s="37"/>
      <c r="JO392" s="37"/>
      <c r="JP392" s="37"/>
      <c r="JQ392" s="37"/>
      <c r="JR392" s="37"/>
      <c r="JS392" s="37"/>
      <c r="JT392" s="37"/>
      <c r="JU392" s="37"/>
      <c r="JV392" s="37"/>
      <c r="JW392" s="37"/>
      <c r="JX392" s="37"/>
      <c r="JY392" s="37"/>
      <c r="JZ392" s="37"/>
      <c r="KA392" s="37"/>
      <c r="KB392" s="37"/>
      <c r="KC392" s="37"/>
      <c r="KD392" s="37"/>
      <c r="KE392" s="37"/>
      <c r="KF392" s="37"/>
      <c r="KG392" s="37"/>
      <c r="KH392" s="37"/>
      <c r="KI392" s="37"/>
      <c r="KJ392" s="37"/>
      <c r="KK392" s="37"/>
      <c r="KL392" s="37"/>
      <c r="KM392" s="37"/>
      <c r="KN392" s="37"/>
      <c r="KO392" s="37"/>
      <c r="KP392" s="37"/>
      <c r="KQ392" s="37"/>
      <c r="KR392" s="37"/>
      <c r="KS392" s="37"/>
      <c r="KT392" s="37"/>
      <c r="KU392" s="37"/>
      <c r="KV392" s="37"/>
      <c r="KW392" s="37"/>
      <c r="KX392" s="37"/>
      <c r="KY392" s="37"/>
      <c r="KZ392" s="37"/>
      <c r="LA392" s="37"/>
      <c r="LB392" s="37"/>
      <c r="LC392" s="37"/>
      <c r="LD392" s="37"/>
      <c r="LE392" s="37"/>
      <c r="LF392" s="37"/>
      <c r="LG392" s="37"/>
      <c r="LH392" s="37"/>
      <c r="LI392" s="37"/>
      <c r="LJ392" s="37"/>
      <c r="LK392" s="37"/>
      <c r="LL392" s="37"/>
      <c r="LM392" s="37"/>
      <c r="LN392" s="37"/>
      <c r="LO392" s="37"/>
      <c r="LP392" s="37"/>
      <c r="LQ392" s="37"/>
      <c r="LR392" s="37"/>
      <c r="LS392" s="37"/>
      <c r="LT392" s="37"/>
      <c r="LU392" s="37"/>
      <c r="LV392" s="37"/>
      <c r="LW392" s="37"/>
      <c r="LX392" s="37"/>
      <c r="LY392" s="37"/>
      <c r="LZ392" s="37"/>
      <c r="MA392" s="37"/>
      <c r="MB392" s="37"/>
      <c r="MC392" s="37"/>
      <c r="MD392" s="37"/>
      <c r="ME392" s="37"/>
      <c r="MF392" s="37"/>
      <c r="MG392" s="37"/>
      <c r="MH392" s="37"/>
      <c r="MI392" s="37"/>
      <c r="MJ392" s="37"/>
      <c r="MK392" s="37"/>
      <c r="ML392" s="37"/>
      <c r="MM392" s="37"/>
      <c r="MN392" s="37"/>
      <c r="MO392" s="37"/>
      <c r="MP392" s="37"/>
      <c r="MQ392" s="37"/>
      <c r="MR392" s="37"/>
      <c r="MS392" s="37"/>
      <c r="MT392" s="37"/>
      <c r="MU392" s="37"/>
      <c r="MV392" s="37"/>
      <c r="MW392" s="37"/>
      <c r="MX392" s="37"/>
      <c r="MY392" s="37"/>
      <c r="MZ392" s="37"/>
      <c r="NA392" s="37"/>
      <c r="NB392" s="37"/>
      <c r="NC392" s="37"/>
      <c r="ND392" s="37"/>
      <c r="NE392" s="37"/>
      <c r="NF392" s="37"/>
      <c r="NG392" s="37"/>
      <c r="NH392" s="37"/>
      <c r="NI392" s="37"/>
      <c r="NJ392" s="37"/>
      <c r="NK392" s="37"/>
      <c r="NL392" s="37"/>
      <c r="NM392" s="37"/>
      <c r="NN392" s="37"/>
      <c r="NO392" s="37"/>
      <c r="NP392" s="37"/>
      <c r="NQ392" s="37"/>
      <c r="NR392" s="37"/>
      <c r="NS392" s="37"/>
      <c r="NT392" s="37"/>
      <c r="NU392" s="37"/>
      <c r="NV392" s="37"/>
      <c r="NW392" s="37"/>
      <c r="NX392" s="37"/>
      <c r="NY392" s="37"/>
      <c r="NZ392" s="37"/>
      <c r="OA392" s="37"/>
      <c r="OB392" s="37"/>
      <c r="OC392" s="37"/>
      <c r="OD392" s="37"/>
      <c r="OE392" s="37"/>
      <c r="OF392" s="37"/>
      <c r="OG392" s="37"/>
      <c r="OH392" s="37"/>
      <c r="OI392" s="37"/>
      <c r="OJ392" s="37"/>
      <c r="OK392" s="37"/>
      <c r="OL392" s="37"/>
      <c r="OM392" s="37"/>
    </row>
    <row r="393" spans="1:403" x14ac:dyDescent="0.3">
      <c r="A393" s="2" t="s">
        <v>444</v>
      </c>
      <c r="B393" s="2" t="s">
        <v>600</v>
      </c>
      <c r="C393" s="2" t="s">
        <v>1637</v>
      </c>
      <c r="D393" s="6" t="s">
        <v>1555</v>
      </c>
      <c r="E393" s="6" t="s">
        <v>102</v>
      </c>
      <c r="F393" s="6">
        <v>761</v>
      </c>
      <c r="G393" s="72">
        <f>143*74%</f>
        <v>105.82</v>
      </c>
      <c r="H393" s="6" t="s">
        <v>98</v>
      </c>
      <c r="I393" s="6" t="s">
        <v>98</v>
      </c>
      <c r="J393" s="6" t="s">
        <v>98</v>
      </c>
      <c r="K393" s="6" t="s">
        <v>98</v>
      </c>
      <c r="L393" s="6" t="s">
        <v>98</v>
      </c>
      <c r="M393" s="6" t="s">
        <v>98</v>
      </c>
      <c r="N393" s="6" t="s">
        <v>98</v>
      </c>
      <c r="O393" s="6" t="s">
        <v>98</v>
      </c>
      <c r="P393" s="6" t="s">
        <v>98</v>
      </c>
      <c r="Q393" s="6" t="s">
        <v>98</v>
      </c>
      <c r="R393" s="6" t="s">
        <v>98</v>
      </c>
      <c r="S393" s="6" t="s">
        <v>98</v>
      </c>
      <c r="T393" s="6" t="s">
        <v>98</v>
      </c>
      <c r="U393" s="6" t="s">
        <v>98</v>
      </c>
      <c r="V393" s="6" t="s">
        <v>98</v>
      </c>
      <c r="W393" s="6" t="s">
        <v>98</v>
      </c>
      <c r="X393" s="6" t="s">
        <v>98</v>
      </c>
      <c r="Y393" s="6">
        <v>0</v>
      </c>
      <c r="Z393" s="6">
        <v>0</v>
      </c>
      <c r="AA393" s="6" t="s">
        <v>98</v>
      </c>
      <c r="AB393" s="6" t="s">
        <v>98</v>
      </c>
      <c r="AC393" s="7"/>
      <c r="AD393" s="7"/>
      <c r="AE393" s="7"/>
      <c r="AF393" s="7"/>
      <c r="AG393" s="7"/>
      <c r="AH393" s="7"/>
      <c r="AI393" s="6" t="s">
        <v>96</v>
      </c>
      <c r="AJ393" s="5"/>
      <c r="AK393" s="6" t="s">
        <v>98</v>
      </c>
      <c r="AL393" s="6" t="s">
        <v>98</v>
      </c>
      <c r="AM393" s="6" t="s">
        <v>98</v>
      </c>
      <c r="AN393" s="6" t="s">
        <v>98</v>
      </c>
      <c r="AO393" s="6" t="s">
        <v>98</v>
      </c>
      <c r="AP393" s="6" t="s">
        <v>98</v>
      </c>
      <c r="AQ393" s="6" t="s">
        <v>98</v>
      </c>
      <c r="AR393" s="6" t="s">
        <v>98</v>
      </c>
      <c r="AS393" s="6" t="s">
        <v>98</v>
      </c>
      <c r="AT393" s="6" t="s">
        <v>98</v>
      </c>
      <c r="AU393" s="6">
        <v>100</v>
      </c>
      <c r="AV393" s="6">
        <v>100</v>
      </c>
      <c r="AW393" s="6">
        <v>0</v>
      </c>
      <c r="AX393" s="6">
        <v>0</v>
      </c>
      <c r="AY393" s="6">
        <v>0</v>
      </c>
      <c r="AZ393" s="6">
        <v>0</v>
      </c>
      <c r="BA393" s="6">
        <v>0</v>
      </c>
      <c r="BB393" s="6">
        <v>100</v>
      </c>
      <c r="BC393" s="6">
        <v>0</v>
      </c>
      <c r="BD393" s="6">
        <v>0</v>
      </c>
      <c r="BE393" s="6">
        <v>100</v>
      </c>
      <c r="BF393" s="6">
        <v>100</v>
      </c>
      <c r="BG393" s="6">
        <v>100</v>
      </c>
      <c r="BH393" s="6">
        <v>100</v>
      </c>
      <c r="BI393" s="6">
        <v>100</v>
      </c>
      <c r="BJ393" s="6">
        <v>0</v>
      </c>
      <c r="BK393" s="6">
        <v>100</v>
      </c>
      <c r="BL393" s="6">
        <v>0</v>
      </c>
      <c r="BM393" s="6">
        <v>100</v>
      </c>
      <c r="BN393" s="6">
        <v>2</v>
      </c>
      <c r="BO393" s="6" t="s">
        <v>96</v>
      </c>
      <c r="BP393" s="6" t="s">
        <v>96</v>
      </c>
      <c r="BQ393" s="6">
        <v>10</v>
      </c>
      <c r="BR393" s="6" t="s">
        <v>97</v>
      </c>
      <c r="BS393" s="6" t="s">
        <v>97</v>
      </c>
      <c r="BT393" s="6" t="s">
        <v>97</v>
      </c>
      <c r="BU393" s="6" t="s">
        <v>96</v>
      </c>
      <c r="BV393" s="6" t="s">
        <v>96</v>
      </c>
      <c r="BW393" s="6">
        <v>0</v>
      </c>
      <c r="BX393" s="6">
        <v>0</v>
      </c>
      <c r="BY393" s="6">
        <v>2</v>
      </c>
      <c r="BZ393" s="6">
        <v>2</v>
      </c>
      <c r="CA393" s="6">
        <v>2</v>
      </c>
      <c r="CB393" s="6" t="s">
        <v>98</v>
      </c>
      <c r="CC393" s="6" t="s">
        <v>98</v>
      </c>
      <c r="CD393" s="6" t="s">
        <v>98</v>
      </c>
      <c r="CE393" s="6" t="s">
        <v>98</v>
      </c>
      <c r="CF393" s="6" t="s">
        <v>98</v>
      </c>
      <c r="CG393" s="6" t="s">
        <v>98</v>
      </c>
      <c r="CH393" s="6" t="s">
        <v>98</v>
      </c>
      <c r="CI393" s="6" t="s">
        <v>98</v>
      </c>
      <c r="CJ393" s="6">
        <v>3</v>
      </c>
      <c r="CK393" s="6">
        <v>3</v>
      </c>
      <c r="CL393" s="6">
        <v>10</v>
      </c>
      <c r="CM393" s="6">
        <v>0</v>
      </c>
      <c r="CN393" s="6">
        <v>8</v>
      </c>
      <c r="CO393" s="6">
        <v>0</v>
      </c>
      <c r="CP393" s="37"/>
      <c r="CQ393" s="37"/>
      <c r="CR393" s="37"/>
      <c r="CS393" s="37"/>
      <c r="CT393" s="37"/>
      <c r="CU393" s="37"/>
      <c r="CV393" s="37"/>
      <c r="CW393" s="37"/>
      <c r="CX393" s="37"/>
      <c r="CY393" s="37"/>
      <c r="CZ393" s="37"/>
      <c r="DA393" s="37"/>
      <c r="DB393" s="37"/>
      <c r="DC393" s="37"/>
      <c r="DD393" s="37"/>
      <c r="DE393" s="37"/>
      <c r="DF393" s="37"/>
      <c r="DG393" s="37"/>
      <c r="DH393" s="37"/>
      <c r="DI393" s="37"/>
      <c r="DJ393" s="37"/>
      <c r="DK393" s="37"/>
      <c r="DL393" s="37"/>
      <c r="DM393" s="37"/>
      <c r="DN393" s="37"/>
      <c r="DO393" s="37"/>
      <c r="DP393" s="37"/>
      <c r="DQ393" s="37"/>
      <c r="DR393" s="37"/>
      <c r="DS393" s="37"/>
      <c r="DT393" s="37"/>
      <c r="DU393" s="37"/>
      <c r="DV393" s="37"/>
      <c r="DW393" s="37"/>
      <c r="DX393" s="37"/>
      <c r="DY393" s="37"/>
      <c r="DZ393" s="37"/>
      <c r="EA393" s="37"/>
      <c r="EB393" s="37"/>
      <c r="EC393" s="37"/>
      <c r="ED393" s="37"/>
      <c r="EE393" s="37"/>
      <c r="EF393" s="37"/>
      <c r="EG393" s="37"/>
      <c r="EH393" s="37"/>
      <c r="EI393" s="37"/>
      <c r="EJ393" s="37"/>
      <c r="EK393" s="37"/>
      <c r="EL393" s="37"/>
      <c r="EM393" s="37"/>
      <c r="EN393" s="37"/>
      <c r="EO393" s="37"/>
      <c r="EP393" s="37"/>
      <c r="EQ393" s="37"/>
      <c r="ER393" s="37"/>
      <c r="ES393" s="37"/>
      <c r="ET393" s="37"/>
      <c r="EU393" s="37"/>
      <c r="EV393" s="37"/>
      <c r="EW393" s="37"/>
      <c r="EX393" s="37"/>
      <c r="EY393" s="37"/>
      <c r="EZ393" s="37"/>
      <c r="FA393" s="37"/>
      <c r="FB393" s="37"/>
      <c r="FC393" s="37"/>
      <c r="FD393" s="37"/>
      <c r="FE393" s="37"/>
      <c r="FF393" s="37"/>
      <c r="FG393" s="37"/>
      <c r="FH393" s="37"/>
      <c r="FI393" s="37"/>
      <c r="FJ393" s="37"/>
      <c r="FK393" s="37"/>
      <c r="FL393" s="37"/>
      <c r="FM393" s="37"/>
      <c r="FN393" s="37"/>
      <c r="FO393" s="37"/>
      <c r="FP393" s="37"/>
      <c r="FQ393" s="37"/>
      <c r="FR393" s="37"/>
      <c r="FS393" s="37"/>
      <c r="FT393" s="37"/>
      <c r="FU393" s="37"/>
      <c r="FV393" s="37"/>
      <c r="FW393" s="37"/>
      <c r="FX393" s="37"/>
      <c r="FY393" s="37"/>
      <c r="FZ393" s="37"/>
      <c r="GA393" s="37"/>
      <c r="GB393" s="37"/>
      <c r="GC393" s="37"/>
      <c r="GD393" s="37"/>
      <c r="GE393" s="37"/>
      <c r="GF393" s="37"/>
      <c r="GG393" s="37"/>
      <c r="GH393" s="37"/>
      <c r="GI393" s="37"/>
      <c r="GJ393" s="37"/>
      <c r="GK393" s="37"/>
      <c r="GL393" s="37"/>
      <c r="GM393" s="37"/>
      <c r="GN393" s="37"/>
      <c r="GO393" s="37"/>
      <c r="GP393" s="37"/>
      <c r="GQ393" s="37"/>
      <c r="GR393" s="37"/>
      <c r="GS393" s="37"/>
      <c r="GT393" s="37"/>
      <c r="GU393" s="37"/>
      <c r="GV393" s="37"/>
      <c r="GW393" s="37"/>
      <c r="GX393" s="37"/>
      <c r="GY393" s="37"/>
      <c r="GZ393" s="37"/>
      <c r="HA393" s="37"/>
      <c r="HB393" s="37"/>
      <c r="HC393" s="37"/>
      <c r="HD393" s="37"/>
      <c r="HE393" s="37"/>
      <c r="HF393" s="37"/>
      <c r="HG393" s="37"/>
      <c r="HH393" s="37"/>
      <c r="HI393" s="37"/>
      <c r="HJ393" s="37"/>
      <c r="HK393" s="37"/>
      <c r="HL393" s="37"/>
      <c r="HM393" s="37"/>
      <c r="HN393" s="37"/>
      <c r="HO393" s="37"/>
      <c r="HP393" s="37"/>
      <c r="HQ393" s="37"/>
      <c r="HR393" s="37"/>
      <c r="HS393" s="37"/>
      <c r="HT393" s="37"/>
      <c r="HU393" s="37"/>
      <c r="HV393" s="37"/>
      <c r="HW393" s="37"/>
      <c r="HX393" s="37"/>
      <c r="HY393" s="37"/>
      <c r="HZ393" s="37"/>
      <c r="IA393" s="37"/>
      <c r="IB393" s="37"/>
      <c r="IC393" s="37"/>
      <c r="ID393" s="37"/>
      <c r="IE393" s="37"/>
      <c r="IF393" s="37"/>
      <c r="IG393" s="37"/>
      <c r="IH393" s="37"/>
      <c r="II393" s="37"/>
      <c r="IJ393" s="37"/>
      <c r="IK393" s="37"/>
      <c r="IL393" s="37"/>
      <c r="IM393" s="37"/>
      <c r="IN393" s="37"/>
      <c r="IO393" s="37"/>
      <c r="IP393" s="37"/>
      <c r="IQ393" s="37"/>
      <c r="IR393" s="37"/>
      <c r="IS393" s="37"/>
      <c r="IT393" s="37"/>
      <c r="IU393" s="37"/>
      <c r="IV393" s="37"/>
      <c r="IW393" s="37"/>
      <c r="IX393" s="37"/>
      <c r="IY393" s="37"/>
      <c r="IZ393" s="37"/>
      <c r="JA393" s="37"/>
      <c r="JB393" s="37"/>
      <c r="JC393" s="37"/>
      <c r="JD393" s="37"/>
      <c r="JE393" s="37"/>
      <c r="JF393" s="37"/>
      <c r="JG393" s="37"/>
      <c r="JH393" s="37"/>
      <c r="JI393" s="37"/>
      <c r="JJ393" s="37"/>
      <c r="JK393" s="37"/>
      <c r="JL393" s="37"/>
      <c r="JM393" s="37"/>
      <c r="JN393" s="37"/>
      <c r="JO393" s="37"/>
      <c r="JP393" s="37"/>
      <c r="JQ393" s="37"/>
      <c r="JR393" s="37"/>
      <c r="JS393" s="37"/>
      <c r="JT393" s="37"/>
      <c r="JU393" s="37"/>
      <c r="JV393" s="37"/>
      <c r="JW393" s="37"/>
      <c r="JX393" s="37"/>
      <c r="JY393" s="37"/>
      <c r="JZ393" s="37"/>
      <c r="KA393" s="37"/>
      <c r="KB393" s="37"/>
      <c r="KC393" s="37"/>
      <c r="KD393" s="37"/>
      <c r="KE393" s="37"/>
      <c r="KF393" s="37"/>
      <c r="KG393" s="37"/>
      <c r="KH393" s="37"/>
      <c r="KI393" s="37"/>
      <c r="KJ393" s="37"/>
      <c r="KK393" s="37"/>
      <c r="KL393" s="37"/>
      <c r="KM393" s="37"/>
      <c r="KN393" s="37"/>
      <c r="KO393" s="37"/>
      <c r="KP393" s="37"/>
      <c r="KQ393" s="37"/>
      <c r="KR393" s="37"/>
      <c r="KS393" s="37"/>
      <c r="KT393" s="37"/>
      <c r="KU393" s="37"/>
      <c r="KV393" s="37"/>
      <c r="KW393" s="37"/>
      <c r="KX393" s="37"/>
      <c r="KY393" s="37"/>
      <c r="KZ393" s="37"/>
      <c r="LA393" s="37"/>
      <c r="LB393" s="37"/>
      <c r="LC393" s="37"/>
      <c r="LD393" s="37"/>
      <c r="LE393" s="37"/>
      <c r="LF393" s="37"/>
      <c r="LG393" s="37"/>
      <c r="LH393" s="37"/>
      <c r="LI393" s="37"/>
      <c r="LJ393" s="37"/>
      <c r="LK393" s="37"/>
      <c r="LL393" s="37"/>
      <c r="LM393" s="37"/>
      <c r="LN393" s="37"/>
      <c r="LO393" s="37"/>
      <c r="LP393" s="37"/>
      <c r="LQ393" s="37"/>
      <c r="LR393" s="37"/>
      <c r="LS393" s="37"/>
      <c r="LT393" s="37"/>
      <c r="LU393" s="37"/>
      <c r="LV393" s="37"/>
      <c r="LW393" s="37"/>
      <c r="LX393" s="37"/>
      <c r="LY393" s="37"/>
      <c r="LZ393" s="37"/>
      <c r="MA393" s="37"/>
      <c r="MB393" s="37"/>
      <c r="MC393" s="37"/>
      <c r="MD393" s="37"/>
      <c r="ME393" s="37"/>
      <c r="MF393" s="37"/>
      <c r="MG393" s="37"/>
      <c r="MH393" s="37"/>
      <c r="MI393" s="37"/>
      <c r="MJ393" s="37"/>
      <c r="MK393" s="37"/>
      <c r="ML393" s="37"/>
      <c r="MM393" s="37"/>
      <c r="MN393" s="37"/>
      <c r="MO393" s="37"/>
      <c r="MP393" s="37"/>
      <c r="MQ393" s="37"/>
      <c r="MR393" s="37"/>
      <c r="MS393" s="37"/>
      <c r="MT393" s="37"/>
      <c r="MU393" s="37"/>
      <c r="MV393" s="37"/>
      <c r="MW393" s="37"/>
      <c r="MX393" s="37"/>
      <c r="MY393" s="37"/>
      <c r="MZ393" s="37"/>
      <c r="NA393" s="37"/>
      <c r="NB393" s="37"/>
      <c r="NC393" s="37"/>
      <c r="ND393" s="37"/>
      <c r="NE393" s="37"/>
      <c r="NF393" s="37"/>
      <c r="NG393" s="37"/>
      <c r="NH393" s="37"/>
      <c r="NI393" s="37"/>
      <c r="NJ393" s="37"/>
      <c r="NK393" s="37"/>
      <c r="NL393" s="37"/>
      <c r="NM393" s="37"/>
      <c r="NN393" s="37"/>
      <c r="NO393" s="37"/>
      <c r="NP393" s="37"/>
      <c r="NQ393" s="37"/>
      <c r="NR393" s="37"/>
      <c r="NS393" s="37"/>
      <c r="NT393" s="37"/>
      <c r="NU393" s="37"/>
      <c r="NV393" s="37"/>
      <c r="NW393" s="37"/>
      <c r="NX393" s="37"/>
      <c r="NY393" s="37"/>
      <c r="NZ393" s="37"/>
      <c r="OA393" s="37"/>
      <c r="OB393" s="37"/>
      <c r="OC393" s="37"/>
      <c r="OD393" s="37"/>
      <c r="OE393" s="37"/>
      <c r="OF393" s="37"/>
      <c r="OG393" s="37"/>
      <c r="OH393" s="37"/>
      <c r="OI393" s="37"/>
      <c r="OJ393" s="37"/>
      <c r="OK393" s="37"/>
      <c r="OL393" s="37"/>
      <c r="OM393" s="37"/>
    </row>
    <row r="394" spans="1:403" x14ac:dyDescent="0.3">
      <c r="A394" s="2" t="s">
        <v>444</v>
      </c>
      <c r="B394" s="2" t="s">
        <v>600</v>
      </c>
      <c r="C394" s="2" t="s">
        <v>600</v>
      </c>
      <c r="D394" s="2" t="s">
        <v>623</v>
      </c>
      <c r="E394" s="6" t="s">
        <v>95</v>
      </c>
      <c r="F394" s="5">
        <v>1481</v>
      </c>
      <c r="G394" s="5">
        <v>157</v>
      </c>
      <c r="H394" s="5">
        <v>10</v>
      </c>
      <c r="I394" s="5">
        <v>140</v>
      </c>
      <c r="J394" s="5">
        <v>1</v>
      </c>
      <c r="K394" s="5">
        <v>0</v>
      </c>
      <c r="L394" s="5">
        <v>0</v>
      </c>
      <c r="M394" s="5">
        <v>0</v>
      </c>
      <c r="N394" s="5">
        <v>16</v>
      </c>
      <c r="O394" s="5">
        <v>0</v>
      </c>
      <c r="P394" s="5">
        <v>0</v>
      </c>
      <c r="Q394" s="5">
        <v>1444</v>
      </c>
      <c r="R394" s="5">
        <v>0</v>
      </c>
      <c r="S394" s="5">
        <v>0</v>
      </c>
      <c r="T394" s="5">
        <v>0</v>
      </c>
      <c r="U394" s="5">
        <v>0</v>
      </c>
      <c r="V394" s="5">
        <v>37</v>
      </c>
      <c r="W394" s="5">
        <v>0</v>
      </c>
      <c r="X394" s="5">
        <v>0</v>
      </c>
      <c r="Y394" s="5">
        <v>140</v>
      </c>
      <c r="Z394" s="5">
        <v>1444</v>
      </c>
      <c r="AA394" s="6" t="s">
        <v>96</v>
      </c>
      <c r="AB394" s="6" t="s">
        <v>96</v>
      </c>
      <c r="AC394" s="7"/>
      <c r="AD394" s="7"/>
      <c r="AE394" s="7"/>
      <c r="AF394" s="7"/>
      <c r="AG394" s="7"/>
      <c r="AH394" s="7"/>
      <c r="AI394" s="6" t="s">
        <v>96</v>
      </c>
      <c r="AJ394" s="5"/>
      <c r="AK394" s="8">
        <v>0</v>
      </c>
      <c r="AL394" s="8">
        <v>1</v>
      </c>
      <c r="AM394" s="8">
        <v>0</v>
      </c>
      <c r="AN394" s="8">
        <v>0</v>
      </c>
      <c r="AO394" s="8">
        <v>0</v>
      </c>
      <c r="AP394" s="8">
        <v>0</v>
      </c>
      <c r="AQ394" s="8">
        <v>0</v>
      </c>
      <c r="AR394" s="8">
        <v>0</v>
      </c>
      <c r="AS394" s="8">
        <v>0</v>
      </c>
      <c r="AT394" s="8">
        <v>0</v>
      </c>
      <c r="AU394" s="5">
        <v>100</v>
      </c>
      <c r="AV394" s="5">
        <v>100</v>
      </c>
      <c r="AW394" s="5">
        <v>0</v>
      </c>
      <c r="AX394" s="5">
        <v>0</v>
      </c>
      <c r="AY394" s="5">
        <v>0</v>
      </c>
      <c r="AZ394" s="5">
        <v>100</v>
      </c>
      <c r="BA394" s="5">
        <v>100</v>
      </c>
      <c r="BB394" s="5">
        <v>0</v>
      </c>
      <c r="BC394" s="5">
        <v>0</v>
      </c>
      <c r="BD394" s="5">
        <v>0</v>
      </c>
      <c r="BE394" s="5">
        <v>100</v>
      </c>
      <c r="BF394" s="5">
        <v>43</v>
      </c>
      <c r="BG394" s="5">
        <v>100</v>
      </c>
      <c r="BH394" s="5">
        <v>0</v>
      </c>
      <c r="BI394" s="5">
        <v>0</v>
      </c>
      <c r="BJ394" s="5">
        <v>0</v>
      </c>
      <c r="BK394" s="5">
        <v>20</v>
      </c>
      <c r="BL394" s="5">
        <v>80</v>
      </c>
      <c r="BM394" s="5">
        <v>0</v>
      </c>
      <c r="BN394" s="5" t="s">
        <v>98</v>
      </c>
      <c r="BO394" s="5" t="s">
        <v>97</v>
      </c>
      <c r="BP394" s="5" t="s">
        <v>96</v>
      </c>
      <c r="BQ394" s="5">
        <v>2</v>
      </c>
      <c r="BR394" s="6" t="s">
        <v>96</v>
      </c>
      <c r="BS394" s="6" t="s">
        <v>97</v>
      </c>
      <c r="BT394" s="6" t="s">
        <v>97</v>
      </c>
      <c r="BU394" s="6" t="s">
        <v>97</v>
      </c>
      <c r="BV394" s="6" t="s">
        <v>97</v>
      </c>
      <c r="BW394" s="5">
        <v>2</v>
      </c>
      <c r="BX394" s="5">
        <v>0</v>
      </c>
      <c r="BY394" s="5">
        <v>2</v>
      </c>
      <c r="BZ394" s="5">
        <v>4</v>
      </c>
      <c r="CA394" s="5">
        <v>4</v>
      </c>
      <c r="CB394" s="6" t="s">
        <v>97</v>
      </c>
      <c r="CC394" s="6" t="s">
        <v>97</v>
      </c>
      <c r="CD394" s="6" t="s">
        <v>97</v>
      </c>
      <c r="CE394" s="6" t="s">
        <v>97</v>
      </c>
      <c r="CF394" s="6" t="s">
        <v>97</v>
      </c>
      <c r="CG394" s="6" t="s">
        <v>97</v>
      </c>
      <c r="CH394" s="6" t="s">
        <v>97</v>
      </c>
      <c r="CI394" s="6" t="s">
        <v>97</v>
      </c>
      <c r="CJ394" s="5">
        <v>2</v>
      </c>
      <c r="CK394" s="5">
        <v>2</v>
      </c>
      <c r="CL394" s="5">
        <v>2</v>
      </c>
      <c r="CM394" s="5">
        <v>2</v>
      </c>
      <c r="CN394" s="5">
        <v>3</v>
      </c>
      <c r="CO394" s="5">
        <v>1</v>
      </c>
    </row>
    <row r="395" spans="1:403" x14ac:dyDescent="0.3">
      <c r="A395" s="2" t="s">
        <v>444</v>
      </c>
      <c r="B395" s="2" t="s">
        <v>600</v>
      </c>
      <c r="C395" s="2" t="s">
        <v>600</v>
      </c>
      <c r="D395" s="2" t="s">
        <v>624</v>
      </c>
      <c r="E395" s="6" t="s">
        <v>102</v>
      </c>
      <c r="F395" s="5">
        <v>80</v>
      </c>
      <c r="G395" s="5">
        <v>14</v>
      </c>
      <c r="H395" s="5">
        <v>1</v>
      </c>
      <c r="I395" s="5">
        <v>14</v>
      </c>
      <c r="J395" s="5">
        <v>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80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14</v>
      </c>
      <c r="Z395" s="5">
        <v>80</v>
      </c>
      <c r="AA395" s="6" t="s">
        <v>96</v>
      </c>
      <c r="AB395" s="6" t="s">
        <v>96</v>
      </c>
      <c r="AC395" s="7"/>
      <c r="AD395" s="7"/>
      <c r="AE395" s="7"/>
      <c r="AF395" s="7"/>
      <c r="AG395" s="7"/>
      <c r="AH395" s="7"/>
      <c r="AI395" s="6" t="s">
        <v>96</v>
      </c>
      <c r="AJ395" s="5"/>
      <c r="AK395" s="8">
        <v>0</v>
      </c>
      <c r="AL395" s="8">
        <v>1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0</v>
      </c>
      <c r="AU395" s="5">
        <v>100</v>
      </c>
      <c r="AV395" s="5">
        <v>100</v>
      </c>
      <c r="AW395" s="5">
        <v>0</v>
      </c>
      <c r="AX395" s="5">
        <v>0</v>
      </c>
      <c r="AY395" s="5">
        <v>0</v>
      </c>
      <c r="AZ395" s="5">
        <v>100</v>
      </c>
      <c r="BA395" s="5">
        <v>100</v>
      </c>
      <c r="BB395" s="5">
        <v>0</v>
      </c>
      <c r="BC395" s="5">
        <v>0</v>
      </c>
      <c r="BD395" s="5">
        <v>0</v>
      </c>
      <c r="BE395" s="5">
        <v>100</v>
      </c>
      <c r="BF395" s="5">
        <v>100</v>
      </c>
      <c r="BG395" s="5">
        <v>100</v>
      </c>
      <c r="BH395" s="5">
        <v>0</v>
      </c>
      <c r="BI395" s="5">
        <v>0</v>
      </c>
      <c r="BJ395" s="5">
        <v>100</v>
      </c>
      <c r="BK395" s="5">
        <v>0</v>
      </c>
      <c r="BL395" s="5">
        <v>0</v>
      </c>
      <c r="BM395" s="5">
        <v>100</v>
      </c>
      <c r="BN395" s="5">
        <v>4</v>
      </c>
      <c r="BO395" s="5" t="s">
        <v>97</v>
      </c>
      <c r="BP395" s="5" t="s">
        <v>97</v>
      </c>
      <c r="BQ395" s="5" t="s">
        <v>98</v>
      </c>
      <c r="BR395" s="6" t="s">
        <v>97</v>
      </c>
      <c r="BS395" s="6" t="s">
        <v>97</v>
      </c>
      <c r="BT395" s="6" t="s">
        <v>97</v>
      </c>
      <c r="BU395" s="6" t="s">
        <v>97</v>
      </c>
      <c r="BV395" s="6" t="s">
        <v>97</v>
      </c>
      <c r="BW395" s="5">
        <v>1</v>
      </c>
      <c r="BX395" s="5">
        <v>1</v>
      </c>
      <c r="BY395" s="5">
        <v>1</v>
      </c>
      <c r="BZ395" s="5">
        <v>4</v>
      </c>
      <c r="CA395" s="5">
        <v>4</v>
      </c>
      <c r="CB395" s="6" t="s">
        <v>97</v>
      </c>
      <c r="CC395" s="6" t="s">
        <v>97</v>
      </c>
      <c r="CD395" s="6" t="s">
        <v>97</v>
      </c>
      <c r="CE395" s="6" t="s">
        <v>97</v>
      </c>
      <c r="CF395" s="6" t="s">
        <v>97</v>
      </c>
      <c r="CG395" s="6" t="s">
        <v>97</v>
      </c>
      <c r="CH395" s="6" t="s">
        <v>97</v>
      </c>
      <c r="CI395" s="6" t="s">
        <v>97</v>
      </c>
      <c r="CJ395" s="5">
        <v>1</v>
      </c>
      <c r="CK395" s="5">
        <v>2</v>
      </c>
      <c r="CL395" s="5">
        <v>1</v>
      </c>
      <c r="CM395" s="5">
        <v>0</v>
      </c>
      <c r="CN395" s="5">
        <v>0</v>
      </c>
      <c r="CO395" s="5">
        <v>0</v>
      </c>
    </row>
    <row r="396" spans="1:403" x14ac:dyDescent="0.3">
      <c r="A396" s="2" t="s">
        <v>444</v>
      </c>
      <c r="B396" s="2" t="s">
        <v>600</v>
      </c>
      <c r="C396" s="2" t="s">
        <v>600</v>
      </c>
      <c r="D396" s="2" t="s">
        <v>625</v>
      </c>
      <c r="E396" s="6" t="s">
        <v>102</v>
      </c>
      <c r="F396" s="5">
        <v>115</v>
      </c>
      <c r="G396" s="5">
        <v>11</v>
      </c>
      <c r="H396" s="5">
        <v>0</v>
      </c>
      <c r="I396" s="5">
        <v>0</v>
      </c>
      <c r="J396" s="5">
        <v>0</v>
      </c>
      <c r="K396" s="5">
        <v>6</v>
      </c>
      <c r="L396" s="5">
        <v>0</v>
      </c>
      <c r="M396" s="5">
        <v>0</v>
      </c>
      <c r="N396" s="5">
        <v>5</v>
      </c>
      <c r="O396" s="5">
        <v>0</v>
      </c>
      <c r="P396" s="5">
        <v>0</v>
      </c>
      <c r="Q396" s="5">
        <v>0</v>
      </c>
      <c r="R396" s="5">
        <v>0</v>
      </c>
      <c r="S396" s="5">
        <v>80</v>
      </c>
      <c r="T396" s="5">
        <v>0</v>
      </c>
      <c r="U396" s="5">
        <v>0</v>
      </c>
      <c r="V396" s="5">
        <v>35</v>
      </c>
      <c r="W396" s="5">
        <v>0</v>
      </c>
      <c r="X396" s="5">
        <v>0</v>
      </c>
      <c r="Y396" s="5">
        <v>0</v>
      </c>
      <c r="Z396" s="5">
        <v>0</v>
      </c>
      <c r="AA396" s="6" t="s">
        <v>96</v>
      </c>
      <c r="AB396" s="6" t="s">
        <v>97</v>
      </c>
      <c r="AC396" s="7"/>
      <c r="AD396" s="7"/>
      <c r="AE396" s="7"/>
      <c r="AF396" s="7"/>
      <c r="AG396" s="7"/>
      <c r="AH396" s="7"/>
      <c r="AI396" s="6" t="s">
        <v>96</v>
      </c>
      <c r="AJ396" s="5"/>
      <c r="AK396" s="8">
        <v>0</v>
      </c>
      <c r="AL396" s="8">
        <v>0</v>
      </c>
      <c r="AM396" s="8">
        <v>1</v>
      </c>
      <c r="AN396" s="8">
        <v>0</v>
      </c>
      <c r="AO396" s="8">
        <v>0</v>
      </c>
      <c r="AP396" s="8">
        <v>0</v>
      </c>
      <c r="AQ396" s="8">
        <v>0</v>
      </c>
      <c r="AR396" s="8">
        <v>0</v>
      </c>
      <c r="AS396" s="8">
        <v>0</v>
      </c>
      <c r="AT396" s="8">
        <v>0</v>
      </c>
      <c r="AU396" s="5">
        <v>0</v>
      </c>
      <c r="AV396" s="5">
        <v>0</v>
      </c>
      <c r="AW396" s="5">
        <v>0</v>
      </c>
      <c r="AX396" s="5">
        <v>100</v>
      </c>
      <c r="AY396" s="5">
        <v>0</v>
      </c>
      <c r="AZ396" s="5">
        <v>0</v>
      </c>
      <c r="BA396" s="5">
        <v>0</v>
      </c>
      <c r="BB396" s="5">
        <v>0</v>
      </c>
      <c r="BC396" s="5">
        <v>0</v>
      </c>
      <c r="BD396" s="5">
        <v>100</v>
      </c>
      <c r="BE396" s="5">
        <v>100</v>
      </c>
      <c r="BF396" s="5">
        <v>20</v>
      </c>
      <c r="BG396" s="5">
        <v>0</v>
      </c>
      <c r="BH396" s="5">
        <v>0</v>
      </c>
      <c r="BI396" s="5">
        <v>0</v>
      </c>
      <c r="BJ396" s="5">
        <v>0</v>
      </c>
      <c r="BK396" s="5">
        <v>0</v>
      </c>
      <c r="BL396" s="5">
        <v>100</v>
      </c>
      <c r="BM396" s="5">
        <v>0</v>
      </c>
      <c r="BN396" s="5" t="s">
        <v>98</v>
      </c>
      <c r="BO396" s="5" t="s">
        <v>97</v>
      </c>
      <c r="BP396" s="5" t="s">
        <v>96</v>
      </c>
      <c r="BQ396" s="5">
        <v>2</v>
      </c>
      <c r="BR396" s="6" t="s">
        <v>96</v>
      </c>
      <c r="BS396" s="6" t="s">
        <v>97</v>
      </c>
      <c r="BT396" s="6" t="s">
        <v>97</v>
      </c>
      <c r="BU396" s="6" t="s">
        <v>97</v>
      </c>
      <c r="BV396" s="6" t="s">
        <v>97</v>
      </c>
      <c r="BW396" s="5">
        <v>1</v>
      </c>
      <c r="BX396" s="5">
        <v>1</v>
      </c>
      <c r="BY396" s="5">
        <v>1</v>
      </c>
      <c r="BZ396" s="5">
        <v>1</v>
      </c>
      <c r="CA396" s="5">
        <v>1</v>
      </c>
      <c r="CB396" s="6" t="s">
        <v>97</v>
      </c>
      <c r="CC396" s="6" t="s">
        <v>97</v>
      </c>
      <c r="CD396" s="6" t="s">
        <v>97</v>
      </c>
      <c r="CE396" s="6" t="s">
        <v>97</v>
      </c>
      <c r="CF396" s="6" t="s">
        <v>97</v>
      </c>
      <c r="CG396" s="6" t="s">
        <v>97</v>
      </c>
      <c r="CH396" s="6" t="s">
        <v>97</v>
      </c>
      <c r="CI396" s="6" t="s">
        <v>97</v>
      </c>
      <c r="CJ396" s="5">
        <v>1</v>
      </c>
      <c r="CK396" s="5">
        <v>2</v>
      </c>
      <c r="CL396" s="5">
        <v>2</v>
      </c>
      <c r="CM396" s="5">
        <v>1</v>
      </c>
      <c r="CN396" s="5">
        <v>3</v>
      </c>
      <c r="CO396" s="5">
        <v>0</v>
      </c>
    </row>
    <row r="397" spans="1:403" x14ac:dyDescent="0.3">
      <c r="A397" s="2" t="s">
        <v>444</v>
      </c>
      <c r="B397" s="2" t="s">
        <v>600</v>
      </c>
      <c r="C397" s="2" t="s">
        <v>600</v>
      </c>
      <c r="D397" s="2" t="s">
        <v>626</v>
      </c>
      <c r="E397" s="6" t="s">
        <v>102</v>
      </c>
      <c r="F397" s="5">
        <v>206</v>
      </c>
      <c r="G397" s="5">
        <v>45</v>
      </c>
      <c r="H397" s="5">
        <v>0</v>
      </c>
      <c r="I397" s="5">
        <v>0</v>
      </c>
      <c r="J397" s="5">
        <v>5</v>
      </c>
      <c r="K397" s="5">
        <v>40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206</v>
      </c>
      <c r="T397" s="5">
        <v>0</v>
      </c>
      <c r="U397" s="5">
        <v>0</v>
      </c>
      <c r="V397" s="5">
        <v>0</v>
      </c>
      <c r="W397" s="5">
        <v>0</v>
      </c>
      <c r="X397" s="5">
        <v>0</v>
      </c>
      <c r="Y397" s="5">
        <v>0</v>
      </c>
      <c r="Z397" s="5">
        <v>0</v>
      </c>
      <c r="AA397" s="6" t="s">
        <v>96</v>
      </c>
      <c r="AB397" s="6" t="s">
        <v>96</v>
      </c>
      <c r="AC397" s="7"/>
      <c r="AD397" s="7"/>
      <c r="AE397" s="7"/>
      <c r="AF397" s="7"/>
      <c r="AG397" s="7"/>
      <c r="AH397" s="7"/>
      <c r="AI397" s="6" t="s">
        <v>96</v>
      </c>
      <c r="AJ397" s="5"/>
      <c r="AK397" s="8">
        <v>1</v>
      </c>
      <c r="AL397" s="8">
        <v>0</v>
      </c>
      <c r="AM397" s="8">
        <v>0</v>
      </c>
      <c r="AN397" s="8">
        <v>0</v>
      </c>
      <c r="AO397" s="8">
        <v>0</v>
      </c>
      <c r="AP397" s="8">
        <v>0</v>
      </c>
      <c r="AQ397" s="8">
        <v>0</v>
      </c>
      <c r="AR397" s="8">
        <v>0</v>
      </c>
      <c r="AS397" s="8">
        <v>0</v>
      </c>
      <c r="AT397" s="8">
        <v>0</v>
      </c>
      <c r="AU397" s="5">
        <v>100</v>
      </c>
      <c r="AV397" s="5">
        <v>100</v>
      </c>
      <c r="AW397" s="5">
        <v>0</v>
      </c>
      <c r="AX397" s="5">
        <v>0</v>
      </c>
      <c r="AY397" s="5">
        <v>0</v>
      </c>
      <c r="AZ397" s="5">
        <v>100</v>
      </c>
      <c r="BA397" s="5">
        <v>100</v>
      </c>
      <c r="BB397" s="5">
        <v>0</v>
      </c>
      <c r="BC397" s="5">
        <v>0</v>
      </c>
      <c r="BD397" s="5">
        <v>0</v>
      </c>
      <c r="BE397" s="5">
        <v>100</v>
      </c>
      <c r="BF397" s="5">
        <v>100</v>
      </c>
      <c r="BG397" s="5">
        <v>100</v>
      </c>
      <c r="BH397" s="5">
        <v>100</v>
      </c>
      <c r="BI397" s="5">
        <v>100</v>
      </c>
      <c r="BJ397" s="5">
        <v>0</v>
      </c>
      <c r="BK397" s="5">
        <v>100</v>
      </c>
      <c r="BL397" s="5">
        <v>0</v>
      </c>
      <c r="BM397" s="5">
        <v>100</v>
      </c>
      <c r="BN397" s="5">
        <v>4</v>
      </c>
      <c r="BO397" s="5" t="s">
        <v>96</v>
      </c>
      <c r="BP397" s="5" t="s">
        <v>97</v>
      </c>
      <c r="BQ397" s="5" t="s">
        <v>98</v>
      </c>
      <c r="BR397" s="6" t="s">
        <v>97</v>
      </c>
      <c r="BS397" s="6" t="s">
        <v>97</v>
      </c>
      <c r="BT397" s="6" t="s">
        <v>97</v>
      </c>
      <c r="BU397" s="6" t="s">
        <v>97</v>
      </c>
      <c r="BV397" s="6" t="s">
        <v>97</v>
      </c>
      <c r="BW397" s="5">
        <v>2</v>
      </c>
      <c r="BX397" s="5">
        <v>2</v>
      </c>
      <c r="BY397" s="5">
        <v>2</v>
      </c>
      <c r="BZ397" s="5">
        <v>2</v>
      </c>
      <c r="CA397" s="5">
        <v>2</v>
      </c>
      <c r="CB397" s="6" t="s">
        <v>97</v>
      </c>
      <c r="CC397" s="6" t="s">
        <v>97</v>
      </c>
      <c r="CD397" s="6" t="s">
        <v>97</v>
      </c>
      <c r="CE397" s="6" t="s">
        <v>97</v>
      </c>
      <c r="CF397" s="6" t="s">
        <v>97</v>
      </c>
      <c r="CG397" s="6" t="s">
        <v>97</v>
      </c>
      <c r="CH397" s="6" t="s">
        <v>97</v>
      </c>
      <c r="CI397" s="6" t="s">
        <v>97</v>
      </c>
      <c r="CJ397" s="5">
        <v>1</v>
      </c>
      <c r="CK397" s="5">
        <v>2</v>
      </c>
      <c r="CL397" s="5">
        <v>2</v>
      </c>
      <c r="CM397" s="5">
        <v>0.55000000000000004</v>
      </c>
      <c r="CN397" s="5">
        <v>2.5</v>
      </c>
      <c r="CO397" s="5">
        <v>0.55000000000000004</v>
      </c>
    </row>
    <row r="398" spans="1:403" x14ac:dyDescent="0.3">
      <c r="A398" s="2" t="s">
        <v>444</v>
      </c>
      <c r="B398" s="2" t="s">
        <v>600</v>
      </c>
      <c r="C398" s="2" t="s">
        <v>627</v>
      </c>
      <c r="D398" s="2" t="s">
        <v>108</v>
      </c>
      <c r="E398" s="6" t="s">
        <v>102</v>
      </c>
      <c r="F398" s="5">
        <v>157</v>
      </c>
      <c r="G398" s="5">
        <v>20</v>
      </c>
      <c r="H398" s="5">
        <v>0</v>
      </c>
      <c r="I398" s="5">
        <v>0</v>
      </c>
      <c r="J398" s="5">
        <v>18</v>
      </c>
      <c r="K398" s="5">
        <v>2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157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6" t="s">
        <v>96</v>
      </c>
      <c r="AB398" s="6" t="s">
        <v>97</v>
      </c>
      <c r="AC398" s="7"/>
      <c r="AD398" s="7"/>
      <c r="AE398" s="7"/>
      <c r="AF398" s="7"/>
      <c r="AG398" s="7"/>
      <c r="AH398" s="7"/>
      <c r="AI398" s="6" t="s">
        <v>96</v>
      </c>
      <c r="AJ398" s="5"/>
      <c r="AK398" s="8">
        <v>1</v>
      </c>
      <c r="AL398" s="8">
        <v>0</v>
      </c>
      <c r="AM398" s="8">
        <v>0</v>
      </c>
      <c r="AN398" s="8">
        <v>0</v>
      </c>
      <c r="AO398" s="8">
        <v>0</v>
      </c>
      <c r="AP398" s="8">
        <v>0</v>
      </c>
      <c r="AQ398" s="8">
        <v>0</v>
      </c>
      <c r="AR398" s="8">
        <v>0</v>
      </c>
      <c r="AS398" s="8">
        <v>0</v>
      </c>
      <c r="AT398" s="8">
        <v>0</v>
      </c>
      <c r="AU398" s="5">
        <v>100</v>
      </c>
      <c r="AV398" s="5">
        <v>50</v>
      </c>
      <c r="AW398" s="5">
        <v>50</v>
      </c>
      <c r="AX398" s="5">
        <v>0</v>
      </c>
      <c r="AY398" s="5">
        <v>0</v>
      </c>
      <c r="AZ398" s="5">
        <v>0</v>
      </c>
      <c r="BA398" s="5">
        <v>0</v>
      </c>
      <c r="BB398" s="5">
        <v>90</v>
      </c>
      <c r="BC398" s="5">
        <v>0</v>
      </c>
      <c r="BD398" s="5">
        <v>10</v>
      </c>
      <c r="BE398" s="5">
        <v>100</v>
      </c>
      <c r="BF398" s="5">
        <v>100</v>
      </c>
      <c r="BG398" s="5">
        <v>100</v>
      </c>
      <c r="BH398" s="5">
        <v>100</v>
      </c>
      <c r="BI398" s="5">
        <v>98</v>
      </c>
      <c r="BJ398" s="5">
        <v>0</v>
      </c>
      <c r="BK398" s="5">
        <v>90</v>
      </c>
      <c r="BL398" s="5">
        <v>10</v>
      </c>
      <c r="BM398" s="5">
        <v>100</v>
      </c>
      <c r="BN398" s="5">
        <v>2</v>
      </c>
      <c r="BO398" s="5" t="s">
        <v>96</v>
      </c>
      <c r="BP398" s="5" t="s">
        <v>96</v>
      </c>
      <c r="BQ398" s="5">
        <v>3</v>
      </c>
      <c r="BR398" s="6" t="s">
        <v>97</v>
      </c>
      <c r="BS398" s="6" t="s">
        <v>97</v>
      </c>
      <c r="BT398" s="6" t="s">
        <v>96</v>
      </c>
      <c r="BU398" s="6" t="s">
        <v>97</v>
      </c>
      <c r="BV398" s="6" t="s">
        <v>96</v>
      </c>
      <c r="BW398" s="5">
        <v>0.3</v>
      </c>
      <c r="BX398" s="5">
        <v>4</v>
      </c>
      <c r="BY398" s="5">
        <v>4</v>
      </c>
      <c r="BZ398" s="5">
        <v>5</v>
      </c>
      <c r="CA398" s="5">
        <v>16</v>
      </c>
      <c r="CB398" s="6" t="s">
        <v>98</v>
      </c>
      <c r="CC398" s="6" t="s">
        <v>96</v>
      </c>
      <c r="CD398" s="6" t="s">
        <v>96</v>
      </c>
      <c r="CE398" s="6" t="s">
        <v>98</v>
      </c>
      <c r="CF398" s="14" t="s">
        <v>366</v>
      </c>
      <c r="CG398" s="6" t="s">
        <v>96</v>
      </c>
      <c r="CH398" s="6" t="s">
        <v>97</v>
      </c>
      <c r="CI398" s="6" t="s">
        <v>98</v>
      </c>
      <c r="CJ398" s="5">
        <v>4</v>
      </c>
      <c r="CK398" s="5">
        <v>4</v>
      </c>
      <c r="CL398" s="5">
        <v>16</v>
      </c>
      <c r="CM398" s="5">
        <v>0.3</v>
      </c>
      <c r="CN398" s="5">
        <v>7</v>
      </c>
      <c r="CO398" s="5">
        <v>0.1</v>
      </c>
    </row>
    <row r="399" spans="1:403" x14ac:dyDescent="0.3">
      <c r="A399" s="2" t="s">
        <v>444</v>
      </c>
      <c r="B399" s="2" t="s">
        <v>600</v>
      </c>
      <c r="C399" s="2" t="s">
        <v>628</v>
      </c>
      <c r="D399" s="2" t="s">
        <v>110</v>
      </c>
      <c r="E399" s="6" t="s">
        <v>95</v>
      </c>
      <c r="F399" s="5">
        <v>758</v>
      </c>
      <c r="G399" s="5">
        <v>108</v>
      </c>
      <c r="H399" s="5">
        <v>0</v>
      </c>
      <c r="I399" s="5">
        <v>0</v>
      </c>
      <c r="J399" s="5">
        <v>85</v>
      </c>
      <c r="K399" s="5">
        <v>23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648</v>
      </c>
      <c r="S399" s="5">
        <v>110</v>
      </c>
      <c r="T399" s="5">
        <v>0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6" t="s">
        <v>96</v>
      </c>
      <c r="AB399" s="6" t="s">
        <v>96</v>
      </c>
      <c r="AC399" s="7"/>
      <c r="AD399" s="7"/>
      <c r="AE399" s="7"/>
      <c r="AF399" s="7"/>
      <c r="AG399" s="7"/>
      <c r="AH399" s="7"/>
      <c r="AI399" s="6" t="s">
        <v>96</v>
      </c>
      <c r="AJ399" s="5"/>
      <c r="AK399" s="8">
        <v>0.8</v>
      </c>
      <c r="AL399" s="8">
        <v>0.12</v>
      </c>
      <c r="AM399" s="8">
        <v>0.02</v>
      </c>
      <c r="AN399" s="8">
        <v>0</v>
      </c>
      <c r="AO399" s="8">
        <v>0</v>
      </c>
      <c r="AP399" s="8">
        <v>0.03</v>
      </c>
      <c r="AQ399" s="8">
        <v>0.03</v>
      </c>
      <c r="AR399" s="8">
        <v>0</v>
      </c>
      <c r="AS399" s="8">
        <v>0</v>
      </c>
      <c r="AT399" s="8">
        <v>0</v>
      </c>
      <c r="AU399" s="5">
        <v>80</v>
      </c>
      <c r="AV399" s="5">
        <v>70</v>
      </c>
      <c r="AW399" s="5">
        <v>10</v>
      </c>
      <c r="AX399" s="5">
        <v>20</v>
      </c>
      <c r="AY399" s="5">
        <v>0</v>
      </c>
      <c r="AZ399" s="5">
        <v>0</v>
      </c>
      <c r="BA399" s="5">
        <v>0</v>
      </c>
      <c r="BB399" s="5">
        <v>60</v>
      </c>
      <c r="BC399" s="5">
        <v>0</v>
      </c>
      <c r="BD399" s="5">
        <v>40</v>
      </c>
      <c r="BE399" s="5">
        <v>100</v>
      </c>
      <c r="BF399" s="5">
        <v>98</v>
      </c>
      <c r="BG399" s="5">
        <v>100</v>
      </c>
      <c r="BH399" s="5">
        <v>85</v>
      </c>
      <c r="BI399" s="5">
        <v>50</v>
      </c>
      <c r="BJ399" s="5">
        <v>0</v>
      </c>
      <c r="BK399" s="5">
        <v>25</v>
      </c>
      <c r="BL399" s="5">
        <v>75</v>
      </c>
      <c r="BM399" s="5">
        <v>90</v>
      </c>
      <c r="BN399" s="5">
        <v>2</v>
      </c>
      <c r="BO399" s="5" t="s">
        <v>96</v>
      </c>
      <c r="BP399" s="5" t="s">
        <v>96</v>
      </c>
      <c r="BQ399" s="5">
        <v>2</v>
      </c>
      <c r="BR399" s="6" t="s">
        <v>96</v>
      </c>
      <c r="BS399" s="6" t="s">
        <v>97</v>
      </c>
      <c r="BT399" s="6" t="s">
        <v>97</v>
      </c>
      <c r="BU399" s="6" t="s">
        <v>97</v>
      </c>
      <c r="BV399" s="6" t="s">
        <v>96</v>
      </c>
      <c r="BW399" s="5">
        <v>1.2</v>
      </c>
      <c r="BX399" s="5">
        <v>0.8</v>
      </c>
      <c r="BY399" s="5">
        <v>0.8</v>
      </c>
      <c r="BZ399" s="5">
        <v>10</v>
      </c>
      <c r="CA399" s="5">
        <v>10</v>
      </c>
      <c r="CB399" s="6" t="s">
        <v>98</v>
      </c>
      <c r="CC399" s="6" t="s">
        <v>98</v>
      </c>
      <c r="CD399" s="6" t="s">
        <v>98</v>
      </c>
      <c r="CE399" s="6" t="s">
        <v>96</v>
      </c>
      <c r="CF399" s="6" t="s">
        <v>96</v>
      </c>
      <c r="CG399" s="6" t="s">
        <v>97</v>
      </c>
      <c r="CH399" s="6" t="s">
        <v>97</v>
      </c>
      <c r="CI399" s="6" t="s">
        <v>97</v>
      </c>
      <c r="CJ399" s="5">
        <v>7</v>
      </c>
      <c r="CK399" s="5">
        <v>7</v>
      </c>
      <c r="CL399" s="5">
        <v>7</v>
      </c>
      <c r="CM399" s="5">
        <v>0</v>
      </c>
      <c r="CN399" s="5">
        <v>0</v>
      </c>
      <c r="CO399" s="5">
        <v>0</v>
      </c>
    </row>
    <row r="400" spans="1:403" x14ac:dyDescent="0.3">
      <c r="A400" s="2" t="s">
        <v>444</v>
      </c>
      <c r="B400" s="2" t="s">
        <v>600</v>
      </c>
      <c r="C400" s="2" t="s">
        <v>629</v>
      </c>
      <c r="D400" s="6" t="s">
        <v>1748</v>
      </c>
      <c r="E400" s="6" t="s">
        <v>102</v>
      </c>
      <c r="F400" s="6">
        <v>3135</v>
      </c>
      <c r="G400" s="72">
        <f>(953-24)*(3135/4433)</f>
        <v>656.98511166253104</v>
      </c>
      <c r="H400" s="6" t="s">
        <v>98</v>
      </c>
      <c r="I400" s="6" t="s">
        <v>98</v>
      </c>
      <c r="J400" s="6" t="s">
        <v>98</v>
      </c>
      <c r="K400" s="6" t="s">
        <v>98</v>
      </c>
      <c r="L400" s="6" t="s">
        <v>98</v>
      </c>
      <c r="M400" s="6" t="s">
        <v>98</v>
      </c>
      <c r="N400" s="6" t="s">
        <v>98</v>
      </c>
      <c r="O400" s="6" t="s">
        <v>98</v>
      </c>
      <c r="P400" s="6" t="s">
        <v>98</v>
      </c>
      <c r="Q400" s="6" t="s">
        <v>98</v>
      </c>
      <c r="R400" s="6" t="s">
        <v>98</v>
      </c>
      <c r="S400" s="6" t="s">
        <v>98</v>
      </c>
      <c r="T400" s="6" t="s">
        <v>98</v>
      </c>
      <c r="U400" s="6" t="s">
        <v>98</v>
      </c>
      <c r="V400" s="6" t="s">
        <v>98</v>
      </c>
      <c r="W400" s="6" t="s">
        <v>98</v>
      </c>
      <c r="X400" s="6" t="s">
        <v>98</v>
      </c>
      <c r="Y400" s="6">
        <v>0</v>
      </c>
      <c r="Z400" s="6">
        <v>0</v>
      </c>
      <c r="AA400" s="6" t="s">
        <v>98</v>
      </c>
      <c r="AB400" s="6" t="s">
        <v>98</v>
      </c>
      <c r="AC400" s="7"/>
      <c r="AD400" s="7"/>
      <c r="AE400" s="7"/>
      <c r="AF400" s="7"/>
      <c r="AG400" s="7"/>
      <c r="AH400" s="7"/>
      <c r="AI400" s="6" t="s">
        <v>96</v>
      </c>
      <c r="AJ400" s="5"/>
      <c r="AK400" s="6" t="s">
        <v>98</v>
      </c>
      <c r="AL400" s="6" t="s">
        <v>98</v>
      </c>
      <c r="AM400" s="6" t="s">
        <v>98</v>
      </c>
      <c r="AN400" s="6" t="s">
        <v>98</v>
      </c>
      <c r="AO400" s="6" t="s">
        <v>98</v>
      </c>
      <c r="AP400" s="6" t="s">
        <v>98</v>
      </c>
      <c r="AQ400" s="6" t="s">
        <v>98</v>
      </c>
      <c r="AR400" s="6" t="s">
        <v>98</v>
      </c>
      <c r="AS400" s="6" t="s">
        <v>98</v>
      </c>
      <c r="AT400" s="6" t="s">
        <v>98</v>
      </c>
      <c r="AU400" s="6">
        <v>100</v>
      </c>
      <c r="AV400" s="6">
        <v>90</v>
      </c>
      <c r="AW400" s="6">
        <v>10</v>
      </c>
      <c r="AX400" s="6">
        <v>0</v>
      </c>
      <c r="AY400" s="6">
        <v>0</v>
      </c>
      <c r="AZ400" s="6">
        <v>100</v>
      </c>
      <c r="BA400" s="6">
        <v>80</v>
      </c>
      <c r="BB400" s="6">
        <v>20</v>
      </c>
      <c r="BC400" s="6">
        <v>0</v>
      </c>
      <c r="BD400" s="6">
        <v>0</v>
      </c>
      <c r="BE400" s="6">
        <v>100</v>
      </c>
      <c r="BF400" s="6">
        <v>100</v>
      </c>
      <c r="BG400" s="6">
        <v>100</v>
      </c>
      <c r="BH400" s="6">
        <v>100</v>
      </c>
      <c r="BI400" s="6">
        <v>90</v>
      </c>
      <c r="BJ400" s="6">
        <v>0</v>
      </c>
      <c r="BK400" s="6">
        <v>95</v>
      </c>
      <c r="BL400" s="6">
        <v>5</v>
      </c>
      <c r="BM400" s="6">
        <v>100</v>
      </c>
      <c r="BN400" s="6">
        <v>2</v>
      </c>
      <c r="BO400" s="6" t="s">
        <v>96</v>
      </c>
      <c r="BP400" s="6" t="s">
        <v>97</v>
      </c>
      <c r="BQ400" s="6" t="s">
        <v>98</v>
      </c>
      <c r="BR400" s="6" t="s">
        <v>96</v>
      </c>
      <c r="BS400" s="6" t="s">
        <v>97</v>
      </c>
      <c r="BT400" s="6" t="s">
        <v>97</v>
      </c>
      <c r="BU400" s="6" t="s">
        <v>97</v>
      </c>
      <c r="BV400" s="6" t="s">
        <v>97</v>
      </c>
      <c r="BW400" s="6">
        <v>0</v>
      </c>
      <c r="BX400" s="6">
        <v>0</v>
      </c>
      <c r="BY400" s="6">
        <v>0</v>
      </c>
      <c r="BZ400" s="6">
        <v>0</v>
      </c>
      <c r="CA400" s="6">
        <v>0</v>
      </c>
      <c r="CB400" s="6" t="s">
        <v>98</v>
      </c>
      <c r="CC400" s="6" t="s">
        <v>98</v>
      </c>
      <c r="CD400" s="6" t="s">
        <v>98</v>
      </c>
      <c r="CE400" s="6" t="s">
        <v>98</v>
      </c>
      <c r="CF400" s="6" t="s">
        <v>98</v>
      </c>
      <c r="CG400" s="6" t="s">
        <v>98</v>
      </c>
      <c r="CH400" s="6" t="s">
        <v>98</v>
      </c>
      <c r="CI400" s="6" t="s">
        <v>98</v>
      </c>
      <c r="CJ400" s="6">
        <v>0</v>
      </c>
      <c r="CK400" s="6">
        <v>0</v>
      </c>
      <c r="CL400" s="6">
        <v>0</v>
      </c>
      <c r="CM400" s="6">
        <v>0</v>
      </c>
      <c r="CN400" s="6">
        <v>21</v>
      </c>
      <c r="CO400" s="6">
        <v>0</v>
      </c>
      <c r="CP400" s="37"/>
      <c r="CQ400" s="37"/>
      <c r="CR400" s="37"/>
      <c r="CS400" s="37"/>
      <c r="CT400" s="37"/>
      <c r="CU400" s="37"/>
      <c r="CV400" s="37"/>
      <c r="CW400" s="37"/>
      <c r="CX400" s="37"/>
      <c r="CY400" s="37"/>
      <c r="CZ400" s="37"/>
      <c r="DA400" s="37"/>
      <c r="DB400" s="37"/>
      <c r="DC400" s="37"/>
      <c r="DD400" s="37"/>
      <c r="DE400" s="37"/>
      <c r="DF400" s="37"/>
      <c r="DG400" s="37"/>
      <c r="DH400" s="37"/>
      <c r="DI400" s="37"/>
      <c r="DJ400" s="37"/>
      <c r="DK400" s="37"/>
      <c r="DL400" s="37"/>
      <c r="DM400" s="37"/>
      <c r="DN400" s="37"/>
      <c r="DO400" s="37"/>
      <c r="DP400" s="37"/>
      <c r="DQ400" s="37"/>
      <c r="DR400" s="37"/>
      <c r="DS400" s="37"/>
      <c r="DT400" s="37"/>
      <c r="DU400" s="37"/>
      <c r="DV400" s="37"/>
      <c r="DW400" s="37"/>
      <c r="DX400" s="37"/>
      <c r="DY400" s="37"/>
      <c r="DZ400" s="37"/>
      <c r="EA400" s="37"/>
      <c r="EB400" s="37"/>
      <c r="EC400" s="37"/>
      <c r="ED400" s="37"/>
      <c r="EE400" s="37"/>
      <c r="EF400" s="37"/>
      <c r="EG400" s="37"/>
      <c r="EH400" s="37"/>
      <c r="EI400" s="37"/>
      <c r="EJ400" s="37"/>
      <c r="EK400" s="37"/>
      <c r="EL400" s="37"/>
      <c r="EM400" s="37"/>
      <c r="EN400" s="37"/>
      <c r="EO400" s="37"/>
      <c r="EP400" s="37"/>
      <c r="EQ400" s="37"/>
      <c r="ER400" s="37"/>
      <c r="ES400" s="37"/>
      <c r="ET400" s="37"/>
      <c r="EU400" s="37"/>
      <c r="EV400" s="37"/>
      <c r="EW400" s="37"/>
      <c r="EX400" s="37"/>
      <c r="EY400" s="37"/>
      <c r="EZ400" s="37"/>
      <c r="FA400" s="37"/>
      <c r="FB400" s="37"/>
      <c r="FC400" s="37"/>
      <c r="FD400" s="37"/>
      <c r="FE400" s="37"/>
      <c r="FF400" s="37"/>
      <c r="FG400" s="37"/>
      <c r="FH400" s="37"/>
      <c r="FI400" s="37"/>
      <c r="FJ400" s="37"/>
      <c r="FK400" s="37"/>
      <c r="FL400" s="37"/>
      <c r="FM400" s="37"/>
      <c r="FN400" s="37"/>
      <c r="FO400" s="37"/>
      <c r="FP400" s="37"/>
      <c r="FQ400" s="37"/>
      <c r="FR400" s="37"/>
      <c r="FS400" s="37"/>
      <c r="FT400" s="37"/>
      <c r="FU400" s="37"/>
      <c r="FV400" s="37"/>
      <c r="FW400" s="37"/>
      <c r="FX400" s="37"/>
      <c r="FY400" s="37"/>
      <c r="FZ400" s="37"/>
      <c r="GA400" s="37"/>
      <c r="GB400" s="37"/>
      <c r="GC400" s="37"/>
      <c r="GD400" s="37"/>
      <c r="GE400" s="37"/>
      <c r="GF400" s="37"/>
      <c r="GG400" s="37"/>
      <c r="GH400" s="37"/>
      <c r="GI400" s="37"/>
      <c r="GJ400" s="37"/>
      <c r="GK400" s="37"/>
      <c r="GL400" s="37"/>
      <c r="GM400" s="37"/>
      <c r="GN400" s="37"/>
      <c r="GO400" s="37"/>
      <c r="GP400" s="37"/>
      <c r="GQ400" s="37"/>
      <c r="GR400" s="37"/>
      <c r="GS400" s="37"/>
      <c r="GT400" s="37"/>
      <c r="GU400" s="37"/>
      <c r="GV400" s="37"/>
      <c r="GW400" s="37"/>
      <c r="GX400" s="37"/>
      <c r="GY400" s="37"/>
      <c r="GZ400" s="37"/>
      <c r="HA400" s="37"/>
      <c r="HB400" s="37"/>
      <c r="HC400" s="37"/>
      <c r="HD400" s="37"/>
      <c r="HE400" s="37"/>
      <c r="HF400" s="37"/>
      <c r="HG400" s="37"/>
      <c r="HH400" s="37"/>
      <c r="HI400" s="37"/>
      <c r="HJ400" s="37"/>
      <c r="HK400" s="37"/>
      <c r="HL400" s="37"/>
      <c r="HM400" s="37"/>
      <c r="HN400" s="37"/>
      <c r="HO400" s="37"/>
      <c r="HP400" s="37"/>
      <c r="HQ400" s="37"/>
      <c r="HR400" s="37"/>
      <c r="HS400" s="37"/>
      <c r="HT400" s="37"/>
      <c r="HU400" s="37"/>
      <c r="HV400" s="37"/>
      <c r="HW400" s="37"/>
      <c r="HX400" s="37"/>
      <c r="HY400" s="37"/>
      <c r="HZ400" s="37"/>
      <c r="IA400" s="37"/>
      <c r="IB400" s="37"/>
      <c r="IC400" s="37"/>
      <c r="ID400" s="37"/>
      <c r="IE400" s="37"/>
      <c r="IF400" s="37"/>
      <c r="IG400" s="37"/>
      <c r="IH400" s="37"/>
      <c r="II400" s="37"/>
      <c r="IJ400" s="37"/>
      <c r="IK400" s="37"/>
      <c r="IL400" s="37"/>
      <c r="IM400" s="37"/>
      <c r="IN400" s="37"/>
      <c r="IO400" s="37"/>
      <c r="IP400" s="37"/>
      <c r="IQ400" s="37"/>
      <c r="IR400" s="37"/>
      <c r="IS400" s="37"/>
      <c r="IT400" s="37"/>
      <c r="IU400" s="37"/>
      <c r="IV400" s="37"/>
      <c r="IW400" s="37"/>
      <c r="IX400" s="37"/>
      <c r="IY400" s="37"/>
      <c r="IZ400" s="37"/>
      <c r="JA400" s="37"/>
      <c r="JB400" s="37"/>
      <c r="JC400" s="37"/>
      <c r="JD400" s="37"/>
      <c r="JE400" s="37"/>
      <c r="JF400" s="37"/>
      <c r="JG400" s="37"/>
      <c r="JH400" s="37"/>
      <c r="JI400" s="37"/>
      <c r="JJ400" s="37"/>
      <c r="JK400" s="37"/>
      <c r="JL400" s="37"/>
      <c r="JM400" s="37"/>
      <c r="JN400" s="37"/>
      <c r="JO400" s="37"/>
      <c r="JP400" s="37"/>
      <c r="JQ400" s="37"/>
      <c r="JR400" s="37"/>
      <c r="JS400" s="37"/>
      <c r="JT400" s="37"/>
      <c r="JU400" s="37"/>
      <c r="JV400" s="37"/>
      <c r="JW400" s="37"/>
      <c r="JX400" s="37"/>
      <c r="JY400" s="37"/>
      <c r="JZ400" s="37"/>
      <c r="KA400" s="37"/>
      <c r="KB400" s="37"/>
      <c r="KC400" s="37"/>
      <c r="KD400" s="37"/>
      <c r="KE400" s="37"/>
      <c r="KF400" s="37"/>
      <c r="KG400" s="37"/>
      <c r="KH400" s="37"/>
      <c r="KI400" s="37"/>
      <c r="KJ400" s="37"/>
      <c r="KK400" s="37"/>
      <c r="KL400" s="37"/>
      <c r="KM400" s="37"/>
      <c r="KN400" s="37"/>
      <c r="KO400" s="37"/>
      <c r="KP400" s="37"/>
      <c r="KQ400" s="37"/>
      <c r="KR400" s="37"/>
      <c r="KS400" s="37"/>
      <c r="KT400" s="37"/>
      <c r="KU400" s="37"/>
      <c r="KV400" s="37"/>
      <c r="KW400" s="37"/>
      <c r="KX400" s="37"/>
      <c r="KY400" s="37"/>
      <c r="KZ400" s="37"/>
      <c r="LA400" s="37"/>
      <c r="LB400" s="37"/>
      <c r="LC400" s="37"/>
      <c r="LD400" s="37"/>
      <c r="LE400" s="37"/>
      <c r="LF400" s="37"/>
      <c r="LG400" s="37"/>
      <c r="LH400" s="37"/>
      <c r="LI400" s="37"/>
      <c r="LJ400" s="37"/>
      <c r="LK400" s="37"/>
      <c r="LL400" s="37"/>
      <c r="LM400" s="37"/>
      <c r="LN400" s="37"/>
      <c r="LO400" s="37"/>
      <c r="LP400" s="37"/>
      <c r="LQ400" s="37"/>
      <c r="LR400" s="37"/>
      <c r="LS400" s="37"/>
      <c r="LT400" s="37"/>
      <c r="LU400" s="37"/>
      <c r="LV400" s="37"/>
      <c r="LW400" s="37"/>
      <c r="LX400" s="37"/>
      <c r="LY400" s="37"/>
      <c r="LZ400" s="37"/>
      <c r="MA400" s="37"/>
      <c r="MB400" s="37"/>
      <c r="MC400" s="37"/>
      <c r="MD400" s="37"/>
      <c r="ME400" s="37"/>
      <c r="MF400" s="37"/>
      <c r="MG400" s="37"/>
      <c r="MH400" s="37"/>
      <c r="MI400" s="37"/>
      <c r="MJ400" s="37"/>
      <c r="MK400" s="37"/>
      <c r="ML400" s="37"/>
      <c r="MM400" s="37"/>
      <c r="MN400" s="37"/>
      <c r="MO400" s="37"/>
      <c r="MP400" s="37"/>
      <c r="MQ400" s="37"/>
      <c r="MR400" s="37"/>
      <c r="MS400" s="37"/>
      <c r="MT400" s="37"/>
      <c r="MU400" s="37"/>
      <c r="MV400" s="37"/>
      <c r="MW400" s="37"/>
      <c r="MX400" s="37"/>
      <c r="MY400" s="37"/>
      <c r="MZ400" s="37"/>
      <c r="NA400" s="37"/>
      <c r="NB400" s="37"/>
      <c r="NC400" s="37"/>
      <c r="ND400" s="37"/>
      <c r="NE400" s="37"/>
      <c r="NF400" s="37"/>
      <c r="NG400" s="37"/>
      <c r="NH400" s="37"/>
      <c r="NI400" s="37"/>
      <c r="NJ400" s="37"/>
      <c r="NK400" s="37"/>
      <c r="NL400" s="37"/>
      <c r="NM400" s="37"/>
      <c r="NN400" s="37"/>
      <c r="NO400" s="37"/>
      <c r="NP400" s="37"/>
      <c r="NQ400" s="37"/>
      <c r="NR400" s="37"/>
      <c r="NS400" s="37"/>
      <c r="NT400" s="37"/>
      <c r="NU400" s="37"/>
      <c r="NV400" s="37"/>
      <c r="NW400" s="37"/>
      <c r="NX400" s="37"/>
      <c r="NY400" s="37"/>
      <c r="NZ400" s="37"/>
      <c r="OA400" s="37"/>
      <c r="OB400" s="37"/>
      <c r="OC400" s="37"/>
      <c r="OD400" s="37"/>
      <c r="OE400" s="37"/>
      <c r="OF400" s="37"/>
      <c r="OG400" s="37"/>
      <c r="OH400" s="37"/>
      <c r="OI400" s="37"/>
      <c r="OJ400" s="37"/>
      <c r="OK400" s="37"/>
      <c r="OL400" s="37"/>
      <c r="OM400" s="37"/>
    </row>
    <row r="401" spans="1:93" x14ac:dyDescent="0.3">
      <c r="A401" s="2" t="s">
        <v>444</v>
      </c>
      <c r="B401" s="2" t="s">
        <v>600</v>
      </c>
      <c r="C401" s="2" t="s">
        <v>629</v>
      </c>
      <c r="D401" s="2" t="s">
        <v>630</v>
      </c>
      <c r="E401" s="6" t="s">
        <v>95</v>
      </c>
      <c r="F401" s="5">
        <v>60</v>
      </c>
      <c r="G401" s="5">
        <v>7</v>
      </c>
      <c r="H401" s="5">
        <v>0</v>
      </c>
      <c r="I401" s="5">
        <v>0</v>
      </c>
      <c r="J401" s="5">
        <v>7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60</v>
      </c>
      <c r="S401" s="5">
        <v>0</v>
      </c>
      <c r="T401" s="5">
        <v>0</v>
      </c>
      <c r="U401" s="5">
        <v>0</v>
      </c>
      <c r="V401" s="5">
        <v>0</v>
      </c>
      <c r="W401" s="5">
        <v>0</v>
      </c>
      <c r="X401" s="5">
        <v>0</v>
      </c>
      <c r="Y401" s="5">
        <v>0</v>
      </c>
      <c r="Z401" s="6">
        <v>0</v>
      </c>
      <c r="AA401" s="6" t="s">
        <v>96</v>
      </c>
      <c r="AB401" s="6" t="s">
        <v>97</v>
      </c>
      <c r="AC401" s="7"/>
      <c r="AD401" s="7"/>
      <c r="AE401" s="7"/>
      <c r="AF401" s="7"/>
      <c r="AG401" s="7"/>
      <c r="AH401" s="7"/>
      <c r="AI401" s="6" t="s">
        <v>96</v>
      </c>
      <c r="AJ401" s="5"/>
      <c r="AK401" s="8">
        <v>0</v>
      </c>
      <c r="AL401" s="8">
        <v>0</v>
      </c>
      <c r="AM401" s="8">
        <v>1</v>
      </c>
      <c r="AN401" s="8">
        <v>0</v>
      </c>
      <c r="AO401" s="8">
        <v>0</v>
      </c>
      <c r="AP401" s="8">
        <v>0</v>
      </c>
      <c r="AQ401" s="8">
        <v>0</v>
      </c>
      <c r="AR401" s="8">
        <v>0</v>
      </c>
      <c r="AS401" s="8">
        <v>0</v>
      </c>
      <c r="AT401" s="8">
        <v>0</v>
      </c>
      <c r="AU401" s="5">
        <v>0</v>
      </c>
      <c r="AV401" s="5">
        <v>0</v>
      </c>
      <c r="AW401" s="5">
        <v>100</v>
      </c>
      <c r="AX401" s="5">
        <v>0</v>
      </c>
      <c r="AY401" s="5">
        <v>0</v>
      </c>
      <c r="AZ401" s="5">
        <v>0</v>
      </c>
      <c r="BA401" s="5">
        <v>0</v>
      </c>
      <c r="BB401" s="5">
        <v>100</v>
      </c>
      <c r="BC401" s="5">
        <v>0</v>
      </c>
      <c r="BD401" s="5">
        <v>0</v>
      </c>
      <c r="BE401" s="5">
        <v>100</v>
      </c>
      <c r="BF401" s="5">
        <v>100</v>
      </c>
      <c r="BG401" s="5">
        <v>100</v>
      </c>
      <c r="BH401" s="5">
        <v>0</v>
      </c>
      <c r="BI401" s="5">
        <v>0</v>
      </c>
      <c r="BJ401" s="5">
        <v>0</v>
      </c>
      <c r="BK401" s="5">
        <v>0</v>
      </c>
      <c r="BL401" s="5">
        <v>100</v>
      </c>
      <c r="BM401" s="5">
        <v>100</v>
      </c>
      <c r="BN401" s="5">
        <v>2</v>
      </c>
      <c r="BO401" s="5" t="s">
        <v>96</v>
      </c>
      <c r="BP401" s="5" t="s">
        <v>97</v>
      </c>
      <c r="BQ401" s="5" t="s">
        <v>98</v>
      </c>
      <c r="BR401" s="6" t="s">
        <v>96</v>
      </c>
      <c r="BS401" s="6" t="s">
        <v>97</v>
      </c>
      <c r="BT401" s="6" t="s">
        <v>97</v>
      </c>
      <c r="BU401" s="6" t="s">
        <v>97</v>
      </c>
      <c r="BV401" s="6" t="s">
        <v>97</v>
      </c>
      <c r="BW401" s="5">
        <v>4</v>
      </c>
      <c r="BX401" s="5">
        <v>4</v>
      </c>
      <c r="BY401" s="5">
        <v>4</v>
      </c>
      <c r="BZ401" s="5">
        <v>4</v>
      </c>
      <c r="CA401" s="5">
        <v>4</v>
      </c>
      <c r="CB401" s="6" t="s">
        <v>96</v>
      </c>
      <c r="CC401" s="6" t="s">
        <v>96</v>
      </c>
      <c r="CD401" s="6" t="s">
        <v>96</v>
      </c>
      <c r="CE401" s="6" t="s">
        <v>96</v>
      </c>
      <c r="CF401" s="6" t="s">
        <v>96</v>
      </c>
      <c r="CG401" s="6" t="s">
        <v>96</v>
      </c>
      <c r="CH401" s="6" t="s">
        <v>96</v>
      </c>
      <c r="CI401" s="6" t="s">
        <v>96</v>
      </c>
      <c r="CJ401" s="5">
        <v>4</v>
      </c>
      <c r="CK401" s="5">
        <v>4</v>
      </c>
      <c r="CL401" s="5">
        <v>4</v>
      </c>
      <c r="CM401" s="5">
        <v>4</v>
      </c>
      <c r="CN401" s="5">
        <v>21</v>
      </c>
      <c r="CO401" s="5">
        <v>4</v>
      </c>
    </row>
    <row r="402" spans="1:93" x14ac:dyDescent="0.3">
      <c r="A402" s="2" t="s">
        <v>444</v>
      </c>
      <c r="B402" s="2" t="s">
        <v>600</v>
      </c>
      <c r="C402" s="2" t="s">
        <v>629</v>
      </c>
      <c r="D402" s="2" t="s">
        <v>631</v>
      </c>
      <c r="E402" s="6" t="s">
        <v>95</v>
      </c>
      <c r="F402" s="5">
        <v>144</v>
      </c>
      <c r="G402" s="5">
        <v>17</v>
      </c>
      <c r="H402" s="5">
        <v>0</v>
      </c>
      <c r="I402" s="5">
        <v>0</v>
      </c>
      <c r="J402" s="5">
        <v>17</v>
      </c>
      <c r="K402" s="5">
        <v>0</v>
      </c>
      <c r="L402" s="5">
        <v>0</v>
      </c>
      <c r="M402" s="5">
        <v>0</v>
      </c>
      <c r="N402" s="5">
        <v>0</v>
      </c>
      <c r="O402" s="5">
        <v>0</v>
      </c>
      <c r="P402" s="5">
        <v>0</v>
      </c>
      <c r="Q402" s="5">
        <v>0</v>
      </c>
      <c r="R402" s="5">
        <v>144</v>
      </c>
      <c r="S402" s="5">
        <v>0</v>
      </c>
      <c r="T402" s="5">
        <v>0</v>
      </c>
      <c r="U402" s="5">
        <v>0</v>
      </c>
      <c r="V402" s="5">
        <v>0</v>
      </c>
      <c r="W402" s="5">
        <v>0</v>
      </c>
      <c r="X402" s="5">
        <v>0</v>
      </c>
      <c r="Y402" s="5">
        <v>0</v>
      </c>
      <c r="Z402" s="6">
        <v>0</v>
      </c>
      <c r="AA402" s="6" t="s">
        <v>96</v>
      </c>
      <c r="AB402" s="6" t="s">
        <v>96</v>
      </c>
      <c r="AC402" s="7"/>
      <c r="AD402" s="7"/>
      <c r="AE402" s="7"/>
      <c r="AF402" s="7"/>
      <c r="AG402" s="7"/>
      <c r="AH402" s="7"/>
      <c r="AI402" s="6" t="s">
        <v>96</v>
      </c>
      <c r="AJ402" s="5"/>
      <c r="AK402" s="8">
        <v>0</v>
      </c>
      <c r="AL402" s="8">
        <v>0</v>
      </c>
      <c r="AM402" s="8">
        <v>1</v>
      </c>
      <c r="AN402" s="8">
        <v>0</v>
      </c>
      <c r="AO402" s="8">
        <v>0</v>
      </c>
      <c r="AP402" s="8">
        <v>0</v>
      </c>
      <c r="AQ402" s="8">
        <v>0</v>
      </c>
      <c r="AR402" s="8">
        <v>0</v>
      </c>
      <c r="AS402" s="8">
        <v>0</v>
      </c>
      <c r="AT402" s="8">
        <v>0</v>
      </c>
      <c r="AU402" s="5">
        <v>100</v>
      </c>
      <c r="AV402" s="5">
        <v>90</v>
      </c>
      <c r="AW402" s="5">
        <v>10</v>
      </c>
      <c r="AX402" s="5">
        <v>0</v>
      </c>
      <c r="AY402" s="5">
        <v>0</v>
      </c>
      <c r="AZ402" s="5">
        <v>100</v>
      </c>
      <c r="BA402" s="5">
        <v>80</v>
      </c>
      <c r="BB402" s="5">
        <v>20</v>
      </c>
      <c r="BC402" s="5">
        <v>0</v>
      </c>
      <c r="BD402" s="5">
        <v>0</v>
      </c>
      <c r="BE402" s="5">
        <v>100</v>
      </c>
      <c r="BF402" s="5">
        <v>100</v>
      </c>
      <c r="BG402" s="5">
        <v>100</v>
      </c>
      <c r="BH402" s="5">
        <v>100</v>
      </c>
      <c r="BI402" s="5">
        <v>80</v>
      </c>
      <c r="BJ402" s="5">
        <v>0</v>
      </c>
      <c r="BK402" s="5">
        <v>95</v>
      </c>
      <c r="BL402" s="5">
        <v>5</v>
      </c>
      <c r="BM402" s="5">
        <v>100</v>
      </c>
      <c r="BN402" s="5">
        <v>2</v>
      </c>
      <c r="BO402" s="5" t="s">
        <v>96</v>
      </c>
      <c r="BP402" s="5" t="s">
        <v>97</v>
      </c>
      <c r="BQ402" s="5" t="s">
        <v>98</v>
      </c>
      <c r="BR402" s="6" t="s">
        <v>96</v>
      </c>
      <c r="BS402" s="6" t="s">
        <v>97</v>
      </c>
      <c r="BT402" s="6" t="s">
        <v>97</v>
      </c>
      <c r="BU402" s="6" t="s">
        <v>97</v>
      </c>
      <c r="BV402" s="6" t="s">
        <v>97</v>
      </c>
      <c r="BW402" s="5">
        <v>2</v>
      </c>
      <c r="BX402" s="5">
        <v>2</v>
      </c>
      <c r="BY402" s="5">
        <v>2</v>
      </c>
      <c r="BZ402" s="5">
        <v>2</v>
      </c>
      <c r="CA402" s="5">
        <v>2</v>
      </c>
      <c r="CB402" s="6" t="s">
        <v>96</v>
      </c>
      <c r="CC402" s="6" t="s">
        <v>96</v>
      </c>
      <c r="CD402" s="6" t="s">
        <v>96</v>
      </c>
      <c r="CE402" s="6" t="s">
        <v>96</v>
      </c>
      <c r="CF402" s="6" t="s">
        <v>96</v>
      </c>
      <c r="CG402" s="6" t="s">
        <v>96</v>
      </c>
      <c r="CH402" s="6" t="s">
        <v>96</v>
      </c>
      <c r="CI402" s="6" t="s">
        <v>96</v>
      </c>
      <c r="CJ402" s="5">
        <v>2</v>
      </c>
      <c r="CK402" s="5">
        <v>2</v>
      </c>
      <c r="CL402" s="5">
        <v>2</v>
      </c>
      <c r="CM402" s="5">
        <v>2</v>
      </c>
      <c r="CN402" s="5">
        <v>21</v>
      </c>
      <c r="CO402" s="5">
        <v>2</v>
      </c>
    </row>
    <row r="403" spans="1:93" x14ac:dyDescent="0.3">
      <c r="A403" s="2" t="s">
        <v>444</v>
      </c>
      <c r="B403" s="2" t="s">
        <v>600</v>
      </c>
      <c r="C403" s="2" t="s">
        <v>632</v>
      </c>
      <c r="D403" s="2" t="s">
        <v>633</v>
      </c>
      <c r="E403" s="6" t="s">
        <v>95</v>
      </c>
      <c r="F403" s="5">
        <v>30</v>
      </c>
      <c r="G403" s="5">
        <v>6</v>
      </c>
      <c r="H403" s="5">
        <v>0</v>
      </c>
      <c r="I403" s="5">
        <v>0</v>
      </c>
      <c r="J403" s="5">
        <v>4</v>
      </c>
      <c r="K403" s="5">
        <v>2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18</v>
      </c>
      <c r="S403" s="5">
        <v>12</v>
      </c>
      <c r="T403" s="5">
        <v>0</v>
      </c>
      <c r="U403" s="5">
        <v>0</v>
      </c>
      <c r="V403" s="5">
        <v>0</v>
      </c>
      <c r="W403" s="5">
        <v>0</v>
      </c>
      <c r="X403" s="5">
        <v>0</v>
      </c>
      <c r="Y403" s="5">
        <v>0</v>
      </c>
      <c r="Z403" s="5">
        <v>0</v>
      </c>
      <c r="AA403" s="6" t="s">
        <v>96</v>
      </c>
      <c r="AB403" s="6" t="s">
        <v>97</v>
      </c>
      <c r="AC403" s="7"/>
      <c r="AD403" s="6" t="s">
        <v>96</v>
      </c>
      <c r="AE403" s="7"/>
      <c r="AF403" s="7"/>
      <c r="AG403" s="7"/>
      <c r="AH403" s="7"/>
      <c r="AI403" s="7"/>
      <c r="AJ403" s="5"/>
      <c r="AK403" s="8">
        <v>1</v>
      </c>
      <c r="AL403" s="8">
        <v>0</v>
      </c>
      <c r="AM403" s="8">
        <v>0</v>
      </c>
      <c r="AN403" s="8">
        <v>0</v>
      </c>
      <c r="AO403" s="8">
        <v>0</v>
      </c>
      <c r="AP403" s="8">
        <v>0</v>
      </c>
      <c r="AQ403" s="8">
        <v>0</v>
      </c>
      <c r="AR403" s="8">
        <v>0</v>
      </c>
      <c r="AS403" s="8">
        <v>0</v>
      </c>
      <c r="AT403" s="8">
        <v>0</v>
      </c>
      <c r="AU403" s="5">
        <v>0</v>
      </c>
      <c r="AV403" s="5">
        <v>0</v>
      </c>
      <c r="AW403" s="5">
        <v>100</v>
      </c>
      <c r="AX403" s="5">
        <v>0</v>
      </c>
      <c r="AY403" s="5">
        <v>0</v>
      </c>
      <c r="AZ403" s="5">
        <v>0</v>
      </c>
      <c r="BA403" s="5">
        <v>0</v>
      </c>
      <c r="BB403" s="5">
        <v>90</v>
      </c>
      <c r="BC403" s="5">
        <v>0</v>
      </c>
      <c r="BD403" s="5">
        <v>10</v>
      </c>
      <c r="BE403" s="5">
        <v>100</v>
      </c>
      <c r="BF403" s="5">
        <v>100</v>
      </c>
      <c r="BG403" s="5">
        <v>100</v>
      </c>
      <c r="BH403" s="5">
        <v>100</v>
      </c>
      <c r="BI403" s="5">
        <v>50</v>
      </c>
      <c r="BJ403" s="5">
        <v>0</v>
      </c>
      <c r="BK403" s="5">
        <v>15</v>
      </c>
      <c r="BL403" s="5">
        <v>85</v>
      </c>
      <c r="BM403" s="5">
        <v>100</v>
      </c>
      <c r="BN403" s="5">
        <v>2</v>
      </c>
      <c r="BO403" s="5" t="s">
        <v>96</v>
      </c>
      <c r="BP403" s="5" t="s">
        <v>97</v>
      </c>
      <c r="BQ403" s="5" t="s">
        <v>98</v>
      </c>
      <c r="BR403" s="6" t="s">
        <v>96</v>
      </c>
      <c r="BS403" s="6" t="s">
        <v>97</v>
      </c>
      <c r="BT403" s="6" t="s">
        <v>97</v>
      </c>
      <c r="BU403" s="6" t="s">
        <v>97</v>
      </c>
      <c r="BV403" s="6" t="s">
        <v>97</v>
      </c>
      <c r="BW403" s="5">
        <v>0</v>
      </c>
      <c r="BX403" s="5">
        <v>0</v>
      </c>
      <c r="BY403" s="5">
        <v>4</v>
      </c>
      <c r="BZ403" s="5">
        <v>10</v>
      </c>
      <c r="CA403" s="5">
        <v>10</v>
      </c>
      <c r="CB403" s="6" t="s">
        <v>97</v>
      </c>
      <c r="CC403" s="6" t="s">
        <v>97</v>
      </c>
      <c r="CD403" s="6" t="s">
        <v>96</v>
      </c>
      <c r="CE403" s="6" t="s">
        <v>96</v>
      </c>
      <c r="CF403" s="6" t="s">
        <v>96</v>
      </c>
      <c r="CG403" s="6" t="s">
        <v>97</v>
      </c>
      <c r="CH403" s="6" t="s">
        <v>97</v>
      </c>
      <c r="CI403" s="6" t="s">
        <v>97</v>
      </c>
      <c r="CJ403" s="5">
        <v>8</v>
      </c>
      <c r="CK403" s="5">
        <v>8</v>
      </c>
      <c r="CL403" s="5">
        <v>8</v>
      </c>
      <c r="CM403" s="5">
        <v>1</v>
      </c>
      <c r="CN403" s="5">
        <v>2</v>
      </c>
      <c r="CO403" s="5">
        <v>1</v>
      </c>
    </row>
    <row r="404" spans="1:93" x14ac:dyDescent="0.3">
      <c r="A404" s="2" t="s">
        <v>444</v>
      </c>
      <c r="B404" s="2" t="s">
        <v>600</v>
      </c>
      <c r="C404" s="2" t="s">
        <v>632</v>
      </c>
      <c r="D404" s="2" t="s">
        <v>110</v>
      </c>
      <c r="E404" s="6" t="s">
        <v>95</v>
      </c>
      <c r="F404" s="5">
        <v>327</v>
      </c>
      <c r="G404" s="5">
        <v>19</v>
      </c>
      <c r="H404" s="5">
        <v>0</v>
      </c>
      <c r="I404" s="5">
        <v>0</v>
      </c>
      <c r="J404" s="5">
        <v>6</v>
      </c>
      <c r="K404" s="5">
        <v>6</v>
      </c>
      <c r="L404" s="5">
        <v>0</v>
      </c>
      <c r="M404" s="5">
        <v>2</v>
      </c>
      <c r="N404" s="5">
        <v>5</v>
      </c>
      <c r="O404" s="5">
        <v>0</v>
      </c>
      <c r="P404" s="5">
        <v>0</v>
      </c>
      <c r="Q404" s="5">
        <v>0</v>
      </c>
      <c r="R404" s="5">
        <v>163</v>
      </c>
      <c r="S404" s="5">
        <v>123</v>
      </c>
      <c r="T404" s="5">
        <v>0</v>
      </c>
      <c r="U404" s="5">
        <v>21</v>
      </c>
      <c r="V404" s="5">
        <v>20</v>
      </c>
      <c r="W404" s="5">
        <v>0</v>
      </c>
      <c r="X404" s="5">
        <v>0</v>
      </c>
      <c r="Y404" s="5">
        <v>0</v>
      </c>
      <c r="Z404" s="5">
        <v>0</v>
      </c>
      <c r="AA404" s="6" t="s">
        <v>96</v>
      </c>
      <c r="AB404" s="6" t="s">
        <v>97</v>
      </c>
      <c r="AC404" s="7"/>
      <c r="AD404" s="7"/>
      <c r="AE404" s="7"/>
      <c r="AF404" s="7"/>
      <c r="AG404" s="7"/>
      <c r="AH404" s="7"/>
      <c r="AI404" s="6" t="s">
        <v>96</v>
      </c>
      <c r="AJ404" s="5"/>
      <c r="AK404" s="8">
        <v>0.35</v>
      </c>
      <c r="AL404" s="8">
        <v>0.5</v>
      </c>
      <c r="AM404" s="8">
        <v>0</v>
      </c>
      <c r="AN404" s="8">
        <v>0</v>
      </c>
      <c r="AO404" s="8">
        <v>0</v>
      </c>
      <c r="AP404" s="8">
        <v>0</v>
      </c>
      <c r="AQ404" s="8">
        <v>0</v>
      </c>
      <c r="AR404" s="8">
        <v>0</v>
      </c>
      <c r="AS404" s="8">
        <v>0</v>
      </c>
      <c r="AT404" s="8">
        <v>0.15</v>
      </c>
      <c r="AU404" s="5">
        <v>70</v>
      </c>
      <c r="AV404" s="5">
        <v>15</v>
      </c>
      <c r="AW404" s="5">
        <v>20</v>
      </c>
      <c r="AX404" s="5">
        <v>65</v>
      </c>
      <c r="AY404" s="5">
        <v>0</v>
      </c>
      <c r="AZ404" s="5">
        <v>25</v>
      </c>
      <c r="BA404" s="5">
        <v>5</v>
      </c>
      <c r="BB404" s="5">
        <v>15</v>
      </c>
      <c r="BC404" s="5">
        <v>0</v>
      </c>
      <c r="BD404" s="5">
        <v>80</v>
      </c>
      <c r="BE404" s="5">
        <v>100</v>
      </c>
      <c r="BF404" s="5">
        <v>50</v>
      </c>
      <c r="BG404" s="5">
        <v>50</v>
      </c>
      <c r="BH404" s="5">
        <v>0</v>
      </c>
      <c r="BI404" s="5">
        <v>0</v>
      </c>
      <c r="BJ404" s="5">
        <v>0</v>
      </c>
      <c r="BK404" s="5">
        <v>10</v>
      </c>
      <c r="BL404" s="5">
        <v>90</v>
      </c>
      <c r="BM404" s="5">
        <v>100</v>
      </c>
      <c r="BN404" s="5">
        <v>2</v>
      </c>
      <c r="BO404" s="5" t="s">
        <v>97</v>
      </c>
      <c r="BP404" s="5" t="s">
        <v>97</v>
      </c>
      <c r="BQ404" s="5" t="s">
        <v>98</v>
      </c>
      <c r="BR404" s="6" t="s">
        <v>96</v>
      </c>
      <c r="BS404" s="6" t="s">
        <v>97</v>
      </c>
      <c r="BT404" s="6" t="s">
        <v>97</v>
      </c>
      <c r="BU404" s="6" t="s">
        <v>97</v>
      </c>
      <c r="BV404" s="6" t="s">
        <v>97</v>
      </c>
      <c r="BW404" s="5">
        <v>1</v>
      </c>
      <c r="BX404" s="5">
        <v>1</v>
      </c>
      <c r="BY404" s="5">
        <v>4</v>
      </c>
      <c r="BZ404" s="5">
        <v>10</v>
      </c>
      <c r="CA404" s="5">
        <v>10</v>
      </c>
      <c r="CB404" s="6" t="s">
        <v>97</v>
      </c>
      <c r="CC404" s="6" t="s">
        <v>97</v>
      </c>
      <c r="CD404" s="6" t="s">
        <v>96</v>
      </c>
      <c r="CE404" s="6" t="s">
        <v>96</v>
      </c>
      <c r="CF404" s="6" t="s">
        <v>96</v>
      </c>
      <c r="CG404" s="6" t="s">
        <v>97</v>
      </c>
      <c r="CH404" s="6" t="s">
        <v>97</v>
      </c>
      <c r="CI404" s="6" t="s">
        <v>97</v>
      </c>
      <c r="CJ404" s="5">
        <v>7</v>
      </c>
      <c r="CK404" s="5">
        <v>7</v>
      </c>
      <c r="CL404" s="5">
        <v>7</v>
      </c>
      <c r="CM404" s="5">
        <v>0</v>
      </c>
      <c r="CN404" s="5">
        <v>1</v>
      </c>
      <c r="CO404" s="5">
        <v>0</v>
      </c>
    </row>
    <row r="405" spans="1:93" x14ac:dyDescent="0.3">
      <c r="A405" s="2" t="s">
        <v>444</v>
      </c>
      <c r="B405" s="2" t="s">
        <v>600</v>
      </c>
      <c r="C405" s="2" t="s">
        <v>634</v>
      </c>
      <c r="D405" s="2" t="s">
        <v>110</v>
      </c>
      <c r="E405" s="6" t="s">
        <v>95</v>
      </c>
      <c r="F405" s="5">
        <v>229</v>
      </c>
      <c r="G405" s="5">
        <v>22</v>
      </c>
      <c r="H405" s="5">
        <v>0</v>
      </c>
      <c r="I405" s="5">
        <v>0</v>
      </c>
      <c r="J405" s="5">
        <v>22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229</v>
      </c>
      <c r="S405" s="5">
        <v>0</v>
      </c>
      <c r="T405" s="5">
        <v>0</v>
      </c>
      <c r="U405" s="5">
        <v>0</v>
      </c>
      <c r="V405" s="5">
        <v>0</v>
      </c>
      <c r="W405" s="5">
        <v>0</v>
      </c>
      <c r="X405" s="5">
        <v>0</v>
      </c>
      <c r="Y405" s="5">
        <v>0</v>
      </c>
      <c r="Z405" s="5">
        <v>0</v>
      </c>
      <c r="AA405" s="6" t="s">
        <v>96</v>
      </c>
      <c r="AB405" s="6" t="s">
        <v>97</v>
      </c>
      <c r="AC405" s="7"/>
      <c r="AD405" s="7"/>
      <c r="AE405" s="7"/>
      <c r="AF405" s="7"/>
      <c r="AG405" s="7"/>
      <c r="AH405" s="7"/>
      <c r="AI405" s="6" t="s">
        <v>96</v>
      </c>
      <c r="AJ405" s="5"/>
      <c r="AK405" s="8">
        <v>0</v>
      </c>
      <c r="AL405" s="8">
        <v>0</v>
      </c>
      <c r="AM405" s="8">
        <v>1</v>
      </c>
      <c r="AN405" s="8">
        <v>0</v>
      </c>
      <c r="AO405" s="8">
        <v>0</v>
      </c>
      <c r="AP405" s="8">
        <v>0</v>
      </c>
      <c r="AQ405" s="8">
        <v>0</v>
      </c>
      <c r="AR405" s="8">
        <v>0</v>
      </c>
      <c r="AS405" s="8">
        <v>0</v>
      </c>
      <c r="AT405" s="8">
        <v>0</v>
      </c>
      <c r="AU405" s="5">
        <v>100</v>
      </c>
      <c r="AV405" s="5">
        <v>98</v>
      </c>
      <c r="AW405" s="5">
        <v>2</v>
      </c>
      <c r="AX405" s="5">
        <v>0</v>
      </c>
      <c r="AY405" s="5">
        <v>0</v>
      </c>
      <c r="AZ405" s="5">
        <v>0</v>
      </c>
      <c r="BA405" s="5">
        <v>0</v>
      </c>
      <c r="BB405" s="5">
        <v>15</v>
      </c>
      <c r="BC405" s="5">
        <v>0</v>
      </c>
      <c r="BD405" s="5">
        <v>85</v>
      </c>
      <c r="BE405" s="5">
        <v>100</v>
      </c>
      <c r="BF405" s="5">
        <v>100</v>
      </c>
      <c r="BG405" s="5">
        <v>100</v>
      </c>
      <c r="BH405" s="5">
        <v>100</v>
      </c>
      <c r="BI405" s="5">
        <v>70</v>
      </c>
      <c r="BJ405" s="5">
        <v>0</v>
      </c>
      <c r="BK405" s="5">
        <v>80</v>
      </c>
      <c r="BL405" s="5">
        <v>20</v>
      </c>
      <c r="BM405" s="5">
        <v>0</v>
      </c>
      <c r="BN405" s="5" t="s">
        <v>98</v>
      </c>
      <c r="BO405" s="5" t="s">
        <v>96</v>
      </c>
      <c r="BP405" s="5" t="s">
        <v>96</v>
      </c>
      <c r="BQ405" s="5">
        <v>12</v>
      </c>
      <c r="BR405" s="6" t="s">
        <v>97</v>
      </c>
      <c r="BS405" s="6" t="s">
        <v>97</v>
      </c>
      <c r="BT405" s="6" t="s">
        <v>97</v>
      </c>
      <c r="BU405" s="6" t="s">
        <v>97</v>
      </c>
      <c r="BV405" s="6" t="s">
        <v>97</v>
      </c>
      <c r="BW405" s="5">
        <v>0.1</v>
      </c>
      <c r="BX405" s="5">
        <v>0.2</v>
      </c>
      <c r="BY405" s="5">
        <v>6</v>
      </c>
      <c r="BZ405" s="5">
        <v>6</v>
      </c>
      <c r="CA405" s="5">
        <v>6</v>
      </c>
      <c r="CB405" s="6" t="s">
        <v>98</v>
      </c>
      <c r="CC405" s="6" t="s">
        <v>98</v>
      </c>
      <c r="CD405" s="6" t="s">
        <v>96</v>
      </c>
      <c r="CE405" s="6" t="s">
        <v>97</v>
      </c>
      <c r="CF405" s="6" t="s">
        <v>96</v>
      </c>
      <c r="CG405" s="6" t="s">
        <v>96</v>
      </c>
      <c r="CH405" s="6" t="s">
        <v>97</v>
      </c>
      <c r="CI405" s="6" t="s">
        <v>97</v>
      </c>
      <c r="CJ405" s="5">
        <v>6</v>
      </c>
      <c r="CK405" s="5">
        <v>6</v>
      </c>
      <c r="CL405" s="5">
        <v>6</v>
      </c>
      <c r="CM405" s="5">
        <v>0.3</v>
      </c>
      <c r="CN405" s="5">
        <v>6</v>
      </c>
      <c r="CO405" s="5">
        <v>0.3</v>
      </c>
    </row>
    <row r="406" spans="1:93" x14ac:dyDescent="0.3">
      <c r="A406" s="2" t="s">
        <v>444</v>
      </c>
      <c r="B406" s="2" t="s">
        <v>600</v>
      </c>
      <c r="C406" s="2" t="s">
        <v>635</v>
      </c>
      <c r="D406" s="2" t="s">
        <v>110</v>
      </c>
      <c r="E406" s="6" t="s">
        <v>95</v>
      </c>
      <c r="F406" s="5">
        <v>130</v>
      </c>
      <c r="G406" s="5">
        <v>12</v>
      </c>
      <c r="H406" s="5">
        <v>0</v>
      </c>
      <c r="I406" s="5">
        <v>0</v>
      </c>
      <c r="J406" s="5">
        <v>12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130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6" t="s">
        <v>96</v>
      </c>
      <c r="AB406" s="6" t="s">
        <v>97</v>
      </c>
      <c r="AC406" s="7"/>
      <c r="AD406" s="7"/>
      <c r="AE406" s="7"/>
      <c r="AF406" s="7"/>
      <c r="AG406" s="7"/>
      <c r="AH406" s="7"/>
      <c r="AI406" s="6" t="s">
        <v>96</v>
      </c>
      <c r="AJ406" s="5"/>
      <c r="AK406" s="8">
        <v>1</v>
      </c>
      <c r="AL406" s="8">
        <v>0</v>
      </c>
      <c r="AM406" s="8">
        <v>0</v>
      </c>
      <c r="AN406" s="8">
        <v>0</v>
      </c>
      <c r="AO406" s="8">
        <v>0</v>
      </c>
      <c r="AP406" s="8">
        <v>0</v>
      </c>
      <c r="AQ406" s="8">
        <v>0</v>
      </c>
      <c r="AR406" s="8">
        <v>0</v>
      </c>
      <c r="AS406" s="8">
        <v>0</v>
      </c>
      <c r="AT406" s="8">
        <v>0</v>
      </c>
      <c r="AU406" s="5">
        <v>0</v>
      </c>
      <c r="AV406" s="5">
        <v>0</v>
      </c>
      <c r="AW406" s="5">
        <v>100</v>
      </c>
      <c r="AX406" s="5">
        <v>0</v>
      </c>
      <c r="AY406" s="5">
        <v>0</v>
      </c>
      <c r="AZ406" s="5">
        <v>0</v>
      </c>
      <c r="BA406" s="5">
        <v>0</v>
      </c>
      <c r="BB406" s="5">
        <v>0</v>
      </c>
      <c r="BC406" s="5">
        <v>0</v>
      </c>
      <c r="BD406" s="5">
        <v>100</v>
      </c>
      <c r="BE406" s="5">
        <v>100</v>
      </c>
      <c r="BF406" s="5">
        <v>100</v>
      </c>
      <c r="BG406" s="5">
        <v>100</v>
      </c>
      <c r="BH406" s="5">
        <v>0</v>
      </c>
      <c r="BI406" s="5">
        <v>0</v>
      </c>
      <c r="BJ406" s="5">
        <v>0</v>
      </c>
      <c r="BK406" s="5">
        <v>0</v>
      </c>
      <c r="BL406" s="5">
        <v>100</v>
      </c>
      <c r="BM406" s="5">
        <v>0</v>
      </c>
      <c r="BN406" s="5" t="s">
        <v>98</v>
      </c>
      <c r="BO406" s="5" t="s">
        <v>97</v>
      </c>
      <c r="BP406" s="5" t="s">
        <v>97</v>
      </c>
      <c r="BQ406" s="5" t="s">
        <v>98</v>
      </c>
      <c r="BR406" s="6" t="s">
        <v>96</v>
      </c>
      <c r="BS406" s="6" t="s">
        <v>96</v>
      </c>
      <c r="BT406" s="6" t="s">
        <v>97</v>
      </c>
      <c r="BU406" s="6" t="s">
        <v>97</v>
      </c>
      <c r="BV406" s="6" t="s">
        <v>97</v>
      </c>
      <c r="BW406" s="5">
        <v>1</v>
      </c>
      <c r="BX406" s="5">
        <v>3</v>
      </c>
      <c r="BY406" s="5">
        <v>3</v>
      </c>
      <c r="BZ406" s="5">
        <v>0</v>
      </c>
      <c r="CA406" s="5">
        <v>3</v>
      </c>
      <c r="CB406" s="6" t="s">
        <v>98</v>
      </c>
      <c r="CC406" s="6" t="s">
        <v>96</v>
      </c>
      <c r="CD406" s="6" t="s">
        <v>96</v>
      </c>
      <c r="CE406" s="6" t="s">
        <v>98</v>
      </c>
      <c r="CF406" s="6" t="s">
        <v>96</v>
      </c>
      <c r="CG406" s="6" t="s">
        <v>96</v>
      </c>
      <c r="CH406" s="6" t="s">
        <v>97</v>
      </c>
      <c r="CI406" s="6" t="s">
        <v>97</v>
      </c>
      <c r="CJ406" s="5">
        <v>5</v>
      </c>
      <c r="CK406" s="5">
        <v>5</v>
      </c>
      <c r="CL406" s="5">
        <v>5</v>
      </c>
      <c r="CM406" s="5">
        <v>5</v>
      </c>
      <c r="CN406" s="5">
        <v>5</v>
      </c>
      <c r="CO406" s="5">
        <v>1</v>
      </c>
    </row>
    <row r="407" spans="1:93" x14ac:dyDescent="0.3">
      <c r="A407" s="2" t="s">
        <v>444</v>
      </c>
      <c r="B407" s="2" t="s">
        <v>600</v>
      </c>
      <c r="C407" s="2" t="s">
        <v>636</v>
      </c>
      <c r="D407" s="2" t="s">
        <v>637</v>
      </c>
      <c r="E407" s="6" t="s">
        <v>102</v>
      </c>
      <c r="F407" s="5">
        <v>230</v>
      </c>
      <c r="G407" s="5">
        <v>32</v>
      </c>
      <c r="H407" s="5">
        <v>0</v>
      </c>
      <c r="I407" s="5">
        <v>0</v>
      </c>
      <c r="J407" s="5">
        <v>32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230</v>
      </c>
      <c r="S407" s="5">
        <v>0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6" t="s">
        <v>96</v>
      </c>
      <c r="AB407" s="6" t="s">
        <v>97</v>
      </c>
      <c r="AC407" s="7"/>
      <c r="AD407" s="7"/>
      <c r="AE407" s="7"/>
      <c r="AF407" s="7"/>
      <c r="AG407" s="7"/>
      <c r="AH407" s="6" t="s">
        <v>96</v>
      </c>
      <c r="AI407" s="7"/>
      <c r="AJ407" s="5"/>
      <c r="AK407" s="8">
        <v>0.7</v>
      </c>
      <c r="AL407" s="8">
        <v>0.3</v>
      </c>
      <c r="AM407" s="8">
        <v>0</v>
      </c>
      <c r="AN407" s="8">
        <v>0</v>
      </c>
      <c r="AO407" s="8">
        <v>0</v>
      </c>
      <c r="AP407" s="8">
        <v>0</v>
      </c>
      <c r="AQ407" s="8">
        <v>0</v>
      </c>
      <c r="AR407" s="8">
        <v>0</v>
      </c>
      <c r="AS407" s="8">
        <v>0</v>
      </c>
      <c r="AT407" s="8">
        <v>0</v>
      </c>
      <c r="AU407" s="5">
        <v>100</v>
      </c>
      <c r="AV407" s="5">
        <v>100</v>
      </c>
      <c r="AW407" s="5">
        <v>0</v>
      </c>
      <c r="AX407" s="5">
        <v>0</v>
      </c>
      <c r="AY407" s="5">
        <v>0</v>
      </c>
      <c r="AZ407" s="5">
        <v>0</v>
      </c>
      <c r="BA407" s="5">
        <v>0</v>
      </c>
      <c r="BB407" s="5">
        <v>60</v>
      </c>
      <c r="BC407" s="5">
        <v>0</v>
      </c>
      <c r="BD407" s="5">
        <v>40</v>
      </c>
      <c r="BE407" s="5">
        <v>100</v>
      </c>
      <c r="BF407" s="5">
        <v>100</v>
      </c>
      <c r="BG407" s="5">
        <v>100</v>
      </c>
      <c r="BH407" s="5">
        <v>100</v>
      </c>
      <c r="BI407" s="5">
        <v>80</v>
      </c>
      <c r="BJ407" s="5">
        <v>0</v>
      </c>
      <c r="BK407" s="5">
        <v>80</v>
      </c>
      <c r="BL407" s="5">
        <v>20</v>
      </c>
      <c r="BM407" s="5">
        <v>100</v>
      </c>
      <c r="BN407" s="5">
        <v>2</v>
      </c>
      <c r="BO407" s="5" t="s">
        <v>96</v>
      </c>
      <c r="BP407" s="5" t="s">
        <v>96</v>
      </c>
      <c r="BQ407" s="5">
        <v>2</v>
      </c>
      <c r="BR407" s="6" t="s">
        <v>96</v>
      </c>
      <c r="BS407" s="6" t="s">
        <v>97</v>
      </c>
      <c r="BT407" s="6" t="s">
        <v>97</v>
      </c>
      <c r="BU407" s="6" t="s">
        <v>97</v>
      </c>
      <c r="BV407" s="6" t="s">
        <v>96</v>
      </c>
      <c r="BW407" s="5">
        <v>5</v>
      </c>
      <c r="BX407" s="5">
        <v>5</v>
      </c>
      <c r="BY407" s="5">
        <v>5</v>
      </c>
      <c r="BZ407" s="5">
        <v>11</v>
      </c>
      <c r="CA407" s="5">
        <v>17</v>
      </c>
      <c r="CB407" s="6" t="s">
        <v>96</v>
      </c>
      <c r="CC407" s="6" t="s">
        <v>96</v>
      </c>
      <c r="CD407" s="6" t="s">
        <v>96</v>
      </c>
      <c r="CE407" s="6" t="s">
        <v>96</v>
      </c>
      <c r="CF407" s="6" t="s">
        <v>96</v>
      </c>
      <c r="CG407" s="6" t="s">
        <v>96</v>
      </c>
      <c r="CH407" s="6" t="s">
        <v>96</v>
      </c>
      <c r="CI407" s="7" t="s">
        <v>98</v>
      </c>
      <c r="CJ407" s="5">
        <v>3</v>
      </c>
      <c r="CK407" s="5">
        <v>3</v>
      </c>
      <c r="CL407" s="5">
        <v>11</v>
      </c>
      <c r="CM407" s="5">
        <v>1</v>
      </c>
      <c r="CN407" s="5">
        <v>15</v>
      </c>
      <c r="CO407" s="5">
        <v>1</v>
      </c>
    </row>
    <row r="408" spans="1:93" x14ac:dyDescent="0.3">
      <c r="A408" s="2" t="s">
        <v>444</v>
      </c>
      <c r="B408" s="2" t="s">
        <v>600</v>
      </c>
      <c r="C408" s="2" t="s">
        <v>638</v>
      </c>
      <c r="D408" s="2" t="s">
        <v>108</v>
      </c>
      <c r="E408" s="6" t="s">
        <v>95</v>
      </c>
      <c r="F408" s="5">
        <v>258</v>
      </c>
      <c r="G408" s="5">
        <v>20</v>
      </c>
      <c r="H408" s="5">
        <v>0</v>
      </c>
      <c r="I408" s="5">
        <v>0</v>
      </c>
      <c r="J408" s="5">
        <v>14</v>
      </c>
      <c r="K408" s="5">
        <v>6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205</v>
      </c>
      <c r="S408" s="5">
        <v>53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6">
        <v>0</v>
      </c>
      <c r="AA408" s="6" t="s">
        <v>96</v>
      </c>
      <c r="AB408" s="6" t="s">
        <v>97</v>
      </c>
      <c r="AC408" s="7"/>
      <c r="AD408" s="7"/>
      <c r="AE408" s="7"/>
      <c r="AF408" s="7"/>
      <c r="AG408" s="7"/>
      <c r="AH408" s="7"/>
      <c r="AI408" s="6" t="s">
        <v>96</v>
      </c>
      <c r="AJ408" s="5"/>
      <c r="AK408" s="8">
        <v>0.9</v>
      </c>
      <c r="AL408" s="8">
        <v>0</v>
      </c>
      <c r="AM408" s="8">
        <v>0.1</v>
      </c>
      <c r="AN408" s="8">
        <v>0</v>
      </c>
      <c r="AO408" s="8">
        <v>0</v>
      </c>
      <c r="AP408" s="8">
        <v>0</v>
      </c>
      <c r="AQ408" s="8">
        <v>0</v>
      </c>
      <c r="AR408" s="8">
        <v>0</v>
      </c>
      <c r="AS408" s="8">
        <v>0</v>
      </c>
      <c r="AT408" s="8">
        <v>0</v>
      </c>
      <c r="AU408" s="5">
        <v>100</v>
      </c>
      <c r="AV408" s="5">
        <v>100</v>
      </c>
      <c r="AW408" s="5">
        <v>0</v>
      </c>
      <c r="AX408" s="5">
        <v>0</v>
      </c>
      <c r="AY408" s="5">
        <v>0</v>
      </c>
      <c r="AZ408" s="5">
        <v>0</v>
      </c>
      <c r="BA408" s="5">
        <v>0</v>
      </c>
      <c r="BB408" s="5">
        <v>60</v>
      </c>
      <c r="BC408" s="5">
        <v>0</v>
      </c>
      <c r="BD408" s="5">
        <v>40</v>
      </c>
      <c r="BE408" s="5">
        <v>100</v>
      </c>
      <c r="BF408" s="5">
        <v>100</v>
      </c>
      <c r="BG408" s="5">
        <v>100</v>
      </c>
      <c r="BH408" s="5">
        <v>100</v>
      </c>
      <c r="BI408" s="5">
        <v>25</v>
      </c>
      <c r="BJ408" s="5">
        <v>0</v>
      </c>
      <c r="BK408" s="5">
        <v>25</v>
      </c>
      <c r="BL408" s="5">
        <v>75</v>
      </c>
      <c r="BM408" s="5">
        <v>100</v>
      </c>
      <c r="BN408" s="5">
        <v>3</v>
      </c>
      <c r="BO408" s="5" t="s">
        <v>96</v>
      </c>
      <c r="BP408" s="5" t="s">
        <v>96</v>
      </c>
      <c r="BQ408" s="5">
        <v>1</v>
      </c>
      <c r="BR408" s="6" t="s">
        <v>96</v>
      </c>
      <c r="BS408" s="6" t="s">
        <v>97</v>
      </c>
      <c r="BT408" s="6" t="s">
        <v>97</v>
      </c>
      <c r="BU408" s="6" t="s">
        <v>97</v>
      </c>
      <c r="BV408" s="6" t="s">
        <v>97</v>
      </c>
      <c r="BW408" s="5">
        <v>1</v>
      </c>
      <c r="BX408" s="5">
        <v>4</v>
      </c>
      <c r="BY408" s="5">
        <v>4</v>
      </c>
      <c r="BZ408" s="5">
        <v>18</v>
      </c>
      <c r="CA408" s="5">
        <v>14</v>
      </c>
      <c r="CB408" s="6" t="s">
        <v>98</v>
      </c>
      <c r="CC408" s="6" t="s">
        <v>96</v>
      </c>
      <c r="CD408" s="6" t="s">
        <v>96</v>
      </c>
      <c r="CE408" s="6" t="s">
        <v>96</v>
      </c>
      <c r="CF408" s="6" t="s">
        <v>96</v>
      </c>
      <c r="CG408" s="6" t="s">
        <v>97</v>
      </c>
      <c r="CH408" s="6" t="s">
        <v>97</v>
      </c>
      <c r="CI408" s="7" t="s">
        <v>98</v>
      </c>
      <c r="CJ408" s="5">
        <v>4</v>
      </c>
      <c r="CK408" s="5">
        <v>4</v>
      </c>
      <c r="CL408" s="5">
        <v>25</v>
      </c>
      <c r="CM408" s="5">
        <v>0</v>
      </c>
      <c r="CN408" s="5">
        <v>25</v>
      </c>
      <c r="CO408" s="5">
        <v>0</v>
      </c>
    </row>
    <row r="409" spans="1:93" x14ac:dyDescent="0.3">
      <c r="A409" s="2" t="s">
        <v>444</v>
      </c>
      <c r="B409" s="2" t="s">
        <v>600</v>
      </c>
      <c r="C409" s="2" t="s">
        <v>639</v>
      </c>
      <c r="D409" s="2" t="s">
        <v>640</v>
      </c>
      <c r="E409" s="6" t="s">
        <v>95</v>
      </c>
      <c r="F409" s="6">
        <v>154</v>
      </c>
      <c r="G409" s="5">
        <v>16</v>
      </c>
      <c r="H409" s="5">
        <v>0</v>
      </c>
      <c r="I409" s="5">
        <v>0</v>
      </c>
      <c r="J409" s="6">
        <v>10</v>
      </c>
      <c r="K409" s="6">
        <v>5</v>
      </c>
      <c r="L409" s="5">
        <v>0</v>
      </c>
      <c r="M409" s="5">
        <v>0</v>
      </c>
      <c r="N409" s="6">
        <v>1</v>
      </c>
      <c r="O409" s="5">
        <v>0</v>
      </c>
      <c r="P409" s="5">
        <v>0</v>
      </c>
      <c r="Q409" s="5">
        <v>0</v>
      </c>
      <c r="R409" s="6">
        <v>100</v>
      </c>
      <c r="S409" s="6">
        <v>30</v>
      </c>
      <c r="T409" s="5">
        <v>0</v>
      </c>
      <c r="U409" s="5">
        <v>0</v>
      </c>
      <c r="V409" s="6">
        <v>24</v>
      </c>
      <c r="W409" s="5">
        <v>0</v>
      </c>
      <c r="X409" s="5">
        <v>0</v>
      </c>
      <c r="Y409" s="6">
        <v>0</v>
      </c>
      <c r="Z409" s="6">
        <v>0</v>
      </c>
      <c r="AA409" s="6" t="s">
        <v>96</v>
      </c>
      <c r="AB409" s="6" t="s">
        <v>97</v>
      </c>
      <c r="AC409" s="6"/>
      <c r="AD409" s="6"/>
      <c r="AE409" s="6"/>
      <c r="AF409" s="6"/>
      <c r="AG409" s="6"/>
      <c r="AH409" s="6"/>
      <c r="AI409" s="6" t="s">
        <v>96</v>
      </c>
      <c r="AJ409" s="5"/>
      <c r="AK409" s="8">
        <v>0.8</v>
      </c>
      <c r="AL409" s="8">
        <v>0</v>
      </c>
      <c r="AM409" s="8">
        <v>0</v>
      </c>
      <c r="AN409" s="8">
        <v>0</v>
      </c>
      <c r="AO409" s="8">
        <v>0</v>
      </c>
      <c r="AP409" s="8">
        <v>0.2</v>
      </c>
      <c r="AQ409" s="8">
        <v>0</v>
      </c>
      <c r="AR409" s="8">
        <v>0</v>
      </c>
      <c r="AS409" s="8">
        <v>0</v>
      </c>
      <c r="AT409" s="8">
        <v>0</v>
      </c>
      <c r="AU409" s="5">
        <v>100</v>
      </c>
      <c r="AV409" s="5">
        <v>30</v>
      </c>
      <c r="AW409" s="5">
        <v>70</v>
      </c>
      <c r="AX409" s="5">
        <v>0</v>
      </c>
      <c r="AY409" s="5">
        <v>0</v>
      </c>
      <c r="AZ409" s="5">
        <v>100</v>
      </c>
      <c r="BA409" s="5">
        <v>10</v>
      </c>
      <c r="BB409" s="5">
        <v>5</v>
      </c>
      <c r="BC409" s="5">
        <v>0</v>
      </c>
      <c r="BD409" s="5">
        <v>85</v>
      </c>
      <c r="BE409" s="5">
        <v>100</v>
      </c>
      <c r="BF409" s="5">
        <v>95</v>
      </c>
      <c r="BG409" s="5">
        <v>100</v>
      </c>
      <c r="BH409" s="5">
        <v>100</v>
      </c>
      <c r="BI409" s="5">
        <v>80</v>
      </c>
      <c r="BJ409" s="5">
        <v>0</v>
      </c>
      <c r="BK409" s="5">
        <v>90</v>
      </c>
      <c r="BL409" s="5">
        <v>10</v>
      </c>
      <c r="BM409" s="5">
        <v>80</v>
      </c>
      <c r="BN409" s="5">
        <v>4</v>
      </c>
      <c r="BO409" s="5" t="s">
        <v>96</v>
      </c>
      <c r="BP409" s="5" t="s">
        <v>96</v>
      </c>
      <c r="BQ409" s="5">
        <v>4</v>
      </c>
      <c r="BR409" s="6" t="s">
        <v>97</v>
      </c>
      <c r="BS409" s="6" t="s">
        <v>97</v>
      </c>
      <c r="BT409" s="6" t="s">
        <v>97</v>
      </c>
      <c r="BU409" s="6" t="s">
        <v>97</v>
      </c>
      <c r="BV409" s="6" t="s">
        <v>97</v>
      </c>
      <c r="BW409" s="5">
        <v>1</v>
      </c>
      <c r="BX409" s="5">
        <v>4</v>
      </c>
      <c r="BY409" s="5">
        <v>4</v>
      </c>
      <c r="BZ409" s="5">
        <v>4</v>
      </c>
      <c r="CA409" s="5">
        <v>11</v>
      </c>
      <c r="CB409" s="6" t="s">
        <v>98</v>
      </c>
      <c r="CC409" s="6" t="s">
        <v>96</v>
      </c>
      <c r="CD409" s="6" t="s">
        <v>96</v>
      </c>
      <c r="CE409" s="6" t="s">
        <v>96</v>
      </c>
      <c r="CF409" s="6" t="s">
        <v>96</v>
      </c>
      <c r="CG409" s="6" t="s">
        <v>96</v>
      </c>
      <c r="CH409" s="6" t="s">
        <v>96</v>
      </c>
      <c r="CI409" s="6" t="s">
        <v>97</v>
      </c>
      <c r="CJ409" s="5">
        <v>10</v>
      </c>
      <c r="CK409" s="5">
        <v>10</v>
      </c>
      <c r="CL409" s="5">
        <v>10</v>
      </c>
      <c r="CM409" s="5">
        <v>0</v>
      </c>
      <c r="CN409" s="5">
        <v>10</v>
      </c>
      <c r="CO409" s="5">
        <v>0</v>
      </c>
    </row>
    <row r="410" spans="1:93" x14ac:dyDescent="0.3">
      <c r="A410" s="2" t="s">
        <v>444</v>
      </c>
      <c r="B410" s="2" t="s">
        <v>600</v>
      </c>
      <c r="C410" s="2" t="s">
        <v>641</v>
      </c>
      <c r="D410" s="2" t="s">
        <v>642</v>
      </c>
      <c r="E410" s="6" t="s">
        <v>102</v>
      </c>
      <c r="F410" s="5">
        <v>109</v>
      </c>
      <c r="G410" s="5">
        <v>20</v>
      </c>
      <c r="H410" s="5">
        <v>2</v>
      </c>
      <c r="I410" s="5">
        <v>20</v>
      </c>
      <c r="J410" s="5">
        <v>0</v>
      </c>
      <c r="K410" s="5">
        <v>0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5">
        <v>109</v>
      </c>
      <c r="R410" s="5">
        <v>0</v>
      </c>
      <c r="S410" s="5">
        <v>0</v>
      </c>
      <c r="T410" s="5">
        <v>0</v>
      </c>
      <c r="U410" s="5">
        <v>0</v>
      </c>
      <c r="V410" s="5">
        <v>0</v>
      </c>
      <c r="W410" s="5">
        <v>0</v>
      </c>
      <c r="X410" s="5">
        <v>0</v>
      </c>
      <c r="Y410" s="5">
        <v>0</v>
      </c>
      <c r="Z410" s="6">
        <v>0</v>
      </c>
      <c r="AA410" s="6" t="s">
        <v>96</v>
      </c>
      <c r="AB410" s="6" t="s">
        <v>96</v>
      </c>
      <c r="AC410" s="7"/>
      <c r="AD410" s="7"/>
      <c r="AE410" s="7"/>
      <c r="AF410" s="7"/>
      <c r="AG410" s="7"/>
      <c r="AH410" s="7"/>
      <c r="AI410" s="6" t="s">
        <v>96</v>
      </c>
      <c r="AJ410" s="5"/>
      <c r="AK410" s="8">
        <v>0</v>
      </c>
      <c r="AL410" s="8">
        <v>1</v>
      </c>
      <c r="AM410" s="8">
        <v>0</v>
      </c>
      <c r="AN410" s="8">
        <v>0</v>
      </c>
      <c r="AO410" s="8">
        <v>0</v>
      </c>
      <c r="AP410" s="8">
        <v>0</v>
      </c>
      <c r="AQ410" s="8">
        <v>0</v>
      </c>
      <c r="AR410" s="8">
        <v>0</v>
      </c>
      <c r="AS410" s="8">
        <v>0</v>
      </c>
      <c r="AT410" s="8">
        <v>0</v>
      </c>
      <c r="AU410" s="5">
        <v>100</v>
      </c>
      <c r="AV410" s="5">
        <v>100</v>
      </c>
      <c r="AW410" s="5">
        <v>0</v>
      </c>
      <c r="AX410" s="5">
        <v>0</v>
      </c>
      <c r="AY410" s="5">
        <v>0</v>
      </c>
      <c r="AZ410" s="5">
        <v>100</v>
      </c>
      <c r="BA410" s="5">
        <v>100</v>
      </c>
      <c r="BB410" s="5">
        <v>0</v>
      </c>
      <c r="BC410" s="5">
        <v>0</v>
      </c>
      <c r="BD410" s="5">
        <v>0</v>
      </c>
      <c r="BE410" s="5">
        <v>100</v>
      </c>
      <c r="BF410" s="5">
        <v>0</v>
      </c>
      <c r="BG410" s="5">
        <v>100</v>
      </c>
      <c r="BH410" s="5">
        <v>0</v>
      </c>
      <c r="BI410" s="5">
        <v>0</v>
      </c>
      <c r="BJ410" s="5">
        <v>0</v>
      </c>
      <c r="BK410" s="5">
        <v>0</v>
      </c>
      <c r="BL410" s="5">
        <v>100</v>
      </c>
      <c r="BM410" s="5">
        <v>0</v>
      </c>
      <c r="BN410" s="5" t="s">
        <v>98</v>
      </c>
      <c r="BO410" s="5" t="s">
        <v>97</v>
      </c>
      <c r="BP410" s="5" t="s">
        <v>96</v>
      </c>
      <c r="BQ410" s="5">
        <v>1</v>
      </c>
      <c r="BR410" s="6" t="s">
        <v>97</v>
      </c>
      <c r="BS410" s="6" t="s">
        <v>97</v>
      </c>
      <c r="BT410" s="6" t="s">
        <v>97</v>
      </c>
      <c r="BU410" s="6" t="s">
        <v>97</v>
      </c>
      <c r="BV410" s="6" t="s">
        <v>97</v>
      </c>
      <c r="BW410" s="5">
        <v>1</v>
      </c>
      <c r="BX410" s="5">
        <v>1</v>
      </c>
      <c r="BY410" s="5">
        <v>1</v>
      </c>
      <c r="BZ410" s="5">
        <v>1</v>
      </c>
      <c r="CA410" s="5">
        <v>1</v>
      </c>
      <c r="CB410" s="6" t="s">
        <v>98</v>
      </c>
      <c r="CC410" s="6" t="s">
        <v>98</v>
      </c>
      <c r="CD410" s="6" t="s">
        <v>98</v>
      </c>
      <c r="CE410" s="6" t="s">
        <v>98</v>
      </c>
      <c r="CF410" s="6" t="s">
        <v>96</v>
      </c>
      <c r="CG410" s="6" t="s">
        <v>97</v>
      </c>
      <c r="CH410" s="6" t="s">
        <v>97</v>
      </c>
      <c r="CI410" s="6" t="s">
        <v>97</v>
      </c>
      <c r="CJ410" s="5">
        <v>1</v>
      </c>
      <c r="CK410" s="5">
        <v>1</v>
      </c>
      <c r="CL410" s="5">
        <v>1</v>
      </c>
      <c r="CM410" s="5">
        <v>1</v>
      </c>
      <c r="CN410" s="5">
        <v>1</v>
      </c>
      <c r="CO410" s="5">
        <v>1</v>
      </c>
    </row>
    <row r="411" spans="1:93" x14ac:dyDescent="0.3">
      <c r="A411" s="2" t="s">
        <v>444</v>
      </c>
      <c r="B411" s="2" t="s">
        <v>600</v>
      </c>
      <c r="C411" s="2" t="s">
        <v>643</v>
      </c>
      <c r="D411" s="2" t="s">
        <v>325</v>
      </c>
      <c r="E411" s="6" t="s">
        <v>104</v>
      </c>
      <c r="F411" s="5">
        <v>81</v>
      </c>
      <c r="G411" s="5">
        <v>9</v>
      </c>
      <c r="H411" s="5">
        <v>0</v>
      </c>
      <c r="I411" s="5">
        <v>0</v>
      </c>
      <c r="J411" s="5">
        <v>0</v>
      </c>
      <c r="K411" s="5">
        <v>9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81</v>
      </c>
      <c r="T411" s="5">
        <v>0</v>
      </c>
      <c r="U411" s="5">
        <v>0</v>
      </c>
      <c r="V411" s="5">
        <v>0</v>
      </c>
      <c r="W411" s="5">
        <v>0</v>
      </c>
      <c r="X411" s="5">
        <v>0</v>
      </c>
      <c r="Y411" s="5">
        <v>0</v>
      </c>
      <c r="Z411" s="6">
        <v>0</v>
      </c>
      <c r="AA411" s="6" t="s">
        <v>96</v>
      </c>
      <c r="AB411" s="6" t="s">
        <v>97</v>
      </c>
      <c r="AC411" s="7"/>
      <c r="AD411" s="7"/>
      <c r="AE411" s="9" t="s">
        <v>96</v>
      </c>
      <c r="AF411" s="7"/>
      <c r="AG411" s="7"/>
      <c r="AH411" s="6" t="s">
        <v>96</v>
      </c>
      <c r="AI411" s="7"/>
      <c r="AJ411" s="5">
        <v>300</v>
      </c>
      <c r="AK411" s="8">
        <v>0</v>
      </c>
      <c r="AL411" s="8">
        <v>0</v>
      </c>
      <c r="AM411" s="8">
        <v>0.5</v>
      </c>
      <c r="AN411" s="8">
        <v>0</v>
      </c>
      <c r="AO411" s="8">
        <v>0</v>
      </c>
      <c r="AP411" s="8">
        <v>0</v>
      </c>
      <c r="AQ411" s="8">
        <v>0.5</v>
      </c>
      <c r="AR411" s="8">
        <v>0</v>
      </c>
      <c r="AS411" s="8">
        <v>0</v>
      </c>
      <c r="AT411" s="8">
        <v>0</v>
      </c>
      <c r="AU411" s="5">
        <v>100</v>
      </c>
      <c r="AV411" s="5">
        <v>100</v>
      </c>
      <c r="AW411" s="5">
        <v>0</v>
      </c>
      <c r="AX411" s="5">
        <v>0</v>
      </c>
      <c r="AY411" s="5">
        <v>0</v>
      </c>
      <c r="AZ411" s="5">
        <v>0</v>
      </c>
      <c r="BA411" s="5">
        <v>0</v>
      </c>
      <c r="BB411" s="5">
        <v>100</v>
      </c>
      <c r="BC411" s="5">
        <v>0</v>
      </c>
      <c r="BD411" s="5">
        <v>0</v>
      </c>
      <c r="BE411" s="5">
        <v>100</v>
      </c>
      <c r="BF411" s="5">
        <v>100</v>
      </c>
      <c r="BG411" s="5">
        <v>100</v>
      </c>
      <c r="BH411" s="5">
        <v>0</v>
      </c>
      <c r="BI411" s="5">
        <v>0</v>
      </c>
      <c r="BJ411" s="5">
        <v>0</v>
      </c>
      <c r="BK411" s="5">
        <v>0</v>
      </c>
      <c r="BL411" s="5">
        <v>100</v>
      </c>
      <c r="BM411" s="5">
        <v>100</v>
      </c>
      <c r="BN411" s="5">
        <v>2</v>
      </c>
      <c r="BO411" s="5" t="s">
        <v>96</v>
      </c>
      <c r="BP411" s="5" t="s">
        <v>96</v>
      </c>
      <c r="BQ411" s="5">
        <v>4</v>
      </c>
      <c r="BR411" s="6" t="s">
        <v>96</v>
      </c>
      <c r="BS411" s="6" t="s">
        <v>97</v>
      </c>
      <c r="BT411" s="6" t="s">
        <v>97</v>
      </c>
      <c r="BU411" s="6" t="s">
        <v>97</v>
      </c>
      <c r="BV411" s="6" t="s">
        <v>97</v>
      </c>
      <c r="BW411" s="5">
        <v>1</v>
      </c>
      <c r="BX411" s="5">
        <v>2</v>
      </c>
      <c r="BY411" s="5">
        <v>2</v>
      </c>
      <c r="BZ411" s="5">
        <v>6</v>
      </c>
      <c r="CA411" s="5">
        <v>13</v>
      </c>
      <c r="CB411" s="6" t="s">
        <v>98</v>
      </c>
      <c r="CC411" s="6" t="s">
        <v>96</v>
      </c>
      <c r="CD411" s="6" t="s">
        <v>96</v>
      </c>
      <c r="CE411" s="6" t="s">
        <v>96</v>
      </c>
      <c r="CF411" s="6" t="s">
        <v>96</v>
      </c>
      <c r="CG411" s="6" t="s">
        <v>96</v>
      </c>
      <c r="CH411" s="6" t="s">
        <v>96</v>
      </c>
      <c r="CI411" s="7" t="s">
        <v>98</v>
      </c>
      <c r="CJ411" s="5">
        <v>3</v>
      </c>
      <c r="CK411" s="5">
        <v>3</v>
      </c>
      <c r="CL411" s="5">
        <v>6</v>
      </c>
      <c r="CM411" s="5">
        <v>1</v>
      </c>
      <c r="CN411" s="5">
        <v>18</v>
      </c>
      <c r="CO411" s="5">
        <v>1</v>
      </c>
    </row>
    <row r="412" spans="1:93" x14ac:dyDescent="0.3">
      <c r="A412" s="2" t="s">
        <v>444</v>
      </c>
      <c r="B412" s="2" t="s">
        <v>600</v>
      </c>
      <c r="C412" s="2" t="s">
        <v>644</v>
      </c>
      <c r="D412" s="2" t="s">
        <v>645</v>
      </c>
      <c r="E412" s="6" t="s">
        <v>95</v>
      </c>
      <c r="F412" s="5">
        <v>139</v>
      </c>
      <c r="G412" s="5">
        <v>17</v>
      </c>
      <c r="H412" s="5">
        <v>0</v>
      </c>
      <c r="I412" s="5">
        <v>0</v>
      </c>
      <c r="J412" s="5">
        <v>10</v>
      </c>
      <c r="K412" s="5">
        <v>7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70</v>
      </c>
      <c r="S412" s="5">
        <v>69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5">
        <v>0</v>
      </c>
      <c r="AA412" s="6" t="s">
        <v>96</v>
      </c>
      <c r="AB412" s="6" t="s">
        <v>97</v>
      </c>
      <c r="AC412" s="7"/>
      <c r="AD412" s="7"/>
      <c r="AE412" s="7"/>
      <c r="AF412" s="7"/>
      <c r="AG412" s="7"/>
      <c r="AH412" s="7"/>
      <c r="AI412" s="6" t="s">
        <v>96</v>
      </c>
      <c r="AJ412" s="5"/>
      <c r="AK412" s="8">
        <v>0.25</v>
      </c>
      <c r="AL412" s="8">
        <v>0</v>
      </c>
      <c r="AM412" s="8">
        <v>0.5</v>
      </c>
      <c r="AN412" s="8">
        <v>0</v>
      </c>
      <c r="AO412" s="8">
        <v>0</v>
      </c>
      <c r="AP412" s="8">
        <v>0</v>
      </c>
      <c r="AQ412" s="8">
        <v>0.25</v>
      </c>
      <c r="AR412" s="8">
        <v>0</v>
      </c>
      <c r="AS412" s="8">
        <v>0</v>
      </c>
      <c r="AT412" s="8">
        <v>0</v>
      </c>
      <c r="AU412" s="5">
        <v>100</v>
      </c>
      <c r="AV412" s="5">
        <v>80</v>
      </c>
      <c r="AW412" s="5">
        <v>20</v>
      </c>
      <c r="AX412" s="5">
        <v>0</v>
      </c>
      <c r="AY412" s="5">
        <v>0</v>
      </c>
      <c r="AZ412" s="5">
        <v>100</v>
      </c>
      <c r="BA412" s="5">
        <v>40</v>
      </c>
      <c r="BB412" s="5">
        <v>0</v>
      </c>
      <c r="BC412" s="5">
        <v>0</v>
      </c>
      <c r="BD412" s="5">
        <v>60</v>
      </c>
      <c r="BE412" s="5">
        <v>100</v>
      </c>
      <c r="BF412" s="5">
        <v>75</v>
      </c>
      <c r="BG412" s="5">
        <v>100</v>
      </c>
      <c r="BH412" s="5">
        <v>100</v>
      </c>
      <c r="BI412" s="5">
        <v>20</v>
      </c>
      <c r="BJ412" s="5">
        <v>0</v>
      </c>
      <c r="BK412" s="5">
        <v>15</v>
      </c>
      <c r="BL412" s="5">
        <v>85</v>
      </c>
      <c r="BM412" s="5">
        <v>100</v>
      </c>
      <c r="BN412" s="5">
        <v>2</v>
      </c>
      <c r="BO412" s="5" t="s">
        <v>96</v>
      </c>
      <c r="BP412" s="5" t="s">
        <v>96</v>
      </c>
      <c r="BQ412" s="5">
        <v>5</v>
      </c>
      <c r="BR412" s="6" t="s">
        <v>96</v>
      </c>
      <c r="BS412" s="6" t="s">
        <v>97</v>
      </c>
      <c r="BT412" s="6" t="s">
        <v>97</v>
      </c>
      <c r="BU412" s="6" t="s">
        <v>97</v>
      </c>
      <c r="BV412" s="6" t="s">
        <v>97</v>
      </c>
      <c r="BW412" s="5">
        <v>4</v>
      </c>
      <c r="BX412" s="5">
        <v>1</v>
      </c>
      <c r="BY412" s="5">
        <v>4</v>
      </c>
      <c r="BZ412" s="5">
        <v>8</v>
      </c>
      <c r="CA412" s="5">
        <v>1</v>
      </c>
      <c r="CB412" s="6" t="s">
        <v>96</v>
      </c>
      <c r="CC412" s="6" t="s">
        <v>98</v>
      </c>
      <c r="CD412" s="6" t="s">
        <v>96</v>
      </c>
      <c r="CE412" s="6" t="s">
        <v>96</v>
      </c>
      <c r="CF412" s="6" t="s">
        <v>96</v>
      </c>
      <c r="CG412" s="6" t="s">
        <v>97</v>
      </c>
      <c r="CH412" s="6" t="s">
        <v>97</v>
      </c>
      <c r="CI412" s="6" t="s">
        <v>97</v>
      </c>
      <c r="CJ412" s="5">
        <v>5</v>
      </c>
      <c r="CK412" s="5">
        <v>7</v>
      </c>
      <c r="CL412" s="5">
        <v>7</v>
      </c>
      <c r="CM412" s="5">
        <v>0</v>
      </c>
      <c r="CN412" s="5">
        <v>6</v>
      </c>
      <c r="CO412" s="5">
        <v>0</v>
      </c>
    </row>
    <row r="413" spans="1:93" x14ac:dyDescent="0.3">
      <c r="A413" s="2" t="s">
        <v>444</v>
      </c>
      <c r="B413" s="2" t="s">
        <v>600</v>
      </c>
      <c r="C413" s="2" t="s">
        <v>644</v>
      </c>
      <c r="D413" s="2" t="s">
        <v>646</v>
      </c>
      <c r="E413" s="6" t="s">
        <v>95</v>
      </c>
      <c r="F413" s="5">
        <v>67</v>
      </c>
      <c r="G413" s="5">
        <v>9</v>
      </c>
      <c r="H413" s="5">
        <v>0</v>
      </c>
      <c r="I413" s="5">
        <v>0</v>
      </c>
      <c r="J413" s="5">
        <v>4</v>
      </c>
      <c r="K413" s="5">
        <v>5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21</v>
      </c>
      <c r="S413" s="5">
        <v>46</v>
      </c>
      <c r="T413" s="5">
        <v>0</v>
      </c>
      <c r="U413" s="5">
        <v>0</v>
      </c>
      <c r="V413" s="5">
        <v>0</v>
      </c>
      <c r="W413" s="5">
        <v>0</v>
      </c>
      <c r="X413" s="5">
        <v>0</v>
      </c>
      <c r="Y413" s="5">
        <v>0</v>
      </c>
      <c r="Z413" s="5">
        <v>0</v>
      </c>
      <c r="AA413" s="6" t="s">
        <v>96</v>
      </c>
      <c r="AB413" s="6" t="s">
        <v>97</v>
      </c>
      <c r="AC413" s="7"/>
      <c r="AD413" s="7"/>
      <c r="AE413" s="7"/>
      <c r="AF413" s="7"/>
      <c r="AG413" s="7"/>
      <c r="AH413" s="7"/>
      <c r="AI413" s="6" t="s">
        <v>96</v>
      </c>
      <c r="AJ413" s="5"/>
      <c r="AK413" s="8">
        <v>0.25</v>
      </c>
      <c r="AL413" s="8">
        <v>0</v>
      </c>
      <c r="AM413" s="8">
        <v>0.5</v>
      </c>
      <c r="AN413" s="8">
        <v>0</v>
      </c>
      <c r="AO413" s="8">
        <v>0</v>
      </c>
      <c r="AP413" s="8">
        <v>0</v>
      </c>
      <c r="AQ413" s="8">
        <v>0.25</v>
      </c>
      <c r="AR413" s="8">
        <v>0</v>
      </c>
      <c r="AS413" s="8">
        <v>0</v>
      </c>
      <c r="AT413" s="8">
        <v>0</v>
      </c>
      <c r="AU413" s="5">
        <v>100</v>
      </c>
      <c r="AV413" s="5">
        <v>55</v>
      </c>
      <c r="AW413" s="5">
        <v>45</v>
      </c>
      <c r="AX413" s="5">
        <v>0</v>
      </c>
      <c r="AY413" s="5">
        <v>0</v>
      </c>
      <c r="AZ413" s="5">
        <v>100</v>
      </c>
      <c r="BA413" s="5">
        <v>33</v>
      </c>
      <c r="BB413" s="5">
        <v>0</v>
      </c>
      <c r="BC413" s="5">
        <v>0</v>
      </c>
      <c r="BD413" s="5">
        <v>67</v>
      </c>
      <c r="BE413" s="5">
        <v>100</v>
      </c>
      <c r="BF413" s="5">
        <v>90</v>
      </c>
      <c r="BG413" s="5">
        <v>100</v>
      </c>
      <c r="BH413" s="5">
        <v>0</v>
      </c>
      <c r="BI413" s="5">
        <v>0</v>
      </c>
      <c r="BJ413" s="5">
        <v>0</v>
      </c>
      <c r="BK413" s="5">
        <v>0</v>
      </c>
      <c r="BL413" s="5">
        <v>100</v>
      </c>
      <c r="BM413" s="5">
        <v>100</v>
      </c>
      <c r="BN413" s="5">
        <v>2</v>
      </c>
      <c r="BO413" s="5" t="s">
        <v>96</v>
      </c>
      <c r="BP413" s="5" t="s">
        <v>96</v>
      </c>
      <c r="BQ413" s="5">
        <v>5</v>
      </c>
      <c r="BR413" s="6" t="s">
        <v>96</v>
      </c>
      <c r="BS413" s="6" t="s">
        <v>97</v>
      </c>
      <c r="BT413" s="6" t="s">
        <v>97</v>
      </c>
      <c r="BU413" s="6" t="s">
        <v>97</v>
      </c>
      <c r="BV413" s="6" t="s">
        <v>97</v>
      </c>
      <c r="BW413" s="5">
        <v>5</v>
      </c>
      <c r="BX413" s="5">
        <v>1</v>
      </c>
      <c r="BY413" s="5">
        <v>5</v>
      </c>
      <c r="BZ413" s="5">
        <v>8</v>
      </c>
      <c r="CA413" s="5">
        <v>1</v>
      </c>
      <c r="CB413" s="6" t="s">
        <v>96</v>
      </c>
      <c r="CC413" s="6" t="s">
        <v>98</v>
      </c>
      <c r="CD413" s="6" t="s">
        <v>96</v>
      </c>
      <c r="CE413" s="6" t="s">
        <v>96</v>
      </c>
      <c r="CF413" s="6" t="s">
        <v>96</v>
      </c>
      <c r="CG413" s="6" t="s">
        <v>97</v>
      </c>
      <c r="CH413" s="6" t="s">
        <v>97</v>
      </c>
      <c r="CI413" s="6" t="s">
        <v>97</v>
      </c>
      <c r="CJ413" s="5">
        <v>6</v>
      </c>
      <c r="CK413" s="5">
        <v>7</v>
      </c>
      <c r="CL413" s="5">
        <v>7</v>
      </c>
      <c r="CM413" s="5">
        <v>0</v>
      </c>
      <c r="CN413" s="5">
        <v>6</v>
      </c>
      <c r="CO413" s="5">
        <v>1</v>
      </c>
    </row>
    <row r="414" spans="1:93" x14ac:dyDescent="0.3">
      <c r="A414" s="2" t="s">
        <v>444</v>
      </c>
      <c r="B414" s="2" t="s">
        <v>600</v>
      </c>
      <c r="C414" s="2" t="s">
        <v>644</v>
      </c>
      <c r="D414" s="2" t="s">
        <v>647</v>
      </c>
      <c r="E414" s="6" t="s">
        <v>104</v>
      </c>
      <c r="F414" s="5">
        <v>75</v>
      </c>
      <c r="G414" s="5">
        <v>9</v>
      </c>
      <c r="H414" s="5">
        <v>0</v>
      </c>
      <c r="I414" s="5">
        <v>0</v>
      </c>
      <c r="J414" s="5">
        <v>5</v>
      </c>
      <c r="K414" s="5">
        <v>4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38</v>
      </c>
      <c r="S414" s="5">
        <v>37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5">
        <v>0</v>
      </c>
      <c r="AA414" s="6" t="s">
        <v>96</v>
      </c>
      <c r="AB414" s="6" t="s">
        <v>97</v>
      </c>
      <c r="AC414" s="7"/>
      <c r="AD414" s="7"/>
      <c r="AE414" s="9" t="s">
        <v>96</v>
      </c>
      <c r="AF414" s="7"/>
      <c r="AG414" s="7"/>
      <c r="AH414" s="7"/>
      <c r="AI414" s="7"/>
      <c r="AJ414" s="5">
        <v>500</v>
      </c>
      <c r="AK414" s="8">
        <v>0.25</v>
      </c>
      <c r="AL414" s="8">
        <v>0</v>
      </c>
      <c r="AM414" s="8">
        <v>0.63</v>
      </c>
      <c r="AN414" s="8">
        <v>0</v>
      </c>
      <c r="AO414" s="8">
        <v>0</v>
      </c>
      <c r="AP414" s="8">
        <v>0.02</v>
      </c>
      <c r="AQ414" s="8">
        <v>0.1</v>
      </c>
      <c r="AR414" s="8">
        <v>0</v>
      </c>
      <c r="AS414" s="8">
        <v>0</v>
      </c>
      <c r="AT414" s="8">
        <v>0</v>
      </c>
      <c r="AU414" s="5">
        <v>100</v>
      </c>
      <c r="AV414" s="5">
        <v>100</v>
      </c>
      <c r="AW414" s="5">
        <v>0</v>
      </c>
      <c r="AX414" s="5">
        <v>0</v>
      </c>
      <c r="AY414" s="5">
        <v>0</v>
      </c>
      <c r="AZ414" s="5">
        <v>0</v>
      </c>
      <c r="BA414" s="5">
        <v>0</v>
      </c>
      <c r="BB414" s="5">
        <v>0</v>
      </c>
      <c r="BC414" s="5">
        <v>0</v>
      </c>
      <c r="BD414" s="5">
        <v>100</v>
      </c>
      <c r="BE414" s="5">
        <v>100</v>
      </c>
      <c r="BF414" s="5">
        <v>80</v>
      </c>
      <c r="BG414" s="5">
        <v>100</v>
      </c>
      <c r="BH414" s="5">
        <v>0</v>
      </c>
      <c r="BI414" s="5">
        <v>0</v>
      </c>
      <c r="BJ414" s="5">
        <v>0</v>
      </c>
      <c r="BK414" s="5">
        <v>0</v>
      </c>
      <c r="BL414" s="5">
        <v>100</v>
      </c>
      <c r="BM414" s="5">
        <v>100</v>
      </c>
      <c r="BN414" s="5">
        <v>2</v>
      </c>
      <c r="BO414" s="5" t="s">
        <v>96</v>
      </c>
      <c r="BP414" s="5" t="s">
        <v>96</v>
      </c>
      <c r="BQ414" s="5">
        <v>5</v>
      </c>
      <c r="BR414" s="6" t="s">
        <v>96</v>
      </c>
      <c r="BS414" s="6" t="s">
        <v>97</v>
      </c>
      <c r="BT414" s="6" t="s">
        <v>97</v>
      </c>
      <c r="BU414" s="6" t="s">
        <v>97</v>
      </c>
      <c r="BV414" s="6" t="s">
        <v>97</v>
      </c>
      <c r="BW414" s="5">
        <v>4</v>
      </c>
      <c r="BX414" s="5">
        <v>2</v>
      </c>
      <c r="BY414" s="5">
        <v>4</v>
      </c>
      <c r="BZ414" s="5">
        <v>8</v>
      </c>
      <c r="CA414" s="5">
        <v>2</v>
      </c>
      <c r="CB414" s="6" t="s">
        <v>96</v>
      </c>
      <c r="CC414" s="6" t="s">
        <v>96</v>
      </c>
      <c r="CD414" s="6" t="s">
        <v>96</v>
      </c>
      <c r="CE414" s="6" t="s">
        <v>96</v>
      </c>
      <c r="CF414" s="6" t="s">
        <v>96</v>
      </c>
      <c r="CG414" s="6" t="s">
        <v>97</v>
      </c>
      <c r="CH414" s="6" t="s">
        <v>97</v>
      </c>
      <c r="CI414" s="6" t="s">
        <v>97</v>
      </c>
      <c r="CJ414" s="5">
        <v>5</v>
      </c>
      <c r="CK414" s="5">
        <v>8</v>
      </c>
      <c r="CL414" s="5">
        <v>8</v>
      </c>
      <c r="CM414" s="5">
        <v>0</v>
      </c>
      <c r="CN414" s="5">
        <v>7</v>
      </c>
      <c r="CO414" s="5">
        <v>1</v>
      </c>
    </row>
    <row r="415" spans="1:93" x14ac:dyDescent="0.3">
      <c r="A415" s="2" t="s">
        <v>444</v>
      </c>
      <c r="B415" s="2" t="s">
        <v>600</v>
      </c>
      <c r="C415" s="2" t="s">
        <v>648</v>
      </c>
      <c r="D415" s="2" t="s">
        <v>649</v>
      </c>
      <c r="E415" s="6" t="s">
        <v>104</v>
      </c>
      <c r="F415" s="5">
        <v>900</v>
      </c>
      <c r="G415" s="5">
        <v>69</v>
      </c>
      <c r="H415" s="5">
        <v>2</v>
      </c>
      <c r="I415" s="5">
        <v>24</v>
      </c>
      <c r="J415" s="5">
        <v>0</v>
      </c>
      <c r="K415" s="5">
        <v>25</v>
      </c>
      <c r="L415" s="5">
        <v>0</v>
      </c>
      <c r="M415" s="5">
        <v>0</v>
      </c>
      <c r="N415" s="5">
        <v>20</v>
      </c>
      <c r="O415" s="5">
        <v>0</v>
      </c>
      <c r="P415" s="5">
        <v>0</v>
      </c>
      <c r="Q415" s="5">
        <v>300</v>
      </c>
      <c r="R415" s="5">
        <v>0</v>
      </c>
      <c r="S415" s="5">
        <v>350</v>
      </c>
      <c r="T415" s="5">
        <v>0</v>
      </c>
      <c r="U415" s="5">
        <v>0</v>
      </c>
      <c r="V415" s="5">
        <v>250</v>
      </c>
      <c r="W415" s="5">
        <v>0</v>
      </c>
      <c r="X415" s="5">
        <v>0</v>
      </c>
      <c r="Y415" s="5">
        <v>24</v>
      </c>
      <c r="Z415" s="5">
        <v>300</v>
      </c>
      <c r="AA415" s="6" t="s">
        <v>96</v>
      </c>
      <c r="AB415" s="6" t="s">
        <v>97</v>
      </c>
      <c r="AC415" s="7"/>
      <c r="AD415" s="7"/>
      <c r="AE415" s="9" t="s">
        <v>96</v>
      </c>
      <c r="AF415" s="7"/>
      <c r="AG415" s="7"/>
      <c r="AH415" s="7"/>
      <c r="AI415" s="7"/>
      <c r="AJ415" s="5">
        <v>150</v>
      </c>
      <c r="AK415" s="8">
        <v>0.25</v>
      </c>
      <c r="AL415" s="8">
        <v>0.1</v>
      </c>
      <c r="AM415" s="8">
        <v>0.4</v>
      </c>
      <c r="AN415" s="8">
        <v>0.25</v>
      </c>
      <c r="AO415" s="8">
        <v>0</v>
      </c>
      <c r="AP415" s="8">
        <v>0</v>
      </c>
      <c r="AQ415" s="8">
        <v>0</v>
      </c>
      <c r="AR415" s="8">
        <v>0</v>
      </c>
      <c r="AS415" s="8">
        <v>0</v>
      </c>
      <c r="AT415" s="8">
        <v>0</v>
      </c>
      <c r="AU415" s="5">
        <v>100</v>
      </c>
      <c r="AV415" s="5">
        <v>90</v>
      </c>
      <c r="AW415" s="5">
        <v>10</v>
      </c>
      <c r="AX415" s="5">
        <v>0</v>
      </c>
      <c r="AY415" s="5">
        <v>0</v>
      </c>
      <c r="AZ415" s="5">
        <v>0</v>
      </c>
      <c r="BA415" s="5">
        <v>0</v>
      </c>
      <c r="BB415" s="5">
        <v>80</v>
      </c>
      <c r="BC415" s="5">
        <v>20</v>
      </c>
      <c r="BD415" s="5">
        <v>0</v>
      </c>
      <c r="BE415" s="5">
        <v>100</v>
      </c>
      <c r="BF415" s="5">
        <v>100</v>
      </c>
      <c r="BG415" s="5">
        <v>100</v>
      </c>
      <c r="BH415" s="5">
        <v>100</v>
      </c>
      <c r="BI415" s="5">
        <v>40</v>
      </c>
      <c r="BJ415" s="5">
        <v>0</v>
      </c>
      <c r="BK415" s="5">
        <v>30</v>
      </c>
      <c r="BL415" s="5">
        <v>70</v>
      </c>
      <c r="BM415" s="5">
        <v>40</v>
      </c>
      <c r="BN415" s="5">
        <v>2</v>
      </c>
      <c r="BO415" s="5" t="s">
        <v>96</v>
      </c>
      <c r="BP415" s="5" t="s">
        <v>96</v>
      </c>
      <c r="BQ415" s="5">
        <v>12</v>
      </c>
      <c r="BR415" s="6" t="s">
        <v>97</v>
      </c>
      <c r="BS415" s="6" t="s">
        <v>97</v>
      </c>
      <c r="BT415" s="6" t="s">
        <v>97</v>
      </c>
      <c r="BU415" s="6" t="s">
        <v>97</v>
      </c>
      <c r="BV415" s="6" t="s">
        <v>97</v>
      </c>
      <c r="BW415" s="5">
        <v>1</v>
      </c>
      <c r="BX415" s="5">
        <v>1</v>
      </c>
      <c r="BY415" s="5">
        <v>1</v>
      </c>
      <c r="BZ415" s="5">
        <v>1</v>
      </c>
      <c r="CA415" s="5">
        <v>15</v>
      </c>
      <c r="CB415" s="6" t="s">
        <v>98</v>
      </c>
      <c r="CC415" s="6" t="s">
        <v>98</v>
      </c>
      <c r="CD415" s="6" t="s">
        <v>98</v>
      </c>
      <c r="CE415" s="6" t="s">
        <v>98</v>
      </c>
      <c r="CF415" s="6" t="s">
        <v>96</v>
      </c>
      <c r="CG415" s="6" t="s">
        <v>96</v>
      </c>
      <c r="CH415" s="6" t="s">
        <v>96</v>
      </c>
      <c r="CI415" s="6" t="s">
        <v>96</v>
      </c>
      <c r="CJ415" s="5">
        <v>1</v>
      </c>
      <c r="CK415" s="5">
        <v>1</v>
      </c>
      <c r="CL415" s="5">
        <v>1</v>
      </c>
      <c r="CM415" s="5">
        <v>0</v>
      </c>
      <c r="CN415" s="5">
        <v>2</v>
      </c>
      <c r="CO415" s="5">
        <v>0</v>
      </c>
    </row>
    <row r="416" spans="1:93" x14ac:dyDescent="0.3">
      <c r="A416" s="2" t="s">
        <v>444</v>
      </c>
      <c r="B416" s="2" t="s">
        <v>600</v>
      </c>
      <c r="C416" s="2" t="s">
        <v>650</v>
      </c>
      <c r="D416" s="2" t="s">
        <v>110</v>
      </c>
      <c r="E416" s="6" t="s">
        <v>95</v>
      </c>
      <c r="F416" s="6">
        <v>48</v>
      </c>
      <c r="G416" s="5">
        <v>7</v>
      </c>
      <c r="H416" s="5">
        <v>0</v>
      </c>
      <c r="I416" s="5">
        <v>0</v>
      </c>
      <c r="J416" s="6">
        <v>3</v>
      </c>
      <c r="K416" s="6">
        <v>4</v>
      </c>
      <c r="L416" s="5">
        <v>0</v>
      </c>
      <c r="M416" s="5">
        <v>0</v>
      </c>
      <c r="N416" s="5">
        <v>0</v>
      </c>
      <c r="O416" s="5">
        <v>0</v>
      </c>
      <c r="P416" s="6">
        <v>0</v>
      </c>
      <c r="Q416" s="6">
        <v>0</v>
      </c>
      <c r="R416" s="6">
        <v>40</v>
      </c>
      <c r="S416" s="6">
        <v>8</v>
      </c>
      <c r="T416" s="5">
        <v>0</v>
      </c>
      <c r="U416" s="5">
        <v>0</v>
      </c>
      <c r="V416" s="5">
        <v>0</v>
      </c>
      <c r="W416" s="5">
        <v>0</v>
      </c>
      <c r="X416" s="5">
        <v>0</v>
      </c>
      <c r="Y416" s="6">
        <v>0</v>
      </c>
      <c r="Z416" s="6">
        <v>0</v>
      </c>
      <c r="AA416" s="6" t="s">
        <v>96</v>
      </c>
      <c r="AB416" s="6" t="s">
        <v>97</v>
      </c>
      <c r="AC416" s="6"/>
      <c r="AD416" s="6"/>
      <c r="AE416" s="6"/>
      <c r="AF416" s="6"/>
      <c r="AG416" s="6"/>
      <c r="AH416" s="6"/>
      <c r="AI416" s="6" t="s">
        <v>96</v>
      </c>
      <c r="AJ416" s="5"/>
      <c r="AK416" s="8">
        <v>1</v>
      </c>
      <c r="AL416" s="8">
        <v>0</v>
      </c>
      <c r="AM416" s="8">
        <v>0</v>
      </c>
      <c r="AN416" s="8">
        <v>0</v>
      </c>
      <c r="AO416" s="8">
        <v>0</v>
      </c>
      <c r="AP416" s="8">
        <v>0</v>
      </c>
      <c r="AQ416" s="8">
        <v>0</v>
      </c>
      <c r="AR416" s="8">
        <v>0</v>
      </c>
      <c r="AS416" s="8">
        <v>0</v>
      </c>
      <c r="AT416" s="8">
        <v>0</v>
      </c>
      <c r="AU416" s="5">
        <v>20</v>
      </c>
      <c r="AV416" s="5">
        <v>20</v>
      </c>
      <c r="AW416" s="5">
        <v>0</v>
      </c>
      <c r="AX416" s="5">
        <v>80</v>
      </c>
      <c r="AY416" s="5">
        <v>0</v>
      </c>
      <c r="AZ416" s="5">
        <v>0</v>
      </c>
      <c r="BA416" s="5">
        <v>0</v>
      </c>
      <c r="BB416" s="5">
        <v>0</v>
      </c>
      <c r="BC416" s="5">
        <v>0</v>
      </c>
      <c r="BD416" s="5">
        <v>100</v>
      </c>
      <c r="BE416" s="5">
        <v>100</v>
      </c>
      <c r="BF416" s="5">
        <v>100</v>
      </c>
      <c r="BG416" s="5">
        <v>100</v>
      </c>
      <c r="BH416" s="5">
        <v>0</v>
      </c>
      <c r="BI416" s="5">
        <v>0</v>
      </c>
      <c r="BJ416" s="5">
        <v>0</v>
      </c>
      <c r="BK416" s="5">
        <v>0</v>
      </c>
      <c r="BL416" s="5">
        <v>100</v>
      </c>
      <c r="BM416" s="5">
        <v>0</v>
      </c>
      <c r="BN416" s="5" t="s">
        <v>98</v>
      </c>
      <c r="BO416" s="5" t="s">
        <v>97</v>
      </c>
      <c r="BP416" s="5" t="s">
        <v>96</v>
      </c>
      <c r="BQ416" s="5">
        <v>1</v>
      </c>
      <c r="BR416" s="6" t="s">
        <v>97</v>
      </c>
      <c r="BS416" s="6" t="s">
        <v>97</v>
      </c>
      <c r="BT416" s="6" t="s">
        <v>97</v>
      </c>
      <c r="BU416" s="6" t="s">
        <v>97</v>
      </c>
      <c r="BV416" s="6" t="s">
        <v>97</v>
      </c>
      <c r="BW416" s="5">
        <v>7</v>
      </c>
      <c r="BX416" s="5">
        <v>7</v>
      </c>
      <c r="BY416" s="5">
        <v>7</v>
      </c>
      <c r="BZ416" s="5">
        <v>7</v>
      </c>
      <c r="CA416" s="5">
        <v>7</v>
      </c>
      <c r="CB416" s="6" t="s">
        <v>98</v>
      </c>
      <c r="CC416" s="6" t="s">
        <v>96</v>
      </c>
      <c r="CD416" s="6" t="s">
        <v>96</v>
      </c>
      <c r="CE416" s="6" t="s">
        <v>98</v>
      </c>
      <c r="CF416" s="6" t="s">
        <v>96</v>
      </c>
      <c r="CG416" s="6" t="s">
        <v>98</v>
      </c>
      <c r="CH416" s="6" t="s">
        <v>98</v>
      </c>
      <c r="CI416" s="6" t="s">
        <v>98</v>
      </c>
      <c r="CJ416" s="5">
        <v>4</v>
      </c>
      <c r="CK416" s="5">
        <v>7</v>
      </c>
      <c r="CL416" s="5">
        <v>7</v>
      </c>
      <c r="CM416" s="5">
        <v>0</v>
      </c>
      <c r="CN416" s="5">
        <v>13</v>
      </c>
      <c r="CO416" s="5">
        <v>0</v>
      </c>
    </row>
    <row r="417" spans="1:403" x14ac:dyDescent="0.3">
      <c r="A417" s="2" t="s">
        <v>444</v>
      </c>
      <c r="B417" s="2" t="s">
        <v>600</v>
      </c>
      <c r="C417" s="2" t="s">
        <v>651</v>
      </c>
      <c r="D417" s="2" t="s">
        <v>652</v>
      </c>
      <c r="E417" s="6" t="s">
        <v>95</v>
      </c>
      <c r="F417" s="5">
        <v>469</v>
      </c>
      <c r="G417" s="5">
        <v>48</v>
      </c>
      <c r="H417" s="5">
        <v>4</v>
      </c>
      <c r="I417" s="5">
        <v>48</v>
      </c>
      <c r="J417" s="5">
        <v>0</v>
      </c>
      <c r="K417" s="5">
        <v>0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469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48</v>
      </c>
      <c r="Z417" s="5">
        <v>469</v>
      </c>
      <c r="AA417" s="6" t="s">
        <v>96</v>
      </c>
      <c r="AB417" s="6" t="s">
        <v>96</v>
      </c>
      <c r="AC417" s="7"/>
      <c r="AD417" s="7"/>
      <c r="AE417" s="7"/>
      <c r="AF417" s="7"/>
      <c r="AG417" s="7"/>
      <c r="AH417" s="7"/>
      <c r="AI417" s="6" t="s">
        <v>96</v>
      </c>
      <c r="AJ417" s="5"/>
      <c r="AK417" s="8">
        <v>0</v>
      </c>
      <c r="AL417" s="8">
        <v>1</v>
      </c>
      <c r="AM417" s="8">
        <v>0</v>
      </c>
      <c r="AN417" s="8">
        <v>0</v>
      </c>
      <c r="AO417" s="8">
        <v>0</v>
      </c>
      <c r="AP417" s="8">
        <v>0</v>
      </c>
      <c r="AQ417" s="8">
        <v>0</v>
      </c>
      <c r="AR417" s="8">
        <v>0</v>
      </c>
      <c r="AS417" s="8">
        <v>0</v>
      </c>
      <c r="AT417" s="8">
        <v>0</v>
      </c>
      <c r="AU417" s="5">
        <v>100</v>
      </c>
      <c r="AV417" s="5">
        <v>100</v>
      </c>
      <c r="AW417" s="5">
        <v>0</v>
      </c>
      <c r="AX417" s="5">
        <v>0</v>
      </c>
      <c r="AY417" s="5">
        <v>0</v>
      </c>
      <c r="AZ417" s="5">
        <v>0</v>
      </c>
      <c r="BA417" s="5">
        <v>0</v>
      </c>
      <c r="BB417" s="5">
        <v>100</v>
      </c>
      <c r="BC417" s="5">
        <v>0</v>
      </c>
      <c r="BD417" s="5">
        <v>0</v>
      </c>
      <c r="BE417" s="5">
        <v>100</v>
      </c>
      <c r="BF417" s="5">
        <v>60</v>
      </c>
      <c r="BG417" s="5">
        <v>0</v>
      </c>
      <c r="BH417" s="5">
        <v>0</v>
      </c>
      <c r="BI417" s="5">
        <v>0</v>
      </c>
      <c r="BJ417" s="5">
        <v>0</v>
      </c>
      <c r="BK417" s="5">
        <v>0</v>
      </c>
      <c r="BL417" s="5">
        <v>100</v>
      </c>
      <c r="BM417" s="5">
        <v>100</v>
      </c>
      <c r="BN417" s="5">
        <v>2</v>
      </c>
      <c r="BO417" s="5" t="s">
        <v>97</v>
      </c>
      <c r="BP417" s="5" t="s">
        <v>96</v>
      </c>
      <c r="BQ417" s="5">
        <v>8</v>
      </c>
      <c r="BR417" s="6" t="s">
        <v>96</v>
      </c>
      <c r="BS417" s="6" t="s">
        <v>97</v>
      </c>
      <c r="BT417" s="6" t="s">
        <v>97</v>
      </c>
      <c r="BU417" s="6" t="s">
        <v>97</v>
      </c>
      <c r="BV417" s="6" t="s">
        <v>97</v>
      </c>
      <c r="BW417" s="5">
        <v>1</v>
      </c>
      <c r="BX417" s="5">
        <v>1</v>
      </c>
      <c r="BY417" s="5">
        <v>1</v>
      </c>
      <c r="BZ417" s="5">
        <v>5</v>
      </c>
      <c r="CA417" s="5">
        <v>5</v>
      </c>
      <c r="CB417" s="6" t="s">
        <v>98</v>
      </c>
      <c r="CC417" s="6" t="s">
        <v>98</v>
      </c>
      <c r="CD417" s="6" t="s">
        <v>98</v>
      </c>
      <c r="CE417" s="6" t="s">
        <v>98</v>
      </c>
      <c r="CF417" s="6" t="s">
        <v>98</v>
      </c>
      <c r="CG417" s="6" t="s">
        <v>97</v>
      </c>
      <c r="CH417" s="6" t="s">
        <v>97</v>
      </c>
      <c r="CI417" s="6" t="s">
        <v>96</v>
      </c>
      <c r="CJ417" s="5">
        <v>0</v>
      </c>
      <c r="CK417" s="5">
        <v>0</v>
      </c>
      <c r="CL417" s="5">
        <v>0</v>
      </c>
      <c r="CM417" s="5">
        <v>0</v>
      </c>
      <c r="CN417" s="5">
        <v>0</v>
      </c>
      <c r="CO417" s="5">
        <v>0</v>
      </c>
    </row>
    <row r="418" spans="1:403" x14ac:dyDescent="0.3">
      <c r="A418" s="2" t="s">
        <v>444</v>
      </c>
      <c r="B418" s="2" t="s">
        <v>600</v>
      </c>
      <c r="C418" s="2" t="s">
        <v>653</v>
      </c>
      <c r="D418" s="2" t="s">
        <v>110</v>
      </c>
      <c r="E418" s="6" t="s">
        <v>95</v>
      </c>
      <c r="F418" s="6">
        <v>120</v>
      </c>
      <c r="G418" s="5">
        <v>20</v>
      </c>
      <c r="H418" s="5">
        <v>0</v>
      </c>
      <c r="I418" s="5">
        <v>0</v>
      </c>
      <c r="J418" s="6">
        <v>20</v>
      </c>
      <c r="K418" s="6">
        <v>0</v>
      </c>
      <c r="L418" s="5">
        <v>0</v>
      </c>
      <c r="M418" s="5">
        <v>0</v>
      </c>
      <c r="N418" s="5">
        <v>0</v>
      </c>
      <c r="O418" s="5">
        <v>0</v>
      </c>
      <c r="P418" s="6">
        <v>0</v>
      </c>
      <c r="Q418" s="6">
        <v>0</v>
      </c>
      <c r="R418" s="6">
        <v>120</v>
      </c>
      <c r="S418" s="6">
        <v>0</v>
      </c>
      <c r="T418" s="5">
        <v>0</v>
      </c>
      <c r="U418" s="5">
        <v>0</v>
      </c>
      <c r="V418" s="5">
        <v>0</v>
      </c>
      <c r="W418" s="5">
        <v>0</v>
      </c>
      <c r="X418" s="5">
        <v>0</v>
      </c>
      <c r="Y418" s="5">
        <v>0</v>
      </c>
      <c r="Z418" s="5">
        <v>0</v>
      </c>
      <c r="AA418" s="6" t="s">
        <v>96</v>
      </c>
      <c r="AB418" s="6" t="s">
        <v>96</v>
      </c>
      <c r="AC418" s="6"/>
      <c r="AD418" s="6"/>
      <c r="AE418" s="6"/>
      <c r="AF418" s="6"/>
      <c r="AG418" s="6"/>
      <c r="AH418" s="6"/>
      <c r="AI418" s="6" t="s">
        <v>96</v>
      </c>
      <c r="AJ418" s="5"/>
      <c r="AK418" s="8">
        <v>0</v>
      </c>
      <c r="AL418" s="8">
        <v>1</v>
      </c>
      <c r="AM418" s="8">
        <v>0</v>
      </c>
      <c r="AN418" s="8">
        <v>0</v>
      </c>
      <c r="AO418" s="8">
        <v>0</v>
      </c>
      <c r="AP418" s="8">
        <v>0</v>
      </c>
      <c r="AQ418" s="8">
        <v>0</v>
      </c>
      <c r="AR418" s="8">
        <v>0</v>
      </c>
      <c r="AS418" s="8">
        <v>0</v>
      </c>
      <c r="AT418" s="8">
        <v>0</v>
      </c>
      <c r="AU418" s="5">
        <v>100</v>
      </c>
      <c r="AV418" s="5">
        <v>50</v>
      </c>
      <c r="AW418" s="5">
        <v>50</v>
      </c>
      <c r="AX418" s="5">
        <v>0</v>
      </c>
      <c r="AY418" s="5">
        <v>0</v>
      </c>
      <c r="AZ418" s="5">
        <v>0</v>
      </c>
      <c r="BA418" s="5">
        <v>0</v>
      </c>
      <c r="BB418" s="5">
        <v>0</v>
      </c>
      <c r="BC418" s="5">
        <v>0</v>
      </c>
      <c r="BD418" s="5">
        <v>100</v>
      </c>
      <c r="BE418" s="5">
        <v>100</v>
      </c>
      <c r="BF418" s="5">
        <v>100</v>
      </c>
      <c r="BG418" s="5">
        <v>100</v>
      </c>
      <c r="BH418" s="5">
        <v>100</v>
      </c>
      <c r="BI418" s="5">
        <v>0</v>
      </c>
      <c r="BJ418" s="5">
        <v>0</v>
      </c>
      <c r="BK418" s="5">
        <v>0</v>
      </c>
      <c r="BL418" s="5">
        <v>100</v>
      </c>
      <c r="BM418" s="5">
        <v>100</v>
      </c>
      <c r="BN418" s="5">
        <v>2</v>
      </c>
      <c r="BO418" s="5" t="s">
        <v>96</v>
      </c>
      <c r="BP418" s="5" t="s">
        <v>97</v>
      </c>
      <c r="BQ418" s="5" t="s">
        <v>98</v>
      </c>
      <c r="BR418" s="6" t="s">
        <v>96</v>
      </c>
      <c r="BS418" s="6" t="s">
        <v>97</v>
      </c>
      <c r="BT418" s="6" t="s">
        <v>97</v>
      </c>
      <c r="BU418" s="6" t="s">
        <v>97</v>
      </c>
      <c r="BV418" s="6" t="s">
        <v>97</v>
      </c>
      <c r="BW418" s="5">
        <v>0.5</v>
      </c>
      <c r="BX418" s="5">
        <v>0</v>
      </c>
      <c r="BY418" s="5">
        <v>0</v>
      </c>
      <c r="BZ418" s="5">
        <v>10</v>
      </c>
      <c r="CA418" s="5">
        <v>10</v>
      </c>
      <c r="CB418" s="6" t="s">
        <v>96</v>
      </c>
      <c r="CC418" s="5" t="s">
        <v>98</v>
      </c>
      <c r="CD418" s="6" t="s">
        <v>96</v>
      </c>
      <c r="CE418" s="6" t="s">
        <v>98</v>
      </c>
      <c r="CF418" s="14" t="s">
        <v>366</v>
      </c>
      <c r="CG418" s="6" t="s">
        <v>97</v>
      </c>
      <c r="CH418" s="6" t="s">
        <v>97</v>
      </c>
      <c r="CI418" s="6" t="s">
        <v>98</v>
      </c>
      <c r="CJ418" s="5">
        <v>10</v>
      </c>
      <c r="CK418" s="5">
        <v>10</v>
      </c>
      <c r="CL418" s="5">
        <v>10</v>
      </c>
      <c r="CM418" s="5">
        <v>0.5</v>
      </c>
      <c r="CN418" s="5">
        <v>10</v>
      </c>
      <c r="CO418" s="5">
        <v>0.2</v>
      </c>
    </row>
    <row r="419" spans="1:403" x14ac:dyDescent="0.3">
      <c r="A419" s="2" t="s">
        <v>444</v>
      </c>
      <c r="B419" s="2" t="s">
        <v>600</v>
      </c>
      <c r="C419" s="2" t="s">
        <v>654</v>
      </c>
      <c r="D419" s="2" t="s">
        <v>655</v>
      </c>
      <c r="E419" s="6" t="s">
        <v>102</v>
      </c>
      <c r="F419" s="5">
        <v>58</v>
      </c>
      <c r="G419" s="5">
        <v>5</v>
      </c>
      <c r="H419" s="5">
        <v>0</v>
      </c>
      <c r="I419" s="5">
        <v>0</v>
      </c>
      <c r="J419" s="5">
        <v>2</v>
      </c>
      <c r="K419" s="5">
        <v>3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22</v>
      </c>
      <c r="S419" s="5">
        <v>36</v>
      </c>
      <c r="T419" s="5">
        <v>0</v>
      </c>
      <c r="U419" s="5">
        <v>0</v>
      </c>
      <c r="V419" s="5">
        <v>0</v>
      </c>
      <c r="W419" s="5">
        <v>0</v>
      </c>
      <c r="X419" s="5">
        <v>0</v>
      </c>
      <c r="Y419" s="5">
        <v>0</v>
      </c>
      <c r="Z419" s="6">
        <v>0</v>
      </c>
      <c r="AA419" s="6" t="s">
        <v>96</v>
      </c>
      <c r="AB419" s="6" t="s">
        <v>97</v>
      </c>
      <c r="AC419" s="7"/>
      <c r="AD419" s="7"/>
      <c r="AE419" s="7"/>
      <c r="AF419" s="7"/>
      <c r="AG419" s="7"/>
      <c r="AH419" s="7"/>
      <c r="AI419" s="6" t="s">
        <v>96</v>
      </c>
      <c r="AJ419" s="5"/>
      <c r="AK419" s="8">
        <v>0</v>
      </c>
      <c r="AL419" s="8">
        <v>0</v>
      </c>
      <c r="AM419" s="8">
        <v>0</v>
      </c>
      <c r="AN419" s="8">
        <v>0</v>
      </c>
      <c r="AO419" s="8">
        <v>0</v>
      </c>
      <c r="AP419" s="8">
        <v>0</v>
      </c>
      <c r="AQ419" s="8">
        <v>0</v>
      </c>
      <c r="AR419" s="8">
        <v>1</v>
      </c>
      <c r="AS419" s="8">
        <v>0</v>
      </c>
      <c r="AT419" s="8">
        <v>0</v>
      </c>
      <c r="AU419" s="5">
        <v>100</v>
      </c>
      <c r="AV419" s="5">
        <v>0</v>
      </c>
      <c r="AW419" s="5">
        <v>100</v>
      </c>
      <c r="AX419" s="5">
        <v>0</v>
      </c>
      <c r="AY419" s="5">
        <v>0</v>
      </c>
      <c r="AZ419" s="5">
        <v>100</v>
      </c>
      <c r="BA419" s="5">
        <v>0</v>
      </c>
      <c r="BB419" s="5">
        <v>0</v>
      </c>
      <c r="BC419" s="5">
        <v>0</v>
      </c>
      <c r="BD419" s="5">
        <v>100</v>
      </c>
      <c r="BE419" s="5">
        <v>100</v>
      </c>
      <c r="BF419" s="5">
        <v>100</v>
      </c>
      <c r="BG419" s="5">
        <v>100</v>
      </c>
      <c r="BH419" s="5">
        <v>100</v>
      </c>
      <c r="BI419" s="5">
        <v>0</v>
      </c>
      <c r="BJ419" s="5">
        <v>0</v>
      </c>
      <c r="BK419" s="5">
        <v>0</v>
      </c>
      <c r="BL419" s="5">
        <v>100</v>
      </c>
      <c r="BM419" s="5">
        <v>100</v>
      </c>
      <c r="BN419" s="5">
        <v>1</v>
      </c>
      <c r="BO419" s="5" t="s">
        <v>97</v>
      </c>
      <c r="BP419" s="5" t="s">
        <v>97</v>
      </c>
      <c r="BQ419" s="5" t="s">
        <v>98</v>
      </c>
      <c r="BR419" s="6" t="s">
        <v>96</v>
      </c>
      <c r="BS419" s="6" t="s">
        <v>97</v>
      </c>
      <c r="BT419" s="6" t="s">
        <v>97</v>
      </c>
      <c r="BU419" s="6" t="s">
        <v>97</v>
      </c>
      <c r="BV419" s="6" t="s">
        <v>97</v>
      </c>
      <c r="BW419" s="5">
        <v>1</v>
      </c>
      <c r="BX419" s="5">
        <v>1</v>
      </c>
      <c r="BY419" s="5">
        <v>1</v>
      </c>
      <c r="BZ419" s="5">
        <v>8</v>
      </c>
      <c r="CA419" s="5">
        <v>8</v>
      </c>
      <c r="CB419" s="6" t="s">
        <v>98</v>
      </c>
      <c r="CC419" s="6" t="s">
        <v>98</v>
      </c>
      <c r="CD419" s="6" t="s">
        <v>98</v>
      </c>
      <c r="CE419" s="6" t="s">
        <v>96</v>
      </c>
      <c r="CF419" s="6" t="s">
        <v>96</v>
      </c>
      <c r="CG419" s="6" t="s">
        <v>96</v>
      </c>
      <c r="CH419" s="6" t="s">
        <v>96</v>
      </c>
      <c r="CI419" s="6" t="s">
        <v>97</v>
      </c>
      <c r="CJ419" s="5">
        <v>0</v>
      </c>
      <c r="CK419" s="5">
        <v>7</v>
      </c>
      <c r="CL419" s="5">
        <v>7</v>
      </c>
      <c r="CM419" s="5">
        <v>0</v>
      </c>
      <c r="CN419" s="5">
        <v>7</v>
      </c>
      <c r="CO419" s="5">
        <v>0</v>
      </c>
    </row>
    <row r="420" spans="1:403" x14ac:dyDescent="0.3">
      <c r="A420" s="2" t="s">
        <v>444</v>
      </c>
      <c r="B420" s="2" t="s">
        <v>600</v>
      </c>
      <c r="C420" s="2" t="s">
        <v>654</v>
      </c>
      <c r="D420" s="2" t="s">
        <v>656</v>
      </c>
      <c r="E420" s="6" t="s">
        <v>102</v>
      </c>
      <c r="F420" s="5">
        <v>31</v>
      </c>
      <c r="G420" s="5">
        <v>3</v>
      </c>
      <c r="H420" s="5">
        <v>0</v>
      </c>
      <c r="I420" s="5">
        <v>0</v>
      </c>
      <c r="J420" s="5">
        <v>1</v>
      </c>
      <c r="K420" s="5">
        <v>2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11</v>
      </c>
      <c r="S420" s="5">
        <v>20</v>
      </c>
      <c r="T420" s="5">
        <v>0</v>
      </c>
      <c r="U420" s="5">
        <v>0</v>
      </c>
      <c r="V420" s="5">
        <v>0</v>
      </c>
      <c r="W420" s="5">
        <v>0</v>
      </c>
      <c r="X420" s="5">
        <v>0</v>
      </c>
      <c r="Y420" s="5">
        <v>0</v>
      </c>
      <c r="Z420" s="6">
        <v>0</v>
      </c>
      <c r="AA420" s="6" t="s">
        <v>96</v>
      </c>
      <c r="AB420" s="6" t="s">
        <v>97</v>
      </c>
      <c r="AC420" s="7"/>
      <c r="AD420" s="7"/>
      <c r="AE420" s="7"/>
      <c r="AF420" s="7"/>
      <c r="AG420" s="7"/>
      <c r="AH420" s="7"/>
      <c r="AI420" s="6" t="s">
        <v>96</v>
      </c>
      <c r="AJ420" s="5"/>
      <c r="AK420" s="8">
        <v>1</v>
      </c>
      <c r="AL420" s="8">
        <v>0</v>
      </c>
      <c r="AM420" s="8">
        <v>0</v>
      </c>
      <c r="AN420" s="8">
        <v>0</v>
      </c>
      <c r="AO420" s="8">
        <v>0</v>
      </c>
      <c r="AP420" s="8">
        <v>0</v>
      </c>
      <c r="AQ420" s="8">
        <v>0</v>
      </c>
      <c r="AR420" s="8">
        <v>0</v>
      </c>
      <c r="AS420" s="8">
        <v>0</v>
      </c>
      <c r="AT420" s="8">
        <v>0</v>
      </c>
      <c r="AU420" s="5">
        <v>100</v>
      </c>
      <c r="AV420" s="5">
        <v>0</v>
      </c>
      <c r="AW420" s="5">
        <v>100</v>
      </c>
      <c r="AX420" s="5">
        <v>0</v>
      </c>
      <c r="AY420" s="5">
        <v>0</v>
      </c>
      <c r="AZ420" s="5">
        <v>100</v>
      </c>
      <c r="BA420" s="5">
        <v>0</v>
      </c>
      <c r="BB420" s="5">
        <v>0</v>
      </c>
      <c r="BC420" s="5">
        <v>0</v>
      </c>
      <c r="BD420" s="5">
        <v>100</v>
      </c>
      <c r="BE420" s="5">
        <v>100</v>
      </c>
      <c r="BF420" s="5">
        <v>100</v>
      </c>
      <c r="BG420" s="5">
        <v>100</v>
      </c>
      <c r="BH420" s="5">
        <v>100</v>
      </c>
      <c r="BI420" s="5">
        <v>0</v>
      </c>
      <c r="BJ420" s="5">
        <v>0</v>
      </c>
      <c r="BK420" s="5">
        <v>0</v>
      </c>
      <c r="BL420" s="5">
        <v>100</v>
      </c>
      <c r="BM420" s="5">
        <v>100</v>
      </c>
      <c r="BN420" s="5">
        <v>2</v>
      </c>
      <c r="BO420" s="5" t="s">
        <v>97</v>
      </c>
      <c r="BP420" s="5" t="s">
        <v>97</v>
      </c>
      <c r="BQ420" s="5" t="s">
        <v>98</v>
      </c>
      <c r="BR420" s="6" t="s">
        <v>96</v>
      </c>
      <c r="BS420" s="6" t="s">
        <v>97</v>
      </c>
      <c r="BT420" s="6" t="s">
        <v>97</v>
      </c>
      <c r="BU420" s="6" t="s">
        <v>97</v>
      </c>
      <c r="BV420" s="6" t="s">
        <v>97</v>
      </c>
      <c r="BW420" s="5">
        <v>1</v>
      </c>
      <c r="BX420" s="5">
        <v>1</v>
      </c>
      <c r="BY420" s="5">
        <v>1</v>
      </c>
      <c r="BZ420" s="5">
        <v>8</v>
      </c>
      <c r="CA420" s="5">
        <v>8</v>
      </c>
      <c r="CB420" s="6" t="s">
        <v>98</v>
      </c>
      <c r="CC420" s="6" t="s">
        <v>98</v>
      </c>
      <c r="CD420" s="6" t="s">
        <v>98</v>
      </c>
      <c r="CE420" s="6" t="s">
        <v>96</v>
      </c>
      <c r="CF420" s="6" t="s">
        <v>96</v>
      </c>
      <c r="CG420" s="6" t="s">
        <v>96</v>
      </c>
      <c r="CH420" s="6" t="s">
        <v>96</v>
      </c>
      <c r="CI420" s="6" t="s">
        <v>97</v>
      </c>
      <c r="CJ420" s="5">
        <v>0</v>
      </c>
      <c r="CK420" s="5">
        <v>7</v>
      </c>
      <c r="CL420" s="5">
        <v>7</v>
      </c>
      <c r="CM420" s="5">
        <v>0</v>
      </c>
      <c r="CN420" s="5">
        <v>7</v>
      </c>
      <c r="CO420" s="5">
        <v>0</v>
      </c>
    </row>
    <row r="421" spans="1:403" x14ac:dyDescent="0.3">
      <c r="A421" s="2" t="s">
        <v>444</v>
      </c>
      <c r="B421" s="2" t="s">
        <v>600</v>
      </c>
      <c r="C421" s="2" t="s">
        <v>657</v>
      </c>
      <c r="D421" s="2" t="s">
        <v>317</v>
      </c>
      <c r="E421" s="6" t="s">
        <v>95</v>
      </c>
      <c r="F421" s="5">
        <v>450</v>
      </c>
      <c r="G421" s="5">
        <v>44</v>
      </c>
      <c r="H421" s="5">
        <v>0</v>
      </c>
      <c r="I421" s="5">
        <v>0</v>
      </c>
      <c r="J421" s="5">
        <v>10</v>
      </c>
      <c r="K421" s="5">
        <v>26</v>
      </c>
      <c r="L421" s="5">
        <v>0</v>
      </c>
      <c r="M421" s="5">
        <v>0</v>
      </c>
      <c r="N421" s="5">
        <v>0</v>
      </c>
      <c r="O421" s="5">
        <v>0</v>
      </c>
      <c r="P421" s="5">
        <v>8</v>
      </c>
      <c r="Q421" s="5">
        <v>0</v>
      </c>
      <c r="R421" s="5">
        <v>100</v>
      </c>
      <c r="S421" s="5">
        <v>300</v>
      </c>
      <c r="T421" s="5">
        <v>0</v>
      </c>
      <c r="U421" s="5">
        <v>0</v>
      </c>
      <c r="V421" s="5">
        <v>0</v>
      </c>
      <c r="W421" s="5">
        <v>0</v>
      </c>
      <c r="X421" s="5">
        <v>50</v>
      </c>
      <c r="Y421" s="5">
        <v>0</v>
      </c>
      <c r="Z421" s="6">
        <v>0</v>
      </c>
      <c r="AA421" s="6" t="s">
        <v>96</v>
      </c>
      <c r="AB421" s="6" t="s">
        <v>96</v>
      </c>
      <c r="AC421" s="7"/>
      <c r="AD421" s="7"/>
      <c r="AE421" s="7"/>
      <c r="AF421" s="7"/>
      <c r="AG421" s="7"/>
      <c r="AH421" s="7"/>
      <c r="AI421" s="6" t="s">
        <v>96</v>
      </c>
      <c r="AJ421" s="5"/>
      <c r="AK421" s="8">
        <v>0.7</v>
      </c>
      <c r="AL421" s="8">
        <v>0.1</v>
      </c>
      <c r="AM421" s="8">
        <v>0</v>
      </c>
      <c r="AN421" s="8">
        <v>0</v>
      </c>
      <c r="AO421" s="8">
        <v>0</v>
      </c>
      <c r="AP421" s="8">
        <v>0.1</v>
      </c>
      <c r="AQ421" s="8">
        <v>0</v>
      </c>
      <c r="AR421" s="8">
        <v>0</v>
      </c>
      <c r="AS421" s="8">
        <v>0</v>
      </c>
      <c r="AT421" s="8">
        <v>0.1</v>
      </c>
      <c r="AU421" s="5">
        <v>100</v>
      </c>
      <c r="AV421" s="5">
        <v>60</v>
      </c>
      <c r="AW421" s="5">
        <v>40</v>
      </c>
      <c r="AX421" s="5">
        <v>0</v>
      </c>
      <c r="AY421" s="5">
        <v>0</v>
      </c>
      <c r="AZ421" s="5">
        <v>0</v>
      </c>
      <c r="BA421" s="5">
        <v>0</v>
      </c>
      <c r="BB421" s="5">
        <v>0</v>
      </c>
      <c r="BC421" s="5">
        <v>100</v>
      </c>
      <c r="BD421" s="5">
        <v>0</v>
      </c>
      <c r="BE421" s="5">
        <v>100</v>
      </c>
      <c r="BF421" s="5">
        <v>100</v>
      </c>
      <c r="BG421" s="5">
        <v>100</v>
      </c>
      <c r="BH421" s="5">
        <v>100</v>
      </c>
      <c r="BI421" s="5">
        <v>10</v>
      </c>
      <c r="BJ421" s="5">
        <v>0</v>
      </c>
      <c r="BK421" s="5">
        <v>0</v>
      </c>
      <c r="BL421" s="5">
        <v>100</v>
      </c>
      <c r="BM421" s="5">
        <v>100</v>
      </c>
      <c r="BN421" s="5">
        <v>2</v>
      </c>
      <c r="BO421" s="5" t="s">
        <v>96</v>
      </c>
      <c r="BP421" s="5" t="s">
        <v>97</v>
      </c>
      <c r="BQ421" s="5" t="s">
        <v>98</v>
      </c>
      <c r="BR421" s="6" t="s">
        <v>96</v>
      </c>
      <c r="BS421" s="6" t="s">
        <v>97</v>
      </c>
      <c r="BT421" s="6" t="s">
        <v>97</v>
      </c>
      <c r="BU421" s="6" t="s">
        <v>97</v>
      </c>
      <c r="BV421" s="6" t="s">
        <v>97</v>
      </c>
      <c r="BW421" s="5">
        <v>1</v>
      </c>
      <c r="BX421" s="5">
        <v>1</v>
      </c>
      <c r="BY421" s="5">
        <v>1</v>
      </c>
      <c r="BZ421" s="5">
        <v>3</v>
      </c>
      <c r="CA421" s="5">
        <v>3</v>
      </c>
      <c r="CB421" s="6" t="s">
        <v>97</v>
      </c>
      <c r="CC421" s="6" t="s">
        <v>97</v>
      </c>
      <c r="CD421" s="6" t="s">
        <v>97</v>
      </c>
      <c r="CE421" s="6" t="s">
        <v>98</v>
      </c>
      <c r="CF421" s="6" t="s">
        <v>96</v>
      </c>
      <c r="CG421" s="6" t="s">
        <v>96</v>
      </c>
      <c r="CH421" s="6" t="s">
        <v>96</v>
      </c>
      <c r="CI421" s="7" t="s">
        <v>98</v>
      </c>
      <c r="CJ421" s="5">
        <v>1</v>
      </c>
      <c r="CK421" s="5">
        <v>7</v>
      </c>
      <c r="CL421" s="5">
        <v>7</v>
      </c>
      <c r="CM421" s="5">
        <v>0</v>
      </c>
      <c r="CN421" s="5">
        <v>0</v>
      </c>
      <c r="CO421" s="5">
        <v>0</v>
      </c>
    </row>
    <row r="422" spans="1:403" x14ac:dyDescent="0.3">
      <c r="A422" s="2" t="s">
        <v>444</v>
      </c>
      <c r="B422" s="2" t="s">
        <v>600</v>
      </c>
      <c r="C422" s="2" t="s">
        <v>658</v>
      </c>
      <c r="D422" s="2" t="s">
        <v>108</v>
      </c>
      <c r="E422" s="6" t="s">
        <v>95</v>
      </c>
      <c r="F422" s="5">
        <v>529</v>
      </c>
      <c r="G422" s="5">
        <v>62</v>
      </c>
      <c r="H422" s="5">
        <v>2</v>
      </c>
      <c r="I422" s="5">
        <v>40</v>
      </c>
      <c r="J422" s="5">
        <v>4</v>
      </c>
      <c r="K422" s="5">
        <v>3</v>
      </c>
      <c r="L422" s="5">
        <v>0</v>
      </c>
      <c r="M422" s="5">
        <v>0</v>
      </c>
      <c r="N422" s="5">
        <v>15</v>
      </c>
      <c r="O422" s="5">
        <v>0</v>
      </c>
      <c r="P422" s="5">
        <v>0</v>
      </c>
      <c r="Q422" s="5">
        <v>291</v>
      </c>
      <c r="R422" s="5">
        <v>56</v>
      </c>
      <c r="S422" s="5">
        <v>45</v>
      </c>
      <c r="T422" s="5">
        <v>0</v>
      </c>
      <c r="U422" s="5">
        <v>0</v>
      </c>
      <c r="V422" s="5">
        <v>137</v>
      </c>
      <c r="W422" s="5">
        <v>0</v>
      </c>
      <c r="X422" s="5">
        <v>0</v>
      </c>
      <c r="Y422" s="5">
        <v>40</v>
      </c>
      <c r="Z422" s="5">
        <v>291</v>
      </c>
      <c r="AA422" s="6" t="s">
        <v>96</v>
      </c>
      <c r="AB422" s="6" t="s">
        <v>97</v>
      </c>
      <c r="AC422" s="7"/>
      <c r="AD422" s="7"/>
      <c r="AE422" s="7"/>
      <c r="AF422" s="7"/>
      <c r="AG422" s="7"/>
      <c r="AH422" s="7"/>
      <c r="AI422" s="6" t="s">
        <v>96</v>
      </c>
      <c r="AJ422" s="5"/>
      <c r="AK422" s="8">
        <v>0.04</v>
      </c>
      <c r="AL422" s="8">
        <v>0.95</v>
      </c>
      <c r="AM422" s="8">
        <v>0.01</v>
      </c>
      <c r="AN422" s="8">
        <v>0</v>
      </c>
      <c r="AO422" s="8">
        <v>0</v>
      </c>
      <c r="AP422" s="8">
        <v>0</v>
      </c>
      <c r="AQ422" s="8">
        <v>0</v>
      </c>
      <c r="AR422" s="8">
        <v>0</v>
      </c>
      <c r="AS422" s="8">
        <v>0</v>
      </c>
      <c r="AT422" s="8">
        <v>0</v>
      </c>
      <c r="AU422" s="5">
        <v>100</v>
      </c>
      <c r="AV422" s="5">
        <v>35</v>
      </c>
      <c r="AW422" s="5">
        <v>45</v>
      </c>
      <c r="AX422" s="5">
        <v>20</v>
      </c>
      <c r="AY422" s="5">
        <v>0</v>
      </c>
      <c r="AZ422" s="5">
        <v>100</v>
      </c>
      <c r="BA422" s="5">
        <v>35</v>
      </c>
      <c r="BB422" s="5">
        <v>0</v>
      </c>
      <c r="BC422" s="5">
        <v>0</v>
      </c>
      <c r="BD422" s="5">
        <v>65</v>
      </c>
      <c r="BE422" s="5">
        <v>100</v>
      </c>
      <c r="BF422" s="5">
        <v>45</v>
      </c>
      <c r="BG422" s="5">
        <v>0</v>
      </c>
      <c r="BH422" s="5">
        <v>5</v>
      </c>
      <c r="BI422" s="5">
        <v>5</v>
      </c>
      <c r="BJ422" s="5">
        <v>0</v>
      </c>
      <c r="BK422" s="5">
        <v>5</v>
      </c>
      <c r="BL422" s="5">
        <v>95</v>
      </c>
      <c r="BM422" s="5">
        <v>100</v>
      </c>
      <c r="BN422" s="5">
        <v>2</v>
      </c>
      <c r="BO422" s="5" t="s">
        <v>97</v>
      </c>
      <c r="BP422" s="5" t="s">
        <v>96</v>
      </c>
      <c r="BQ422" s="5">
        <v>10</v>
      </c>
      <c r="BR422" s="6" t="s">
        <v>97</v>
      </c>
      <c r="BS422" s="6" t="s">
        <v>97</v>
      </c>
      <c r="BT422" s="6" t="s">
        <v>97</v>
      </c>
      <c r="BU422" s="6" t="s">
        <v>97</v>
      </c>
      <c r="BV422" s="6" t="s">
        <v>97</v>
      </c>
      <c r="BW422" s="5">
        <v>3</v>
      </c>
      <c r="BX422" s="5">
        <v>0</v>
      </c>
      <c r="BY422" s="5">
        <v>2</v>
      </c>
      <c r="BZ422" s="5">
        <v>17</v>
      </c>
      <c r="CA422" s="5">
        <v>17</v>
      </c>
      <c r="CB422" s="6" t="s">
        <v>98</v>
      </c>
      <c r="CC422" s="6" t="s">
        <v>98</v>
      </c>
      <c r="CD422" s="6" t="s">
        <v>96</v>
      </c>
      <c r="CE422" s="6" t="s">
        <v>96</v>
      </c>
      <c r="CF422" s="6" t="s">
        <v>96</v>
      </c>
      <c r="CG422" s="6" t="s">
        <v>97</v>
      </c>
      <c r="CH422" s="6" t="s">
        <v>97</v>
      </c>
      <c r="CI422" s="7" t="s">
        <v>98</v>
      </c>
      <c r="CJ422" s="5">
        <v>2</v>
      </c>
      <c r="CK422" s="5">
        <v>12</v>
      </c>
      <c r="CL422" s="5">
        <v>12</v>
      </c>
      <c r="CM422" s="5">
        <v>0</v>
      </c>
      <c r="CN422" s="5">
        <v>10</v>
      </c>
      <c r="CO422" s="5">
        <v>0</v>
      </c>
    </row>
    <row r="423" spans="1:403" x14ac:dyDescent="0.3">
      <c r="A423" s="2" t="s">
        <v>444</v>
      </c>
      <c r="B423" s="2" t="s">
        <v>600</v>
      </c>
      <c r="C423" s="2" t="s">
        <v>1640</v>
      </c>
      <c r="D423" s="6" t="s">
        <v>1555</v>
      </c>
      <c r="E423" s="6" t="s">
        <v>102</v>
      </c>
      <c r="F423" s="6">
        <v>327</v>
      </c>
      <c r="G423" s="72">
        <f>82*72%</f>
        <v>59.04</v>
      </c>
      <c r="H423" s="6" t="s">
        <v>98</v>
      </c>
      <c r="I423" s="6" t="s">
        <v>98</v>
      </c>
      <c r="J423" s="6" t="s">
        <v>98</v>
      </c>
      <c r="K423" s="6" t="s">
        <v>98</v>
      </c>
      <c r="L423" s="6" t="s">
        <v>98</v>
      </c>
      <c r="M423" s="6" t="s">
        <v>98</v>
      </c>
      <c r="N423" s="6" t="s">
        <v>98</v>
      </c>
      <c r="O423" s="6" t="s">
        <v>98</v>
      </c>
      <c r="P423" s="6" t="s">
        <v>98</v>
      </c>
      <c r="Q423" s="6" t="s">
        <v>98</v>
      </c>
      <c r="R423" s="6" t="s">
        <v>98</v>
      </c>
      <c r="S423" s="6" t="s">
        <v>98</v>
      </c>
      <c r="T423" s="6" t="s">
        <v>98</v>
      </c>
      <c r="U423" s="6" t="s">
        <v>98</v>
      </c>
      <c r="V423" s="6" t="s">
        <v>98</v>
      </c>
      <c r="W423" s="6" t="s">
        <v>98</v>
      </c>
      <c r="X423" s="6" t="s">
        <v>98</v>
      </c>
      <c r="Y423" s="6">
        <v>0</v>
      </c>
      <c r="Z423" s="6">
        <v>0</v>
      </c>
      <c r="AA423" s="6" t="s">
        <v>98</v>
      </c>
      <c r="AB423" s="6" t="s">
        <v>98</v>
      </c>
      <c r="AC423" s="7"/>
      <c r="AD423" s="7"/>
      <c r="AE423" s="7"/>
      <c r="AF423" s="7"/>
      <c r="AG423" s="7"/>
      <c r="AH423" s="7"/>
      <c r="AI423" s="6" t="s">
        <v>96</v>
      </c>
      <c r="AJ423" s="5"/>
      <c r="AK423" s="6" t="s">
        <v>98</v>
      </c>
      <c r="AL423" s="6" t="s">
        <v>98</v>
      </c>
      <c r="AM423" s="6" t="s">
        <v>98</v>
      </c>
      <c r="AN423" s="6" t="s">
        <v>98</v>
      </c>
      <c r="AO423" s="6" t="s">
        <v>98</v>
      </c>
      <c r="AP423" s="6" t="s">
        <v>98</v>
      </c>
      <c r="AQ423" s="6" t="s">
        <v>98</v>
      </c>
      <c r="AR423" s="6" t="s">
        <v>98</v>
      </c>
      <c r="AS423" s="6" t="s">
        <v>98</v>
      </c>
      <c r="AT423" s="6" t="s">
        <v>98</v>
      </c>
      <c r="AU423" s="6">
        <v>98</v>
      </c>
      <c r="AV423" s="6">
        <v>70</v>
      </c>
      <c r="AW423" s="6">
        <v>30</v>
      </c>
      <c r="AX423" s="6">
        <v>0</v>
      </c>
      <c r="AY423" s="6">
        <v>0</v>
      </c>
      <c r="AZ423" s="6">
        <v>0</v>
      </c>
      <c r="BA423" s="6">
        <v>0</v>
      </c>
      <c r="BB423" s="6">
        <v>75</v>
      </c>
      <c r="BC423" s="6">
        <v>0</v>
      </c>
      <c r="BD423" s="6">
        <v>25</v>
      </c>
      <c r="BE423" s="6">
        <v>100</v>
      </c>
      <c r="BF423" s="6">
        <v>95</v>
      </c>
      <c r="BG423" s="6">
        <v>100</v>
      </c>
      <c r="BH423" s="6">
        <v>100</v>
      </c>
      <c r="BI423" s="6">
        <v>50</v>
      </c>
      <c r="BJ423" s="6">
        <v>0</v>
      </c>
      <c r="BK423" s="6">
        <v>50</v>
      </c>
      <c r="BL423" s="6">
        <v>50</v>
      </c>
      <c r="BM423" s="6">
        <v>100</v>
      </c>
      <c r="BN423" s="6">
        <v>2</v>
      </c>
      <c r="BO423" s="6" t="s">
        <v>96</v>
      </c>
      <c r="BP423" s="6" t="s">
        <v>96</v>
      </c>
      <c r="BQ423" s="6">
        <v>2</v>
      </c>
      <c r="BR423" s="6" t="s">
        <v>96</v>
      </c>
      <c r="BS423" s="6" t="s">
        <v>96</v>
      </c>
      <c r="BT423" s="6" t="s">
        <v>97</v>
      </c>
      <c r="BU423" s="6" t="s">
        <v>97</v>
      </c>
      <c r="BV423" s="6" t="s">
        <v>97</v>
      </c>
      <c r="BW423" s="6">
        <v>2</v>
      </c>
      <c r="BX423" s="6">
        <v>6</v>
      </c>
      <c r="BY423" s="6">
        <v>6</v>
      </c>
      <c r="BZ423" s="6">
        <v>21</v>
      </c>
      <c r="CA423" s="6">
        <v>21</v>
      </c>
      <c r="CB423" s="6" t="s">
        <v>98</v>
      </c>
      <c r="CC423" s="6" t="s">
        <v>98</v>
      </c>
      <c r="CD423" s="6" t="s">
        <v>98</v>
      </c>
      <c r="CE423" s="6" t="s">
        <v>98</v>
      </c>
      <c r="CF423" s="6" t="s">
        <v>98</v>
      </c>
      <c r="CG423" s="6" t="s">
        <v>98</v>
      </c>
      <c r="CH423" s="6" t="s">
        <v>98</v>
      </c>
      <c r="CI423" s="6" t="s">
        <v>98</v>
      </c>
      <c r="CJ423" s="6">
        <v>5</v>
      </c>
      <c r="CK423" s="6">
        <v>5</v>
      </c>
      <c r="CL423" s="6">
        <v>23</v>
      </c>
      <c r="CM423" s="6">
        <v>0</v>
      </c>
      <c r="CN423" s="6">
        <v>23</v>
      </c>
      <c r="CO423" s="6">
        <v>0</v>
      </c>
      <c r="CP423" s="37"/>
      <c r="CQ423" s="37"/>
      <c r="CR423" s="37"/>
      <c r="CS423" s="37"/>
      <c r="CT423" s="37"/>
      <c r="CU423" s="37"/>
      <c r="CV423" s="37"/>
      <c r="CW423" s="37"/>
      <c r="CX423" s="37"/>
      <c r="CY423" s="37"/>
      <c r="CZ423" s="37"/>
      <c r="DA423" s="37"/>
      <c r="DB423" s="37"/>
      <c r="DC423" s="37"/>
      <c r="DD423" s="37"/>
      <c r="DE423" s="37"/>
      <c r="DF423" s="37"/>
      <c r="DG423" s="37"/>
      <c r="DH423" s="37"/>
      <c r="DI423" s="37"/>
      <c r="DJ423" s="37"/>
      <c r="DK423" s="37"/>
      <c r="DL423" s="37"/>
      <c r="DM423" s="37"/>
      <c r="DN423" s="37"/>
      <c r="DO423" s="37"/>
      <c r="DP423" s="37"/>
      <c r="DQ423" s="37"/>
      <c r="DR423" s="37"/>
      <c r="DS423" s="37"/>
      <c r="DT423" s="37"/>
      <c r="DU423" s="37"/>
      <c r="DV423" s="37"/>
      <c r="DW423" s="37"/>
      <c r="DX423" s="37"/>
      <c r="DY423" s="37"/>
      <c r="DZ423" s="37"/>
      <c r="EA423" s="37"/>
      <c r="EB423" s="37"/>
      <c r="EC423" s="37"/>
      <c r="ED423" s="37"/>
      <c r="EE423" s="37"/>
      <c r="EF423" s="37"/>
      <c r="EG423" s="37"/>
      <c r="EH423" s="37"/>
      <c r="EI423" s="37"/>
      <c r="EJ423" s="37"/>
      <c r="EK423" s="37"/>
      <c r="EL423" s="37"/>
      <c r="EM423" s="37"/>
      <c r="EN423" s="37"/>
      <c r="EO423" s="37"/>
      <c r="EP423" s="37"/>
      <c r="EQ423" s="37"/>
      <c r="ER423" s="37"/>
      <c r="ES423" s="37"/>
      <c r="ET423" s="37"/>
      <c r="EU423" s="37"/>
      <c r="EV423" s="37"/>
      <c r="EW423" s="37"/>
      <c r="EX423" s="37"/>
      <c r="EY423" s="37"/>
      <c r="EZ423" s="37"/>
      <c r="FA423" s="37"/>
      <c r="FB423" s="37"/>
      <c r="FC423" s="37"/>
      <c r="FD423" s="37"/>
      <c r="FE423" s="37"/>
      <c r="FF423" s="37"/>
      <c r="FG423" s="37"/>
      <c r="FH423" s="37"/>
      <c r="FI423" s="37"/>
      <c r="FJ423" s="37"/>
      <c r="FK423" s="37"/>
      <c r="FL423" s="37"/>
      <c r="FM423" s="37"/>
      <c r="FN423" s="37"/>
      <c r="FO423" s="37"/>
      <c r="FP423" s="37"/>
      <c r="FQ423" s="37"/>
      <c r="FR423" s="37"/>
      <c r="FS423" s="37"/>
      <c r="FT423" s="37"/>
      <c r="FU423" s="37"/>
      <c r="FV423" s="37"/>
      <c r="FW423" s="37"/>
      <c r="FX423" s="37"/>
      <c r="FY423" s="37"/>
      <c r="FZ423" s="37"/>
      <c r="GA423" s="37"/>
      <c r="GB423" s="37"/>
      <c r="GC423" s="37"/>
      <c r="GD423" s="37"/>
      <c r="GE423" s="37"/>
      <c r="GF423" s="37"/>
      <c r="GG423" s="37"/>
      <c r="GH423" s="37"/>
      <c r="GI423" s="37"/>
      <c r="GJ423" s="37"/>
      <c r="GK423" s="37"/>
      <c r="GL423" s="37"/>
      <c r="GM423" s="37"/>
      <c r="GN423" s="37"/>
      <c r="GO423" s="37"/>
      <c r="GP423" s="37"/>
      <c r="GQ423" s="37"/>
      <c r="GR423" s="37"/>
      <c r="GS423" s="37"/>
      <c r="GT423" s="37"/>
      <c r="GU423" s="37"/>
      <c r="GV423" s="37"/>
      <c r="GW423" s="37"/>
      <c r="GX423" s="37"/>
      <c r="GY423" s="37"/>
      <c r="GZ423" s="37"/>
      <c r="HA423" s="37"/>
      <c r="HB423" s="37"/>
      <c r="HC423" s="37"/>
      <c r="HD423" s="37"/>
      <c r="HE423" s="37"/>
      <c r="HF423" s="37"/>
      <c r="HG423" s="37"/>
      <c r="HH423" s="37"/>
      <c r="HI423" s="37"/>
      <c r="HJ423" s="37"/>
      <c r="HK423" s="37"/>
      <c r="HL423" s="37"/>
      <c r="HM423" s="37"/>
      <c r="HN423" s="37"/>
      <c r="HO423" s="37"/>
      <c r="HP423" s="37"/>
      <c r="HQ423" s="37"/>
      <c r="HR423" s="37"/>
      <c r="HS423" s="37"/>
      <c r="HT423" s="37"/>
      <c r="HU423" s="37"/>
      <c r="HV423" s="37"/>
      <c r="HW423" s="37"/>
      <c r="HX423" s="37"/>
      <c r="HY423" s="37"/>
      <c r="HZ423" s="37"/>
      <c r="IA423" s="37"/>
      <c r="IB423" s="37"/>
      <c r="IC423" s="37"/>
      <c r="ID423" s="37"/>
      <c r="IE423" s="37"/>
      <c r="IF423" s="37"/>
      <c r="IG423" s="37"/>
      <c r="IH423" s="37"/>
      <c r="II423" s="37"/>
      <c r="IJ423" s="37"/>
      <c r="IK423" s="37"/>
      <c r="IL423" s="37"/>
      <c r="IM423" s="37"/>
      <c r="IN423" s="37"/>
      <c r="IO423" s="37"/>
      <c r="IP423" s="37"/>
      <c r="IQ423" s="37"/>
      <c r="IR423" s="37"/>
      <c r="IS423" s="37"/>
      <c r="IT423" s="37"/>
      <c r="IU423" s="37"/>
      <c r="IV423" s="37"/>
      <c r="IW423" s="37"/>
      <c r="IX423" s="37"/>
      <c r="IY423" s="37"/>
      <c r="IZ423" s="37"/>
      <c r="JA423" s="37"/>
      <c r="JB423" s="37"/>
      <c r="JC423" s="37"/>
      <c r="JD423" s="37"/>
      <c r="JE423" s="37"/>
      <c r="JF423" s="37"/>
      <c r="JG423" s="37"/>
      <c r="JH423" s="37"/>
      <c r="JI423" s="37"/>
      <c r="JJ423" s="37"/>
      <c r="JK423" s="37"/>
      <c r="JL423" s="37"/>
      <c r="JM423" s="37"/>
      <c r="JN423" s="37"/>
      <c r="JO423" s="37"/>
      <c r="JP423" s="37"/>
      <c r="JQ423" s="37"/>
      <c r="JR423" s="37"/>
      <c r="JS423" s="37"/>
      <c r="JT423" s="37"/>
      <c r="JU423" s="37"/>
      <c r="JV423" s="37"/>
      <c r="JW423" s="37"/>
      <c r="JX423" s="37"/>
      <c r="JY423" s="37"/>
      <c r="JZ423" s="37"/>
      <c r="KA423" s="37"/>
      <c r="KB423" s="37"/>
      <c r="KC423" s="37"/>
      <c r="KD423" s="37"/>
      <c r="KE423" s="37"/>
      <c r="KF423" s="37"/>
      <c r="KG423" s="37"/>
      <c r="KH423" s="37"/>
      <c r="KI423" s="37"/>
      <c r="KJ423" s="37"/>
      <c r="KK423" s="37"/>
      <c r="KL423" s="37"/>
      <c r="KM423" s="37"/>
      <c r="KN423" s="37"/>
      <c r="KO423" s="37"/>
      <c r="KP423" s="37"/>
      <c r="KQ423" s="37"/>
      <c r="KR423" s="37"/>
      <c r="KS423" s="37"/>
      <c r="KT423" s="37"/>
      <c r="KU423" s="37"/>
      <c r="KV423" s="37"/>
      <c r="KW423" s="37"/>
      <c r="KX423" s="37"/>
      <c r="KY423" s="37"/>
      <c r="KZ423" s="37"/>
      <c r="LA423" s="37"/>
      <c r="LB423" s="37"/>
      <c r="LC423" s="37"/>
      <c r="LD423" s="37"/>
      <c r="LE423" s="37"/>
      <c r="LF423" s="37"/>
      <c r="LG423" s="37"/>
      <c r="LH423" s="37"/>
      <c r="LI423" s="37"/>
      <c r="LJ423" s="37"/>
      <c r="LK423" s="37"/>
      <c r="LL423" s="37"/>
      <c r="LM423" s="37"/>
      <c r="LN423" s="37"/>
      <c r="LO423" s="37"/>
      <c r="LP423" s="37"/>
      <c r="LQ423" s="37"/>
      <c r="LR423" s="37"/>
      <c r="LS423" s="37"/>
      <c r="LT423" s="37"/>
      <c r="LU423" s="37"/>
      <c r="LV423" s="37"/>
      <c r="LW423" s="37"/>
      <c r="LX423" s="37"/>
      <c r="LY423" s="37"/>
      <c r="LZ423" s="37"/>
      <c r="MA423" s="37"/>
      <c r="MB423" s="37"/>
      <c r="MC423" s="37"/>
      <c r="MD423" s="37"/>
      <c r="ME423" s="37"/>
      <c r="MF423" s="37"/>
      <c r="MG423" s="37"/>
      <c r="MH423" s="37"/>
      <c r="MI423" s="37"/>
      <c r="MJ423" s="37"/>
      <c r="MK423" s="37"/>
      <c r="ML423" s="37"/>
      <c r="MM423" s="37"/>
      <c r="MN423" s="37"/>
      <c r="MO423" s="37"/>
      <c r="MP423" s="37"/>
      <c r="MQ423" s="37"/>
      <c r="MR423" s="37"/>
      <c r="MS423" s="37"/>
      <c r="MT423" s="37"/>
      <c r="MU423" s="37"/>
      <c r="MV423" s="37"/>
      <c r="MW423" s="37"/>
      <c r="MX423" s="37"/>
      <c r="MY423" s="37"/>
      <c r="MZ423" s="37"/>
      <c r="NA423" s="37"/>
      <c r="NB423" s="37"/>
      <c r="NC423" s="37"/>
      <c r="ND423" s="37"/>
      <c r="NE423" s="37"/>
      <c r="NF423" s="37"/>
      <c r="NG423" s="37"/>
      <c r="NH423" s="37"/>
      <c r="NI423" s="37"/>
      <c r="NJ423" s="37"/>
      <c r="NK423" s="37"/>
      <c r="NL423" s="37"/>
      <c r="NM423" s="37"/>
      <c r="NN423" s="37"/>
      <c r="NO423" s="37"/>
      <c r="NP423" s="37"/>
      <c r="NQ423" s="37"/>
      <c r="NR423" s="37"/>
      <c r="NS423" s="37"/>
      <c r="NT423" s="37"/>
      <c r="NU423" s="37"/>
      <c r="NV423" s="37"/>
      <c r="NW423" s="37"/>
      <c r="NX423" s="37"/>
      <c r="NY423" s="37"/>
      <c r="NZ423" s="37"/>
      <c r="OA423" s="37"/>
      <c r="OB423" s="37"/>
      <c r="OC423" s="37"/>
      <c r="OD423" s="37"/>
      <c r="OE423" s="37"/>
      <c r="OF423" s="37"/>
      <c r="OG423" s="37"/>
      <c r="OH423" s="37"/>
      <c r="OI423" s="37"/>
      <c r="OJ423" s="37"/>
      <c r="OK423" s="37"/>
      <c r="OL423" s="37"/>
      <c r="OM423" s="37"/>
    </row>
    <row r="424" spans="1:403" x14ac:dyDescent="0.3">
      <c r="A424" s="2" t="s">
        <v>444</v>
      </c>
      <c r="B424" s="2" t="s">
        <v>600</v>
      </c>
      <c r="C424" s="2" t="s">
        <v>659</v>
      </c>
      <c r="D424" s="2" t="s">
        <v>110</v>
      </c>
      <c r="E424" s="6" t="s">
        <v>104</v>
      </c>
      <c r="F424" s="5">
        <v>381</v>
      </c>
      <c r="G424" s="5">
        <v>38</v>
      </c>
      <c r="H424" s="5">
        <v>0</v>
      </c>
      <c r="I424" s="5">
        <v>0</v>
      </c>
      <c r="J424" s="5">
        <v>5</v>
      </c>
      <c r="K424" s="5">
        <v>33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35</v>
      </c>
      <c r="S424" s="5">
        <v>346</v>
      </c>
      <c r="T424" s="5">
        <v>0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0</v>
      </c>
      <c r="AA424" s="6" t="s">
        <v>96</v>
      </c>
      <c r="AB424" s="6" t="s">
        <v>97</v>
      </c>
      <c r="AC424" s="7"/>
      <c r="AD424" s="7"/>
      <c r="AE424" s="9" t="s">
        <v>96</v>
      </c>
      <c r="AF424" s="7"/>
      <c r="AG424" s="7"/>
      <c r="AH424" s="7"/>
      <c r="AI424" s="7"/>
      <c r="AJ424" s="5">
        <v>300</v>
      </c>
      <c r="AK424" s="8">
        <v>0.98</v>
      </c>
      <c r="AL424" s="8">
        <v>0.01</v>
      </c>
      <c r="AM424" s="8">
        <v>0.01</v>
      </c>
      <c r="AN424" s="8">
        <v>0</v>
      </c>
      <c r="AO424" s="8">
        <v>0</v>
      </c>
      <c r="AP424" s="8">
        <v>0</v>
      </c>
      <c r="AQ424" s="8">
        <v>0</v>
      </c>
      <c r="AR424" s="8">
        <v>0</v>
      </c>
      <c r="AS424" s="8">
        <v>0</v>
      </c>
      <c r="AT424" s="8">
        <v>0</v>
      </c>
      <c r="AU424" s="5">
        <v>47</v>
      </c>
      <c r="AV424" s="5">
        <v>30</v>
      </c>
      <c r="AW424" s="5">
        <v>70</v>
      </c>
      <c r="AX424" s="5">
        <v>0</v>
      </c>
      <c r="AY424" s="5">
        <v>0</v>
      </c>
      <c r="AZ424" s="5">
        <v>47</v>
      </c>
      <c r="BA424" s="5">
        <v>20</v>
      </c>
      <c r="BB424" s="5">
        <v>30</v>
      </c>
      <c r="BC424" s="5">
        <v>0</v>
      </c>
      <c r="BD424" s="5">
        <v>50</v>
      </c>
      <c r="BE424" s="5">
        <v>100</v>
      </c>
      <c r="BF424" s="5">
        <v>100</v>
      </c>
      <c r="BG424" s="5">
        <v>100</v>
      </c>
      <c r="BH424" s="5">
        <v>47</v>
      </c>
      <c r="BI424" s="5">
        <v>20</v>
      </c>
      <c r="BJ424" s="5">
        <v>0</v>
      </c>
      <c r="BK424" s="5">
        <v>20</v>
      </c>
      <c r="BL424" s="5">
        <v>80</v>
      </c>
      <c r="BM424" s="5">
        <v>98</v>
      </c>
      <c r="BN424" s="5">
        <v>2</v>
      </c>
      <c r="BO424" s="5" t="s">
        <v>96</v>
      </c>
      <c r="BP424" s="5" t="s">
        <v>96</v>
      </c>
      <c r="BQ424" s="5">
        <v>4</v>
      </c>
      <c r="BR424" s="6" t="s">
        <v>97</v>
      </c>
      <c r="BS424" s="6" t="s">
        <v>97</v>
      </c>
      <c r="BT424" s="6" t="s">
        <v>97</v>
      </c>
      <c r="BU424" s="6" t="s">
        <v>97</v>
      </c>
      <c r="BV424" s="6" t="s">
        <v>97</v>
      </c>
      <c r="BW424" s="5">
        <v>1</v>
      </c>
      <c r="BX424" s="5">
        <v>1</v>
      </c>
      <c r="BY424" s="5">
        <v>1</v>
      </c>
      <c r="BZ424" s="5">
        <v>15</v>
      </c>
      <c r="CA424" s="5">
        <v>15</v>
      </c>
      <c r="CB424" s="6" t="s">
        <v>98</v>
      </c>
      <c r="CC424" s="6" t="s">
        <v>98</v>
      </c>
      <c r="CD424" s="6" t="s">
        <v>98</v>
      </c>
      <c r="CE424" s="6" t="s">
        <v>98</v>
      </c>
      <c r="CF424" s="6" t="s">
        <v>97</v>
      </c>
      <c r="CG424" s="6" t="s">
        <v>97</v>
      </c>
      <c r="CH424" s="6" t="s">
        <v>97</v>
      </c>
      <c r="CI424" s="6" t="s">
        <v>97</v>
      </c>
      <c r="CJ424" s="5">
        <v>1</v>
      </c>
      <c r="CK424" s="5">
        <v>12</v>
      </c>
      <c r="CL424" s="5">
        <v>12</v>
      </c>
      <c r="CM424" s="5">
        <v>0</v>
      </c>
      <c r="CN424" s="5">
        <v>12</v>
      </c>
      <c r="CO424" s="5">
        <v>0</v>
      </c>
    </row>
    <row r="425" spans="1:403" x14ac:dyDescent="0.3">
      <c r="A425" s="2" t="s">
        <v>444</v>
      </c>
      <c r="B425" s="2" t="s">
        <v>660</v>
      </c>
      <c r="C425" s="2" t="s">
        <v>661</v>
      </c>
      <c r="D425" s="2" t="s">
        <v>662</v>
      </c>
      <c r="E425" s="6" t="s">
        <v>95</v>
      </c>
      <c r="F425" s="5">
        <v>87</v>
      </c>
      <c r="G425" s="5">
        <v>13</v>
      </c>
      <c r="H425" s="5">
        <v>0</v>
      </c>
      <c r="I425" s="5">
        <v>0</v>
      </c>
      <c r="J425" s="5">
        <v>10</v>
      </c>
      <c r="K425" s="5">
        <v>3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66</v>
      </c>
      <c r="S425" s="5">
        <v>21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6" t="s">
        <v>96</v>
      </c>
      <c r="AB425" s="6" t="s">
        <v>97</v>
      </c>
      <c r="AC425" s="7"/>
      <c r="AD425" s="7"/>
      <c r="AE425" s="7"/>
      <c r="AF425" s="7"/>
      <c r="AG425" s="7"/>
      <c r="AH425" s="7"/>
      <c r="AI425" s="6" t="s">
        <v>96</v>
      </c>
      <c r="AJ425" s="5"/>
      <c r="AK425" s="8">
        <v>0.7</v>
      </c>
      <c r="AL425" s="8">
        <v>0.1</v>
      </c>
      <c r="AM425" s="8">
        <v>0</v>
      </c>
      <c r="AN425" s="8">
        <v>0.2</v>
      </c>
      <c r="AO425" s="8">
        <v>0</v>
      </c>
      <c r="AP425" s="8">
        <v>0</v>
      </c>
      <c r="AQ425" s="8">
        <v>0</v>
      </c>
      <c r="AR425" s="8">
        <v>0</v>
      </c>
      <c r="AS425" s="8">
        <v>0</v>
      </c>
      <c r="AT425" s="8">
        <v>0</v>
      </c>
      <c r="AU425" s="5">
        <v>90</v>
      </c>
      <c r="AV425" s="5">
        <v>70</v>
      </c>
      <c r="AW425" s="5">
        <v>0</v>
      </c>
      <c r="AX425" s="5">
        <v>30</v>
      </c>
      <c r="AY425" s="5">
        <v>0</v>
      </c>
      <c r="AZ425" s="5">
        <v>0</v>
      </c>
      <c r="BA425" s="5">
        <v>0</v>
      </c>
      <c r="BB425" s="5">
        <v>20</v>
      </c>
      <c r="BC425" s="5">
        <v>0</v>
      </c>
      <c r="BD425" s="5">
        <v>80</v>
      </c>
      <c r="BE425" s="5">
        <v>100</v>
      </c>
      <c r="BF425" s="5">
        <v>80</v>
      </c>
      <c r="BG425" s="5">
        <v>100</v>
      </c>
      <c r="BH425" s="5">
        <v>0</v>
      </c>
      <c r="BI425" s="5">
        <v>0</v>
      </c>
      <c r="BJ425" s="5">
        <v>0</v>
      </c>
      <c r="BK425" s="5">
        <v>0</v>
      </c>
      <c r="BL425" s="5">
        <v>100</v>
      </c>
      <c r="BM425" s="5">
        <v>100</v>
      </c>
      <c r="BN425" s="5">
        <v>2</v>
      </c>
      <c r="BO425" s="5" t="s">
        <v>96</v>
      </c>
      <c r="BP425" s="5" t="s">
        <v>96</v>
      </c>
      <c r="BQ425" s="5">
        <v>3</v>
      </c>
      <c r="BR425" s="6" t="s">
        <v>97</v>
      </c>
      <c r="BS425" s="6" t="s">
        <v>97</v>
      </c>
      <c r="BT425" s="6" t="s">
        <v>97</v>
      </c>
      <c r="BU425" s="6" t="s">
        <v>97</v>
      </c>
      <c r="BV425" s="6" t="s">
        <v>97</v>
      </c>
      <c r="BW425" s="5">
        <v>0</v>
      </c>
      <c r="BX425" s="5">
        <v>10</v>
      </c>
      <c r="BY425" s="5">
        <v>10</v>
      </c>
      <c r="BZ425" s="5">
        <v>23</v>
      </c>
      <c r="CA425" s="5">
        <v>23</v>
      </c>
      <c r="CB425" s="6" t="s">
        <v>98</v>
      </c>
      <c r="CC425" s="6" t="s">
        <v>96</v>
      </c>
      <c r="CD425" s="6" t="s">
        <v>96</v>
      </c>
      <c r="CE425" s="6" t="s">
        <v>96</v>
      </c>
      <c r="CF425" s="6" t="s">
        <v>96</v>
      </c>
      <c r="CG425" s="6" t="s">
        <v>96</v>
      </c>
      <c r="CH425" s="6" t="s">
        <v>96</v>
      </c>
      <c r="CI425" s="6" t="s">
        <v>96</v>
      </c>
      <c r="CJ425" s="5">
        <v>23</v>
      </c>
      <c r="CK425" s="5">
        <v>10</v>
      </c>
      <c r="CL425" s="5">
        <v>23</v>
      </c>
      <c r="CM425" s="5">
        <v>0</v>
      </c>
      <c r="CN425" s="5">
        <v>23</v>
      </c>
      <c r="CO425" s="5">
        <v>0</v>
      </c>
    </row>
    <row r="426" spans="1:403" x14ac:dyDescent="0.3">
      <c r="A426" s="2" t="s">
        <v>444</v>
      </c>
      <c r="B426" s="2" t="s">
        <v>660</v>
      </c>
      <c r="C426" s="2" t="s">
        <v>661</v>
      </c>
      <c r="D426" s="2" t="s">
        <v>663</v>
      </c>
      <c r="E426" s="6" t="s">
        <v>95</v>
      </c>
      <c r="F426" s="5">
        <v>273</v>
      </c>
      <c r="G426" s="5">
        <v>28</v>
      </c>
      <c r="H426" s="5">
        <v>0</v>
      </c>
      <c r="I426" s="5">
        <v>0</v>
      </c>
      <c r="J426" s="5">
        <v>15</v>
      </c>
      <c r="K426" s="5">
        <v>9</v>
      </c>
      <c r="L426" s="5">
        <v>0</v>
      </c>
      <c r="M426" s="5">
        <v>0</v>
      </c>
      <c r="N426" s="5">
        <v>4</v>
      </c>
      <c r="O426" s="5">
        <v>0</v>
      </c>
      <c r="P426" s="5">
        <v>0</v>
      </c>
      <c r="Q426" s="5">
        <v>0</v>
      </c>
      <c r="R426" s="5">
        <v>209</v>
      </c>
      <c r="S426" s="5">
        <v>43</v>
      </c>
      <c r="T426" s="5">
        <v>0</v>
      </c>
      <c r="U426" s="5">
        <v>0</v>
      </c>
      <c r="V426" s="5">
        <v>21</v>
      </c>
      <c r="W426" s="5">
        <v>0</v>
      </c>
      <c r="X426" s="5">
        <v>0</v>
      </c>
      <c r="Y426" s="5">
        <v>0</v>
      </c>
      <c r="Z426" s="5">
        <v>0</v>
      </c>
      <c r="AA426" s="6" t="s">
        <v>96</v>
      </c>
      <c r="AB426" s="6" t="s">
        <v>97</v>
      </c>
      <c r="AC426" s="7"/>
      <c r="AD426" s="7"/>
      <c r="AE426" s="7"/>
      <c r="AF426" s="7"/>
      <c r="AG426" s="7"/>
      <c r="AH426" s="7"/>
      <c r="AI426" s="6" t="s">
        <v>96</v>
      </c>
      <c r="AJ426" s="5"/>
      <c r="AK426" s="8">
        <v>0.5</v>
      </c>
      <c r="AL426" s="8">
        <v>0.1</v>
      </c>
      <c r="AM426" s="8">
        <v>0</v>
      </c>
      <c r="AN426" s="8">
        <v>0</v>
      </c>
      <c r="AO426" s="8">
        <v>0.2</v>
      </c>
      <c r="AP426" s="8">
        <v>0.2</v>
      </c>
      <c r="AQ426" s="8">
        <v>0</v>
      </c>
      <c r="AR426" s="8">
        <v>0</v>
      </c>
      <c r="AS426" s="8">
        <v>0</v>
      </c>
      <c r="AT426" s="8">
        <v>0</v>
      </c>
      <c r="AU426" s="5">
        <v>100</v>
      </c>
      <c r="AV426" s="5">
        <v>85</v>
      </c>
      <c r="AW426" s="5">
        <v>0</v>
      </c>
      <c r="AX426" s="5">
        <v>15</v>
      </c>
      <c r="AY426" s="5">
        <v>0</v>
      </c>
      <c r="AZ426" s="5">
        <v>0</v>
      </c>
      <c r="BA426" s="5">
        <v>0</v>
      </c>
      <c r="BB426" s="5">
        <v>20</v>
      </c>
      <c r="BC426" s="5">
        <v>0</v>
      </c>
      <c r="BD426" s="5">
        <v>80</v>
      </c>
      <c r="BE426" s="5">
        <v>100</v>
      </c>
      <c r="BF426" s="5">
        <v>65</v>
      </c>
      <c r="BG426" s="5">
        <v>100</v>
      </c>
      <c r="BH426" s="5">
        <v>0</v>
      </c>
      <c r="BI426" s="5">
        <v>0</v>
      </c>
      <c r="BJ426" s="5">
        <v>0</v>
      </c>
      <c r="BK426" s="5">
        <v>0</v>
      </c>
      <c r="BL426" s="5">
        <v>100</v>
      </c>
      <c r="BM426" s="5">
        <v>100</v>
      </c>
      <c r="BN426" s="5">
        <v>2</v>
      </c>
      <c r="BO426" s="5" t="s">
        <v>96</v>
      </c>
      <c r="BP426" s="5" t="s">
        <v>96</v>
      </c>
      <c r="BQ426" s="5">
        <v>3</v>
      </c>
      <c r="BR426" s="6" t="s">
        <v>97</v>
      </c>
      <c r="BS426" s="6" t="s">
        <v>97</v>
      </c>
      <c r="BT426" s="6" t="s">
        <v>97</v>
      </c>
      <c r="BU426" s="6" t="s">
        <v>97</v>
      </c>
      <c r="BV426" s="6" t="s">
        <v>97</v>
      </c>
      <c r="BW426" s="5">
        <v>0</v>
      </c>
      <c r="BX426" s="5">
        <v>10</v>
      </c>
      <c r="BY426" s="5">
        <v>10</v>
      </c>
      <c r="BZ426" s="5">
        <v>23</v>
      </c>
      <c r="CA426" s="5">
        <v>23</v>
      </c>
      <c r="CB426" s="6" t="s">
        <v>98</v>
      </c>
      <c r="CC426" s="6" t="s">
        <v>96</v>
      </c>
      <c r="CD426" s="6" t="s">
        <v>96</v>
      </c>
      <c r="CE426" s="6" t="s">
        <v>96</v>
      </c>
      <c r="CF426" s="6" t="s">
        <v>96</v>
      </c>
      <c r="CG426" s="6" t="s">
        <v>96</v>
      </c>
      <c r="CH426" s="6" t="s">
        <v>96</v>
      </c>
      <c r="CI426" s="6" t="s">
        <v>96</v>
      </c>
      <c r="CJ426" s="5">
        <v>23</v>
      </c>
      <c r="CK426" s="5">
        <v>10</v>
      </c>
      <c r="CL426" s="5">
        <v>23</v>
      </c>
      <c r="CM426" s="5">
        <v>0</v>
      </c>
      <c r="CN426" s="5">
        <v>23</v>
      </c>
      <c r="CO426" s="5">
        <v>0</v>
      </c>
    </row>
    <row r="427" spans="1:403" x14ac:dyDescent="0.3">
      <c r="A427" s="2" t="s">
        <v>444</v>
      </c>
      <c r="B427" s="2" t="s">
        <v>660</v>
      </c>
      <c r="C427" s="2" t="s">
        <v>661</v>
      </c>
      <c r="D427" s="2" t="s">
        <v>664</v>
      </c>
      <c r="E427" s="6" t="s">
        <v>95</v>
      </c>
      <c r="F427" s="5">
        <v>88</v>
      </c>
      <c r="G427" s="5">
        <v>16</v>
      </c>
      <c r="H427" s="5">
        <v>0</v>
      </c>
      <c r="I427" s="5">
        <v>0</v>
      </c>
      <c r="J427" s="5">
        <v>11</v>
      </c>
      <c r="K427" s="5">
        <v>5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69</v>
      </c>
      <c r="S427" s="5">
        <v>19</v>
      </c>
      <c r="T427" s="5">
        <v>0</v>
      </c>
      <c r="U427" s="5">
        <v>0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6" t="s">
        <v>96</v>
      </c>
      <c r="AB427" s="6" t="s">
        <v>97</v>
      </c>
      <c r="AC427" s="7"/>
      <c r="AD427" s="7"/>
      <c r="AE427" s="7"/>
      <c r="AF427" s="7"/>
      <c r="AG427" s="7"/>
      <c r="AH427" s="7"/>
      <c r="AI427" s="6" t="s">
        <v>96</v>
      </c>
      <c r="AJ427" s="5"/>
      <c r="AK427" s="8">
        <v>0.4</v>
      </c>
      <c r="AL427" s="8">
        <v>0</v>
      </c>
      <c r="AM427" s="8">
        <v>0.1</v>
      </c>
      <c r="AN427" s="8">
        <v>0</v>
      </c>
      <c r="AO427" s="8">
        <v>0</v>
      </c>
      <c r="AP427" s="8">
        <v>0.15</v>
      </c>
      <c r="AQ427" s="8">
        <v>0</v>
      </c>
      <c r="AR427" s="8">
        <v>0.35</v>
      </c>
      <c r="AS427" s="8">
        <v>0</v>
      </c>
      <c r="AT427" s="8">
        <v>0</v>
      </c>
      <c r="AU427" s="5">
        <v>100</v>
      </c>
      <c r="AV427" s="5">
        <v>90</v>
      </c>
      <c r="AW427" s="5">
        <v>0</v>
      </c>
      <c r="AX427" s="5">
        <v>10</v>
      </c>
      <c r="AY427" s="5">
        <v>0</v>
      </c>
      <c r="AZ427" s="5">
        <v>0</v>
      </c>
      <c r="BA427" s="5">
        <v>0</v>
      </c>
      <c r="BB427" s="5">
        <v>25</v>
      </c>
      <c r="BC427" s="5">
        <v>0</v>
      </c>
      <c r="BD427" s="5">
        <v>75</v>
      </c>
      <c r="BE427" s="5">
        <v>100</v>
      </c>
      <c r="BF427" s="5">
        <v>85</v>
      </c>
      <c r="BG427" s="5">
        <v>100</v>
      </c>
      <c r="BH427" s="5">
        <v>0</v>
      </c>
      <c r="BI427" s="5">
        <v>0</v>
      </c>
      <c r="BJ427" s="5">
        <v>0</v>
      </c>
      <c r="BK427" s="5">
        <v>0</v>
      </c>
      <c r="BL427" s="5">
        <v>100</v>
      </c>
      <c r="BM427" s="5">
        <v>100</v>
      </c>
      <c r="BN427" s="5">
        <v>2</v>
      </c>
      <c r="BO427" s="5" t="s">
        <v>96</v>
      </c>
      <c r="BP427" s="5" t="s">
        <v>96</v>
      </c>
      <c r="BQ427" s="5">
        <v>3</v>
      </c>
      <c r="BR427" s="6" t="s">
        <v>97</v>
      </c>
      <c r="BS427" s="6" t="s">
        <v>97</v>
      </c>
      <c r="BT427" s="6" t="s">
        <v>97</v>
      </c>
      <c r="BU427" s="6" t="s">
        <v>97</v>
      </c>
      <c r="BV427" s="6" t="s">
        <v>97</v>
      </c>
      <c r="BW427" s="5">
        <v>0</v>
      </c>
      <c r="BX427" s="5">
        <v>10</v>
      </c>
      <c r="BY427" s="5">
        <v>10</v>
      </c>
      <c r="BZ427" s="5">
        <v>23</v>
      </c>
      <c r="CA427" s="5">
        <v>23</v>
      </c>
      <c r="CB427" s="6" t="s">
        <v>98</v>
      </c>
      <c r="CC427" s="6" t="s">
        <v>96</v>
      </c>
      <c r="CD427" s="6" t="s">
        <v>96</v>
      </c>
      <c r="CE427" s="6" t="s">
        <v>96</v>
      </c>
      <c r="CF427" s="6" t="s">
        <v>96</v>
      </c>
      <c r="CG427" s="6" t="s">
        <v>96</v>
      </c>
      <c r="CH427" s="6" t="s">
        <v>96</v>
      </c>
      <c r="CI427" s="6" t="s">
        <v>96</v>
      </c>
      <c r="CJ427" s="5">
        <v>23</v>
      </c>
      <c r="CK427" s="5">
        <v>10</v>
      </c>
      <c r="CL427" s="5">
        <v>23</v>
      </c>
      <c r="CM427" s="5">
        <v>0</v>
      </c>
      <c r="CN427" s="5">
        <v>23</v>
      </c>
      <c r="CO427" s="5">
        <v>0</v>
      </c>
    </row>
    <row r="428" spans="1:403" x14ac:dyDescent="0.3">
      <c r="A428" s="2" t="s">
        <v>444</v>
      </c>
      <c r="B428" s="2" t="s">
        <v>660</v>
      </c>
      <c r="C428" s="2" t="s">
        <v>665</v>
      </c>
      <c r="D428" s="2" t="s">
        <v>301</v>
      </c>
      <c r="E428" s="6" t="s">
        <v>104</v>
      </c>
      <c r="F428" s="5">
        <v>70</v>
      </c>
      <c r="G428" s="5">
        <v>14</v>
      </c>
      <c r="H428" s="5">
        <v>0</v>
      </c>
      <c r="I428" s="5">
        <v>0</v>
      </c>
      <c r="J428" s="5">
        <v>0</v>
      </c>
      <c r="K428" s="5">
        <v>11</v>
      </c>
      <c r="L428" s="5">
        <v>0</v>
      </c>
      <c r="M428" s="5">
        <v>3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60</v>
      </c>
      <c r="T428" s="5">
        <v>0</v>
      </c>
      <c r="U428" s="5">
        <v>10</v>
      </c>
      <c r="V428" s="5">
        <v>0</v>
      </c>
      <c r="W428" s="5">
        <v>0</v>
      </c>
      <c r="X428" s="5">
        <v>0</v>
      </c>
      <c r="Y428" s="5">
        <v>0</v>
      </c>
      <c r="Z428" s="6">
        <v>0</v>
      </c>
      <c r="AA428" s="6" t="s">
        <v>96</v>
      </c>
      <c r="AB428" s="6" t="s">
        <v>97</v>
      </c>
      <c r="AC428" s="7"/>
      <c r="AD428" s="7"/>
      <c r="AE428" s="7"/>
      <c r="AF428" s="7"/>
      <c r="AG428" s="7"/>
      <c r="AH428" s="7"/>
      <c r="AI428" s="6" t="s">
        <v>96</v>
      </c>
      <c r="AJ428" s="5">
        <v>100</v>
      </c>
      <c r="AK428" s="8">
        <v>0</v>
      </c>
      <c r="AL428" s="8">
        <v>0</v>
      </c>
      <c r="AM428" s="8">
        <v>0</v>
      </c>
      <c r="AN428" s="8">
        <v>0</v>
      </c>
      <c r="AO428" s="8">
        <v>0</v>
      </c>
      <c r="AP428" s="8">
        <v>1</v>
      </c>
      <c r="AQ428" s="8">
        <v>0</v>
      </c>
      <c r="AR428" s="8">
        <v>0</v>
      </c>
      <c r="AS428" s="8">
        <v>0</v>
      </c>
      <c r="AT428" s="8">
        <v>0</v>
      </c>
      <c r="AU428" s="5">
        <v>100</v>
      </c>
      <c r="AV428" s="5">
        <v>10</v>
      </c>
      <c r="AW428" s="5">
        <v>0</v>
      </c>
      <c r="AX428" s="5">
        <v>85</v>
      </c>
      <c r="AY428" s="5">
        <v>5</v>
      </c>
      <c r="AZ428" s="5">
        <v>0</v>
      </c>
      <c r="BA428" s="5">
        <v>0</v>
      </c>
      <c r="BB428" s="5">
        <v>10</v>
      </c>
      <c r="BC428" s="5">
        <v>0</v>
      </c>
      <c r="BD428" s="5">
        <v>90</v>
      </c>
      <c r="BE428" s="5">
        <v>100</v>
      </c>
      <c r="BF428" s="5">
        <v>90</v>
      </c>
      <c r="BG428" s="5">
        <v>100</v>
      </c>
      <c r="BH428" s="5">
        <v>100</v>
      </c>
      <c r="BI428" s="5">
        <v>0</v>
      </c>
      <c r="BJ428" s="5">
        <v>0</v>
      </c>
      <c r="BK428" s="5">
        <v>0</v>
      </c>
      <c r="BL428" s="5">
        <v>100</v>
      </c>
      <c r="BM428" s="5">
        <v>100</v>
      </c>
      <c r="BN428" s="5">
        <v>2</v>
      </c>
      <c r="BO428" s="5" t="s">
        <v>96</v>
      </c>
      <c r="BP428" s="5" t="s">
        <v>96</v>
      </c>
      <c r="BQ428" s="5">
        <v>10</v>
      </c>
      <c r="BR428" s="6" t="s">
        <v>97</v>
      </c>
      <c r="BS428" s="6" t="s">
        <v>97</v>
      </c>
      <c r="BT428" s="6" t="s">
        <v>97</v>
      </c>
      <c r="BU428" s="6" t="s">
        <v>97</v>
      </c>
      <c r="BV428" s="6" t="s">
        <v>97</v>
      </c>
      <c r="BW428" s="5">
        <v>0</v>
      </c>
      <c r="BX428" s="5">
        <v>0</v>
      </c>
      <c r="BY428" s="5">
        <v>0</v>
      </c>
      <c r="BZ428" s="5">
        <v>10</v>
      </c>
      <c r="CA428" s="5">
        <v>10</v>
      </c>
      <c r="CB428" s="6" t="s">
        <v>98</v>
      </c>
      <c r="CC428" s="6" t="s">
        <v>98</v>
      </c>
      <c r="CD428" s="6" t="s">
        <v>96</v>
      </c>
      <c r="CE428" s="6" t="s">
        <v>96</v>
      </c>
      <c r="CF428" s="6" t="s">
        <v>96</v>
      </c>
      <c r="CG428" s="6" t="s">
        <v>96</v>
      </c>
      <c r="CH428" s="6" t="s">
        <v>96</v>
      </c>
      <c r="CI428" s="7" t="s">
        <v>98</v>
      </c>
      <c r="CJ428" s="5">
        <v>0</v>
      </c>
      <c r="CK428" s="5">
        <v>0</v>
      </c>
      <c r="CL428" s="5">
        <v>0</v>
      </c>
      <c r="CM428" s="5">
        <v>1</v>
      </c>
      <c r="CN428" s="5">
        <v>0</v>
      </c>
      <c r="CO428" s="5">
        <v>1</v>
      </c>
    </row>
    <row r="429" spans="1:403" x14ac:dyDescent="0.3">
      <c r="A429" s="2" t="s">
        <v>444</v>
      </c>
      <c r="B429" s="2" t="s">
        <v>660</v>
      </c>
      <c r="C429" s="2" t="s">
        <v>666</v>
      </c>
      <c r="D429" s="2" t="s">
        <v>108</v>
      </c>
      <c r="E429" s="6" t="s">
        <v>95</v>
      </c>
      <c r="F429" s="5">
        <v>635</v>
      </c>
      <c r="G429" s="5">
        <v>88</v>
      </c>
      <c r="H429" s="5">
        <v>0</v>
      </c>
      <c r="I429" s="5">
        <v>0</v>
      </c>
      <c r="J429" s="5">
        <v>74</v>
      </c>
      <c r="K429" s="5">
        <v>14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565</v>
      </c>
      <c r="S429" s="5">
        <v>70</v>
      </c>
      <c r="T429" s="5">
        <v>0</v>
      </c>
      <c r="U429" s="5">
        <v>0</v>
      </c>
      <c r="V429" s="5">
        <v>0</v>
      </c>
      <c r="W429" s="5">
        <v>0</v>
      </c>
      <c r="X429" s="5">
        <v>0</v>
      </c>
      <c r="Y429" s="5">
        <v>0</v>
      </c>
      <c r="Z429" s="5">
        <v>0</v>
      </c>
      <c r="AA429" s="6" t="s">
        <v>96</v>
      </c>
      <c r="AB429" s="6" t="s">
        <v>97</v>
      </c>
      <c r="AC429" s="7"/>
      <c r="AD429" s="7"/>
      <c r="AE429" s="7"/>
      <c r="AF429" s="7"/>
      <c r="AG429" s="7"/>
      <c r="AH429" s="7"/>
      <c r="AI429" s="6" t="s">
        <v>96</v>
      </c>
      <c r="AJ429" s="5"/>
      <c r="AK429" s="8">
        <v>0.57999999999999996</v>
      </c>
      <c r="AL429" s="8">
        <v>0.38</v>
      </c>
      <c r="AM429" s="8">
        <v>0</v>
      </c>
      <c r="AN429" s="8">
        <v>0</v>
      </c>
      <c r="AO429" s="8">
        <v>0</v>
      </c>
      <c r="AP429" s="8">
        <v>0.04</v>
      </c>
      <c r="AQ429" s="8">
        <v>0</v>
      </c>
      <c r="AR429" s="8">
        <v>0</v>
      </c>
      <c r="AS429" s="8">
        <v>0</v>
      </c>
      <c r="AT429" s="8">
        <v>0</v>
      </c>
      <c r="AU429" s="5">
        <v>80</v>
      </c>
      <c r="AV429" s="5">
        <v>40</v>
      </c>
      <c r="AW429" s="5">
        <v>30</v>
      </c>
      <c r="AX429" s="5">
        <v>30</v>
      </c>
      <c r="AY429" s="5">
        <v>0</v>
      </c>
      <c r="AZ429" s="5">
        <v>80</v>
      </c>
      <c r="BA429" s="5">
        <v>40</v>
      </c>
      <c r="BB429" s="5">
        <v>40</v>
      </c>
      <c r="BC429" s="5">
        <v>0</v>
      </c>
      <c r="BD429" s="5">
        <v>20</v>
      </c>
      <c r="BE429" s="5">
        <v>100</v>
      </c>
      <c r="BF429" s="5">
        <v>100</v>
      </c>
      <c r="BG429" s="5">
        <v>100</v>
      </c>
      <c r="BH429" s="5">
        <v>100</v>
      </c>
      <c r="BI429" s="5">
        <v>35</v>
      </c>
      <c r="BJ429" s="5">
        <v>0</v>
      </c>
      <c r="BK429" s="5">
        <v>35</v>
      </c>
      <c r="BL429" s="5">
        <v>65</v>
      </c>
      <c r="BM429" s="5">
        <v>85</v>
      </c>
      <c r="BN429" s="5">
        <v>2</v>
      </c>
      <c r="BO429" s="5" t="s">
        <v>96</v>
      </c>
      <c r="BP429" s="5" t="s">
        <v>97</v>
      </c>
      <c r="BQ429" s="5" t="s">
        <v>98</v>
      </c>
      <c r="BR429" s="6" t="s">
        <v>97</v>
      </c>
      <c r="BS429" s="6" t="s">
        <v>97</v>
      </c>
      <c r="BT429" s="6" t="s">
        <v>97</v>
      </c>
      <c r="BU429" s="6" t="s">
        <v>97</v>
      </c>
      <c r="BV429" s="6" t="s">
        <v>97</v>
      </c>
      <c r="BW429" s="5">
        <v>1</v>
      </c>
      <c r="BX429" s="5">
        <v>1</v>
      </c>
      <c r="BY429" s="5">
        <v>1</v>
      </c>
      <c r="BZ429" s="5">
        <v>4</v>
      </c>
      <c r="CA429" s="5">
        <v>4</v>
      </c>
      <c r="CB429" s="6" t="s">
        <v>98</v>
      </c>
      <c r="CC429" s="6" t="s">
        <v>98</v>
      </c>
      <c r="CD429" s="6" t="s">
        <v>98</v>
      </c>
      <c r="CE429" s="6" t="s">
        <v>98</v>
      </c>
      <c r="CF429" s="6" t="s">
        <v>96</v>
      </c>
      <c r="CG429" s="6" t="s">
        <v>96</v>
      </c>
      <c r="CH429" s="6" t="s">
        <v>97</v>
      </c>
      <c r="CI429" s="6" t="s">
        <v>97</v>
      </c>
      <c r="CJ429" s="5">
        <v>1</v>
      </c>
      <c r="CK429" s="5">
        <v>4</v>
      </c>
      <c r="CL429" s="5">
        <v>4</v>
      </c>
      <c r="CM429" s="5">
        <v>1</v>
      </c>
      <c r="CN429" s="5">
        <v>2</v>
      </c>
      <c r="CO429" s="5">
        <v>1</v>
      </c>
    </row>
    <row r="430" spans="1:403" x14ac:dyDescent="0.3">
      <c r="A430" s="2" t="s">
        <v>444</v>
      </c>
      <c r="B430" s="2" t="s">
        <v>660</v>
      </c>
      <c r="C430" s="2" t="s">
        <v>667</v>
      </c>
      <c r="D430" s="2" t="s">
        <v>668</v>
      </c>
      <c r="E430" s="6" t="s">
        <v>95</v>
      </c>
      <c r="F430" s="5">
        <v>67</v>
      </c>
      <c r="G430" s="5">
        <v>17</v>
      </c>
      <c r="H430" s="5">
        <v>0</v>
      </c>
      <c r="I430" s="5">
        <v>0</v>
      </c>
      <c r="J430" s="5">
        <v>17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67</v>
      </c>
      <c r="S430" s="5">
        <v>0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0</v>
      </c>
      <c r="Z430" s="5">
        <v>0</v>
      </c>
      <c r="AA430" s="6" t="s">
        <v>96</v>
      </c>
      <c r="AB430" s="6" t="s">
        <v>97</v>
      </c>
      <c r="AC430" s="7"/>
      <c r="AD430" s="7"/>
      <c r="AE430" s="7"/>
      <c r="AF430" s="7"/>
      <c r="AG430" s="7"/>
      <c r="AH430" s="7"/>
      <c r="AI430" s="6" t="s">
        <v>96</v>
      </c>
      <c r="AJ430" s="5"/>
      <c r="AK430" s="8">
        <v>1</v>
      </c>
      <c r="AL430" s="8">
        <v>0</v>
      </c>
      <c r="AM430" s="8">
        <v>0</v>
      </c>
      <c r="AN430" s="8">
        <v>0</v>
      </c>
      <c r="AO430" s="8">
        <v>0</v>
      </c>
      <c r="AP430" s="8">
        <v>0</v>
      </c>
      <c r="AQ430" s="8">
        <v>0</v>
      </c>
      <c r="AR430" s="8">
        <v>0</v>
      </c>
      <c r="AS430" s="8">
        <v>0</v>
      </c>
      <c r="AT430" s="8">
        <v>0</v>
      </c>
      <c r="AU430" s="5">
        <v>100</v>
      </c>
      <c r="AV430" s="5">
        <v>100</v>
      </c>
      <c r="AW430" s="5">
        <v>0</v>
      </c>
      <c r="AX430" s="5">
        <v>0</v>
      </c>
      <c r="AY430" s="5">
        <v>0</v>
      </c>
      <c r="AZ430" s="5">
        <v>0</v>
      </c>
      <c r="BA430" s="5">
        <v>0</v>
      </c>
      <c r="BB430" s="5">
        <v>40</v>
      </c>
      <c r="BC430" s="5">
        <v>0</v>
      </c>
      <c r="BD430" s="5">
        <v>60</v>
      </c>
      <c r="BE430" s="5">
        <v>100</v>
      </c>
      <c r="BF430" s="5">
        <v>100</v>
      </c>
      <c r="BG430" s="5">
        <v>100</v>
      </c>
      <c r="BH430" s="5">
        <v>100</v>
      </c>
      <c r="BI430" s="5">
        <v>75</v>
      </c>
      <c r="BJ430" s="5">
        <v>0</v>
      </c>
      <c r="BK430" s="5">
        <v>20</v>
      </c>
      <c r="BL430" s="5">
        <v>80</v>
      </c>
      <c r="BM430" s="5">
        <v>100</v>
      </c>
      <c r="BN430" s="5">
        <v>2</v>
      </c>
      <c r="BO430" s="5" t="s">
        <v>96</v>
      </c>
      <c r="BP430" s="5" t="s">
        <v>96</v>
      </c>
      <c r="BQ430" s="5">
        <v>1</v>
      </c>
      <c r="BR430" s="6" t="s">
        <v>96</v>
      </c>
      <c r="BS430" s="6" t="s">
        <v>97</v>
      </c>
      <c r="BT430" s="6" t="s">
        <v>97</v>
      </c>
      <c r="BU430" s="6" t="s">
        <v>97</v>
      </c>
      <c r="BV430" s="6" t="s">
        <v>97</v>
      </c>
      <c r="BW430" s="5">
        <v>0</v>
      </c>
      <c r="BX430" s="5">
        <v>3</v>
      </c>
      <c r="BY430" s="5">
        <v>3</v>
      </c>
      <c r="BZ430" s="5">
        <v>13</v>
      </c>
      <c r="CA430" s="5">
        <v>27</v>
      </c>
      <c r="CB430" s="6" t="s">
        <v>98</v>
      </c>
      <c r="CC430" s="6" t="s">
        <v>96</v>
      </c>
      <c r="CD430" s="6" t="s">
        <v>96</v>
      </c>
      <c r="CE430" s="6" t="s">
        <v>96</v>
      </c>
      <c r="CF430" s="6" t="s">
        <v>96</v>
      </c>
      <c r="CG430" s="6" t="s">
        <v>96</v>
      </c>
      <c r="CH430" s="6" t="s">
        <v>96</v>
      </c>
      <c r="CI430" s="7" t="s">
        <v>97</v>
      </c>
      <c r="CJ430" s="5">
        <v>2</v>
      </c>
      <c r="CK430" s="5">
        <v>2</v>
      </c>
      <c r="CL430" s="5">
        <v>13</v>
      </c>
      <c r="CM430" s="5">
        <v>0</v>
      </c>
      <c r="CN430" s="5">
        <v>20</v>
      </c>
      <c r="CO430" s="5">
        <v>0</v>
      </c>
    </row>
    <row r="431" spans="1:403" x14ac:dyDescent="0.3">
      <c r="A431" s="2" t="s">
        <v>444</v>
      </c>
      <c r="B431" s="2" t="s">
        <v>660</v>
      </c>
      <c r="C431" s="2" t="s">
        <v>669</v>
      </c>
      <c r="D431" s="2" t="s">
        <v>301</v>
      </c>
      <c r="E431" s="6" t="s">
        <v>95</v>
      </c>
      <c r="F431" s="5">
        <v>66</v>
      </c>
      <c r="G431" s="5">
        <v>12</v>
      </c>
      <c r="H431" s="5">
        <v>1</v>
      </c>
      <c r="I431" s="5">
        <v>12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66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12</v>
      </c>
      <c r="Z431" s="5">
        <v>66</v>
      </c>
      <c r="AA431" s="6" t="s">
        <v>96</v>
      </c>
      <c r="AB431" s="6" t="s">
        <v>97</v>
      </c>
      <c r="AC431" s="7"/>
      <c r="AD431" s="7"/>
      <c r="AE431" s="7"/>
      <c r="AF431" s="7"/>
      <c r="AG431" s="7"/>
      <c r="AH431" s="7"/>
      <c r="AI431" s="6" t="s">
        <v>96</v>
      </c>
      <c r="AJ431" s="5"/>
      <c r="AK431" s="8">
        <v>0.5</v>
      </c>
      <c r="AL431" s="8">
        <v>0.5</v>
      </c>
      <c r="AM431" s="8">
        <v>0</v>
      </c>
      <c r="AN431" s="8">
        <v>0</v>
      </c>
      <c r="AO431" s="8">
        <v>0</v>
      </c>
      <c r="AP431" s="8">
        <v>0</v>
      </c>
      <c r="AQ431" s="8">
        <v>0</v>
      </c>
      <c r="AR431" s="8">
        <v>0</v>
      </c>
      <c r="AS431" s="8">
        <v>0</v>
      </c>
      <c r="AT431" s="8">
        <v>0</v>
      </c>
      <c r="AU431" s="5">
        <v>0</v>
      </c>
      <c r="AV431" s="5">
        <v>0</v>
      </c>
      <c r="AW431" s="5">
        <v>10</v>
      </c>
      <c r="AX431" s="5">
        <v>90</v>
      </c>
      <c r="AY431" s="5">
        <v>0</v>
      </c>
      <c r="AZ431" s="5">
        <v>100</v>
      </c>
      <c r="BA431" s="5">
        <v>10</v>
      </c>
      <c r="BB431" s="5">
        <v>20</v>
      </c>
      <c r="BC431" s="5">
        <v>0</v>
      </c>
      <c r="BD431" s="5">
        <v>70</v>
      </c>
      <c r="BE431" s="5">
        <v>100</v>
      </c>
      <c r="BF431" s="5">
        <v>100</v>
      </c>
      <c r="BG431" s="5">
        <v>100</v>
      </c>
      <c r="BH431" s="5">
        <v>100</v>
      </c>
      <c r="BI431" s="5">
        <v>10</v>
      </c>
      <c r="BJ431" s="5">
        <v>0</v>
      </c>
      <c r="BK431" s="5">
        <v>10</v>
      </c>
      <c r="BL431" s="5">
        <v>90</v>
      </c>
      <c r="BM431" s="5">
        <v>100</v>
      </c>
      <c r="BN431" s="5">
        <v>4</v>
      </c>
      <c r="BO431" s="5" t="s">
        <v>96</v>
      </c>
      <c r="BP431" s="5" t="s">
        <v>97</v>
      </c>
      <c r="BQ431" s="5" t="s">
        <v>98</v>
      </c>
      <c r="BR431" s="6" t="s">
        <v>97</v>
      </c>
      <c r="BS431" s="6" t="s">
        <v>97</v>
      </c>
      <c r="BT431" s="6" t="s">
        <v>97</v>
      </c>
      <c r="BU431" s="6" t="s">
        <v>97</v>
      </c>
      <c r="BV431" s="6" t="s">
        <v>97</v>
      </c>
      <c r="BW431" s="5">
        <v>1</v>
      </c>
      <c r="BX431" s="5">
        <v>1</v>
      </c>
      <c r="BY431" s="5">
        <v>6</v>
      </c>
      <c r="BZ431" s="5">
        <v>12</v>
      </c>
      <c r="CA431" s="5">
        <v>25</v>
      </c>
      <c r="CB431" s="6" t="s">
        <v>98</v>
      </c>
      <c r="CC431" s="6" t="s">
        <v>98</v>
      </c>
      <c r="CD431" s="6" t="s">
        <v>96</v>
      </c>
      <c r="CE431" s="6" t="s">
        <v>96</v>
      </c>
      <c r="CF431" s="6" t="s">
        <v>96</v>
      </c>
      <c r="CG431" s="6" t="s">
        <v>96</v>
      </c>
      <c r="CH431" s="6" t="s">
        <v>97</v>
      </c>
      <c r="CI431" s="6" t="s">
        <v>97</v>
      </c>
      <c r="CJ431" s="5">
        <v>7</v>
      </c>
      <c r="CK431" s="5">
        <v>7</v>
      </c>
      <c r="CL431" s="5">
        <v>7</v>
      </c>
      <c r="CM431" s="5">
        <v>1</v>
      </c>
      <c r="CN431" s="5">
        <v>1</v>
      </c>
      <c r="CO431" s="5">
        <v>1</v>
      </c>
    </row>
    <row r="432" spans="1:403" x14ac:dyDescent="0.3">
      <c r="A432" s="2" t="s">
        <v>444</v>
      </c>
      <c r="B432" s="2" t="s">
        <v>660</v>
      </c>
      <c r="C432" s="2" t="s">
        <v>670</v>
      </c>
      <c r="D432" s="2" t="s">
        <v>671</v>
      </c>
      <c r="E432" s="6" t="s">
        <v>104</v>
      </c>
      <c r="F432" s="5">
        <v>584</v>
      </c>
      <c r="G432" s="5">
        <v>126</v>
      </c>
      <c r="H432" s="5">
        <v>4</v>
      </c>
      <c r="I432" s="5">
        <v>126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5">
        <v>584</v>
      </c>
      <c r="R432" s="5">
        <v>0</v>
      </c>
      <c r="S432" s="5">
        <v>0</v>
      </c>
      <c r="T432" s="5">
        <v>0</v>
      </c>
      <c r="U432" s="5">
        <v>0</v>
      </c>
      <c r="V432" s="5">
        <v>0</v>
      </c>
      <c r="W432" s="5">
        <v>0</v>
      </c>
      <c r="X432" s="5">
        <v>0</v>
      </c>
      <c r="Y432" s="5">
        <v>126</v>
      </c>
      <c r="Z432" s="5">
        <v>584</v>
      </c>
      <c r="AA432" s="6" t="s">
        <v>96</v>
      </c>
      <c r="AB432" s="6" t="s">
        <v>96</v>
      </c>
      <c r="AC432" s="7"/>
      <c r="AD432" s="7"/>
      <c r="AE432" s="7"/>
      <c r="AF432" s="9" t="s">
        <v>96</v>
      </c>
      <c r="AG432" s="7"/>
      <c r="AH432" s="7"/>
      <c r="AI432" s="7"/>
      <c r="AJ432" s="5">
        <v>1000</v>
      </c>
      <c r="AK432" s="8">
        <v>0</v>
      </c>
      <c r="AL432" s="8">
        <v>1</v>
      </c>
      <c r="AM432" s="8">
        <v>0</v>
      </c>
      <c r="AN432" s="8">
        <v>0</v>
      </c>
      <c r="AO432" s="8">
        <v>0</v>
      </c>
      <c r="AP432" s="8">
        <v>0</v>
      </c>
      <c r="AQ432" s="8">
        <v>0</v>
      </c>
      <c r="AR432" s="8">
        <v>0</v>
      </c>
      <c r="AS432" s="8">
        <v>0</v>
      </c>
      <c r="AT432" s="8">
        <v>0</v>
      </c>
      <c r="AU432" s="5">
        <v>100</v>
      </c>
      <c r="AV432" s="5">
        <v>100</v>
      </c>
      <c r="AW432" s="5">
        <v>0</v>
      </c>
      <c r="AX432" s="5">
        <v>0</v>
      </c>
      <c r="AY432" s="5">
        <v>0</v>
      </c>
      <c r="AZ432" s="5">
        <v>100</v>
      </c>
      <c r="BA432" s="5">
        <v>73</v>
      </c>
      <c r="BB432" s="5">
        <v>0</v>
      </c>
      <c r="BC432" s="5">
        <v>0</v>
      </c>
      <c r="BD432" s="5">
        <v>27</v>
      </c>
      <c r="BE432" s="5">
        <v>100</v>
      </c>
      <c r="BF432" s="5">
        <v>100</v>
      </c>
      <c r="BG432" s="5">
        <v>0</v>
      </c>
      <c r="BH432" s="5">
        <v>0</v>
      </c>
      <c r="BI432" s="5">
        <v>0</v>
      </c>
      <c r="BJ432" s="5">
        <v>73</v>
      </c>
      <c r="BK432" s="5">
        <v>0</v>
      </c>
      <c r="BL432" s="5">
        <v>27</v>
      </c>
      <c r="BM432" s="5">
        <v>0</v>
      </c>
      <c r="BN432" s="5" t="s">
        <v>98</v>
      </c>
      <c r="BO432" s="5" t="s">
        <v>96</v>
      </c>
      <c r="BP432" s="5" t="s">
        <v>96</v>
      </c>
      <c r="BQ432" s="5">
        <v>12</v>
      </c>
      <c r="BR432" s="6" t="s">
        <v>96</v>
      </c>
      <c r="BS432" s="6" t="s">
        <v>97</v>
      </c>
      <c r="BT432" s="6" t="s">
        <v>97</v>
      </c>
      <c r="BU432" s="6" t="s">
        <v>97</v>
      </c>
      <c r="BV432" s="6" t="s">
        <v>97</v>
      </c>
      <c r="BW432" s="5">
        <v>0</v>
      </c>
      <c r="BX432" s="5">
        <v>1</v>
      </c>
      <c r="BY432" s="5">
        <v>1</v>
      </c>
      <c r="BZ432" s="5">
        <v>1</v>
      </c>
      <c r="CA432" s="5">
        <v>1</v>
      </c>
      <c r="CB432" s="6" t="s">
        <v>98</v>
      </c>
      <c r="CC432" s="6" t="s">
        <v>98</v>
      </c>
      <c r="CD432" s="6" t="s">
        <v>98</v>
      </c>
      <c r="CE432" s="6" t="s">
        <v>98</v>
      </c>
      <c r="CF432" s="6" t="s">
        <v>98</v>
      </c>
      <c r="CG432" s="6" t="s">
        <v>96</v>
      </c>
      <c r="CH432" s="6" t="s">
        <v>96</v>
      </c>
      <c r="CI432" s="6" t="s">
        <v>96</v>
      </c>
      <c r="CJ432" s="5">
        <v>0</v>
      </c>
      <c r="CK432" s="5">
        <v>1</v>
      </c>
      <c r="CL432" s="5">
        <v>25</v>
      </c>
      <c r="CM432" s="5">
        <v>1</v>
      </c>
      <c r="CN432" s="5">
        <v>0</v>
      </c>
      <c r="CO432" s="5">
        <v>0</v>
      </c>
    </row>
    <row r="433" spans="1:93" x14ac:dyDescent="0.3">
      <c r="A433" s="2" t="s">
        <v>444</v>
      </c>
      <c r="B433" s="2" t="s">
        <v>660</v>
      </c>
      <c r="C433" s="2" t="s">
        <v>672</v>
      </c>
      <c r="D433" s="2" t="s">
        <v>673</v>
      </c>
      <c r="E433" s="6" t="s">
        <v>95</v>
      </c>
      <c r="F433" s="5">
        <v>82</v>
      </c>
      <c r="G433" s="5">
        <v>13</v>
      </c>
      <c r="H433" s="5">
        <v>0</v>
      </c>
      <c r="I433" s="5">
        <v>0</v>
      </c>
      <c r="J433" s="5">
        <v>10</v>
      </c>
      <c r="K433" s="5">
        <v>0</v>
      </c>
      <c r="L433" s="5">
        <v>0</v>
      </c>
      <c r="M433" s="5">
        <v>0</v>
      </c>
      <c r="N433" s="5">
        <v>3</v>
      </c>
      <c r="O433" s="5">
        <v>0</v>
      </c>
      <c r="P433" s="5">
        <v>0</v>
      </c>
      <c r="Q433" s="5">
        <v>0</v>
      </c>
      <c r="R433" s="5">
        <v>57</v>
      </c>
      <c r="S433" s="5">
        <v>0</v>
      </c>
      <c r="T433" s="5">
        <v>0</v>
      </c>
      <c r="U433" s="5">
        <v>0</v>
      </c>
      <c r="V433" s="5">
        <v>25</v>
      </c>
      <c r="W433" s="5">
        <v>0</v>
      </c>
      <c r="X433" s="5">
        <v>0</v>
      </c>
      <c r="Y433" s="5">
        <v>0</v>
      </c>
      <c r="Z433" s="6">
        <v>0</v>
      </c>
      <c r="AA433" s="6" t="s">
        <v>96</v>
      </c>
      <c r="AB433" s="6" t="s">
        <v>97</v>
      </c>
      <c r="AC433" s="7"/>
      <c r="AD433" s="7"/>
      <c r="AE433" s="7"/>
      <c r="AF433" s="7"/>
      <c r="AG433" s="7"/>
      <c r="AH433" s="7"/>
      <c r="AI433" s="6" t="s">
        <v>96</v>
      </c>
      <c r="AJ433" s="5"/>
      <c r="AK433" s="8">
        <v>1</v>
      </c>
      <c r="AL433" s="8">
        <v>0</v>
      </c>
      <c r="AM433" s="8">
        <v>0</v>
      </c>
      <c r="AN433" s="8">
        <v>0</v>
      </c>
      <c r="AO433" s="8">
        <v>0</v>
      </c>
      <c r="AP433" s="8">
        <v>0</v>
      </c>
      <c r="AQ433" s="8">
        <v>0</v>
      </c>
      <c r="AR433" s="8">
        <v>0</v>
      </c>
      <c r="AS433" s="8">
        <v>0</v>
      </c>
      <c r="AT433" s="8">
        <v>0</v>
      </c>
      <c r="AU433" s="5">
        <v>0</v>
      </c>
      <c r="AV433" s="5">
        <v>0</v>
      </c>
      <c r="AW433" s="5">
        <v>70</v>
      </c>
      <c r="AX433" s="5">
        <v>30</v>
      </c>
      <c r="AY433" s="5">
        <v>0</v>
      </c>
      <c r="AZ433" s="5">
        <v>0</v>
      </c>
      <c r="BA433" s="5">
        <v>0</v>
      </c>
      <c r="BB433" s="5">
        <v>70</v>
      </c>
      <c r="BC433" s="5">
        <v>0</v>
      </c>
      <c r="BD433" s="5">
        <v>30</v>
      </c>
      <c r="BE433" s="5">
        <v>100</v>
      </c>
      <c r="BF433" s="5">
        <v>100</v>
      </c>
      <c r="BG433" s="5">
        <v>100</v>
      </c>
      <c r="BH433" s="5">
        <v>0</v>
      </c>
      <c r="BI433" s="5">
        <v>0</v>
      </c>
      <c r="BJ433" s="5">
        <v>0</v>
      </c>
      <c r="BK433" s="5">
        <v>0</v>
      </c>
      <c r="BL433" s="5">
        <v>100</v>
      </c>
      <c r="BM433" s="5">
        <v>100</v>
      </c>
      <c r="BN433" s="5">
        <v>2</v>
      </c>
      <c r="BO433" s="5" t="s">
        <v>97</v>
      </c>
      <c r="BP433" s="5" t="s">
        <v>96</v>
      </c>
      <c r="BQ433" s="5">
        <v>1</v>
      </c>
      <c r="BR433" s="6" t="s">
        <v>97</v>
      </c>
      <c r="BS433" s="6" t="s">
        <v>97</v>
      </c>
      <c r="BT433" s="6" t="s">
        <v>97</v>
      </c>
      <c r="BU433" s="6" t="s">
        <v>97</v>
      </c>
      <c r="BV433" s="6" t="s">
        <v>97</v>
      </c>
      <c r="BW433" s="5">
        <v>1</v>
      </c>
      <c r="BX433" s="5">
        <v>1</v>
      </c>
      <c r="BY433" s="5">
        <v>1</v>
      </c>
      <c r="BZ433" s="5">
        <v>11</v>
      </c>
      <c r="CA433" s="5">
        <v>12</v>
      </c>
      <c r="CB433" s="6" t="s">
        <v>96</v>
      </c>
      <c r="CC433" s="6" t="s">
        <v>96</v>
      </c>
      <c r="CD433" s="6" t="s">
        <v>96</v>
      </c>
      <c r="CE433" s="6" t="s">
        <v>96</v>
      </c>
      <c r="CF433" s="6" t="s">
        <v>96</v>
      </c>
      <c r="CG433" s="7" t="s">
        <v>98</v>
      </c>
      <c r="CH433" s="6" t="s">
        <v>96</v>
      </c>
      <c r="CI433" s="7" t="s">
        <v>98</v>
      </c>
      <c r="CJ433" s="5">
        <v>13</v>
      </c>
      <c r="CK433" s="5">
        <v>0</v>
      </c>
      <c r="CL433" s="5">
        <v>13</v>
      </c>
      <c r="CM433" s="5">
        <v>0</v>
      </c>
      <c r="CN433" s="5">
        <v>3</v>
      </c>
      <c r="CO433" s="5">
        <v>0</v>
      </c>
    </row>
    <row r="434" spans="1:93" x14ac:dyDescent="0.3">
      <c r="A434" s="2" t="s">
        <v>444</v>
      </c>
      <c r="B434" s="2" t="s">
        <v>660</v>
      </c>
      <c r="C434" s="2" t="s">
        <v>672</v>
      </c>
      <c r="D434" s="2" t="s">
        <v>674</v>
      </c>
      <c r="E434" s="6" t="s">
        <v>102</v>
      </c>
      <c r="F434" s="5">
        <v>107</v>
      </c>
      <c r="G434" s="5">
        <v>12</v>
      </c>
      <c r="H434" s="5">
        <v>0</v>
      </c>
      <c r="I434" s="5">
        <v>0</v>
      </c>
      <c r="J434" s="5">
        <v>7</v>
      </c>
      <c r="K434" s="5">
        <v>0</v>
      </c>
      <c r="L434" s="5">
        <v>0</v>
      </c>
      <c r="M434" s="5">
        <v>0</v>
      </c>
      <c r="N434" s="5">
        <v>5</v>
      </c>
      <c r="O434" s="5">
        <v>0</v>
      </c>
      <c r="P434" s="5">
        <v>0</v>
      </c>
      <c r="Q434" s="5">
        <v>0</v>
      </c>
      <c r="R434" s="5">
        <v>54</v>
      </c>
      <c r="S434" s="5">
        <v>0</v>
      </c>
      <c r="T434" s="5">
        <v>0</v>
      </c>
      <c r="U434" s="5">
        <v>0</v>
      </c>
      <c r="V434" s="5">
        <v>53</v>
      </c>
      <c r="W434" s="5">
        <v>0</v>
      </c>
      <c r="X434" s="5">
        <v>0</v>
      </c>
      <c r="Y434" s="5">
        <v>0</v>
      </c>
      <c r="Z434" s="6">
        <v>0</v>
      </c>
      <c r="AA434" s="6" t="s">
        <v>96</v>
      </c>
      <c r="AB434" s="6" t="s">
        <v>97</v>
      </c>
      <c r="AC434" s="7"/>
      <c r="AD434" s="7"/>
      <c r="AE434" s="7"/>
      <c r="AF434" s="7"/>
      <c r="AG434" s="7"/>
      <c r="AH434" s="7"/>
      <c r="AI434" s="6" t="s">
        <v>96</v>
      </c>
      <c r="AJ434" s="5"/>
      <c r="AK434" s="8">
        <v>0.99</v>
      </c>
      <c r="AL434" s="8">
        <v>0</v>
      </c>
      <c r="AM434" s="8">
        <v>0.01</v>
      </c>
      <c r="AN434" s="8">
        <v>0</v>
      </c>
      <c r="AO434" s="8">
        <v>0</v>
      </c>
      <c r="AP434" s="8">
        <v>0</v>
      </c>
      <c r="AQ434" s="8">
        <v>0</v>
      </c>
      <c r="AR434" s="8">
        <v>0</v>
      </c>
      <c r="AS434" s="8">
        <v>0</v>
      </c>
      <c r="AT434" s="8">
        <v>0</v>
      </c>
      <c r="AU434" s="5">
        <v>0</v>
      </c>
      <c r="AV434" s="5">
        <v>0</v>
      </c>
      <c r="AW434" s="5">
        <v>60</v>
      </c>
      <c r="AX434" s="5">
        <v>40</v>
      </c>
      <c r="AY434" s="5">
        <v>0</v>
      </c>
      <c r="AZ434" s="5">
        <v>0</v>
      </c>
      <c r="BA434" s="5">
        <v>0</v>
      </c>
      <c r="BB434" s="5">
        <v>60</v>
      </c>
      <c r="BC434" s="5">
        <v>0</v>
      </c>
      <c r="BD434" s="5">
        <v>40</v>
      </c>
      <c r="BE434" s="5">
        <v>100</v>
      </c>
      <c r="BF434" s="5">
        <v>100</v>
      </c>
      <c r="BG434" s="5">
        <v>100</v>
      </c>
      <c r="BH434" s="5">
        <v>0</v>
      </c>
      <c r="BI434" s="5">
        <v>0</v>
      </c>
      <c r="BJ434" s="5">
        <v>0</v>
      </c>
      <c r="BK434" s="5">
        <v>0</v>
      </c>
      <c r="BL434" s="5">
        <v>100</v>
      </c>
      <c r="BM434" s="5">
        <v>100</v>
      </c>
      <c r="BN434" s="5">
        <v>2</v>
      </c>
      <c r="BO434" s="5" t="s">
        <v>97</v>
      </c>
      <c r="BP434" s="5" t="s">
        <v>96</v>
      </c>
      <c r="BQ434" s="5">
        <v>1</v>
      </c>
      <c r="BR434" s="6" t="s">
        <v>97</v>
      </c>
      <c r="BS434" s="6" t="s">
        <v>97</v>
      </c>
      <c r="BT434" s="6" t="s">
        <v>97</v>
      </c>
      <c r="BU434" s="6" t="s">
        <v>97</v>
      </c>
      <c r="BV434" s="6" t="s">
        <v>97</v>
      </c>
      <c r="BW434" s="5">
        <v>1</v>
      </c>
      <c r="BX434" s="5">
        <v>1</v>
      </c>
      <c r="BY434" s="5">
        <v>1</v>
      </c>
      <c r="BZ434" s="5">
        <v>11</v>
      </c>
      <c r="CA434" s="5">
        <v>12</v>
      </c>
      <c r="CB434" s="6" t="s">
        <v>96</v>
      </c>
      <c r="CC434" s="6" t="s">
        <v>96</v>
      </c>
      <c r="CD434" s="6" t="s">
        <v>96</v>
      </c>
      <c r="CE434" s="6" t="s">
        <v>96</v>
      </c>
      <c r="CF434" s="6" t="s">
        <v>96</v>
      </c>
      <c r="CG434" s="7" t="s">
        <v>98</v>
      </c>
      <c r="CH434" s="6" t="s">
        <v>96</v>
      </c>
      <c r="CI434" s="7" t="s">
        <v>98</v>
      </c>
      <c r="CJ434" s="5">
        <v>13</v>
      </c>
      <c r="CK434" s="5">
        <v>0</v>
      </c>
      <c r="CL434" s="5">
        <v>13</v>
      </c>
      <c r="CM434" s="5">
        <v>0</v>
      </c>
      <c r="CN434" s="5">
        <v>3</v>
      </c>
      <c r="CO434" s="5">
        <v>0</v>
      </c>
    </row>
    <row r="435" spans="1:93" x14ac:dyDescent="0.3">
      <c r="A435" s="2" t="s">
        <v>444</v>
      </c>
      <c r="B435" s="2" t="s">
        <v>660</v>
      </c>
      <c r="C435" s="2" t="s">
        <v>675</v>
      </c>
      <c r="D435" s="2" t="s">
        <v>676</v>
      </c>
      <c r="E435" s="6" t="s">
        <v>95</v>
      </c>
      <c r="F435" s="5">
        <v>475</v>
      </c>
      <c r="G435" s="5">
        <v>91</v>
      </c>
      <c r="H435" s="5">
        <v>2</v>
      </c>
      <c r="I435" s="5">
        <v>11</v>
      </c>
      <c r="J435" s="5">
        <v>50</v>
      </c>
      <c r="K435" s="5">
        <v>30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5">
        <v>45</v>
      </c>
      <c r="R435" s="5">
        <v>230</v>
      </c>
      <c r="S435" s="5">
        <v>200</v>
      </c>
      <c r="T435" s="5">
        <v>0</v>
      </c>
      <c r="U435" s="5">
        <v>0</v>
      </c>
      <c r="V435" s="5">
        <v>0</v>
      </c>
      <c r="W435" s="5">
        <v>0</v>
      </c>
      <c r="X435" s="5">
        <v>0</v>
      </c>
      <c r="Y435" s="5">
        <v>11</v>
      </c>
      <c r="Z435" s="5">
        <v>45</v>
      </c>
      <c r="AA435" s="6" t="s">
        <v>96</v>
      </c>
      <c r="AB435" s="6" t="s">
        <v>97</v>
      </c>
      <c r="AC435" s="7"/>
      <c r="AD435" s="7"/>
      <c r="AE435" s="7"/>
      <c r="AF435" s="7"/>
      <c r="AG435" s="7"/>
      <c r="AH435" s="7"/>
      <c r="AI435" s="6" t="s">
        <v>96</v>
      </c>
      <c r="AJ435" s="5"/>
      <c r="AK435" s="8">
        <v>0.35</v>
      </c>
      <c r="AL435" s="8">
        <v>0.4</v>
      </c>
      <c r="AM435" s="8">
        <v>0.25</v>
      </c>
      <c r="AN435" s="8">
        <v>0</v>
      </c>
      <c r="AO435" s="8">
        <v>0</v>
      </c>
      <c r="AP435" s="8">
        <v>0</v>
      </c>
      <c r="AQ435" s="8">
        <v>0</v>
      </c>
      <c r="AR435" s="8">
        <v>0</v>
      </c>
      <c r="AS435" s="8">
        <v>0</v>
      </c>
      <c r="AT435" s="8">
        <v>0</v>
      </c>
      <c r="AU435" s="5">
        <v>100</v>
      </c>
      <c r="AV435" s="5">
        <v>100</v>
      </c>
      <c r="AW435" s="5">
        <v>0</v>
      </c>
      <c r="AX435" s="5">
        <v>0</v>
      </c>
      <c r="AY435" s="5">
        <v>0</v>
      </c>
      <c r="AZ435" s="5">
        <v>95</v>
      </c>
      <c r="BA435" s="5">
        <v>60</v>
      </c>
      <c r="BB435" s="5">
        <v>22</v>
      </c>
      <c r="BC435" s="5">
        <v>0</v>
      </c>
      <c r="BD435" s="5">
        <v>18</v>
      </c>
      <c r="BE435" s="5">
        <v>100</v>
      </c>
      <c r="BF435" s="5">
        <v>95</v>
      </c>
      <c r="BG435" s="5">
        <v>98</v>
      </c>
      <c r="BH435" s="5">
        <v>80</v>
      </c>
      <c r="BI435" s="5">
        <v>15</v>
      </c>
      <c r="BJ435" s="5">
        <v>0</v>
      </c>
      <c r="BK435" s="5">
        <v>15</v>
      </c>
      <c r="BL435" s="5">
        <v>85</v>
      </c>
      <c r="BM435" s="5">
        <v>80</v>
      </c>
      <c r="BN435" s="5">
        <v>4</v>
      </c>
      <c r="BO435" s="5" t="s">
        <v>96</v>
      </c>
      <c r="BP435" s="5" t="s">
        <v>96</v>
      </c>
      <c r="BQ435" s="5">
        <v>2</v>
      </c>
      <c r="BR435" s="6" t="s">
        <v>97</v>
      </c>
      <c r="BS435" s="6" t="s">
        <v>97</v>
      </c>
      <c r="BT435" s="6" t="s">
        <v>97</v>
      </c>
      <c r="BU435" s="6" t="s">
        <v>97</v>
      </c>
      <c r="BV435" s="6" t="s">
        <v>97</v>
      </c>
      <c r="BW435" s="5">
        <v>0</v>
      </c>
      <c r="BX435" s="5">
        <v>0</v>
      </c>
      <c r="BY435" s="5">
        <v>2</v>
      </c>
      <c r="BZ435" s="5">
        <v>20</v>
      </c>
      <c r="CA435" s="5">
        <v>20</v>
      </c>
      <c r="CB435" s="6" t="s">
        <v>98</v>
      </c>
      <c r="CC435" s="6" t="s">
        <v>98</v>
      </c>
      <c r="CD435" s="6" t="s">
        <v>96</v>
      </c>
      <c r="CE435" s="6" t="s">
        <v>97</v>
      </c>
      <c r="CF435" s="6" t="s">
        <v>96</v>
      </c>
      <c r="CG435" s="6" t="s">
        <v>96</v>
      </c>
      <c r="CH435" s="6" t="s">
        <v>97</v>
      </c>
      <c r="CI435" s="6" t="s">
        <v>97</v>
      </c>
      <c r="CJ435" s="5">
        <v>0</v>
      </c>
      <c r="CK435" s="5">
        <v>3</v>
      </c>
      <c r="CL435" s="5">
        <v>3</v>
      </c>
      <c r="CM435" s="5">
        <v>0</v>
      </c>
      <c r="CN435" s="5">
        <v>0</v>
      </c>
      <c r="CO435" s="5">
        <v>0</v>
      </c>
    </row>
    <row r="436" spans="1:93" x14ac:dyDescent="0.3">
      <c r="A436" s="2" t="s">
        <v>444</v>
      </c>
      <c r="B436" s="2" t="s">
        <v>660</v>
      </c>
      <c r="C436" s="2" t="s">
        <v>677</v>
      </c>
      <c r="D436" s="2" t="s">
        <v>678</v>
      </c>
      <c r="E436" s="6" t="s">
        <v>102</v>
      </c>
      <c r="F436" s="5">
        <v>70</v>
      </c>
      <c r="G436" s="5">
        <v>8</v>
      </c>
      <c r="H436" s="5">
        <v>1</v>
      </c>
      <c r="I436" s="5">
        <v>3</v>
      </c>
      <c r="J436" s="5">
        <v>0</v>
      </c>
      <c r="K436" s="5">
        <v>0</v>
      </c>
      <c r="L436" s="5">
        <v>0</v>
      </c>
      <c r="M436" s="5">
        <v>0</v>
      </c>
      <c r="N436" s="5">
        <v>5</v>
      </c>
      <c r="O436" s="5">
        <v>0</v>
      </c>
      <c r="P436" s="5">
        <v>0</v>
      </c>
      <c r="Q436" s="5">
        <v>20</v>
      </c>
      <c r="R436" s="5">
        <v>0</v>
      </c>
      <c r="S436" s="5">
        <v>0</v>
      </c>
      <c r="T436" s="5">
        <v>0</v>
      </c>
      <c r="U436" s="5">
        <v>0</v>
      </c>
      <c r="V436" s="5">
        <v>50</v>
      </c>
      <c r="W436" s="5">
        <v>0</v>
      </c>
      <c r="X436" s="5">
        <v>0</v>
      </c>
      <c r="Y436" s="5">
        <v>0</v>
      </c>
      <c r="Z436" s="5">
        <v>0</v>
      </c>
      <c r="AA436" s="6" t="s">
        <v>96</v>
      </c>
      <c r="AB436" s="6" t="s">
        <v>97</v>
      </c>
      <c r="AC436" s="7"/>
      <c r="AD436" s="7"/>
      <c r="AE436" s="7"/>
      <c r="AF436" s="7"/>
      <c r="AG436" s="7"/>
      <c r="AH436" s="7"/>
      <c r="AI436" s="6" t="s">
        <v>96</v>
      </c>
      <c r="AJ436" s="5"/>
      <c r="AK436" s="8">
        <v>0.42</v>
      </c>
      <c r="AL436" s="8">
        <v>0.57999999999999996</v>
      </c>
      <c r="AM436" s="8">
        <v>0</v>
      </c>
      <c r="AN436" s="8">
        <v>0</v>
      </c>
      <c r="AO436" s="8">
        <v>0</v>
      </c>
      <c r="AP436" s="8">
        <v>0</v>
      </c>
      <c r="AQ436" s="8">
        <v>0</v>
      </c>
      <c r="AR436" s="8">
        <v>0</v>
      </c>
      <c r="AS436" s="8">
        <v>0</v>
      </c>
      <c r="AT436" s="8">
        <v>0</v>
      </c>
      <c r="AU436" s="5">
        <v>0</v>
      </c>
      <c r="AV436" s="5">
        <v>0</v>
      </c>
      <c r="AW436" s="5">
        <v>0</v>
      </c>
      <c r="AX436" s="5">
        <v>100</v>
      </c>
      <c r="AY436" s="5">
        <v>0</v>
      </c>
      <c r="AZ436" s="5">
        <v>0</v>
      </c>
      <c r="BA436" s="5">
        <v>0</v>
      </c>
      <c r="BB436" s="5">
        <v>85</v>
      </c>
      <c r="BC436" s="5">
        <v>0</v>
      </c>
      <c r="BD436" s="5">
        <v>15</v>
      </c>
      <c r="BE436" s="5">
        <v>100</v>
      </c>
      <c r="BF436" s="5">
        <v>100</v>
      </c>
      <c r="BG436" s="5">
        <v>100</v>
      </c>
      <c r="BH436" s="5">
        <v>100</v>
      </c>
      <c r="BI436" s="5">
        <v>0</v>
      </c>
      <c r="BJ436" s="5">
        <v>0</v>
      </c>
      <c r="BK436" s="5">
        <v>0</v>
      </c>
      <c r="BL436" s="5">
        <v>100</v>
      </c>
      <c r="BM436" s="5">
        <v>100</v>
      </c>
      <c r="BN436" s="5">
        <v>2</v>
      </c>
      <c r="BO436" s="5" t="s">
        <v>96</v>
      </c>
      <c r="BP436" s="5" t="s">
        <v>96</v>
      </c>
      <c r="BQ436" s="5">
        <v>2</v>
      </c>
      <c r="BR436" s="6" t="s">
        <v>96</v>
      </c>
      <c r="BS436" s="6" t="s">
        <v>97</v>
      </c>
      <c r="BT436" s="6" t="s">
        <v>97</v>
      </c>
      <c r="BU436" s="6" t="s">
        <v>96</v>
      </c>
      <c r="BV436" s="6" t="s">
        <v>96</v>
      </c>
      <c r="BW436" s="5">
        <v>0</v>
      </c>
      <c r="BX436" s="5">
        <v>0</v>
      </c>
      <c r="BY436" s="5">
        <v>0</v>
      </c>
      <c r="BZ436" s="5">
        <v>10</v>
      </c>
      <c r="CA436" s="5">
        <v>10</v>
      </c>
      <c r="CB436" s="6" t="s">
        <v>98</v>
      </c>
      <c r="CC436" s="6" t="s">
        <v>96</v>
      </c>
      <c r="CD436" s="6" t="s">
        <v>98</v>
      </c>
      <c r="CE436" s="6" t="s">
        <v>96</v>
      </c>
      <c r="CF436" s="6" t="s">
        <v>96</v>
      </c>
      <c r="CG436" s="7" t="s">
        <v>96</v>
      </c>
      <c r="CH436" s="6" t="s">
        <v>97</v>
      </c>
      <c r="CI436" s="6" t="s">
        <v>97</v>
      </c>
      <c r="CJ436" s="5">
        <v>0</v>
      </c>
      <c r="CK436" s="5">
        <v>10</v>
      </c>
      <c r="CL436" s="5">
        <v>10</v>
      </c>
      <c r="CM436" s="5">
        <v>0</v>
      </c>
      <c r="CN436" s="5">
        <v>10</v>
      </c>
      <c r="CO436" s="5">
        <v>0</v>
      </c>
    </row>
    <row r="437" spans="1:93" x14ac:dyDescent="0.3">
      <c r="A437" s="2" t="s">
        <v>444</v>
      </c>
      <c r="B437" s="2" t="s">
        <v>660</v>
      </c>
      <c r="C437" s="2" t="s">
        <v>679</v>
      </c>
      <c r="D437" s="2" t="s">
        <v>680</v>
      </c>
      <c r="E437" s="6" t="s">
        <v>102</v>
      </c>
      <c r="F437" s="5">
        <v>39</v>
      </c>
      <c r="G437" s="5">
        <v>5</v>
      </c>
      <c r="H437" s="5">
        <v>0</v>
      </c>
      <c r="I437" s="5">
        <v>0</v>
      </c>
      <c r="J437" s="5">
        <v>5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39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6">
        <v>0</v>
      </c>
      <c r="AA437" s="6" t="s">
        <v>96</v>
      </c>
      <c r="AB437" s="6" t="s">
        <v>96</v>
      </c>
      <c r="AC437" s="7"/>
      <c r="AD437" s="7"/>
      <c r="AE437" s="7"/>
      <c r="AF437" s="7"/>
      <c r="AG437" s="7"/>
      <c r="AH437" s="7"/>
      <c r="AI437" s="6" t="s">
        <v>96</v>
      </c>
      <c r="AJ437" s="5"/>
      <c r="AK437" s="8">
        <v>0</v>
      </c>
      <c r="AL437" s="8">
        <v>0.6</v>
      </c>
      <c r="AM437" s="8">
        <v>0.1</v>
      </c>
      <c r="AN437" s="8">
        <v>0.3</v>
      </c>
      <c r="AO437" s="8">
        <v>0</v>
      </c>
      <c r="AP437" s="8">
        <v>0</v>
      </c>
      <c r="AQ437" s="8">
        <v>0</v>
      </c>
      <c r="AR437" s="8">
        <v>0</v>
      </c>
      <c r="AS437" s="8">
        <v>0</v>
      </c>
      <c r="AT437" s="8">
        <v>0</v>
      </c>
      <c r="AU437" s="5">
        <v>100</v>
      </c>
      <c r="AV437" s="5">
        <v>90</v>
      </c>
      <c r="AW437" s="5">
        <v>10</v>
      </c>
      <c r="AX437" s="5">
        <v>0</v>
      </c>
      <c r="AY437" s="5">
        <v>0</v>
      </c>
      <c r="AZ437" s="5">
        <v>0</v>
      </c>
      <c r="BA437" s="5">
        <v>0</v>
      </c>
      <c r="BB437" s="5">
        <v>0</v>
      </c>
      <c r="BC437" s="5">
        <v>0</v>
      </c>
      <c r="BD437" s="5">
        <v>100</v>
      </c>
      <c r="BE437" s="5">
        <v>100</v>
      </c>
      <c r="BF437" s="5">
        <v>100</v>
      </c>
      <c r="BG437" s="5">
        <v>100</v>
      </c>
      <c r="BH437" s="5">
        <v>100</v>
      </c>
      <c r="BI437" s="5">
        <v>0</v>
      </c>
      <c r="BJ437" s="5">
        <v>0</v>
      </c>
      <c r="BK437" s="5">
        <v>0</v>
      </c>
      <c r="BL437" s="5">
        <v>100</v>
      </c>
      <c r="BM437" s="5">
        <v>100</v>
      </c>
      <c r="BN437" s="5">
        <v>2</v>
      </c>
      <c r="BO437" s="5" t="s">
        <v>96</v>
      </c>
      <c r="BP437" s="5" t="s">
        <v>96</v>
      </c>
      <c r="BQ437" s="5">
        <v>6</v>
      </c>
      <c r="BR437" s="6" t="s">
        <v>97</v>
      </c>
      <c r="BS437" s="6" t="s">
        <v>97</v>
      </c>
      <c r="BT437" s="6" t="s">
        <v>97</v>
      </c>
      <c r="BU437" s="6" t="s">
        <v>97</v>
      </c>
      <c r="BV437" s="6" t="s">
        <v>97</v>
      </c>
      <c r="BW437" s="5">
        <v>0</v>
      </c>
      <c r="BX437" s="5">
        <v>3</v>
      </c>
      <c r="BY437" s="5">
        <v>3</v>
      </c>
      <c r="BZ437" s="5">
        <v>3</v>
      </c>
      <c r="CA437" s="5">
        <v>12</v>
      </c>
      <c r="CB437" s="6" t="s">
        <v>98</v>
      </c>
      <c r="CC437" s="6" t="s">
        <v>96</v>
      </c>
      <c r="CD437" s="6" t="s">
        <v>96</v>
      </c>
      <c r="CE437" s="6" t="s">
        <v>96</v>
      </c>
      <c r="CF437" s="6" t="s">
        <v>96</v>
      </c>
      <c r="CG437" s="6" t="s">
        <v>96</v>
      </c>
      <c r="CH437" s="6" t="s">
        <v>96</v>
      </c>
      <c r="CI437" s="7" t="s">
        <v>98</v>
      </c>
      <c r="CJ437" s="5">
        <v>4</v>
      </c>
      <c r="CK437" s="5">
        <v>12</v>
      </c>
      <c r="CL437" s="5">
        <v>12</v>
      </c>
      <c r="CM437" s="5">
        <v>1</v>
      </c>
      <c r="CN437" s="5">
        <v>12</v>
      </c>
      <c r="CO437" s="5">
        <v>1</v>
      </c>
    </row>
    <row r="438" spans="1:93" x14ac:dyDescent="0.3">
      <c r="A438" s="2" t="s">
        <v>444</v>
      </c>
      <c r="B438" s="2" t="s">
        <v>660</v>
      </c>
      <c r="C438" s="2" t="s">
        <v>681</v>
      </c>
      <c r="D438" s="2" t="s">
        <v>682</v>
      </c>
      <c r="E438" s="6" t="s">
        <v>102</v>
      </c>
      <c r="F438" s="5">
        <v>30</v>
      </c>
      <c r="G438" s="5">
        <v>5</v>
      </c>
      <c r="H438" s="5">
        <v>0</v>
      </c>
      <c r="I438" s="5">
        <v>0</v>
      </c>
      <c r="J438" s="5">
        <v>5</v>
      </c>
      <c r="K438" s="5">
        <v>0</v>
      </c>
      <c r="L438" s="5">
        <v>0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30</v>
      </c>
      <c r="S438" s="5">
        <v>0</v>
      </c>
      <c r="T438" s="5">
        <v>0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5">
        <v>0</v>
      </c>
      <c r="AA438" s="6" t="s">
        <v>96</v>
      </c>
      <c r="AB438" s="6" t="s">
        <v>97</v>
      </c>
      <c r="AC438" s="7"/>
      <c r="AD438" s="7"/>
      <c r="AE438" s="7"/>
      <c r="AF438" s="7"/>
      <c r="AG438" s="7"/>
      <c r="AH438" s="7"/>
      <c r="AI438" s="6" t="s">
        <v>96</v>
      </c>
      <c r="AJ438" s="5"/>
      <c r="AK438" s="8">
        <v>0.7</v>
      </c>
      <c r="AL438" s="8">
        <v>0</v>
      </c>
      <c r="AM438" s="8">
        <v>0</v>
      </c>
      <c r="AN438" s="8">
        <v>0</v>
      </c>
      <c r="AO438" s="8">
        <v>0</v>
      </c>
      <c r="AP438" s="8">
        <v>0</v>
      </c>
      <c r="AQ438" s="8">
        <v>0.3</v>
      </c>
      <c r="AR438" s="8">
        <v>0</v>
      </c>
      <c r="AS438" s="8">
        <v>0</v>
      </c>
      <c r="AT438" s="8">
        <v>0</v>
      </c>
      <c r="AU438" s="5">
        <v>85</v>
      </c>
      <c r="AV438" s="5">
        <v>85</v>
      </c>
      <c r="AW438" s="5">
        <v>0</v>
      </c>
      <c r="AX438" s="5">
        <v>15</v>
      </c>
      <c r="AY438" s="5">
        <v>0</v>
      </c>
      <c r="AZ438" s="5">
        <v>0</v>
      </c>
      <c r="BA438" s="5">
        <v>0</v>
      </c>
      <c r="BB438" s="5">
        <v>100</v>
      </c>
      <c r="BC438" s="5">
        <v>0</v>
      </c>
      <c r="BD438" s="5">
        <v>0</v>
      </c>
      <c r="BE438" s="5">
        <v>100</v>
      </c>
      <c r="BF438" s="5">
        <v>100</v>
      </c>
      <c r="BG438" s="5">
        <v>100</v>
      </c>
      <c r="BH438" s="5">
        <v>70</v>
      </c>
      <c r="BI438" s="5">
        <v>70</v>
      </c>
      <c r="BJ438" s="5">
        <v>0</v>
      </c>
      <c r="BK438" s="5">
        <v>70</v>
      </c>
      <c r="BL438" s="5">
        <v>30</v>
      </c>
      <c r="BM438" s="5">
        <v>85</v>
      </c>
      <c r="BN438" s="5">
        <v>2</v>
      </c>
      <c r="BO438" s="5" t="s">
        <v>97</v>
      </c>
      <c r="BP438" s="5" t="s">
        <v>97</v>
      </c>
      <c r="BQ438" s="5" t="s">
        <v>98</v>
      </c>
      <c r="BR438" s="6" t="s">
        <v>96</v>
      </c>
      <c r="BS438" s="6" t="s">
        <v>97</v>
      </c>
      <c r="BT438" s="6" t="s">
        <v>97</v>
      </c>
      <c r="BU438" s="6" t="s">
        <v>97</v>
      </c>
      <c r="BV438" s="6" t="s">
        <v>97</v>
      </c>
      <c r="BW438" s="5">
        <v>1.2</v>
      </c>
      <c r="BX438" s="5">
        <v>1.6</v>
      </c>
      <c r="BY438" s="5">
        <v>6</v>
      </c>
      <c r="BZ438" s="5">
        <v>21</v>
      </c>
      <c r="CA438" s="5">
        <v>21</v>
      </c>
      <c r="CB438" s="6" t="s">
        <v>98</v>
      </c>
      <c r="CC438" s="6" t="s">
        <v>98</v>
      </c>
      <c r="CD438" s="6" t="s">
        <v>96</v>
      </c>
      <c r="CE438" s="6" t="s">
        <v>96</v>
      </c>
      <c r="CF438" s="6" t="s">
        <v>96</v>
      </c>
      <c r="CG438" s="6" t="s">
        <v>96</v>
      </c>
      <c r="CH438" s="6" t="s">
        <v>96</v>
      </c>
      <c r="CI438" s="6" t="s">
        <v>97</v>
      </c>
      <c r="CJ438" s="5">
        <v>0</v>
      </c>
      <c r="CK438" s="5">
        <v>20</v>
      </c>
      <c r="CL438" s="5">
        <v>6</v>
      </c>
      <c r="CM438" s="5">
        <v>0</v>
      </c>
      <c r="CN438" s="5">
        <v>0</v>
      </c>
      <c r="CO438" s="5">
        <v>0</v>
      </c>
    </row>
    <row r="439" spans="1:93" x14ac:dyDescent="0.3">
      <c r="A439" s="2" t="s">
        <v>444</v>
      </c>
      <c r="B439" s="2" t="s">
        <v>660</v>
      </c>
      <c r="C439" s="2" t="s">
        <v>681</v>
      </c>
      <c r="D439" s="2" t="s">
        <v>683</v>
      </c>
      <c r="E439" s="6" t="s">
        <v>102</v>
      </c>
      <c r="F439" s="5">
        <v>79</v>
      </c>
      <c r="G439" s="5">
        <v>13</v>
      </c>
      <c r="H439" s="5">
        <v>0</v>
      </c>
      <c r="I439" s="5">
        <v>0</v>
      </c>
      <c r="J439" s="5">
        <v>13</v>
      </c>
      <c r="K439" s="5">
        <v>0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79</v>
      </c>
      <c r="S439" s="5">
        <v>0</v>
      </c>
      <c r="T439" s="5">
        <v>0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0</v>
      </c>
      <c r="AA439" s="6" t="s">
        <v>97</v>
      </c>
      <c r="AB439" s="6" t="s">
        <v>97</v>
      </c>
      <c r="AC439" s="7"/>
      <c r="AD439" s="7"/>
      <c r="AE439" s="7"/>
      <c r="AF439" s="7"/>
      <c r="AG439" s="7"/>
      <c r="AH439" s="7"/>
      <c r="AI439" s="6" t="s">
        <v>96</v>
      </c>
      <c r="AJ439" s="5"/>
      <c r="AK439" s="8">
        <v>0.7</v>
      </c>
      <c r="AL439" s="8">
        <v>0</v>
      </c>
      <c r="AM439" s="8">
        <v>0</v>
      </c>
      <c r="AN439" s="8">
        <v>0</v>
      </c>
      <c r="AO439" s="8">
        <v>0</v>
      </c>
      <c r="AP439" s="8">
        <v>0</v>
      </c>
      <c r="AQ439" s="8">
        <v>0.3</v>
      </c>
      <c r="AR439" s="8">
        <v>0</v>
      </c>
      <c r="AS439" s="8">
        <v>0</v>
      </c>
      <c r="AT439" s="8">
        <v>0</v>
      </c>
      <c r="AU439" s="5">
        <v>70</v>
      </c>
      <c r="AV439" s="5">
        <v>70</v>
      </c>
      <c r="AW439" s="5">
        <v>0</v>
      </c>
      <c r="AX439" s="5">
        <v>30</v>
      </c>
      <c r="AY439" s="5">
        <v>0</v>
      </c>
      <c r="AZ439" s="5">
        <v>0</v>
      </c>
      <c r="BA439" s="5">
        <v>0</v>
      </c>
      <c r="BB439" s="5">
        <v>100</v>
      </c>
      <c r="BC439" s="5">
        <v>0</v>
      </c>
      <c r="BD439" s="5">
        <v>0</v>
      </c>
      <c r="BE439" s="5">
        <v>100</v>
      </c>
      <c r="BF439" s="5">
        <v>100</v>
      </c>
      <c r="BG439" s="5">
        <v>100</v>
      </c>
      <c r="BH439" s="5">
        <v>70</v>
      </c>
      <c r="BI439" s="5">
        <v>70</v>
      </c>
      <c r="BJ439" s="5">
        <v>0</v>
      </c>
      <c r="BK439" s="5">
        <v>70</v>
      </c>
      <c r="BL439" s="5">
        <v>30</v>
      </c>
      <c r="BM439" s="5">
        <v>85</v>
      </c>
      <c r="BN439" s="5">
        <v>2</v>
      </c>
      <c r="BO439" s="5" t="s">
        <v>97</v>
      </c>
      <c r="BP439" s="5" t="s">
        <v>97</v>
      </c>
      <c r="BQ439" s="5" t="s">
        <v>98</v>
      </c>
      <c r="BR439" s="6" t="s">
        <v>96</v>
      </c>
      <c r="BS439" s="6" t="s">
        <v>97</v>
      </c>
      <c r="BT439" s="6" t="s">
        <v>97</v>
      </c>
      <c r="BU439" s="6" t="s">
        <v>97</v>
      </c>
      <c r="BV439" s="6" t="s">
        <v>97</v>
      </c>
      <c r="BW439" s="5">
        <v>0.6</v>
      </c>
      <c r="BX439" s="5">
        <v>1.6</v>
      </c>
      <c r="BY439" s="5">
        <v>6</v>
      </c>
      <c r="BZ439" s="5">
        <v>21</v>
      </c>
      <c r="CA439" s="5">
        <v>21</v>
      </c>
      <c r="CB439" s="6" t="s">
        <v>98</v>
      </c>
      <c r="CC439" s="6" t="s">
        <v>98</v>
      </c>
      <c r="CD439" s="6" t="s">
        <v>96</v>
      </c>
      <c r="CE439" s="6" t="s">
        <v>96</v>
      </c>
      <c r="CF439" s="6" t="s">
        <v>96</v>
      </c>
      <c r="CG439" s="6" t="s">
        <v>96</v>
      </c>
      <c r="CH439" s="6" t="s">
        <v>96</v>
      </c>
      <c r="CI439" s="6" t="s">
        <v>97</v>
      </c>
      <c r="CJ439" s="5">
        <v>0</v>
      </c>
      <c r="CK439" s="5">
        <v>20</v>
      </c>
      <c r="CL439" s="5">
        <v>6</v>
      </c>
      <c r="CM439" s="5">
        <v>0</v>
      </c>
      <c r="CN439" s="5">
        <v>0</v>
      </c>
      <c r="CO439" s="5">
        <v>0</v>
      </c>
    </row>
    <row r="440" spans="1:93" x14ac:dyDescent="0.3">
      <c r="A440" s="2" t="s">
        <v>444</v>
      </c>
      <c r="B440" s="2" t="s">
        <v>660</v>
      </c>
      <c r="C440" s="2" t="s">
        <v>684</v>
      </c>
      <c r="D440" s="2" t="s">
        <v>685</v>
      </c>
      <c r="E440" s="6" t="s">
        <v>95</v>
      </c>
      <c r="F440" s="5">
        <v>140</v>
      </c>
      <c r="G440" s="5">
        <v>30</v>
      </c>
      <c r="H440" s="5">
        <v>0</v>
      </c>
      <c r="I440" s="5">
        <v>0</v>
      </c>
      <c r="J440" s="5">
        <v>13</v>
      </c>
      <c r="K440" s="5">
        <v>17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77</v>
      </c>
      <c r="S440" s="5">
        <v>63</v>
      </c>
      <c r="T440" s="5">
        <v>0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  <c r="AA440" s="6" t="s">
        <v>96</v>
      </c>
      <c r="AB440" s="6" t="s">
        <v>97</v>
      </c>
      <c r="AC440" s="7"/>
      <c r="AD440" s="7"/>
      <c r="AE440" s="7"/>
      <c r="AF440" s="7"/>
      <c r="AG440" s="7"/>
      <c r="AH440" s="7"/>
      <c r="AI440" s="6" t="s">
        <v>96</v>
      </c>
      <c r="AJ440" s="5"/>
      <c r="AK440" s="8">
        <v>0.2</v>
      </c>
      <c r="AL440" s="8">
        <v>0</v>
      </c>
      <c r="AM440" s="8">
        <v>0.4</v>
      </c>
      <c r="AN440" s="8">
        <v>0</v>
      </c>
      <c r="AO440" s="8">
        <v>0</v>
      </c>
      <c r="AP440" s="8">
        <v>0.4</v>
      </c>
      <c r="AQ440" s="8">
        <v>0</v>
      </c>
      <c r="AR440" s="8">
        <v>0</v>
      </c>
      <c r="AS440" s="8">
        <v>0</v>
      </c>
      <c r="AT440" s="8">
        <v>0</v>
      </c>
      <c r="AU440" s="5">
        <v>100</v>
      </c>
      <c r="AV440" s="5">
        <v>100</v>
      </c>
      <c r="AW440" s="5">
        <v>0</v>
      </c>
      <c r="AX440" s="5">
        <v>0</v>
      </c>
      <c r="AY440" s="5">
        <v>0</v>
      </c>
      <c r="AZ440" s="5">
        <v>100</v>
      </c>
      <c r="BA440" s="5">
        <v>0</v>
      </c>
      <c r="BB440" s="5">
        <v>0</v>
      </c>
      <c r="BC440" s="5">
        <v>0</v>
      </c>
      <c r="BD440" s="5">
        <v>100</v>
      </c>
      <c r="BE440" s="5">
        <v>100</v>
      </c>
      <c r="BF440" s="5">
        <v>100</v>
      </c>
      <c r="BG440" s="5">
        <v>100</v>
      </c>
      <c r="BH440" s="5">
        <v>100</v>
      </c>
      <c r="BI440" s="5">
        <v>20</v>
      </c>
      <c r="BJ440" s="5">
        <v>0</v>
      </c>
      <c r="BK440" s="5">
        <v>20</v>
      </c>
      <c r="BL440" s="5">
        <v>80</v>
      </c>
      <c r="BM440" s="5">
        <v>100</v>
      </c>
      <c r="BN440" s="5">
        <v>2</v>
      </c>
      <c r="BO440" s="5" t="s">
        <v>97</v>
      </c>
      <c r="BP440" s="5" t="s">
        <v>96</v>
      </c>
      <c r="BQ440" s="5">
        <v>10</v>
      </c>
      <c r="BR440" s="6" t="s">
        <v>96</v>
      </c>
      <c r="BS440" s="6" t="s">
        <v>97</v>
      </c>
      <c r="BT440" s="6" t="s">
        <v>97</v>
      </c>
      <c r="BU440" s="6" t="s">
        <v>97</v>
      </c>
      <c r="BV440" s="6" t="s">
        <v>97</v>
      </c>
      <c r="BW440" s="5">
        <v>0</v>
      </c>
      <c r="BX440" s="5">
        <v>4</v>
      </c>
      <c r="BY440" s="5">
        <v>4</v>
      </c>
      <c r="BZ440" s="5">
        <v>0</v>
      </c>
      <c r="CA440" s="5">
        <v>25</v>
      </c>
      <c r="CB440" s="6" t="s">
        <v>98</v>
      </c>
      <c r="CC440" s="6" t="s">
        <v>96</v>
      </c>
      <c r="CD440" s="6" t="s">
        <v>96</v>
      </c>
      <c r="CE440" s="6" t="s">
        <v>98</v>
      </c>
      <c r="CF440" s="6" t="s">
        <v>96</v>
      </c>
      <c r="CG440" s="6" t="s">
        <v>96</v>
      </c>
      <c r="CH440" s="6" t="s">
        <v>97</v>
      </c>
      <c r="CI440" s="6" t="s">
        <v>97</v>
      </c>
      <c r="CJ440" s="5">
        <v>4</v>
      </c>
      <c r="CK440" s="5">
        <v>25</v>
      </c>
      <c r="CL440" s="5">
        <v>4</v>
      </c>
      <c r="CM440" s="5">
        <v>0</v>
      </c>
      <c r="CN440" s="5">
        <v>25</v>
      </c>
      <c r="CO440" s="5">
        <v>0</v>
      </c>
    </row>
    <row r="441" spans="1:93" x14ac:dyDescent="0.3">
      <c r="A441" s="2" t="s">
        <v>444</v>
      </c>
      <c r="B441" s="2" t="s">
        <v>660</v>
      </c>
      <c r="C441" s="2" t="s">
        <v>686</v>
      </c>
      <c r="D441" s="2" t="s">
        <v>110</v>
      </c>
      <c r="E441" s="6" t="s">
        <v>95</v>
      </c>
      <c r="F441" s="5">
        <v>216</v>
      </c>
      <c r="G441" s="5">
        <v>42</v>
      </c>
      <c r="H441" s="5">
        <v>2</v>
      </c>
      <c r="I441" s="5">
        <v>24</v>
      </c>
      <c r="J441" s="5">
        <v>0</v>
      </c>
      <c r="K441" s="5">
        <v>0</v>
      </c>
      <c r="L441" s="5">
        <v>0</v>
      </c>
      <c r="M441" s="5">
        <v>0</v>
      </c>
      <c r="N441" s="5">
        <v>18</v>
      </c>
      <c r="O441" s="5">
        <v>0</v>
      </c>
      <c r="P441" s="5">
        <v>0</v>
      </c>
      <c r="Q441" s="5">
        <v>144</v>
      </c>
      <c r="R441" s="5">
        <v>0</v>
      </c>
      <c r="S441" s="5">
        <v>0</v>
      </c>
      <c r="T441" s="5">
        <v>0</v>
      </c>
      <c r="U441" s="5">
        <v>0</v>
      </c>
      <c r="V441" s="5">
        <v>72</v>
      </c>
      <c r="W441" s="5">
        <v>0</v>
      </c>
      <c r="X441" s="5">
        <v>0</v>
      </c>
      <c r="Y441" s="5">
        <v>0</v>
      </c>
      <c r="Z441" s="6">
        <v>0</v>
      </c>
      <c r="AA441" s="6" t="s">
        <v>96</v>
      </c>
      <c r="AB441" s="6" t="s">
        <v>97</v>
      </c>
      <c r="AC441" s="7"/>
      <c r="AD441" s="7"/>
      <c r="AE441" s="7"/>
      <c r="AF441" s="7"/>
      <c r="AG441" s="7"/>
      <c r="AH441" s="7"/>
      <c r="AI441" s="6" t="s">
        <v>96</v>
      </c>
      <c r="AJ441" s="5"/>
      <c r="AK441" s="8">
        <v>0</v>
      </c>
      <c r="AL441" s="8">
        <v>1</v>
      </c>
      <c r="AM441" s="8">
        <v>0</v>
      </c>
      <c r="AN441" s="8">
        <v>0</v>
      </c>
      <c r="AO441" s="8">
        <v>0</v>
      </c>
      <c r="AP441" s="8">
        <v>0</v>
      </c>
      <c r="AQ441" s="8">
        <v>0</v>
      </c>
      <c r="AR441" s="8">
        <v>0</v>
      </c>
      <c r="AS441" s="8">
        <v>0</v>
      </c>
      <c r="AT441" s="8">
        <v>0</v>
      </c>
      <c r="AU441" s="5">
        <v>0</v>
      </c>
      <c r="AV441" s="5">
        <v>0</v>
      </c>
      <c r="AW441" s="5">
        <v>100</v>
      </c>
      <c r="AX441" s="5">
        <v>0</v>
      </c>
      <c r="AY441" s="5">
        <v>0</v>
      </c>
      <c r="AZ441" s="5">
        <v>0</v>
      </c>
      <c r="BA441" s="5">
        <v>0</v>
      </c>
      <c r="BB441" s="5">
        <v>0</v>
      </c>
      <c r="BC441" s="5">
        <v>0</v>
      </c>
      <c r="BD441" s="5">
        <v>100</v>
      </c>
      <c r="BE441" s="5">
        <v>100</v>
      </c>
      <c r="BF441" s="5">
        <v>100</v>
      </c>
      <c r="BG441" s="5">
        <v>100</v>
      </c>
      <c r="BH441" s="5">
        <v>0</v>
      </c>
      <c r="BI441" s="5">
        <v>0</v>
      </c>
      <c r="BJ441" s="5">
        <v>0</v>
      </c>
      <c r="BK441" s="5">
        <v>0</v>
      </c>
      <c r="BL441" s="5">
        <v>100</v>
      </c>
      <c r="BM441" s="5">
        <v>0</v>
      </c>
      <c r="BN441" s="5" t="s">
        <v>98</v>
      </c>
      <c r="BO441" s="5" t="s">
        <v>97</v>
      </c>
      <c r="BP441" s="5" t="s">
        <v>96</v>
      </c>
      <c r="BQ441" s="5">
        <v>20</v>
      </c>
      <c r="BR441" s="6" t="s">
        <v>97</v>
      </c>
      <c r="BS441" s="6" t="s">
        <v>97</v>
      </c>
      <c r="BT441" s="6" t="s">
        <v>97</v>
      </c>
      <c r="BU441" s="6" t="s">
        <v>97</v>
      </c>
      <c r="BV441" s="6" t="s">
        <v>97</v>
      </c>
      <c r="BW441" s="5">
        <v>0</v>
      </c>
      <c r="BX441" s="5">
        <v>5</v>
      </c>
      <c r="BY441" s="5">
        <v>5</v>
      </c>
      <c r="BZ441" s="5">
        <v>5</v>
      </c>
      <c r="CA441" s="6">
        <v>5</v>
      </c>
      <c r="CB441" s="6" t="s">
        <v>96</v>
      </c>
      <c r="CC441" s="6" t="s">
        <v>96</v>
      </c>
      <c r="CD441" s="6" t="s">
        <v>96</v>
      </c>
      <c r="CE441" s="6" t="s">
        <v>96</v>
      </c>
      <c r="CF441" s="6" t="s">
        <v>96</v>
      </c>
      <c r="CG441" s="6" t="s">
        <v>97</v>
      </c>
      <c r="CH441" s="6" t="s">
        <v>96</v>
      </c>
      <c r="CI441" s="7" t="s">
        <v>98</v>
      </c>
      <c r="CJ441" s="5">
        <v>6</v>
      </c>
      <c r="CK441" s="5">
        <v>6</v>
      </c>
      <c r="CL441" s="5">
        <v>6</v>
      </c>
      <c r="CM441" s="5">
        <v>1</v>
      </c>
      <c r="CN441" s="5">
        <v>8</v>
      </c>
      <c r="CO441" s="5">
        <v>1</v>
      </c>
    </row>
    <row r="442" spans="1:93" x14ac:dyDescent="0.3">
      <c r="A442" s="2" t="s">
        <v>444</v>
      </c>
      <c r="B442" s="2" t="s">
        <v>660</v>
      </c>
      <c r="C442" s="2" t="s">
        <v>687</v>
      </c>
      <c r="D442" s="2" t="s">
        <v>110</v>
      </c>
      <c r="E442" s="6" t="s">
        <v>104</v>
      </c>
      <c r="F442" s="5">
        <v>219</v>
      </c>
      <c r="G442" s="5">
        <v>37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v>37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219</v>
      </c>
      <c r="W442" s="5">
        <v>0</v>
      </c>
      <c r="X442" s="5">
        <v>0</v>
      </c>
      <c r="Y442" s="5">
        <v>0</v>
      </c>
      <c r="Z442" s="6">
        <v>0</v>
      </c>
      <c r="AA442" s="6" t="s">
        <v>96</v>
      </c>
      <c r="AB442" s="6" t="s">
        <v>97</v>
      </c>
      <c r="AC442" s="7"/>
      <c r="AD442" s="7"/>
      <c r="AE442" s="9" t="s">
        <v>96</v>
      </c>
      <c r="AF442" s="9" t="s">
        <v>96</v>
      </c>
      <c r="AG442" s="7"/>
      <c r="AH442" s="7"/>
      <c r="AI442" s="7"/>
      <c r="AJ442" s="5">
        <v>500</v>
      </c>
      <c r="AK442" s="8">
        <v>0</v>
      </c>
      <c r="AL442" s="8">
        <v>0.5</v>
      </c>
      <c r="AM442" s="8">
        <v>0.5</v>
      </c>
      <c r="AN442" s="8">
        <v>0</v>
      </c>
      <c r="AO442" s="8">
        <v>0</v>
      </c>
      <c r="AP442" s="8">
        <v>0</v>
      </c>
      <c r="AQ442" s="8">
        <v>0</v>
      </c>
      <c r="AR442" s="8">
        <v>0</v>
      </c>
      <c r="AS442" s="8">
        <v>0</v>
      </c>
      <c r="AT442" s="8">
        <v>0</v>
      </c>
      <c r="AU442" s="5">
        <v>0</v>
      </c>
      <c r="AV442" s="5">
        <v>0</v>
      </c>
      <c r="AW442" s="5">
        <v>0</v>
      </c>
      <c r="AX442" s="5">
        <v>0</v>
      </c>
      <c r="AY442" s="5">
        <v>100</v>
      </c>
      <c r="AZ442" s="5">
        <v>0</v>
      </c>
      <c r="BA442" s="5">
        <v>0</v>
      </c>
      <c r="BB442" s="5">
        <v>0</v>
      </c>
      <c r="BC442" s="5">
        <v>0</v>
      </c>
      <c r="BD442" s="5">
        <v>100</v>
      </c>
      <c r="BE442" s="5">
        <v>100</v>
      </c>
      <c r="BF442" s="5">
        <v>100</v>
      </c>
      <c r="BG442" s="5">
        <v>0</v>
      </c>
      <c r="BH442" s="5">
        <v>0</v>
      </c>
      <c r="BI442" s="5">
        <v>0</v>
      </c>
      <c r="BJ442" s="5">
        <v>0</v>
      </c>
      <c r="BK442" s="5">
        <v>0</v>
      </c>
      <c r="BL442" s="5">
        <v>100</v>
      </c>
      <c r="BM442" s="5">
        <v>100</v>
      </c>
      <c r="BN442" s="5">
        <v>2</v>
      </c>
      <c r="BO442" s="5" t="s">
        <v>96</v>
      </c>
      <c r="BP442" s="5" t="s">
        <v>96</v>
      </c>
      <c r="BQ442" s="5">
        <v>4</v>
      </c>
      <c r="BR442" s="6" t="s">
        <v>97</v>
      </c>
      <c r="BS442" s="6" t="s">
        <v>97</v>
      </c>
      <c r="BT442" s="6" t="s">
        <v>97</v>
      </c>
      <c r="BU442" s="6" t="s">
        <v>97</v>
      </c>
      <c r="BV442" s="6" t="s">
        <v>97</v>
      </c>
      <c r="BW442" s="5">
        <v>1</v>
      </c>
      <c r="BX442" s="5">
        <v>4</v>
      </c>
      <c r="BY442" s="5">
        <v>4</v>
      </c>
      <c r="BZ442" s="5">
        <v>18</v>
      </c>
      <c r="CA442" s="5">
        <v>18</v>
      </c>
      <c r="CB442" s="6" t="s">
        <v>96</v>
      </c>
      <c r="CC442" s="6" t="s">
        <v>96</v>
      </c>
      <c r="CD442" s="6" t="s">
        <v>96</v>
      </c>
      <c r="CE442" s="6" t="s">
        <v>96</v>
      </c>
      <c r="CF442" s="6" t="s">
        <v>96</v>
      </c>
      <c r="CG442" s="6" t="s">
        <v>97</v>
      </c>
      <c r="CH442" s="6" t="s">
        <v>97</v>
      </c>
      <c r="CI442" s="6" t="s">
        <v>97</v>
      </c>
      <c r="CJ442" s="5">
        <v>1</v>
      </c>
      <c r="CK442" s="5">
        <v>1</v>
      </c>
      <c r="CL442" s="5">
        <v>1</v>
      </c>
      <c r="CM442" s="5">
        <v>1</v>
      </c>
      <c r="CN442" s="5">
        <v>1</v>
      </c>
      <c r="CO442" s="5">
        <v>2</v>
      </c>
    </row>
    <row r="443" spans="1:93" x14ac:dyDescent="0.3">
      <c r="A443" s="2" t="s">
        <v>444</v>
      </c>
      <c r="B443" s="2" t="s">
        <v>660</v>
      </c>
      <c r="C443" s="2" t="s">
        <v>688</v>
      </c>
      <c r="D443" s="2" t="s">
        <v>110</v>
      </c>
      <c r="E443" s="6" t="s">
        <v>95</v>
      </c>
      <c r="F443" s="5">
        <v>89</v>
      </c>
      <c r="G443" s="5">
        <v>18</v>
      </c>
      <c r="H443" s="5">
        <v>0</v>
      </c>
      <c r="I443" s="5">
        <v>0</v>
      </c>
      <c r="J443" s="5">
        <v>18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89</v>
      </c>
      <c r="S443" s="5">
        <v>0</v>
      </c>
      <c r="T443" s="5">
        <v>0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6">
        <v>0</v>
      </c>
      <c r="AA443" s="6" t="s">
        <v>96</v>
      </c>
      <c r="AB443" s="6" t="s">
        <v>97</v>
      </c>
      <c r="AC443" s="7"/>
      <c r="AD443" s="7"/>
      <c r="AE443" s="7"/>
      <c r="AF443" s="7"/>
      <c r="AG443" s="7"/>
      <c r="AH443" s="7"/>
      <c r="AI443" s="6" t="s">
        <v>96</v>
      </c>
      <c r="AJ443" s="5"/>
      <c r="AK443" s="8">
        <v>1</v>
      </c>
      <c r="AL443" s="8">
        <v>0</v>
      </c>
      <c r="AM443" s="8">
        <v>0</v>
      </c>
      <c r="AN443" s="8">
        <v>0</v>
      </c>
      <c r="AO443" s="8">
        <v>0</v>
      </c>
      <c r="AP443" s="8">
        <v>0</v>
      </c>
      <c r="AQ443" s="8">
        <v>0</v>
      </c>
      <c r="AR443" s="8">
        <v>0</v>
      </c>
      <c r="AS443" s="8">
        <v>0</v>
      </c>
      <c r="AT443" s="8">
        <v>0</v>
      </c>
      <c r="AU443" s="5">
        <v>100</v>
      </c>
      <c r="AV443" s="5">
        <v>100</v>
      </c>
      <c r="AW443" s="5">
        <v>0</v>
      </c>
      <c r="AX443" s="5">
        <v>0</v>
      </c>
      <c r="AY443" s="5">
        <v>0</v>
      </c>
      <c r="AZ443" s="5">
        <v>0</v>
      </c>
      <c r="BA443" s="5">
        <v>0</v>
      </c>
      <c r="BB443" s="5">
        <v>0</v>
      </c>
      <c r="BC443" s="5">
        <v>0</v>
      </c>
      <c r="BD443" s="5">
        <v>100</v>
      </c>
      <c r="BE443" s="5">
        <v>100</v>
      </c>
      <c r="BF443" s="5">
        <v>100</v>
      </c>
      <c r="BG443" s="5">
        <v>100</v>
      </c>
      <c r="BH443" s="5">
        <v>4</v>
      </c>
      <c r="BI443" s="5">
        <v>4</v>
      </c>
      <c r="BJ443" s="5">
        <v>0</v>
      </c>
      <c r="BK443" s="5">
        <v>0</v>
      </c>
      <c r="BL443" s="5">
        <v>100</v>
      </c>
      <c r="BM443" s="5">
        <v>100</v>
      </c>
      <c r="BN443" s="5">
        <v>1</v>
      </c>
      <c r="BO443" s="5" t="s">
        <v>96</v>
      </c>
      <c r="BP443" s="5" t="s">
        <v>96</v>
      </c>
      <c r="BQ443" s="5">
        <v>8</v>
      </c>
      <c r="BR443" s="6" t="s">
        <v>97</v>
      </c>
      <c r="BS443" s="6" t="s">
        <v>97</v>
      </c>
      <c r="BT443" s="6" t="s">
        <v>97</v>
      </c>
      <c r="BU443" s="6" t="s">
        <v>97</v>
      </c>
      <c r="BV443" s="6" t="s">
        <v>97</v>
      </c>
      <c r="BW443" s="5">
        <v>0</v>
      </c>
      <c r="BX443" s="5">
        <v>6</v>
      </c>
      <c r="BY443" s="5">
        <v>6</v>
      </c>
      <c r="BZ443" s="5">
        <v>6</v>
      </c>
      <c r="CA443" s="5">
        <v>20</v>
      </c>
      <c r="CB443" s="6" t="s">
        <v>97</v>
      </c>
      <c r="CC443" s="6" t="s">
        <v>96</v>
      </c>
      <c r="CD443" s="6" t="s">
        <v>96</v>
      </c>
      <c r="CE443" s="6" t="s">
        <v>97</v>
      </c>
      <c r="CF443" s="6" t="s">
        <v>96</v>
      </c>
      <c r="CG443" s="6" t="s">
        <v>96</v>
      </c>
      <c r="CH443" s="6" t="s">
        <v>96</v>
      </c>
      <c r="CI443" s="6" t="s">
        <v>97</v>
      </c>
      <c r="CJ443" s="5">
        <v>6</v>
      </c>
      <c r="CK443" s="5">
        <v>6</v>
      </c>
      <c r="CL443" s="5">
        <v>6</v>
      </c>
      <c r="CM443" s="5">
        <v>0</v>
      </c>
      <c r="CN443" s="5">
        <v>20</v>
      </c>
      <c r="CO443" s="5">
        <v>0</v>
      </c>
    </row>
    <row r="444" spans="1:93" x14ac:dyDescent="0.3">
      <c r="A444" s="2" t="s">
        <v>444</v>
      </c>
      <c r="B444" s="2" t="s">
        <v>660</v>
      </c>
      <c r="C444" s="2" t="s">
        <v>689</v>
      </c>
      <c r="D444" s="2" t="s">
        <v>539</v>
      </c>
      <c r="E444" s="6" t="s">
        <v>95</v>
      </c>
      <c r="F444" s="5">
        <v>1100</v>
      </c>
      <c r="G444" s="5">
        <v>205</v>
      </c>
      <c r="H444" s="5">
        <v>0</v>
      </c>
      <c r="I444" s="5">
        <v>0</v>
      </c>
      <c r="J444" s="5">
        <v>64</v>
      </c>
      <c r="K444" s="5">
        <v>120</v>
      </c>
      <c r="L444" s="5">
        <v>0</v>
      </c>
      <c r="M444" s="5">
        <v>4</v>
      </c>
      <c r="N444" s="5">
        <v>17</v>
      </c>
      <c r="O444" s="5">
        <v>0</v>
      </c>
      <c r="P444" s="5">
        <v>0</v>
      </c>
      <c r="Q444" s="5">
        <v>0</v>
      </c>
      <c r="R444" s="5">
        <v>384</v>
      </c>
      <c r="S444" s="5">
        <v>636</v>
      </c>
      <c r="T444" s="5">
        <v>0</v>
      </c>
      <c r="U444" s="5">
        <v>20</v>
      </c>
      <c r="V444" s="5">
        <v>60</v>
      </c>
      <c r="W444" s="5">
        <v>0</v>
      </c>
      <c r="X444" s="5">
        <v>0</v>
      </c>
      <c r="Y444" s="5">
        <v>0</v>
      </c>
      <c r="Z444" s="6">
        <v>0</v>
      </c>
      <c r="AA444" s="6" t="s">
        <v>96</v>
      </c>
      <c r="AB444" s="6" t="s">
        <v>96</v>
      </c>
      <c r="AC444" s="7"/>
      <c r="AD444" s="7"/>
      <c r="AE444" s="7"/>
      <c r="AF444" s="7"/>
      <c r="AG444" s="7"/>
      <c r="AH444" s="7"/>
      <c r="AI444" s="6" t="s">
        <v>96</v>
      </c>
      <c r="AJ444" s="5"/>
      <c r="AK444" s="8">
        <v>0.1</v>
      </c>
      <c r="AL444" s="8">
        <v>0.2</v>
      </c>
      <c r="AM444" s="8">
        <v>0.55000000000000004</v>
      </c>
      <c r="AN444" s="8">
        <v>0</v>
      </c>
      <c r="AO444" s="8">
        <v>0</v>
      </c>
      <c r="AP444" s="8">
        <v>0</v>
      </c>
      <c r="AQ444" s="8">
        <v>0</v>
      </c>
      <c r="AR444" s="8">
        <v>0.15</v>
      </c>
      <c r="AS444" s="8">
        <v>0</v>
      </c>
      <c r="AT444" s="8">
        <v>0</v>
      </c>
      <c r="AU444" s="5">
        <v>100</v>
      </c>
      <c r="AV444" s="5">
        <v>90</v>
      </c>
      <c r="AW444" s="5">
        <v>10</v>
      </c>
      <c r="AX444" s="5">
        <v>0</v>
      </c>
      <c r="AY444" s="5">
        <v>0</v>
      </c>
      <c r="AZ444" s="5">
        <v>40</v>
      </c>
      <c r="BA444" s="5">
        <v>40</v>
      </c>
      <c r="BB444" s="5">
        <v>0</v>
      </c>
      <c r="BC444" s="5">
        <v>0</v>
      </c>
      <c r="BD444" s="5">
        <v>60</v>
      </c>
      <c r="BE444" s="5">
        <v>100</v>
      </c>
      <c r="BF444" s="5">
        <v>98</v>
      </c>
      <c r="BG444" s="5">
        <v>60</v>
      </c>
      <c r="BH444" s="5">
        <v>0</v>
      </c>
      <c r="BI444" s="5">
        <v>0</v>
      </c>
      <c r="BJ444" s="5">
        <v>0</v>
      </c>
      <c r="BK444" s="5">
        <v>0</v>
      </c>
      <c r="BL444" s="5">
        <v>100</v>
      </c>
      <c r="BM444" s="5">
        <v>0</v>
      </c>
      <c r="BN444" s="5" t="s">
        <v>98</v>
      </c>
      <c r="BO444" s="5" t="s">
        <v>97</v>
      </c>
      <c r="BP444" s="5" t="s">
        <v>96</v>
      </c>
      <c r="BQ444" s="5">
        <v>3</v>
      </c>
      <c r="BR444" s="6" t="s">
        <v>96</v>
      </c>
      <c r="BS444" s="6" t="s">
        <v>97</v>
      </c>
      <c r="BT444" s="6" t="s">
        <v>97</v>
      </c>
      <c r="BU444" s="6" t="s">
        <v>97</v>
      </c>
      <c r="BV444" s="6" t="s">
        <v>97</v>
      </c>
      <c r="BW444" s="5">
        <v>1</v>
      </c>
      <c r="BX444" s="5">
        <v>1</v>
      </c>
      <c r="BY444" s="5">
        <v>1</v>
      </c>
      <c r="BZ444" s="5">
        <v>6</v>
      </c>
      <c r="CA444" s="5">
        <v>7</v>
      </c>
      <c r="CB444" s="6" t="s">
        <v>96</v>
      </c>
      <c r="CC444" s="6" t="s">
        <v>96</v>
      </c>
      <c r="CD444" s="6" t="s">
        <v>96</v>
      </c>
      <c r="CE444" s="6" t="s">
        <v>96</v>
      </c>
      <c r="CF444" s="6" t="s">
        <v>96</v>
      </c>
      <c r="CG444" s="6" t="s">
        <v>96</v>
      </c>
      <c r="CH444" s="6" t="s">
        <v>96</v>
      </c>
      <c r="CI444" s="7" t="s">
        <v>98</v>
      </c>
      <c r="CJ444" s="5">
        <v>1</v>
      </c>
      <c r="CK444" s="5">
        <v>1</v>
      </c>
      <c r="CL444" s="5">
        <v>6</v>
      </c>
      <c r="CM444" s="5">
        <v>0</v>
      </c>
      <c r="CN444" s="5">
        <v>8</v>
      </c>
      <c r="CO444" s="5">
        <v>0</v>
      </c>
    </row>
    <row r="445" spans="1:93" x14ac:dyDescent="0.3">
      <c r="A445" s="2" t="s">
        <v>444</v>
      </c>
      <c r="B445" s="2" t="s">
        <v>660</v>
      </c>
      <c r="C445" s="2" t="s">
        <v>690</v>
      </c>
      <c r="D445" s="2" t="s">
        <v>691</v>
      </c>
      <c r="E445" s="6" t="s">
        <v>95</v>
      </c>
      <c r="F445" s="5">
        <v>38</v>
      </c>
      <c r="G445" s="5">
        <v>8</v>
      </c>
      <c r="H445" s="5">
        <v>0</v>
      </c>
      <c r="I445" s="5">
        <v>0</v>
      </c>
      <c r="J445" s="5">
        <v>8</v>
      </c>
      <c r="K445" s="5">
        <v>0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38</v>
      </c>
      <c r="S445" s="5">
        <v>0</v>
      </c>
      <c r="T445" s="5">
        <v>0</v>
      </c>
      <c r="U445" s="5">
        <v>0</v>
      </c>
      <c r="V445" s="5">
        <v>0</v>
      </c>
      <c r="W445" s="5">
        <v>0</v>
      </c>
      <c r="X445" s="5">
        <v>0</v>
      </c>
      <c r="Y445" s="5">
        <v>0</v>
      </c>
      <c r="Z445" s="6">
        <v>0</v>
      </c>
      <c r="AA445" s="6" t="s">
        <v>96</v>
      </c>
      <c r="AB445" s="6" t="s">
        <v>97</v>
      </c>
      <c r="AC445" s="7"/>
      <c r="AD445" s="7"/>
      <c r="AE445" s="7"/>
      <c r="AF445" s="7"/>
      <c r="AG445" s="7"/>
      <c r="AH445" s="7"/>
      <c r="AI445" s="6" t="s">
        <v>96</v>
      </c>
      <c r="AJ445" s="5"/>
      <c r="AK445" s="8">
        <v>0.5</v>
      </c>
      <c r="AL445" s="8">
        <v>0.3</v>
      </c>
      <c r="AM445" s="8">
        <v>0.2</v>
      </c>
      <c r="AN445" s="8">
        <v>0</v>
      </c>
      <c r="AO445" s="8">
        <v>0</v>
      </c>
      <c r="AP445" s="8">
        <v>0</v>
      </c>
      <c r="AQ445" s="8">
        <v>0</v>
      </c>
      <c r="AR445" s="8">
        <v>0</v>
      </c>
      <c r="AS445" s="8">
        <v>0</v>
      </c>
      <c r="AT445" s="8">
        <v>0</v>
      </c>
      <c r="AU445" s="5">
        <v>100</v>
      </c>
      <c r="AV445" s="5">
        <v>100</v>
      </c>
      <c r="AW445" s="5">
        <v>0</v>
      </c>
      <c r="AX445" s="5">
        <v>0</v>
      </c>
      <c r="AY445" s="5">
        <v>0</v>
      </c>
      <c r="AZ445" s="5">
        <v>100</v>
      </c>
      <c r="BA445" s="5">
        <v>50</v>
      </c>
      <c r="BB445" s="5">
        <v>0</v>
      </c>
      <c r="BC445" s="5">
        <v>0</v>
      </c>
      <c r="BD445" s="5">
        <v>50</v>
      </c>
      <c r="BE445" s="5">
        <v>100</v>
      </c>
      <c r="BF445" s="5">
        <v>100</v>
      </c>
      <c r="BG445" s="5">
        <v>100</v>
      </c>
      <c r="BH445" s="5">
        <v>100</v>
      </c>
      <c r="BI445" s="5">
        <v>0</v>
      </c>
      <c r="BJ445" s="5">
        <v>0</v>
      </c>
      <c r="BK445" s="5">
        <v>0</v>
      </c>
      <c r="BL445" s="5">
        <v>100</v>
      </c>
      <c r="BM445" s="5">
        <v>100</v>
      </c>
      <c r="BN445" s="5">
        <v>2</v>
      </c>
      <c r="BO445" s="5" t="s">
        <v>96</v>
      </c>
      <c r="BP445" s="5" t="s">
        <v>96</v>
      </c>
      <c r="BQ445" s="5">
        <v>4</v>
      </c>
      <c r="BR445" s="6" t="s">
        <v>97</v>
      </c>
      <c r="BS445" s="6" t="s">
        <v>97</v>
      </c>
      <c r="BT445" s="6" t="s">
        <v>97</v>
      </c>
      <c r="BU445" s="6" t="s">
        <v>97</v>
      </c>
      <c r="BV445" s="6" t="s">
        <v>97</v>
      </c>
      <c r="BW445" s="5">
        <v>0</v>
      </c>
      <c r="BX445" s="5">
        <v>6</v>
      </c>
      <c r="BY445" s="5">
        <v>6</v>
      </c>
      <c r="BZ445" s="5">
        <v>6</v>
      </c>
      <c r="CA445" s="5">
        <v>19</v>
      </c>
      <c r="CB445" s="6" t="s">
        <v>98</v>
      </c>
      <c r="CC445" s="6" t="s">
        <v>96</v>
      </c>
      <c r="CD445" s="6" t="s">
        <v>96</v>
      </c>
      <c r="CE445" s="6" t="s">
        <v>96</v>
      </c>
      <c r="CF445" s="6" t="s">
        <v>96</v>
      </c>
      <c r="CG445" s="6" t="s">
        <v>96</v>
      </c>
      <c r="CH445" s="6" t="s">
        <v>96</v>
      </c>
      <c r="CI445" s="6" t="s">
        <v>97</v>
      </c>
      <c r="CJ445" s="5">
        <v>6</v>
      </c>
      <c r="CK445" s="5">
        <v>6</v>
      </c>
      <c r="CL445" s="5">
        <v>6</v>
      </c>
      <c r="CM445" s="5">
        <v>0</v>
      </c>
      <c r="CN445" s="5">
        <v>1</v>
      </c>
      <c r="CO445" s="5">
        <v>0</v>
      </c>
    </row>
    <row r="446" spans="1:93" x14ac:dyDescent="0.3">
      <c r="A446" s="2" t="s">
        <v>444</v>
      </c>
      <c r="B446" s="2" t="s">
        <v>660</v>
      </c>
      <c r="C446" s="2" t="s">
        <v>690</v>
      </c>
      <c r="D446" s="2" t="s">
        <v>247</v>
      </c>
      <c r="E446" s="6" t="s">
        <v>95</v>
      </c>
      <c r="F446" s="5">
        <v>63</v>
      </c>
      <c r="G446" s="5">
        <v>17</v>
      </c>
      <c r="H446" s="5">
        <v>1</v>
      </c>
      <c r="I446" s="5">
        <v>12</v>
      </c>
      <c r="J446" s="5">
        <v>1</v>
      </c>
      <c r="K446" s="5">
        <v>4</v>
      </c>
      <c r="L446" s="5">
        <v>0</v>
      </c>
      <c r="M446" s="5">
        <v>0</v>
      </c>
      <c r="N446" s="5">
        <v>0</v>
      </c>
      <c r="O446" s="5">
        <v>0</v>
      </c>
      <c r="P446" s="5">
        <v>0</v>
      </c>
      <c r="Q446" s="5">
        <v>48</v>
      </c>
      <c r="R446" s="5">
        <v>4</v>
      </c>
      <c r="S446" s="5">
        <v>11</v>
      </c>
      <c r="T446" s="5">
        <v>0</v>
      </c>
      <c r="U446" s="5">
        <v>0</v>
      </c>
      <c r="V446" s="5">
        <v>0</v>
      </c>
      <c r="W446" s="5">
        <v>0</v>
      </c>
      <c r="X446" s="5">
        <v>0</v>
      </c>
      <c r="Y446" s="5">
        <v>12</v>
      </c>
      <c r="Z446" s="5">
        <v>48</v>
      </c>
      <c r="AA446" s="6" t="s">
        <v>96</v>
      </c>
      <c r="AB446" s="6" t="s">
        <v>97</v>
      </c>
      <c r="AC446" s="6" t="s">
        <v>96</v>
      </c>
      <c r="AD446" s="6" t="s">
        <v>96</v>
      </c>
      <c r="AE446" s="7"/>
      <c r="AF446" s="7"/>
      <c r="AG446" s="7"/>
      <c r="AH446" s="7"/>
      <c r="AI446" s="7"/>
      <c r="AJ446" s="5"/>
      <c r="AK446" s="8">
        <v>0.1</v>
      </c>
      <c r="AL446" s="8">
        <v>0.7</v>
      </c>
      <c r="AM446" s="8">
        <v>0</v>
      </c>
      <c r="AN446" s="8">
        <v>0</v>
      </c>
      <c r="AO446" s="8">
        <v>0</v>
      </c>
      <c r="AP446" s="8">
        <v>0</v>
      </c>
      <c r="AQ446" s="8">
        <v>0.2</v>
      </c>
      <c r="AR446" s="8">
        <v>0</v>
      </c>
      <c r="AS446" s="8">
        <v>0</v>
      </c>
      <c r="AT446" s="8">
        <v>0</v>
      </c>
      <c r="AU446" s="5">
        <v>100</v>
      </c>
      <c r="AV446" s="5">
        <v>100</v>
      </c>
      <c r="AW446" s="5">
        <v>0</v>
      </c>
      <c r="AX446" s="5">
        <v>0</v>
      </c>
      <c r="AY446" s="5">
        <v>0</v>
      </c>
      <c r="AZ446" s="5">
        <v>100</v>
      </c>
      <c r="BA446" s="5">
        <v>90</v>
      </c>
      <c r="BB446" s="5">
        <v>0</v>
      </c>
      <c r="BC446" s="5">
        <v>0</v>
      </c>
      <c r="BD446" s="5">
        <v>10</v>
      </c>
      <c r="BE446" s="5">
        <v>100</v>
      </c>
      <c r="BF446" s="5">
        <v>100</v>
      </c>
      <c r="BG446" s="5">
        <v>100</v>
      </c>
      <c r="BH446" s="5">
        <v>100</v>
      </c>
      <c r="BI446" s="5">
        <v>0</v>
      </c>
      <c r="BJ446" s="5">
        <v>0</v>
      </c>
      <c r="BK446" s="5">
        <v>0</v>
      </c>
      <c r="BL446" s="5">
        <v>100</v>
      </c>
      <c r="BM446" s="5">
        <v>100</v>
      </c>
      <c r="BN446" s="5">
        <v>2</v>
      </c>
      <c r="BO446" s="5" t="s">
        <v>96</v>
      </c>
      <c r="BP446" s="5" t="s">
        <v>96</v>
      </c>
      <c r="BQ446" s="5">
        <v>4</v>
      </c>
      <c r="BR446" s="6" t="s">
        <v>97</v>
      </c>
      <c r="BS446" s="6" t="s">
        <v>97</v>
      </c>
      <c r="BT446" s="6" t="s">
        <v>97</v>
      </c>
      <c r="BU446" s="6" t="s">
        <v>97</v>
      </c>
      <c r="BV446" s="6" t="s">
        <v>97</v>
      </c>
      <c r="BW446" s="5">
        <v>0</v>
      </c>
      <c r="BX446" s="5">
        <v>8</v>
      </c>
      <c r="BY446" s="5">
        <v>8</v>
      </c>
      <c r="BZ446" s="5">
        <v>8</v>
      </c>
      <c r="CA446" s="5">
        <v>19</v>
      </c>
      <c r="CB446" s="6" t="s">
        <v>98</v>
      </c>
      <c r="CC446" s="6" t="s">
        <v>96</v>
      </c>
      <c r="CD446" s="6" t="s">
        <v>96</v>
      </c>
      <c r="CE446" s="6" t="s">
        <v>96</v>
      </c>
      <c r="CF446" s="6" t="s">
        <v>96</v>
      </c>
      <c r="CG446" s="6" t="s">
        <v>96</v>
      </c>
      <c r="CH446" s="6" t="s">
        <v>96</v>
      </c>
      <c r="CI446" s="6" t="s">
        <v>97</v>
      </c>
      <c r="CJ446" s="5">
        <v>6</v>
      </c>
      <c r="CK446" s="5">
        <v>6</v>
      </c>
      <c r="CL446" s="5">
        <v>6</v>
      </c>
      <c r="CM446" s="5">
        <v>0</v>
      </c>
      <c r="CN446" s="5">
        <v>1</v>
      </c>
      <c r="CO446" s="5">
        <v>0</v>
      </c>
    </row>
    <row r="447" spans="1:93" x14ac:dyDescent="0.3">
      <c r="A447" s="2" t="s">
        <v>444</v>
      </c>
      <c r="B447" s="2" t="s">
        <v>660</v>
      </c>
      <c r="C447" s="2" t="s">
        <v>692</v>
      </c>
      <c r="D447" s="2" t="s">
        <v>693</v>
      </c>
      <c r="E447" s="6" t="s">
        <v>104</v>
      </c>
      <c r="F447" s="5">
        <v>52</v>
      </c>
      <c r="G447" s="5">
        <v>17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5">
        <v>0</v>
      </c>
      <c r="N447" s="5">
        <v>17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52</v>
      </c>
      <c r="W447" s="5">
        <v>0</v>
      </c>
      <c r="X447" s="5">
        <v>0</v>
      </c>
      <c r="Y447" s="5">
        <v>0</v>
      </c>
      <c r="Z447" s="5">
        <v>0</v>
      </c>
      <c r="AA447" s="6" t="s">
        <v>96</v>
      </c>
      <c r="AB447" s="6" t="s">
        <v>97</v>
      </c>
      <c r="AC447" s="6" t="s">
        <v>96</v>
      </c>
      <c r="AD447" s="7"/>
      <c r="AE447" s="9" t="s">
        <v>96</v>
      </c>
      <c r="AF447" s="7"/>
      <c r="AG447" s="7"/>
      <c r="AH447" s="7"/>
      <c r="AI447" s="7"/>
      <c r="AJ447" s="5">
        <v>500</v>
      </c>
      <c r="AK447" s="8">
        <v>0</v>
      </c>
      <c r="AL447" s="8">
        <v>0</v>
      </c>
      <c r="AM447" s="8">
        <v>1</v>
      </c>
      <c r="AN447" s="8">
        <v>0</v>
      </c>
      <c r="AO447" s="8">
        <v>0</v>
      </c>
      <c r="AP447" s="8">
        <v>0</v>
      </c>
      <c r="AQ447" s="8">
        <v>0</v>
      </c>
      <c r="AR447" s="8">
        <v>0</v>
      </c>
      <c r="AS447" s="8">
        <v>0</v>
      </c>
      <c r="AT447" s="8">
        <v>0</v>
      </c>
      <c r="AU447" s="5">
        <v>40</v>
      </c>
      <c r="AV447" s="5">
        <v>40</v>
      </c>
      <c r="AW447" s="5">
        <v>0</v>
      </c>
      <c r="AX447" s="5">
        <v>60</v>
      </c>
      <c r="AY447" s="5">
        <v>0</v>
      </c>
      <c r="AZ447" s="5">
        <v>0</v>
      </c>
      <c r="BA447" s="5">
        <v>0</v>
      </c>
      <c r="BB447" s="5">
        <v>0</v>
      </c>
      <c r="BC447" s="5">
        <v>0</v>
      </c>
      <c r="BD447" s="5">
        <v>100</v>
      </c>
      <c r="BE447" s="5">
        <v>100</v>
      </c>
      <c r="BF447" s="5">
        <v>100</v>
      </c>
      <c r="BG447" s="5">
        <v>40</v>
      </c>
      <c r="BH447" s="5">
        <v>0</v>
      </c>
      <c r="BI447" s="5">
        <v>0</v>
      </c>
      <c r="BJ447" s="5">
        <v>0</v>
      </c>
      <c r="BK447" s="5">
        <v>0</v>
      </c>
      <c r="BL447" s="5">
        <v>100</v>
      </c>
      <c r="BM447" s="5">
        <v>40</v>
      </c>
      <c r="BN447" s="5">
        <v>1</v>
      </c>
      <c r="BO447" s="5" t="s">
        <v>96</v>
      </c>
      <c r="BP447" s="5" t="s">
        <v>96</v>
      </c>
      <c r="BQ447" s="5">
        <v>2</v>
      </c>
      <c r="BR447" s="6" t="s">
        <v>96</v>
      </c>
      <c r="BS447" s="6" t="s">
        <v>97</v>
      </c>
      <c r="BT447" s="6" t="s">
        <v>97</v>
      </c>
      <c r="BU447" s="6" t="s">
        <v>97</v>
      </c>
      <c r="BV447" s="6" t="s">
        <v>97</v>
      </c>
      <c r="BW447" s="5">
        <v>5</v>
      </c>
      <c r="BX447" s="5">
        <v>5</v>
      </c>
      <c r="BY447" s="5">
        <v>8</v>
      </c>
      <c r="BZ447" s="5">
        <v>8</v>
      </c>
      <c r="CA447" s="5">
        <v>25</v>
      </c>
      <c r="CB447" s="6" t="s">
        <v>98</v>
      </c>
      <c r="CC447" s="6" t="s">
        <v>98</v>
      </c>
      <c r="CD447" s="6" t="s">
        <v>96</v>
      </c>
      <c r="CE447" s="6" t="s">
        <v>96</v>
      </c>
      <c r="CF447" s="6" t="s">
        <v>96</v>
      </c>
      <c r="CG447" s="6" t="s">
        <v>96</v>
      </c>
      <c r="CH447" s="6" t="s">
        <v>96</v>
      </c>
      <c r="CI447" s="7" t="s">
        <v>98</v>
      </c>
      <c r="CJ447" s="5">
        <v>8</v>
      </c>
      <c r="CK447" s="5">
        <v>8</v>
      </c>
      <c r="CL447" s="5">
        <v>8</v>
      </c>
      <c r="CM447" s="5">
        <v>1</v>
      </c>
      <c r="CN447" s="5">
        <v>9</v>
      </c>
      <c r="CO447" s="5">
        <v>8</v>
      </c>
    </row>
    <row r="448" spans="1:93" x14ac:dyDescent="0.3">
      <c r="A448" s="2" t="s">
        <v>444</v>
      </c>
      <c r="B448" s="2" t="s">
        <v>660</v>
      </c>
      <c r="C448" s="2" t="s">
        <v>694</v>
      </c>
      <c r="D448" s="2" t="s">
        <v>695</v>
      </c>
      <c r="E448" s="6" t="s">
        <v>95</v>
      </c>
      <c r="F448" s="5">
        <v>113</v>
      </c>
      <c r="G448" s="5">
        <v>40</v>
      </c>
      <c r="H448" s="5">
        <v>2</v>
      </c>
      <c r="I448" s="5">
        <v>40</v>
      </c>
      <c r="J448" s="5">
        <v>0</v>
      </c>
      <c r="K448" s="5">
        <v>0</v>
      </c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113</v>
      </c>
      <c r="R448" s="5">
        <v>0</v>
      </c>
      <c r="S448" s="5">
        <v>0</v>
      </c>
      <c r="T448" s="5">
        <v>0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6" t="s">
        <v>96</v>
      </c>
      <c r="AB448" s="6" t="s">
        <v>96</v>
      </c>
      <c r="AC448" s="7"/>
      <c r="AD448" s="7"/>
      <c r="AE448" s="7"/>
      <c r="AF448" s="7"/>
      <c r="AG448" s="7"/>
      <c r="AH448" s="7"/>
      <c r="AI448" s="6" t="s">
        <v>96</v>
      </c>
      <c r="AJ448" s="5"/>
      <c r="AK448" s="8">
        <v>0</v>
      </c>
      <c r="AL448" s="8">
        <v>0</v>
      </c>
      <c r="AM448" s="8">
        <v>0.5</v>
      </c>
      <c r="AN448" s="8">
        <v>0</v>
      </c>
      <c r="AO448" s="8">
        <v>0</v>
      </c>
      <c r="AP448" s="8">
        <v>0</v>
      </c>
      <c r="AQ448" s="8">
        <v>0</v>
      </c>
      <c r="AR448" s="8">
        <v>0</v>
      </c>
      <c r="AS448" s="8">
        <v>0</v>
      </c>
      <c r="AT448" s="8">
        <v>0.5</v>
      </c>
      <c r="AU448" s="5">
        <v>100</v>
      </c>
      <c r="AV448" s="5">
        <v>0</v>
      </c>
      <c r="AW448" s="5">
        <v>60</v>
      </c>
      <c r="AX448" s="5">
        <v>40</v>
      </c>
      <c r="AY448" s="5">
        <v>0</v>
      </c>
      <c r="AZ448" s="5">
        <v>100</v>
      </c>
      <c r="BA448" s="5">
        <v>100</v>
      </c>
      <c r="BB448" s="5">
        <v>0</v>
      </c>
      <c r="BC448" s="5">
        <v>0</v>
      </c>
      <c r="BD448" s="5">
        <v>0</v>
      </c>
      <c r="BE448" s="5">
        <v>100</v>
      </c>
      <c r="BF448" s="5">
        <v>100</v>
      </c>
      <c r="BG448" s="5">
        <v>100</v>
      </c>
      <c r="BH448" s="5">
        <v>0</v>
      </c>
      <c r="BI448" s="5">
        <v>0</v>
      </c>
      <c r="BJ448" s="5">
        <v>0</v>
      </c>
      <c r="BK448" s="5">
        <v>0</v>
      </c>
      <c r="BL448" s="5">
        <v>100</v>
      </c>
      <c r="BM448" s="5">
        <v>100</v>
      </c>
      <c r="BN448" s="5">
        <v>2</v>
      </c>
      <c r="BO448" s="5" t="s">
        <v>96</v>
      </c>
      <c r="BP448" s="5" t="s">
        <v>96</v>
      </c>
      <c r="BQ448" s="5">
        <v>10</v>
      </c>
      <c r="BR448" s="6" t="s">
        <v>96</v>
      </c>
      <c r="BS448" s="6" t="s">
        <v>97</v>
      </c>
      <c r="BT448" s="6" t="s">
        <v>96</v>
      </c>
      <c r="BU448" s="6" t="s">
        <v>97</v>
      </c>
      <c r="BV448" s="6" t="s">
        <v>97</v>
      </c>
      <c r="BW448" s="5">
        <v>5</v>
      </c>
      <c r="BX448" s="5">
        <v>5</v>
      </c>
      <c r="BY448" s="5">
        <v>5</v>
      </c>
      <c r="BZ448" s="5">
        <v>0</v>
      </c>
      <c r="CA448" s="5">
        <v>18</v>
      </c>
      <c r="CB448" s="6" t="s">
        <v>96</v>
      </c>
      <c r="CC448" s="6" t="s">
        <v>96</v>
      </c>
      <c r="CD448" s="6" t="s">
        <v>96</v>
      </c>
      <c r="CE448" s="6" t="s">
        <v>96</v>
      </c>
      <c r="CF448" s="6" t="s">
        <v>96</v>
      </c>
      <c r="CG448" s="6" t="s">
        <v>96</v>
      </c>
      <c r="CH448" s="6" t="s">
        <v>97</v>
      </c>
      <c r="CI448" s="6" t="s">
        <v>96</v>
      </c>
      <c r="CJ448" s="5">
        <v>1</v>
      </c>
      <c r="CK448" s="5">
        <v>18</v>
      </c>
      <c r="CL448" s="5">
        <v>18</v>
      </c>
      <c r="CM448" s="5">
        <v>1</v>
      </c>
      <c r="CN448" s="5">
        <v>18</v>
      </c>
      <c r="CO448" s="5">
        <v>1</v>
      </c>
    </row>
    <row r="449" spans="1:404" x14ac:dyDescent="0.3">
      <c r="A449" s="2" t="s">
        <v>444</v>
      </c>
      <c r="B449" s="2" t="s">
        <v>660</v>
      </c>
      <c r="C449" s="2" t="s">
        <v>694</v>
      </c>
      <c r="D449" s="2" t="s">
        <v>696</v>
      </c>
      <c r="E449" s="6" t="s">
        <v>102</v>
      </c>
      <c r="F449" s="5">
        <v>84</v>
      </c>
      <c r="G449" s="5">
        <v>13</v>
      </c>
      <c r="H449" s="5">
        <v>0</v>
      </c>
      <c r="I449" s="5">
        <v>0</v>
      </c>
      <c r="J449" s="5">
        <v>12</v>
      </c>
      <c r="K449" s="5">
        <v>1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81</v>
      </c>
      <c r="S449" s="5">
        <v>3</v>
      </c>
      <c r="T449" s="5">
        <v>0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  <c r="AA449" s="6" t="s">
        <v>96</v>
      </c>
      <c r="AB449" s="6" t="s">
        <v>97</v>
      </c>
      <c r="AC449" s="7"/>
      <c r="AD449" s="7"/>
      <c r="AE449" s="7"/>
      <c r="AF449" s="7"/>
      <c r="AG449" s="7"/>
      <c r="AH449" s="7"/>
      <c r="AI449" s="6" t="s">
        <v>96</v>
      </c>
      <c r="AJ449" s="5"/>
      <c r="AK449" s="8">
        <v>0.3</v>
      </c>
      <c r="AL449" s="8">
        <v>0</v>
      </c>
      <c r="AM449" s="8">
        <v>0.5</v>
      </c>
      <c r="AN449" s="8">
        <v>0</v>
      </c>
      <c r="AO449" s="8">
        <v>0</v>
      </c>
      <c r="AP449" s="8">
        <v>0</v>
      </c>
      <c r="AQ449" s="8">
        <v>0</v>
      </c>
      <c r="AR449" s="8">
        <v>0</v>
      </c>
      <c r="AS449" s="8">
        <v>0</v>
      </c>
      <c r="AT449" s="8">
        <v>0.2</v>
      </c>
      <c r="AU449" s="5">
        <v>100</v>
      </c>
      <c r="AV449" s="5">
        <v>0</v>
      </c>
      <c r="AW449" s="5">
        <v>100</v>
      </c>
      <c r="AX449" s="5">
        <v>0</v>
      </c>
      <c r="AY449" s="5">
        <v>0</v>
      </c>
      <c r="AZ449" s="5">
        <v>0</v>
      </c>
      <c r="BA449" s="5">
        <v>0</v>
      </c>
      <c r="BB449" s="5">
        <v>0</v>
      </c>
      <c r="BC449" s="5">
        <v>0</v>
      </c>
      <c r="BD449" s="5">
        <v>100</v>
      </c>
      <c r="BE449" s="5">
        <v>100</v>
      </c>
      <c r="BF449" s="5">
        <v>100</v>
      </c>
      <c r="BG449" s="5">
        <v>100</v>
      </c>
      <c r="BH449" s="5">
        <v>0</v>
      </c>
      <c r="BI449" s="5">
        <v>0</v>
      </c>
      <c r="BJ449" s="5">
        <v>0</v>
      </c>
      <c r="BK449" s="5">
        <v>0</v>
      </c>
      <c r="BL449" s="5">
        <v>100</v>
      </c>
      <c r="BM449" s="5">
        <v>100</v>
      </c>
      <c r="BN449" s="5">
        <v>2</v>
      </c>
      <c r="BO449" s="5" t="s">
        <v>96</v>
      </c>
      <c r="BP449" s="5" t="s">
        <v>96</v>
      </c>
      <c r="BQ449" s="5">
        <v>10</v>
      </c>
      <c r="BR449" s="6" t="s">
        <v>96</v>
      </c>
      <c r="BS449" s="6" t="s">
        <v>96</v>
      </c>
      <c r="BT449" s="6" t="s">
        <v>96</v>
      </c>
      <c r="BU449" s="6" t="s">
        <v>97</v>
      </c>
      <c r="BV449" s="6" t="s">
        <v>97</v>
      </c>
      <c r="BW449" s="5">
        <v>5</v>
      </c>
      <c r="BX449" s="5">
        <v>5</v>
      </c>
      <c r="BY449" s="5">
        <v>5</v>
      </c>
      <c r="BZ449" s="5">
        <v>0</v>
      </c>
      <c r="CA449" s="5">
        <v>18</v>
      </c>
      <c r="CB449" s="6" t="s">
        <v>96</v>
      </c>
      <c r="CC449" s="6" t="s">
        <v>96</v>
      </c>
      <c r="CD449" s="6" t="s">
        <v>96</v>
      </c>
      <c r="CE449" s="6" t="s">
        <v>96</v>
      </c>
      <c r="CF449" s="6" t="s">
        <v>96</v>
      </c>
      <c r="CG449" s="6" t="s">
        <v>96</v>
      </c>
      <c r="CH449" s="6" t="s">
        <v>97</v>
      </c>
      <c r="CI449" s="6" t="s">
        <v>97</v>
      </c>
      <c r="CJ449" s="5">
        <v>1</v>
      </c>
      <c r="CK449" s="5">
        <v>18</v>
      </c>
      <c r="CL449" s="5">
        <v>18</v>
      </c>
      <c r="CM449" s="5">
        <v>1</v>
      </c>
      <c r="CN449" s="5">
        <v>18</v>
      </c>
      <c r="CO449" s="5">
        <v>1</v>
      </c>
    </row>
    <row r="450" spans="1:404" x14ac:dyDescent="0.3">
      <c r="A450" s="2" t="s">
        <v>444</v>
      </c>
      <c r="B450" s="2" t="s">
        <v>660</v>
      </c>
      <c r="C450" s="2" t="s">
        <v>694</v>
      </c>
      <c r="D450" s="2" t="s">
        <v>110</v>
      </c>
      <c r="E450" s="6" t="s">
        <v>104</v>
      </c>
      <c r="F450" s="5">
        <v>52</v>
      </c>
      <c r="G450" s="5">
        <v>6</v>
      </c>
      <c r="H450" s="5">
        <v>0</v>
      </c>
      <c r="I450" s="5">
        <v>0</v>
      </c>
      <c r="J450" s="5">
        <v>6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52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6" t="s">
        <v>96</v>
      </c>
      <c r="AB450" s="6" t="s">
        <v>97</v>
      </c>
      <c r="AC450" s="6" t="s">
        <v>96</v>
      </c>
      <c r="AD450" s="6" t="s">
        <v>96</v>
      </c>
      <c r="AE450" s="9" t="s">
        <v>96</v>
      </c>
      <c r="AF450" s="7"/>
      <c r="AG450" s="7"/>
      <c r="AH450" s="7"/>
      <c r="AI450" s="7"/>
      <c r="AJ450" s="5">
        <v>1000</v>
      </c>
      <c r="AK450" s="8">
        <v>0.01</v>
      </c>
      <c r="AL450" s="8">
        <v>0.5</v>
      </c>
      <c r="AM450" s="8">
        <v>0</v>
      </c>
      <c r="AN450" s="8">
        <v>0</v>
      </c>
      <c r="AO450" s="8">
        <v>0</v>
      </c>
      <c r="AP450" s="8">
        <v>0</v>
      </c>
      <c r="AQ450" s="8">
        <v>0</v>
      </c>
      <c r="AR450" s="8">
        <v>0</v>
      </c>
      <c r="AS450" s="8">
        <v>0</v>
      </c>
      <c r="AT450" s="8">
        <v>0.49</v>
      </c>
      <c r="AU450" s="5">
        <v>0</v>
      </c>
      <c r="AV450" s="5">
        <v>0</v>
      </c>
      <c r="AW450" s="5">
        <v>50</v>
      </c>
      <c r="AX450" s="5">
        <v>50</v>
      </c>
      <c r="AY450" s="5">
        <v>0</v>
      </c>
      <c r="AZ450" s="5">
        <v>0</v>
      </c>
      <c r="BA450" s="5">
        <v>0</v>
      </c>
      <c r="BB450" s="5">
        <v>0</v>
      </c>
      <c r="BC450" s="5">
        <v>0</v>
      </c>
      <c r="BD450" s="5">
        <v>100</v>
      </c>
      <c r="BE450" s="5">
        <v>1</v>
      </c>
      <c r="BF450" s="5">
        <v>1</v>
      </c>
      <c r="BG450" s="5">
        <v>50</v>
      </c>
      <c r="BH450" s="5">
        <v>0</v>
      </c>
      <c r="BI450" s="5">
        <v>0</v>
      </c>
      <c r="BJ450" s="5">
        <v>0</v>
      </c>
      <c r="BK450" s="5">
        <v>0</v>
      </c>
      <c r="BL450" s="5">
        <v>100</v>
      </c>
      <c r="BM450" s="5">
        <v>100</v>
      </c>
      <c r="BN450" s="5">
        <v>2</v>
      </c>
      <c r="BO450" s="5" t="s">
        <v>96</v>
      </c>
      <c r="BP450" s="5" t="s">
        <v>96</v>
      </c>
      <c r="BQ450" s="5">
        <v>10</v>
      </c>
      <c r="BR450" s="6" t="s">
        <v>96</v>
      </c>
      <c r="BS450" s="6" t="s">
        <v>97</v>
      </c>
      <c r="BT450" s="6" t="s">
        <v>96</v>
      </c>
      <c r="BU450" s="6" t="s">
        <v>97</v>
      </c>
      <c r="BV450" s="6" t="s">
        <v>97</v>
      </c>
      <c r="BW450" s="5">
        <v>2</v>
      </c>
      <c r="BX450" s="5">
        <v>2</v>
      </c>
      <c r="BY450" s="5">
        <v>2</v>
      </c>
      <c r="BZ450" s="5">
        <v>0</v>
      </c>
      <c r="CA450" s="5">
        <v>18</v>
      </c>
      <c r="CB450" s="6" t="s">
        <v>97</v>
      </c>
      <c r="CC450" s="6" t="s">
        <v>97</v>
      </c>
      <c r="CD450" s="6" t="s">
        <v>97</v>
      </c>
      <c r="CE450" s="6" t="s">
        <v>97</v>
      </c>
      <c r="CF450" s="6" t="s">
        <v>97</v>
      </c>
      <c r="CG450" s="6" t="s">
        <v>96</v>
      </c>
      <c r="CH450" s="6" t="s">
        <v>97</v>
      </c>
      <c r="CI450" s="6" t="s">
        <v>97</v>
      </c>
      <c r="CJ450" s="5">
        <v>7</v>
      </c>
      <c r="CK450" s="5">
        <v>18</v>
      </c>
      <c r="CL450" s="5">
        <v>18</v>
      </c>
      <c r="CM450" s="5">
        <v>2</v>
      </c>
      <c r="CN450" s="5">
        <v>18</v>
      </c>
      <c r="CO450" s="5">
        <v>2</v>
      </c>
    </row>
    <row r="451" spans="1:404" x14ac:dyDescent="0.3">
      <c r="A451" s="2" t="s">
        <v>444</v>
      </c>
      <c r="B451" s="2" t="s">
        <v>660</v>
      </c>
      <c r="C451" s="2" t="s">
        <v>697</v>
      </c>
      <c r="D451" s="2" t="s">
        <v>110</v>
      </c>
      <c r="E451" s="6" t="s">
        <v>95</v>
      </c>
      <c r="F451" s="5">
        <v>113</v>
      </c>
      <c r="G451" s="5">
        <v>29</v>
      </c>
      <c r="H451" s="5">
        <v>0</v>
      </c>
      <c r="I451" s="5">
        <v>0</v>
      </c>
      <c r="J451" s="5">
        <v>29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113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6" t="s">
        <v>96</v>
      </c>
      <c r="AB451" s="6" t="s">
        <v>97</v>
      </c>
      <c r="AC451" s="7"/>
      <c r="AD451" s="7"/>
      <c r="AE451" s="7"/>
      <c r="AF451" s="7"/>
      <c r="AG451" s="7"/>
      <c r="AH451" s="7"/>
      <c r="AI451" s="6" t="s">
        <v>96</v>
      </c>
      <c r="AJ451" s="5"/>
      <c r="AK451" s="8">
        <v>0.7</v>
      </c>
      <c r="AL451" s="8">
        <v>0.15</v>
      </c>
      <c r="AM451" s="8">
        <v>0.15</v>
      </c>
      <c r="AN451" s="8">
        <v>0</v>
      </c>
      <c r="AO451" s="8">
        <v>0</v>
      </c>
      <c r="AP451" s="8">
        <v>0</v>
      </c>
      <c r="AQ451" s="8">
        <v>0</v>
      </c>
      <c r="AR451" s="8">
        <v>0</v>
      </c>
      <c r="AS451" s="8">
        <v>0</v>
      </c>
      <c r="AT451" s="8">
        <v>0</v>
      </c>
      <c r="AU451" s="5">
        <v>100</v>
      </c>
      <c r="AV451" s="5">
        <v>100</v>
      </c>
      <c r="AW451" s="5">
        <v>0</v>
      </c>
      <c r="AX451" s="5">
        <v>0</v>
      </c>
      <c r="AY451" s="5">
        <v>0</v>
      </c>
      <c r="AZ451" s="5">
        <v>0</v>
      </c>
      <c r="BA451" s="5">
        <v>0</v>
      </c>
      <c r="BB451" s="5">
        <v>50</v>
      </c>
      <c r="BC451" s="5">
        <v>0</v>
      </c>
      <c r="BD451" s="5">
        <v>50</v>
      </c>
      <c r="BE451" s="5">
        <v>100</v>
      </c>
      <c r="BF451" s="5">
        <v>100</v>
      </c>
      <c r="BG451" s="5">
        <v>100</v>
      </c>
      <c r="BH451" s="5">
        <v>100</v>
      </c>
      <c r="BI451" s="5">
        <v>10</v>
      </c>
      <c r="BJ451" s="5">
        <v>0</v>
      </c>
      <c r="BK451" s="5">
        <v>10</v>
      </c>
      <c r="BL451" s="5">
        <v>90</v>
      </c>
      <c r="BM451" s="5">
        <v>80</v>
      </c>
      <c r="BN451" s="5">
        <v>2</v>
      </c>
      <c r="BO451" s="5" t="s">
        <v>96</v>
      </c>
      <c r="BP451" s="5" t="s">
        <v>96</v>
      </c>
      <c r="BQ451" s="5">
        <v>2</v>
      </c>
      <c r="BR451" s="6" t="s">
        <v>97</v>
      </c>
      <c r="BS451" s="6" t="s">
        <v>97</v>
      </c>
      <c r="BT451" s="6" t="s">
        <v>97</v>
      </c>
      <c r="BU451" s="6" t="s">
        <v>97</v>
      </c>
      <c r="BV451" s="6" t="s">
        <v>97</v>
      </c>
      <c r="BW451" s="5">
        <v>0</v>
      </c>
      <c r="BX451" s="5">
        <v>0</v>
      </c>
      <c r="BY451" s="5">
        <v>6</v>
      </c>
      <c r="BZ451" s="5">
        <v>6</v>
      </c>
      <c r="CA451" s="5">
        <v>6</v>
      </c>
      <c r="CB451" s="6" t="s">
        <v>98</v>
      </c>
      <c r="CC451" s="6" t="s">
        <v>98</v>
      </c>
      <c r="CD451" s="6" t="s">
        <v>96</v>
      </c>
      <c r="CE451" s="6" t="s">
        <v>98</v>
      </c>
      <c r="CF451" s="6" t="s">
        <v>96</v>
      </c>
      <c r="CG451" s="6" t="s">
        <v>96</v>
      </c>
      <c r="CH451" s="6" t="s">
        <v>96</v>
      </c>
      <c r="CI451" s="6" t="s">
        <v>97</v>
      </c>
      <c r="CJ451" s="5">
        <v>4</v>
      </c>
      <c r="CK451" s="5">
        <v>4</v>
      </c>
      <c r="CL451" s="5">
        <v>4</v>
      </c>
      <c r="CM451" s="5">
        <v>0</v>
      </c>
      <c r="CN451" s="5">
        <v>16</v>
      </c>
      <c r="CO451" s="5">
        <v>0</v>
      </c>
    </row>
    <row r="452" spans="1:404" s="37" customFormat="1" x14ac:dyDescent="0.3">
      <c r="A452" s="2" t="s">
        <v>444</v>
      </c>
      <c r="B452" s="2" t="s">
        <v>660</v>
      </c>
      <c r="C452" s="2" t="s">
        <v>698</v>
      </c>
      <c r="D452" s="6" t="s">
        <v>1748</v>
      </c>
      <c r="E452" s="6" t="s">
        <v>102</v>
      </c>
      <c r="F452" s="6">
        <v>221</v>
      </c>
      <c r="G452" s="72">
        <f>(87-9)*(221/292)</f>
        <v>59.034246575342465</v>
      </c>
      <c r="H452" s="6" t="s">
        <v>98</v>
      </c>
      <c r="I452" s="6" t="s">
        <v>98</v>
      </c>
      <c r="J452" s="6" t="s">
        <v>98</v>
      </c>
      <c r="K452" s="6" t="s">
        <v>98</v>
      </c>
      <c r="L452" s="6" t="s">
        <v>98</v>
      </c>
      <c r="M452" s="6" t="s">
        <v>98</v>
      </c>
      <c r="N452" s="6" t="s">
        <v>98</v>
      </c>
      <c r="O452" s="6" t="s">
        <v>98</v>
      </c>
      <c r="P452" s="6" t="s">
        <v>98</v>
      </c>
      <c r="Q452" s="6" t="s">
        <v>98</v>
      </c>
      <c r="R452" s="6" t="s">
        <v>98</v>
      </c>
      <c r="S452" s="6" t="s">
        <v>98</v>
      </c>
      <c r="T452" s="6" t="s">
        <v>98</v>
      </c>
      <c r="U452" s="6" t="s">
        <v>98</v>
      </c>
      <c r="V452" s="6" t="s">
        <v>98</v>
      </c>
      <c r="W452" s="6" t="s">
        <v>98</v>
      </c>
      <c r="X452" s="6" t="s">
        <v>98</v>
      </c>
      <c r="Y452" s="6">
        <v>0</v>
      </c>
      <c r="Z452" s="6">
        <v>0</v>
      </c>
      <c r="AA452" s="6" t="s">
        <v>98</v>
      </c>
      <c r="AB452" s="6" t="s">
        <v>98</v>
      </c>
      <c r="AC452" s="7"/>
      <c r="AD452" s="7"/>
      <c r="AE452" s="7"/>
      <c r="AF452" s="7"/>
      <c r="AG452" s="7"/>
      <c r="AH452" s="7"/>
      <c r="AI452" s="6" t="s">
        <v>96</v>
      </c>
      <c r="AJ452" s="5"/>
      <c r="AK452" s="6" t="s">
        <v>98</v>
      </c>
      <c r="AL452" s="6" t="s">
        <v>98</v>
      </c>
      <c r="AM452" s="6" t="s">
        <v>98</v>
      </c>
      <c r="AN452" s="6" t="s">
        <v>98</v>
      </c>
      <c r="AO452" s="6" t="s">
        <v>98</v>
      </c>
      <c r="AP452" s="6" t="s">
        <v>98</v>
      </c>
      <c r="AQ452" s="6" t="s">
        <v>98</v>
      </c>
      <c r="AR452" s="6" t="s">
        <v>98</v>
      </c>
      <c r="AS452" s="6" t="s">
        <v>98</v>
      </c>
      <c r="AT452" s="6" t="s">
        <v>98</v>
      </c>
      <c r="AU452" s="6">
        <v>70</v>
      </c>
      <c r="AV452" s="6">
        <v>20</v>
      </c>
      <c r="AW452" s="6">
        <v>30</v>
      </c>
      <c r="AX452" s="6">
        <v>30</v>
      </c>
      <c r="AY452" s="6">
        <v>20</v>
      </c>
      <c r="AZ452" s="6">
        <v>0</v>
      </c>
      <c r="BA452" s="6">
        <v>0</v>
      </c>
      <c r="BB452" s="6">
        <v>50</v>
      </c>
      <c r="BC452" s="6">
        <v>0</v>
      </c>
      <c r="BD452" s="6">
        <v>50</v>
      </c>
      <c r="BE452" s="6">
        <v>100</v>
      </c>
      <c r="BF452" s="6">
        <v>100</v>
      </c>
      <c r="BG452" s="6">
        <v>100</v>
      </c>
      <c r="BH452" s="6">
        <v>0</v>
      </c>
      <c r="BI452" s="6">
        <v>0</v>
      </c>
      <c r="BJ452" s="6">
        <v>0</v>
      </c>
      <c r="BK452" s="6">
        <v>0</v>
      </c>
      <c r="BL452" s="6">
        <v>100</v>
      </c>
      <c r="BM452" s="6">
        <v>100</v>
      </c>
      <c r="BN452" s="6">
        <v>2</v>
      </c>
      <c r="BO452" s="6" t="s">
        <v>96</v>
      </c>
      <c r="BP452" s="6" t="s">
        <v>96</v>
      </c>
      <c r="BQ452" s="6">
        <v>4</v>
      </c>
      <c r="BR452" s="6" t="s">
        <v>97</v>
      </c>
      <c r="BS452" s="6" t="s">
        <v>97</v>
      </c>
      <c r="BT452" s="6" t="s">
        <v>97</v>
      </c>
      <c r="BU452" s="6" t="s">
        <v>97</v>
      </c>
      <c r="BV452" s="6" t="s">
        <v>97</v>
      </c>
      <c r="BW452" s="5">
        <v>0</v>
      </c>
      <c r="BX452" s="5">
        <v>6</v>
      </c>
      <c r="BY452" s="5">
        <v>6</v>
      </c>
      <c r="BZ452" s="5">
        <v>8</v>
      </c>
      <c r="CA452" s="5">
        <v>23</v>
      </c>
      <c r="CB452" s="6" t="s">
        <v>98</v>
      </c>
      <c r="CC452" s="6" t="s">
        <v>98</v>
      </c>
      <c r="CD452" s="6" t="s">
        <v>98</v>
      </c>
      <c r="CE452" s="6" t="s">
        <v>98</v>
      </c>
      <c r="CF452" s="6" t="s">
        <v>98</v>
      </c>
      <c r="CG452" s="6" t="s">
        <v>98</v>
      </c>
      <c r="CH452" s="6" t="s">
        <v>98</v>
      </c>
      <c r="CI452" s="6" t="s">
        <v>98</v>
      </c>
      <c r="CJ452" s="6">
        <v>7</v>
      </c>
      <c r="CK452" s="6">
        <v>7</v>
      </c>
      <c r="CL452" s="6">
        <v>7</v>
      </c>
      <c r="CM452" s="6">
        <v>0</v>
      </c>
      <c r="CN452" s="6">
        <v>0</v>
      </c>
      <c r="CO452" s="6">
        <v>0</v>
      </c>
      <c r="ON452"/>
    </row>
    <row r="453" spans="1:404" s="37" customFormat="1" x14ac:dyDescent="0.3">
      <c r="A453" s="2" t="s">
        <v>444</v>
      </c>
      <c r="B453" s="2" t="s">
        <v>660</v>
      </c>
      <c r="C453" s="2" t="s">
        <v>698</v>
      </c>
      <c r="D453" s="2" t="s">
        <v>110</v>
      </c>
      <c r="E453" s="6" t="s">
        <v>104</v>
      </c>
      <c r="F453" s="5">
        <v>62</v>
      </c>
      <c r="G453" s="5">
        <v>12</v>
      </c>
      <c r="H453" s="5">
        <v>0</v>
      </c>
      <c r="I453" s="5">
        <v>0</v>
      </c>
      <c r="J453" s="5">
        <v>9</v>
      </c>
      <c r="K453" s="5">
        <v>3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62</v>
      </c>
      <c r="S453" s="5">
        <v>0</v>
      </c>
      <c r="T453" s="5">
        <v>0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  <c r="AA453" s="6" t="s">
        <v>96</v>
      </c>
      <c r="AB453" s="6" t="s">
        <v>97</v>
      </c>
      <c r="AC453" s="6" t="s">
        <v>96</v>
      </c>
      <c r="AD453" s="6" t="s">
        <v>96</v>
      </c>
      <c r="AE453" s="9" t="s">
        <v>96</v>
      </c>
      <c r="AF453" s="7"/>
      <c r="AG453" s="7"/>
      <c r="AH453" s="7"/>
      <c r="AI453" s="7"/>
      <c r="AJ453" s="5">
        <v>2000</v>
      </c>
      <c r="AK453" s="8">
        <v>0.33333333333333337</v>
      </c>
      <c r="AL453" s="8">
        <v>0.60606060606060608</v>
      </c>
      <c r="AM453" s="8">
        <v>0</v>
      </c>
      <c r="AN453" s="8">
        <v>0</v>
      </c>
      <c r="AO453" s="8">
        <v>0</v>
      </c>
      <c r="AP453" s="8">
        <v>6.0606060606060608E-2</v>
      </c>
      <c r="AQ453" s="8">
        <v>0</v>
      </c>
      <c r="AR453" s="8">
        <v>0</v>
      </c>
      <c r="AS453" s="8">
        <v>0</v>
      </c>
      <c r="AT453" s="8">
        <v>0</v>
      </c>
      <c r="AU453" s="5">
        <v>0</v>
      </c>
      <c r="AV453" s="5">
        <v>0</v>
      </c>
      <c r="AW453" s="5">
        <v>0</v>
      </c>
      <c r="AX453" s="5">
        <v>100</v>
      </c>
      <c r="AY453" s="5">
        <v>0</v>
      </c>
      <c r="AZ453" s="5">
        <v>0</v>
      </c>
      <c r="BA453" s="5">
        <v>0</v>
      </c>
      <c r="BB453" s="5">
        <v>0</v>
      </c>
      <c r="BC453" s="5">
        <v>0</v>
      </c>
      <c r="BD453" s="5">
        <v>100</v>
      </c>
      <c r="BE453" s="5">
        <v>100</v>
      </c>
      <c r="BF453" s="5">
        <v>100</v>
      </c>
      <c r="BG453" s="5">
        <v>100</v>
      </c>
      <c r="BH453" s="5">
        <v>0</v>
      </c>
      <c r="BI453" s="5">
        <v>0</v>
      </c>
      <c r="BJ453" s="5">
        <v>0</v>
      </c>
      <c r="BK453" s="5">
        <v>0</v>
      </c>
      <c r="BL453" s="5">
        <v>100</v>
      </c>
      <c r="BM453" s="5">
        <v>100</v>
      </c>
      <c r="BN453" s="5">
        <v>2</v>
      </c>
      <c r="BO453" s="5" t="s">
        <v>96</v>
      </c>
      <c r="BP453" s="5" t="s">
        <v>97</v>
      </c>
      <c r="BQ453" s="5" t="s">
        <v>98</v>
      </c>
      <c r="BR453" s="6" t="s">
        <v>97</v>
      </c>
      <c r="BS453" s="6" t="s">
        <v>97</v>
      </c>
      <c r="BT453" s="6" t="s">
        <v>97</v>
      </c>
      <c r="BU453" s="6" t="s">
        <v>97</v>
      </c>
      <c r="BV453" s="6" t="s">
        <v>97</v>
      </c>
      <c r="BW453" s="5">
        <v>0</v>
      </c>
      <c r="BX453" s="5">
        <v>6</v>
      </c>
      <c r="BY453" s="5">
        <v>6</v>
      </c>
      <c r="BZ453" s="5">
        <v>8</v>
      </c>
      <c r="CA453" s="5">
        <v>23</v>
      </c>
      <c r="CB453" s="6" t="s">
        <v>98</v>
      </c>
      <c r="CC453" s="6" t="s">
        <v>96</v>
      </c>
      <c r="CD453" s="6" t="s">
        <v>96</v>
      </c>
      <c r="CE453" s="6" t="s">
        <v>96</v>
      </c>
      <c r="CF453" s="6" t="s">
        <v>96</v>
      </c>
      <c r="CG453" s="6" t="s">
        <v>96</v>
      </c>
      <c r="CH453" s="6" t="s">
        <v>96</v>
      </c>
      <c r="CI453" s="6" t="s">
        <v>97</v>
      </c>
      <c r="CJ453" s="5">
        <v>7</v>
      </c>
      <c r="CK453" s="5">
        <v>7</v>
      </c>
      <c r="CL453" s="5">
        <v>7</v>
      </c>
      <c r="CM453" s="5">
        <v>2</v>
      </c>
      <c r="CN453" s="5">
        <v>0</v>
      </c>
      <c r="CO453" s="5">
        <v>2</v>
      </c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</row>
    <row r="454" spans="1:404" s="37" customFormat="1" x14ac:dyDescent="0.3">
      <c r="A454" s="2" t="s">
        <v>444</v>
      </c>
      <c r="B454" s="2" t="s">
        <v>660</v>
      </c>
      <c r="C454" s="2" t="s">
        <v>699</v>
      </c>
      <c r="D454" s="2" t="s">
        <v>108</v>
      </c>
      <c r="E454" s="6" t="s">
        <v>95</v>
      </c>
      <c r="F454" s="5">
        <v>45</v>
      </c>
      <c r="G454" s="5">
        <v>10</v>
      </c>
      <c r="H454" s="5">
        <v>0</v>
      </c>
      <c r="I454" s="5">
        <v>0</v>
      </c>
      <c r="J454" s="5">
        <v>0</v>
      </c>
      <c r="K454" s="5">
        <v>0</v>
      </c>
      <c r="L454" s="5">
        <v>0</v>
      </c>
      <c r="M454" s="5">
        <v>0</v>
      </c>
      <c r="N454" s="5">
        <v>10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0</v>
      </c>
      <c r="V454" s="5">
        <v>45</v>
      </c>
      <c r="W454" s="5">
        <v>0</v>
      </c>
      <c r="X454" s="5">
        <v>0</v>
      </c>
      <c r="Y454" s="5">
        <v>0</v>
      </c>
      <c r="Z454" s="5">
        <v>0</v>
      </c>
      <c r="AA454" s="6" t="s">
        <v>96</v>
      </c>
      <c r="AB454" s="6" t="s">
        <v>96</v>
      </c>
      <c r="AC454" s="7"/>
      <c r="AD454" s="7"/>
      <c r="AE454" s="7"/>
      <c r="AF454" s="7"/>
      <c r="AG454" s="7"/>
      <c r="AH454" s="7"/>
      <c r="AI454" s="6" t="s">
        <v>96</v>
      </c>
      <c r="AJ454" s="5"/>
      <c r="AK454" s="8">
        <v>0</v>
      </c>
      <c r="AL454" s="8">
        <v>0</v>
      </c>
      <c r="AM454" s="8">
        <v>1</v>
      </c>
      <c r="AN454" s="8">
        <v>0</v>
      </c>
      <c r="AO454" s="8">
        <v>0</v>
      </c>
      <c r="AP454" s="8">
        <v>0</v>
      </c>
      <c r="AQ454" s="8">
        <v>0</v>
      </c>
      <c r="AR454" s="8">
        <v>0</v>
      </c>
      <c r="AS454" s="8">
        <v>0</v>
      </c>
      <c r="AT454" s="8">
        <v>0</v>
      </c>
      <c r="AU454" s="5">
        <v>0</v>
      </c>
      <c r="AV454" s="5">
        <v>0</v>
      </c>
      <c r="AW454" s="5">
        <v>0</v>
      </c>
      <c r="AX454" s="5">
        <v>0</v>
      </c>
      <c r="AY454" s="5">
        <v>100</v>
      </c>
      <c r="AZ454" s="5">
        <v>0</v>
      </c>
      <c r="BA454" s="5">
        <v>0</v>
      </c>
      <c r="BB454" s="5">
        <v>0</v>
      </c>
      <c r="BC454" s="5">
        <v>0</v>
      </c>
      <c r="BD454" s="5">
        <v>100</v>
      </c>
      <c r="BE454" s="5">
        <v>100</v>
      </c>
      <c r="BF454" s="5">
        <v>100</v>
      </c>
      <c r="BG454" s="5">
        <v>50</v>
      </c>
      <c r="BH454" s="5">
        <v>0</v>
      </c>
      <c r="BI454" s="5">
        <v>0</v>
      </c>
      <c r="BJ454" s="5">
        <v>0</v>
      </c>
      <c r="BK454" s="5">
        <v>0</v>
      </c>
      <c r="BL454" s="5">
        <v>100</v>
      </c>
      <c r="BM454" s="5">
        <v>20</v>
      </c>
      <c r="BN454" s="5">
        <v>1</v>
      </c>
      <c r="BO454" s="5" t="s">
        <v>96</v>
      </c>
      <c r="BP454" s="5" t="s">
        <v>97</v>
      </c>
      <c r="BQ454" s="5" t="s">
        <v>98</v>
      </c>
      <c r="BR454" s="6" t="s">
        <v>97</v>
      </c>
      <c r="BS454" s="6" t="s">
        <v>97</v>
      </c>
      <c r="BT454" s="6" t="s">
        <v>97</v>
      </c>
      <c r="BU454" s="6" t="s">
        <v>97</v>
      </c>
      <c r="BV454" s="6" t="s">
        <v>97</v>
      </c>
      <c r="BW454" s="5">
        <v>3</v>
      </c>
      <c r="BX454" s="5">
        <v>7</v>
      </c>
      <c r="BY454" s="5">
        <v>7</v>
      </c>
      <c r="BZ454" s="5">
        <v>18</v>
      </c>
      <c r="CA454" s="5">
        <v>20</v>
      </c>
      <c r="CB454" s="6" t="s">
        <v>96</v>
      </c>
      <c r="CC454" s="6" t="s">
        <v>96</v>
      </c>
      <c r="CD454" s="6" t="s">
        <v>96</v>
      </c>
      <c r="CE454" s="6" t="s">
        <v>96</v>
      </c>
      <c r="CF454" s="6" t="s">
        <v>96</v>
      </c>
      <c r="CG454" s="6" t="s">
        <v>98</v>
      </c>
      <c r="CH454" s="6" t="s">
        <v>97</v>
      </c>
      <c r="CI454" s="6" t="s">
        <v>96</v>
      </c>
      <c r="CJ454" s="5">
        <v>7</v>
      </c>
      <c r="CK454" s="5">
        <v>7</v>
      </c>
      <c r="CL454" s="5">
        <v>7</v>
      </c>
      <c r="CM454" s="5">
        <v>0</v>
      </c>
      <c r="CN454" s="5">
        <v>7</v>
      </c>
      <c r="CO454" s="5">
        <v>4</v>
      </c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</row>
    <row r="455" spans="1:404" s="37" customFormat="1" x14ac:dyDescent="0.3">
      <c r="A455" s="2" t="s">
        <v>444</v>
      </c>
      <c r="B455" s="2" t="s">
        <v>660</v>
      </c>
      <c r="C455" s="2" t="s">
        <v>700</v>
      </c>
      <c r="D455" s="2" t="s">
        <v>110</v>
      </c>
      <c r="E455" s="6" t="s">
        <v>104</v>
      </c>
      <c r="F455" s="5">
        <v>54</v>
      </c>
      <c r="G455" s="5">
        <v>7</v>
      </c>
      <c r="H455" s="5">
        <v>0</v>
      </c>
      <c r="I455" s="5">
        <v>0</v>
      </c>
      <c r="J455" s="5">
        <v>1</v>
      </c>
      <c r="K455" s="5">
        <v>1</v>
      </c>
      <c r="L455" s="5">
        <v>0</v>
      </c>
      <c r="M455" s="5">
        <v>4</v>
      </c>
      <c r="N455" s="5">
        <v>0</v>
      </c>
      <c r="O455" s="5">
        <v>0</v>
      </c>
      <c r="P455" s="5">
        <v>1</v>
      </c>
      <c r="Q455" s="5">
        <v>0</v>
      </c>
      <c r="R455" s="5">
        <v>6</v>
      </c>
      <c r="S455" s="5">
        <v>4</v>
      </c>
      <c r="T455" s="5">
        <v>0</v>
      </c>
      <c r="U455" s="5">
        <v>12</v>
      </c>
      <c r="V455" s="5">
        <v>0</v>
      </c>
      <c r="W455" s="5">
        <v>0</v>
      </c>
      <c r="X455" s="5">
        <v>32</v>
      </c>
      <c r="Y455" s="5">
        <v>0</v>
      </c>
      <c r="Z455" s="5">
        <v>0</v>
      </c>
      <c r="AA455" s="6" t="s">
        <v>96</v>
      </c>
      <c r="AB455" s="6" t="s">
        <v>96</v>
      </c>
      <c r="AC455" s="6" t="s">
        <v>96</v>
      </c>
      <c r="AD455" s="6" t="s">
        <v>96</v>
      </c>
      <c r="AE455" s="9" t="s">
        <v>96</v>
      </c>
      <c r="AF455" s="9" t="s">
        <v>96</v>
      </c>
      <c r="AG455" s="7"/>
      <c r="AH455" s="7"/>
      <c r="AI455" s="7"/>
      <c r="AJ455" s="5">
        <v>4000</v>
      </c>
      <c r="AK455" s="8">
        <v>0</v>
      </c>
      <c r="AL455" s="8">
        <v>0</v>
      </c>
      <c r="AM455" s="8">
        <v>1</v>
      </c>
      <c r="AN455" s="8">
        <v>0</v>
      </c>
      <c r="AO455" s="8">
        <v>0</v>
      </c>
      <c r="AP455" s="8">
        <v>0</v>
      </c>
      <c r="AQ455" s="8">
        <v>0</v>
      </c>
      <c r="AR455" s="8">
        <v>0</v>
      </c>
      <c r="AS455" s="8">
        <v>0</v>
      </c>
      <c r="AT455" s="8">
        <v>0</v>
      </c>
      <c r="AU455" s="5">
        <v>0</v>
      </c>
      <c r="AV455" s="5">
        <v>0</v>
      </c>
      <c r="AW455" s="5">
        <v>100</v>
      </c>
      <c r="AX455" s="5">
        <v>0</v>
      </c>
      <c r="AY455" s="5">
        <v>0</v>
      </c>
      <c r="AZ455" s="5">
        <v>0</v>
      </c>
      <c r="BA455" s="5">
        <v>0</v>
      </c>
      <c r="BB455" s="5">
        <v>0</v>
      </c>
      <c r="BC455" s="5">
        <v>0</v>
      </c>
      <c r="BD455" s="5">
        <v>100</v>
      </c>
      <c r="BE455" s="5">
        <v>100</v>
      </c>
      <c r="BF455" s="5">
        <v>0</v>
      </c>
      <c r="BG455" s="5">
        <v>100</v>
      </c>
      <c r="BH455" s="5">
        <v>0</v>
      </c>
      <c r="BI455" s="5">
        <v>0</v>
      </c>
      <c r="BJ455" s="5">
        <v>0</v>
      </c>
      <c r="BK455" s="5">
        <v>0</v>
      </c>
      <c r="BL455" s="5">
        <v>100</v>
      </c>
      <c r="BM455" s="5">
        <v>65</v>
      </c>
      <c r="BN455" s="5">
        <v>4</v>
      </c>
      <c r="BO455" s="5" t="s">
        <v>96</v>
      </c>
      <c r="BP455" s="5" t="s">
        <v>96</v>
      </c>
      <c r="BQ455" s="5">
        <v>3</v>
      </c>
      <c r="BR455" s="6" t="s">
        <v>96</v>
      </c>
      <c r="BS455" s="6" t="s">
        <v>97</v>
      </c>
      <c r="BT455" s="6" t="s">
        <v>97</v>
      </c>
      <c r="BU455" s="6" t="s">
        <v>97</v>
      </c>
      <c r="BV455" s="6" t="s">
        <v>96</v>
      </c>
      <c r="BW455" s="5">
        <v>0</v>
      </c>
      <c r="BX455" s="5">
        <v>0</v>
      </c>
      <c r="BY455" s="5">
        <v>0</v>
      </c>
      <c r="BZ455" s="5">
        <v>14</v>
      </c>
      <c r="CA455" s="5">
        <v>14</v>
      </c>
      <c r="CB455" s="6" t="s">
        <v>96</v>
      </c>
      <c r="CC455" s="6" t="s">
        <v>96</v>
      </c>
      <c r="CD455" s="6" t="s">
        <v>96</v>
      </c>
      <c r="CE455" s="6" t="s">
        <v>96</v>
      </c>
      <c r="CF455" s="6" t="s">
        <v>96</v>
      </c>
      <c r="CG455" s="6" t="s">
        <v>97</v>
      </c>
      <c r="CH455" s="6" t="s">
        <v>97</v>
      </c>
      <c r="CI455" s="6" t="s">
        <v>97</v>
      </c>
      <c r="CJ455" s="5">
        <v>0</v>
      </c>
      <c r="CK455" s="5">
        <v>0</v>
      </c>
      <c r="CL455" s="5">
        <v>0</v>
      </c>
      <c r="CM455" s="5">
        <v>0</v>
      </c>
      <c r="CN455" s="5">
        <v>0</v>
      </c>
      <c r="CO455" s="5">
        <v>0</v>
      </c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</row>
    <row r="456" spans="1:404" s="37" customFormat="1" x14ac:dyDescent="0.3">
      <c r="A456" s="2" t="s">
        <v>444</v>
      </c>
      <c r="B456" s="2" t="s">
        <v>660</v>
      </c>
      <c r="C456" s="2" t="s">
        <v>700</v>
      </c>
      <c r="D456" s="2" t="s">
        <v>701</v>
      </c>
      <c r="E456" s="6" t="s">
        <v>95</v>
      </c>
      <c r="F456" s="5">
        <v>42</v>
      </c>
      <c r="G456" s="5">
        <v>14</v>
      </c>
      <c r="H456" s="5">
        <v>0</v>
      </c>
      <c r="I456" s="5">
        <v>0</v>
      </c>
      <c r="J456" s="5">
        <v>11</v>
      </c>
      <c r="K456" s="5">
        <v>3</v>
      </c>
      <c r="L456" s="5">
        <v>0</v>
      </c>
      <c r="M456" s="5">
        <v>0</v>
      </c>
      <c r="N456" s="5">
        <v>0</v>
      </c>
      <c r="O456" s="5">
        <v>0</v>
      </c>
      <c r="P456" s="5">
        <v>0</v>
      </c>
      <c r="Q456" s="5">
        <v>0</v>
      </c>
      <c r="R456" s="5">
        <v>34</v>
      </c>
      <c r="S456" s="5">
        <v>8</v>
      </c>
      <c r="T456" s="5">
        <v>0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5">
        <v>0</v>
      </c>
      <c r="AA456" s="6" t="s">
        <v>96</v>
      </c>
      <c r="AB456" s="6" t="s">
        <v>97</v>
      </c>
      <c r="AC456" s="6" t="s">
        <v>96</v>
      </c>
      <c r="AD456" s="6" t="s">
        <v>96</v>
      </c>
      <c r="AE456" s="7"/>
      <c r="AF456" s="7"/>
      <c r="AG456" s="7"/>
      <c r="AH456" s="7"/>
      <c r="AI456" s="7"/>
      <c r="AJ456" s="5"/>
      <c r="AK456" s="8">
        <v>0.79</v>
      </c>
      <c r="AL456" s="8">
        <v>0</v>
      </c>
      <c r="AM456" s="8">
        <v>0</v>
      </c>
      <c r="AN456" s="8">
        <v>0</v>
      </c>
      <c r="AO456" s="8">
        <v>0</v>
      </c>
      <c r="AP456" s="8">
        <v>0</v>
      </c>
      <c r="AQ456" s="8">
        <v>0.21</v>
      </c>
      <c r="AR456" s="8">
        <v>0</v>
      </c>
      <c r="AS456" s="8">
        <v>0</v>
      </c>
      <c r="AT456" s="8">
        <v>0</v>
      </c>
      <c r="AU456" s="5">
        <v>69</v>
      </c>
      <c r="AV456" s="5">
        <v>50</v>
      </c>
      <c r="AW456" s="5">
        <v>48</v>
      </c>
      <c r="AX456" s="5">
        <v>2</v>
      </c>
      <c r="AY456" s="5">
        <v>0</v>
      </c>
      <c r="AZ456" s="5">
        <v>0</v>
      </c>
      <c r="BA456" s="5">
        <v>0</v>
      </c>
      <c r="BB456" s="5">
        <v>0</v>
      </c>
      <c r="BC456" s="5">
        <v>0</v>
      </c>
      <c r="BD456" s="5">
        <v>100</v>
      </c>
      <c r="BE456" s="5">
        <v>100</v>
      </c>
      <c r="BF456" s="5">
        <v>100</v>
      </c>
      <c r="BG456" s="5">
        <v>100</v>
      </c>
      <c r="BH456" s="5">
        <v>0</v>
      </c>
      <c r="BI456" s="5">
        <v>0</v>
      </c>
      <c r="BJ456" s="5">
        <v>0</v>
      </c>
      <c r="BK456" s="5">
        <v>0</v>
      </c>
      <c r="BL456" s="5">
        <v>100</v>
      </c>
      <c r="BM456" s="5">
        <v>70</v>
      </c>
      <c r="BN456" s="5">
        <v>4</v>
      </c>
      <c r="BO456" s="5" t="s">
        <v>96</v>
      </c>
      <c r="BP456" s="5" t="s">
        <v>96</v>
      </c>
      <c r="BQ456" s="5">
        <v>3</v>
      </c>
      <c r="BR456" s="6" t="s">
        <v>96</v>
      </c>
      <c r="BS456" s="6" t="s">
        <v>97</v>
      </c>
      <c r="BT456" s="6" t="s">
        <v>97</v>
      </c>
      <c r="BU456" s="6" t="s">
        <v>96</v>
      </c>
      <c r="BV456" s="6" t="s">
        <v>96</v>
      </c>
      <c r="BW456" s="5">
        <v>0</v>
      </c>
      <c r="BX456" s="5">
        <v>0</v>
      </c>
      <c r="BY456" s="5">
        <v>0</v>
      </c>
      <c r="BZ456" s="5">
        <v>18</v>
      </c>
      <c r="CA456" s="5">
        <v>18</v>
      </c>
      <c r="CB456" s="6" t="s">
        <v>98</v>
      </c>
      <c r="CC456" s="6" t="s">
        <v>98</v>
      </c>
      <c r="CD456" s="6" t="s">
        <v>98</v>
      </c>
      <c r="CE456" s="6" t="s">
        <v>96</v>
      </c>
      <c r="CF456" s="6" t="s">
        <v>96</v>
      </c>
      <c r="CG456" s="6" t="s">
        <v>97</v>
      </c>
      <c r="CH456" s="6" t="s">
        <v>96</v>
      </c>
      <c r="CI456" s="6" t="s">
        <v>97</v>
      </c>
      <c r="CJ456" s="5">
        <v>0</v>
      </c>
      <c r="CK456" s="5">
        <v>0</v>
      </c>
      <c r="CL456" s="5">
        <v>0</v>
      </c>
      <c r="CM456" s="5">
        <v>0</v>
      </c>
      <c r="CN456" s="5">
        <v>0</v>
      </c>
      <c r="CO456" s="5">
        <v>0</v>
      </c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</row>
    <row r="457" spans="1:404" x14ac:dyDescent="0.3">
      <c r="A457" s="2" t="s">
        <v>444</v>
      </c>
      <c r="B457" s="2" t="s">
        <v>660</v>
      </c>
      <c r="C457" s="2" t="s">
        <v>702</v>
      </c>
      <c r="D457" s="2" t="s">
        <v>110</v>
      </c>
      <c r="E457" s="6" t="s">
        <v>95</v>
      </c>
      <c r="F457" s="5">
        <v>330</v>
      </c>
      <c r="G457" s="5">
        <v>57</v>
      </c>
      <c r="H457" s="5">
        <v>0</v>
      </c>
      <c r="I457" s="5">
        <v>0</v>
      </c>
      <c r="J457" s="5">
        <v>0</v>
      </c>
      <c r="K457" s="5">
        <v>57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5">
        <v>0</v>
      </c>
      <c r="R457" s="5">
        <v>0</v>
      </c>
      <c r="S457" s="5">
        <v>330</v>
      </c>
      <c r="T457" s="5">
        <v>0</v>
      </c>
      <c r="U457" s="5">
        <v>0</v>
      </c>
      <c r="V457" s="5">
        <v>0</v>
      </c>
      <c r="W457" s="5">
        <v>0</v>
      </c>
      <c r="X457" s="5">
        <v>0</v>
      </c>
      <c r="Y457" s="5">
        <v>0</v>
      </c>
      <c r="Z457" s="5">
        <v>0</v>
      </c>
      <c r="AA457" s="6" t="s">
        <v>96</v>
      </c>
      <c r="AB457" s="6" t="s">
        <v>97</v>
      </c>
      <c r="AC457" s="6" t="s">
        <v>96</v>
      </c>
      <c r="AD457" s="7"/>
      <c r="AE457" s="7"/>
      <c r="AF457" s="7"/>
      <c r="AG457" s="7"/>
      <c r="AH457" s="7"/>
      <c r="AI457" s="7"/>
      <c r="AJ457" s="5"/>
      <c r="AK457" s="8">
        <v>0</v>
      </c>
      <c r="AL457" s="8">
        <v>0.02</v>
      </c>
      <c r="AM457" s="8">
        <v>0</v>
      </c>
      <c r="AN457" s="8">
        <v>0.05</v>
      </c>
      <c r="AO457" s="8">
        <v>0</v>
      </c>
      <c r="AP457" s="8">
        <v>0</v>
      </c>
      <c r="AQ457" s="8">
        <v>0</v>
      </c>
      <c r="AR457" s="8">
        <v>0</v>
      </c>
      <c r="AS457" s="8">
        <v>0</v>
      </c>
      <c r="AT457" s="8">
        <v>0.93</v>
      </c>
      <c r="AU457" s="5">
        <v>100</v>
      </c>
      <c r="AV457" s="5">
        <v>90</v>
      </c>
      <c r="AW457" s="5">
        <v>0</v>
      </c>
      <c r="AX457" s="5">
        <v>0</v>
      </c>
      <c r="AY457" s="5">
        <v>10</v>
      </c>
      <c r="AZ457" s="5">
        <v>0</v>
      </c>
      <c r="BA457" s="5">
        <v>0</v>
      </c>
      <c r="BB457" s="5">
        <v>60</v>
      </c>
      <c r="BC457" s="5">
        <v>0</v>
      </c>
      <c r="BD457" s="5">
        <v>40</v>
      </c>
      <c r="BE457" s="5">
        <v>100</v>
      </c>
      <c r="BF457" s="5">
        <v>100</v>
      </c>
      <c r="BG457" s="5">
        <v>80</v>
      </c>
      <c r="BH457" s="5">
        <v>0</v>
      </c>
      <c r="BI457" s="5">
        <v>0</v>
      </c>
      <c r="BJ457" s="5">
        <v>0</v>
      </c>
      <c r="BK457" s="5">
        <v>0</v>
      </c>
      <c r="BL457" s="5">
        <v>100</v>
      </c>
      <c r="BM457" s="5">
        <v>100</v>
      </c>
      <c r="BN457" s="5">
        <v>2</v>
      </c>
      <c r="BO457" s="5" t="s">
        <v>96</v>
      </c>
      <c r="BP457" s="5" t="s">
        <v>96</v>
      </c>
      <c r="BQ457" s="5">
        <v>2</v>
      </c>
      <c r="BR457" s="6" t="s">
        <v>97</v>
      </c>
      <c r="BS457" s="6" t="s">
        <v>97</v>
      </c>
      <c r="BT457" s="6" t="s">
        <v>97</v>
      </c>
      <c r="BU457" s="6" t="s">
        <v>97</v>
      </c>
      <c r="BV457" s="6" t="s">
        <v>97</v>
      </c>
      <c r="BW457" s="5">
        <v>1</v>
      </c>
      <c r="BX457" s="5">
        <v>1</v>
      </c>
      <c r="BY457" s="5">
        <v>1</v>
      </c>
      <c r="BZ457" s="5">
        <v>32</v>
      </c>
      <c r="CA457" s="5">
        <v>11</v>
      </c>
      <c r="CB457" s="6" t="s">
        <v>98</v>
      </c>
      <c r="CC457" s="6" t="s">
        <v>98</v>
      </c>
      <c r="CD457" s="6" t="s">
        <v>98</v>
      </c>
      <c r="CE457" s="6" t="s">
        <v>96</v>
      </c>
      <c r="CF457" s="6" t="s">
        <v>96</v>
      </c>
      <c r="CG457" s="6" t="s">
        <v>96</v>
      </c>
      <c r="CH457" s="6" t="s">
        <v>97</v>
      </c>
      <c r="CI457" s="6" t="s">
        <v>97</v>
      </c>
      <c r="CJ457" s="5">
        <v>11</v>
      </c>
      <c r="CK457" s="5">
        <v>11</v>
      </c>
      <c r="CL457" s="5">
        <v>32</v>
      </c>
      <c r="CM457" s="5">
        <v>0</v>
      </c>
      <c r="CN457" s="5">
        <v>0</v>
      </c>
      <c r="CO457" s="5">
        <v>2</v>
      </c>
    </row>
    <row r="458" spans="1:404" x14ac:dyDescent="0.3">
      <c r="A458" s="2" t="s">
        <v>444</v>
      </c>
      <c r="B458" s="2" t="s">
        <v>660</v>
      </c>
      <c r="C458" s="2" t="s">
        <v>703</v>
      </c>
      <c r="D458" s="2" t="s">
        <v>704</v>
      </c>
      <c r="E458" s="6" t="s">
        <v>95</v>
      </c>
      <c r="F458" s="5">
        <v>335</v>
      </c>
      <c r="G458" s="5">
        <v>51</v>
      </c>
      <c r="H458" s="5">
        <v>0</v>
      </c>
      <c r="I458" s="5">
        <v>0</v>
      </c>
      <c r="J458" s="5">
        <v>5</v>
      </c>
      <c r="K458" s="5">
        <v>29</v>
      </c>
      <c r="L458" s="5">
        <v>0</v>
      </c>
      <c r="M458" s="5">
        <v>1</v>
      </c>
      <c r="N458" s="5">
        <v>16</v>
      </c>
      <c r="O458" s="5">
        <v>0</v>
      </c>
      <c r="P458" s="5">
        <v>0</v>
      </c>
      <c r="Q458" s="5">
        <v>0</v>
      </c>
      <c r="R458" s="5">
        <v>32</v>
      </c>
      <c r="S458" s="5">
        <v>199</v>
      </c>
      <c r="T458" s="5">
        <v>0</v>
      </c>
      <c r="U458" s="5">
        <v>5</v>
      </c>
      <c r="V458" s="5">
        <v>99</v>
      </c>
      <c r="W458" s="5">
        <v>0</v>
      </c>
      <c r="X458" s="5">
        <v>0</v>
      </c>
      <c r="Y458" s="5">
        <v>0</v>
      </c>
      <c r="Z458" s="6">
        <v>0</v>
      </c>
      <c r="AA458" s="6" t="s">
        <v>96</v>
      </c>
      <c r="AB458" s="6" t="s">
        <v>97</v>
      </c>
      <c r="AC458" s="7"/>
      <c r="AD458" s="7"/>
      <c r="AE458" s="7"/>
      <c r="AF458" s="7"/>
      <c r="AG458" s="7"/>
      <c r="AH458" s="6" t="s">
        <v>96</v>
      </c>
      <c r="AI458" s="7"/>
      <c r="AJ458" s="5"/>
      <c r="AK458" s="8">
        <v>0</v>
      </c>
      <c r="AL458" s="8">
        <v>0</v>
      </c>
      <c r="AM458" s="8">
        <v>0.98</v>
      </c>
      <c r="AN458" s="8">
        <v>0</v>
      </c>
      <c r="AO458" s="8">
        <v>0</v>
      </c>
      <c r="AP458" s="8">
        <v>0.01</v>
      </c>
      <c r="AQ458" s="8">
        <v>0.01</v>
      </c>
      <c r="AR458" s="8">
        <v>0</v>
      </c>
      <c r="AS458" s="8">
        <v>0</v>
      </c>
      <c r="AT458" s="8">
        <v>0</v>
      </c>
      <c r="AU458" s="5">
        <v>100</v>
      </c>
      <c r="AV458" s="5">
        <v>95</v>
      </c>
      <c r="AW458" s="5">
        <v>0</v>
      </c>
      <c r="AX458" s="5">
        <v>0</v>
      </c>
      <c r="AY458" s="5">
        <v>5</v>
      </c>
      <c r="AZ458" s="5">
        <v>100</v>
      </c>
      <c r="BA458" s="5">
        <v>0</v>
      </c>
      <c r="BB458" s="5">
        <v>0</v>
      </c>
      <c r="BC458" s="5">
        <v>0</v>
      </c>
      <c r="BD458" s="5">
        <v>100</v>
      </c>
      <c r="BE458" s="5">
        <v>100</v>
      </c>
      <c r="BF458" s="5">
        <v>100</v>
      </c>
      <c r="BG458" s="5">
        <v>100</v>
      </c>
      <c r="BH458" s="5">
        <v>0</v>
      </c>
      <c r="BI458" s="5">
        <v>0</v>
      </c>
      <c r="BJ458" s="5">
        <v>0</v>
      </c>
      <c r="BK458" s="5">
        <v>0</v>
      </c>
      <c r="BL458" s="5">
        <v>100</v>
      </c>
      <c r="BM458" s="5">
        <v>100</v>
      </c>
      <c r="BN458" s="5">
        <v>2</v>
      </c>
      <c r="BO458" s="5" t="s">
        <v>96</v>
      </c>
      <c r="BP458" s="5" t="s">
        <v>96</v>
      </c>
      <c r="BQ458" s="5">
        <v>1</v>
      </c>
      <c r="BR458" s="6" t="s">
        <v>96</v>
      </c>
      <c r="BS458" s="6" t="s">
        <v>97</v>
      </c>
      <c r="BT458" s="6" t="s">
        <v>97</v>
      </c>
      <c r="BU458" s="6" t="s">
        <v>97</v>
      </c>
      <c r="BV458" s="6" t="s">
        <v>97</v>
      </c>
      <c r="BW458" s="5">
        <v>0</v>
      </c>
      <c r="BX458" s="5">
        <v>0</v>
      </c>
      <c r="BY458" s="5">
        <v>5</v>
      </c>
      <c r="BZ458" s="5">
        <v>17</v>
      </c>
      <c r="CA458" s="5">
        <v>17</v>
      </c>
      <c r="CB458" s="6" t="s">
        <v>98</v>
      </c>
      <c r="CC458" s="6" t="s">
        <v>98</v>
      </c>
      <c r="CD458" s="6" t="s">
        <v>96</v>
      </c>
      <c r="CE458" s="6" t="s">
        <v>96</v>
      </c>
      <c r="CF458" s="6" t="s">
        <v>96</v>
      </c>
      <c r="CG458" s="6" t="s">
        <v>96</v>
      </c>
      <c r="CH458" s="6" t="s">
        <v>97</v>
      </c>
      <c r="CI458" s="6" t="s">
        <v>97</v>
      </c>
      <c r="CJ458" s="5">
        <v>4</v>
      </c>
      <c r="CK458" s="5">
        <v>4</v>
      </c>
      <c r="CL458" s="5">
        <v>4</v>
      </c>
      <c r="CM458" s="5">
        <v>0</v>
      </c>
      <c r="CN458" s="5">
        <v>0</v>
      </c>
      <c r="CO458" s="5">
        <v>0</v>
      </c>
    </row>
    <row r="459" spans="1:404" x14ac:dyDescent="0.3">
      <c r="A459" s="2" t="s">
        <v>444</v>
      </c>
      <c r="B459" s="2" t="s">
        <v>660</v>
      </c>
      <c r="C459" s="2" t="s">
        <v>1644</v>
      </c>
      <c r="D459" s="6" t="s">
        <v>1555</v>
      </c>
      <c r="E459" s="6" t="s">
        <v>102</v>
      </c>
      <c r="F459" s="6">
        <v>153</v>
      </c>
      <c r="G459" s="72">
        <f>69*71%</f>
        <v>48.989999999999995</v>
      </c>
      <c r="H459" s="6" t="s">
        <v>98</v>
      </c>
      <c r="I459" s="6" t="s">
        <v>98</v>
      </c>
      <c r="J459" s="6" t="s">
        <v>98</v>
      </c>
      <c r="K459" s="6" t="s">
        <v>98</v>
      </c>
      <c r="L459" s="6" t="s">
        <v>98</v>
      </c>
      <c r="M459" s="6" t="s">
        <v>98</v>
      </c>
      <c r="N459" s="6" t="s">
        <v>98</v>
      </c>
      <c r="O459" s="6" t="s">
        <v>98</v>
      </c>
      <c r="P459" s="6" t="s">
        <v>98</v>
      </c>
      <c r="Q459" s="6" t="s">
        <v>98</v>
      </c>
      <c r="R459" s="6" t="s">
        <v>98</v>
      </c>
      <c r="S459" s="6" t="s">
        <v>98</v>
      </c>
      <c r="T459" s="6" t="s">
        <v>98</v>
      </c>
      <c r="U459" s="6" t="s">
        <v>98</v>
      </c>
      <c r="V459" s="6" t="s">
        <v>98</v>
      </c>
      <c r="W459" s="6" t="s">
        <v>98</v>
      </c>
      <c r="X459" s="6" t="s">
        <v>98</v>
      </c>
      <c r="Y459" s="6">
        <v>0</v>
      </c>
      <c r="Z459" s="6">
        <v>0</v>
      </c>
      <c r="AA459" s="6" t="s">
        <v>98</v>
      </c>
      <c r="AB459" s="6" t="s">
        <v>98</v>
      </c>
      <c r="AC459" s="7"/>
      <c r="AD459" s="7"/>
      <c r="AE459" s="7"/>
      <c r="AF459" s="7"/>
      <c r="AG459" s="7"/>
      <c r="AH459" s="7"/>
      <c r="AI459" s="6" t="s">
        <v>96</v>
      </c>
      <c r="AJ459" s="5"/>
      <c r="AK459" s="6" t="s">
        <v>98</v>
      </c>
      <c r="AL459" s="6" t="s">
        <v>98</v>
      </c>
      <c r="AM459" s="6" t="s">
        <v>98</v>
      </c>
      <c r="AN459" s="6" t="s">
        <v>98</v>
      </c>
      <c r="AO459" s="6" t="s">
        <v>98</v>
      </c>
      <c r="AP459" s="6" t="s">
        <v>98</v>
      </c>
      <c r="AQ459" s="6" t="s">
        <v>98</v>
      </c>
      <c r="AR459" s="6" t="s">
        <v>98</v>
      </c>
      <c r="AS459" s="6" t="s">
        <v>98</v>
      </c>
      <c r="AT459" s="6" t="s">
        <v>98</v>
      </c>
      <c r="AU459" s="6">
        <v>100</v>
      </c>
      <c r="AV459" s="6">
        <v>100</v>
      </c>
      <c r="AW459" s="6">
        <v>0</v>
      </c>
      <c r="AX459" s="6">
        <v>0</v>
      </c>
      <c r="AY459" s="6">
        <v>0</v>
      </c>
      <c r="AZ459" s="6">
        <v>40</v>
      </c>
      <c r="BA459" s="6">
        <v>40</v>
      </c>
      <c r="BB459" s="6">
        <v>50</v>
      </c>
      <c r="BC459" s="6">
        <v>0</v>
      </c>
      <c r="BD459" s="6">
        <v>10</v>
      </c>
      <c r="BE459" s="6">
        <v>100</v>
      </c>
      <c r="BF459" s="6">
        <v>100</v>
      </c>
      <c r="BG459" s="6">
        <v>100</v>
      </c>
      <c r="BH459" s="6">
        <v>0</v>
      </c>
      <c r="BI459" s="6">
        <v>0</v>
      </c>
      <c r="BJ459" s="6">
        <v>0</v>
      </c>
      <c r="BK459" s="6">
        <v>0</v>
      </c>
      <c r="BL459" s="6">
        <v>100</v>
      </c>
      <c r="BM459" s="6">
        <v>100</v>
      </c>
      <c r="BN459" s="6">
        <v>2</v>
      </c>
      <c r="BO459" s="6" t="s">
        <v>96</v>
      </c>
      <c r="BP459" s="6" t="s">
        <v>97</v>
      </c>
      <c r="BQ459" s="6" t="s">
        <v>98</v>
      </c>
      <c r="BR459" s="6" t="s">
        <v>97</v>
      </c>
      <c r="BS459" s="6" t="s">
        <v>97</v>
      </c>
      <c r="BT459" s="6" t="s">
        <v>97</v>
      </c>
      <c r="BU459" s="6" t="s">
        <v>97</v>
      </c>
      <c r="BV459" s="6" t="s">
        <v>97</v>
      </c>
      <c r="BW459" s="6">
        <v>5</v>
      </c>
      <c r="BX459" s="6">
        <v>5</v>
      </c>
      <c r="BY459" s="6">
        <v>5</v>
      </c>
      <c r="BZ459" s="6">
        <v>5</v>
      </c>
      <c r="CA459" s="6">
        <v>19</v>
      </c>
      <c r="CB459" s="6" t="s">
        <v>98</v>
      </c>
      <c r="CC459" s="6" t="s">
        <v>98</v>
      </c>
      <c r="CD459" s="6" t="s">
        <v>98</v>
      </c>
      <c r="CE459" s="6" t="s">
        <v>98</v>
      </c>
      <c r="CF459" s="6" t="s">
        <v>98</v>
      </c>
      <c r="CG459" s="6" t="s">
        <v>98</v>
      </c>
      <c r="CH459" s="6" t="s">
        <v>98</v>
      </c>
      <c r="CI459" s="6" t="s">
        <v>98</v>
      </c>
      <c r="CJ459" s="6">
        <v>6</v>
      </c>
      <c r="CK459" s="6">
        <v>6</v>
      </c>
      <c r="CL459" s="6">
        <v>6</v>
      </c>
      <c r="CM459" s="6">
        <v>0</v>
      </c>
      <c r="CN459" s="6">
        <v>6</v>
      </c>
      <c r="CO459" s="6">
        <v>0</v>
      </c>
      <c r="CP459" s="37"/>
      <c r="CQ459" s="37"/>
      <c r="CR459" s="37"/>
      <c r="CS459" s="37"/>
      <c r="CT459" s="37"/>
      <c r="CU459" s="37"/>
      <c r="CV459" s="37"/>
      <c r="CW459" s="37"/>
      <c r="CX459" s="37"/>
      <c r="CY459" s="37"/>
      <c r="CZ459" s="37"/>
      <c r="DA459" s="37"/>
      <c r="DB459" s="37"/>
      <c r="DC459" s="37"/>
      <c r="DD459" s="37"/>
      <c r="DE459" s="37"/>
      <c r="DF459" s="37"/>
      <c r="DG459" s="37"/>
      <c r="DH459" s="37"/>
      <c r="DI459" s="37"/>
      <c r="DJ459" s="37"/>
      <c r="DK459" s="37"/>
      <c r="DL459" s="37"/>
      <c r="DM459" s="37"/>
      <c r="DN459" s="37"/>
      <c r="DO459" s="37"/>
      <c r="DP459" s="37"/>
      <c r="DQ459" s="37"/>
      <c r="DR459" s="37"/>
      <c r="DS459" s="37"/>
      <c r="DT459" s="37"/>
      <c r="DU459" s="37"/>
      <c r="DV459" s="37"/>
      <c r="DW459" s="37"/>
      <c r="DX459" s="37"/>
      <c r="DY459" s="37"/>
      <c r="DZ459" s="37"/>
      <c r="EA459" s="37"/>
      <c r="EB459" s="37"/>
      <c r="EC459" s="37"/>
      <c r="ED459" s="37"/>
      <c r="EE459" s="37"/>
      <c r="EF459" s="37"/>
      <c r="EG459" s="37"/>
      <c r="EH459" s="37"/>
      <c r="EI459" s="37"/>
      <c r="EJ459" s="37"/>
      <c r="EK459" s="37"/>
      <c r="EL459" s="37"/>
      <c r="EM459" s="37"/>
      <c r="EN459" s="37"/>
      <c r="EO459" s="37"/>
      <c r="EP459" s="37"/>
      <c r="EQ459" s="37"/>
      <c r="ER459" s="37"/>
      <c r="ES459" s="37"/>
      <c r="ET459" s="37"/>
      <c r="EU459" s="37"/>
      <c r="EV459" s="37"/>
      <c r="EW459" s="37"/>
      <c r="EX459" s="37"/>
      <c r="EY459" s="37"/>
      <c r="EZ459" s="37"/>
      <c r="FA459" s="37"/>
      <c r="FB459" s="37"/>
      <c r="FC459" s="37"/>
      <c r="FD459" s="37"/>
      <c r="FE459" s="37"/>
      <c r="FF459" s="37"/>
      <c r="FG459" s="37"/>
      <c r="FH459" s="37"/>
      <c r="FI459" s="37"/>
      <c r="FJ459" s="37"/>
      <c r="FK459" s="37"/>
      <c r="FL459" s="37"/>
      <c r="FM459" s="37"/>
      <c r="FN459" s="37"/>
      <c r="FO459" s="37"/>
      <c r="FP459" s="37"/>
      <c r="FQ459" s="37"/>
      <c r="FR459" s="37"/>
      <c r="FS459" s="37"/>
      <c r="FT459" s="37"/>
      <c r="FU459" s="37"/>
      <c r="FV459" s="37"/>
      <c r="FW459" s="37"/>
      <c r="FX459" s="37"/>
      <c r="FY459" s="37"/>
      <c r="FZ459" s="37"/>
      <c r="GA459" s="37"/>
      <c r="GB459" s="37"/>
      <c r="GC459" s="37"/>
      <c r="GD459" s="37"/>
      <c r="GE459" s="37"/>
      <c r="GF459" s="37"/>
      <c r="GG459" s="37"/>
      <c r="GH459" s="37"/>
      <c r="GI459" s="37"/>
      <c r="GJ459" s="37"/>
      <c r="GK459" s="37"/>
      <c r="GL459" s="37"/>
      <c r="GM459" s="37"/>
      <c r="GN459" s="37"/>
      <c r="GO459" s="37"/>
      <c r="GP459" s="37"/>
      <c r="GQ459" s="37"/>
      <c r="GR459" s="37"/>
      <c r="GS459" s="37"/>
      <c r="GT459" s="37"/>
      <c r="GU459" s="37"/>
      <c r="GV459" s="37"/>
      <c r="GW459" s="37"/>
      <c r="GX459" s="37"/>
      <c r="GY459" s="37"/>
      <c r="GZ459" s="37"/>
      <c r="HA459" s="37"/>
      <c r="HB459" s="37"/>
      <c r="HC459" s="37"/>
      <c r="HD459" s="37"/>
      <c r="HE459" s="37"/>
      <c r="HF459" s="37"/>
      <c r="HG459" s="37"/>
      <c r="HH459" s="37"/>
      <c r="HI459" s="37"/>
      <c r="HJ459" s="37"/>
      <c r="HK459" s="37"/>
      <c r="HL459" s="37"/>
      <c r="HM459" s="37"/>
      <c r="HN459" s="37"/>
      <c r="HO459" s="37"/>
      <c r="HP459" s="37"/>
      <c r="HQ459" s="37"/>
      <c r="HR459" s="37"/>
      <c r="HS459" s="37"/>
      <c r="HT459" s="37"/>
      <c r="HU459" s="37"/>
      <c r="HV459" s="37"/>
      <c r="HW459" s="37"/>
      <c r="HX459" s="37"/>
      <c r="HY459" s="37"/>
      <c r="HZ459" s="37"/>
      <c r="IA459" s="37"/>
      <c r="IB459" s="37"/>
      <c r="IC459" s="37"/>
      <c r="ID459" s="37"/>
      <c r="IE459" s="37"/>
      <c r="IF459" s="37"/>
      <c r="IG459" s="37"/>
      <c r="IH459" s="37"/>
      <c r="II459" s="37"/>
      <c r="IJ459" s="37"/>
      <c r="IK459" s="37"/>
      <c r="IL459" s="37"/>
      <c r="IM459" s="37"/>
      <c r="IN459" s="37"/>
      <c r="IO459" s="37"/>
      <c r="IP459" s="37"/>
      <c r="IQ459" s="37"/>
      <c r="IR459" s="37"/>
      <c r="IS459" s="37"/>
      <c r="IT459" s="37"/>
      <c r="IU459" s="37"/>
      <c r="IV459" s="37"/>
      <c r="IW459" s="37"/>
      <c r="IX459" s="37"/>
      <c r="IY459" s="37"/>
      <c r="IZ459" s="37"/>
      <c r="JA459" s="37"/>
      <c r="JB459" s="37"/>
      <c r="JC459" s="37"/>
      <c r="JD459" s="37"/>
      <c r="JE459" s="37"/>
      <c r="JF459" s="37"/>
      <c r="JG459" s="37"/>
      <c r="JH459" s="37"/>
      <c r="JI459" s="37"/>
      <c r="JJ459" s="37"/>
      <c r="JK459" s="37"/>
      <c r="JL459" s="37"/>
      <c r="JM459" s="37"/>
      <c r="JN459" s="37"/>
      <c r="JO459" s="37"/>
      <c r="JP459" s="37"/>
      <c r="JQ459" s="37"/>
      <c r="JR459" s="37"/>
      <c r="JS459" s="37"/>
      <c r="JT459" s="37"/>
      <c r="JU459" s="37"/>
      <c r="JV459" s="37"/>
      <c r="JW459" s="37"/>
      <c r="JX459" s="37"/>
      <c r="JY459" s="37"/>
      <c r="JZ459" s="37"/>
      <c r="KA459" s="37"/>
      <c r="KB459" s="37"/>
      <c r="KC459" s="37"/>
      <c r="KD459" s="37"/>
      <c r="KE459" s="37"/>
      <c r="KF459" s="37"/>
      <c r="KG459" s="37"/>
      <c r="KH459" s="37"/>
      <c r="KI459" s="37"/>
      <c r="KJ459" s="37"/>
      <c r="KK459" s="37"/>
      <c r="KL459" s="37"/>
      <c r="KM459" s="37"/>
      <c r="KN459" s="37"/>
      <c r="KO459" s="37"/>
      <c r="KP459" s="37"/>
      <c r="KQ459" s="37"/>
      <c r="KR459" s="37"/>
      <c r="KS459" s="37"/>
      <c r="KT459" s="37"/>
      <c r="KU459" s="37"/>
      <c r="KV459" s="37"/>
      <c r="KW459" s="37"/>
      <c r="KX459" s="37"/>
      <c r="KY459" s="37"/>
      <c r="KZ459" s="37"/>
      <c r="LA459" s="37"/>
      <c r="LB459" s="37"/>
      <c r="LC459" s="37"/>
      <c r="LD459" s="37"/>
      <c r="LE459" s="37"/>
      <c r="LF459" s="37"/>
      <c r="LG459" s="37"/>
      <c r="LH459" s="37"/>
      <c r="LI459" s="37"/>
      <c r="LJ459" s="37"/>
      <c r="LK459" s="37"/>
      <c r="LL459" s="37"/>
      <c r="LM459" s="37"/>
      <c r="LN459" s="37"/>
      <c r="LO459" s="37"/>
      <c r="LP459" s="37"/>
      <c r="LQ459" s="37"/>
      <c r="LR459" s="37"/>
      <c r="LS459" s="37"/>
      <c r="LT459" s="37"/>
      <c r="LU459" s="37"/>
      <c r="LV459" s="37"/>
      <c r="LW459" s="37"/>
      <c r="LX459" s="37"/>
      <c r="LY459" s="37"/>
      <c r="LZ459" s="37"/>
      <c r="MA459" s="37"/>
      <c r="MB459" s="37"/>
      <c r="MC459" s="37"/>
      <c r="MD459" s="37"/>
      <c r="ME459" s="37"/>
      <c r="MF459" s="37"/>
      <c r="MG459" s="37"/>
      <c r="MH459" s="37"/>
      <c r="MI459" s="37"/>
      <c r="MJ459" s="37"/>
      <c r="MK459" s="37"/>
      <c r="ML459" s="37"/>
      <c r="MM459" s="37"/>
      <c r="MN459" s="37"/>
      <c r="MO459" s="37"/>
      <c r="MP459" s="37"/>
      <c r="MQ459" s="37"/>
      <c r="MR459" s="37"/>
      <c r="MS459" s="37"/>
      <c r="MT459" s="37"/>
      <c r="MU459" s="37"/>
      <c r="MV459" s="37"/>
      <c r="MW459" s="37"/>
      <c r="MX459" s="37"/>
      <c r="MY459" s="37"/>
      <c r="MZ459" s="37"/>
      <c r="NA459" s="37"/>
      <c r="NB459" s="37"/>
      <c r="NC459" s="37"/>
      <c r="ND459" s="37"/>
      <c r="NE459" s="37"/>
      <c r="NF459" s="37"/>
      <c r="NG459" s="37"/>
      <c r="NH459" s="37"/>
      <c r="NI459" s="37"/>
      <c r="NJ459" s="37"/>
      <c r="NK459" s="37"/>
      <c r="NL459" s="37"/>
      <c r="NM459" s="37"/>
      <c r="NN459" s="37"/>
      <c r="NO459" s="37"/>
      <c r="NP459" s="37"/>
      <c r="NQ459" s="37"/>
      <c r="NR459" s="37"/>
      <c r="NS459" s="37"/>
      <c r="NT459" s="37"/>
      <c r="NU459" s="37"/>
      <c r="NV459" s="37"/>
      <c r="NW459" s="37"/>
      <c r="NX459" s="37"/>
      <c r="NY459" s="37"/>
      <c r="NZ459" s="37"/>
      <c r="OA459" s="37"/>
      <c r="OB459" s="37"/>
      <c r="OC459" s="37"/>
      <c r="OD459" s="37"/>
      <c r="OE459" s="37"/>
      <c r="OF459" s="37"/>
      <c r="OG459" s="37"/>
      <c r="OH459" s="37"/>
      <c r="OI459" s="37"/>
      <c r="OJ459" s="37"/>
      <c r="OK459" s="37"/>
      <c r="OL459" s="37"/>
      <c r="OM459" s="37"/>
    </row>
    <row r="460" spans="1:404" x14ac:dyDescent="0.3">
      <c r="A460" s="2" t="s">
        <v>444</v>
      </c>
      <c r="B460" s="2" t="s">
        <v>660</v>
      </c>
      <c r="C460" s="2" t="s">
        <v>660</v>
      </c>
      <c r="D460" s="2" t="s">
        <v>705</v>
      </c>
      <c r="E460" s="6" t="s">
        <v>104</v>
      </c>
      <c r="F460" s="5">
        <v>619</v>
      </c>
      <c r="G460" s="5">
        <v>171</v>
      </c>
      <c r="H460" s="5">
        <v>4</v>
      </c>
      <c r="I460" s="5">
        <v>26</v>
      </c>
      <c r="J460" s="5">
        <v>144</v>
      </c>
      <c r="K460" s="5">
        <v>0</v>
      </c>
      <c r="L460" s="5">
        <v>0</v>
      </c>
      <c r="M460" s="5">
        <v>0</v>
      </c>
      <c r="N460" s="5">
        <v>0</v>
      </c>
      <c r="O460" s="5">
        <v>1</v>
      </c>
      <c r="P460" s="5">
        <v>0</v>
      </c>
      <c r="Q460" s="5">
        <v>100</v>
      </c>
      <c r="R460" s="5">
        <v>515</v>
      </c>
      <c r="S460" s="5">
        <v>0</v>
      </c>
      <c r="T460" s="5">
        <v>0</v>
      </c>
      <c r="U460" s="5">
        <v>0</v>
      </c>
      <c r="V460" s="5">
        <v>0</v>
      </c>
      <c r="W460" s="5">
        <v>4</v>
      </c>
      <c r="X460" s="5">
        <v>0</v>
      </c>
      <c r="Y460" s="5">
        <v>26</v>
      </c>
      <c r="Z460" s="5">
        <v>100</v>
      </c>
      <c r="AA460" s="6" t="s">
        <v>96</v>
      </c>
      <c r="AB460" s="6" t="s">
        <v>96</v>
      </c>
      <c r="AC460" s="7"/>
      <c r="AD460" s="7"/>
      <c r="AE460" s="7"/>
      <c r="AF460" s="7"/>
      <c r="AG460" s="7"/>
      <c r="AH460" s="7"/>
      <c r="AI460" s="6" t="s">
        <v>96</v>
      </c>
      <c r="AJ460" s="5">
        <v>2000</v>
      </c>
      <c r="AK460" s="8">
        <v>0.15</v>
      </c>
      <c r="AL460" s="8">
        <v>0.2</v>
      </c>
      <c r="AM460" s="8">
        <v>0.55000000000000004</v>
      </c>
      <c r="AN460" s="8">
        <v>0</v>
      </c>
      <c r="AO460" s="8">
        <v>0</v>
      </c>
      <c r="AP460" s="8">
        <v>0</v>
      </c>
      <c r="AQ460" s="8">
        <v>0</v>
      </c>
      <c r="AR460" s="8">
        <v>0</v>
      </c>
      <c r="AS460" s="8">
        <v>0.1</v>
      </c>
      <c r="AT460" s="8">
        <v>0</v>
      </c>
      <c r="AU460" s="5">
        <v>100</v>
      </c>
      <c r="AV460" s="5">
        <v>90</v>
      </c>
      <c r="AW460" s="5">
        <v>10</v>
      </c>
      <c r="AX460" s="5">
        <v>0</v>
      </c>
      <c r="AY460" s="5">
        <v>0</v>
      </c>
      <c r="AZ460" s="5">
        <v>100</v>
      </c>
      <c r="BA460" s="5">
        <v>60</v>
      </c>
      <c r="BB460" s="5">
        <v>25</v>
      </c>
      <c r="BC460" s="5">
        <v>0</v>
      </c>
      <c r="BD460" s="5">
        <v>15</v>
      </c>
      <c r="BE460" s="5">
        <v>100</v>
      </c>
      <c r="BF460" s="5">
        <v>95</v>
      </c>
      <c r="BG460" s="5">
        <v>100</v>
      </c>
      <c r="BH460" s="5">
        <v>85</v>
      </c>
      <c r="BI460" s="5">
        <v>15</v>
      </c>
      <c r="BJ460" s="5">
        <v>0</v>
      </c>
      <c r="BK460" s="5">
        <v>15</v>
      </c>
      <c r="BL460" s="5">
        <v>85</v>
      </c>
      <c r="BM460" s="5">
        <v>100</v>
      </c>
      <c r="BN460" s="5">
        <v>4</v>
      </c>
      <c r="BO460" s="5" t="s">
        <v>97</v>
      </c>
      <c r="BP460" s="5" t="s">
        <v>96</v>
      </c>
      <c r="BQ460" s="5">
        <v>12</v>
      </c>
      <c r="BR460" s="6" t="s">
        <v>96</v>
      </c>
      <c r="BS460" s="6" t="s">
        <v>96</v>
      </c>
      <c r="BT460" s="6" t="s">
        <v>97</v>
      </c>
      <c r="BU460" s="6" t="s">
        <v>97</v>
      </c>
      <c r="BV460" s="6" t="s">
        <v>97</v>
      </c>
      <c r="BW460" s="5">
        <v>2</v>
      </c>
      <c r="BX460" s="5">
        <v>2</v>
      </c>
      <c r="BY460" s="5">
        <v>2</v>
      </c>
      <c r="BZ460" s="5">
        <v>2</v>
      </c>
      <c r="CA460" s="5">
        <v>1</v>
      </c>
      <c r="CB460" s="6" t="s">
        <v>96</v>
      </c>
      <c r="CC460" s="6" t="s">
        <v>96</v>
      </c>
      <c r="CD460" s="6" t="s">
        <v>96</v>
      </c>
      <c r="CE460" s="6" t="s">
        <v>96</v>
      </c>
      <c r="CF460" s="6" t="s">
        <v>96</v>
      </c>
      <c r="CG460" s="6" t="s">
        <v>96</v>
      </c>
      <c r="CH460" s="6" t="s">
        <v>97</v>
      </c>
      <c r="CI460" s="6" t="s">
        <v>96</v>
      </c>
      <c r="CJ460" s="5">
        <v>2</v>
      </c>
      <c r="CK460" s="5">
        <v>2</v>
      </c>
      <c r="CL460" s="5">
        <v>2</v>
      </c>
      <c r="CM460" s="5">
        <v>0</v>
      </c>
      <c r="CN460" s="5">
        <v>4</v>
      </c>
      <c r="CO460" s="5">
        <v>0</v>
      </c>
    </row>
    <row r="461" spans="1:404" x14ac:dyDescent="0.3">
      <c r="A461" s="2" t="s">
        <v>444</v>
      </c>
      <c r="B461" s="2" t="s">
        <v>660</v>
      </c>
      <c r="C461" s="2" t="s">
        <v>660</v>
      </c>
      <c r="D461" s="2" t="s">
        <v>706</v>
      </c>
      <c r="E461" s="6" t="s">
        <v>95</v>
      </c>
      <c r="F461" s="5">
        <v>1389</v>
      </c>
      <c r="G461" s="5">
        <v>183</v>
      </c>
      <c r="H461" s="5">
        <v>5</v>
      </c>
      <c r="I461" s="5">
        <v>39</v>
      </c>
      <c r="J461" s="5">
        <v>106</v>
      </c>
      <c r="K461" s="5">
        <v>15</v>
      </c>
      <c r="L461" s="5">
        <v>0</v>
      </c>
      <c r="M461" s="5">
        <v>2</v>
      </c>
      <c r="N461" s="5">
        <v>21</v>
      </c>
      <c r="O461" s="5">
        <v>0</v>
      </c>
      <c r="P461" s="5">
        <v>0</v>
      </c>
      <c r="Q461" s="5">
        <v>202</v>
      </c>
      <c r="R461" s="5">
        <v>1014</v>
      </c>
      <c r="S461" s="5">
        <v>65</v>
      </c>
      <c r="T461" s="5">
        <v>0</v>
      </c>
      <c r="U461" s="5">
        <v>9</v>
      </c>
      <c r="V461" s="5">
        <v>99</v>
      </c>
      <c r="W461" s="5">
        <v>0</v>
      </c>
      <c r="X461" s="5">
        <v>0</v>
      </c>
      <c r="Y461" s="5">
        <v>39</v>
      </c>
      <c r="Z461" s="5">
        <v>202</v>
      </c>
      <c r="AA461" s="6" t="s">
        <v>96</v>
      </c>
      <c r="AB461" s="6" t="s">
        <v>96</v>
      </c>
      <c r="AC461" s="7"/>
      <c r="AD461" s="7"/>
      <c r="AE461" s="7"/>
      <c r="AF461" s="7"/>
      <c r="AG461" s="7"/>
      <c r="AH461" s="7"/>
      <c r="AI461" s="6" t="s">
        <v>96</v>
      </c>
      <c r="AJ461" s="5"/>
      <c r="AK461" s="8">
        <v>0.1</v>
      </c>
      <c r="AL461" s="8">
        <v>0.25</v>
      </c>
      <c r="AM461" s="8">
        <v>0.47</v>
      </c>
      <c r="AN461" s="8">
        <v>0</v>
      </c>
      <c r="AO461" s="8">
        <v>0.05</v>
      </c>
      <c r="AP461" s="8">
        <v>0.05</v>
      </c>
      <c r="AQ461" s="8">
        <v>0.05</v>
      </c>
      <c r="AR461" s="8">
        <v>0</v>
      </c>
      <c r="AS461" s="8">
        <v>0</v>
      </c>
      <c r="AT461" s="8">
        <v>0.03</v>
      </c>
      <c r="AU461" s="5">
        <v>90</v>
      </c>
      <c r="AV461" s="5">
        <v>60</v>
      </c>
      <c r="AW461" s="5">
        <v>0</v>
      </c>
      <c r="AX461" s="5">
        <v>10</v>
      </c>
      <c r="AY461" s="5">
        <v>30</v>
      </c>
      <c r="AZ461" s="5">
        <v>80</v>
      </c>
      <c r="BA461" s="5">
        <v>45</v>
      </c>
      <c r="BB461" s="5">
        <v>15</v>
      </c>
      <c r="BC461" s="5">
        <v>0</v>
      </c>
      <c r="BD461" s="5">
        <v>40</v>
      </c>
      <c r="BE461" s="5">
        <v>100</v>
      </c>
      <c r="BF461" s="5">
        <v>90</v>
      </c>
      <c r="BG461" s="5">
        <v>100</v>
      </c>
      <c r="BH461" s="5">
        <v>75</v>
      </c>
      <c r="BI461" s="5">
        <v>10</v>
      </c>
      <c r="BJ461" s="5">
        <v>0</v>
      </c>
      <c r="BK461" s="5">
        <v>10</v>
      </c>
      <c r="BL461" s="5">
        <v>90</v>
      </c>
      <c r="BM461" s="5">
        <v>100</v>
      </c>
      <c r="BN461" s="5">
        <v>4</v>
      </c>
      <c r="BO461" s="5" t="s">
        <v>96</v>
      </c>
      <c r="BP461" s="5" t="s">
        <v>96</v>
      </c>
      <c r="BQ461" s="5">
        <v>12</v>
      </c>
      <c r="BR461" s="6" t="s">
        <v>96</v>
      </c>
      <c r="BS461" s="6" t="s">
        <v>97</v>
      </c>
      <c r="BT461" s="6" t="s">
        <v>97</v>
      </c>
      <c r="BU461" s="6" t="s">
        <v>97</v>
      </c>
      <c r="BV461" s="6" t="s">
        <v>97</v>
      </c>
      <c r="BW461" s="5">
        <v>0</v>
      </c>
      <c r="BX461" s="5">
        <v>5</v>
      </c>
      <c r="BY461" s="5">
        <v>5</v>
      </c>
      <c r="BZ461" s="5">
        <v>1</v>
      </c>
      <c r="CA461" s="5">
        <v>1</v>
      </c>
      <c r="CB461" s="6" t="s">
        <v>98</v>
      </c>
      <c r="CC461" s="6" t="s">
        <v>98</v>
      </c>
      <c r="CD461" s="6" t="s">
        <v>98</v>
      </c>
      <c r="CE461" s="6" t="s">
        <v>98</v>
      </c>
      <c r="CF461" s="6" t="s">
        <v>96</v>
      </c>
      <c r="CG461" s="6" t="s">
        <v>96</v>
      </c>
      <c r="CH461" s="6" t="s">
        <v>96</v>
      </c>
      <c r="CI461" s="6" t="s">
        <v>96</v>
      </c>
      <c r="CJ461" s="5">
        <v>0</v>
      </c>
      <c r="CK461" s="5">
        <v>0</v>
      </c>
      <c r="CL461" s="5">
        <v>0</v>
      </c>
      <c r="CM461" s="5">
        <v>0</v>
      </c>
      <c r="CN461" s="5">
        <v>3</v>
      </c>
      <c r="CO461" s="5">
        <v>0</v>
      </c>
    </row>
    <row r="462" spans="1:404" x14ac:dyDescent="0.3">
      <c r="A462" s="2" t="s">
        <v>444</v>
      </c>
      <c r="B462" s="2" t="s">
        <v>660</v>
      </c>
      <c r="C462" s="2" t="s">
        <v>707</v>
      </c>
      <c r="D462" s="2" t="s">
        <v>708</v>
      </c>
      <c r="E462" s="6" t="s">
        <v>95</v>
      </c>
      <c r="F462" s="5">
        <v>84</v>
      </c>
      <c r="G462" s="5">
        <v>9</v>
      </c>
      <c r="H462" s="5">
        <v>0</v>
      </c>
      <c r="I462" s="5">
        <v>0</v>
      </c>
      <c r="J462" s="5">
        <v>4</v>
      </c>
      <c r="K462" s="5">
        <v>5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5">
        <v>0</v>
      </c>
      <c r="R462" s="5">
        <v>20</v>
      </c>
      <c r="S462" s="5">
        <v>64</v>
      </c>
      <c r="T462" s="5">
        <v>0</v>
      </c>
      <c r="U462" s="5">
        <v>0</v>
      </c>
      <c r="V462" s="5">
        <v>0</v>
      </c>
      <c r="W462" s="5">
        <v>0</v>
      </c>
      <c r="X462" s="5">
        <v>0</v>
      </c>
      <c r="Y462" s="5">
        <v>0</v>
      </c>
      <c r="Z462" s="6">
        <v>0</v>
      </c>
      <c r="AA462" s="6" t="s">
        <v>96</v>
      </c>
      <c r="AB462" s="6" t="s">
        <v>97</v>
      </c>
      <c r="AC462" s="7"/>
      <c r="AD462" s="7"/>
      <c r="AE462" s="7"/>
      <c r="AF462" s="7"/>
      <c r="AG462" s="7"/>
      <c r="AH462" s="7"/>
      <c r="AI462" s="6" t="s">
        <v>96</v>
      </c>
      <c r="AJ462" s="5"/>
      <c r="AK462" s="8">
        <v>1</v>
      </c>
      <c r="AL462" s="8">
        <v>0</v>
      </c>
      <c r="AM462" s="8">
        <v>0</v>
      </c>
      <c r="AN462" s="8">
        <v>0</v>
      </c>
      <c r="AO462" s="8">
        <v>0</v>
      </c>
      <c r="AP462" s="8">
        <v>0</v>
      </c>
      <c r="AQ462" s="8">
        <v>0</v>
      </c>
      <c r="AR462" s="8">
        <v>0</v>
      </c>
      <c r="AS462" s="8">
        <v>0</v>
      </c>
      <c r="AT462" s="8">
        <v>0</v>
      </c>
      <c r="AU462" s="5">
        <v>0</v>
      </c>
      <c r="AV462" s="5">
        <v>0</v>
      </c>
      <c r="AW462" s="5">
        <v>16</v>
      </c>
      <c r="AX462" s="5">
        <v>84</v>
      </c>
      <c r="AY462" s="5">
        <v>0</v>
      </c>
      <c r="AZ462" s="5">
        <v>0</v>
      </c>
      <c r="BA462" s="5">
        <v>0</v>
      </c>
      <c r="BB462" s="5">
        <v>20</v>
      </c>
      <c r="BC462" s="5">
        <v>0</v>
      </c>
      <c r="BD462" s="5">
        <v>80</v>
      </c>
      <c r="BE462" s="5">
        <v>100</v>
      </c>
      <c r="BF462" s="5">
        <v>100</v>
      </c>
      <c r="BG462" s="5">
        <v>100</v>
      </c>
      <c r="BH462" s="5">
        <v>0</v>
      </c>
      <c r="BI462" s="5">
        <v>0</v>
      </c>
      <c r="BJ462" s="5">
        <v>0</v>
      </c>
      <c r="BK462" s="5">
        <v>0</v>
      </c>
      <c r="BL462" s="5">
        <v>100</v>
      </c>
      <c r="BM462" s="5">
        <v>100</v>
      </c>
      <c r="BN462" s="5">
        <v>2</v>
      </c>
      <c r="BO462" s="5" t="s">
        <v>96</v>
      </c>
      <c r="BP462" s="5" t="s">
        <v>96</v>
      </c>
      <c r="BQ462" s="5">
        <v>4</v>
      </c>
      <c r="BR462" s="6" t="s">
        <v>97</v>
      </c>
      <c r="BS462" s="6" t="s">
        <v>97</v>
      </c>
      <c r="BT462" s="6" t="s">
        <v>97</v>
      </c>
      <c r="BU462" s="6" t="s">
        <v>97</v>
      </c>
      <c r="BV462" s="6" t="s">
        <v>97</v>
      </c>
      <c r="BW462" s="5">
        <v>1</v>
      </c>
      <c r="BX462" s="5">
        <v>10</v>
      </c>
      <c r="BY462" s="5">
        <v>10</v>
      </c>
      <c r="BZ462" s="5">
        <v>10</v>
      </c>
      <c r="CA462" s="5">
        <v>8</v>
      </c>
      <c r="CB462" s="6" t="s">
        <v>98</v>
      </c>
      <c r="CC462" s="6" t="s">
        <v>97</v>
      </c>
      <c r="CD462" s="6" t="s">
        <v>96</v>
      </c>
      <c r="CE462" s="6" t="s">
        <v>96</v>
      </c>
      <c r="CF462" s="6" t="s">
        <v>96</v>
      </c>
      <c r="CG462" s="6" t="s">
        <v>96</v>
      </c>
      <c r="CH462" s="6" t="s">
        <v>96</v>
      </c>
      <c r="CI462" s="7" t="s">
        <v>98</v>
      </c>
      <c r="CJ462" s="5">
        <v>8</v>
      </c>
      <c r="CK462" s="5">
        <v>8</v>
      </c>
      <c r="CL462" s="5">
        <v>8</v>
      </c>
      <c r="CM462" s="5">
        <v>1</v>
      </c>
      <c r="CN462" s="5">
        <v>9</v>
      </c>
      <c r="CO462" s="5">
        <v>1</v>
      </c>
    </row>
    <row r="463" spans="1:404" x14ac:dyDescent="0.3">
      <c r="A463" s="2" t="s">
        <v>444</v>
      </c>
      <c r="B463" s="2" t="s">
        <v>660</v>
      </c>
      <c r="C463" s="2" t="s">
        <v>709</v>
      </c>
      <c r="D463" s="2" t="s">
        <v>710</v>
      </c>
      <c r="E463" s="6" t="s">
        <v>95</v>
      </c>
      <c r="F463" s="5">
        <v>90</v>
      </c>
      <c r="G463" s="5">
        <v>11</v>
      </c>
      <c r="H463" s="5">
        <v>0</v>
      </c>
      <c r="I463" s="5">
        <v>0</v>
      </c>
      <c r="J463" s="5">
        <v>3</v>
      </c>
      <c r="K463" s="5">
        <v>7</v>
      </c>
      <c r="L463" s="5">
        <v>0</v>
      </c>
      <c r="M463" s="5">
        <v>0</v>
      </c>
      <c r="N463" s="5">
        <v>1</v>
      </c>
      <c r="O463" s="5">
        <v>0</v>
      </c>
      <c r="P463" s="5">
        <v>0</v>
      </c>
      <c r="Q463" s="5">
        <v>0</v>
      </c>
      <c r="R463" s="5">
        <v>17</v>
      </c>
      <c r="S463" s="5">
        <v>63</v>
      </c>
      <c r="T463" s="5">
        <v>0</v>
      </c>
      <c r="U463" s="5">
        <v>0</v>
      </c>
      <c r="V463" s="5">
        <v>10</v>
      </c>
      <c r="W463" s="5">
        <v>0</v>
      </c>
      <c r="X463" s="5">
        <v>0</v>
      </c>
      <c r="Y463" s="5">
        <v>0</v>
      </c>
      <c r="Z463" s="5">
        <v>0</v>
      </c>
      <c r="AA463" s="6" t="s">
        <v>96</v>
      </c>
      <c r="AB463" s="6" t="s">
        <v>97</v>
      </c>
      <c r="AC463" s="7"/>
      <c r="AD463" s="7"/>
      <c r="AE463" s="7"/>
      <c r="AF463" s="7"/>
      <c r="AG463" s="7"/>
      <c r="AH463" s="7"/>
      <c r="AI463" s="6" t="s">
        <v>96</v>
      </c>
      <c r="AJ463" s="5"/>
      <c r="AK463" s="8">
        <v>0.2</v>
      </c>
      <c r="AL463" s="8">
        <v>0.12</v>
      </c>
      <c r="AM463" s="8">
        <v>0.56000000000000005</v>
      </c>
      <c r="AN463" s="8">
        <v>0</v>
      </c>
      <c r="AO463" s="8">
        <v>0</v>
      </c>
      <c r="AP463" s="8">
        <v>0.12</v>
      </c>
      <c r="AQ463" s="8">
        <v>0</v>
      </c>
      <c r="AR463" s="8">
        <v>0</v>
      </c>
      <c r="AS463" s="8">
        <v>0</v>
      </c>
      <c r="AT463" s="8">
        <v>0</v>
      </c>
      <c r="AU463" s="5">
        <v>91</v>
      </c>
      <c r="AV463" s="5">
        <v>91</v>
      </c>
      <c r="AW463" s="5">
        <v>0</v>
      </c>
      <c r="AX463" s="5">
        <v>9</v>
      </c>
      <c r="AY463" s="5">
        <v>0</v>
      </c>
      <c r="AZ463" s="5">
        <v>0</v>
      </c>
      <c r="BA463" s="5">
        <v>0</v>
      </c>
      <c r="BB463" s="5">
        <v>30</v>
      </c>
      <c r="BC463" s="5">
        <v>0</v>
      </c>
      <c r="BD463" s="5">
        <v>70</v>
      </c>
      <c r="BE463" s="5">
        <v>100</v>
      </c>
      <c r="BF463" s="5">
        <v>100</v>
      </c>
      <c r="BG463" s="5">
        <v>100</v>
      </c>
      <c r="BH463" s="5">
        <v>100</v>
      </c>
      <c r="BI463" s="5">
        <v>0</v>
      </c>
      <c r="BJ463" s="5">
        <v>0</v>
      </c>
      <c r="BK463" s="5">
        <v>0</v>
      </c>
      <c r="BL463" s="5">
        <v>100</v>
      </c>
      <c r="BM463" s="5">
        <v>100</v>
      </c>
      <c r="BN463" s="5">
        <v>1</v>
      </c>
      <c r="BO463" s="5" t="s">
        <v>96</v>
      </c>
      <c r="BP463" s="5" t="s">
        <v>97</v>
      </c>
      <c r="BQ463" s="5" t="s">
        <v>98</v>
      </c>
      <c r="BR463" s="6" t="s">
        <v>96</v>
      </c>
      <c r="BS463" s="6" t="s">
        <v>97</v>
      </c>
      <c r="BT463" s="6" t="s">
        <v>97</v>
      </c>
      <c r="BU463" s="6" t="s">
        <v>97</v>
      </c>
      <c r="BV463" s="6" t="s">
        <v>97</v>
      </c>
      <c r="BW463" s="5">
        <v>0</v>
      </c>
      <c r="BX463" s="5">
        <v>0</v>
      </c>
      <c r="BY463" s="5">
        <v>22</v>
      </c>
      <c r="BZ463" s="5">
        <v>22</v>
      </c>
      <c r="CA463" s="5">
        <v>22</v>
      </c>
      <c r="CB463" s="6" t="s">
        <v>98</v>
      </c>
      <c r="CC463" s="6" t="s">
        <v>98</v>
      </c>
      <c r="CD463" s="6" t="s">
        <v>96</v>
      </c>
      <c r="CE463" s="6" t="s">
        <v>96</v>
      </c>
      <c r="CF463" s="6" t="s">
        <v>96</v>
      </c>
      <c r="CG463" s="6" t="s">
        <v>96</v>
      </c>
      <c r="CH463" s="6" t="s">
        <v>96</v>
      </c>
      <c r="CI463" s="6" t="s">
        <v>96</v>
      </c>
      <c r="CJ463" s="5">
        <v>0</v>
      </c>
      <c r="CK463" s="5">
        <v>22</v>
      </c>
      <c r="CL463" s="5">
        <v>22</v>
      </c>
      <c r="CM463" s="5">
        <v>0</v>
      </c>
      <c r="CN463" s="5">
        <v>9</v>
      </c>
      <c r="CO463" s="5">
        <v>0</v>
      </c>
    </row>
    <row r="464" spans="1:404" x14ac:dyDescent="0.3">
      <c r="A464" s="2" t="s">
        <v>444</v>
      </c>
      <c r="B464" s="2" t="s">
        <v>660</v>
      </c>
      <c r="C464" s="2" t="s">
        <v>711</v>
      </c>
      <c r="D464" s="2" t="s">
        <v>301</v>
      </c>
      <c r="E464" s="6" t="s">
        <v>95</v>
      </c>
      <c r="F464" s="5">
        <v>141</v>
      </c>
      <c r="G464" s="5">
        <v>25</v>
      </c>
      <c r="H464" s="5">
        <v>0</v>
      </c>
      <c r="I464" s="5">
        <v>0</v>
      </c>
      <c r="J464" s="5">
        <v>24</v>
      </c>
      <c r="K464" s="5">
        <v>0</v>
      </c>
      <c r="L464" s="5">
        <v>0</v>
      </c>
      <c r="M464" s="5">
        <v>1</v>
      </c>
      <c r="N464" s="5">
        <v>0</v>
      </c>
      <c r="O464" s="5">
        <v>0</v>
      </c>
      <c r="P464" s="5">
        <v>0</v>
      </c>
      <c r="Q464" s="5">
        <v>0</v>
      </c>
      <c r="R464" s="5">
        <v>140</v>
      </c>
      <c r="S464" s="5">
        <v>0</v>
      </c>
      <c r="T464" s="5">
        <v>0</v>
      </c>
      <c r="U464" s="5">
        <v>1</v>
      </c>
      <c r="V464" s="5">
        <v>0</v>
      </c>
      <c r="W464" s="5">
        <v>0</v>
      </c>
      <c r="X464" s="5">
        <v>0</v>
      </c>
      <c r="Y464" s="5">
        <v>0</v>
      </c>
      <c r="Z464" s="6">
        <v>0</v>
      </c>
      <c r="AA464" s="6" t="s">
        <v>96</v>
      </c>
      <c r="AB464" s="6" t="s">
        <v>97</v>
      </c>
      <c r="AC464" s="7"/>
      <c r="AD464" s="7"/>
      <c r="AE464" s="7"/>
      <c r="AF464" s="7"/>
      <c r="AG464" s="7"/>
      <c r="AH464" s="7"/>
      <c r="AI464" s="6" t="s">
        <v>96</v>
      </c>
      <c r="AJ464" s="5"/>
      <c r="AK464" s="8">
        <v>0.81</v>
      </c>
      <c r="AL464" s="8">
        <v>0.04</v>
      </c>
      <c r="AM464" s="8">
        <v>0</v>
      </c>
      <c r="AN464" s="8">
        <v>0.1</v>
      </c>
      <c r="AO464" s="8">
        <v>0.05</v>
      </c>
      <c r="AP464" s="8">
        <v>0</v>
      </c>
      <c r="AQ464" s="8">
        <v>0</v>
      </c>
      <c r="AR464" s="8">
        <v>0</v>
      </c>
      <c r="AS464" s="8">
        <v>0</v>
      </c>
      <c r="AT464" s="8">
        <v>0</v>
      </c>
      <c r="AU464" s="5">
        <v>100</v>
      </c>
      <c r="AV464" s="5">
        <v>0</v>
      </c>
      <c r="AW464" s="5">
        <v>90</v>
      </c>
      <c r="AX464" s="5">
        <v>10</v>
      </c>
      <c r="AY464" s="5">
        <v>0</v>
      </c>
      <c r="AZ464" s="5">
        <v>0</v>
      </c>
      <c r="BA464" s="5">
        <v>0</v>
      </c>
      <c r="BB464" s="5">
        <v>85</v>
      </c>
      <c r="BC464" s="5">
        <v>0</v>
      </c>
      <c r="BD464" s="5">
        <v>15</v>
      </c>
      <c r="BE464" s="5">
        <v>100</v>
      </c>
      <c r="BF464" s="5">
        <v>100</v>
      </c>
      <c r="BG464" s="5">
        <v>0</v>
      </c>
      <c r="BH464" s="5">
        <v>100</v>
      </c>
      <c r="BI464" s="5">
        <v>0</v>
      </c>
      <c r="BJ464" s="5">
        <v>0</v>
      </c>
      <c r="BK464" s="5">
        <v>5</v>
      </c>
      <c r="BL464" s="5">
        <v>95</v>
      </c>
      <c r="BM464" s="5">
        <v>100</v>
      </c>
      <c r="BN464" s="5">
        <v>2</v>
      </c>
      <c r="BO464" s="5" t="s">
        <v>96</v>
      </c>
      <c r="BP464" s="5" t="s">
        <v>96</v>
      </c>
      <c r="BQ464" s="5">
        <v>12</v>
      </c>
      <c r="BR464" s="6" t="s">
        <v>96</v>
      </c>
      <c r="BS464" s="6" t="s">
        <v>97</v>
      </c>
      <c r="BT464" s="6" t="s">
        <v>97</v>
      </c>
      <c r="BU464" s="6" t="s">
        <v>97</v>
      </c>
      <c r="BV464" s="6" t="s">
        <v>97</v>
      </c>
      <c r="BW464" s="5">
        <v>14</v>
      </c>
      <c r="BX464" s="5">
        <v>14</v>
      </c>
      <c r="BY464" s="5">
        <v>14</v>
      </c>
      <c r="BZ464" s="5">
        <v>10</v>
      </c>
      <c r="CA464" s="5">
        <v>14</v>
      </c>
      <c r="CB464" s="6" t="s">
        <v>96</v>
      </c>
      <c r="CC464" s="6" t="s">
        <v>98</v>
      </c>
      <c r="CD464" s="6" t="s">
        <v>96</v>
      </c>
      <c r="CE464" s="6" t="s">
        <v>98</v>
      </c>
      <c r="CF464" s="6" t="s">
        <v>96</v>
      </c>
      <c r="CG464" s="6" t="s">
        <v>96</v>
      </c>
      <c r="CH464" s="6" t="s">
        <v>96</v>
      </c>
      <c r="CI464" s="7" t="s">
        <v>98</v>
      </c>
      <c r="CJ464" s="5">
        <v>3</v>
      </c>
      <c r="CK464" s="5">
        <v>14</v>
      </c>
      <c r="CL464" s="5">
        <v>14</v>
      </c>
      <c r="CM464" s="5">
        <v>0</v>
      </c>
      <c r="CN464" s="5">
        <v>7</v>
      </c>
      <c r="CO464" s="5">
        <v>0</v>
      </c>
    </row>
    <row r="465" spans="1:404" x14ac:dyDescent="0.3">
      <c r="A465" s="2" t="s">
        <v>444</v>
      </c>
      <c r="B465" s="2" t="s">
        <v>660</v>
      </c>
      <c r="C465" s="2" t="s">
        <v>712</v>
      </c>
      <c r="D465" s="2" t="s">
        <v>713</v>
      </c>
      <c r="E465" s="6" t="s">
        <v>104</v>
      </c>
      <c r="F465" s="5">
        <v>55</v>
      </c>
      <c r="G465" s="5">
        <v>11</v>
      </c>
      <c r="H465" s="5">
        <v>0</v>
      </c>
      <c r="I465" s="5">
        <v>0</v>
      </c>
      <c r="J465" s="5">
        <v>0</v>
      </c>
      <c r="K465" s="5">
        <v>0</v>
      </c>
      <c r="L465" s="5">
        <v>11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55</v>
      </c>
      <c r="U465" s="5">
        <v>0</v>
      </c>
      <c r="V465" s="5">
        <v>0</v>
      </c>
      <c r="W465" s="5">
        <v>0</v>
      </c>
      <c r="X465" s="5">
        <v>0</v>
      </c>
      <c r="Y465" s="5">
        <v>0</v>
      </c>
      <c r="Z465" s="6">
        <v>0</v>
      </c>
      <c r="AA465" s="6" t="s">
        <v>97</v>
      </c>
      <c r="AB465" s="6" t="s">
        <v>97</v>
      </c>
      <c r="AC465" s="7"/>
      <c r="AD465" s="7"/>
      <c r="AE465" s="9" t="s">
        <v>96</v>
      </c>
      <c r="AF465" s="7"/>
      <c r="AG465" s="7"/>
      <c r="AH465" s="7"/>
      <c r="AI465" s="7"/>
      <c r="AJ465" s="5">
        <v>500</v>
      </c>
      <c r="AK465" s="8">
        <v>0.9</v>
      </c>
      <c r="AL465" s="8">
        <v>0.1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5">
        <v>0</v>
      </c>
      <c r="AV465" s="5">
        <v>0</v>
      </c>
      <c r="AW465" s="5">
        <v>0</v>
      </c>
      <c r="AX465" s="5">
        <v>0</v>
      </c>
      <c r="AY465" s="5">
        <v>100</v>
      </c>
      <c r="AZ465" s="5">
        <v>0</v>
      </c>
      <c r="BA465" s="5">
        <v>0</v>
      </c>
      <c r="BB465" s="5">
        <v>0</v>
      </c>
      <c r="BC465" s="5">
        <v>0</v>
      </c>
      <c r="BD465" s="5">
        <v>100</v>
      </c>
      <c r="BE465" s="5">
        <v>100</v>
      </c>
      <c r="BF465" s="5">
        <v>100</v>
      </c>
      <c r="BG465" s="5">
        <v>0</v>
      </c>
      <c r="BH465" s="5">
        <v>0</v>
      </c>
      <c r="BI465" s="5">
        <v>0</v>
      </c>
      <c r="BJ465" s="5">
        <v>0</v>
      </c>
      <c r="BK465" s="5">
        <v>0</v>
      </c>
      <c r="BL465" s="5">
        <v>100</v>
      </c>
      <c r="BM465" s="5">
        <v>0</v>
      </c>
      <c r="BN465" s="5" t="s">
        <v>98</v>
      </c>
      <c r="BO465" s="5" t="s">
        <v>97</v>
      </c>
      <c r="BP465" s="5" t="s">
        <v>96</v>
      </c>
      <c r="BQ465" s="5">
        <v>2</v>
      </c>
      <c r="BR465" s="6" t="s">
        <v>97</v>
      </c>
      <c r="BS465" s="6" t="s">
        <v>97</v>
      </c>
      <c r="BT465" s="6" t="s">
        <v>97</v>
      </c>
      <c r="BU465" s="6" t="s">
        <v>97</v>
      </c>
      <c r="BV465" s="6" t="s">
        <v>97</v>
      </c>
      <c r="BW465" s="5">
        <v>1</v>
      </c>
      <c r="BX465" s="5">
        <v>1</v>
      </c>
      <c r="BY465" s="5">
        <v>9</v>
      </c>
      <c r="BZ465" s="5">
        <v>9</v>
      </c>
      <c r="CA465" s="5">
        <v>15</v>
      </c>
      <c r="CB465" s="6" t="s">
        <v>98</v>
      </c>
      <c r="CC465" s="6" t="s">
        <v>98</v>
      </c>
      <c r="CD465" s="6" t="s">
        <v>96</v>
      </c>
      <c r="CE465" s="6" t="s">
        <v>96</v>
      </c>
      <c r="CF465" s="6" t="s">
        <v>96</v>
      </c>
      <c r="CG465" s="6" t="s">
        <v>96</v>
      </c>
      <c r="CH465" s="6" t="s">
        <v>96</v>
      </c>
      <c r="CI465" s="7" t="s">
        <v>98</v>
      </c>
      <c r="CJ465" s="5">
        <v>16</v>
      </c>
      <c r="CK465" s="5">
        <v>16</v>
      </c>
      <c r="CL465" s="5">
        <v>16</v>
      </c>
      <c r="CM465" s="5">
        <v>2</v>
      </c>
      <c r="CN465" s="5">
        <v>10</v>
      </c>
      <c r="CO465" s="5">
        <v>11</v>
      </c>
    </row>
    <row r="466" spans="1:404" s="37" customFormat="1" x14ac:dyDescent="0.3">
      <c r="A466" s="2" t="s">
        <v>444</v>
      </c>
      <c r="B466" s="2" t="s">
        <v>660</v>
      </c>
      <c r="C466" s="2" t="s">
        <v>714</v>
      </c>
      <c r="D466" s="2" t="s">
        <v>715</v>
      </c>
      <c r="E466" s="6" t="s">
        <v>95</v>
      </c>
      <c r="F466" s="5">
        <v>108</v>
      </c>
      <c r="G466" s="5">
        <v>14</v>
      </c>
      <c r="H466" s="5">
        <v>0</v>
      </c>
      <c r="I466" s="5">
        <v>0</v>
      </c>
      <c r="J466" s="5">
        <v>14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108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6" t="s">
        <v>96</v>
      </c>
      <c r="AB466" s="6" t="s">
        <v>97</v>
      </c>
      <c r="AC466" s="7"/>
      <c r="AD466" s="7"/>
      <c r="AE466" s="7"/>
      <c r="AF466" s="7"/>
      <c r="AG466" s="7"/>
      <c r="AH466" s="7"/>
      <c r="AI466" s="6" t="s">
        <v>96</v>
      </c>
      <c r="AJ466" s="5"/>
      <c r="AK466" s="8">
        <v>0.9</v>
      </c>
      <c r="AL466" s="8">
        <v>0.1</v>
      </c>
      <c r="AM466" s="8">
        <v>0</v>
      </c>
      <c r="AN466" s="8">
        <v>0</v>
      </c>
      <c r="AO466" s="8">
        <v>0</v>
      </c>
      <c r="AP466" s="8">
        <v>0</v>
      </c>
      <c r="AQ466" s="8">
        <v>0</v>
      </c>
      <c r="AR466" s="8">
        <v>0</v>
      </c>
      <c r="AS466" s="8">
        <v>0</v>
      </c>
      <c r="AT466" s="8">
        <v>0</v>
      </c>
      <c r="AU466" s="5">
        <v>100</v>
      </c>
      <c r="AV466" s="5">
        <v>100</v>
      </c>
      <c r="AW466" s="5">
        <v>0</v>
      </c>
      <c r="AX466" s="5">
        <v>0</v>
      </c>
      <c r="AY466" s="5">
        <v>0</v>
      </c>
      <c r="AZ466" s="5">
        <v>50</v>
      </c>
      <c r="BA466" s="5">
        <v>50</v>
      </c>
      <c r="BB466" s="5">
        <v>40</v>
      </c>
      <c r="BC466" s="5">
        <v>0</v>
      </c>
      <c r="BD466" s="5">
        <v>10</v>
      </c>
      <c r="BE466" s="5">
        <v>100</v>
      </c>
      <c r="BF466" s="5">
        <v>100</v>
      </c>
      <c r="BG466" s="5">
        <v>100</v>
      </c>
      <c r="BH466" s="5">
        <v>0</v>
      </c>
      <c r="BI466" s="5">
        <v>0</v>
      </c>
      <c r="BJ466" s="5">
        <v>0</v>
      </c>
      <c r="BK466" s="5">
        <v>0</v>
      </c>
      <c r="BL466" s="5">
        <v>100</v>
      </c>
      <c r="BM466" s="5">
        <v>80</v>
      </c>
      <c r="BN466" s="5">
        <v>2</v>
      </c>
      <c r="BO466" s="5" t="s">
        <v>96</v>
      </c>
      <c r="BP466" s="5" t="s">
        <v>96</v>
      </c>
      <c r="BQ466" s="5">
        <v>1</v>
      </c>
      <c r="BR466" s="6" t="s">
        <v>96</v>
      </c>
      <c r="BS466" s="6" t="s">
        <v>97</v>
      </c>
      <c r="BT466" s="6" t="s">
        <v>97</v>
      </c>
      <c r="BU466" s="6" t="s">
        <v>97</v>
      </c>
      <c r="BV466" s="6" t="s">
        <v>97</v>
      </c>
      <c r="BW466" s="5">
        <v>1</v>
      </c>
      <c r="BX466" s="5">
        <v>1</v>
      </c>
      <c r="BY466" s="5">
        <v>1</v>
      </c>
      <c r="BZ466" s="5">
        <v>11</v>
      </c>
      <c r="CA466" s="5">
        <v>22</v>
      </c>
      <c r="CB466" s="6" t="s">
        <v>97</v>
      </c>
      <c r="CC466" s="6" t="s">
        <v>97</v>
      </c>
      <c r="CD466" s="6" t="s">
        <v>97</v>
      </c>
      <c r="CE466" s="6" t="s">
        <v>97</v>
      </c>
      <c r="CF466" s="6" t="s">
        <v>97</v>
      </c>
      <c r="CG466" s="6" t="s">
        <v>96</v>
      </c>
      <c r="CH466" s="6" t="s">
        <v>97</v>
      </c>
      <c r="CI466" s="6" t="s">
        <v>97</v>
      </c>
      <c r="CJ466" s="5">
        <v>0</v>
      </c>
      <c r="CK466" s="5">
        <v>0</v>
      </c>
      <c r="CL466" s="5">
        <v>11</v>
      </c>
      <c r="CM466" s="5">
        <v>0</v>
      </c>
      <c r="CN466" s="5">
        <v>20</v>
      </c>
      <c r="CO466" s="5">
        <v>0</v>
      </c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</row>
    <row r="467" spans="1:404" x14ac:dyDescent="0.3">
      <c r="A467" s="2" t="s">
        <v>444</v>
      </c>
      <c r="B467" s="2" t="s">
        <v>660</v>
      </c>
      <c r="C467" s="2" t="s">
        <v>714</v>
      </c>
      <c r="D467" s="2" t="s">
        <v>716</v>
      </c>
      <c r="E467" s="6" t="s">
        <v>104</v>
      </c>
      <c r="F467" s="5">
        <v>170</v>
      </c>
      <c r="G467" s="5">
        <v>27</v>
      </c>
      <c r="H467" s="5">
        <v>3</v>
      </c>
      <c r="I467" s="5">
        <v>27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170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14</v>
      </c>
      <c r="Z467" s="5">
        <v>92</v>
      </c>
      <c r="AA467" s="6" t="s">
        <v>96</v>
      </c>
      <c r="AB467" s="6" t="s">
        <v>97</v>
      </c>
      <c r="AC467" s="7"/>
      <c r="AD467" s="7"/>
      <c r="AE467" s="7"/>
      <c r="AF467" s="7"/>
      <c r="AG467" s="7"/>
      <c r="AH467" s="7"/>
      <c r="AI467" s="6" t="s">
        <v>96</v>
      </c>
      <c r="AJ467" s="5">
        <v>600</v>
      </c>
      <c r="AK467" s="8">
        <v>0.5</v>
      </c>
      <c r="AL467" s="8">
        <v>0.5</v>
      </c>
      <c r="AM467" s="8">
        <v>0</v>
      </c>
      <c r="AN467" s="8">
        <v>0</v>
      </c>
      <c r="AO467" s="8">
        <v>0</v>
      </c>
      <c r="AP467" s="8">
        <v>0</v>
      </c>
      <c r="AQ467" s="8">
        <v>0</v>
      </c>
      <c r="AR467" s="8">
        <v>0</v>
      </c>
      <c r="AS467" s="8">
        <v>0</v>
      </c>
      <c r="AT467" s="8">
        <v>0</v>
      </c>
      <c r="AU467" s="5">
        <v>100</v>
      </c>
      <c r="AV467" s="5">
        <v>50</v>
      </c>
      <c r="AW467" s="5">
        <v>0</v>
      </c>
      <c r="AX467" s="5">
        <v>50</v>
      </c>
      <c r="AY467" s="5">
        <v>0</v>
      </c>
      <c r="AZ467" s="5">
        <v>100</v>
      </c>
      <c r="BA467" s="5">
        <v>50</v>
      </c>
      <c r="BB467" s="5">
        <v>0</v>
      </c>
      <c r="BC467" s="5">
        <v>0</v>
      </c>
      <c r="BD467" s="5">
        <v>50</v>
      </c>
      <c r="BE467" s="5">
        <v>100</v>
      </c>
      <c r="BF467" s="5">
        <v>100</v>
      </c>
      <c r="BG467" s="5">
        <v>100</v>
      </c>
      <c r="BH467" s="5">
        <v>0</v>
      </c>
      <c r="BI467" s="5">
        <v>0</v>
      </c>
      <c r="BJ467" s="5">
        <v>0</v>
      </c>
      <c r="BK467" s="5">
        <v>0</v>
      </c>
      <c r="BL467" s="5">
        <v>100</v>
      </c>
      <c r="BM467" s="5">
        <v>0</v>
      </c>
      <c r="BN467" s="5" t="s">
        <v>98</v>
      </c>
      <c r="BO467" s="5" t="s">
        <v>97</v>
      </c>
      <c r="BP467" s="5" t="s">
        <v>96</v>
      </c>
      <c r="BQ467" s="5">
        <v>1</v>
      </c>
      <c r="BR467" s="6" t="s">
        <v>97</v>
      </c>
      <c r="BS467" s="6" t="s">
        <v>97</v>
      </c>
      <c r="BT467" s="6" t="s">
        <v>97</v>
      </c>
      <c r="BU467" s="6" t="s">
        <v>97</v>
      </c>
      <c r="BV467" s="6" t="s">
        <v>97</v>
      </c>
      <c r="BW467" s="5">
        <v>1</v>
      </c>
      <c r="BX467" s="5">
        <v>1</v>
      </c>
      <c r="BY467" s="5">
        <v>1</v>
      </c>
      <c r="BZ467" s="5">
        <v>11</v>
      </c>
      <c r="CA467" s="5">
        <v>22</v>
      </c>
      <c r="CB467" s="6" t="s">
        <v>97</v>
      </c>
      <c r="CC467" s="6" t="s">
        <v>97</v>
      </c>
      <c r="CD467" s="6" t="s">
        <v>97</v>
      </c>
      <c r="CE467" s="6" t="s">
        <v>97</v>
      </c>
      <c r="CF467" s="6" t="s">
        <v>97</v>
      </c>
      <c r="CG467" s="6" t="s">
        <v>96</v>
      </c>
      <c r="CH467" s="6" t="s">
        <v>97</v>
      </c>
      <c r="CI467" s="6" t="s">
        <v>97</v>
      </c>
      <c r="CJ467" s="5">
        <v>1</v>
      </c>
      <c r="CK467" s="5">
        <v>1</v>
      </c>
      <c r="CL467" s="5">
        <v>11</v>
      </c>
      <c r="CM467" s="5">
        <v>0</v>
      </c>
      <c r="CN467" s="5">
        <v>20</v>
      </c>
      <c r="CO467" s="5">
        <v>0</v>
      </c>
    </row>
    <row r="468" spans="1:404" s="37" customFormat="1" x14ac:dyDescent="0.3">
      <c r="A468" s="2" t="s">
        <v>444</v>
      </c>
      <c r="B468" s="2" t="s">
        <v>660</v>
      </c>
      <c r="C468" s="2" t="s">
        <v>714</v>
      </c>
      <c r="D468" s="47" t="s">
        <v>717</v>
      </c>
      <c r="E468" s="6" t="s">
        <v>102</v>
      </c>
      <c r="F468" s="5">
        <v>96</v>
      </c>
      <c r="G468" s="5">
        <v>25</v>
      </c>
      <c r="H468" s="5">
        <v>3</v>
      </c>
      <c r="I468" s="5">
        <v>25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96</v>
      </c>
      <c r="R468" s="5">
        <v>0</v>
      </c>
      <c r="S468" s="5">
        <v>0</v>
      </c>
      <c r="T468" s="5">
        <v>0</v>
      </c>
      <c r="U468" s="5">
        <v>0</v>
      </c>
      <c r="V468" s="5">
        <v>0</v>
      </c>
      <c r="W468" s="5">
        <v>0</v>
      </c>
      <c r="X468" s="5">
        <v>0</v>
      </c>
      <c r="Y468" s="5">
        <v>8</v>
      </c>
      <c r="Z468" s="5">
        <v>20</v>
      </c>
      <c r="AA468" s="6" t="s">
        <v>96</v>
      </c>
      <c r="AB468" s="6" t="s">
        <v>97</v>
      </c>
      <c r="AC468" s="7"/>
      <c r="AD468" s="7"/>
      <c r="AE468" s="7"/>
      <c r="AF468" s="7"/>
      <c r="AG468" s="7"/>
      <c r="AH468" s="7"/>
      <c r="AI468" s="6" t="s">
        <v>96</v>
      </c>
      <c r="AJ468" s="5"/>
      <c r="AK468" s="8">
        <v>0.5</v>
      </c>
      <c r="AL468" s="8">
        <v>0.5</v>
      </c>
      <c r="AM468" s="8">
        <v>0</v>
      </c>
      <c r="AN468" s="8">
        <v>0</v>
      </c>
      <c r="AO468" s="8">
        <v>0</v>
      </c>
      <c r="AP468" s="8">
        <v>0</v>
      </c>
      <c r="AQ468" s="8">
        <v>0</v>
      </c>
      <c r="AR468" s="8">
        <v>0</v>
      </c>
      <c r="AS468" s="8">
        <v>0</v>
      </c>
      <c r="AT468" s="8">
        <v>0</v>
      </c>
      <c r="AU468" s="5">
        <v>100</v>
      </c>
      <c r="AV468" s="5">
        <v>100</v>
      </c>
      <c r="AW468" s="5">
        <v>0</v>
      </c>
      <c r="AX468" s="5">
        <v>0</v>
      </c>
      <c r="AY468" s="5">
        <v>0</v>
      </c>
      <c r="AZ468" s="5">
        <v>100</v>
      </c>
      <c r="BA468" s="5">
        <v>50</v>
      </c>
      <c r="BB468" s="5">
        <v>50</v>
      </c>
      <c r="BC468" s="5">
        <v>0</v>
      </c>
      <c r="BD468" s="5">
        <v>0</v>
      </c>
      <c r="BE468" s="5">
        <v>100</v>
      </c>
      <c r="BF468" s="5">
        <v>100</v>
      </c>
      <c r="BG468" s="5">
        <v>100</v>
      </c>
      <c r="BH468" s="5">
        <v>0</v>
      </c>
      <c r="BI468" s="5">
        <v>0</v>
      </c>
      <c r="BJ468" s="5">
        <v>0</v>
      </c>
      <c r="BK468" s="5">
        <v>0</v>
      </c>
      <c r="BL468" s="5">
        <v>100</v>
      </c>
      <c r="BM468" s="5">
        <v>0</v>
      </c>
      <c r="BN468" s="5" t="s">
        <v>98</v>
      </c>
      <c r="BO468" s="5" t="s">
        <v>96</v>
      </c>
      <c r="BP468" s="5" t="s">
        <v>96</v>
      </c>
      <c r="BQ468" s="5">
        <v>1</v>
      </c>
      <c r="BR468" s="6" t="s">
        <v>97</v>
      </c>
      <c r="BS468" s="6" t="s">
        <v>97</v>
      </c>
      <c r="BT468" s="6" t="s">
        <v>97</v>
      </c>
      <c r="BU468" s="6" t="s">
        <v>97</v>
      </c>
      <c r="BV468" s="6" t="s">
        <v>97</v>
      </c>
      <c r="BW468" s="5">
        <v>0</v>
      </c>
      <c r="BX468" s="5">
        <v>0</v>
      </c>
      <c r="BY468" s="5">
        <v>0</v>
      </c>
      <c r="BZ468" s="5">
        <v>11</v>
      </c>
      <c r="CA468" s="5">
        <v>22</v>
      </c>
      <c r="CB468" s="6" t="s">
        <v>96</v>
      </c>
      <c r="CC468" s="6" t="s">
        <v>96</v>
      </c>
      <c r="CD468" s="6" t="s">
        <v>96</v>
      </c>
      <c r="CE468" s="6" t="s">
        <v>96</v>
      </c>
      <c r="CF468" s="6" t="s">
        <v>96</v>
      </c>
      <c r="CG468" s="6" t="s">
        <v>96</v>
      </c>
      <c r="CH468" s="6" t="s">
        <v>97</v>
      </c>
      <c r="CI468" s="6" t="s">
        <v>97</v>
      </c>
      <c r="CJ468" s="5">
        <v>0</v>
      </c>
      <c r="CK468" s="5">
        <v>0</v>
      </c>
      <c r="CL468" s="5">
        <v>11</v>
      </c>
      <c r="CM468" s="5">
        <v>0</v>
      </c>
      <c r="CN468" s="5">
        <v>20</v>
      </c>
      <c r="CO468" s="5">
        <v>0</v>
      </c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</row>
    <row r="469" spans="1:404" s="37" customFormat="1" x14ac:dyDescent="0.3">
      <c r="A469" s="2" t="s">
        <v>444</v>
      </c>
      <c r="B469" s="2" t="s">
        <v>660</v>
      </c>
      <c r="C469" s="2" t="s">
        <v>714</v>
      </c>
      <c r="D469" s="2" t="s">
        <v>718</v>
      </c>
      <c r="E469" s="6" t="s">
        <v>102</v>
      </c>
      <c r="F469" s="5">
        <v>59</v>
      </c>
      <c r="G469" s="5">
        <v>12</v>
      </c>
      <c r="H469" s="5">
        <v>2</v>
      </c>
      <c r="I469" s="5">
        <v>12</v>
      </c>
      <c r="J469" s="5">
        <v>0</v>
      </c>
      <c r="K469" s="5">
        <v>0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5">
        <v>59</v>
      </c>
      <c r="R469" s="5">
        <v>0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0</v>
      </c>
      <c r="Y469" s="5">
        <v>0</v>
      </c>
      <c r="Z469" s="5">
        <v>0</v>
      </c>
      <c r="AA469" s="6" t="s">
        <v>96</v>
      </c>
      <c r="AB469" s="6" t="s">
        <v>96</v>
      </c>
      <c r="AC469" s="7"/>
      <c r="AD469" s="7"/>
      <c r="AE469" s="7"/>
      <c r="AF469" s="7"/>
      <c r="AG469" s="7"/>
      <c r="AH469" s="7"/>
      <c r="AI469" s="6" t="s">
        <v>96</v>
      </c>
      <c r="AJ469" s="5"/>
      <c r="AK469" s="8">
        <v>1</v>
      </c>
      <c r="AL469" s="8">
        <v>0</v>
      </c>
      <c r="AM469" s="8">
        <v>0</v>
      </c>
      <c r="AN469" s="8">
        <v>0</v>
      </c>
      <c r="AO469" s="8">
        <v>0</v>
      </c>
      <c r="AP469" s="8">
        <v>0</v>
      </c>
      <c r="AQ469" s="8">
        <v>0</v>
      </c>
      <c r="AR469" s="8">
        <v>0</v>
      </c>
      <c r="AS469" s="8">
        <v>0</v>
      </c>
      <c r="AT469" s="8">
        <v>0</v>
      </c>
      <c r="AU469" s="5">
        <v>100</v>
      </c>
      <c r="AV469" s="5">
        <v>100</v>
      </c>
      <c r="AW469" s="5">
        <v>0</v>
      </c>
      <c r="AX469" s="5">
        <v>0</v>
      </c>
      <c r="AY469" s="5">
        <v>0</v>
      </c>
      <c r="AZ469" s="5">
        <v>100</v>
      </c>
      <c r="BA469" s="5">
        <v>100</v>
      </c>
      <c r="BB469" s="5">
        <v>0</v>
      </c>
      <c r="BC469" s="5">
        <v>0</v>
      </c>
      <c r="BD469" s="5">
        <v>0</v>
      </c>
      <c r="BE469" s="5">
        <v>100</v>
      </c>
      <c r="BF469" s="5">
        <v>100</v>
      </c>
      <c r="BG469" s="5">
        <v>100</v>
      </c>
      <c r="BH469" s="5">
        <v>0</v>
      </c>
      <c r="BI469" s="5">
        <v>0</v>
      </c>
      <c r="BJ469" s="5">
        <v>0</v>
      </c>
      <c r="BK469" s="5">
        <v>0</v>
      </c>
      <c r="BL469" s="5">
        <v>100</v>
      </c>
      <c r="BM469" s="5">
        <v>0</v>
      </c>
      <c r="BN469" s="5" t="s">
        <v>98</v>
      </c>
      <c r="BO469" s="5" t="s">
        <v>96</v>
      </c>
      <c r="BP469" s="5" t="s">
        <v>96</v>
      </c>
      <c r="BQ469" s="5">
        <v>1</v>
      </c>
      <c r="BR469" s="6" t="s">
        <v>97</v>
      </c>
      <c r="BS469" s="6" t="s">
        <v>97</v>
      </c>
      <c r="BT469" s="6" t="s">
        <v>97</v>
      </c>
      <c r="BU469" s="6" t="s">
        <v>97</v>
      </c>
      <c r="BV469" s="6" t="s">
        <v>97</v>
      </c>
      <c r="BW469" s="5">
        <v>0</v>
      </c>
      <c r="BX469" s="5">
        <v>0</v>
      </c>
      <c r="BY469" s="5">
        <v>0</v>
      </c>
      <c r="BZ469" s="5">
        <v>11</v>
      </c>
      <c r="CA469" s="5">
        <v>22</v>
      </c>
      <c r="CB469" s="6" t="s">
        <v>96</v>
      </c>
      <c r="CC469" s="6" t="s">
        <v>96</v>
      </c>
      <c r="CD469" s="6" t="s">
        <v>96</v>
      </c>
      <c r="CE469" s="6" t="s">
        <v>96</v>
      </c>
      <c r="CF469" s="6" t="s">
        <v>96</v>
      </c>
      <c r="CG469" s="6" t="s">
        <v>96</v>
      </c>
      <c r="CH469" s="6" t="s">
        <v>97</v>
      </c>
      <c r="CI469" s="6" t="s">
        <v>97</v>
      </c>
      <c r="CJ469" s="5">
        <v>0</v>
      </c>
      <c r="CK469" s="5">
        <v>0</v>
      </c>
      <c r="CL469" s="5">
        <v>11</v>
      </c>
      <c r="CM469" s="5">
        <v>0</v>
      </c>
      <c r="CN469" s="5">
        <v>20</v>
      </c>
      <c r="CO469" s="5">
        <v>0</v>
      </c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</row>
    <row r="470" spans="1:404" s="37" customFormat="1" x14ac:dyDescent="0.3">
      <c r="A470" s="2" t="s">
        <v>444</v>
      </c>
      <c r="B470" s="2" t="s">
        <v>719</v>
      </c>
      <c r="C470" s="2" t="s">
        <v>720</v>
      </c>
      <c r="D470" s="2" t="s">
        <v>721</v>
      </c>
      <c r="E470" s="6" t="s">
        <v>104</v>
      </c>
      <c r="F470" s="5">
        <v>102</v>
      </c>
      <c r="G470" s="5">
        <v>12</v>
      </c>
      <c r="H470" s="5">
        <v>0</v>
      </c>
      <c r="I470" s="5">
        <v>0</v>
      </c>
      <c r="J470" s="5">
        <v>5</v>
      </c>
      <c r="K470" s="5">
        <v>3</v>
      </c>
      <c r="L470" s="5">
        <v>0</v>
      </c>
      <c r="M470" s="5">
        <v>0</v>
      </c>
      <c r="N470" s="5">
        <v>4</v>
      </c>
      <c r="O470" s="5">
        <v>0</v>
      </c>
      <c r="P470" s="5">
        <v>0</v>
      </c>
      <c r="Q470" s="5">
        <v>0</v>
      </c>
      <c r="R470" s="5">
        <v>56</v>
      </c>
      <c r="S470" s="5">
        <v>17</v>
      </c>
      <c r="T470" s="5">
        <v>0</v>
      </c>
      <c r="U470" s="5">
        <v>0</v>
      </c>
      <c r="V470" s="5">
        <v>29</v>
      </c>
      <c r="W470" s="5">
        <v>0</v>
      </c>
      <c r="X470" s="5">
        <v>0</v>
      </c>
      <c r="Y470" s="5">
        <v>0</v>
      </c>
      <c r="Z470" s="6">
        <v>0</v>
      </c>
      <c r="AA470" s="6" t="s">
        <v>96</v>
      </c>
      <c r="AB470" s="6" t="s">
        <v>97</v>
      </c>
      <c r="AC470" s="7"/>
      <c r="AD470" s="7"/>
      <c r="AE470" s="9" t="s">
        <v>96</v>
      </c>
      <c r="AF470" s="7"/>
      <c r="AG470" s="7"/>
      <c r="AH470" s="7"/>
      <c r="AI470" s="7"/>
      <c r="AJ470" s="5">
        <v>300</v>
      </c>
      <c r="AK470" s="8">
        <v>0.2</v>
      </c>
      <c r="AL470" s="8">
        <v>0.1</v>
      </c>
      <c r="AM470" s="8">
        <v>0.7</v>
      </c>
      <c r="AN470" s="8">
        <v>0</v>
      </c>
      <c r="AO470" s="8">
        <v>0</v>
      </c>
      <c r="AP470" s="8">
        <v>0</v>
      </c>
      <c r="AQ470" s="8">
        <v>0</v>
      </c>
      <c r="AR470" s="8">
        <v>0</v>
      </c>
      <c r="AS470" s="8">
        <v>0</v>
      </c>
      <c r="AT470" s="8">
        <v>0</v>
      </c>
      <c r="AU470" s="5">
        <v>100</v>
      </c>
      <c r="AV470" s="5">
        <v>100</v>
      </c>
      <c r="AW470" s="5">
        <v>0</v>
      </c>
      <c r="AX470" s="5">
        <v>0</v>
      </c>
      <c r="AY470" s="5">
        <v>0</v>
      </c>
      <c r="AZ470" s="5">
        <v>0</v>
      </c>
      <c r="BA470" s="5">
        <v>0</v>
      </c>
      <c r="BB470" s="5">
        <v>0</v>
      </c>
      <c r="BC470" s="5">
        <v>0</v>
      </c>
      <c r="BD470" s="5">
        <v>100</v>
      </c>
      <c r="BE470" s="5">
        <v>100</v>
      </c>
      <c r="BF470" s="5">
        <v>100</v>
      </c>
      <c r="BG470" s="5">
        <v>100</v>
      </c>
      <c r="BH470" s="5">
        <v>100</v>
      </c>
      <c r="BI470" s="5">
        <v>0</v>
      </c>
      <c r="BJ470" s="5">
        <v>0</v>
      </c>
      <c r="BK470" s="5">
        <v>0</v>
      </c>
      <c r="BL470" s="5">
        <v>100</v>
      </c>
      <c r="BM470" s="5">
        <v>100</v>
      </c>
      <c r="BN470" s="5">
        <v>2</v>
      </c>
      <c r="BO470" s="5" t="s">
        <v>96</v>
      </c>
      <c r="BP470" s="5" t="s">
        <v>96</v>
      </c>
      <c r="BQ470" s="5">
        <v>3</v>
      </c>
      <c r="BR470" s="6" t="s">
        <v>97</v>
      </c>
      <c r="BS470" s="6" t="s">
        <v>97</v>
      </c>
      <c r="BT470" s="6" t="s">
        <v>97</v>
      </c>
      <c r="BU470" s="6" t="s">
        <v>97</v>
      </c>
      <c r="BV470" s="6" t="s">
        <v>97</v>
      </c>
      <c r="BW470" s="5">
        <v>1</v>
      </c>
      <c r="BX470" s="5">
        <v>1</v>
      </c>
      <c r="BY470" s="5">
        <v>1</v>
      </c>
      <c r="BZ470" s="5">
        <v>10</v>
      </c>
      <c r="CA470" s="5">
        <v>34</v>
      </c>
      <c r="CB470" s="6" t="s">
        <v>98</v>
      </c>
      <c r="CC470" s="6" t="s">
        <v>98</v>
      </c>
      <c r="CD470" s="6" t="s">
        <v>98</v>
      </c>
      <c r="CE470" s="6" t="s">
        <v>96</v>
      </c>
      <c r="CF470" s="6" t="s">
        <v>96</v>
      </c>
      <c r="CG470" s="6" t="s">
        <v>96</v>
      </c>
      <c r="CH470" s="6" t="s">
        <v>97</v>
      </c>
      <c r="CI470" s="6" t="s">
        <v>97</v>
      </c>
      <c r="CJ470" s="5">
        <v>0</v>
      </c>
      <c r="CK470" s="5">
        <v>0</v>
      </c>
      <c r="CL470" s="5">
        <v>10</v>
      </c>
      <c r="CM470" s="5">
        <v>0</v>
      </c>
      <c r="CN470" s="5">
        <v>35</v>
      </c>
      <c r="CO470" s="5">
        <v>0</v>
      </c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</row>
    <row r="471" spans="1:404" s="37" customFormat="1" x14ac:dyDescent="0.3">
      <c r="A471" s="2" t="s">
        <v>444</v>
      </c>
      <c r="B471" s="2" t="s">
        <v>719</v>
      </c>
      <c r="C471" s="2" t="s">
        <v>722</v>
      </c>
      <c r="D471" s="6" t="s">
        <v>1748</v>
      </c>
      <c r="E471" s="6" t="s">
        <v>102</v>
      </c>
      <c r="F471" s="6">
        <v>452</v>
      </c>
      <c r="G471" s="72">
        <f>(129-34)*(452/459)</f>
        <v>93.551198257080614</v>
      </c>
      <c r="H471" s="6" t="s">
        <v>98</v>
      </c>
      <c r="I471" s="6" t="s">
        <v>98</v>
      </c>
      <c r="J471" s="6" t="s">
        <v>98</v>
      </c>
      <c r="K471" s="6" t="s">
        <v>98</v>
      </c>
      <c r="L471" s="6" t="s">
        <v>98</v>
      </c>
      <c r="M471" s="6" t="s">
        <v>98</v>
      </c>
      <c r="N471" s="6" t="s">
        <v>98</v>
      </c>
      <c r="O471" s="6" t="s">
        <v>98</v>
      </c>
      <c r="P471" s="6" t="s">
        <v>98</v>
      </c>
      <c r="Q471" s="6" t="s">
        <v>98</v>
      </c>
      <c r="R471" s="6" t="s">
        <v>98</v>
      </c>
      <c r="S471" s="6" t="s">
        <v>98</v>
      </c>
      <c r="T471" s="6" t="s">
        <v>98</v>
      </c>
      <c r="U471" s="6" t="s">
        <v>98</v>
      </c>
      <c r="V471" s="6" t="s">
        <v>98</v>
      </c>
      <c r="W471" s="6" t="s">
        <v>98</v>
      </c>
      <c r="X471" s="6" t="s">
        <v>98</v>
      </c>
      <c r="Y471" s="6">
        <v>0</v>
      </c>
      <c r="Z471" s="6">
        <v>0</v>
      </c>
      <c r="AA471" s="6" t="s">
        <v>98</v>
      </c>
      <c r="AB471" s="6" t="s">
        <v>98</v>
      </c>
      <c r="AC471" s="7"/>
      <c r="AD471" s="7"/>
      <c r="AE471" s="7"/>
      <c r="AF471" s="7"/>
      <c r="AG471" s="7"/>
      <c r="AH471" s="7"/>
      <c r="AI471" s="6" t="s">
        <v>96</v>
      </c>
      <c r="AJ471" s="5"/>
      <c r="AK471" s="6" t="s">
        <v>98</v>
      </c>
      <c r="AL471" s="6" t="s">
        <v>98</v>
      </c>
      <c r="AM471" s="6" t="s">
        <v>98</v>
      </c>
      <c r="AN471" s="6" t="s">
        <v>98</v>
      </c>
      <c r="AO471" s="6" t="s">
        <v>98</v>
      </c>
      <c r="AP471" s="6" t="s">
        <v>98</v>
      </c>
      <c r="AQ471" s="6" t="s">
        <v>98</v>
      </c>
      <c r="AR471" s="6" t="s">
        <v>98</v>
      </c>
      <c r="AS471" s="6" t="s">
        <v>98</v>
      </c>
      <c r="AT471" s="6" t="s">
        <v>98</v>
      </c>
      <c r="AU471" s="6">
        <v>100</v>
      </c>
      <c r="AV471" s="6">
        <v>80</v>
      </c>
      <c r="AW471" s="6">
        <v>20</v>
      </c>
      <c r="AX471" s="6">
        <v>0</v>
      </c>
      <c r="AY471" s="6">
        <v>0</v>
      </c>
      <c r="AZ471" s="6">
        <v>0</v>
      </c>
      <c r="BA471" s="6">
        <v>0</v>
      </c>
      <c r="BB471" s="6">
        <v>0</v>
      </c>
      <c r="BC471" s="6">
        <v>0</v>
      </c>
      <c r="BD471" s="6">
        <v>100</v>
      </c>
      <c r="BE471" s="6">
        <v>100</v>
      </c>
      <c r="BF471" s="6">
        <v>100</v>
      </c>
      <c r="BG471" s="6">
        <v>100</v>
      </c>
      <c r="BH471" s="6">
        <v>100</v>
      </c>
      <c r="BI471" s="6">
        <v>100</v>
      </c>
      <c r="BJ471" s="6">
        <v>0</v>
      </c>
      <c r="BK471" s="6">
        <v>60</v>
      </c>
      <c r="BL471" s="6">
        <v>40</v>
      </c>
      <c r="BM471" s="6">
        <v>100</v>
      </c>
      <c r="BN471" s="6">
        <v>2</v>
      </c>
      <c r="BO471" s="6" t="s">
        <v>96</v>
      </c>
      <c r="BP471" s="6" t="s">
        <v>97</v>
      </c>
      <c r="BQ471" s="6" t="s">
        <v>98</v>
      </c>
      <c r="BR471" s="6" t="s">
        <v>97</v>
      </c>
      <c r="BS471" s="6" t="s">
        <v>97</v>
      </c>
      <c r="BT471" s="6" t="s">
        <v>97</v>
      </c>
      <c r="BU471" s="6" t="s">
        <v>97</v>
      </c>
      <c r="BV471" s="6" t="s">
        <v>97</v>
      </c>
      <c r="BW471" s="5">
        <v>0</v>
      </c>
      <c r="BX471" s="5">
        <v>0</v>
      </c>
      <c r="BY471" s="5">
        <v>0</v>
      </c>
      <c r="BZ471" s="5">
        <v>10</v>
      </c>
      <c r="CA471" s="5">
        <v>10</v>
      </c>
      <c r="CB471" s="6" t="s">
        <v>98</v>
      </c>
      <c r="CC471" s="6" t="s">
        <v>98</v>
      </c>
      <c r="CD471" s="6" t="s">
        <v>98</v>
      </c>
      <c r="CE471" s="6" t="s">
        <v>98</v>
      </c>
      <c r="CF471" s="6" t="s">
        <v>98</v>
      </c>
      <c r="CG471" s="6" t="s">
        <v>98</v>
      </c>
      <c r="CH471" s="6" t="s">
        <v>98</v>
      </c>
      <c r="CI471" s="6" t="s">
        <v>98</v>
      </c>
      <c r="CJ471" s="6">
        <v>9</v>
      </c>
      <c r="CK471" s="6">
        <v>9</v>
      </c>
      <c r="CL471" s="6">
        <v>9</v>
      </c>
      <c r="CM471" s="6">
        <v>0</v>
      </c>
      <c r="CN471" s="6">
        <v>24</v>
      </c>
      <c r="CO471" s="6">
        <v>0</v>
      </c>
      <c r="ON471"/>
    </row>
    <row r="472" spans="1:404" s="37" customFormat="1" x14ac:dyDescent="0.3">
      <c r="A472" s="2" t="s">
        <v>444</v>
      </c>
      <c r="B472" s="2" t="s">
        <v>719</v>
      </c>
      <c r="C472" s="2" t="s">
        <v>722</v>
      </c>
      <c r="D472" s="2" t="s">
        <v>218</v>
      </c>
      <c r="E472" s="6" t="s">
        <v>104</v>
      </c>
      <c r="F472" s="5">
        <v>106</v>
      </c>
      <c r="G472" s="5">
        <v>23</v>
      </c>
      <c r="H472" s="5">
        <v>0</v>
      </c>
      <c r="I472" s="5">
        <v>0</v>
      </c>
      <c r="J472" s="5">
        <v>23</v>
      </c>
      <c r="K472" s="5">
        <v>0</v>
      </c>
      <c r="L472" s="5">
        <v>0</v>
      </c>
      <c r="M472" s="5">
        <v>0</v>
      </c>
      <c r="N472" s="5">
        <v>0</v>
      </c>
      <c r="O472" s="5">
        <v>0</v>
      </c>
      <c r="P472" s="5">
        <v>0</v>
      </c>
      <c r="Q472" s="5">
        <v>0</v>
      </c>
      <c r="R472" s="5">
        <v>106</v>
      </c>
      <c r="S472" s="5">
        <v>0</v>
      </c>
      <c r="T472" s="5">
        <v>0</v>
      </c>
      <c r="U472" s="5">
        <v>0</v>
      </c>
      <c r="V472" s="5">
        <v>0</v>
      </c>
      <c r="W472" s="5">
        <v>0</v>
      </c>
      <c r="X472" s="5">
        <v>0</v>
      </c>
      <c r="Y472" s="5">
        <v>0</v>
      </c>
      <c r="Z472" s="6">
        <v>0</v>
      </c>
      <c r="AA472" s="6" t="s">
        <v>96</v>
      </c>
      <c r="AB472" s="6" t="s">
        <v>97</v>
      </c>
      <c r="AC472" s="7"/>
      <c r="AD472" s="7"/>
      <c r="AE472" s="9" t="s">
        <v>96</v>
      </c>
      <c r="AF472" s="7"/>
      <c r="AG472" s="7"/>
      <c r="AH472" s="7"/>
      <c r="AI472" s="7"/>
      <c r="AJ472" s="5">
        <v>500</v>
      </c>
      <c r="AK472" s="8">
        <v>1</v>
      </c>
      <c r="AL472" s="8">
        <v>0</v>
      </c>
      <c r="AM472" s="8">
        <v>0</v>
      </c>
      <c r="AN472" s="8">
        <v>0</v>
      </c>
      <c r="AO472" s="8">
        <v>0</v>
      </c>
      <c r="AP472" s="8">
        <v>0</v>
      </c>
      <c r="AQ472" s="8">
        <v>0</v>
      </c>
      <c r="AR472" s="8">
        <v>0</v>
      </c>
      <c r="AS472" s="8">
        <v>0</v>
      </c>
      <c r="AT472" s="8">
        <v>0</v>
      </c>
      <c r="AU472" s="5">
        <v>100</v>
      </c>
      <c r="AV472" s="5">
        <v>33</v>
      </c>
      <c r="AW472" s="5">
        <v>67</v>
      </c>
      <c r="AX472" s="5">
        <v>0</v>
      </c>
      <c r="AY472" s="5">
        <v>0</v>
      </c>
      <c r="AZ472" s="5">
        <v>0</v>
      </c>
      <c r="BA472" s="5">
        <v>0</v>
      </c>
      <c r="BB472" s="5">
        <v>100</v>
      </c>
      <c r="BC472" s="5">
        <v>0</v>
      </c>
      <c r="BD472" s="5">
        <v>0</v>
      </c>
      <c r="BE472" s="5">
        <v>100</v>
      </c>
      <c r="BF472" s="5">
        <v>100</v>
      </c>
      <c r="BG472" s="5">
        <v>100</v>
      </c>
      <c r="BH472" s="5">
        <v>100</v>
      </c>
      <c r="BI472" s="5">
        <v>0</v>
      </c>
      <c r="BJ472" s="5">
        <v>0</v>
      </c>
      <c r="BK472" s="5">
        <v>95</v>
      </c>
      <c r="BL472" s="5">
        <v>5</v>
      </c>
      <c r="BM472" s="5">
        <v>100</v>
      </c>
      <c r="BN472" s="5">
        <v>2</v>
      </c>
      <c r="BO472" s="5" t="s">
        <v>96</v>
      </c>
      <c r="BP472" s="5" t="s">
        <v>97</v>
      </c>
      <c r="BQ472" s="5" t="s">
        <v>98</v>
      </c>
      <c r="BR472" s="6" t="s">
        <v>97</v>
      </c>
      <c r="BS472" s="6" t="s">
        <v>97</v>
      </c>
      <c r="BT472" s="6" t="s">
        <v>97</v>
      </c>
      <c r="BU472" s="6" t="s">
        <v>97</v>
      </c>
      <c r="BV472" s="6" t="s">
        <v>97</v>
      </c>
      <c r="BW472" s="5">
        <v>0</v>
      </c>
      <c r="BX472" s="5">
        <v>0</v>
      </c>
      <c r="BY472" s="5">
        <v>0</v>
      </c>
      <c r="BZ472" s="5">
        <v>10</v>
      </c>
      <c r="CA472" s="5">
        <v>10</v>
      </c>
      <c r="CB472" s="6" t="s">
        <v>96</v>
      </c>
      <c r="CC472" s="6" t="s">
        <v>96</v>
      </c>
      <c r="CD472" s="6" t="s">
        <v>96</v>
      </c>
      <c r="CE472" s="6" t="s">
        <v>98</v>
      </c>
      <c r="CF472" s="6" t="s">
        <v>96</v>
      </c>
      <c r="CG472" s="6" t="s">
        <v>97</v>
      </c>
      <c r="CH472" s="6" t="s">
        <v>97</v>
      </c>
      <c r="CI472" s="6" t="s">
        <v>97</v>
      </c>
      <c r="CJ472" s="5">
        <v>10</v>
      </c>
      <c r="CK472" s="5">
        <v>10</v>
      </c>
      <c r="CL472" s="5">
        <v>10</v>
      </c>
      <c r="CM472" s="5">
        <v>1</v>
      </c>
      <c r="CN472" s="5">
        <v>25</v>
      </c>
      <c r="CO472" s="5">
        <v>1</v>
      </c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</row>
    <row r="473" spans="1:404" s="37" customFormat="1" x14ac:dyDescent="0.3">
      <c r="A473" s="2" t="s">
        <v>444</v>
      </c>
      <c r="B473" s="2" t="s">
        <v>719</v>
      </c>
      <c r="C473" s="2" t="s">
        <v>722</v>
      </c>
      <c r="D473" s="2" t="s">
        <v>110</v>
      </c>
      <c r="E473" s="6" t="s">
        <v>95</v>
      </c>
      <c r="F473" s="5">
        <v>130</v>
      </c>
      <c r="G473" s="5">
        <v>11</v>
      </c>
      <c r="H473" s="5">
        <v>0</v>
      </c>
      <c r="I473" s="5">
        <v>0</v>
      </c>
      <c r="J473" s="5">
        <v>11</v>
      </c>
      <c r="K473" s="5">
        <v>0</v>
      </c>
      <c r="L473" s="5">
        <v>0</v>
      </c>
      <c r="M473" s="5">
        <v>0</v>
      </c>
      <c r="N473" s="5">
        <v>0</v>
      </c>
      <c r="O473" s="5">
        <v>0</v>
      </c>
      <c r="P473" s="5">
        <v>0</v>
      </c>
      <c r="Q473" s="5">
        <v>0</v>
      </c>
      <c r="R473" s="5">
        <v>130</v>
      </c>
      <c r="S473" s="5">
        <v>0</v>
      </c>
      <c r="T473" s="5">
        <v>0</v>
      </c>
      <c r="U473" s="5">
        <v>0</v>
      </c>
      <c r="V473" s="5">
        <v>0</v>
      </c>
      <c r="W473" s="5">
        <v>0</v>
      </c>
      <c r="X473" s="5">
        <v>0</v>
      </c>
      <c r="Y473" s="5">
        <v>0</v>
      </c>
      <c r="Z473" s="6">
        <v>0</v>
      </c>
      <c r="AA473" s="6" t="s">
        <v>96</v>
      </c>
      <c r="AB473" s="6" t="s">
        <v>97</v>
      </c>
      <c r="AC473" s="7"/>
      <c r="AD473" s="7"/>
      <c r="AE473" s="7"/>
      <c r="AF473" s="7"/>
      <c r="AG473" s="7"/>
      <c r="AH473" s="7"/>
      <c r="AI473" s="6" t="s">
        <v>96</v>
      </c>
      <c r="AJ473" s="5"/>
      <c r="AK473" s="8">
        <v>0.7</v>
      </c>
      <c r="AL473" s="8">
        <v>0</v>
      </c>
      <c r="AM473" s="8">
        <v>0.3</v>
      </c>
      <c r="AN473" s="8">
        <v>0</v>
      </c>
      <c r="AO473" s="8">
        <v>0</v>
      </c>
      <c r="AP473" s="8">
        <v>0</v>
      </c>
      <c r="AQ473" s="8">
        <v>0</v>
      </c>
      <c r="AR473" s="8">
        <v>0</v>
      </c>
      <c r="AS473" s="8">
        <v>0</v>
      </c>
      <c r="AT473" s="8">
        <v>0</v>
      </c>
      <c r="AU473" s="5">
        <v>100</v>
      </c>
      <c r="AV473" s="5">
        <v>80</v>
      </c>
      <c r="AW473" s="5">
        <v>20</v>
      </c>
      <c r="AX473" s="5">
        <v>0</v>
      </c>
      <c r="AY473" s="5">
        <v>0</v>
      </c>
      <c r="AZ473" s="5">
        <v>0</v>
      </c>
      <c r="BA473" s="5">
        <v>0</v>
      </c>
      <c r="BB473" s="5">
        <v>100</v>
      </c>
      <c r="BC473" s="5">
        <v>0</v>
      </c>
      <c r="BD473" s="5">
        <v>0</v>
      </c>
      <c r="BE473" s="5">
        <v>100</v>
      </c>
      <c r="BF473" s="5">
        <v>70</v>
      </c>
      <c r="BG473" s="5">
        <v>100</v>
      </c>
      <c r="BH473" s="5">
        <v>100</v>
      </c>
      <c r="BI473" s="5">
        <v>0</v>
      </c>
      <c r="BJ473" s="5">
        <v>0</v>
      </c>
      <c r="BK473" s="5">
        <v>50</v>
      </c>
      <c r="BL473" s="5">
        <v>50</v>
      </c>
      <c r="BM473" s="5">
        <v>100</v>
      </c>
      <c r="BN473" s="5">
        <v>2</v>
      </c>
      <c r="BO473" s="5" t="s">
        <v>96</v>
      </c>
      <c r="BP473" s="5" t="s">
        <v>97</v>
      </c>
      <c r="BQ473" s="5" t="s">
        <v>98</v>
      </c>
      <c r="BR473" s="6" t="s">
        <v>96</v>
      </c>
      <c r="BS473" s="6" t="s">
        <v>97</v>
      </c>
      <c r="BT473" s="6" t="s">
        <v>97</v>
      </c>
      <c r="BU473" s="6" t="s">
        <v>96</v>
      </c>
      <c r="BV473" s="6" t="s">
        <v>96</v>
      </c>
      <c r="BW473" s="5">
        <v>0</v>
      </c>
      <c r="BX473" s="5">
        <v>0</v>
      </c>
      <c r="BY473" s="5">
        <v>0</v>
      </c>
      <c r="BZ473" s="5">
        <v>10</v>
      </c>
      <c r="CA473" s="5">
        <v>10</v>
      </c>
      <c r="CB473" s="6" t="s">
        <v>96</v>
      </c>
      <c r="CC473" s="6" t="s">
        <v>96</v>
      </c>
      <c r="CD473" s="6" t="s">
        <v>96</v>
      </c>
      <c r="CE473" s="6" t="s">
        <v>98</v>
      </c>
      <c r="CF473" s="6" t="s">
        <v>96</v>
      </c>
      <c r="CG473" s="6" t="s">
        <v>97</v>
      </c>
      <c r="CH473" s="6" t="s">
        <v>97</v>
      </c>
      <c r="CI473" s="6" t="s">
        <v>97</v>
      </c>
      <c r="CJ473" s="5">
        <v>10</v>
      </c>
      <c r="CK473" s="5">
        <v>10</v>
      </c>
      <c r="CL473" s="5">
        <v>10</v>
      </c>
      <c r="CM473" s="5">
        <v>1</v>
      </c>
      <c r="CN473" s="5">
        <v>25</v>
      </c>
      <c r="CO473" s="5">
        <v>0</v>
      </c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</row>
    <row r="474" spans="1:404" s="37" customFormat="1" x14ac:dyDescent="0.3">
      <c r="A474" s="2" t="s">
        <v>444</v>
      </c>
      <c r="B474" s="2" t="s">
        <v>719</v>
      </c>
      <c r="C474" s="2" t="s">
        <v>723</v>
      </c>
      <c r="D474" s="2" t="s">
        <v>108</v>
      </c>
      <c r="E474" s="6" t="s">
        <v>102</v>
      </c>
      <c r="F474" s="5">
        <v>68</v>
      </c>
      <c r="G474" s="5">
        <v>20</v>
      </c>
      <c r="H474" s="5">
        <v>0</v>
      </c>
      <c r="I474" s="5">
        <v>0</v>
      </c>
      <c r="J474" s="5">
        <v>20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68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0</v>
      </c>
      <c r="AA474" s="6" t="s">
        <v>96</v>
      </c>
      <c r="AB474" s="6" t="s">
        <v>97</v>
      </c>
      <c r="AC474" s="7"/>
      <c r="AD474" s="7"/>
      <c r="AE474" s="7"/>
      <c r="AF474" s="7"/>
      <c r="AG474" s="7"/>
      <c r="AH474" s="7"/>
      <c r="AI474" s="6" t="s">
        <v>96</v>
      </c>
      <c r="AJ474" s="5"/>
      <c r="AK474" s="8">
        <v>1</v>
      </c>
      <c r="AL474" s="8">
        <v>0</v>
      </c>
      <c r="AM474" s="8">
        <v>0</v>
      </c>
      <c r="AN474" s="8">
        <v>0</v>
      </c>
      <c r="AO474" s="8">
        <v>0</v>
      </c>
      <c r="AP474" s="8">
        <v>0</v>
      </c>
      <c r="AQ474" s="8">
        <v>0</v>
      </c>
      <c r="AR474" s="8">
        <v>0</v>
      </c>
      <c r="AS474" s="8">
        <v>0</v>
      </c>
      <c r="AT474" s="8">
        <v>0</v>
      </c>
      <c r="AU474" s="5">
        <v>0</v>
      </c>
      <c r="AV474" s="5">
        <v>0</v>
      </c>
      <c r="AW474" s="5">
        <v>100</v>
      </c>
      <c r="AX474" s="5">
        <v>0</v>
      </c>
      <c r="AY474" s="5">
        <v>0</v>
      </c>
      <c r="AZ474" s="5">
        <v>0</v>
      </c>
      <c r="BA474" s="5">
        <v>0</v>
      </c>
      <c r="BB474" s="5">
        <v>100</v>
      </c>
      <c r="BC474" s="5">
        <v>0</v>
      </c>
      <c r="BD474" s="5">
        <v>0</v>
      </c>
      <c r="BE474" s="5">
        <v>100</v>
      </c>
      <c r="BF474" s="5">
        <v>100</v>
      </c>
      <c r="BG474" s="5">
        <v>100</v>
      </c>
      <c r="BH474" s="5">
        <v>100</v>
      </c>
      <c r="BI474" s="5">
        <v>0</v>
      </c>
      <c r="BJ474" s="5">
        <v>0</v>
      </c>
      <c r="BK474" s="5">
        <v>0</v>
      </c>
      <c r="BL474" s="5">
        <v>100</v>
      </c>
      <c r="BM474" s="5">
        <v>100</v>
      </c>
      <c r="BN474" s="5">
        <v>2</v>
      </c>
      <c r="BO474" s="5" t="s">
        <v>96</v>
      </c>
      <c r="BP474" s="5" t="s">
        <v>97</v>
      </c>
      <c r="BQ474" s="5" t="s">
        <v>98</v>
      </c>
      <c r="BR474" s="6" t="s">
        <v>97</v>
      </c>
      <c r="BS474" s="6" t="s">
        <v>97</v>
      </c>
      <c r="BT474" s="6" t="s">
        <v>97</v>
      </c>
      <c r="BU474" s="6" t="s">
        <v>97</v>
      </c>
      <c r="BV474" s="6" t="s">
        <v>97</v>
      </c>
      <c r="BW474" s="5">
        <v>6</v>
      </c>
      <c r="BX474" s="5">
        <v>6</v>
      </c>
      <c r="BY474" s="5">
        <v>6</v>
      </c>
      <c r="BZ474" s="5">
        <v>8</v>
      </c>
      <c r="CA474" s="5">
        <v>8</v>
      </c>
      <c r="CB474" s="6" t="s">
        <v>96</v>
      </c>
      <c r="CC474" s="6" t="s">
        <v>96</v>
      </c>
      <c r="CD474" s="6" t="s">
        <v>96</v>
      </c>
      <c r="CE474" s="6" t="s">
        <v>96</v>
      </c>
      <c r="CF474" s="6" t="s">
        <v>96</v>
      </c>
      <c r="CG474" s="6" t="s">
        <v>97</v>
      </c>
      <c r="CH474" s="6" t="s">
        <v>97</v>
      </c>
      <c r="CI474" s="6" t="s">
        <v>97</v>
      </c>
      <c r="CJ474" s="5">
        <v>8</v>
      </c>
      <c r="CK474" s="5">
        <v>8</v>
      </c>
      <c r="CL474" s="5">
        <v>8</v>
      </c>
      <c r="CM474" s="5">
        <v>0</v>
      </c>
      <c r="CN474" s="5">
        <v>30</v>
      </c>
      <c r="CO474" s="5">
        <v>0</v>
      </c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</row>
    <row r="475" spans="1:404" s="37" customFormat="1" x14ac:dyDescent="0.3">
      <c r="A475" s="2" t="s">
        <v>444</v>
      </c>
      <c r="B475" s="2" t="s">
        <v>719</v>
      </c>
      <c r="C475" s="2" t="s">
        <v>724</v>
      </c>
      <c r="D475" s="2" t="s">
        <v>108</v>
      </c>
      <c r="E475" s="6" t="s">
        <v>95</v>
      </c>
      <c r="F475" s="5">
        <v>48</v>
      </c>
      <c r="G475" s="5">
        <v>5</v>
      </c>
      <c r="H475" s="5">
        <v>0</v>
      </c>
      <c r="I475" s="5">
        <v>0</v>
      </c>
      <c r="J475" s="5">
        <v>1</v>
      </c>
      <c r="K475" s="5">
        <v>4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24</v>
      </c>
      <c r="S475" s="5">
        <v>24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6">
        <v>0</v>
      </c>
      <c r="AA475" s="6" t="s">
        <v>96</v>
      </c>
      <c r="AB475" s="6" t="s">
        <v>96</v>
      </c>
      <c r="AC475" s="7"/>
      <c r="AD475" s="7"/>
      <c r="AE475" s="7"/>
      <c r="AF475" s="7"/>
      <c r="AG475" s="7"/>
      <c r="AH475" s="7"/>
      <c r="AI475" s="6" t="s">
        <v>96</v>
      </c>
      <c r="AJ475" s="5"/>
      <c r="AK475" s="8">
        <v>0.6</v>
      </c>
      <c r="AL475" s="8">
        <v>0</v>
      </c>
      <c r="AM475" s="8">
        <v>0.4</v>
      </c>
      <c r="AN475" s="8">
        <v>0</v>
      </c>
      <c r="AO475" s="8">
        <v>0</v>
      </c>
      <c r="AP475" s="8">
        <v>0</v>
      </c>
      <c r="AQ475" s="8">
        <v>0</v>
      </c>
      <c r="AR475" s="8">
        <v>0</v>
      </c>
      <c r="AS475" s="8">
        <v>0</v>
      </c>
      <c r="AT475" s="8">
        <v>0</v>
      </c>
      <c r="AU475" s="5">
        <v>100</v>
      </c>
      <c r="AV475" s="5">
        <v>0</v>
      </c>
      <c r="AW475" s="5">
        <v>100</v>
      </c>
      <c r="AX475" s="5">
        <v>0</v>
      </c>
      <c r="AY475" s="5">
        <v>0</v>
      </c>
      <c r="AZ475" s="5">
        <v>0</v>
      </c>
      <c r="BA475" s="5">
        <v>0</v>
      </c>
      <c r="BB475" s="5">
        <v>0</v>
      </c>
      <c r="BC475" s="5">
        <v>0</v>
      </c>
      <c r="BD475" s="5">
        <v>100</v>
      </c>
      <c r="BE475" s="5">
        <v>100</v>
      </c>
      <c r="BF475" s="5">
        <v>100</v>
      </c>
      <c r="BG475" s="5">
        <v>100</v>
      </c>
      <c r="BH475" s="5">
        <v>100</v>
      </c>
      <c r="BI475" s="5">
        <v>0</v>
      </c>
      <c r="BJ475" s="5">
        <v>0</v>
      </c>
      <c r="BK475" s="5">
        <v>0</v>
      </c>
      <c r="BL475" s="5">
        <v>100</v>
      </c>
      <c r="BM475" s="5">
        <v>0</v>
      </c>
      <c r="BN475" s="5" t="s">
        <v>98</v>
      </c>
      <c r="BO475" s="5" t="s">
        <v>97</v>
      </c>
      <c r="BP475" s="5" t="s">
        <v>97</v>
      </c>
      <c r="BQ475" s="5" t="s">
        <v>98</v>
      </c>
      <c r="BR475" s="6" t="s">
        <v>96</v>
      </c>
      <c r="BS475" s="6" t="s">
        <v>97</v>
      </c>
      <c r="BT475" s="6" t="s">
        <v>97</v>
      </c>
      <c r="BU475" s="6" t="s">
        <v>97</v>
      </c>
      <c r="BV475" s="6" t="s">
        <v>97</v>
      </c>
      <c r="BW475" s="5">
        <v>4</v>
      </c>
      <c r="BX475" s="5">
        <v>4</v>
      </c>
      <c r="BY475" s="5">
        <v>4</v>
      </c>
      <c r="BZ475" s="5">
        <v>4</v>
      </c>
      <c r="CA475" s="5">
        <v>4</v>
      </c>
      <c r="CB475" s="6" t="s">
        <v>96</v>
      </c>
      <c r="CC475" s="6" t="s">
        <v>96</v>
      </c>
      <c r="CD475" s="6" t="s">
        <v>96</v>
      </c>
      <c r="CE475" s="6" t="s">
        <v>96</v>
      </c>
      <c r="CF475" s="6" t="s">
        <v>96</v>
      </c>
      <c r="CG475" s="6" t="s">
        <v>97</v>
      </c>
      <c r="CH475" s="6" t="s">
        <v>97</v>
      </c>
      <c r="CI475" s="6" t="s">
        <v>97</v>
      </c>
      <c r="CJ475" s="5">
        <v>4</v>
      </c>
      <c r="CK475" s="5">
        <v>4</v>
      </c>
      <c r="CL475" s="5">
        <v>4</v>
      </c>
      <c r="CM475" s="5">
        <v>0</v>
      </c>
      <c r="CN475" s="5">
        <v>25</v>
      </c>
      <c r="CO475" s="5">
        <v>0</v>
      </c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</row>
    <row r="476" spans="1:404" x14ac:dyDescent="0.3">
      <c r="A476" s="2" t="s">
        <v>444</v>
      </c>
      <c r="B476" s="2" t="s">
        <v>719</v>
      </c>
      <c r="C476" s="2" t="s">
        <v>725</v>
      </c>
      <c r="D476" s="2" t="s">
        <v>726</v>
      </c>
      <c r="E476" s="6" t="s">
        <v>95</v>
      </c>
      <c r="F476" s="6">
        <v>60</v>
      </c>
      <c r="G476" s="5">
        <v>13</v>
      </c>
      <c r="H476" s="5">
        <v>0</v>
      </c>
      <c r="I476" s="5">
        <v>0</v>
      </c>
      <c r="J476" s="6">
        <v>3</v>
      </c>
      <c r="K476" s="6">
        <v>9</v>
      </c>
      <c r="L476" s="5">
        <v>0</v>
      </c>
      <c r="M476" s="5">
        <v>0</v>
      </c>
      <c r="N476" s="6">
        <v>1</v>
      </c>
      <c r="O476" s="5">
        <v>0</v>
      </c>
      <c r="P476" s="5">
        <v>0</v>
      </c>
      <c r="Q476" s="5">
        <v>0</v>
      </c>
      <c r="R476" s="6">
        <v>15</v>
      </c>
      <c r="S476" s="6">
        <v>40</v>
      </c>
      <c r="T476" s="5">
        <v>0</v>
      </c>
      <c r="U476" s="5">
        <v>0</v>
      </c>
      <c r="V476" s="6">
        <v>5</v>
      </c>
      <c r="W476" s="5">
        <v>0</v>
      </c>
      <c r="X476" s="5">
        <v>0</v>
      </c>
      <c r="Y476" s="6">
        <v>0</v>
      </c>
      <c r="Z476" s="6">
        <v>0</v>
      </c>
      <c r="AA476" s="6" t="s">
        <v>96</v>
      </c>
      <c r="AB476" s="6" t="s">
        <v>97</v>
      </c>
      <c r="AC476" s="6"/>
      <c r="AD476" s="6"/>
      <c r="AE476" s="6"/>
      <c r="AF476" s="6"/>
      <c r="AG476" s="6"/>
      <c r="AH476" s="6"/>
      <c r="AI476" s="6" t="s">
        <v>96</v>
      </c>
      <c r="AJ476" s="5"/>
      <c r="AK476" s="8">
        <v>0.3</v>
      </c>
      <c r="AL476" s="8">
        <v>0</v>
      </c>
      <c r="AM476" s="8">
        <v>0.3</v>
      </c>
      <c r="AN476" s="8">
        <v>0.4</v>
      </c>
      <c r="AO476" s="8">
        <v>0</v>
      </c>
      <c r="AP476" s="8">
        <v>0</v>
      </c>
      <c r="AQ476" s="8">
        <v>0</v>
      </c>
      <c r="AR476" s="8">
        <v>0</v>
      </c>
      <c r="AS476" s="8">
        <v>0</v>
      </c>
      <c r="AT476" s="8">
        <v>0</v>
      </c>
      <c r="AU476" s="5">
        <v>100</v>
      </c>
      <c r="AV476" s="5">
        <v>100</v>
      </c>
      <c r="AW476" s="5">
        <v>0</v>
      </c>
      <c r="AX476" s="5">
        <v>0</v>
      </c>
      <c r="AY476" s="5">
        <v>0</v>
      </c>
      <c r="AZ476" s="5">
        <v>0</v>
      </c>
      <c r="BA476" s="5">
        <v>0</v>
      </c>
      <c r="BB476" s="5">
        <v>60</v>
      </c>
      <c r="BC476" s="5">
        <v>0</v>
      </c>
      <c r="BD476" s="5">
        <v>40</v>
      </c>
      <c r="BE476" s="5">
        <v>100</v>
      </c>
      <c r="BF476" s="5">
        <v>100</v>
      </c>
      <c r="BG476" s="5">
        <v>100</v>
      </c>
      <c r="BH476" s="5">
        <v>0</v>
      </c>
      <c r="BI476" s="5">
        <v>0</v>
      </c>
      <c r="BJ476" s="5">
        <v>0</v>
      </c>
      <c r="BK476" s="5">
        <v>0</v>
      </c>
      <c r="BL476" s="5">
        <v>100</v>
      </c>
      <c r="BM476" s="5">
        <v>100</v>
      </c>
      <c r="BN476" s="5">
        <v>2</v>
      </c>
      <c r="BO476" s="5" t="s">
        <v>96</v>
      </c>
      <c r="BP476" s="5" t="s">
        <v>97</v>
      </c>
      <c r="BQ476" s="5" t="s">
        <v>98</v>
      </c>
      <c r="BR476" s="6" t="s">
        <v>96</v>
      </c>
      <c r="BS476" s="6" t="s">
        <v>97</v>
      </c>
      <c r="BT476" s="6" t="s">
        <v>97</v>
      </c>
      <c r="BU476" s="6" t="s">
        <v>97</v>
      </c>
      <c r="BV476" s="6" t="s">
        <v>97</v>
      </c>
      <c r="BW476" s="5">
        <v>0</v>
      </c>
      <c r="BX476" s="5">
        <v>0</v>
      </c>
      <c r="BY476" s="5">
        <v>0</v>
      </c>
      <c r="BZ476" s="5">
        <v>14</v>
      </c>
      <c r="CA476" s="5">
        <v>14</v>
      </c>
      <c r="CB476" s="6" t="s">
        <v>97</v>
      </c>
      <c r="CC476" s="6" t="s">
        <v>97</v>
      </c>
      <c r="CD476" s="6" t="s">
        <v>97</v>
      </c>
      <c r="CE476" s="6" t="s">
        <v>98</v>
      </c>
      <c r="CF476" s="6" t="s">
        <v>96</v>
      </c>
      <c r="CG476" s="6" t="s">
        <v>97</v>
      </c>
      <c r="CH476" s="6" t="s">
        <v>97</v>
      </c>
      <c r="CI476" s="6" t="s">
        <v>98</v>
      </c>
      <c r="CJ476" s="5">
        <v>0</v>
      </c>
      <c r="CK476" s="5">
        <v>0</v>
      </c>
      <c r="CL476" s="5">
        <v>13</v>
      </c>
      <c r="CM476" s="5">
        <v>0</v>
      </c>
      <c r="CN476" s="5">
        <v>33</v>
      </c>
      <c r="CO476" s="5">
        <v>0</v>
      </c>
    </row>
    <row r="477" spans="1:404" s="37" customFormat="1" x14ac:dyDescent="0.3">
      <c r="A477" s="2" t="s">
        <v>444</v>
      </c>
      <c r="B477" s="2" t="s">
        <v>719</v>
      </c>
      <c r="C477" s="2" t="s">
        <v>719</v>
      </c>
      <c r="D477" s="2" t="s">
        <v>727</v>
      </c>
      <c r="E477" s="6" t="s">
        <v>102</v>
      </c>
      <c r="F477" s="5">
        <v>110</v>
      </c>
      <c r="G477" s="5">
        <v>20</v>
      </c>
      <c r="H477" s="5">
        <v>1</v>
      </c>
      <c r="I477" s="5">
        <v>20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110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6" t="s">
        <v>96</v>
      </c>
      <c r="AB477" s="6" t="s">
        <v>96</v>
      </c>
      <c r="AC477" s="7"/>
      <c r="AD477" s="7"/>
      <c r="AE477" s="7"/>
      <c r="AF477" s="7"/>
      <c r="AG477" s="7"/>
      <c r="AH477" s="7"/>
      <c r="AI477" s="6" t="s">
        <v>96</v>
      </c>
      <c r="AJ477" s="5"/>
      <c r="AK477" s="8">
        <v>0.85</v>
      </c>
      <c r="AL477" s="8">
        <v>0.15</v>
      </c>
      <c r="AM477" s="8">
        <v>0</v>
      </c>
      <c r="AN477" s="8">
        <v>0</v>
      </c>
      <c r="AO477" s="8">
        <v>0</v>
      </c>
      <c r="AP477" s="8">
        <v>0</v>
      </c>
      <c r="AQ477" s="8">
        <v>0</v>
      </c>
      <c r="AR477" s="8">
        <v>0</v>
      </c>
      <c r="AS477" s="8">
        <v>0</v>
      </c>
      <c r="AT477" s="8">
        <v>0</v>
      </c>
      <c r="AU477" s="5">
        <v>100</v>
      </c>
      <c r="AV477" s="5">
        <v>100</v>
      </c>
      <c r="AW477" s="5">
        <v>0</v>
      </c>
      <c r="AX477" s="5">
        <v>0</v>
      </c>
      <c r="AY477" s="5">
        <v>0</v>
      </c>
      <c r="AZ477" s="5">
        <v>100</v>
      </c>
      <c r="BA477" s="5">
        <v>100</v>
      </c>
      <c r="BB477" s="5">
        <v>0</v>
      </c>
      <c r="BC477" s="5">
        <v>0</v>
      </c>
      <c r="BD477" s="5">
        <v>0</v>
      </c>
      <c r="BE477" s="5">
        <v>100</v>
      </c>
      <c r="BF477" s="5">
        <v>100</v>
      </c>
      <c r="BG477" s="5">
        <v>100</v>
      </c>
      <c r="BH477" s="5">
        <v>100</v>
      </c>
      <c r="BI477" s="5">
        <v>0</v>
      </c>
      <c r="BJ477" s="5">
        <v>0</v>
      </c>
      <c r="BK477" s="5">
        <v>0</v>
      </c>
      <c r="BL477" s="5">
        <v>100</v>
      </c>
      <c r="BM477" s="5">
        <v>100</v>
      </c>
      <c r="BN477" s="5">
        <v>2</v>
      </c>
      <c r="BO477" s="5" t="s">
        <v>97</v>
      </c>
      <c r="BP477" s="5" t="s">
        <v>97</v>
      </c>
      <c r="BQ477" s="5" t="s">
        <v>98</v>
      </c>
      <c r="BR477" s="6" t="s">
        <v>97</v>
      </c>
      <c r="BS477" s="6" t="s">
        <v>97</v>
      </c>
      <c r="BT477" s="6" t="s">
        <v>97</v>
      </c>
      <c r="BU477" s="6" t="s">
        <v>97</v>
      </c>
      <c r="BV477" s="6" t="s">
        <v>97</v>
      </c>
      <c r="BW477" s="5">
        <v>0</v>
      </c>
      <c r="BX477" s="5">
        <v>0</v>
      </c>
      <c r="BY477" s="5">
        <v>0</v>
      </c>
      <c r="BZ477" s="5">
        <v>0</v>
      </c>
      <c r="CA477" s="5">
        <v>0</v>
      </c>
      <c r="CB477" s="6" t="s">
        <v>97</v>
      </c>
      <c r="CC477" s="6" t="s">
        <v>97</v>
      </c>
      <c r="CD477" s="6" t="s">
        <v>97</v>
      </c>
      <c r="CE477" s="6" t="s">
        <v>97</v>
      </c>
      <c r="CF477" s="6" t="s">
        <v>97</v>
      </c>
      <c r="CG477" s="6" t="s">
        <v>97</v>
      </c>
      <c r="CH477" s="6" t="s">
        <v>97</v>
      </c>
      <c r="CI477" s="6" t="s">
        <v>97</v>
      </c>
      <c r="CJ477" s="5">
        <v>0</v>
      </c>
      <c r="CK477" s="5">
        <v>0</v>
      </c>
      <c r="CL477" s="5">
        <v>0</v>
      </c>
      <c r="CM477" s="5">
        <v>0</v>
      </c>
      <c r="CN477" s="5">
        <v>0</v>
      </c>
      <c r="CO477" s="5">
        <v>0</v>
      </c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</row>
    <row r="478" spans="1:404" s="37" customFormat="1" x14ac:dyDescent="0.3">
      <c r="A478" s="2" t="s">
        <v>444</v>
      </c>
      <c r="B478" s="2" t="s">
        <v>719</v>
      </c>
      <c r="C478" s="2" t="s">
        <v>719</v>
      </c>
      <c r="D478" s="2" t="s">
        <v>728</v>
      </c>
      <c r="E478" s="6" t="s">
        <v>95</v>
      </c>
      <c r="F478" s="5">
        <v>130</v>
      </c>
      <c r="G478" s="5">
        <v>30</v>
      </c>
      <c r="H478" s="5">
        <v>0</v>
      </c>
      <c r="I478" s="5">
        <v>0</v>
      </c>
      <c r="J478" s="5">
        <v>20</v>
      </c>
      <c r="K478" s="5">
        <v>0</v>
      </c>
      <c r="L478" s="5">
        <v>0</v>
      </c>
      <c r="M478" s="5">
        <v>0</v>
      </c>
      <c r="N478" s="5">
        <v>10</v>
      </c>
      <c r="O478" s="5">
        <v>0</v>
      </c>
      <c r="P478" s="5">
        <v>0</v>
      </c>
      <c r="Q478" s="5">
        <v>0</v>
      </c>
      <c r="R478" s="5">
        <v>90</v>
      </c>
      <c r="S478" s="5">
        <v>0</v>
      </c>
      <c r="T478" s="5">
        <v>0</v>
      </c>
      <c r="U478" s="5">
        <v>0</v>
      </c>
      <c r="V478" s="5">
        <v>40</v>
      </c>
      <c r="W478" s="5">
        <v>0</v>
      </c>
      <c r="X478" s="5">
        <v>0</v>
      </c>
      <c r="Y478" s="5">
        <v>0</v>
      </c>
      <c r="Z478" s="5">
        <v>0</v>
      </c>
      <c r="AA478" s="6" t="s">
        <v>96</v>
      </c>
      <c r="AB478" s="6" t="s">
        <v>97</v>
      </c>
      <c r="AC478" s="6" t="s">
        <v>96</v>
      </c>
      <c r="AD478" s="7"/>
      <c r="AE478" s="7"/>
      <c r="AF478" s="7"/>
      <c r="AG478" s="7"/>
      <c r="AH478" s="7"/>
      <c r="AI478" s="6" t="s">
        <v>96</v>
      </c>
      <c r="AJ478" s="5"/>
      <c r="AK478" s="8">
        <v>0.75</v>
      </c>
      <c r="AL478" s="8">
        <v>0</v>
      </c>
      <c r="AM478" s="8">
        <v>0</v>
      </c>
      <c r="AN478" s="8">
        <v>0</v>
      </c>
      <c r="AO478" s="8">
        <v>0</v>
      </c>
      <c r="AP478" s="8">
        <v>0.2</v>
      </c>
      <c r="AQ478" s="8">
        <v>0.05</v>
      </c>
      <c r="AR478" s="8">
        <v>0</v>
      </c>
      <c r="AS478" s="8">
        <v>0</v>
      </c>
      <c r="AT478" s="8">
        <v>0</v>
      </c>
      <c r="AU478" s="5">
        <v>100</v>
      </c>
      <c r="AV478" s="5">
        <v>100</v>
      </c>
      <c r="AW478" s="5">
        <v>0</v>
      </c>
      <c r="AX478" s="5">
        <v>0</v>
      </c>
      <c r="AY478" s="5">
        <v>0</v>
      </c>
      <c r="AZ478" s="5">
        <v>100</v>
      </c>
      <c r="BA478" s="5">
        <v>100</v>
      </c>
      <c r="BB478" s="5">
        <v>0</v>
      </c>
      <c r="BC478" s="5">
        <v>0</v>
      </c>
      <c r="BD478" s="5">
        <v>0</v>
      </c>
      <c r="BE478" s="5">
        <v>100</v>
      </c>
      <c r="BF478" s="5">
        <v>100</v>
      </c>
      <c r="BG478" s="5">
        <v>100</v>
      </c>
      <c r="BH478" s="5">
        <v>100</v>
      </c>
      <c r="BI478" s="5">
        <v>50</v>
      </c>
      <c r="BJ478" s="5">
        <v>0</v>
      </c>
      <c r="BK478" s="5">
        <v>50</v>
      </c>
      <c r="BL478" s="5">
        <v>50</v>
      </c>
      <c r="BM478" s="5">
        <v>100</v>
      </c>
      <c r="BN478" s="5">
        <v>2</v>
      </c>
      <c r="BO478" s="5" t="s">
        <v>97</v>
      </c>
      <c r="BP478" s="5" t="s">
        <v>97</v>
      </c>
      <c r="BQ478" s="5" t="s">
        <v>98</v>
      </c>
      <c r="BR478" s="6" t="s">
        <v>96</v>
      </c>
      <c r="BS478" s="6" t="s">
        <v>97</v>
      </c>
      <c r="BT478" s="6" t="s">
        <v>97</v>
      </c>
      <c r="BU478" s="6" t="s">
        <v>97</v>
      </c>
      <c r="BV478" s="6" t="s">
        <v>97</v>
      </c>
      <c r="BW478" s="5">
        <v>0</v>
      </c>
      <c r="BX478" s="5">
        <v>0</v>
      </c>
      <c r="BY478" s="5">
        <v>0</v>
      </c>
      <c r="BZ478" s="5">
        <v>0</v>
      </c>
      <c r="CA478" s="5">
        <v>0</v>
      </c>
      <c r="CB478" s="6" t="s">
        <v>97</v>
      </c>
      <c r="CC478" s="6" t="s">
        <v>97</v>
      </c>
      <c r="CD478" s="6" t="s">
        <v>97</v>
      </c>
      <c r="CE478" s="6" t="s">
        <v>97</v>
      </c>
      <c r="CF478" s="6" t="s">
        <v>97</v>
      </c>
      <c r="CG478" s="6" t="s">
        <v>97</v>
      </c>
      <c r="CH478" s="6" t="s">
        <v>97</v>
      </c>
      <c r="CI478" s="6" t="s">
        <v>96</v>
      </c>
      <c r="CJ478" s="5">
        <v>0</v>
      </c>
      <c r="CK478" s="5">
        <v>0</v>
      </c>
      <c r="CL478" s="5">
        <v>0</v>
      </c>
      <c r="CM478" s="5">
        <v>0</v>
      </c>
      <c r="CN478" s="5">
        <v>0</v>
      </c>
      <c r="CO478" s="5">
        <v>0</v>
      </c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</row>
    <row r="479" spans="1:404" s="37" customFormat="1" x14ac:dyDescent="0.3">
      <c r="A479" s="2" t="s">
        <v>444</v>
      </c>
      <c r="B479" s="2" t="s">
        <v>719</v>
      </c>
      <c r="C479" s="2" t="s">
        <v>719</v>
      </c>
      <c r="D479" s="2" t="s">
        <v>729</v>
      </c>
      <c r="E479" s="6" t="s">
        <v>95</v>
      </c>
      <c r="F479" s="5">
        <v>55</v>
      </c>
      <c r="G479" s="5">
        <v>11</v>
      </c>
      <c r="H479" s="5">
        <v>0</v>
      </c>
      <c r="I479" s="5">
        <v>0</v>
      </c>
      <c r="J479" s="5">
        <v>7</v>
      </c>
      <c r="K479" s="5">
        <v>0</v>
      </c>
      <c r="L479" s="5">
        <v>0</v>
      </c>
      <c r="M479" s="5">
        <v>0</v>
      </c>
      <c r="N479" s="5">
        <v>4</v>
      </c>
      <c r="O479" s="5">
        <v>0</v>
      </c>
      <c r="P479" s="5">
        <v>0</v>
      </c>
      <c r="Q479" s="5">
        <v>0</v>
      </c>
      <c r="R479" s="5">
        <v>40</v>
      </c>
      <c r="S479" s="5">
        <v>0</v>
      </c>
      <c r="T479" s="5">
        <v>0</v>
      </c>
      <c r="U479" s="5">
        <v>0</v>
      </c>
      <c r="V479" s="5">
        <v>15</v>
      </c>
      <c r="W479" s="5">
        <v>0</v>
      </c>
      <c r="X479" s="5">
        <v>0</v>
      </c>
      <c r="Y479" s="5">
        <v>0</v>
      </c>
      <c r="Z479" s="5">
        <v>0</v>
      </c>
      <c r="AA479" s="6" t="s">
        <v>96</v>
      </c>
      <c r="AB479" s="6" t="s">
        <v>97</v>
      </c>
      <c r="AC479" s="7"/>
      <c r="AD479" s="7"/>
      <c r="AE479" s="7"/>
      <c r="AF479" s="7"/>
      <c r="AG479" s="7"/>
      <c r="AH479" s="7"/>
      <c r="AI479" s="6" t="s">
        <v>96</v>
      </c>
      <c r="AJ479" s="5"/>
      <c r="AK479" s="8">
        <v>0.75</v>
      </c>
      <c r="AL479" s="8">
        <v>0</v>
      </c>
      <c r="AM479" s="8">
        <v>0</v>
      </c>
      <c r="AN479" s="8">
        <v>0</v>
      </c>
      <c r="AO479" s="8">
        <v>0</v>
      </c>
      <c r="AP479" s="8">
        <v>0.2</v>
      </c>
      <c r="AQ479" s="8">
        <v>0.05</v>
      </c>
      <c r="AR479" s="8">
        <v>0</v>
      </c>
      <c r="AS479" s="8">
        <v>0</v>
      </c>
      <c r="AT479" s="8">
        <v>0</v>
      </c>
      <c r="AU479" s="5">
        <v>100</v>
      </c>
      <c r="AV479" s="5">
        <v>100</v>
      </c>
      <c r="AW479" s="5">
        <v>0</v>
      </c>
      <c r="AX479" s="5">
        <v>0</v>
      </c>
      <c r="AY479" s="5">
        <v>0</v>
      </c>
      <c r="AZ479" s="5">
        <v>100</v>
      </c>
      <c r="BA479" s="5">
        <v>100</v>
      </c>
      <c r="BB479" s="5">
        <v>0</v>
      </c>
      <c r="BC479" s="5">
        <v>0</v>
      </c>
      <c r="BD479" s="5">
        <v>0</v>
      </c>
      <c r="BE479" s="5">
        <v>100</v>
      </c>
      <c r="BF479" s="5">
        <v>100</v>
      </c>
      <c r="BG479" s="5">
        <v>100</v>
      </c>
      <c r="BH479" s="5">
        <v>100</v>
      </c>
      <c r="BI479" s="5">
        <v>50</v>
      </c>
      <c r="BJ479" s="5">
        <v>0</v>
      </c>
      <c r="BK479" s="5">
        <v>50</v>
      </c>
      <c r="BL479" s="5">
        <v>50</v>
      </c>
      <c r="BM479" s="5">
        <v>100</v>
      </c>
      <c r="BN479" s="5">
        <v>2</v>
      </c>
      <c r="BO479" s="5" t="s">
        <v>97</v>
      </c>
      <c r="BP479" s="5" t="s">
        <v>97</v>
      </c>
      <c r="BQ479" s="5" t="s">
        <v>98</v>
      </c>
      <c r="BR479" s="6" t="s">
        <v>96</v>
      </c>
      <c r="BS479" s="6" t="s">
        <v>97</v>
      </c>
      <c r="BT479" s="6" t="s">
        <v>97</v>
      </c>
      <c r="BU479" s="6" t="s">
        <v>97</v>
      </c>
      <c r="BV479" s="6" t="s">
        <v>97</v>
      </c>
      <c r="BW479" s="5">
        <v>0</v>
      </c>
      <c r="BX479" s="5">
        <v>0</v>
      </c>
      <c r="BY479" s="5">
        <v>0</v>
      </c>
      <c r="BZ479" s="5">
        <v>0</v>
      </c>
      <c r="CA479" s="5">
        <v>0</v>
      </c>
      <c r="CB479" s="6" t="s">
        <v>97</v>
      </c>
      <c r="CC479" s="6" t="s">
        <v>97</v>
      </c>
      <c r="CD479" s="6" t="s">
        <v>97</v>
      </c>
      <c r="CE479" s="6" t="s">
        <v>97</v>
      </c>
      <c r="CF479" s="6" t="s">
        <v>97</v>
      </c>
      <c r="CG479" s="6" t="s">
        <v>97</v>
      </c>
      <c r="CH479" s="6" t="s">
        <v>97</v>
      </c>
      <c r="CI479" s="6" t="s">
        <v>97</v>
      </c>
      <c r="CJ479" s="5">
        <v>0</v>
      </c>
      <c r="CK479" s="5">
        <v>0</v>
      </c>
      <c r="CL479" s="5">
        <v>0</v>
      </c>
      <c r="CM479" s="5">
        <v>0</v>
      </c>
      <c r="CN479" s="5">
        <v>0</v>
      </c>
      <c r="CO479" s="5">
        <v>0</v>
      </c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</row>
    <row r="480" spans="1:404" x14ac:dyDescent="0.3">
      <c r="A480" s="2" t="s">
        <v>444</v>
      </c>
      <c r="B480" s="2" t="s">
        <v>719</v>
      </c>
      <c r="C480" s="2" t="s">
        <v>719</v>
      </c>
      <c r="D480" s="2" t="s">
        <v>730</v>
      </c>
      <c r="E480" s="6" t="s">
        <v>95</v>
      </c>
      <c r="F480" s="5">
        <v>584</v>
      </c>
      <c r="G480" s="5">
        <v>87</v>
      </c>
      <c r="H480" s="5">
        <v>4</v>
      </c>
      <c r="I480" s="5">
        <v>52</v>
      </c>
      <c r="J480" s="5">
        <v>14</v>
      </c>
      <c r="K480" s="5">
        <v>20</v>
      </c>
      <c r="L480" s="5">
        <v>0</v>
      </c>
      <c r="M480" s="5">
        <v>1</v>
      </c>
      <c r="N480" s="5">
        <v>0</v>
      </c>
      <c r="O480" s="5">
        <v>0</v>
      </c>
      <c r="P480" s="5">
        <v>0</v>
      </c>
      <c r="Q480" s="5">
        <v>294</v>
      </c>
      <c r="R480" s="5">
        <v>142</v>
      </c>
      <c r="S480" s="5">
        <v>147</v>
      </c>
      <c r="T480" s="5">
        <v>0</v>
      </c>
      <c r="U480" s="5">
        <v>1</v>
      </c>
      <c r="V480" s="5">
        <v>0</v>
      </c>
      <c r="W480" s="5">
        <v>0</v>
      </c>
      <c r="X480" s="5">
        <v>0</v>
      </c>
      <c r="Y480" s="5">
        <v>28</v>
      </c>
      <c r="Z480" s="5">
        <v>175</v>
      </c>
      <c r="AA480" s="6" t="s">
        <v>96</v>
      </c>
      <c r="AB480" s="6" t="s">
        <v>96</v>
      </c>
      <c r="AC480" s="6" t="s">
        <v>96</v>
      </c>
      <c r="AD480" s="7"/>
      <c r="AE480" s="7"/>
      <c r="AF480" s="7"/>
      <c r="AG480" s="7"/>
      <c r="AH480" s="7"/>
      <c r="AI480" s="6" t="s">
        <v>96</v>
      </c>
      <c r="AJ480" s="5"/>
      <c r="AK480" s="8">
        <v>0.15</v>
      </c>
      <c r="AL480" s="8">
        <v>0.6</v>
      </c>
      <c r="AM480" s="8">
        <v>0</v>
      </c>
      <c r="AN480" s="8">
        <v>0</v>
      </c>
      <c r="AO480" s="8">
        <v>0</v>
      </c>
      <c r="AP480" s="8">
        <v>0.2</v>
      </c>
      <c r="AQ480" s="8">
        <v>0.05</v>
      </c>
      <c r="AR480" s="8">
        <v>0</v>
      </c>
      <c r="AS480" s="8">
        <v>0</v>
      </c>
      <c r="AT480" s="8">
        <v>0</v>
      </c>
      <c r="AU480" s="5">
        <v>100</v>
      </c>
      <c r="AV480" s="5">
        <v>100</v>
      </c>
      <c r="AW480" s="5">
        <v>0</v>
      </c>
      <c r="AX480" s="5">
        <v>0</v>
      </c>
      <c r="AY480" s="5">
        <v>0</v>
      </c>
      <c r="AZ480" s="5">
        <v>100</v>
      </c>
      <c r="BA480" s="5">
        <v>100</v>
      </c>
      <c r="BB480" s="5">
        <v>0</v>
      </c>
      <c r="BC480" s="5">
        <v>0</v>
      </c>
      <c r="BD480" s="5">
        <v>0</v>
      </c>
      <c r="BE480" s="5">
        <v>100</v>
      </c>
      <c r="BF480" s="5">
        <v>60</v>
      </c>
      <c r="BG480" s="5">
        <v>100</v>
      </c>
      <c r="BH480" s="5">
        <v>100</v>
      </c>
      <c r="BI480" s="5">
        <v>0</v>
      </c>
      <c r="BJ480" s="5">
        <v>0</v>
      </c>
      <c r="BK480" s="5">
        <v>0</v>
      </c>
      <c r="BL480" s="5">
        <v>100</v>
      </c>
      <c r="BM480" s="5">
        <v>0</v>
      </c>
      <c r="BN480" s="5" t="s">
        <v>98</v>
      </c>
      <c r="BO480" s="5" t="s">
        <v>97</v>
      </c>
      <c r="BP480" s="5" t="s">
        <v>96</v>
      </c>
      <c r="BQ480" s="5">
        <v>2</v>
      </c>
      <c r="BR480" s="6" t="s">
        <v>96</v>
      </c>
      <c r="BS480" s="6" t="s">
        <v>97</v>
      </c>
      <c r="BT480" s="6" t="s">
        <v>97</v>
      </c>
      <c r="BU480" s="6" t="s">
        <v>97</v>
      </c>
      <c r="BV480" s="6" t="s">
        <v>97</v>
      </c>
      <c r="BW480" s="5">
        <v>1</v>
      </c>
      <c r="BX480" s="5">
        <v>1</v>
      </c>
      <c r="BY480" s="5">
        <v>1</v>
      </c>
      <c r="BZ480" s="5">
        <v>1</v>
      </c>
      <c r="CA480" s="5">
        <v>1</v>
      </c>
      <c r="CB480" s="6" t="s">
        <v>97</v>
      </c>
      <c r="CC480" s="6" t="s">
        <v>97</v>
      </c>
      <c r="CD480" s="6" t="s">
        <v>97</v>
      </c>
      <c r="CE480" s="6" t="s">
        <v>97</v>
      </c>
      <c r="CF480" s="6" t="s">
        <v>97</v>
      </c>
      <c r="CG480" s="6" t="s">
        <v>97</v>
      </c>
      <c r="CH480" s="6" t="s">
        <v>97</v>
      </c>
      <c r="CI480" s="6" t="s">
        <v>96</v>
      </c>
      <c r="CJ480" s="5">
        <v>0</v>
      </c>
      <c r="CK480" s="5">
        <v>0</v>
      </c>
      <c r="CL480" s="5">
        <v>0</v>
      </c>
      <c r="CM480" s="5">
        <v>0</v>
      </c>
      <c r="CN480" s="5">
        <v>0</v>
      </c>
      <c r="CO480" s="5">
        <v>0</v>
      </c>
    </row>
    <row r="481" spans="1:93" x14ac:dyDescent="0.3">
      <c r="A481" s="2" t="s">
        <v>444</v>
      </c>
      <c r="B481" s="2" t="s">
        <v>719</v>
      </c>
      <c r="C481" s="2" t="s">
        <v>731</v>
      </c>
      <c r="D481" s="2" t="s">
        <v>732</v>
      </c>
      <c r="E481" s="6" t="s">
        <v>104</v>
      </c>
      <c r="F481" s="5">
        <v>52</v>
      </c>
      <c r="G481" s="5">
        <v>8</v>
      </c>
      <c r="H481" s="5">
        <v>0</v>
      </c>
      <c r="I481" s="5">
        <v>0</v>
      </c>
      <c r="J481" s="5">
        <v>6</v>
      </c>
      <c r="K481" s="5">
        <v>2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42</v>
      </c>
      <c r="S481" s="5">
        <v>10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0</v>
      </c>
      <c r="Z481" s="5">
        <v>0</v>
      </c>
      <c r="AA481" s="6" t="s">
        <v>96</v>
      </c>
      <c r="AB481" s="6" t="s">
        <v>96</v>
      </c>
      <c r="AC481" s="7"/>
      <c r="AD481" s="7"/>
      <c r="AE481" s="9" t="s">
        <v>96</v>
      </c>
      <c r="AF481" s="7"/>
      <c r="AG481" s="7"/>
      <c r="AH481" s="7"/>
      <c r="AI481" s="6" t="s">
        <v>96</v>
      </c>
      <c r="AJ481" s="5">
        <v>300</v>
      </c>
      <c r="AK481" s="8">
        <v>0.1</v>
      </c>
      <c r="AL481" s="8">
        <v>0</v>
      </c>
      <c r="AM481" s="8">
        <v>0.8</v>
      </c>
      <c r="AN481" s="8">
        <v>0</v>
      </c>
      <c r="AO481" s="8">
        <v>0</v>
      </c>
      <c r="AP481" s="8">
        <v>0</v>
      </c>
      <c r="AQ481" s="8">
        <v>0</v>
      </c>
      <c r="AR481" s="8">
        <v>0</v>
      </c>
      <c r="AS481" s="8">
        <v>0</v>
      </c>
      <c r="AT481" s="8">
        <v>0.1</v>
      </c>
      <c r="AU481" s="5">
        <v>0</v>
      </c>
      <c r="AV481" s="5">
        <v>0</v>
      </c>
      <c r="AW481" s="5">
        <v>100</v>
      </c>
      <c r="AX481" s="5">
        <v>0</v>
      </c>
      <c r="AY481" s="5">
        <v>0</v>
      </c>
      <c r="AZ481" s="5">
        <v>0</v>
      </c>
      <c r="BA481" s="5">
        <v>0</v>
      </c>
      <c r="BB481" s="5">
        <v>0</v>
      </c>
      <c r="BC481" s="5">
        <v>0</v>
      </c>
      <c r="BD481" s="5">
        <v>100</v>
      </c>
      <c r="BE481" s="5">
        <v>100</v>
      </c>
      <c r="BF481" s="5">
        <v>100</v>
      </c>
      <c r="BG481" s="5">
        <v>100</v>
      </c>
      <c r="BH481" s="5">
        <v>0</v>
      </c>
      <c r="BI481" s="5">
        <v>0</v>
      </c>
      <c r="BJ481" s="5">
        <v>0</v>
      </c>
      <c r="BK481" s="5">
        <v>0</v>
      </c>
      <c r="BL481" s="5">
        <v>100</v>
      </c>
      <c r="BM481" s="5">
        <v>100</v>
      </c>
      <c r="BN481" s="5">
        <v>2</v>
      </c>
      <c r="BO481" s="5" t="s">
        <v>96</v>
      </c>
      <c r="BP481" s="5" t="s">
        <v>97</v>
      </c>
      <c r="BQ481" s="5" t="s">
        <v>98</v>
      </c>
      <c r="BR481" s="6" t="s">
        <v>96</v>
      </c>
      <c r="BS481" s="6" t="s">
        <v>97</v>
      </c>
      <c r="BT481" s="6" t="s">
        <v>97</v>
      </c>
      <c r="BU481" s="6" t="s">
        <v>97</v>
      </c>
      <c r="BV481" s="6" t="s">
        <v>97</v>
      </c>
      <c r="BW481" s="5">
        <v>1</v>
      </c>
      <c r="BX481" s="5">
        <v>4</v>
      </c>
      <c r="BY481" s="5">
        <v>4</v>
      </c>
      <c r="BZ481" s="5">
        <v>3</v>
      </c>
      <c r="CA481" s="5">
        <v>4</v>
      </c>
      <c r="CB481" s="6" t="s">
        <v>98</v>
      </c>
      <c r="CC481" s="6" t="s">
        <v>96</v>
      </c>
      <c r="CD481" s="6" t="s">
        <v>96</v>
      </c>
      <c r="CE481" s="6" t="s">
        <v>98</v>
      </c>
      <c r="CF481" s="6" t="s">
        <v>96</v>
      </c>
      <c r="CG481" s="6" t="s">
        <v>97</v>
      </c>
      <c r="CH481" s="6" t="s">
        <v>97</v>
      </c>
      <c r="CI481" s="6" t="s">
        <v>97</v>
      </c>
      <c r="CJ481" s="5">
        <v>4</v>
      </c>
      <c r="CK481" s="5">
        <v>4</v>
      </c>
      <c r="CL481" s="5">
        <v>4</v>
      </c>
      <c r="CM481" s="5">
        <v>0</v>
      </c>
      <c r="CN481" s="5">
        <v>5</v>
      </c>
      <c r="CO481" s="5">
        <v>1</v>
      </c>
    </row>
    <row r="482" spans="1:93" x14ac:dyDescent="0.3">
      <c r="A482" s="2" t="s">
        <v>444</v>
      </c>
      <c r="B482" s="2" t="s">
        <v>719</v>
      </c>
      <c r="C482" s="2" t="s">
        <v>733</v>
      </c>
      <c r="D482" s="2" t="s">
        <v>734</v>
      </c>
      <c r="E482" s="6" t="s">
        <v>104</v>
      </c>
      <c r="F482" s="5">
        <v>140</v>
      </c>
      <c r="G482" s="5">
        <v>19</v>
      </c>
      <c r="H482" s="5">
        <v>0</v>
      </c>
      <c r="I482" s="5">
        <v>0</v>
      </c>
      <c r="J482" s="5">
        <v>4</v>
      </c>
      <c r="K482" s="5">
        <v>0</v>
      </c>
      <c r="L482" s="5">
        <v>0</v>
      </c>
      <c r="M482" s="5">
        <v>12</v>
      </c>
      <c r="N482" s="5">
        <v>3</v>
      </c>
      <c r="O482" s="5">
        <v>0</v>
      </c>
      <c r="P482" s="5">
        <v>0</v>
      </c>
      <c r="Q482" s="5">
        <v>0</v>
      </c>
      <c r="R482" s="5">
        <v>40</v>
      </c>
      <c r="S482" s="5">
        <v>0</v>
      </c>
      <c r="T482" s="5">
        <v>0</v>
      </c>
      <c r="U482" s="5">
        <v>50</v>
      </c>
      <c r="V482" s="5">
        <v>50</v>
      </c>
      <c r="W482" s="5">
        <v>0</v>
      </c>
      <c r="X482" s="5">
        <v>0</v>
      </c>
      <c r="Y482" s="5">
        <v>0</v>
      </c>
      <c r="Z482" s="6">
        <v>0</v>
      </c>
      <c r="AA482" s="6" t="s">
        <v>96</v>
      </c>
      <c r="AB482" s="6" t="s">
        <v>97</v>
      </c>
      <c r="AC482" s="7"/>
      <c r="AD482" s="7"/>
      <c r="AE482" s="9" t="s">
        <v>96</v>
      </c>
      <c r="AF482" s="7"/>
      <c r="AG482" s="7"/>
      <c r="AH482" s="7"/>
      <c r="AI482" s="7"/>
      <c r="AJ482" s="5">
        <v>600</v>
      </c>
      <c r="AK482" s="8">
        <v>0</v>
      </c>
      <c r="AL482" s="8">
        <v>0.3</v>
      </c>
      <c r="AM482" s="8">
        <v>0.1</v>
      </c>
      <c r="AN482" s="8">
        <v>0</v>
      </c>
      <c r="AO482" s="8">
        <v>0.6</v>
      </c>
      <c r="AP482" s="8">
        <v>0</v>
      </c>
      <c r="AQ482" s="8">
        <v>0</v>
      </c>
      <c r="AR482" s="8">
        <v>0</v>
      </c>
      <c r="AS482" s="8">
        <v>0</v>
      </c>
      <c r="AT482" s="8">
        <v>0</v>
      </c>
      <c r="AU482" s="5">
        <v>100</v>
      </c>
      <c r="AV482" s="5">
        <v>65</v>
      </c>
      <c r="AW482" s="5">
        <v>0</v>
      </c>
      <c r="AX482" s="5">
        <v>35</v>
      </c>
      <c r="AY482" s="5">
        <v>0</v>
      </c>
      <c r="AZ482" s="5">
        <v>0</v>
      </c>
      <c r="BA482" s="5">
        <v>0</v>
      </c>
      <c r="BB482" s="5">
        <v>0</v>
      </c>
      <c r="BC482" s="5">
        <v>0</v>
      </c>
      <c r="BD482" s="5">
        <v>100</v>
      </c>
      <c r="BE482" s="5">
        <v>100</v>
      </c>
      <c r="BF482" s="5">
        <v>60</v>
      </c>
      <c r="BG482" s="5">
        <v>95</v>
      </c>
      <c r="BH482" s="5">
        <v>0</v>
      </c>
      <c r="BI482" s="5">
        <v>0</v>
      </c>
      <c r="BJ482" s="5">
        <v>0</v>
      </c>
      <c r="BK482" s="5">
        <v>0</v>
      </c>
      <c r="BL482" s="5">
        <v>100</v>
      </c>
      <c r="BM482" s="5">
        <v>0</v>
      </c>
      <c r="BN482" s="5" t="s">
        <v>98</v>
      </c>
      <c r="BO482" s="5" t="s">
        <v>97</v>
      </c>
      <c r="BP482" s="5" t="s">
        <v>96</v>
      </c>
      <c r="BQ482" s="5">
        <v>7</v>
      </c>
      <c r="BR482" s="6" t="s">
        <v>97</v>
      </c>
      <c r="BS482" s="6" t="s">
        <v>97</v>
      </c>
      <c r="BT482" s="6" t="s">
        <v>97</v>
      </c>
      <c r="BU482" s="6" t="s">
        <v>97</v>
      </c>
      <c r="BV482" s="6" t="s">
        <v>97</v>
      </c>
      <c r="BW482" s="5">
        <v>1</v>
      </c>
      <c r="BX482" s="5">
        <v>1.3</v>
      </c>
      <c r="BY482" s="5">
        <v>1.3</v>
      </c>
      <c r="BZ482" s="5">
        <v>1.3</v>
      </c>
      <c r="CA482" s="5">
        <v>1</v>
      </c>
      <c r="CB482" s="6" t="s">
        <v>98</v>
      </c>
      <c r="CC482" s="6" t="s">
        <v>98</v>
      </c>
      <c r="CD482" s="6" t="s">
        <v>98</v>
      </c>
      <c r="CE482" s="6" t="s">
        <v>98</v>
      </c>
      <c r="CF482" s="6" t="s">
        <v>96</v>
      </c>
      <c r="CG482" s="6" t="s">
        <v>96</v>
      </c>
      <c r="CH482" s="6" t="s">
        <v>96</v>
      </c>
      <c r="CI482" s="6" t="s">
        <v>97</v>
      </c>
      <c r="CJ482" s="5">
        <v>9</v>
      </c>
      <c r="CK482" s="5">
        <v>9</v>
      </c>
      <c r="CL482" s="5">
        <v>9</v>
      </c>
      <c r="CM482" s="5">
        <v>2</v>
      </c>
      <c r="CN482" s="5">
        <v>24</v>
      </c>
      <c r="CO482" s="5">
        <v>2</v>
      </c>
    </row>
    <row r="483" spans="1:93" x14ac:dyDescent="0.3">
      <c r="A483" s="2" t="s">
        <v>444</v>
      </c>
      <c r="B483" s="2" t="s">
        <v>719</v>
      </c>
      <c r="C483" s="2" t="s">
        <v>735</v>
      </c>
      <c r="D483" s="2" t="s">
        <v>108</v>
      </c>
      <c r="E483" s="6" t="s">
        <v>102</v>
      </c>
      <c r="F483" s="6">
        <v>33</v>
      </c>
      <c r="G483" s="5">
        <v>7</v>
      </c>
      <c r="H483" s="6">
        <v>1</v>
      </c>
      <c r="I483" s="6">
        <v>6</v>
      </c>
      <c r="J483" s="6">
        <v>1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30</v>
      </c>
      <c r="R483" s="6">
        <v>3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6">
        <v>0</v>
      </c>
      <c r="Z483" s="6">
        <v>0</v>
      </c>
      <c r="AA483" s="6" t="s">
        <v>96</v>
      </c>
      <c r="AB483" s="6" t="s">
        <v>96</v>
      </c>
      <c r="AC483" s="6"/>
      <c r="AD483" s="6"/>
      <c r="AE483" s="6"/>
      <c r="AF483" s="6"/>
      <c r="AG483" s="6"/>
      <c r="AH483" s="6"/>
      <c r="AI483" s="6" t="s">
        <v>96</v>
      </c>
      <c r="AJ483" s="5"/>
      <c r="AK483" s="5">
        <v>0</v>
      </c>
      <c r="AL483" s="5">
        <v>0</v>
      </c>
      <c r="AM483" s="8">
        <v>1</v>
      </c>
      <c r="AN483" s="8">
        <v>0</v>
      </c>
      <c r="AO483" s="8">
        <v>0</v>
      </c>
      <c r="AP483" s="8">
        <v>0</v>
      </c>
      <c r="AQ483" s="8">
        <v>0</v>
      </c>
      <c r="AR483" s="8">
        <v>0</v>
      </c>
      <c r="AS483" s="8">
        <v>0</v>
      </c>
      <c r="AT483" s="8">
        <v>0</v>
      </c>
      <c r="AU483" s="5">
        <v>100</v>
      </c>
      <c r="AV483" s="5">
        <v>30</v>
      </c>
      <c r="AW483" s="5">
        <v>70</v>
      </c>
      <c r="AX483" s="5">
        <v>0</v>
      </c>
      <c r="AY483" s="5">
        <v>0</v>
      </c>
      <c r="AZ483" s="5">
        <v>0</v>
      </c>
      <c r="BA483" s="5">
        <v>0</v>
      </c>
      <c r="BB483" s="5">
        <v>100</v>
      </c>
      <c r="BC483" s="5">
        <v>0</v>
      </c>
      <c r="BD483" s="5">
        <v>0</v>
      </c>
      <c r="BE483" s="5">
        <v>100</v>
      </c>
      <c r="BF483" s="5">
        <v>100</v>
      </c>
      <c r="BG483" s="5">
        <v>100</v>
      </c>
      <c r="BH483" s="5">
        <v>100</v>
      </c>
      <c r="BI483" s="5">
        <v>0</v>
      </c>
      <c r="BJ483" s="5">
        <v>0</v>
      </c>
      <c r="BK483" s="5">
        <v>10</v>
      </c>
      <c r="BL483" s="5">
        <v>90</v>
      </c>
      <c r="BM483" s="5">
        <v>100</v>
      </c>
      <c r="BN483" s="5">
        <v>10</v>
      </c>
      <c r="BO483" s="5" t="s">
        <v>96</v>
      </c>
      <c r="BP483" s="5" t="s">
        <v>97</v>
      </c>
      <c r="BQ483" s="5" t="s">
        <v>98</v>
      </c>
      <c r="BR483" s="6" t="s">
        <v>97</v>
      </c>
      <c r="BS483" s="6" t="s">
        <v>97</v>
      </c>
      <c r="BT483" s="6" t="s">
        <v>97</v>
      </c>
      <c r="BU483" s="6" t="s">
        <v>97</v>
      </c>
      <c r="BV483" s="6" t="s">
        <v>97</v>
      </c>
      <c r="BW483" s="5">
        <v>0</v>
      </c>
      <c r="BX483" s="5">
        <v>0</v>
      </c>
      <c r="BY483" s="5">
        <v>8</v>
      </c>
      <c r="BZ483" s="5">
        <v>8</v>
      </c>
      <c r="CA483" s="5">
        <v>8</v>
      </c>
      <c r="CB483" s="6" t="s">
        <v>98</v>
      </c>
      <c r="CC483" s="6" t="s">
        <v>98</v>
      </c>
      <c r="CD483" s="6" t="s">
        <v>96</v>
      </c>
      <c r="CE483" s="6" t="s">
        <v>96</v>
      </c>
      <c r="CF483" s="6" t="s">
        <v>96</v>
      </c>
      <c r="CG483" s="6" t="s">
        <v>96</v>
      </c>
      <c r="CH483" s="6" t="s">
        <v>96</v>
      </c>
      <c r="CI483" s="6" t="s">
        <v>97</v>
      </c>
      <c r="CJ483" s="5">
        <v>0</v>
      </c>
      <c r="CK483" s="5">
        <v>8</v>
      </c>
      <c r="CL483" s="5">
        <v>8</v>
      </c>
      <c r="CM483" s="5">
        <v>0</v>
      </c>
      <c r="CN483" s="5">
        <v>17</v>
      </c>
      <c r="CO483" s="5">
        <v>0</v>
      </c>
    </row>
    <row r="484" spans="1:93" x14ac:dyDescent="0.3">
      <c r="A484" s="2" t="s">
        <v>444</v>
      </c>
      <c r="B484" s="2" t="s">
        <v>719</v>
      </c>
      <c r="C484" s="2" t="s">
        <v>736</v>
      </c>
      <c r="D484" s="2" t="s">
        <v>737</v>
      </c>
      <c r="E484" s="6" t="s">
        <v>95</v>
      </c>
      <c r="F484" s="5">
        <v>43</v>
      </c>
      <c r="G484" s="5">
        <v>7</v>
      </c>
      <c r="H484" s="5">
        <v>0</v>
      </c>
      <c r="I484" s="5">
        <v>0</v>
      </c>
      <c r="J484" s="5">
        <v>6</v>
      </c>
      <c r="K484" s="5">
        <v>0</v>
      </c>
      <c r="L484" s="5">
        <v>0</v>
      </c>
      <c r="M484" s="5">
        <v>0</v>
      </c>
      <c r="N484" s="5">
        <v>0</v>
      </c>
      <c r="O484" s="5">
        <v>1</v>
      </c>
      <c r="P484" s="5">
        <v>0</v>
      </c>
      <c r="Q484" s="5">
        <v>0</v>
      </c>
      <c r="R484" s="5">
        <v>38</v>
      </c>
      <c r="S484" s="5">
        <v>0</v>
      </c>
      <c r="T484" s="5">
        <v>0</v>
      </c>
      <c r="U484" s="5">
        <v>0</v>
      </c>
      <c r="V484" s="5">
        <v>0</v>
      </c>
      <c r="W484" s="5">
        <v>5</v>
      </c>
      <c r="X484" s="5">
        <v>0</v>
      </c>
      <c r="Y484" s="5">
        <v>0</v>
      </c>
      <c r="Z484" s="6">
        <v>0</v>
      </c>
      <c r="AA484" s="6" t="s">
        <v>96</v>
      </c>
      <c r="AB484" s="6" t="s">
        <v>97</v>
      </c>
      <c r="AC484" s="7"/>
      <c r="AD484" s="7"/>
      <c r="AE484" s="7"/>
      <c r="AF484" s="7"/>
      <c r="AG484" s="7"/>
      <c r="AH484" s="7"/>
      <c r="AI484" s="6" t="s">
        <v>96</v>
      </c>
      <c r="AJ484" s="5"/>
      <c r="AK484" s="8">
        <v>1</v>
      </c>
      <c r="AL484" s="8">
        <v>0</v>
      </c>
      <c r="AM484" s="8">
        <v>0</v>
      </c>
      <c r="AN484" s="8">
        <v>0</v>
      </c>
      <c r="AO484" s="8">
        <v>0</v>
      </c>
      <c r="AP484" s="8">
        <v>0</v>
      </c>
      <c r="AQ484" s="8">
        <v>0</v>
      </c>
      <c r="AR484" s="8">
        <v>0</v>
      </c>
      <c r="AS484" s="8">
        <v>0</v>
      </c>
      <c r="AT484" s="8">
        <v>0</v>
      </c>
      <c r="AU484" s="5">
        <v>100</v>
      </c>
      <c r="AV484" s="5">
        <v>100</v>
      </c>
      <c r="AW484" s="5">
        <v>0</v>
      </c>
      <c r="AX484" s="5">
        <v>0</v>
      </c>
      <c r="AY484" s="5">
        <v>0</v>
      </c>
      <c r="AZ484" s="5">
        <v>0</v>
      </c>
      <c r="BA484" s="5">
        <v>0</v>
      </c>
      <c r="BB484" s="5">
        <v>90</v>
      </c>
      <c r="BC484" s="5">
        <v>0</v>
      </c>
      <c r="BD484" s="5">
        <v>10</v>
      </c>
      <c r="BE484" s="5">
        <v>100</v>
      </c>
      <c r="BF484" s="5">
        <v>100</v>
      </c>
      <c r="BG484" s="5">
        <v>100</v>
      </c>
      <c r="BH484" s="5">
        <v>0</v>
      </c>
      <c r="BI484" s="5">
        <v>0</v>
      </c>
      <c r="BJ484" s="5">
        <v>0</v>
      </c>
      <c r="BK484" s="5">
        <v>0</v>
      </c>
      <c r="BL484" s="5">
        <v>100</v>
      </c>
      <c r="BM484" s="5">
        <v>100</v>
      </c>
      <c r="BN484" s="5">
        <v>2</v>
      </c>
      <c r="BO484" s="5" t="s">
        <v>96</v>
      </c>
      <c r="BP484" s="5" t="s">
        <v>96</v>
      </c>
      <c r="BQ484" s="5">
        <v>2</v>
      </c>
      <c r="BR484" s="6" t="s">
        <v>97</v>
      </c>
      <c r="BS484" s="6" t="s">
        <v>97</v>
      </c>
      <c r="BT484" s="6" t="s">
        <v>97</v>
      </c>
      <c r="BU484" s="6" t="s">
        <v>97</v>
      </c>
      <c r="BV484" s="6" t="s">
        <v>97</v>
      </c>
      <c r="BW484" s="5">
        <v>3</v>
      </c>
      <c r="BX484" s="5">
        <v>3</v>
      </c>
      <c r="BY484" s="5">
        <v>10</v>
      </c>
      <c r="BZ484" s="5">
        <v>10</v>
      </c>
      <c r="CA484" s="5">
        <v>10</v>
      </c>
      <c r="CB484" s="6" t="s">
        <v>98</v>
      </c>
      <c r="CC484" s="6" t="s">
        <v>98</v>
      </c>
      <c r="CD484" s="6" t="s">
        <v>96</v>
      </c>
      <c r="CE484" s="6" t="s">
        <v>96</v>
      </c>
      <c r="CF484" s="6" t="s">
        <v>96</v>
      </c>
      <c r="CG484" s="6" t="s">
        <v>96</v>
      </c>
      <c r="CH484" s="6" t="s">
        <v>96</v>
      </c>
      <c r="CI484" s="7" t="s">
        <v>98</v>
      </c>
      <c r="CJ484" s="5">
        <v>11</v>
      </c>
      <c r="CK484" s="5">
        <v>11</v>
      </c>
      <c r="CL484" s="5">
        <v>11</v>
      </c>
      <c r="CM484" s="5">
        <v>1</v>
      </c>
      <c r="CN484" s="5">
        <v>26</v>
      </c>
      <c r="CO484" s="5">
        <v>0.4</v>
      </c>
    </row>
    <row r="485" spans="1:93" x14ac:dyDescent="0.3">
      <c r="A485" s="2" t="s">
        <v>444</v>
      </c>
      <c r="B485" s="2" t="s">
        <v>738</v>
      </c>
      <c r="C485" s="2" t="s">
        <v>739</v>
      </c>
      <c r="D485" s="2" t="s">
        <v>110</v>
      </c>
      <c r="E485" s="6" t="s">
        <v>95</v>
      </c>
      <c r="F485" s="5">
        <v>456</v>
      </c>
      <c r="G485" s="5">
        <v>40</v>
      </c>
      <c r="H485" s="5">
        <v>0</v>
      </c>
      <c r="I485" s="5">
        <v>0</v>
      </c>
      <c r="J485" s="5">
        <v>35</v>
      </c>
      <c r="K485" s="5">
        <v>5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426</v>
      </c>
      <c r="S485" s="5">
        <v>30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  <c r="Z485" s="5">
        <v>0</v>
      </c>
      <c r="AA485" s="6" t="s">
        <v>96</v>
      </c>
      <c r="AB485" s="6" t="s">
        <v>96</v>
      </c>
      <c r="AC485" s="6" t="s">
        <v>96</v>
      </c>
      <c r="AD485" s="7"/>
      <c r="AE485" s="7"/>
      <c r="AF485" s="7"/>
      <c r="AG485" s="7"/>
      <c r="AH485" s="7"/>
      <c r="AI485" s="7"/>
      <c r="AJ485" s="5"/>
      <c r="AK485" s="8">
        <v>0.35</v>
      </c>
      <c r="AL485" s="8">
        <v>0</v>
      </c>
      <c r="AM485" s="8">
        <v>0</v>
      </c>
      <c r="AN485" s="8">
        <v>0</v>
      </c>
      <c r="AO485" s="8">
        <v>0</v>
      </c>
      <c r="AP485" s="8">
        <v>0</v>
      </c>
      <c r="AQ485" s="8">
        <v>0</v>
      </c>
      <c r="AR485" s="8">
        <v>0</v>
      </c>
      <c r="AS485" s="8">
        <v>0</v>
      </c>
      <c r="AT485" s="8">
        <v>0.65</v>
      </c>
      <c r="AU485" s="5">
        <v>80</v>
      </c>
      <c r="AV485" s="5">
        <v>80</v>
      </c>
      <c r="AW485" s="5">
        <v>10</v>
      </c>
      <c r="AX485" s="5">
        <v>10</v>
      </c>
      <c r="AY485" s="5">
        <v>0</v>
      </c>
      <c r="AZ485" s="5">
        <v>80</v>
      </c>
      <c r="BA485" s="5">
        <v>80</v>
      </c>
      <c r="BB485" s="5">
        <v>10</v>
      </c>
      <c r="BC485" s="5">
        <v>0</v>
      </c>
      <c r="BD485" s="5">
        <v>10</v>
      </c>
      <c r="BE485" s="5">
        <v>100</v>
      </c>
      <c r="BF485" s="5">
        <v>100</v>
      </c>
      <c r="BG485" s="5">
        <v>100</v>
      </c>
      <c r="BH485" s="5">
        <v>100</v>
      </c>
      <c r="BI485" s="5">
        <v>10</v>
      </c>
      <c r="BJ485" s="5">
        <v>0</v>
      </c>
      <c r="BK485" s="5">
        <v>10</v>
      </c>
      <c r="BL485" s="5">
        <v>90</v>
      </c>
      <c r="BM485" s="5">
        <v>5</v>
      </c>
      <c r="BN485" s="5">
        <v>2</v>
      </c>
      <c r="BO485" s="5" t="s">
        <v>97</v>
      </c>
      <c r="BP485" s="5" t="s">
        <v>96</v>
      </c>
      <c r="BQ485" s="5">
        <v>5</v>
      </c>
      <c r="BR485" s="6" t="s">
        <v>96</v>
      </c>
      <c r="BS485" s="6" t="s">
        <v>97</v>
      </c>
      <c r="BT485" s="6" t="s">
        <v>97</v>
      </c>
      <c r="BU485" s="6" t="s">
        <v>96</v>
      </c>
      <c r="BV485" s="6" t="s">
        <v>96</v>
      </c>
      <c r="BW485" s="5">
        <v>0</v>
      </c>
      <c r="BX485" s="5">
        <v>5</v>
      </c>
      <c r="BY485" s="5">
        <v>5</v>
      </c>
      <c r="BZ485" s="5">
        <v>5</v>
      </c>
      <c r="CA485" s="5">
        <v>7</v>
      </c>
      <c r="CB485" s="6" t="s">
        <v>98</v>
      </c>
      <c r="CC485" s="6" t="s">
        <v>96</v>
      </c>
      <c r="CD485" s="6" t="s">
        <v>96</v>
      </c>
      <c r="CE485" s="6" t="s">
        <v>96</v>
      </c>
      <c r="CF485" s="6" t="s">
        <v>96</v>
      </c>
      <c r="CG485" s="6" t="s">
        <v>97</v>
      </c>
      <c r="CH485" s="6" t="s">
        <v>97</v>
      </c>
      <c r="CI485" s="6" t="s">
        <v>97</v>
      </c>
      <c r="CJ485" s="5">
        <v>10</v>
      </c>
      <c r="CK485" s="5">
        <v>10</v>
      </c>
      <c r="CL485" s="5">
        <v>10</v>
      </c>
      <c r="CM485" s="5">
        <v>0</v>
      </c>
      <c r="CN485" s="5">
        <v>4</v>
      </c>
      <c r="CO485" s="5">
        <v>0</v>
      </c>
    </row>
    <row r="486" spans="1:93" x14ac:dyDescent="0.3">
      <c r="A486" s="2" t="s">
        <v>444</v>
      </c>
      <c r="B486" s="2" t="s">
        <v>738</v>
      </c>
      <c r="C486" s="2" t="s">
        <v>740</v>
      </c>
      <c r="D486" s="2" t="s">
        <v>110</v>
      </c>
      <c r="E486" s="6" t="s">
        <v>95</v>
      </c>
      <c r="F486" s="5">
        <v>330</v>
      </c>
      <c r="G486" s="5">
        <v>42</v>
      </c>
      <c r="H486" s="5">
        <v>0</v>
      </c>
      <c r="I486" s="5">
        <v>0</v>
      </c>
      <c r="J486" s="5">
        <v>32</v>
      </c>
      <c r="K486" s="5">
        <v>10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318</v>
      </c>
      <c r="S486" s="5">
        <v>12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6">
        <v>0</v>
      </c>
      <c r="AA486" s="6" t="s">
        <v>96</v>
      </c>
      <c r="AB486" s="6" t="s">
        <v>97</v>
      </c>
      <c r="AC486" s="6" t="s">
        <v>96</v>
      </c>
      <c r="AD486" s="7"/>
      <c r="AE486" s="7"/>
      <c r="AF486" s="7"/>
      <c r="AG486" s="7"/>
      <c r="AH486" s="7"/>
      <c r="AI486" s="7"/>
      <c r="AJ486" s="5"/>
      <c r="AK486" s="8">
        <v>0.1</v>
      </c>
      <c r="AL486" s="8">
        <v>0.4</v>
      </c>
      <c r="AM486" s="8">
        <v>0.4</v>
      </c>
      <c r="AN486" s="8">
        <v>0</v>
      </c>
      <c r="AO486" s="8">
        <v>0</v>
      </c>
      <c r="AP486" s="8">
        <v>0</v>
      </c>
      <c r="AQ486" s="8">
        <v>0.1</v>
      </c>
      <c r="AR486" s="8">
        <v>0</v>
      </c>
      <c r="AS486" s="8">
        <v>0</v>
      </c>
      <c r="AT486" s="8">
        <v>0</v>
      </c>
      <c r="AU486" s="5">
        <v>0</v>
      </c>
      <c r="AV486" s="5">
        <v>0</v>
      </c>
      <c r="AW486" s="5">
        <v>100</v>
      </c>
      <c r="AX486" s="5">
        <v>0</v>
      </c>
      <c r="AY486" s="5">
        <v>0</v>
      </c>
      <c r="AZ486" s="5">
        <v>0</v>
      </c>
      <c r="BA486" s="5">
        <v>0</v>
      </c>
      <c r="BB486" s="5">
        <v>5</v>
      </c>
      <c r="BC486" s="5">
        <v>0</v>
      </c>
      <c r="BD486" s="5">
        <v>95</v>
      </c>
      <c r="BE486" s="5">
        <v>80</v>
      </c>
      <c r="BF486" s="5">
        <v>75</v>
      </c>
      <c r="BG486" s="5">
        <v>80</v>
      </c>
      <c r="BH486" s="5">
        <v>50</v>
      </c>
      <c r="BI486" s="5">
        <v>0</v>
      </c>
      <c r="BJ486" s="5">
        <v>0</v>
      </c>
      <c r="BK486" s="5">
        <v>0</v>
      </c>
      <c r="BL486" s="5">
        <v>100</v>
      </c>
      <c r="BM486" s="5">
        <v>70</v>
      </c>
      <c r="BN486" s="5">
        <v>2</v>
      </c>
      <c r="BO486" s="5" t="s">
        <v>96</v>
      </c>
      <c r="BP486" s="5" t="s">
        <v>96</v>
      </c>
      <c r="BQ486" s="5">
        <v>12</v>
      </c>
      <c r="BR486" s="6" t="s">
        <v>96</v>
      </c>
      <c r="BS486" s="6" t="s">
        <v>97</v>
      </c>
      <c r="BT486" s="6" t="s">
        <v>97</v>
      </c>
      <c r="BU486" s="6" t="s">
        <v>96</v>
      </c>
      <c r="BV486" s="6" t="s">
        <v>96</v>
      </c>
      <c r="BW486" s="5">
        <v>0.3</v>
      </c>
      <c r="BX486" s="5">
        <v>2</v>
      </c>
      <c r="BY486" s="5">
        <v>2</v>
      </c>
      <c r="BZ486" s="5">
        <v>2</v>
      </c>
      <c r="CA486" s="5">
        <v>19</v>
      </c>
      <c r="CB486" s="6" t="s">
        <v>98</v>
      </c>
      <c r="CC486" s="6" t="s">
        <v>96</v>
      </c>
      <c r="CD486" s="6" t="s">
        <v>96</v>
      </c>
      <c r="CE486" s="6" t="s">
        <v>96</v>
      </c>
      <c r="CF486" s="6" t="s">
        <v>96</v>
      </c>
      <c r="CG486" s="6" t="s">
        <v>97</v>
      </c>
      <c r="CH486" s="6" t="s">
        <v>97</v>
      </c>
      <c r="CI486" s="6" t="s">
        <v>97</v>
      </c>
      <c r="CJ486" s="5">
        <v>2</v>
      </c>
      <c r="CK486" s="5">
        <v>2</v>
      </c>
      <c r="CL486" s="5">
        <v>18</v>
      </c>
      <c r="CM486" s="5">
        <v>0.2</v>
      </c>
      <c r="CN486" s="5">
        <v>4</v>
      </c>
      <c r="CO486" s="5">
        <v>0.5</v>
      </c>
    </row>
    <row r="487" spans="1:93" x14ac:dyDescent="0.3">
      <c r="A487" s="2" t="s">
        <v>444</v>
      </c>
      <c r="B487" s="2" t="s">
        <v>738</v>
      </c>
      <c r="C487" s="2" t="s">
        <v>741</v>
      </c>
      <c r="D487" s="2" t="s">
        <v>110</v>
      </c>
      <c r="E487" s="6" t="s">
        <v>95</v>
      </c>
      <c r="F487" s="5">
        <v>2900</v>
      </c>
      <c r="G487" s="5">
        <v>211</v>
      </c>
      <c r="H487" s="5">
        <v>3</v>
      </c>
      <c r="I487" s="5">
        <v>31</v>
      </c>
      <c r="J487" s="5">
        <v>30</v>
      </c>
      <c r="K487" s="5">
        <v>50</v>
      </c>
      <c r="L487" s="5">
        <v>50</v>
      </c>
      <c r="M487" s="5">
        <v>0</v>
      </c>
      <c r="N487" s="5">
        <v>50</v>
      </c>
      <c r="O487" s="5">
        <v>0</v>
      </c>
      <c r="P487" s="5">
        <v>0</v>
      </c>
      <c r="Q487" s="5">
        <v>350</v>
      </c>
      <c r="R487" s="5">
        <v>650</v>
      </c>
      <c r="S487" s="5">
        <v>600</v>
      </c>
      <c r="T487" s="5">
        <v>650</v>
      </c>
      <c r="U487" s="5">
        <v>0</v>
      </c>
      <c r="V487" s="5">
        <v>650</v>
      </c>
      <c r="W487" s="5">
        <v>0</v>
      </c>
      <c r="X487" s="5">
        <v>0</v>
      </c>
      <c r="Y487" s="5">
        <v>31</v>
      </c>
      <c r="Z487" s="5">
        <v>350</v>
      </c>
      <c r="AA487" s="6" t="s">
        <v>96</v>
      </c>
      <c r="AB487" s="6" t="s">
        <v>96</v>
      </c>
      <c r="AC487" s="7"/>
      <c r="AD487" s="7"/>
      <c r="AE487" s="7"/>
      <c r="AF487" s="7"/>
      <c r="AG487" s="7"/>
      <c r="AH487" s="7"/>
      <c r="AI487" s="6" t="s">
        <v>96</v>
      </c>
      <c r="AJ487" s="5"/>
      <c r="AK487" s="8">
        <v>0.5</v>
      </c>
      <c r="AL487" s="8">
        <v>0.3</v>
      </c>
      <c r="AM487" s="8">
        <v>0.1</v>
      </c>
      <c r="AN487" s="8">
        <v>0</v>
      </c>
      <c r="AO487" s="8">
        <v>0</v>
      </c>
      <c r="AP487" s="8">
        <v>0</v>
      </c>
      <c r="AQ487" s="8">
        <v>0.1</v>
      </c>
      <c r="AR487" s="8">
        <v>0</v>
      </c>
      <c r="AS487" s="8">
        <v>0</v>
      </c>
      <c r="AT487" s="8">
        <v>0</v>
      </c>
      <c r="AU487" s="5">
        <v>0</v>
      </c>
      <c r="AV487" s="5">
        <v>0</v>
      </c>
      <c r="AW487" s="5">
        <v>70</v>
      </c>
      <c r="AX487" s="5">
        <v>30</v>
      </c>
      <c r="AY487" s="5">
        <v>0</v>
      </c>
      <c r="AZ487" s="5">
        <v>0</v>
      </c>
      <c r="BA487" s="5">
        <v>0</v>
      </c>
      <c r="BB487" s="5">
        <v>100</v>
      </c>
      <c r="BC487" s="5">
        <v>0</v>
      </c>
      <c r="BD487" s="5">
        <v>0</v>
      </c>
      <c r="BE487" s="5">
        <v>100</v>
      </c>
      <c r="BF487" s="5">
        <v>100</v>
      </c>
      <c r="BG487" s="5">
        <v>100</v>
      </c>
      <c r="BH487" s="5">
        <v>40</v>
      </c>
      <c r="BI487" s="5">
        <v>40</v>
      </c>
      <c r="BJ487" s="5">
        <v>0</v>
      </c>
      <c r="BK487" s="5">
        <v>50</v>
      </c>
      <c r="BL487" s="5">
        <v>50</v>
      </c>
      <c r="BM487" s="5">
        <v>100</v>
      </c>
      <c r="BN487" s="5">
        <v>2</v>
      </c>
      <c r="BO487" s="5" t="s">
        <v>96</v>
      </c>
      <c r="BP487" s="5" t="s">
        <v>96</v>
      </c>
      <c r="BQ487" s="5">
        <v>4</v>
      </c>
      <c r="BR487" s="6" t="s">
        <v>97</v>
      </c>
      <c r="BS487" s="6" t="s">
        <v>97</v>
      </c>
      <c r="BT487" s="6" t="s">
        <v>97</v>
      </c>
      <c r="BU487" s="6" t="s">
        <v>96</v>
      </c>
      <c r="BV487" s="6" t="s">
        <v>96</v>
      </c>
      <c r="BW487" s="5">
        <v>1</v>
      </c>
      <c r="BX487" s="5">
        <v>2</v>
      </c>
      <c r="BY487" s="5">
        <v>2</v>
      </c>
      <c r="BZ487" s="5">
        <v>0</v>
      </c>
      <c r="CA487" s="5">
        <v>20</v>
      </c>
      <c r="CB487" s="6" t="s">
        <v>98</v>
      </c>
      <c r="CC487" s="6" t="s">
        <v>98</v>
      </c>
      <c r="CD487" s="6" t="s">
        <v>98</v>
      </c>
      <c r="CE487" s="6" t="s">
        <v>96</v>
      </c>
      <c r="CF487" s="6" t="s">
        <v>96</v>
      </c>
      <c r="CG487" s="6" t="s">
        <v>96</v>
      </c>
      <c r="CH487" s="6" t="s">
        <v>96</v>
      </c>
      <c r="CI487" s="6" t="s">
        <v>96</v>
      </c>
      <c r="CJ487" s="5">
        <v>4</v>
      </c>
      <c r="CK487" s="5">
        <v>4</v>
      </c>
      <c r="CL487" s="5">
        <v>4</v>
      </c>
      <c r="CM487" s="5">
        <v>0</v>
      </c>
      <c r="CN487" s="5">
        <v>5</v>
      </c>
      <c r="CO487" s="5">
        <v>0</v>
      </c>
    </row>
    <row r="488" spans="1:93" x14ac:dyDescent="0.3">
      <c r="A488" s="2" t="s">
        <v>444</v>
      </c>
      <c r="B488" s="2" t="s">
        <v>738</v>
      </c>
      <c r="C488" s="2" t="s">
        <v>742</v>
      </c>
      <c r="D488" s="2" t="s">
        <v>743</v>
      </c>
      <c r="E488" s="6" t="s">
        <v>102</v>
      </c>
      <c r="F488" s="5">
        <v>627</v>
      </c>
      <c r="G488" s="5">
        <v>136</v>
      </c>
      <c r="H488" s="5">
        <v>3</v>
      </c>
      <c r="I488" s="5">
        <v>15</v>
      </c>
      <c r="J488" s="5">
        <v>87</v>
      </c>
      <c r="K488" s="5">
        <v>17</v>
      </c>
      <c r="L488" s="5">
        <v>6</v>
      </c>
      <c r="M488" s="5">
        <v>5</v>
      </c>
      <c r="N488" s="5">
        <v>6</v>
      </c>
      <c r="O488" s="5">
        <v>0</v>
      </c>
      <c r="P488" s="5">
        <v>0</v>
      </c>
      <c r="Q488" s="5">
        <v>127</v>
      </c>
      <c r="R488" s="5">
        <v>303</v>
      </c>
      <c r="S488" s="5">
        <v>97</v>
      </c>
      <c r="T488" s="5">
        <v>34</v>
      </c>
      <c r="U488" s="5">
        <v>32</v>
      </c>
      <c r="V488" s="5">
        <v>34</v>
      </c>
      <c r="W488" s="5">
        <v>0</v>
      </c>
      <c r="X488" s="5">
        <v>0</v>
      </c>
      <c r="Y488" s="5">
        <v>15</v>
      </c>
      <c r="Z488" s="5">
        <v>127</v>
      </c>
      <c r="AA488" s="6" t="s">
        <v>96</v>
      </c>
      <c r="AB488" s="6" t="s">
        <v>97</v>
      </c>
      <c r="AC488" s="7"/>
      <c r="AD488" s="7"/>
      <c r="AE488" s="7"/>
      <c r="AF488" s="7"/>
      <c r="AG488" s="7"/>
      <c r="AH488" s="7"/>
      <c r="AI488" s="6" t="s">
        <v>96</v>
      </c>
      <c r="AJ488" s="5"/>
      <c r="AK488" s="8">
        <v>0.75</v>
      </c>
      <c r="AL488" s="8">
        <v>0.05</v>
      </c>
      <c r="AM488" s="8">
        <v>0.15</v>
      </c>
      <c r="AN488" s="8">
        <v>0.05</v>
      </c>
      <c r="AO488" s="8">
        <v>0</v>
      </c>
      <c r="AP488" s="8">
        <v>0</v>
      </c>
      <c r="AQ488" s="8">
        <v>0</v>
      </c>
      <c r="AR488" s="8">
        <v>0</v>
      </c>
      <c r="AS488" s="8">
        <v>0</v>
      </c>
      <c r="AT488" s="8">
        <v>0</v>
      </c>
      <c r="AU488" s="5">
        <v>100</v>
      </c>
      <c r="AV488" s="5">
        <v>50</v>
      </c>
      <c r="AW488" s="5">
        <v>0</v>
      </c>
      <c r="AX488" s="5">
        <v>50</v>
      </c>
      <c r="AY488" s="5">
        <v>0</v>
      </c>
      <c r="AZ488" s="5">
        <v>100</v>
      </c>
      <c r="BA488" s="5">
        <v>50</v>
      </c>
      <c r="BB488" s="5">
        <v>0</v>
      </c>
      <c r="BC488" s="5">
        <v>0</v>
      </c>
      <c r="BD488" s="5">
        <v>50</v>
      </c>
      <c r="BE488" s="5">
        <v>100</v>
      </c>
      <c r="BF488" s="5">
        <v>85</v>
      </c>
      <c r="BG488" s="5">
        <v>100</v>
      </c>
      <c r="BH488" s="5">
        <v>40</v>
      </c>
      <c r="BI488" s="5">
        <v>35</v>
      </c>
      <c r="BJ488" s="5">
        <v>0</v>
      </c>
      <c r="BK488" s="5">
        <v>35</v>
      </c>
      <c r="BL488" s="5">
        <v>65</v>
      </c>
      <c r="BM488" s="5">
        <v>80</v>
      </c>
      <c r="BN488" s="5">
        <v>2</v>
      </c>
      <c r="BO488" s="5" t="s">
        <v>96</v>
      </c>
      <c r="BP488" s="5" t="s">
        <v>96</v>
      </c>
      <c r="BQ488" s="5">
        <v>4</v>
      </c>
      <c r="BR488" s="6" t="s">
        <v>96</v>
      </c>
      <c r="BS488" s="6" t="s">
        <v>97</v>
      </c>
      <c r="BT488" s="6" t="s">
        <v>97</v>
      </c>
      <c r="BU488" s="6" t="s">
        <v>96</v>
      </c>
      <c r="BV488" s="6" t="s">
        <v>97</v>
      </c>
      <c r="BW488" s="5">
        <v>0</v>
      </c>
      <c r="BX488" s="5">
        <v>0</v>
      </c>
      <c r="BY488" s="5">
        <v>0</v>
      </c>
      <c r="BZ488" s="5">
        <v>0</v>
      </c>
      <c r="CA488" s="5">
        <v>15</v>
      </c>
      <c r="CB488" s="6" t="s">
        <v>98</v>
      </c>
      <c r="CC488" s="6" t="s">
        <v>98</v>
      </c>
      <c r="CD488" s="6" t="s">
        <v>98</v>
      </c>
      <c r="CE488" s="6" t="s">
        <v>98</v>
      </c>
      <c r="CF488" s="6" t="s">
        <v>96</v>
      </c>
      <c r="CG488" s="6" t="s">
        <v>96</v>
      </c>
      <c r="CH488" s="6" t="s">
        <v>96</v>
      </c>
      <c r="CI488" s="6" t="s">
        <v>97</v>
      </c>
      <c r="CJ488" s="5">
        <v>0</v>
      </c>
      <c r="CK488" s="5">
        <v>0</v>
      </c>
      <c r="CL488" s="5">
        <v>17</v>
      </c>
      <c r="CM488" s="5">
        <v>0</v>
      </c>
      <c r="CN488" s="5">
        <v>3</v>
      </c>
      <c r="CO488" s="5">
        <v>0</v>
      </c>
    </row>
    <row r="489" spans="1:93" x14ac:dyDescent="0.3">
      <c r="A489" s="2" t="s">
        <v>444</v>
      </c>
      <c r="B489" s="2" t="s">
        <v>738</v>
      </c>
      <c r="C489" s="2" t="s">
        <v>744</v>
      </c>
      <c r="D489" s="2" t="s">
        <v>745</v>
      </c>
      <c r="E489" s="6" t="s">
        <v>95</v>
      </c>
      <c r="F489" s="5">
        <v>337</v>
      </c>
      <c r="G489" s="5">
        <v>31</v>
      </c>
      <c r="H489" s="5">
        <v>0</v>
      </c>
      <c r="I489" s="5">
        <v>0</v>
      </c>
      <c r="J489" s="5">
        <v>5</v>
      </c>
      <c r="K489" s="5">
        <v>26</v>
      </c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40</v>
      </c>
      <c r="S489" s="5">
        <v>297</v>
      </c>
      <c r="T489" s="5">
        <v>0</v>
      </c>
      <c r="U489" s="5">
        <v>0</v>
      </c>
      <c r="V489" s="5">
        <v>0</v>
      </c>
      <c r="W489" s="5">
        <v>0</v>
      </c>
      <c r="X489" s="5">
        <v>0</v>
      </c>
      <c r="Y489" s="5">
        <v>0</v>
      </c>
      <c r="Z489" s="5">
        <v>0</v>
      </c>
      <c r="AA489" s="6" t="s">
        <v>96</v>
      </c>
      <c r="AB489" s="6" t="s">
        <v>96</v>
      </c>
      <c r="AC489" s="7"/>
      <c r="AD489" s="7"/>
      <c r="AE489" s="7"/>
      <c r="AF489" s="7"/>
      <c r="AG489" s="7"/>
      <c r="AH489" s="7"/>
      <c r="AI489" s="6" t="s">
        <v>96</v>
      </c>
      <c r="AJ489" s="5"/>
      <c r="AK489" s="8">
        <v>7.0000000000000007E-2</v>
      </c>
      <c r="AL489" s="8">
        <v>0</v>
      </c>
      <c r="AM489" s="8">
        <v>0.35</v>
      </c>
      <c r="AN489" s="8">
        <v>0</v>
      </c>
      <c r="AO489" s="8">
        <v>0</v>
      </c>
      <c r="AP489" s="8">
        <v>0.57999999999999996</v>
      </c>
      <c r="AQ489" s="8">
        <v>0</v>
      </c>
      <c r="AR489" s="8">
        <v>0</v>
      </c>
      <c r="AS489" s="8">
        <v>0</v>
      </c>
      <c r="AT489" s="8">
        <v>0</v>
      </c>
      <c r="AU489" s="5">
        <v>100</v>
      </c>
      <c r="AV489" s="5">
        <v>100</v>
      </c>
      <c r="AW489" s="5">
        <v>0</v>
      </c>
      <c r="AX489" s="5">
        <v>0</v>
      </c>
      <c r="AY489" s="5">
        <v>0</v>
      </c>
      <c r="AZ489" s="5">
        <v>0</v>
      </c>
      <c r="BA489" s="5">
        <v>0</v>
      </c>
      <c r="BB489" s="5">
        <v>0</v>
      </c>
      <c r="BC489" s="5">
        <v>0</v>
      </c>
      <c r="BD489" s="5">
        <v>100</v>
      </c>
      <c r="BE489" s="5">
        <v>100</v>
      </c>
      <c r="BF489" s="5">
        <v>100</v>
      </c>
      <c r="BG489" s="5">
        <v>100</v>
      </c>
      <c r="BH489" s="5">
        <v>0</v>
      </c>
      <c r="BI489" s="5">
        <v>0</v>
      </c>
      <c r="BJ489" s="5">
        <v>0</v>
      </c>
      <c r="BK489" s="5">
        <v>0</v>
      </c>
      <c r="BL489" s="5">
        <v>100</v>
      </c>
      <c r="BM489" s="5">
        <v>2</v>
      </c>
      <c r="BN489" s="5">
        <v>2</v>
      </c>
      <c r="BO489" s="5" t="s">
        <v>97</v>
      </c>
      <c r="BP489" s="5" t="s">
        <v>96</v>
      </c>
      <c r="BQ489" s="5">
        <v>6</v>
      </c>
      <c r="BR489" s="6" t="s">
        <v>96</v>
      </c>
      <c r="BS489" s="6" t="s">
        <v>97</v>
      </c>
      <c r="BT489" s="6" t="s">
        <v>97</v>
      </c>
      <c r="BU489" s="6" t="s">
        <v>96</v>
      </c>
      <c r="BV489" s="6" t="s">
        <v>96</v>
      </c>
      <c r="BW489" s="5">
        <v>0</v>
      </c>
      <c r="BX489" s="5">
        <v>0</v>
      </c>
      <c r="BY489" s="5">
        <v>5</v>
      </c>
      <c r="BZ489" s="5">
        <v>0</v>
      </c>
      <c r="CA489" s="5">
        <v>15</v>
      </c>
      <c r="CB489" s="6" t="s">
        <v>98</v>
      </c>
      <c r="CC489" s="6" t="s">
        <v>98</v>
      </c>
      <c r="CD489" s="6" t="s">
        <v>96</v>
      </c>
      <c r="CE489" s="6" t="s">
        <v>98</v>
      </c>
      <c r="CF489" s="6" t="s">
        <v>96</v>
      </c>
      <c r="CG489" s="6" t="s">
        <v>97</v>
      </c>
      <c r="CH489" s="6" t="s">
        <v>97</v>
      </c>
      <c r="CI489" s="6" t="s">
        <v>97</v>
      </c>
      <c r="CJ489" s="5">
        <v>5</v>
      </c>
      <c r="CK489" s="5">
        <v>5</v>
      </c>
      <c r="CL489" s="5">
        <v>15</v>
      </c>
      <c r="CM489" s="5">
        <v>0</v>
      </c>
      <c r="CN489" s="5">
        <v>0</v>
      </c>
      <c r="CO489" s="5">
        <v>0</v>
      </c>
    </row>
    <row r="490" spans="1:93" x14ac:dyDescent="0.3">
      <c r="A490" s="2" t="s">
        <v>444</v>
      </c>
      <c r="B490" s="2" t="s">
        <v>738</v>
      </c>
      <c r="C490" s="2" t="s">
        <v>746</v>
      </c>
      <c r="D490" s="2" t="s">
        <v>747</v>
      </c>
      <c r="E490" s="6" t="s">
        <v>95</v>
      </c>
      <c r="F490" s="5">
        <v>177</v>
      </c>
      <c r="G490" s="5">
        <v>18</v>
      </c>
      <c r="H490" s="5">
        <v>0</v>
      </c>
      <c r="I490" s="5">
        <v>0</v>
      </c>
      <c r="J490" s="5">
        <v>14</v>
      </c>
      <c r="K490" s="5">
        <v>3</v>
      </c>
      <c r="L490" s="5">
        <v>1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170</v>
      </c>
      <c r="S490" s="5">
        <v>0</v>
      </c>
      <c r="T490" s="5">
        <v>7</v>
      </c>
      <c r="U490" s="5">
        <v>0</v>
      </c>
      <c r="V490" s="5">
        <v>0</v>
      </c>
      <c r="W490" s="5">
        <v>0</v>
      </c>
      <c r="X490" s="5">
        <v>0</v>
      </c>
      <c r="Y490" s="5">
        <v>0</v>
      </c>
      <c r="Z490" s="5">
        <v>0</v>
      </c>
      <c r="AA490" s="6" t="s">
        <v>96</v>
      </c>
      <c r="AB490" s="6" t="s">
        <v>97</v>
      </c>
      <c r="AC490" s="7"/>
      <c r="AD490" s="7"/>
      <c r="AE490" s="7"/>
      <c r="AF490" s="7"/>
      <c r="AG490" s="7"/>
      <c r="AH490" s="7"/>
      <c r="AI490" s="6" t="s">
        <v>96</v>
      </c>
      <c r="AJ490" s="5"/>
      <c r="AK490" s="8">
        <v>0.70000000000000007</v>
      </c>
      <c r="AL490" s="8">
        <v>0.19999999999999998</v>
      </c>
      <c r="AM490" s="8">
        <v>9.9999999999999992E-2</v>
      </c>
      <c r="AN490" s="8">
        <v>0</v>
      </c>
      <c r="AO490" s="8">
        <v>0</v>
      </c>
      <c r="AP490" s="8">
        <v>0</v>
      </c>
      <c r="AQ490" s="8">
        <v>0</v>
      </c>
      <c r="AR490" s="8">
        <v>0</v>
      </c>
      <c r="AS490" s="8">
        <v>0</v>
      </c>
      <c r="AT490" s="8">
        <v>0</v>
      </c>
      <c r="AU490" s="5">
        <v>100</v>
      </c>
      <c r="AV490" s="5">
        <v>99</v>
      </c>
      <c r="AW490" s="5">
        <v>1</v>
      </c>
      <c r="AX490" s="5">
        <v>0</v>
      </c>
      <c r="AY490" s="5">
        <v>0</v>
      </c>
      <c r="AZ490" s="5">
        <v>100</v>
      </c>
      <c r="BA490" s="5">
        <v>30</v>
      </c>
      <c r="BB490" s="5">
        <v>10</v>
      </c>
      <c r="BC490" s="5">
        <v>0</v>
      </c>
      <c r="BD490" s="5">
        <v>60</v>
      </c>
      <c r="BE490" s="5">
        <v>100</v>
      </c>
      <c r="BF490" s="5">
        <v>100</v>
      </c>
      <c r="BG490" s="5">
        <v>100</v>
      </c>
      <c r="BH490" s="5">
        <v>100</v>
      </c>
      <c r="BI490" s="5">
        <v>10</v>
      </c>
      <c r="BJ490" s="5">
        <v>0</v>
      </c>
      <c r="BK490" s="5">
        <v>10</v>
      </c>
      <c r="BL490" s="5">
        <v>90</v>
      </c>
      <c r="BM490" s="5">
        <v>90</v>
      </c>
      <c r="BN490" s="5">
        <v>2</v>
      </c>
      <c r="BO490" s="5" t="s">
        <v>96</v>
      </c>
      <c r="BP490" s="5" t="s">
        <v>96</v>
      </c>
      <c r="BQ490" s="5">
        <v>4</v>
      </c>
      <c r="BR490" s="6" t="s">
        <v>97</v>
      </c>
      <c r="BS490" s="6" t="s">
        <v>97</v>
      </c>
      <c r="BT490" s="6" t="s">
        <v>97</v>
      </c>
      <c r="BU490" s="6" t="s">
        <v>96</v>
      </c>
      <c r="BV490" s="6" t="s">
        <v>96</v>
      </c>
      <c r="BW490" s="5">
        <v>0</v>
      </c>
      <c r="BX490" s="5">
        <v>0</v>
      </c>
      <c r="BY490" s="5">
        <v>4</v>
      </c>
      <c r="BZ490" s="5">
        <v>4</v>
      </c>
      <c r="CA490" s="5">
        <v>10</v>
      </c>
      <c r="CB490" s="6" t="s">
        <v>98</v>
      </c>
      <c r="CC490" s="6" t="s">
        <v>98</v>
      </c>
      <c r="CD490" s="6" t="s">
        <v>96</v>
      </c>
      <c r="CE490" s="6" t="s">
        <v>96</v>
      </c>
      <c r="CF490" s="6" t="s">
        <v>96</v>
      </c>
      <c r="CG490" s="6" t="s">
        <v>96</v>
      </c>
      <c r="CH490" s="6" t="s">
        <v>96</v>
      </c>
      <c r="CI490" s="6" t="s">
        <v>97</v>
      </c>
      <c r="CJ490" s="5">
        <v>4</v>
      </c>
      <c r="CK490" s="5">
        <v>6</v>
      </c>
      <c r="CL490" s="5">
        <v>10</v>
      </c>
      <c r="CM490" s="5">
        <v>0</v>
      </c>
      <c r="CN490" s="5">
        <v>6</v>
      </c>
      <c r="CO490" s="5">
        <v>0</v>
      </c>
    </row>
    <row r="491" spans="1:93" x14ac:dyDescent="0.3">
      <c r="A491" s="2" t="s">
        <v>444</v>
      </c>
      <c r="B491" s="2" t="s">
        <v>738</v>
      </c>
      <c r="C491" s="2" t="s">
        <v>748</v>
      </c>
      <c r="D491" s="2" t="s">
        <v>749</v>
      </c>
      <c r="E491" s="6" t="s">
        <v>95</v>
      </c>
      <c r="F491" s="5">
        <v>85</v>
      </c>
      <c r="G491" s="5">
        <v>8</v>
      </c>
      <c r="H491" s="5">
        <v>0</v>
      </c>
      <c r="I491" s="5">
        <v>0</v>
      </c>
      <c r="J491" s="5">
        <v>0</v>
      </c>
      <c r="K491" s="5">
        <v>4</v>
      </c>
      <c r="L491" s="5">
        <v>3</v>
      </c>
      <c r="M491" s="5">
        <v>0</v>
      </c>
      <c r="N491" s="5">
        <v>0</v>
      </c>
      <c r="O491" s="5">
        <v>1</v>
      </c>
      <c r="P491" s="5">
        <v>0</v>
      </c>
      <c r="Q491" s="5">
        <v>0</v>
      </c>
      <c r="R491" s="5">
        <v>0</v>
      </c>
      <c r="S491" s="5">
        <v>40</v>
      </c>
      <c r="T491" s="5">
        <v>40</v>
      </c>
      <c r="U491" s="5">
        <v>0</v>
      </c>
      <c r="V491" s="5">
        <v>0</v>
      </c>
      <c r="W491" s="5">
        <v>5</v>
      </c>
      <c r="X491" s="5">
        <v>0</v>
      </c>
      <c r="Y491" s="5">
        <v>0</v>
      </c>
      <c r="Z491" s="5">
        <v>0</v>
      </c>
      <c r="AA491" s="6" t="s">
        <v>96</v>
      </c>
      <c r="AB491" s="6" t="s">
        <v>97</v>
      </c>
      <c r="AC491" s="7"/>
      <c r="AD491" s="7"/>
      <c r="AE491" s="7"/>
      <c r="AF491" s="7"/>
      <c r="AG491" s="7"/>
      <c r="AH491" s="7"/>
      <c r="AI491" s="6" t="s">
        <v>96</v>
      </c>
      <c r="AJ491" s="5"/>
      <c r="AK491" s="8">
        <v>0</v>
      </c>
      <c r="AL491" s="8">
        <v>1</v>
      </c>
      <c r="AM491" s="8">
        <v>0</v>
      </c>
      <c r="AN491" s="8">
        <v>0</v>
      </c>
      <c r="AO491" s="8">
        <v>0</v>
      </c>
      <c r="AP491" s="8">
        <v>0</v>
      </c>
      <c r="AQ491" s="8">
        <v>0</v>
      </c>
      <c r="AR491" s="8">
        <v>0</v>
      </c>
      <c r="AS491" s="8">
        <v>0</v>
      </c>
      <c r="AT491" s="8">
        <v>0</v>
      </c>
      <c r="AU491" s="5">
        <v>0</v>
      </c>
      <c r="AV491" s="5">
        <v>0</v>
      </c>
      <c r="AW491" s="5">
        <v>0</v>
      </c>
      <c r="AX491" s="5">
        <v>100</v>
      </c>
      <c r="AY491" s="5">
        <v>0</v>
      </c>
      <c r="AZ491" s="5">
        <v>0</v>
      </c>
      <c r="BA491" s="5">
        <v>0</v>
      </c>
      <c r="BB491" s="5">
        <v>0</v>
      </c>
      <c r="BC491" s="5">
        <v>0</v>
      </c>
      <c r="BD491" s="5">
        <v>100</v>
      </c>
      <c r="BE491" s="5">
        <v>100</v>
      </c>
      <c r="BF491" s="5">
        <v>100</v>
      </c>
      <c r="BG491" s="5">
        <v>100</v>
      </c>
      <c r="BH491" s="5">
        <v>100</v>
      </c>
      <c r="BI491" s="5">
        <v>0</v>
      </c>
      <c r="BJ491" s="5">
        <v>0</v>
      </c>
      <c r="BK491" s="5">
        <v>0</v>
      </c>
      <c r="BL491" s="5">
        <v>100</v>
      </c>
      <c r="BM491" s="5">
        <v>0</v>
      </c>
      <c r="BN491" s="5" t="s">
        <v>98</v>
      </c>
      <c r="BO491" s="5" t="s">
        <v>96</v>
      </c>
      <c r="BP491" s="5" t="s">
        <v>96</v>
      </c>
      <c r="BQ491" s="5">
        <v>6</v>
      </c>
      <c r="BR491" s="6" t="s">
        <v>96</v>
      </c>
      <c r="BS491" s="6" t="s">
        <v>97</v>
      </c>
      <c r="BT491" s="6" t="s">
        <v>96</v>
      </c>
      <c r="BU491" s="6" t="s">
        <v>97</v>
      </c>
      <c r="BV491" s="6" t="s">
        <v>97</v>
      </c>
      <c r="BW491" s="5">
        <v>2</v>
      </c>
      <c r="BX491" s="5">
        <v>8</v>
      </c>
      <c r="BY491" s="5">
        <v>8</v>
      </c>
      <c r="BZ491" s="5">
        <v>8</v>
      </c>
      <c r="CA491" s="5">
        <v>8</v>
      </c>
      <c r="CB491" s="6" t="s">
        <v>98</v>
      </c>
      <c r="CC491" s="6" t="s">
        <v>96</v>
      </c>
      <c r="CD491" s="6" t="s">
        <v>96</v>
      </c>
      <c r="CE491" s="6" t="s">
        <v>96</v>
      </c>
      <c r="CF491" s="6" t="s">
        <v>96</v>
      </c>
      <c r="CG491" s="6" t="s">
        <v>97</v>
      </c>
      <c r="CH491" s="6" t="s">
        <v>97</v>
      </c>
      <c r="CI491" s="6" t="s">
        <v>97</v>
      </c>
      <c r="CJ491" s="5">
        <v>8</v>
      </c>
      <c r="CK491" s="5">
        <v>8</v>
      </c>
      <c r="CL491" s="5">
        <v>8</v>
      </c>
      <c r="CM491" s="5">
        <v>1</v>
      </c>
      <c r="CN491" s="5">
        <v>9</v>
      </c>
      <c r="CO491" s="5">
        <v>2</v>
      </c>
    </row>
    <row r="492" spans="1:93" x14ac:dyDescent="0.3">
      <c r="A492" s="2" t="s">
        <v>444</v>
      </c>
      <c r="B492" s="2" t="s">
        <v>738</v>
      </c>
      <c r="C492" s="2" t="s">
        <v>750</v>
      </c>
      <c r="D492" s="2" t="s">
        <v>751</v>
      </c>
      <c r="E492" s="6" t="s">
        <v>95</v>
      </c>
      <c r="F492" s="5">
        <v>59</v>
      </c>
      <c r="G492" s="5">
        <v>12</v>
      </c>
      <c r="H492" s="5">
        <v>0</v>
      </c>
      <c r="I492" s="5">
        <v>0</v>
      </c>
      <c r="J492" s="5">
        <v>12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59</v>
      </c>
      <c r="S492" s="5">
        <v>0</v>
      </c>
      <c r="T492" s="5">
        <v>0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5">
        <v>0</v>
      </c>
      <c r="AA492" s="6" t="s">
        <v>96</v>
      </c>
      <c r="AB492" s="6" t="s">
        <v>97</v>
      </c>
      <c r="AC492" s="7"/>
      <c r="AD492" s="7"/>
      <c r="AE492" s="7"/>
      <c r="AF492" s="7"/>
      <c r="AG492" s="7"/>
      <c r="AH492" s="7"/>
      <c r="AI492" s="6" t="s">
        <v>96</v>
      </c>
      <c r="AJ492" s="5"/>
      <c r="AK492" s="8">
        <v>0</v>
      </c>
      <c r="AL492" s="8">
        <v>0.1</v>
      </c>
      <c r="AM492" s="8">
        <v>0</v>
      </c>
      <c r="AN492" s="8">
        <v>0.9</v>
      </c>
      <c r="AO492" s="8">
        <v>0</v>
      </c>
      <c r="AP492" s="8">
        <v>0</v>
      </c>
      <c r="AQ492" s="8">
        <v>0</v>
      </c>
      <c r="AR492" s="8">
        <v>0</v>
      </c>
      <c r="AS492" s="8">
        <v>0</v>
      </c>
      <c r="AT492" s="8">
        <v>0</v>
      </c>
      <c r="AU492" s="5">
        <v>0</v>
      </c>
      <c r="AV492" s="5">
        <v>0</v>
      </c>
      <c r="AW492" s="5">
        <v>0</v>
      </c>
      <c r="AX492" s="5">
        <v>100</v>
      </c>
      <c r="AY492" s="5">
        <v>0</v>
      </c>
      <c r="AZ492" s="5">
        <v>0</v>
      </c>
      <c r="BA492" s="5">
        <v>0</v>
      </c>
      <c r="BB492" s="5">
        <v>100</v>
      </c>
      <c r="BC492" s="5">
        <v>0</v>
      </c>
      <c r="BD492" s="5">
        <v>0</v>
      </c>
      <c r="BE492" s="5">
        <v>100</v>
      </c>
      <c r="BF492" s="5">
        <v>100</v>
      </c>
      <c r="BG492" s="5">
        <v>100</v>
      </c>
      <c r="BH492" s="5">
        <v>100</v>
      </c>
      <c r="BI492" s="5">
        <v>80</v>
      </c>
      <c r="BJ492" s="5">
        <v>0</v>
      </c>
      <c r="BK492" s="5">
        <v>50</v>
      </c>
      <c r="BL492" s="5">
        <v>50</v>
      </c>
      <c r="BM492" s="5">
        <v>100</v>
      </c>
      <c r="BN492" s="5">
        <v>2</v>
      </c>
      <c r="BO492" s="5" t="s">
        <v>96</v>
      </c>
      <c r="BP492" s="5" t="s">
        <v>96</v>
      </c>
      <c r="BQ492" s="5">
        <v>2</v>
      </c>
      <c r="BR492" s="6" t="s">
        <v>97</v>
      </c>
      <c r="BS492" s="6" t="s">
        <v>97</v>
      </c>
      <c r="BT492" s="6" t="s">
        <v>96</v>
      </c>
      <c r="BU492" s="6" t="s">
        <v>96</v>
      </c>
      <c r="BV492" s="6" t="s">
        <v>96</v>
      </c>
      <c r="BW492" s="5">
        <v>0.2</v>
      </c>
      <c r="BX492" s="5">
        <v>2</v>
      </c>
      <c r="BY492" s="5">
        <v>2</v>
      </c>
      <c r="BZ492" s="5">
        <v>2</v>
      </c>
      <c r="CA492" s="5">
        <v>2</v>
      </c>
      <c r="CB492" s="6" t="s">
        <v>98</v>
      </c>
      <c r="CC492" s="6" t="s">
        <v>367</v>
      </c>
      <c r="CD492" s="6" t="s">
        <v>96</v>
      </c>
      <c r="CE492" s="6" t="s">
        <v>96</v>
      </c>
      <c r="CF492" s="14" t="s">
        <v>366</v>
      </c>
      <c r="CG492" s="6" t="s">
        <v>367</v>
      </c>
      <c r="CH492" s="6" t="s">
        <v>97</v>
      </c>
      <c r="CI492" s="6" t="s">
        <v>97</v>
      </c>
      <c r="CJ492" s="5">
        <v>2</v>
      </c>
      <c r="CK492" s="5">
        <v>2</v>
      </c>
      <c r="CL492" s="5">
        <v>2</v>
      </c>
      <c r="CM492" s="5">
        <v>0</v>
      </c>
      <c r="CN492" s="5">
        <v>3</v>
      </c>
      <c r="CO492" s="5">
        <v>2</v>
      </c>
    </row>
    <row r="493" spans="1:93" x14ac:dyDescent="0.3">
      <c r="A493" s="2" t="s">
        <v>444</v>
      </c>
      <c r="B493" s="2" t="s">
        <v>738</v>
      </c>
      <c r="C493" s="2" t="s">
        <v>750</v>
      </c>
      <c r="D493" s="2" t="s">
        <v>752</v>
      </c>
      <c r="E493" s="6" t="s">
        <v>102</v>
      </c>
      <c r="F493" s="5">
        <v>37</v>
      </c>
      <c r="G493" s="5">
        <v>9</v>
      </c>
      <c r="H493" s="5">
        <v>0</v>
      </c>
      <c r="I493" s="5">
        <v>0</v>
      </c>
      <c r="J493" s="5">
        <v>9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37</v>
      </c>
      <c r="S493" s="5">
        <v>0</v>
      </c>
      <c r="T493" s="5">
        <v>0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5">
        <v>0</v>
      </c>
      <c r="AA493" s="6" t="s">
        <v>96</v>
      </c>
      <c r="AB493" s="6" t="s">
        <v>97</v>
      </c>
      <c r="AC493" s="7"/>
      <c r="AD493" s="7"/>
      <c r="AE493" s="7"/>
      <c r="AF493" s="7"/>
      <c r="AG493" s="7"/>
      <c r="AH493" s="7"/>
      <c r="AI493" s="6" t="s">
        <v>96</v>
      </c>
      <c r="AJ493" s="5"/>
      <c r="AK493" s="8">
        <v>0.8</v>
      </c>
      <c r="AL493" s="8">
        <v>0</v>
      </c>
      <c r="AM493" s="8">
        <v>0.2</v>
      </c>
      <c r="AN493" s="8">
        <v>0</v>
      </c>
      <c r="AO493" s="8">
        <v>0</v>
      </c>
      <c r="AP493" s="8">
        <v>0</v>
      </c>
      <c r="AQ493" s="8">
        <v>0</v>
      </c>
      <c r="AR493" s="8">
        <v>0</v>
      </c>
      <c r="AS493" s="8">
        <v>0</v>
      </c>
      <c r="AT493" s="8">
        <v>0</v>
      </c>
      <c r="AU493" s="5">
        <v>0</v>
      </c>
      <c r="AV493" s="5">
        <v>0</v>
      </c>
      <c r="AW493" s="5">
        <v>80</v>
      </c>
      <c r="AX493" s="5">
        <v>20</v>
      </c>
      <c r="AY493" s="5">
        <v>0</v>
      </c>
      <c r="AZ493" s="5">
        <v>0</v>
      </c>
      <c r="BA493" s="5">
        <v>0</v>
      </c>
      <c r="BB493" s="5">
        <v>100</v>
      </c>
      <c r="BC493" s="5">
        <v>0</v>
      </c>
      <c r="BD493" s="5">
        <v>0</v>
      </c>
      <c r="BE493" s="5">
        <v>100</v>
      </c>
      <c r="BF493" s="5">
        <v>100</v>
      </c>
      <c r="BG493" s="5">
        <v>100</v>
      </c>
      <c r="BH493" s="5">
        <v>100</v>
      </c>
      <c r="BI493" s="5">
        <v>80</v>
      </c>
      <c r="BJ493" s="5">
        <v>0</v>
      </c>
      <c r="BK493" s="5">
        <v>50</v>
      </c>
      <c r="BL493" s="5">
        <v>50</v>
      </c>
      <c r="BM493" s="5">
        <v>100</v>
      </c>
      <c r="BN493" s="5">
        <v>2</v>
      </c>
      <c r="BO493" s="5" t="s">
        <v>96</v>
      </c>
      <c r="BP493" s="5" t="s">
        <v>96</v>
      </c>
      <c r="BQ493" s="5">
        <v>2</v>
      </c>
      <c r="BR493" s="6" t="s">
        <v>97</v>
      </c>
      <c r="BS493" s="6" t="s">
        <v>97</v>
      </c>
      <c r="BT493" s="6" t="s">
        <v>96</v>
      </c>
      <c r="BU493" s="6" t="s">
        <v>97</v>
      </c>
      <c r="BV493" s="6" t="s">
        <v>97</v>
      </c>
      <c r="BW493" s="5">
        <v>0</v>
      </c>
      <c r="BX493" s="5">
        <v>2</v>
      </c>
      <c r="BY493" s="5">
        <v>2</v>
      </c>
      <c r="BZ493" s="5">
        <v>2</v>
      </c>
      <c r="CA493" s="5">
        <v>2</v>
      </c>
      <c r="CB493" s="6" t="s">
        <v>98</v>
      </c>
      <c r="CC493" s="6" t="s">
        <v>367</v>
      </c>
      <c r="CD493" s="6" t="s">
        <v>96</v>
      </c>
      <c r="CE493" s="6" t="s">
        <v>96</v>
      </c>
      <c r="CF493" s="14" t="s">
        <v>366</v>
      </c>
      <c r="CG493" s="6" t="s">
        <v>367</v>
      </c>
      <c r="CH493" s="6" t="s">
        <v>97</v>
      </c>
      <c r="CI493" s="6" t="s">
        <v>97</v>
      </c>
      <c r="CJ493" s="5">
        <v>2</v>
      </c>
      <c r="CK493" s="5">
        <v>2</v>
      </c>
      <c r="CL493" s="5">
        <v>2</v>
      </c>
      <c r="CM493" s="5">
        <v>0</v>
      </c>
      <c r="CN493" s="5">
        <v>3</v>
      </c>
      <c r="CO493" s="5">
        <v>2</v>
      </c>
    </row>
    <row r="494" spans="1:93" x14ac:dyDescent="0.3">
      <c r="A494" s="2" t="s">
        <v>444</v>
      </c>
      <c r="B494" s="2" t="s">
        <v>738</v>
      </c>
      <c r="C494" s="2" t="s">
        <v>753</v>
      </c>
      <c r="D494" s="2" t="s">
        <v>754</v>
      </c>
      <c r="E494" s="6" t="s">
        <v>95</v>
      </c>
      <c r="F494" s="5">
        <v>32</v>
      </c>
      <c r="G494" s="5">
        <v>5</v>
      </c>
      <c r="H494" s="5">
        <v>1</v>
      </c>
      <c r="I494" s="5">
        <v>5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32</v>
      </c>
      <c r="R494" s="5">
        <v>0</v>
      </c>
      <c r="S494" s="5">
        <v>0</v>
      </c>
      <c r="T494" s="5">
        <v>0</v>
      </c>
      <c r="U494" s="5">
        <v>0</v>
      </c>
      <c r="V494" s="5">
        <v>0</v>
      </c>
      <c r="W494" s="5">
        <v>0</v>
      </c>
      <c r="X494" s="5">
        <v>0</v>
      </c>
      <c r="Y494" s="5">
        <v>5</v>
      </c>
      <c r="Z494" s="5">
        <v>32</v>
      </c>
      <c r="AA494" s="6" t="s">
        <v>96</v>
      </c>
      <c r="AB494" s="6" t="s">
        <v>96</v>
      </c>
      <c r="AC494" s="7"/>
      <c r="AD494" s="7"/>
      <c r="AE494" s="7"/>
      <c r="AF494" s="7"/>
      <c r="AG494" s="7"/>
      <c r="AH494" s="7"/>
      <c r="AI494" s="6" t="s">
        <v>96</v>
      </c>
      <c r="AJ494" s="5"/>
      <c r="AK494" s="8">
        <v>0</v>
      </c>
      <c r="AL494" s="8">
        <v>1</v>
      </c>
      <c r="AM494" s="8">
        <v>0</v>
      </c>
      <c r="AN494" s="8">
        <v>0</v>
      </c>
      <c r="AO494" s="8">
        <v>0</v>
      </c>
      <c r="AP494" s="8">
        <v>0</v>
      </c>
      <c r="AQ494" s="8">
        <v>0</v>
      </c>
      <c r="AR494" s="8">
        <v>0</v>
      </c>
      <c r="AS494" s="8">
        <v>0</v>
      </c>
      <c r="AT494" s="8">
        <v>0</v>
      </c>
      <c r="AU494" s="5">
        <v>100</v>
      </c>
      <c r="AV494" s="5">
        <v>100</v>
      </c>
      <c r="AW494" s="5">
        <v>0</v>
      </c>
      <c r="AX494" s="5">
        <v>0</v>
      </c>
      <c r="AY494" s="5">
        <v>0</v>
      </c>
      <c r="AZ494" s="5">
        <v>0</v>
      </c>
      <c r="BA494" s="5">
        <v>0</v>
      </c>
      <c r="BB494" s="5">
        <v>0</v>
      </c>
      <c r="BC494" s="5">
        <v>0</v>
      </c>
      <c r="BD494" s="5">
        <v>100</v>
      </c>
      <c r="BE494" s="5">
        <v>100</v>
      </c>
      <c r="BF494" s="5">
        <v>100</v>
      </c>
      <c r="BG494" s="5">
        <v>100</v>
      </c>
      <c r="BH494" s="5">
        <v>0</v>
      </c>
      <c r="BI494" s="5">
        <v>0</v>
      </c>
      <c r="BJ494" s="5">
        <v>0</v>
      </c>
      <c r="BK494" s="5">
        <v>0</v>
      </c>
      <c r="BL494" s="5">
        <v>100</v>
      </c>
      <c r="BM494" s="5">
        <v>0</v>
      </c>
      <c r="BN494" s="5" t="s">
        <v>98</v>
      </c>
      <c r="BO494" s="5" t="s">
        <v>96</v>
      </c>
      <c r="BP494" s="5" t="s">
        <v>96</v>
      </c>
      <c r="BQ494" s="5">
        <v>2</v>
      </c>
      <c r="BR494" s="6" t="s">
        <v>97</v>
      </c>
      <c r="BS494" s="6" t="s">
        <v>97</v>
      </c>
      <c r="BT494" s="6" t="s">
        <v>97</v>
      </c>
      <c r="BU494" s="6" t="s">
        <v>96</v>
      </c>
      <c r="BV494" s="6" t="s">
        <v>96</v>
      </c>
      <c r="BW494" s="5">
        <v>1</v>
      </c>
      <c r="BX494" s="5">
        <v>1</v>
      </c>
      <c r="BY494" s="5">
        <v>1</v>
      </c>
      <c r="BZ494" s="5">
        <v>1</v>
      </c>
      <c r="CA494" s="5">
        <v>2</v>
      </c>
      <c r="CB494" s="6" t="s">
        <v>98</v>
      </c>
      <c r="CC494" s="6" t="s">
        <v>98</v>
      </c>
      <c r="CD494" s="6" t="s">
        <v>98</v>
      </c>
      <c r="CE494" s="6" t="s">
        <v>98</v>
      </c>
      <c r="CF494" s="6" t="s">
        <v>98</v>
      </c>
      <c r="CG494" s="6" t="s">
        <v>96</v>
      </c>
      <c r="CH494" s="6" t="s">
        <v>97</v>
      </c>
      <c r="CI494" s="6" t="s">
        <v>97</v>
      </c>
      <c r="CJ494" s="5">
        <v>0</v>
      </c>
      <c r="CK494" s="5">
        <v>0</v>
      </c>
      <c r="CL494" s="5">
        <v>0</v>
      </c>
      <c r="CM494" s="5">
        <v>0</v>
      </c>
      <c r="CN494" s="5">
        <v>0</v>
      </c>
      <c r="CO494" s="5">
        <v>0</v>
      </c>
    </row>
    <row r="495" spans="1:93" x14ac:dyDescent="0.3">
      <c r="A495" s="2" t="s">
        <v>444</v>
      </c>
      <c r="B495" s="2" t="s">
        <v>738</v>
      </c>
      <c r="C495" s="2" t="s">
        <v>753</v>
      </c>
      <c r="D495" s="2" t="s">
        <v>755</v>
      </c>
      <c r="E495" s="6" t="s">
        <v>95</v>
      </c>
      <c r="F495" s="5">
        <v>767</v>
      </c>
      <c r="G495" s="5">
        <v>51</v>
      </c>
      <c r="H495" s="5">
        <v>0</v>
      </c>
      <c r="I495" s="5">
        <v>0</v>
      </c>
      <c r="J495" s="5">
        <v>51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767</v>
      </c>
      <c r="S495" s="5">
        <v>0</v>
      </c>
      <c r="T495" s="5">
        <v>0</v>
      </c>
      <c r="U495" s="5">
        <v>0</v>
      </c>
      <c r="V495" s="5">
        <v>0</v>
      </c>
      <c r="W495" s="5">
        <v>0</v>
      </c>
      <c r="X495" s="5">
        <v>0</v>
      </c>
      <c r="Y495" s="5">
        <v>0</v>
      </c>
      <c r="Z495" s="5">
        <v>0</v>
      </c>
      <c r="AA495" s="6" t="s">
        <v>96</v>
      </c>
      <c r="AB495" s="6" t="s">
        <v>96</v>
      </c>
      <c r="AC495" s="7"/>
      <c r="AD495" s="7"/>
      <c r="AE495" s="7"/>
      <c r="AF495" s="7"/>
      <c r="AG495" s="7"/>
      <c r="AH495" s="7"/>
      <c r="AI495" s="6" t="s">
        <v>96</v>
      </c>
      <c r="AJ495" s="5"/>
      <c r="AK495" s="8">
        <v>0.85</v>
      </c>
      <c r="AL495" s="8">
        <v>0.05</v>
      </c>
      <c r="AM495" s="8">
        <v>0.05</v>
      </c>
      <c r="AN495" s="8">
        <v>0</v>
      </c>
      <c r="AO495" s="8">
        <v>0</v>
      </c>
      <c r="AP495" s="8">
        <v>0.05</v>
      </c>
      <c r="AQ495" s="8">
        <v>0</v>
      </c>
      <c r="AR495" s="8">
        <v>0</v>
      </c>
      <c r="AS495" s="8">
        <v>0</v>
      </c>
      <c r="AT495" s="8">
        <v>0</v>
      </c>
      <c r="AU495" s="5">
        <v>100</v>
      </c>
      <c r="AV495" s="5">
        <v>80</v>
      </c>
      <c r="AW495" s="5">
        <v>20</v>
      </c>
      <c r="AX495" s="5">
        <v>0</v>
      </c>
      <c r="AY495" s="5">
        <v>0</v>
      </c>
      <c r="AZ495" s="5">
        <v>0</v>
      </c>
      <c r="BA495" s="5">
        <v>0</v>
      </c>
      <c r="BB495" s="5">
        <v>0</v>
      </c>
      <c r="BC495" s="5">
        <v>0</v>
      </c>
      <c r="BD495" s="5">
        <v>100</v>
      </c>
      <c r="BE495" s="5">
        <v>100</v>
      </c>
      <c r="BF495" s="5">
        <v>70</v>
      </c>
      <c r="BG495" s="5">
        <v>100</v>
      </c>
      <c r="BH495" s="5">
        <v>0</v>
      </c>
      <c r="BI495" s="5">
        <v>0</v>
      </c>
      <c r="BJ495" s="5">
        <v>0</v>
      </c>
      <c r="BK495" s="5">
        <v>0</v>
      </c>
      <c r="BL495" s="5">
        <v>100</v>
      </c>
      <c r="BM495" s="5">
        <v>0</v>
      </c>
      <c r="BN495" s="5" t="s">
        <v>98</v>
      </c>
      <c r="BO495" s="5" t="s">
        <v>96</v>
      </c>
      <c r="BP495" s="5" t="s">
        <v>96</v>
      </c>
      <c r="BQ495" s="5">
        <v>3</v>
      </c>
      <c r="BR495" s="6" t="s">
        <v>97</v>
      </c>
      <c r="BS495" s="6" t="s">
        <v>97</v>
      </c>
      <c r="BT495" s="6" t="s">
        <v>97</v>
      </c>
      <c r="BU495" s="6" t="s">
        <v>96</v>
      </c>
      <c r="BV495" s="6" t="s">
        <v>96</v>
      </c>
      <c r="BW495" s="5">
        <v>1</v>
      </c>
      <c r="BX495" s="5">
        <v>1</v>
      </c>
      <c r="BY495" s="5">
        <v>1</v>
      </c>
      <c r="BZ495" s="5">
        <v>1</v>
      </c>
      <c r="CA495" s="5">
        <v>2</v>
      </c>
      <c r="CB495" s="6" t="s">
        <v>98</v>
      </c>
      <c r="CC495" s="6" t="s">
        <v>98</v>
      </c>
      <c r="CD495" s="6" t="s">
        <v>98</v>
      </c>
      <c r="CE495" s="6" t="s">
        <v>98</v>
      </c>
      <c r="CF495" s="6" t="s">
        <v>98</v>
      </c>
      <c r="CG495" s="6" t="s">
        <v>96</v>
      </c>
      <c r="CH495" s="6" t="s">
        <v>97</v>
      </c>
      <c r="CI495" s="6" t="s">
        <v>97</v>
      </c>
      <c r="CJ495" s="5">
        <v>0</v>
      </c>
      <c r="CK495" s="5">
        <v>1</v>
      </c>
      <c r="CL495" s="5">
        <v>1</v>
      </c>
      <c r="CM495" s="5">
        <v>0</v>
      </c>
      <c r="CN495" s="5">
        <v>0</v>
      </c>
      <c r="CO495" s="5">
        <v>0</v>
      </c>
    </row>
    <row r="496" spans="1:93" x14ac:dyDescent="0.3">
      <c r="A496" s="2" t="s">
        <v>444</v>
      </c>
      <c r="B496" s="2" t="s">
        <v>738</v>
      </c>
      <c r="C496" s="2" t="s">
        <v>753</v>
      </c>
      <c r="D496" s="2" t="s">
        <v>756</v>
      </c>
      <c r="E496" s="6" t="s">
        <v>95</v>
      </c>
      <c r="F496" s="5">
        <v>886</v>
      </c>
      <c r="G496" s="5">
        <v>69</v>
      </c>
      <c r="H496" s="5">
        <v>0</v>
      </c>
      <c r="I496" s="5">
        <v>0</v>
      </c>
      <c r="J496" s="5">
        <v>64</v>
      </c>
      <c r="K496" s="5">
        <v>0</v>
      </c>
      <c r="L496" s="5">
        <v>0</v>
      </c>
      <c r="M496" s="5">
        <v>0</v>
      </c>
      <c r="N496" s="5">
        <v>3</v>
      </c>
      <c r="O496" s="5">
        <v>0</v>
      </c>
      <c r="P496" s="5">
        <v>2</v>
      </c>
      <c r="Q496" s="5">
        <v>0</v>
      </c>
      <c r="R496" s="5">
        <v>848</v>
      </c>
      <c r="S496" s="5">
        <v>0</v>
      </c>
      <c r="T496" s="5">
        <v>0</v>
      </c>
      <c r="U496" s="5">
        <v>0</v>
      </c>
      <c r="V496" s="5">
        <v>23</v>
      </c>
      <c r="W496" s="5">
        <v>0</v>
      </c>
      <c r="X496" s="5">
        <v>15</v>
      </c>
      <c r="Y496" s="5">
        <v>0</v>
      </c>
      <c r="Z496" s="5">
        <v>0</v>
      </c>
      <c r="AA496" s="6" t="s">
        <v>96</v>
      </c>
      <c r="AB496" s="6" t="s">
        <v>96</v>
      </c>
      <c r="AC496" s="6" t="s">
        <v>96</v>
      </c>
      <c r="AD496" s="7"/>
      <c r="AE496" s="7"/>
      <c r="AF496" s="7"/>
      <c r="AG496" s="7"/>
      <c r="AH496" s="7"/>
      <c r="AI496" s="7"/>
      <c r="AJ496" s="5"/>
      <c r="AK496" s="8">
        <v>0.82653061224489799</v>
      </c>
      <c r="AL496" s="8">
        <v>0.13265306122448978</v>
      </c>
      <c r="AM496" s="8">
        <v>4.0816326530612242E-2</v>
      </c>
      <c r="AN496" s="8">
        <v>0</v>
      </c>
      <c r="AO496" s="8">
        <v>0</v>
      </c>
      <c r="AP496" s="8">
        <v>0</v>
      </c>
      <c r="AQ496" s="8">
        <v>0</v>
      </c>
      <c r="AR496" s="8">
        <v>0</v>
      </c>
      <c r="AS496" s="8">
        <v>0</v>
      </c>
      <c r="AT496" s="8">
        <v>0</v>
      </c>
      <c r="AU496" s="5">
        <v>100</v>
      </c>
      <c r="AV496" s="5">
        <v>5</v>
      </c>
      <c r="AW496" s="5">
        <v>1</v>
      </c>
      <c r="AX496" s="5">
        <v>93</v>
      </c>
      <c r="AY496" s="5">
        <v>1</v>
      </c>
      <c r="AZ496" s="5">
        <v>0</v>
      </c>
      <c r="BA496" s="5">
        <v>0</v>
      </c>
      <c r="BB496" s="5">
        <v>0</v>
      </c>
      <c r="BC496" s="5">
        <v>0</v>
      </c>
      <c r="BD496" s="5">
        <v>100</v>
      </c>
      <c r="BE496" s="5">
        <v>100</v>
      </c>
      <c r="BF496" s="5">
        <v>50</v>
      </c>
      <c r="BG496" s="5">
        <v>100</v>
      </c>
      <c r="BH496" s="5">
        <v>0</v>
      </c>
      <c r="BI496" s="5">
        <v>0</v>
      </c>
      <c r="BJ496" s="5">
        <v>0</v>
      </c>
      <c r="BK496" s="5">
        <v>0</v>
      </c>
      <c r="BL496" s="5">
        <v>100</v>
      </c>
      <c r="BM496" s="5">
        <v>0</v>
      </c>
      <c r="BN496" s="5" t="s">
        <v>98</v>
      </c>
      <c r="BO496" s="5" t="s">
        <v>96</v>
      </c>
      <c r="BP496" s="5" t="s">
        <v>96</v>
      </c>
      <c r="BQ496" s="5">
        <v>3</v>
      </c>
      <c r="BR496" s="6" t="s">
        <v>97</v>
      </c>
      <c r="BS496" s="6" t="s">
        <v>97</v>
      </c>
      <c r="BT496" s="6" t="s">
        <v>97</v>
      </c>
      <c r="BU496" s="6" t="s">
        <v>96</v>
      </c>
      <c r="BV496" s="6" t="s">
        <v>96</v>
      </c>
      <c r="BW496" s="5">
        <v>1</v>
      </c>
      <c r="BX496" s="5">
        <v>1</v>
      </c>
      <c r="BY496" s="5">
        <v>1</v>
      </c>
      <c r="BZ496" s="5">
        <v>1</v>
      </c>
      <c r="CA496" s="5">
        <v>2</v>
      </c>
      <c r="CB496" s="6" t="s">
        <v>98</v>
      </c>
      <c r="CC496" s="6" t="s">
        <v>98</v>
      </c>
      <c r="CD496" s="6" t="s">
        <v>98</v>
      </c>
      <c r="CE496" s="6" t="s">
        <v>98</v>
      </c>
      <c r="CF496" s="6" t="s">
        <v>98</v>
      </c>
      <c r="CG496" s="6" t="s">
        <v>96</v>
      </c>
      <c r="CH496" s="6" t="s">
        <v>97</v>
      </c>
      <c r="CI496" s="6" t="s">
        <v>97</v>
      </c>
      <c r="CJ496" s="5">
        <v>1</v>
      </c>
      <c r="CK496" s="5">
        <v>1</v>
      </c>
      <c r="CL496" s="5">
        <v>1</v>
      </c>
      <c r="CM496" s="5">
        <v>0</v>
      </c>
      <c r="CN496" s="5">
        <v>0</v>
      </c>
      <c r="CO496" s="5">
        <v>0</v>
      </c>
    </row>
    <row r="497" spans="1:404" x14ac:dyDescent="0.3">
      <c r="A497" s="2" t="s">
        <v>444</v>
      </c>
      <c r="B497" s="2" t="s">
        <v>738</v>
      </c>
      <c r="C497" s="2" t="s">
        <v>753</v>
      </c>
      <c r="D497" s="2" t="s">
        <v>757</v>
      </c>
      <c r="E497" s="6" t="s">
        <v>95</v>
      </c>
      <c r="F497" s="5">
        <v>165</v>
      </c>
      <c r="G497" s="5">
        <v>23</v>
      </c>
      <c r="H497" s="5">
        <v>1</v>
      </c>
      <c r="I497" s="5">
        <v>5</v>
      </c>
      <c r="J497" s="5">
        <v>18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5">
        <v>11</v>
      </c>
      <c r="R497" s="5">
        <v>154</v>
      </c>
      <c r="S497" s="5">
        <v>0</v>
      </c>
      <c r="T497" s="5">
        <v>0</v>
      </c>
      <c r="U497" s="5">
        <v>0</v>
      </c>
      <c r="V497" s="5">
        <v>0</v>
      </c>
      <c r="W497" s="5">
        <v>0</v>
      </c>
      <c r="X497" s="5">
        <v>0</v>
      </c>
      <c r="Y497" s="5">
        <v>5</v>
      </c>
      <c r="Z497" s="5">
        <v>11</v>
      </c>
      <c r="AA497" s="6" t="s">
        <v>96</v>
      </c>
      <c r="AB497" s="6" t="s">
        <v>96</v>
      </c>
      <c r="AC497" s="6" t="s">
        <v>96</v>
      </c>
      <c r="AD497" s="7"/>
      <c r="AE497" s="7"/>
      <c r="AF497" s="7"/>
      <c r="AG497" s="7"/>
      <c r="AH497" s="7"/>
      <c r="AI497" s="7"/>
      <c r="AJ497" s="5"/>
      <c r="AK497" s="8">
        <v>0.93</v>
      </c>
      <c r="AL497" s="8">
        <v>0.03</v>
      </c>
      <c r="AM497" s="8">
        <v>0.02</v>
      </c>
      <c r="AN497" s="8">
        <v>0</v>
      </c>
      <c r="AO497" s="8">
        <v>0</v>
      </c>
      <c r="AP497" s="8">
        <v>0</v>
      </c>
      <c r="AQ497" s="8">
        <v>0.02</v>
      </c>
      <c r="AR497" s="8">
        <v>0</v>
      </c>
      <c r="AS497" s="8">
        <v>0</v>
      </c>
      <c r="AT497" s="8">
        <v>0</v>
      </c>
      <c r="AU497" s="5">
        <v>100</v>
      </c>
      <c r="AV497" s="5">
        <v>10</v>
      </c>
      <c r="AW497" s="5">
        <v>0</v>
      </c>
      <c r="AX497" s="5">
        <v>0</v>
      </c>
      <c r="AY497" s="5">
        <v>90</v>
      </c>
      <c r="AZ497" s="5">
        <v>0</v>
      </c>
      <c r="BA497" s="5">
        <v>0</v>
      </c>
      <c r="BB497" s="5">
        <v>0</v>
      </c>
      <c r="BC497" s="5">
        <v>0</v>
      </c>
      <c r="BD497" s="5">
        <v>100</v>
      </c>
      <c r="BE497" s="5">
        <v>100</v>
      </c>
      <c r="BF497" s="5">
        <v>30</v>
      </c>
      <c r="BG497" s="5">
        <v>100</v>
      </c>
      <c r="BH497" s="5">
        <v>0</v>
      </c>
      <c r="BI497" s="5">
        <v>0</v>
      </c>
      <c r="BJ497" s="5">
        <v>0</v>
      </c>
      <c r="BK497" s="5">
        <v>0</v>
      </c>
      <c r="BL497" s="5">
        <v>100</v>
      </c>
      <c r="BM497" s="5">
        <v>1</v>
      </c>
      <c r="BN497" s="5">
        <v>4</v>
      </c>
      <c r="BO497" s="5" t="s">
        <v>96</v>
      </c>
      <c r="BP497" s="5" t="s">
        <v>96</v>
      </c>
      <c r="BQ497" s="5">
        <v>2</v>
      </c>
      <c r="BR497" s="6" t="s">
        <v>97</v>
      </c>
      <c r="BS497" s="6" t="s">
        <v>97</v>
      </c>
      <c r="BT497" s="6" t="s">
        <v>97</v>
      </c>
      <c r="BU497" s="6" t="s">
        <v>96</v>
      </c>
      <c r="BV497" s="6" t="s">
        <v>96</v>
      </c>
      <c r="BW497" s="5">
        <v>1</v>
      </c>
      <c r="BX497" s="5">
        <v>1</v>
      </c>
      <c r="BY497" s="5">
        <v>1</v>
      </c>
      <c r="BZ497" s="5">
        <v>1</v>
      </c>
      <c r="CA497" s="5">
        <v>2</v>
      </c>
      <c r="CB497" s="6" t="s">
        <v>98</v>
      </c>
      <c r="CC497" s="6" t="s">
        <v>98</v>
      </c>
      <c r="CD497" s="6" t="s">
        <v>98</v>
      </c>
      <c r="CE497" s="6" t="s">
        <v>98</v>
      </c>
      <c r="CF497" s="6" t="s">
        <v>98</v>
      </c>
      <c r="CG497" s="6" t="s">
        <v>96</v>
      </c>
      <c r="CH497" s="6" t="s">
        <v>97</v>
      </c>
      <c r="CI497" s="6" t="s">
        <v>97</v>
      </c>
      <c r="CJ497" s="5">
        <v>1</v>
      </c>
      <c r="CK497" s="5">
        <v>0</v>
      </c>
      <c r="CL497" s="5">
        <v>0</v>
      </c>
      <c r="CM497" s="5">
        <v>0</v>
      </c>
      <c r="CN497" s="5">
        <v>1</v>
      </c>
      <c r="CO497" s="5">
        <v>0</v>
      </c>
    </row>
    <row r="498" spans="1:404" x14ac:dyDescent="0.3">
      <c r="A498" s="2" t="s">
        <v>444</v>
      </c>
      <c r="B498" s="2" t="s">
        <v>738</v>
      </c>
      <c r="C498" s="2" t="s">
        <v>758</v>
      </c>
      <c r="D498" s="2" t="s">
        <v>759</v>
      </c>
      <c r="E498" s="6" t="s">
        <v>104</v>
      </c>
      <c r="F498" s="5">
        <v>994</v>
      </c>
      <c r="G498" s="5">
        <v>92</v>
      </c>
      <c r="H498" s="5">
        <v>24</v>
      </c>
      <c r="I498" s="5">
        <v>92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994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0</v>
      </c>
      <c r="X498" s="5">
        <v>0</v>
      </c>
      <c r="Y498" s="5">
        <v>0</v>
      </c>
      <c r="Z498" s="6">
        <v>0</v>
      </c>
      <c r="AA498" s="6" t="s">
        <v>96</v>
      </c>
      <c r="AB498" s="6" t="s">
        <v>97</v>
      </c>
      <c r="AC498" s="7"/>
      <c r="AD498" s="7"/>
      <c r="AE498" s="9" t="s">
        <v>96</v>
      </c>
      <c r="AF498" s="7"/>
      <c r="AG498" s="7"/>
      <c r="AH498" s="7"/>
      <c r="AI498" s="7"/>
      <c r="AJ498" s="5">
        <v>7000</v>
      </c>
      <c r="AK498" s="8">
        <v>0</v>
      </c>
      <c r="AL498" s="8">
        <v>1</v>
      </c>
      <c r="AM498" s="8">
        <v>0</v>
      </c>
      <c r="AN498" s="8">
        <v>0</v>
      </c>
      <c r="AO498" s="8">
        <v>0</v>
      </c>
      <c r="AP498" s="8">
        <v>0</v>
      </c>
      <c r="AQ498" s="8">
        <v>0</v>
      </c>
      <c r="AR498" s="8">
        <v>0</v>
      </c>
      <c r="AS498" s="8">
        <v>0</v>
      </c>
      <c r="AT498" s="8">
        <v>0</v>
      </c>
      <c r="AU498" s="5">
        <v>100</v>
      </c>
      <c r="AV498" s="5">
        <v>100</v>
      </c>
      <c r="AW498" s="5">
        <v>0</v>
      </c>
      <c r="AX498" s="5">
        <v>0</v>
      </c>
      <c r="AY498" s="5">
        <v>0</v>
      </c>
      <c r="AZ498" s="5">
        <v>100</v>
      </c>
      <c r="BA498" s="5">
        <v>100</v>
      </c>
      <c r="BB498" s="5">
        <v>0</v>
      </c>
      <c r="BC498" s="5">
        <v>0</v>
      </c>
      <c r="BD498" s="5">
        <v>0</v>
      </c>
      <c r="BE498" s="5">
        <v>100</v>
      </c>
      <c r="BF498" s="5">
        <v>100</v>
      </c>
      <c r="BG498" s="5">
        <v>100</v>
      </c>
      <c r="BH498" s="5">
        <v>0</v>
      </c>
      <c r="BI498" s="5">
        <v>0</v>
      </c>
      <c r="BJ498" s="5">
        <v>0</v>
      </c>
      <c r="BK498" s="5">
        <v>0</v>
      </c>
      <c r="BL498" s="5">
        <v>100</v>
      </c>
      <c r="BM498" s="5">
        <v>0</v>
      </c>
      <c r="BN498" s="5" t="s">
        <v>98</v>
      </c>
      <c r="BO498" s="5" t="s">
        <v>97</v>
      </c>
      <c r="BP498" s="5" t="s">
        <v>96</v>
      </c>
      <c r="BQ498" s="5">
        <v>1</v>
      </c>
      <c r="BR498" s="6" t="s">
        <v>97</v>
      </c>
      <c r="BS498" s="6" t="s">
        <v>97</v>
      </c>
      <c r="BT498" s="6" t="s">
        <v>97</v>
      </c>
      <c r="BU498" s="6" t="s">
        <v>97</v>
      </c>
      <c r="BV498" s="6" t="s">
        <v>97</v>
      </c>
      <c r="BW498" s="5">
        <v>7</v>
      </c>
      <c r="BX498" s="5">
        <v>0</v>
      </c>
      <c r="BY498" s="5">
        <v>7</v>
      </c>
      <c r="BZ498" s="5">
        <v>7</v>
      </c>
      <c r="CA498" s="5">
        <v>0</v>
      </c>
      <c r="CB498" s="6" t="s">
        <v>96</v>
      </c>
      <c r="CC498" s="6" t="s">
        <v>98</v>
      </c>
      <c r="CD498" s="6" t="s">
        <v>96</v>
      </c>
      <c r="CE498" s="6" t="s">
        <v>96</v>
      </c>
      <c r="CF498" s="6" t="s">
        <v>98</v>
      </c>
      <c r="CG498" s="6" t="s">
        <v>97</v>
      </c>
      <c r="CH498" s="6" t="s">
        <v>97</v>
      </c>
      <c r="CI498" s="6" t="s">
        <v>97</v>
      </c>
      <c r="CJ498" s="5">
        <v>11</v>
      </c>
      <c r="CK498" s="5">
        <v>11</v>
      </c>
      <c r="CL498" s="5">
        <v>14</v>
      </c>
      <c r="CM498" s="5">
        <v>0</v>
      </c>
      <c r="CN498" s="5">
        <v>11</v>
      </c>
      <c r="CO498" s="5">
        <v>0</v>
      </c>
    </row>
    <row r="499" spans="1:404" x14ac:dyDescent="0.3">
      <c r="A499" s="2" t="s">
        <v>444</v>
      </c>
      <c r="B499" s="2" t="s">
        <v>738</v>
      </c>
      <c r="C499" s="2" t="s">
        <v>1648</v>
      </c>
      <c r="D499" s="6" t="s">
        <v>1555</v>
      </c>
      <c r="E499" s="6" t="s">
        <v>102</v>
      </c>
      <c r="F499" s="6">
        <v>2921</v>
      </c>
      <c r="G499" s="72">
        <f>615*65%</f>
        <v>399.75</v>
      </c>
      <c r="H499" s="6" t="s">
        <v>98</v>
      </c>
      <c r="I499" s="6" t="s">
        <v>98</v>
      </c>
      <c r="J499" s="6" t="s">
        <v>98</v>
      </c>
      <c r="K499" s="6" t="s">
        <v>98</v>
      </c>
      <c r="L499" s="6" t="s">
        <v>98</v>
      </c>
      <c r="M499" s="6" t="s">
        <v>98</v>
      </c>
      <c r="N499" s="6" t="s">
        <v>98</v>
      </c>
      <c r="O499" s="6" t="s">
        <v>98</v>
      </c>
      <c r="P499" s="6" t="s">
        <v>98</v>
      </c>
      <c r="Q499" s="6" t="s">
        <v>98</v>
      </c>
      <c r="R499" s="6" t="s">
        <v>98</v>
      </c>
      <c r="S499" s="6" t="s">
        <v>98</v>
      </c>
      <c r="T499" s="6" t="s">
        <v>98</v>
      </c>
      <c r="U499" s="6" t="s">
        <v>98</v>
      </c>
      <c r="V499" s="6" t="s">
        <v>98</v>
      </c>
      <c r="W499" s="6" t="s">
        <v>98</v>
      </c>
      <c r="X499" s="6" t="s">
        <v>98</v>
      </c>
      <c r="Y499" s="6">
        <v>54</v>
      </c>
      <c r="Z499" s="6">
        <v>225</v>
      </c>
      <c r="AA499" s="6" t="s">
        <v>98</v>
      </c>
      <c r="AB499" s="6" t="s">
        <v>98</v>
      </c>
      <c r="AC499" s="7"/>
      <c r="AD499" s="7"/>
      <c r="AE499" s="7"/>
      <c r="AF499" s="7"/>
      <c r="AG499" s="7"/>
      <c r="AH499" s="7"/>
      <c r="AI499" s="6" t="s">
        <v>96</v>
      </c>
      <c r="AJ499" s="5"/>
      <c r="AK499" s="6" t="s">
        <v>98</v>
      </c>
      <c r="AL499" s="6" t="s">
        <v>98</v>
      </c>
      <c r="AM499" s="6" t="s">
        <v>98</v>
      </c>
      <c r="AN499" s="6" t="s">
        <v>98</v>
      </c>
      <c r="AO499" s="6" t="s">
        <v>98</v>
      </c>
      <c r="AP499" s="6" t="s">
        <v>98</v>
      </c>
      <c r="AQ499" s="6" t="s">
        <v>98</v>
      </c>
      <c r="AR499" s="6" t="s">
        <v>98</v>
      </c>
      <c r="AS499" s="6" t="s">
        <v>98</v>
      </c>
      <c r="AT499" s="6" t="s">
        <v>98</v>
      </c>
      <c r="AU499" s="6">
        <v>90</v>
      </c>
      <c r="AV499" s="6">
        <v>80</v>
      </c>
      <c r="AW499" s="6">
        <v>10</v>
      </c>
      <c r="AX499" s="6">
        <v>0</v>
      </c>
      <c r="AY499" s="6">
        <v>10</v>
      </c>
      <c r="AZ499" s="6">
        <v>30</v>
      </c>
      <c r="BA499" s="6">
        <v>28</v>
      </c>
      <c r="BB499" s="6">
        <v>47</v>
      </c>
      <c r="BC499" s="6">
        <v>0</v>
      </c>
      <c r="BD499" s="6">
        <v>25</v>
      </c>
      <c r="BE499" s="6">
        <v>100</v>
      </c>
      <c r="BF499" s="6">
        <v>95</v>
      </c>
      <c r="BG499" s="6">
        <v>98</v>
      </c>
      <c r="BH499" s="6">
        <v>50</v>
      </c>
      <c r="BI499" s="6">
        <v>35</v>
      </c>
      <c r="BJ499" s="6">
        <v>0</v>
      </c>
      <c r="BK499" s="6">
        <v>40</v>
      </c>
      <c r="BL499" s="6">
        <v>60</v>
      </c>
      <c r="BM499" s="6">
        <v>100</v>
      </c>
      <c r="BN499" s="6">
        <v>2</v>
      </c>
      <c r="BO499" s="6" t="s">
        <v>96</v>
      </c>
      <c r="BP499" s="6" t="s">
        <v>96</v>
      </c>
      <c r="BQ499" s="6">
        <v>12</v>
      </c>
      <c r="BR499" s="6" t="s">
        <v>96</v>
      </c>
      <c r="BS499" s="6" t="s">
        <v>96</v>
      </c>
      <c r="BT499" s="6" t="s">
        <v>97</v>
      </c>
      <c r="BU499" s="6" t="s">
        <v>96</v>
      </c>
      <c r="BV499" s="6" t="s">
        <v>96</v>
      </c>
      <c r="BW499" s="6">
        <v>0</v>
      </c>
      <c r="BX499" s="6">
        <v>0</v>
      </c>
      <c r="BY499" s="6">
        <v>0</v>
      </c>
      <c r="BZ499" s="6">
        <v>0</v>
      </c>
      <c r="CA499" s="6">
        <v>6</v>
      </c>
      <c r="CB499" s="6" t="s">
        <v>98</v>
      </c>
      <c r="CC499" s="6" t="s">
        <v>98</v>
      </c>
      <c r="CD499" s="6" t="s">
        <v>98</v>
      </c>
      <c r="CE499" s="6" t="s">
        <v>98</v>
      </c>
      <c r="CF499" s="6" t="s">
        <v>98</v>
      </c>
      <c r="CG499" s="6" t="s">
        <v>98</v>
      </c>
      <c r="CH499" s="6" t="s">
        <v>98</v>
      </c>
      <c r="CI499" s="6" t="s">
        <v>98</v>
      </c>
      <c r="CJ499" s="6">
        <v>0</v>
      </c>
      <c r="CK499" s="6">
        <v>0</v>
      </c>
      <c r="CL499" s="6">
        <v>7</v>
      </c>
      <c r="CM499" s="6">
        <v>0</v>
      </c>
      <c r="CN499" s="6">
        <v>0</v>
      </c>
      <c r="CO499" s="6">
        <v>0</v>
      </c>
      <c r="CP499" s="37"/>
      <c r="CQ499" s="37"/>
      <c r="CR499" s="37"/>
      <c r="CS499" s="37"/>
      <c r="CT499" s="37"/>
      <c r="CU499" s="37"/>
      <c r="CV499" s="37"/>
      <c r="CW499" s="37"/>
      <c r="CX499" s="37"/>
      <c r="CY499" s="37"/>
      <c r="CZ499" s="37"/>
      <c r="DA499" s="37"/>
      <c r="DB499" s="37"/>
      <c r="DC499" s="37"/>
      <c r="DD499" s="37"/>
      <c r="DE499" s="37"/>
      <c r="DF499" s="37"/>
      <c r="DG499" s="37"/>
      <c r="DH499" s="37"/>
      <c r="DI499" s="37"/>
      <c r="DJ499" s="37"/>
      <c r="DK499" s="37"/>
      <c r="DL499" s="37"/>
      <c r="DM499" s="37"/>
      <c r="DN499" s="37"/>
      <c r="DO499" s="37"/>
      <c r="DP499" s="37"/>
      <c r="DQ499" s="37"/>
      <c r="DR499" s="37"/>
      <c r="DS499" s="37"/>
      <c r="DT499" s="37"/>
      <c r="DU499" s="37"/>
      <c r="DV499" s="37"/>
      <c r="DW499" s="37"/>
      <c r="DX499" s="37"/>
      <c r="DY499" s="37"/>
      <c r="DZ499" s="37"/>
      <c r="EA499" s="37"/>
      <c r="EB499" s="37"/>
      <c r="EC499" s="37"/>
      <c r="ED499" s="37"/>
      <c r="EE499" s="37"/>
      <c r="EF499" s="37"/>
      <c r="EG499" s="37"/>
      <c r="EH499" s="37"/>
      <c r="EI499" s="37"/>
      <c r="EJ499" s="37"/>
      <c r="EK499" s="37"/>
      <c r="EL499" s="37"/>
      <c r="EM499" s="37"/>
      <c r="EN499" s="37"/>
      <c r="EO499" s="37"/>
      <c r="EP499" s="37"/>
      <c r="EQ499" s="37"/>
      <c r="ER499" s="37"/>
      <c r="ES499" s="37"/>
      <c r="ET499" s="37"/>
      <c r="EU499" s="37"/>
      <c r="EV499" s="37"/>
      <c r="EW499" s="37"/>
      <c r="EX499" s="37"/>
      <c r="EY499" s="37"/>
      <c r="EZ499" s="37"/>
      <c r="FA499" s="37"/>
      <c r="FB499" s="37"/>
      <c r="FC499" s="37"/>
      <c r="FD499" s="37"/>
      <c r="FE499" s="37"/>
      <c r="FF499" s="37"/>
      <c r="FG499" s="37"/>
      <c r="FH499" s="37"/>
      <c r="FI499" s="37"/>
      <c r="FJ499" s="37"/>
      <c r="FK499" s="37"/>
      <c r="FL499" s="37"/>
      <c r="FM499" s="37"/>
      <c r="FN499" s="37"/>
      <c r="FO499" s="37"/>
      <c r="FP499" s="37"/>
      <c r="FQ499" s="37"/>
      <c r="FR499" s="37"/>
      <c r="FS499" s="37"/>
      <c r="FT499" s="37"/>
      <c r="FU499" s="37"/>
      <c r="FV499" s="37"/>
      <c r="FW499" s="37"/>
      <c r="FX499" s="37"/>
      <c r="FY499" s="37"/>
      <c r="FZ499" s="37"/>
      <c r="GA499" s="37"/>
      <c r="GB499" s="37"/>
      <c r="GC499" s="37"/>
      <c r="GD499" s="37"/>
      <c r="GE499" s="37"/>
      <c r="GF499" s="37"/>
      <c r="GG499" s="37"/>
      <c r="GH499" s="37"/>
      <c r="GI499" s="37"/>
      <c r="GJ499" s="37"/>
      <c r="GK499" s="37"/>
      <c r="GL499" s="37"/>
      <c r="GM499" s="37"/>
      <c r="GN499" s="37"/>
      <c r="GO499" s="37"/>
      <c r="GP499" s="37"/>
      <c r="GQ499" s="37"/>
      <c r="GR499" s="37"/>
      <c r="GS499" s="37"/>
      <c r="GT499" s="37"/>
      <c r="GU499" s="37"/>
      <c r="GV499" s="37"/>
      <c r="GW499" s="37"/>
      <c r="GX499" s="37"/>
      <c r="GY499" s="37"/>
      <c r="GZ499" s="37"/>
      <c r="HA499" s="37"/>
      <c r="HB499" s="37"/>
      <c r="HC499" s="37"/>
      <c r="HD499" s="37"/>
      <c r="HE499" s="37"/>
      <c r="HF499" s="37"/>
      <c r="HG499" s="37"/>
      <c r="HH499" s="37"/>
      <c r="HI499" s="37"/>
      <c r="HJ499" s="37"/>
      <c r="HK499" s="37"/>
      <c r="HL499" s="37"/>
      <c r="HM499" s="37"/>
      <c r="HN499" s="37"/>
      <c r="HO499" s="37"/>
      <c r="HP499" s="37"/>
      <c r="HQ499" s="37"/>
      <c r="HR499" s="37"/>
      <c r="HS499" s="37"/>
      <c r="HT499" s="37"/>
      <c r="HU499" s="37"/>
      <c r="HV499" s="37"/>
      <c r="HW499" s="37"/>
      <c r="HX499" s="37"/>
      <c r="HY499" s="37"/>
      <c r="HZ499" s="37"/>
      <c r="IA499" s="37"/>
      <c r="IB499" s="37"/>
      <c r="IC499" s="37"/>
      <c r="ID499" s="37"/>
      <c r="IE499" s="37"/>
      <c r="IF499" s="37"/>
      <c r="IG499" s="37"/>
      <c r="IH499" s="37"/>
      <c r="II499" s="37"/>
      <c r="IJ499" s="37"/>
      <c r="IK499" s="37"/>
      <c r="IL499" s="37"/>
      <c r="IM499" s="37"/>
      <c r="IN499" s="37"/>
      <c r="IO499" s="37"/>
      <c r="IP499" s="37"/>
      <c r="IQ499" s="37"/>
      <c r="IR499" s="37"/>
      <c r="IS499" s="37"/>
      <c r="IT499" s="37"/>
      <c r="IU499" s="37"/>
      <c r="IV499" s="37"/>
      <c r="IW499" s="37"/>
      <c r="IX499" s="37"/>
      <c r="IY499" s="37"/>
      <c r="IZ499" s="37"/>
      <c r="JA499" s="37"/>
      <c r="JB499" s="37"/>
      <c r="JC499" s="37"/>
      <c r="JD499" s="37"/>
      <c r="JE499" s="37"/>
      <c r="JF499" s="37"/>
      <c r="JG499" s="37"/>
      <c r="JH499" s="37"/>
      <c r="JI499" s="37"/>
      <c r="JJ499" s="37"/>
      <c r="JK499" s="37"/>
      <c r="JL499" s="37"/>
      <c r="JM499" s="37"/>
      <c r="JN499" s="37"/>
      <c r="JO499" s="37"/>
      <c r="JP499" s="37"/>
      <c r="JQ499" s="37"/>
      <c r="JR499" s="37"/>
      <c r="JS499" s="37"/>
      <c r="JT499" s="37"/>
      <c r="JU499" s="37"/>
      <c r="JV499" s="37"/>
      <c r="JW499" s="37"/>
      <c r="JX499" s="37"/>
      <c r="JY499" s="37"/>
      <c r="JZ499" s="37"/>
      <c r="KA499" s="37"/>
      <c r="KB499" s="37"/>
      <c r="KC499" s="37"/>
      <c r="KD499" s="37"/>
      <c r="KE499" s="37"/>
      <c r="KF499" s="37"/>
      <c r="KG499" s="37"/>
      <c r="KH499" s="37"/>
      <c r="KI499" s="37"/>
      <c r="KJ499" s="37"/>
      <c r="KK499" s="37"/>
      <c r="KL499" s="37"/>
      <c r="KM499" s="37"/>
      <c r="KN499" s="37"/>
      <c r="KO499" s="37"/>
      <c r="KP499" s="37"/>
      <c r="KQ499" s="37"/>
      <c r="KR499" s="37"/>
      <c r="KS499" s="37"/>
      <c r="KT499" s="37"/>
      <c r="KU499" s="37"/>
      <c r="KV499" s="37"/>
      <c r="KW499" s="37"/>
      <c r="KX499" s="37"/>
      <c r="KY499" s="37"/>
      <c r="KZ499" s="37"/>
      <c r="LA499" s="37"/>
      <c r="LB499" s="37"/>
      <c r="LC499" s="37"/>
      <c r="LD499" s="37"/>
      <c r="LE499" s="37"/>
      <c r="LF499" s="37"/>
      <c r="LG499" s="37"/>
      <c r="LH499" s="37"/>
      <c r="LI499" s="37"/>
      <c r="LJ499" s="37"/>
      <c r="LK499" s="37"/>
      <c r="LL499" s="37"/>
      <c r="LM499" s="37"/>
      <c r="LN499" s="37"/>
      <c r="LO499" s="37"/>
      <c r="LP499" s="37"/>
      <c r="LQ499" s="37"/>
      <c r="LR499" s="37"/>
      <c r="LS499" s="37"/>
      <c r="LT499" s="37"/>
      <c r="LU499" s="37"/>
      <c r="LV499" s="37"/>
      <c r="LW499" s="37"/>
      <c r="LX499" s="37"/>
      <c r="LY499" s="37"/>
      <c r="LZ499" s="37"/>
      <c r="MA499" s="37"/>
      <c r="MB499" s="37"/>
      <c r="MC499" s="37"/>
      <c r="MD499" s="37"/>
      <c r="ME499" s="37"/>
      <c r="MF499" s="37"/>
      <c r="MG499" s="37"/>
      <c r="MH499" s="37"/>
      <c r="MI499" s="37"/>
      <c r="MJ499" s="37"/>
      <c r="MK499" s="37"/>
      <c r="ML499" s="37"/>
      <c r="MM499" s="37"/>
      <c r="MN499" s="37"/>
      <c r="MO499" s="37"/>
      <c r="MP499" s="37"/>
      <c r="MQ499" s="37"/>
      <c r="MR499" s="37"/>
      <c r="MS499" s="37"/>
      <c r="MT499" s="37"/>
      <c r="MU499" s="37"/>
      <c r="MV499" s="37"/>
      <c r="MW499" s="37"/>
      <c r="MX499" s="37"/>
      <c r="MY499" s="37"/>
      <c r="MZ499" s="37"/>
      <c r="NA499" s="37"/>
      <c r="NB499" s="37"/>
      <c r="NC499" s="37"/>
      <c r="ND499" s="37"/>
      <c r="NE499" s="37"/>
      <c r="NF499" s="37"/>
      <c r="NG499" s="37"/>
      <c r="NH499" s="37"/>
      <c r="NI499" s="37"/>
      <c r="NJ499" s="37"/>
      <c r="NK499" s="37"/>
      <c r="NL499" s="37"/>
      <c r="NM499" s="37"/>
      <c r="NN499" s="37"/>
      <c r="NO499" s="37"/>
      <c r="NP499" s="37"/>
      <c r="NQ499" s="37"/>
      <c r="NR499" s="37"/>
      <c r="NS499" s="37"/>
      <c r="NT499" s="37"/>
      <c r="NU499" s="37"/>
      <c r="NV499" s="37"/>
      <c r="NW499" s="37"/>
      <c r="NX499" s="37"/>
      <c r="NY499" s="37"/>
      <c r="NZ499" s="37"/>
      <c r="OA499" s="37"/>
      <c r="OB499" s="37"/>
      <c r="OC499" s="37"/>
      <c r="OD499" s="37"/>
      <c r="OE499" s="37"/>
      <c r="OF499" s="37"/>
      <c r="OG499" s="37"/>
      <c r="OH499" s="37"/>
      <c r="OI499" s="37"/>
      <c r="OJ499" s="37"/>
      <c r="OK499" s="37"/>
      <c r="OL499" s="37"/>
      <c r="OM499" s="37"/>
    </row>
    <row r="500" spans="1:404" x14ac:dyDescent="0.3">
      <c r="A500" s="2" t="s">
        <v>444</v>
      </c>
      <c r="B500" s="2" t="s">
        <v>738</v>
      </c>
      <c r="C500" s="2" t="s">
        <v>760</v>
      </c>
      <c r="D500" s="2" t="s">
        <v>761</v>
      </c>
      <c r="E500" s="6" t="s">
        <v>104</v>
      </c>
      <c r="F500" s="5">
        <v>93</v>
      </c>
      <c r="G500" s="5">
        <v>9</v>
      </c>
      <c r="H500" s="5">
        <v>0</v>
      </c>
      <c r="I500" s="5">
        <v>0</v>
      </c>
      <c r="J500" s="5">
        <v>4</v>
      </c>
      <c r="K500" s="5">
        <v>5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40</v>
      </c>
      <c r="S500" s="5">
        <v>53</v>
      </c>
      <c r="T500" s="5">
        <v>0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5">
        <v>0</v>
      </c>
      <c r="AA500" s="6" t="s">
        <v>96</v>
      </c>
      <c r="AB500" s="6" t="s">
        <v>96</v>
      </c>
      <c r="AC500" s="6" t="s">
        <v>96</v>
      </c>
      <c r="AD500" s="7"/>
      <c r="AE500" s="9" t="s">
        <v>96</v>
      </c>
      <c r="AF500" s="7"/>
      <c r="AG500" s="7"/>
      <c r="AH500" s="7"/>
      <c r="AI500" s="7"/>
      <c r="AJ500" s="5">
        <v>100</v>
      </c>
      <c r="AK500" s="8">
        <v>0.6</v>
      </c>
      <c r="AL500" s="8">
        <v>0</v>
      </c>
      <c r="AM500" s="8">
        <v>0.1</v>
      </c>
      <c r="AN500" s="8">
        <v>0.3</v>
      </c>
      <c r="AO500" s="8">
        <v>0</v>
      </c>
      <c r="AP500" s="8">
        <v>0</v>
      </c>
      <c r="AQ500" s="8">
        <v>0</v>
      </c>
      <c r="AR500" s="8">
        <v>0</v>
      </c>
      <c r="AS500" s="8">
        <v>0</v>
      </c>
      <c r="AT500" s="8">
        <v>0</v>
      </c>
      <c r="AU500" s="5">
        <v>0</v>
      </c>
      <c r="AV500" s="5">
        <v>0</v>
      </c>
      <c r="AW500" s="5">
        <v>0</v>
      </c>
      <c r="AX500" s="5">
        <v>100</v>
      </c>
      <c r="AY500" s="5">
        <v>0</v>
      </c>
      <c r="AZ500" s="5">
        <v>0</v>
      </c>
      <c r="BA500" s="5">
        <v>0</v>
      </c>
      <c r="BB500" s="5">
        <v>5</v>
      </c>
      <c r="BC500" s="5">
        <v>0</v>
      </c>
      <c r="BD500" s="5">
        <v>95</v>
      </c>
      <c r="BE500" s="5">
        <v>100</v>
      </c>
      <c r="BF500" s="5">
        <v>100</v>
      </c>
      <c r="BG500" s="5">
        <v>100</v>
      </c>
      <c r="BH500" s="5">
        <v>0</v>
      </c>
      <c r="BI500" s="5">
        <v>0</v>
      </c>
      <c r="BJ500" s="5">
        <v>0</v>
      </c>
      <c r="BK500" s="5">
        <v>0</v>
      </c>
      <c r="BL500" s="5">
        <v>100</v>
      </c>
      <c r="BM500" s="5">
        <v>100</v>
      </c>
      <c r="BN500" s="5">
        <v>2</v>
      </c>
      <c r="BO500" s="5" t="s">
        <v>96</v>
      </c>
      <c r="BP500" s="5" t="s">
        <v>96</v>
      </c>
      <c r="BQ500" s="5">
        <v>2</v>
      </c>
      <c r="BR500" s="6" t="s">
        <v>96</v>
      </c>
      <c r="BS500" s="6" t="s">
        <v>97</v>
      </c>
      <c r="BT500" s="6" t="s">
        <v>97</v>
      </c>
      <c r="BU500" s="6" t="s">
        <v>97</v>
      </c>
      <c r="BV500" s="6" t="s">
        <v>97</v>
      </c>
      <c r="BW500" s="5">
        <v>0</v>
      </c>
      <c r="BX500" s="5">
        <v>0</v>
      </c>
      <c r="BY500" s="5">
        <v>5</v>
      </c>
      <c r="BZ500" s="5">
        <v>0</v>
      </c>
      <c r="CA500" s="5">
        <v>20</v>
      </c>
      <c r="CB500" s="6" t="s">
        <v>98</v>
      </c>
      <c r="CC500" s="6" t="s">
        <v>98</v>
      </c>
      <c r="CD500" s="6" t="s">
        <v>96</v>
      </c>
      <c r="CE500" s="6" t="s">
        <v>98</v>
      </c>
      <c r="CF500" s="6" t="s">
        <v>96</v>
      </c>
      <c r="CG500" s="6" t="s">
        <v>96</v>
      </c>
      <c r="CH500" s="6" t="s">
        <v>96</v>
      </c>
      <c r="CI500" s="6" t="s">
        <v>97</v>
      </c>
      <c r="CJ500" s="5">
        <v>5</v>
      </c>
      <c r="CK500" s="5">
        <v>5</v>
      </c>
      <c r="CL500" s="5">
        <v>5</v>
      </c>
      <c r="CM500" s="5">
        <v>0</v>
      </c>
      <c r="CN500" s="5">
        <v>0</v>
      </c>
      <c r="CO500" s="5">
        <v>0</v>
      </c>
    </row>
    <row r="501" spans="1:404" x14ac:dyDescent="0.3">
      <c r="A501" s="2" t="s">
        <v>444</v>
      </c>
      <c r="B501" s="2" t="s">
        <v>738</v>
      </c>
      <c r="C501" s="2" t="s">
        <v>762</v>
      </c>
      <c r="D501" s="2" t="s">
        <v>763</v>
      </c>
      <c r="E501" s="6" t="s">
        <v>95</v>
      </c>
      <c r="F501" s="5">
        <v>362</v>
      </c>
      <c r="G501" s="5">
        <v>48</v>
      </c>
      <c r="H501" s="5">
        <v>0</v>
      </c>
      <c r="I501" s="5">
        <v>0</v>
      </c>
      <c r="J501" s="5">
        <v>11</v>
      </c>
      <c r="K501" s="5">
        <v>36</v>
      </c>
      <c r="L501" s="5">
        <v>1</v>
      </c>
      <c r="M501" s="5">
        <v>0</v>
      </c>
      <c r="N501" s="5">
        <v>0</v>
      </c>
      <c r="O501" s="5">
        <v>0</v>
      </c>
      <c r="P501" s="5">
        <v>0</v>
      </c>
      <c r="Q501" s="5">
        <v>0</v>
      </c>
      <c r="R501" s="5">
        <v>132</v>
      </c>
      <c r="S501" s="5">
        <v>212</v>
      </c>
      <c r="T501" s="5">
        <v>18</v>
      </c>
      <c r="U501" s="5">
        <v>0</v>
      </c>
      <c r="V501" s="5">
        <v>0</v>
      </c>
      <c r="W501" s="5">
        <v>0</v>
      </c>
      <c r="X501" s="5">
        <v>0</v>
      </c>
      <c r="Y501" s="5">
        <v>0</v>
      </c>
      <c r="Z501" s="5">
        <v>0</v>
      </c>
      <c r="AA501" s="6" t="s">
        <v>96</v>
      </c>
      <c r="AB501" s="6" t="s">
        <v>96</v>
      </c>
      <c r="AC501" s="7"/>
      <c r="AD501" s="7"/>
      <c r="AE501" s="7"/>
      <c r="AF501" s="7"/>
      <c r="AG501" s="7"/>
      <c r="AH501" s="7"/>
      <c r="AI501" s="6" t="s">
        <v>96</v>
      </c>
      <c r="AJ501" s="5"/>
      <c r="AK501" s="8">
        <v>0.25</v>
      </c>
      <c r="AL501" s="8">
        <v>0.2</v>
      </c>
      <c r="AM501" s="8">
        <v>0.3</v>
      </c>
      <c r="AN501" s="8">
        <v>0</v>
      </c>
      <c r="AO501" s="8">
        <v>0.25</v>
      </c>
      <c r="AP501" s="8">
        <v>0</v>
      </c>
      <c r="AQ501" s="8">
        <v>0</v>
      </c>
      <c r="AR501" s="8">
        <v>0</v>
      </c>
      <c r="AS501" s="8">
        <v>0</v>
      </c>
      <c r="AT501" s="8">
        <v>0</v>
      </c>
      <c r="AU501" s="5">
        <v>100</v>
      </c>
      <c r="AV501" s="5">
        <v>100</v>
      </c>
      <c r="AW501" s="5">
        <v>0</v>
      </c>
      <c r="AX501" s="5">
        <v>0</v>
      </c>
      <c r="AY501" s="5">
        <v>0</v>
      </c>
      <c r="AZ501" s="5">
        <v>0</v>
      </c>
      <c r="BA501" s="5">
        <v>0</v>
      </c>
      <c r="BB501" s="5">
        <v>0</v>
      </c>
      <c r="BC501" s="5">
        <v>0</v>
      </c>
      <c r="BD501" s="5">
        <v>100</v>
      </c>
      <c r="BE501" s="5">
        <v>80</v>
      </c>
      <c r="BF501" s="5">
        <v>40</v>
      </c>
      <c r="BG501" s="5">
        <v>50</v>
      </c>
      <c r="BH501" s="5">
        <v>5</v>
      </c>
      <c r="BI501" s="5">
        <v>5</v>
      </c>
      <c r="BJ501" s="5">
        <v>0</v>
      </c>
      <c r="BK501" s="5">
        <v>5</v>
      </c>
      <c r="BL501" s="5">
        <v>95</v>
      </c>
      <c r="BM501" s="5">
        <v>80</v>
      </c>
      <c r="BN501" s="5">
        <v>2</v>
      </c>
      <c r="BO501" s="5" t="s">
        <v>97</v>
      </c>
      <c r="BP501" s="5" t="s">
        <v>97</v>
      </c>
      <c r="BQ501" s="5" t="s">
        <v>98</v>
      </c>
      <c r="BR501" s="6" t="s">
        <v>96</v>
      </c>
      <c r="BS501" s="6" t="s">
        <v>97</v>
      </c>
      <c r="BT501" s="6" t="s">
        <v>97</v>
      </c>
      <c r="BU501" s="6" t="s">
        <v>97</v>
      </c>
      <c r="BV501" s="6" t="s">
        <v>97</v>
      </c>
      <c r="BW501" s="5">
        <v>1</v>
      </c>
      <c r="BX501" s="5">
        <v>1</v>
      </c>
      <c r="BY501" s="5">
        <v>6</v>
      </c>
      <c r="BZ501" s="5">
        <v>4</v>
      </c>
      <c r="CA501" s="5">
        <v>20</v>
      </c>
      <c r="CB501" s="6" t="s">
        <v>98</v>
      </c>
      <c r="CC501" s="6" t="s">
        <v>98</v>
      </c>
      <c r="CD501" s="6" t="s">
        <v>96</v>
      </c>
      <c r="CE501" s="6" t="s">
        <v>96</v>
      </c>
      <c r="CF501" s="6" t="s">
        <v>96</v>
      </c>
      <c r="CG501" s="6" t="s">
        <v>96</v>
      </c>
      <c r="CH501" s="6" t="s">
        <v>96</v>
      </c>
      <c r="CI501" s="6" t="s">
        <v>97</v>
      </c>
      <c r="CJ501" s="5">
        <v>6</v>
      </c>
      <c r="CK501" s="5">
        <v>6</v>
      </c>
      <c r="CL501" s="5">
        <v>20</v>
      </c>
      <c r="CM501" s="5">
        <v>0</v>
      </c>
      <c r="CN501" s="5">
        <v>14</v>
      </c>
      <c r="CO501" s="5">
        <v>0</v>
      </c>
    </row>
    <row r="502" spans="1:404" x14ac:dyDescent="0.3">
      <c r="A502" s="2" t="s">
        <v>444</v>
      </c>
      <c r="B502" s="2" t="s">
        <v>738</v>
      </c>
      <c r="C502" s="2" t="s">
        <v>764</v>
      </c>
      <c r="D502" s="2" t="s">
        <v>765</v>
      </c>
      <c r="E502" s="6" t="s">
        <v>104</v>
      </c>
      <c r="F502" s="5">
        <v>844</v>
      </c>
      <c r="G502" s="5">
        <v>192</v>
      </c>
      <c r="H502" s="5">
        <v>4</v>
      </c>
      <c r="I502" s="5">
        <v>59</v>
      </c>
      <c r="J502" s="5">
        <v>0</v>
      </c>
      <c r="K502" s="5">
        <v>0</v>
      </c>
      <c r="L502" s="5">
        <v>0</v>
      </c>
      <c r="M502" s="5">
        <v>0</v>
      </c>
      <c r="N502" s="5">
        <v>133</v>
      </c>
      <c r="O502" s="5">
        <v>0</v>
      </c>
      <c r="P502" s="5">
        <v>0</v>
      </c>
      <c r="Q502" s="5">
        <v>500</v>
      </c>
      <c r="R502" s="5">
        <v>0</v>
      </c>
      <c r="S502" s="5">
        <v>0</v>
      </c>
      <c r="T502" s="5">
        <v>0</v>
      </c>
      <c r="U502" s="5">
        <v>0</v>
      </c>
      <c r="V502" s="5">
        <v>344</v>
      </c>
      <c r="W502" s="5">
        <v>0</v>
      </c>
      <c r="X502" s="5">
        <v>0</v>
      </c>
      <c r="Y502" s="5">
        <v>59</v>
      </c>
      <c r="Z502" s="5">
        <v>500</v>
      </c>
      <c r="AA502" s="6" t="s">
        <v>96</v>
      </c>
      <c r="AB502" s="6" t="s">
        <v>97</v>
      </c>
      <c r="AC502" s="7"/>
      <c r="AD502" s="7"/>
      <c r="AE502" s="7"/>
      <c r="AF502" s="9" t="s">
        <v>96</v>
      </c>
      <c r="AG502" s="7"/>
      <c r="AH502" s="7"/>
      <c r="AI502" s="7"/>
      <c r="AJ502" s="5">
        <v>1200</v>
      </c>
      <c r="AK502" s="8">
        <v>0</v>
      </c>
      <c r="AL502" s="8">
        <v>1</v>
      </c>
      <c r="AM502" s="8">
        <v>0</v>
      </c>
      <c r="AN502" s="8">
        <v>0</v>
      </c>
      <c r="AO502" s="8">
        <v>0</v>
      </c>
      <c r="AP502" s="8">
        <v>0</v>
      </c>
      <c r="AQ502" s="8">
        <v>0</v>
      </c>
      <c r="AR502" s="8">
        <v>0</v>
      </c>
      <c r="AS502" s="8">
        <v>0</v>
      </c>
      <c r="AT502" s="8">
        <v>0</v>
      </c>
      <c r="AU502" s="5">
        <v>100</v>
      </c>
      <c r="AV502" s="5">
        <v>60</v>
      </c>
      <c r="AW502" s="5">
        <v>0</v>
      </c>
      <c r="AX502" s="5">
        <v>0</v>
      </c>
      <c r="AY502" s="5">
        <v>40</v>
      </c>
      <c r="AZ502" s="5">
        <v>100</v>
      </c>
      <c r="BA502" s="5">
        <v>70</v>
      </c>
      <c r="BB502" s="5">
        <v>0</v>
      </c>
      <c r="BC502" s="5">
        <v>0</v>
      </c>
      <c r="BD502" s="5">
        <v>30</v>
      </c>
      <c r="BE502" s="5">
        <v>100</v>
      </c>
      <c r="BF502" s="5">
        <v>100</v>
      </c>
      <c r="BG502" s="5">
        <v>100</v>
      </c>
      <c r="BH502" s="5">
        <v>100</v>
      </c>
      <c r="BI502" s="5">
        <v>0</v>
      </c>
      <c r="BJ502" s="5">
        <v>0</v>
      </c>
      <c r="BK502" s="5">
        <v>0</v>
      </c>
      <c r="BL502" s="5">
        <v>100</v>
      </c>
      <c r="BM502" s="5">
        <v>0</v>
      </c>
      <c r="BN502" s="5" t="s">
        <v>98</v>
      </c>
      <c r="BO502" s="5" t="s">
        <v>97</v>
      </c>
      <c r="BP502" s="5" t="s">
        <v>96</v>
      </c>
      <c r="BQ502" s="5">
        <v>5</v>
      </c>
      <c r="BR502" s="6" t="s">
        <v>97</v>
      </c>
      <c r="BS502" s="6" t="s">
        <v>96</v>
      </c>
      <c r="BT502" s="6" t="s">
        <v>96</v>
      </c>
      <c r="BU502" s="6" t="s">
        <v>97</v>
      </c>
      <c r="BV502" s="6" t="s">
        <v>97</v>
      </c>
      <c r="BW502" s="5">
        <v>0</v>
      </c>
      <c r="BX502" s="5">
        <v>1</v>
      </c>
      <c r="BY502" s="5">
        <v>1</v>
      </c>
      <c r="BZ502" s="5">
        <v>1</v>
      </c>
      <c r="CA502" s="6">
        <v>13</v>
      </c>
      <c r="CB502" s="6" t="s">
        <v>96</v>
      </c>
      <c r="CC502" s="6" t="s">
        <v>96</v>
      </c>
      <c r="CD502" s="6" t="s">
        <v>96</v>
      </c>
      <c r="CE502" s="6" t="s">
        <v>96</v>
      </c>
      <c r="CF502" s="6" t="s">
        <v>96</v>
      </c>
      <c r="CG502" s="6" t="s">
        <v>97</v>
      </c>
      <c r="CH502" s="6" t="s">
        <v>97</v>
      </c>
      <c r="CI502" s="6" t="s">
        <v>97</v>
      </c>
      <c r="CJ502" s="5">
        <v>0</v>
      </c>
      <c r="CK502" s="5">
        <v>0</v>
      </c>
      <c r="CL502" s="5">
        <v>15</v>
      </c>
      <c r="CM502" s="5">
        <v>0</v>
      </c>
      <c r="CN502" s="5">
        <v>0</v>
      </c>
      <c r="CO502" s="5">
        <v>0</v>
      </c>
    </row>
    <row r="503" spans="1:404" x14ac:dyDescent="0.3">
      <c r="A503" s="2" t="s">
        <v>444</v>
      </c>
      <c r="B503" s="2" t="s">
        <v>738</v>
      </c>
      <c r="C503" s="2" t="s">
        <v>764</v>
      </c>
      <c r="D503" s="2" t="s">
        <v>766</v>
      </c>
      <c r="E503" s="6" t="s">
        <v>95</v>
      </c>
      <c r="F503" s="5">
        <v>170</v>
      </c>
      <c r="G503" s="5">
        <v>29</v>
      </c>
      <c r="H503" s="5">
        <v>6</v>
      </c>
      <c r="I503" s="5">
        <v>29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170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5">
        <v>0</v>
      </c>
      <c r="X503" s="5">
        <v>0</v>
      </c>
      <c r="Y503" s="5">
        <v>29</v>
      </c>
      <c r="Z503" s="5">
        <v>170</v>
      </c>
      <c r="AA503" s="6" t="s">
        <v>96</v>
      </c>
      <c r="AB503" s="6" t="s">
        <v>97</v>
      </c>
      <c r="AC503" s="7"/>
      <c r="AD503" s="7"/>
      <c r="AE503" s="7"/>
      <c r="AF503" s="7"/>
      <c r="AG503" s="7"/>
      <c r="AH503" s="7"/>
      <c r="AI503" s="6" t="s">
        <v>96</v>
      </c>
      <c r="AJ503" s="5"/>
      <c r="AK503" s="8">
        <v>0</v>
      </c>
      <c r="AL503" s="8">
        <v>1</v>
      </c>
      <c r="AM503" s="8">
        <v>0</v>
      </c>
      <c r="AN503" s="8">
        <v>0</v>
      </c>
      <c r="AO503" s="8">
        <v>0</v>
      </c>
      <c r="AP503" s="8">
        <v>0</v>
      </c>
      <c r="AQ503" s="8">
        <v>0</v>
      </c>
      <c r="AR503" s="8">
        <v>0</v>
      </c>
      <c r="AS503" s="8">
        <v>0</v>
      </c>
      <c r="AT503" s="8">
        <v>0</v>
      </c>
      <c r="AU503" s="5">
        <v>100</v>
      </c>
      <c r="AV503" s="5">
        <v>70</v>
      </c>
      <c r="AW503" s="5">
        <v>0</v>
      </c>
      <c r="AX503" s="5">
        <v>0</v>
      </c>
      <c r="AY503" s="5">
        <v>30</v>
      </c>
      <c r="AZ503" s="5">
        <v>100</v>
      </c>
      <c r="BA503" s="5">
        <v>70</v>
      </c>
      <c r="BB503" s="5">
        <v>0</v>
      </c>
      <c r="BC503" s="5">
        <v>0</v>
      </c>
      <c r="BD503" s="5">
        <v>30</v>
      </c>
      <c r="BE503" s="5">
        <v>100</v>
      </c>
      <c r="BF503" s="5">
        <v>100</v>
      </c>
      <c r="BG503" s="5">
        <v>100</v>
      </c>
      <c r="BH503" s="5">
        <v>100</v>
      </c>
      <c r="BI503" s="5">
        <v>0</v>
      </c>
      <c r="BJ503" s="5">
        <v>0</v>
      </c>
      <c r="BK503" s="5">
        <v>0</v>
      </c>
      <c r="BL503" s="5">
        <v>100</v>
      </c>
      <c r="BM503" s="5">
        <v>0</v>
      </c>
      <c r="BN503" s="5" t="s">
        <v>98</v>
      </c>
      <c r="BO503" s="5" t="s">
        <v>97</v>
      </c>
      <c r="BP503" s="5" t="s">
        <v>96</v>
      </c>
      <c r="BQ503" s="5">
        <v>5</v>
      </c>
      <c r="BR503" s="6" t="s">
        <v>97</v>
      </c>
      <c r="BS503" s="6" t="s">
        <v>96</v>
      </c>
      <c r="BT503" s="6" t="s">
        <v>96</v>
      </c>
      <c r="BU503" s="6" t="s">
        <v>97</v>
      </c>
      <c r="BV503" s="6" t="s">
        <v>97</v>
      </c>
      <c r="BW503" s="5">
        <v>5</v>
      </c>
      <c r="BX503" s="5">
        <v>5</v>
      </c>
      <c r="BY503" s="5">
        <v>5</v>
      </c>
      <c r="BZ503" s="5">
        <v>5</v>
      </c>
      <c r="CA503" s="5">
        <v>15</v>
      </c>
      <c r="CB503" s="6" t="s">
        <v>96</v>
      </c>
      <c r="CC503" s="6" t="s">
        <v>96</v>
      </c>
      <c r="CD503" s="6" t="s">
        <v>96</v>
      </c>
      <c r="CE503" s="6" t="s">
        <v>96</v>
      </c>
      <c r="CF503" s="6" t="s">
        <v>96</v>
      </c>
      <c r="CG503" s="6" t="s">
        <v>97</v>
      </c>
      <c r="CH503" s="6" t="s">
        <v>97</v>
      </c>
      <c r="CI503" s="6" t="s">
        <v>97</v>
      </c>
      <c r="CJ503" s="5">
        <v>0</v>
      </c>
      <c r="CK503" s="5">
        <v>0</v>
      </c>
      <c r="CL503" s="5">
        <v>15</v>
      </c>
      <c r="CM503" s="5">
        <v>0</v>
      </c>
      <c r="CN503" s="5">
        <v>0</v>
      </c>
      <c r="CO503" s="5">
        <v>1</v>
      </c>
    </row>
    <row r="504" spans="1:404" x14ac:dyDescent="0.3">
      <c r="A504" s="2" t="s">
        <v>444</v>
      </c>
      <c r="B504" s="2" t="s">
        <v>738</v>
      </c>
      <c r="C504" s="2" t="s">
        <v>764</v>
      </c>
      <c r="D504" s="2" t="s">
        <v>767</v>
      </c>
      <c r="E504" s="6" t="s">
        <v>95</v>
      </c>
      <c r="F504" s="5">
        <v>234</v>
      </c>
      <c r="G504" s="5">
        <v>56</v>
      </c>
      <c r="H504" s="5">
        <v>3</v>
      </c>
      <c r="I504" s="5">
        <v>24</v>
      </c>
      <c r="J504" s="5">
        <v>0</v>
      </c>
      <c r="K504" s="5">
        <v>0</v>
      </c>
      <c r="L504" s="5">
        <v>0</v>
      </c>
      <c r="M504" s="5">
        <v>2</v>
      </c>
      <c r="N504" s="5">
        <v>30</v>
      </c>
      <c r="O504" s="5">
        <v>0</v>
      </c>
      <c r="P504" s="5">
        <v>0</v>
      </c>
      <c r="Q504" s="5">
        <v>150</v>
      </c>
      <c r="R504" s="5">
        <v>0</v>
      </c>
      <c r="S504" s="5">
        <v>0</v>
      </c>
      <c r="T504" s="5">
        <v>0</v>
      </c>
      <c r="U504" s="5">
        <v>20</v>
      </c>
      <c r="V504" s="5">
        <v>64</v>
      </c>
      <c r="W504" s="5">
        <v>0</v>
      </c>
      <c r="X504" s="5">
        <v>0</v>
      </c>
      <c r="Y504" s="5">
        <v>0</v>
      </c>
      <c r="Z504" s="5">
        <v>0</v>
      </c>
      <c r="AA504" s="6" t="s">
        <v>96</v>
      </c>
      <c r="AB504" s="6" t="s">
        <v>97</v>
      </c>
      <c r="AC504" s="7"/>
      <c r="AD504" s="7"/>
      <c r="AE504" s="7"/>
      <c r="AF504" s="7"/>
      <c r="AG504" s="7"/>
      <c r="AH504" s="7"/>
      <c r="AI504" s="6" t="s">
        <v>96</v>
      </c>
      <c r="AJ504" s="5"/>
      <c r="AK504" s="8">
        <v>0</v>
      </c>
      <c r="AL504" s="8">
        <v>0.7</v>
      </c>
      <c r="AM504" s="8">
        <v>0</v>
      </c>
      <c r="AN504" s="8">
        <v>0</v>
      </c>
      <c r="AO504" s="8">
        <v>0</v>
      </c>
      <c r="AP504" s="8">
        <v>0</v>
      </c>
      <c r="AQ504" s="8">
        <v>0</v>
      </c>
      <c r="AR504" s="8">
        <v>0</v>
      </c>
      <c r="AS504" s="8">
        <v>0.3</v>
      </c>
      <c r="AT504" s="8">
        <v>0</v>
      </c>
      <c r="AU504" s="5">
        <v>0</v>
      </c>
      <c r="AV504" s="5">
        <v>0</v>
      </c>
      <c r="AW504" s="5">
        <v>0</v>
      </c>
      <c r="AX504" s="5">
        <v>0</v>
      </c>
      <c r="AY504" s="5">
        <v>100</v>
      </c>
      <c r="AZ504" s="5">
        <v>100</v>
      </c>
      <c r="BA504" s="5">
        <v>0</v>
      </c>
      <c r="BB504" s="5">
        <v>0</v>
      </c>
      <c r="BC504" s="5">
        <v>0</v>
      </c>
      <c r="BD504" s="5">
        <v>100</v>
      </c>
      <c r="BE504" s="5">
        <v>100</v>
      </c>
      <c r="BF504" s="5">
        <v>50</v>
      </c>
      <c r="BG504" s="5">
        <v>100</v>
      </c>
      <c r="BH504" s="5">
        <v>100</v>
      </c>
      <c r="BI504" s="5">
        <v>0</v>
      </c>
      <c r="BJ504" s="5">
        <v>0</v>
      </c>
      <c r="BK504" s="5">
        <v>0</v>
      </c>
      <c r="BL504" s="5">
        <v>100</v>
      </c>
      <c r="BM504" s="5">
        <v>0</v>
      </c>
      <c r="BN504" s="5" t="s">
        <v>98</v>
      </c>
      <c r="BO504" s="5" t="s">
        <v>97</v>
      </c>
      <c r="BP504" s="5" t="s">
        <v>96</v>
      </c>
      <c r="BQ504" s="5">
        <v>5</v>
      </c>
      <c r="BR504" s="6" t="s">
        <v>97</v>
      </c>
      <c r="BS504" s="6" t="s">
        <v>96</v>
      </c>
      <c r="BT504" s="6" t="s">
        <v>96</v>
      </c>
      <c r="BU504" s="6" t="s">
        <v>97</v>
      </c>
      <c r="BV504" s="6" t="s">
        <v>97</v>
      </c>
      <c r="BW504" s="5">
        <v>5</v>
      </c>
      <c r="BX504" s="5">
        <v>5</v>
      </c>
      <c r="BY504" s="5">
        <v>5</v>
      </c>
      <c r="BZ504" s="5">
        <v>5</v>
      </c>
      <c r="CA504" s="5">
        <v>15</v>
      </c>
      <c r="CB504" s="6" t="s">
        <v>96</v>
      </c>
      <c r="CC504" s="6" t="s">
        <v>96</v>
      </c>
      <c r="CD504" s="6" t="s">
        <v>96</v>
      </c>
      <c r="CE504" s="6" t="s">
        <v>96</v>
      </c>
      <c r="CF504" s="6" t="s">
        <v>96</v>
      </c>
      <c r="CG504" s="6" t="s">
        <v>97</v>
      </c>
      <c r="CH504" s="6" t="s">
        <v>97</v>
      </c>
      <c r="CI504" s="6" t="s">
        <v>97</v>
      </c>
      <c r="CJ504" s="5">
        <v>0</v>
      </c>
      <c r="CK504" s="5">
        <v>0</v>
      </c>
      <c r="CL504" s="5">
        <v>15</v>
      </c>
      <c r="CM504" s="5">
        <v>0</v>
      </c>
      <c r="CN504" s="5">
        <v>0</v>
      </c>
      <c r="CO504" s="5">
        <v>0</v>
      </c>
    </row>
    <row r="505" spans="1:404" x14ac:dyDescent="0.3">
      <c r="A505" s="2" t="s">
        <v>444</v>
      </c>
      <c r="B505" s="2" t="s">
        <v>738</v>
      </c>
      <c r="C505" s="2" t="s">
        <v>768</v>
      </c>
      <c r="D505" s="2" t="s">
        <v>218</v>
      </c>
      <c r="E505" s="6" t="s">
        <v>95</v>
      </c>
      <c r="F505" s="5">
        <v>130</v>
      </c>
      <c r="G505" s="5">
        <v>16</v>
      </c>
      <c r="H505" s="5">
        <v>0</v>
      </c>
      <c r="I505" s="5">
        <v>0</v>
      </c>
      <c r="J505" s="5">
        <v>16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130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6" t="s">
        <v>96</v>
      </c>
      <c r="AB505" s="6" t="s">
        <v>97</v>
      </c>
      <c r="AC505" s="7"/>
      <c r="AD505" s="7"/>
      <c r="AE505" s="7"/>
      <c r="AF505" s="7"/>
      <c r="AG505" s="7"/>
      <c r="AH505" s="7"/>
      <c r="AI505" s="6" t="s">
        <v>96</v>
      </c>
      <c r="AJ505" s="5"/>
      <c r="AK505" s="8">
        <v>1</v>
      </c>
      <c r="AL505" s="8">
        <v>0</v>
      </c>
      <c r="AM505" s="8">
        <v>0</v>
      </c>
      <c r="AN505" s="8">
        <v>0</v>
      </c>
      <c r="AO505" s="8">
        <v>0</v>
      </c>
      <c r="AP505" s="8">
        <v>0</v>
      </c>
      <c r="AQ505" s="8">
        <v>0</v>
      </c>
      <c r="AR505" s="8">
        <v>0</v>
      </c>
      <c r="AS505" s="8">
        <v>0</v>
      </c>
      <c r="AT505" s="8">
        <v>0</v>
      </c>
      <c r="AU505" s="5">
        <v>100</v>
      </c>
      <c r="AV505" s="5">
        <v>100</v>
      </c>
      <c r="AW505" s="5">
        <v>0</v>
      </c>
      <c r="AX505" s="5">
        <v>0</v>
      </c>
      <c r="AY505" s="5">
        <v>0</v>
      </c>
      <c r="AZ505" s="5">
        <v>0</v>
      </c>
      <c r="BA505" s="5">
        <v>0</v>
      </c>
      <c r="BB505" s="5">
        <v>100</v>
      </c>
      <c r="BC505" s="5">
        <v>0</v>
      </c>
      <c r="BD505" s="5">
        <v>0</v>
      </c>
      <c r="BE505" s="5">
        <v>100</v>
      </c>
      <c r="BF505" s="5">
        <v>100</v>
      </c>
      <c r="BG505" s="5">
        <v>100</v>
      </c>
      <c r="BH505" s="5">
        <v>100</v>
      </c>
      <c r="BI505" s="5">
        <v>50</v>
      </c>
      <c r="BJ505" s="5">
        <v>0</v>
      </c>
      <c r="BK505" s="5">
        <v>50</v>
      </c>
      <c r="BL505" s="5">
        <v>50</v>
      </c>
      <c r="BM505" s="5">
        <v>100</v>
      </c>
      <c r="BN505" s="5">
        <v>2</v>
      </c>
      <c r="BO505" s="5" t="s">
        <v>96</v>
      </c>
      <c r="BP505" s="5" t="s">
        <v>96</v>
      </c>
      <c r="BQ505" s="5">
        <v>2</v>
      </c>
      <c r="BR505" s="6" t="s">
        <v>97</v>
      </c>
      <c r="BS505" s="6" t="s">
        <v>96</v>
      </c>
      <c r="BT505" s="6" t="s">
        <v>97</v>
      </c>
      <c r="BU505" s="6" t="s">
        <v>96</v>
      </c>
      <c r="BV505" s="6" t="s">
        <v>96</v>
      </c>
      <c r="BW505" s="5">
        <v>1</v>
      </c>
      <c r="BX505" s="5">
        <v>1</v>
      </c>
      <c r="BY505" s="5">
        <v>1</v>
      </c>
      <c r="BZ505" s="5">
        <v>5</v>
      </c>
      <c r="CA505" s="5">
        <v>5</v>
      </c>
      <c r="CB505" s="6" t="s">
        <v>96</v>
      </c>
      <c r="CC505" s="6" t="s">
        <v>97</v>
      </c>
      <c r="CD505" s="6" t="s">
        <v>96</v>
      </c>
      <c r="CE505" s="6" t="s">
        <v>97</v>
      </c>
      <c r="CF505" s="6" t="s">
        <v>96</v>
      </c>
      <c r="CG505" s="6" t="s">
        <v>97</v>
      </c>
      <c r="CH505" s="6" t="s">
        <v>97</v>
      </c>
      <c r="CI505" s="6" t="s">
        <v>97</v>
      </c>
      <c r="CJ505" s="5">
        <v>0</v>
      </c>
      <c r="CK505" s="5">
        <v>0</v>
      </c>
      <c r="CL505" s="5">
        <v>0</v>
      </c>
      <c r="CM505" s="5">
        <v>2</v>
      </c>
      <c r="CN505" s="5">
        <v>0</v>
      </c>
      <c r="CO505" s="5">
        <v>1</v>
      </c>
    </row>
    <row r="506" spans="1:404" s="37" customFormat="1" x14ac:dyDescent="0.3">
      <c r="A506" s="2" t="s">
        <v>444</v>
      </c>
      <c r="B506" s="2" t="s">
        <v>738</v>
      </c>
      <c r="C506" s="2" t="s">
        <v>768</v>
      </c>
      <c r="D506" s="2" t="s">
        <v>769</v>
      </c>
      <c r="E506" s="6" t="s">
        <v>102</v>
      </c>
      <c r="F506" s="5">
        <v>58</v>
      </c>
      <c r="G506" s="5">
        <v>8</v>
      </c>
      <c r="H506" s="5">
        <v>0</v>
      </c>
      <c r="I506" s="5">
        <v>0</v>
      </c>
      <c r="J506" s="5">
        <v>8</v>
      </c>
      <c r="K506" s="5">
        <v>0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58</v>
      </c>
      <c r="S506" s="5">
        <v>0</v>
      </c>
      <c r="T506" s="5">
        <v>0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0</v>
      </c>
      <c r="AA506" s="6" t="s">
        <v>96</v>
      </c>
      <c r="AB506" s="6" t="s">
        <v>97</v>
      </c>
      <c r="AC506" s="7"/>
      <c r="AD506" s="7"/>
      <c r="AE506" s="7"/>
      <c r="AF506" s="7"/>
      <c r="AG506" s="74"/>
      <c r="AH506" s="7"/>
      <c r="AI506" s="6" t="s">
        <v>96</v>
      </c>
      <c r="AJ506" s="5"/>
      <c r="AK506" s="8">
        <v>0.5</v>
      </c>
      <c r="AL506" s="8">
        <v>0</v>
      </c>
      <c r="AM506" s="8">
        <v>0</v>
      </c>
      <c r="AN506" s="8">
        <v>0.5</v>
      </c>
      <c r="AO506" s="8">
        <v>0</v>
      </c>
      <c r="AP506" s="8">
        <v>0</v>
      </c>
      <c r="AQ506" s="8">
        <v>0</v>
      </c>
      <c r="AR506" s="8">
        <v>0</v>
      </c>
      <c r="AS506" s="8">
        <v>0</v>
      </c>
      <c r="AT506" s="8">
        <v>0</v>
      </c>
      <c r="AU506" s="5">
        <v>100</v>
      </c>
      <c r="AV506" s="5">
        <v>100</v>
      </c>
      <c r="AW506" s="5">
        <v>0</v>
      </c>
      <c r="AX506" s="5">
        <v>0</v>
      </c>
      <c r="AY506" s="5">
        <v>0</v>
      </c>
      <c r="AZ506" s="5">
        <v>0</v>
      </c>
      <c r="BA506" s="5">
        <v>0</v>
      </c>
      <c r="BB506" s="5">
        <v>100</v>
      </c>
      <c r="BC506" s="5">
        <v>0</v>
      </c>
      <c r="BD506" s="5">
        <v>0</v>
      </c>
      <c r="BE506" s="5">
        <v>100</v>
      </c>
      <c r="BF506" s="5">
        <v>100</v>
      </c>
      <c r="BG506" s="5">
        <v>100</v>
      </c>
      <c r="BH506" s="5">
        <v>100</v>
      </c>
      <c r="BI506" s="5">
        <v>50</v>
      </c>
      <c r="BJ506" s="5">
        <v>0</v>
      </c>
      <c r="BK506" s="5">
        <v>30</v>
      </c>
      <c r="BL506" s="5">
        <v>70</v>
      </c>
      <c r="BM506" s="5">
        <v>100</v>
      </c>
      <c r="BN506" s="5">
        <v>2</v>
      </c>
      <c r="BO506" s="5" t="s">
        <v>96</v>
      </c>
      <c r="BP506" s="5" t="s">
        <v>96</v>
      </c>
      <c r="BQ506" s="5">
        <v>2</v>
      </c>
      <c r="BR506" s="6" t="s">
        <v>97</v>
      </c>
      <c r="BS506" s="6" t="s">
        <v>97</v>
      </c>
      <c r="BT506" s="6" t="s">
        <v>97</v>
      </c>
      <c r="BU506" s="6" t="s">
        <v>96</v>
      </c>
      <c r="BV506" s="6" t="s">
        <v>96</v>
      </c>
      <c r="BW506" s="5">
        <v>2</v>
      </c>
      <c r="BX506" s="5">
        <v>2</v>
      </c>
      <c r="BY506" s="5">
        <v>2</v>
      </c>
      <c r="BZ506" s="5">
        <v>5</v>
      </c>
      <c r="CA506" s="5">
        <v>5</v>
      </c>
      <c r="CB506" s="6" t="s">
        <v>98</v>
      </c>
      <c r="CC506" s="6" t="s">
        <v>98</v>
      </c>
      <c r="CD506" s="6" t="s">
        <v>98</v>
      </c>
      <c r="CE506" s="6" t="s">
        <v>97</v>
      </c>
      <c r="CF506" s="6" t="s">
        <v>96</v>
      </c>
      <c r="CG506" s="6" t="s">
        <v>97</v>
      </c>
      <c r="CH506" s="6" t="s">
        <v>97</v>
      </c>
      <c r="CI506" s="6" t="s">
        <v>97</v>
      </c>
      <c r="CJ506" s="5">
        <v>0</v>
      </c>
      <c r="CK506" s="5">
        <v>0</v>
      </c>
      <c r="CL506" s="5">
        <v>0</v>
      </c>
      <c r="CM506" s="5">
        <v>0</v>
      </c>
      <c r="CN506" s="5">
        <v>0</v>
      </c>
      <c r="CO506" s="5">
        <v>2</v>
      </c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</row>
    <row r="507" spans="1:404" x14ac:dyDescent="0.3">
      <c r="A507" s="2" t="s">
        <v>444</v>
      </c>
      <c r="B507" s="2" t="s">
        <v>738</v>
      </c>
      <c r="C507" s="2" t="s">
        <v>770</v>
      </c>
      <c r="D507" s="2" t="s">
        <v>110</v>
      </c>
      <c r="E507" s="6" t="s">
        <v>104</v>
      </c>
      <c r="F507" s="5">
        <v>2898</v>
      </c>
      <c r="G507" s="5">
        <v>348</v>
      </c>
      <c r="H507" s="5">
        <v>4</v>
      </c>
      <c r="I507" s="5">
        <v>32</v>
      </c>
      <c r="J507" s="5">
        <v>282</v>
      </c>
      <c r="K507" s="5">
        <v>30</v>
      </c>
      <c r="L507" s="5">
        <v>3</v>
      </c>
      <c r="M507" s="5">
        <v>1</v>
      </c>
      <c r="N507" s="5">
        <v>0</v>
      </c>
      <c r="O507" s="5">
        <v>0</v>
      </c>
      <c r="P507" s="5">
        <v>0</v>
      </c>
      <c r="Q507" s="5">
        <v>220</v>
      </c>
      <c r="R507" s="5">
        <v>2521</v>
      </c>
      <c r="S507" s="5">
        <v>130</v>
      </c>
      <c r="T507" s="5">
        <v>20</v>
      </c>
      <c r="U507" s="5">
        <v>7</v>
      </c>
      <c r="V507" s="5">
        <v>0</v>
      </c>
      <c r="W507" s="5">
        <v>0</v>
      </c>
      <c r="X507" s="5">
        <v>0</v>
      </c>
      <c r="Y507" s="5">
        <v>32</v>
      </c>
      <c r="Z507" s="5">
        <v>220</v>
      </c>
      <c r="AA507" s="6" t="s">
        <v>96</v>
      </c>
      <c r="AB507" s="6" t="s">
        <v>97</v>
      </c>
      <c r="AC507" s="7"/>
      <c r="AD507" s="6" t="s">
        <v>96</v>
      </c>
      <c r="AE507" s="7"/>
      <c r="AF507" s="7"/>
      <c r="AG507" s="7"/>
      <c r="AH507" s="7"/>
      <c r="AI507" s="7"/>
      <c r="AJ507" s="5">
        <v>150</v>
      </c>
      <c r="AK507" s="8">
        <v>0.68</v>
      </c>
      <c r="AL507" s="8">
        <v>0.08</v>
      </c>
      <c r="AM507" s="8">
        <v>0.02</v>
      </c>
      <c r="AN507" s="8">
        <v>0</v>
      </c>
      <c r="AO507" s="8">
        <v>0</v>
      </c>
      <c r="AP507" s="8">
        <v>0.1</v>
      </c>
      <c r="AQ507" s="8">
        <v>0.1</v>
      </c>
      <c r="AR507" s="8">
        <v>0.02</v>
      </c>
      <c r="AS507" s="8">
        <v>0</v>
      </c>
      <c r="AT507" s="8">
        <v>0</v>
      </c>
      <c r="AU507" s="5">
        <v>90</v>
      </c>
      <c r="AV507" s="5">
        <v>80</v>
      </c>
      <c r="AW507" s="5">
        <v>10</v>
      </c>
      <c r="AX507" s="5">
        <v>0</v>
      </c>
      <c r="AY507" s="5">
        <v>10</v>
      </c>
      <c r="AZ507" s="5">
        <v>90</v>
      </c>
      <c r="BA507" s="5">
        <v>60</v>
      </c>
      <c r="BB507" s="5">
        <v>10</v>
      </c>
      <c r="BC507" s="5">
        <v>0</v>
      </c>
      <c r="BD507" s="5">
        <v>30</v>
      </c>
      <c r="BE507" s="5">
        <v>100</v>
      </c>
      <c r="BF507" s="5">
        <v>70</v>
      </c>
      <c r="BG507" s="5">
        <v>85</v>
      </c>
      <c r="BH507" s="5">
        <v>60</v>
      </c>
      <c r="BI507" s="5">
        <v>40</v>
      </c>
      <c r="BJ507" s="5">
        <v>0</v>
      </c>
      <c r="BK507" s="5">
        <v>10</v>
      </c>
      <c r="BL507" s="5">
        <v>90</v>
      </c>
      <c r="BM507" s="5">
        <v>100</v>
      </c>
      <c r="BN507" s="5">
        <v>8</v>
      </c>
      <c r="BO507" s="5" t="s">
        <v>97</v>
      </c>
      <c r="BP507" s="5" t="s">
        <v>96</v>
      </c>
      <c r="BQ507" s="5">
        <v>48</v>
      </c>
      <c r="BR507" s="6" t="s">
        <v>97</v>
      </c>
      <c r="BS507" s="6" t="s">
        <v>97</v>
      </c>
      <c r="BT507" s="6" t="s">
        <v>97</v>
      </c>
      <c r="BU507" s="6" t="s">
        <v>96</v>
      </c>
      <c r="BV507" s="6" t="s">
        <v>96</v>
      </c>
      <c r="BW507" s="5">
        <v>0</v>
      </c>
      <c r="BX507" s="5">
        <v>0</v>
      </c>
      <c r="BY507" s="5">
        <v>1</v>
      </c>
      <c r="BZ507" s="5">
        <v>3</v>
      </c>
      <c r="CA507" s="5">
        <v>3</v>
      </c>
      <c r="CB507" s="6" t="s">
        <v>98</v>
      </c>
      <c r="CC507" s="6" t="s">
        <v>98</v>
      </c>
      <c r="CD507" s="6" t="s">
        <v>98</v>
      </c>
      <c r="CE507" s="6" t="s">
        <v>96</v>
      </c>
      <c r="CF507" s="6" t="s">
        <v>96</v>
      </c>
      <c r="CG507" s="6" t="s">
        <v>96</v>
      </c>
      <c r="CH507" s="6" t="s">
        <v>96</v>
      </c>
      <c r="CI507" s="6" t="s">
        <v>97</v>
      </c>
      <c r="CJ507" s="5">
        <v>1</v>
      </c>
      <c r="CK507" s="5">
        <v>1</v>
      </c>
      <c r="CL507" s="5">
        <v>3</v>
      </c>
      <c r="CM507" s="5">
        <v>0</v>
      </c>
      <c r="CN507" s="5">
        <v>0</v>
      </c>
      <c r="CO507" s="5">
        <v>1</v>
      </c>
    </row>
    <row r="508" spans="1:404" x14ac:dyDescent="0.3">
      <c r="A508" s="2" t="s">
        <v>444</v>
      </c>
      <c r="B508" s="2" t="s">
        <v>738</v>
      </c>
      <c r="C508" s="2" t="s">
        <v>738</v>
      </c>
      <c r="D508" s="2" t="s">
        <v>771</v>
      </c>
      <c r="E508" s="6" t="s">
        <v>104</v>
      </c>
      <c r="F508" s="5">
        <v>272</v>
      </c>
      <c r="G508" s="5">
        <v>27</v>
      </c>
      <c r="H508" s="5">
        <v>0</v>
      </c>
      <c r="I508" s="5">
        <v>0</v>
      </c>
      <c r="J508" s="5">
        <v>13</v>
      </c>
      <c r="K508" s="5">
        <v>5</v>
      </c>
      <c r="L508" s="5">
        <v>0</v>
      </c>
      <c r="M508" s="5">
        <v>0</v>
      </c>
      <c r="N508" s="5">
        <v>9</v>
      </c>
      <c r="O508" s="5">
        <v>0</v>
      </c>
      <c r="P508" s="5">
        <v>0</v>
      </c>
      <c r="Q508" s="5">
        <v>0</v>
      </c>
      <c r="R508" s="5">
        <v>236</v>
      </c>
      <c r="S508" s="5">
        <v>0</v>
      </c>
      <c r="T508" s="5">
        <v>0</v>
      </c>
      <c r="U508" s="5">
        <v>0</v>
      </c>
      <c r="V508" s="5">
        <v>36</v>
      </c>
      <c r="W508" s="5">
        <v>0</v>
      </c>
      <c r="X508" s="5">
        <v>0</v>
      </c>
      <c r="Y508" s="5">
        <v>0</v>
      </c>
      <c r="Z508" s="5">
        <v>0</v>
      </c>
      <c r="AA508" s="6" t="s">
        <v>96</v>
      </c>
      <c r="AB508" s="6" t="s">
        <v>97</v>
      </c>
      <c r="AC508" s="7"/>
      <c r="AD508" s="6" t="s">
        <v>96</v>
      </c>
      <c r="AE508" s="7"/>
      <c r="AF508" s="7"/>
      <c r="AG508" s="7"/>
      <c r="AH508" s="7"/>
      <c r="AI508" s="7"/>
      <c r="AJ508" s="5">
        <v>500</v>
      </c>
      <c r="AK508" s="8">
        <v>0.9</v>
      </c>
      <c r="AL508" s="8">
        <v>0</v>
      </c>
      <c r="AM508" s="8">
        <v>0.1</v>
      </c>
      <c r="AN508" s="8">
        <v>0</v>
      </c>
      <c r="AO508" s="8">
        <v>0</v>
      </c>
      <c r="AP508" s="8">
        <v>0</v>
      </c>
      <c r="AQ508" s="8">
        <v>0</v>
      </c>
      <c r="AR508" s="8">
        <v>0</v>
      </c>
      <c r="AS508" s="8">
        <v>0</v>
      </c>
      <c r="AT508" s="8">
        <v>0</v>
      </c>
      <c r="AU508" s="5">
        <v>0</v>
      </c>
      <c r="AV508" s="5">
        <v>0</v>
      </c>
      <c r="AW508" s="5">
        <v>0</v>
      </c>
      <c r="AX508" s="5">
        <v>100</v>
      </c>
      <c r="AY508" s="5">
        <v>0</v>
      </c>
      <c r="AZ508" s="5">
        <v>100</v>
      </c>
      <c r="BA508" s="5">
        <v>0</v>
      </c>
      <c r="BB508" s="5">
        <v>0</v>
      </c>
      <c r="BC508" s="5">
        <v>0</v>
      </c>
      <c r="BD508" s="5">
        <v>100</v>
      </c>
      <c r="BE508" s="5">
        <v>100</v>
      </c>
      <c r="BF508" s="5">
        <v>100</v>
      </c>
      <c r="BG508" s="5">
        <v>100</v>
      </c>
      <c r="BH508" s="5">
        <v>0</v>
      </c>
      <c r="BI508" s="5">
        <v>0</v>
      </c>
      <c r="BJ508" s="5">
        <v>0</v>
      </c>
      <c r="BK508" s="5">
        <v>0</v>
      </c>
      <c r="BL508" s="5">
        <v>100</v>
      </c>
      <c r="BM508" s="5">
        <v>100</v>
      </c>
      <c r="BN508" s="5">
        <v>2</v>
      </c>
      <c r="BO508" s="5" t="s">
        <v>97</v>
      </c>
      <c r="BP508" s="5" t="s">
        <v>96</v>
      </c>
      <c r="BQ508" s="5">
        <v>5</v>
      </c>
      <c r="BR508" s="6" t="s">
        <v>97</v>
      </c>
      <c r="BS508" s="6" t="s">
        <v>97</v>
      </c>
      <c r="BT508" s="6" t="s">
        <v>97</v>
      </c>
      <c r="BU508" s="6" t="s">
        <v>97</v>
      </c>
      <c r="BV508" s="6" t="s">
        <v>97</v>
      </c>
      <c r="BW508" s="5">
        <v>3</v>
      </c>
      <c r="BX508" s="5">
        <v>3</v>
      </c>
      <c r="BY508" s="5">
        <v>3</v>
      </c>
      <c r="BZ508" s="5">
        <v>4</v>
      </c>
      <c r="CA508" s="5">
        <v>3</v>
      </c>
      <c r="CB508" s="6" t="s">
        <v>96</v>
      </c>
      <c r="CC508" s="6" t="s">
        <v>96</v>
      </c>
      <c r="CD508" s="6" t="s">
        <v>96</v>
      </c>
      <c r="CE508" s="6" t="s">
        <v>97</v>
      </c>
      <c r="CF508" s="6" t="s">
        <v>97</v>
      </c>
      <c r="CG508" s="6" t="s">
        <v>97</v>
      </c>
      <c r="CH508" s="6" t="s">
        <v>97</v>
      </c>
      <c r="CI508" s="6" t="s">
        <v>97</v>
      </c>
      <c r="CJ508" s="5">
        <v>3</v>
      </c>
      <c r="CK508" s="5">
        <v>3</v>
      </c>
      <c r="CL508" s="5">
        <v>3</v>
      </c>
      <c r="CM508" s="5">
        <v>0</v>
      </c>
      <c r="CN508" s="5">
        <v>1</v>
      </c>
      <c r="CO508" s="5">
        <v>2</v>
      </c>
    </row>
    <row r="509" spans="1:404" x14ac:dyDescent="0.3">
      <c r="A509" s="2" t="s">
        <v>444</v>
      </c>
      <c r="B509" s="2" t="s">
        <v>738</v>
      </c>
      <c r="C509" s="2" t="s">
        <v>738</v>
      </c>
      <c r="D509" s="2" t="s">
        <v>772</v>
      </c>
      <c r="E509" s="6" t="s">
        <v>95</v>
      </c>
      <c r="F509" s="5">
        <v>387</v>
      </c>
      <c r="G509" s="5">
        <v>11</v>
      </c>
      <c r="H509" s="5">
        <v>0</v>
      </c>
      <c r="I509" s="5">
        <v>0</v>
      </c>
      <c r="J509" s="5">
        <v>5</v>
      </c>
      <c r="K509" s="5">
        <v>1</v>
      </c>
      <c r="L509" s="5">
        <v>0</v>
      </c>
      <c r="M509" s="5">
        <v>0</v>
      </c>
      <c r="N509" s="5">
        <v>5</v>
      </c>
      <c r="O509" s="5">
        <v>0</v>
      </c>
      <c r="P509" s="5">
        <v>0</v>
      </c>
      <c r="Q509" s="5">
        <v>0</v>
      </c>
      <c r="R509" s="5">
        <v>365</v>
      </c>
      <c r="S509" s="5">
        <v>0</v>
      </c>
      <c r="T509" s="5">
        <v>0</v>
      </c>
      <c r="U509" s="5">
        <v>0</v>
      </c>
      <c r="V509" s="5">
        <v>22</v>
      </c>
      <c r="W509" s="5">
        <v>0</v>
      </c>
      <c r="X509" s="5">
        <v>0</v>
      </c>
      <c r="Y509" s="5">
        <v>0</v>
      </c>
      <c r="Z509" s="5">
        <v>0</v>
      </c>
      <c r="AA509" s="6" t="s">
        <v>96</v>
      </c>
      <c r="AB509" s="6" t="s">
        <v>97</v>
      </c>
      <c r="AC509" s="7"/>
      <c r="AD509" s="7"/>
      <c r="AE509" s="7"/>
      <c r="AF509" s="7"/>
      <c r="AG509" s="7"/>
      <c r="AH509" s="7"/>
      <c r="AI509" s="6" t="s">
        <v>96</v>
      </c>
      <c r="AJ509" s="5"/>
      <c r="AK509" s="8">
        <v>0.9</v>
      </c>
      <c r="AL509" s="8">
        <v>0</v>
      </c>
      <c r="AM509" s="8">
        <v>0.1</v>
      </c>
      <c r="AN509" s="8">
        <v>0</v>
      </c>
      <c r="AO509" s="8">
        <v>0</v>
      </c>
      <c r="AP509" s="8">
        <v>0</v>
      </c>
      <c r="AQ509" s="8">
        <v>0</v>
      </c>
      <c r="AR509" s="8">
        <v>0</v>
      </c>
      <c r="AS509" s="8">
        <v>0</v>
      </c>
      <c r="AT509" s="8">
        <v>0</v>
      </c>
      <c r="AU509" s="5">
        <v>1</v>
      </c>
      <c r="AV509" s="5">
        <v>1</v>
      </c>
      <c r="AW509" s="5">
        <v>0</v>
      </c>
      <c r="AX509" s="5">
        <v>99</v>
      </c>
      <c r="AY509" s="5">
        <v>0</v>
      </c>
      <c r="AZ509" s="5">
        <v>100</v>
      </c>
      <c r="BA509" s="5">
        <v>0</v>
      </c>
      <c r="BB509" s="5">
        <v>0</v>
      </c>
      <c r="BC509" s="5">
        <v>0</v>
      </c>
      <c r="BD509" s="5">
        <v>100</v>
      </c>
      <c r="BE509" s="5">
        <v>100</v>
      </c>
      <c r="BF509" s="5">
        <v>100</v>
      </c>
      <c r="BG509" s="5">
        <v>100</v>
      </c>
      <c r="BH509" s="5">
        <v>0</v>
      </c>
      <c r="BI509" s="5">
        <v>0</v>
      </c>
      <c r="BJ509" s="5">
        <v>0</v>
      </c>
      <c r="BK509" s="5">
        <v>0</v>
      </c>
      <c r="BL509" s="5">
        <v>100</v>
      </c>
      <c r="BM509" s="5">
        <v>100</v>
      </c>
      <c r="BN509" s="5">
        <v>2</v>
      </c>
      <c r="BO509" s="5" t="s">
        <v>97</v>
      </c>
      <c r="BP509" s="5" t="s">
        <v>96</v>
      </c>
      <c r="BQ509" s="5">
        <v>5</v>
      </c>
      <c r="BR509" s="6" t="s">
        <v>96</v>
      </c>
      <c r="BS509" s="6" t="s">
        <v>96</v>
      </c>
      <c r="BT509" s="6" t="s">
        <v>97</v>
      </c>
      <c r="BU509" s="6" t="s">
        <v>97</v>
      </c>
      <c r="BV509" s="6" t="s">
        <v>97</v>
      </c>
      <c r="BW509" s="5">
        <v>2</v>
      </c>
      <c r="BX509" s="5">
        <v>2</v>
      </c>
      <c r="BY509" s="5">
        <v>2</v>
      </c>
      <c r="BZ509" s="5">
        <v>4</v>
      </c>
      <c r="CA509" s="5">
        <v>3</v>
      </c>
      <c r="CB509" s="6" t="s">
        <v>96</v>
      </c>
      <c r="CC509" s="6" t="s">
        <v>96</v>
      </c>
      <c r="CD509" s="6" t="s">
        <v>96</v>
      </c>
      <c r="CE509" s="6" t="s">
        <v>97</v>
      </c>
      <c r="CF509" s="6" t="s">
        <v>97</v>
      </c>
      <c r="CG509" s="6" t="s">
        <v>96</v>
      </c>
      <c r="CH509" s="6" t="s">
        <v>97</v>
      </c>
      <c r="CI509" s="6" t="s">
        <v>97</v>
      </c>
      <c r="CJ509" s="5">
        <v>2</v>
      </c>
      <c r="CK509" s="5">
        <v>2</v>
      </c>
      <c r="CL509" s="5">
        <v>2</v>
      </c>
      <c r="CM509" s="5">
        <v>0</v>
      </c>
      <c r="CN509" s="5">
        <v>1</v>
      </c>
      <c r="CO509" s="5">
        <v>2</v>
      </c>
    </row>
    <row r="510" spans="1:404" x14ac:dyDescent="0.3">
      <c r="A510" s="2" t="s">
        <v>444</v>
      </c>
      <c r="B510" s="2" t="s">
        <v>738</v>
      </c>
      <c r="C510" s="2" t="s">
        <v>738</v>
      </c>
      <c r="D510" s="2" t="s">
        <v>773</v>
      </c>
      <c r="E510" s="6" t="s">
        <v>95</v>
      </c>
      <c r="F510" s="5">
        <v>1275</v>
      </c>
      <c r="G510" s="5">
        <v>135</v>
      </c>
      <c r="H510" s="5">
        <v>10</v>
      </c>
      <c r="I510" s="5">
        <v>94</v>
      </c>
      <c r="J510" s="5">
        <v>18</v>
      </c>
      <c r="K510" s="5">
        <v>0</v>
      </c>
      <c r="L510" s="5">
        <v>0</v>
      </c>
      <c r="M510" s="5">
        <v>1</v>
      </c>
      <c r="N510" s="5">
        <v>21</v>
      </c>
      <c r="O510" s="5">
        <v>1</v>
      </c>
      <c r="P510" s="5">
        <v>0</v>
      </c>
      <c r="Q510" s="5">
        <v>861</v>
      </c>
      <c r="R510" s="5">
        <v>237</v>
      </c>
      <c r="S510" s="5">
        <v>0</v>
      </c>
      <c r="T510" s="5">
        <v>0</v>
      </c>
      <c r="U510" s="5">
        <v>5</v>
      </c>
      <c r="V510" s="5">
        <v>168</v>
      </c>
      <c r="W510" s="5">
        <v>4</v>
      </c>
      <c r="X510" s="5">
        <v>0</v>
      </c>
      <c r="Y510" s="5">
        <v>94</v>
      </c>
      <c r="Z510" s="5">
        <v>861</v>
      </c>
      <c r="AA510" s="6" t="s">
        <v>96</v>
      </c>
      <c r="AB510" s="6" t="s">
        <v>96</v>
      </c>
      <c r="AC510" s="7"/>
      <c r="AD510" s="7"/>
      <c r="AE510" s="7"/>
      <c r="AF510" s="7"/>
      <c r="AG510" s="7"/>
      <c r="AH510" s="7"/>
      <c r="AI510" s="6" t="s">
        <v>96</v>
      </c>
      <c r="AJ510" s="5"/>
      <c r="AK510" s="8">
        <v>0.05</v>
      </c>
      <c r="AL510" s="8">
        <v>0.9</v>
      </c>
      <c r="AM510" s="8">
        <v>0</v>
      </c>
      <c r="AN510" s="8">
        <v>0</v>
      </c>
      <c r="AO510" s="8">
        <v>0</v>
      </c>
      <c r="AP510" s="8">
        <v>0.05</v>
      </c>
      <c r="AQ510" s="8">
        <v>0</v>
      </c>
      <c r="AR510" s="8">
        <v>0</v>
      </c>
      <c r="AS510" s="8">
        <v>0</v>
      </c>
      <c r="AT510" s="8">
        <v>0</v>
      </c>
      <c r="AU510" s="5">
        <v>100</v>
      </c>
      <c r="AV510" s="5">
        <v>34</v>
      </c>
      <c r="AW510" s="5">
        <v>0</v>
      </c>
      <c r="AX510" s="5">
        <v>66</v>
      </c>
      <c r="AY510" s="5">
        <v>0</v>
      </c>
      <c r="AZ510" s="5">
        <v>100</v>
      </c>
      <c r="BA510" s="5">
        <v>100</v>
      </c>
      <c r="BB510" s="5">
        <v>0</v>
      </c>
      <c r="BC510" s="5">
        <v>0</v>
      </c>
      <c r="BD510" s="5">
        <v>0</v>
      </c>
      <c r="BE510" s="5">
        <v>100</v>
      </c>
      <c r="BF510" s="5">
        <v>60</v>
      </c>
      <c r="BG510" s="5">
        <v>100</v>
      </c>
      <c r="BH510" s="5">
        <v>0</v>
      </c>
      <c r="BI510" s="5">
        <v>0</v>
      </c>
      <c r="BJ510" s="5">
        <v>0</v>
      </c>
      <c r="BK510" s="5">
        <v>0</v>
      </c>
      <c r="BL510" s="5">
        <v>100</v>
      </c>
      <c r="BM510" s="5">
        <v>100</v>
      </c>
      <c r="BN510" s="5">
        <v>2</v>
      </c>
      <c r="BO510" s="5" t="s">
        <v>97</v>
      </c>
      <c r="BP510" s="5" t="s">
        <v>96</v>
      </c>
      <c r="BQ510" s="5">
        <v>5</v>
      </c>
      <c r="BR510" s="6" t="s">
        <v>96</v>
      </c>
      <c r="BS510" s="6" t="s">
        <v>97</v>
      </c>
      <c r="BT510" s="6" t="s">
        <v>97</v>
      </c>
      <c r="BU510" s="6" t="s">
        <v>97</v>
      </c>
      <c r="BV510" s="6" t="s">
        <v>97</v>
      </c>
      <c r="BW510" s="5">
        <v>0</v>
      </c>
      <c r="BX510" s="5">
        <v>1</v>
      </c>
      <c r="BY510" s="5">
        <v>1</v>
      </c>
      <c r="BZ510" s="5">
        <v>2</v>
      </c>
      <c r="CA510" s="5">
        <v>3</v>
      </c>
      <c r="CB510" s="6" t="s">
        <v>98</v>
      </c>
      <c r="CC510" s="6" t="s">
        <v>97</v>
      </c>
      <c r="CD510" s="6" t="s">
        <v>97</v>
      </c>
      <c r="CE510" s="6" t="s">
        <v>97</v>
      </c>
      <c r="CF510" s="6" t="s">
        <v>97</v>
      </c>
      <c r="CG510" s="6" t="s">
        <v>97</v>
      </c>
      <c r="CH510" s="6" t="s">
        <v>97</v>
      </c>
      <c r="CI510" s="6" t="s">
        <v>97</v>
      </c>
      <c r="CJ510" s="5">
        <v>1</v>
      </c>
      <c r="CK510" s="5">
        <v>1</v>
      </c>
      <c r="CL510" s="5">
        <v>1</v>
      </c>
      <c r="CM510" s="5">
        <v>1</v>
      </c>
      <c r="CN510" s="5">
        <v>3</v>
      </c>
      <c r="CO510" s="5">
        <v>0</v>
      </c>
    </row>
    <row r="511" spans="1:404" x14ac:dyDescent="0.3">
      <c r="A511" s="2" t="s">
        <v>444</v>
      </c>
      <c r="B511" s="2" t="s">
        <v>738</v>
      </c>
      <c r="C511" s="2" t="s">
        <v>774</v>
      </c>
      <c r="D511" s="2" t="s">
        <v>775</v>
      </c>
      <c r="E511" s="6" t="s">
        <v>95</v>
      </c>
      <c r="F511" s="5">
        <v>48</v>
      </c>
      <c r="G511" s="5">
        <v>12</v>
      </c>
      <c r="H511" s="5">
        <v>0</v>
      </c>
      <c r="I511" s="5">
        <v>0</v>
      </c>
      <c r="J511" s="5">
        <v>11</v>
      </c>
      <c r="K511" s="5">
        <v>1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44</v>
      </c>
      <c r="S511" s="5">
        <v>4</v>
      </c>
      <c r="T511" s="5">
        <v>0</v>
      </c>
      <c r="U511" s="5">
        <v>0</v>
      </c>
      <c r="V511" s="5">
        <v>0</v>
      </c>
      <c r="W511" s="5">
        <v>0</v>
      </c>
      <c r="X511" s="5">
        <v>0</v>
      </c>
      <c r="Y511" s="5">
        <v>0</v>
      </c>
      <c r="Z511" s="6">
        <v>0</v>
      </c>
      <c r="AA511" s="6" t="s">
        <v>96</v>
      </c>
      <c r="AB511" s="6" t="s">
        <v>97</v>
      </c>
      <c r="AC511" s="7"/>
      <c r="AD511" s="7"/>
      <c r="AE511" s="7"/>
      <c r="AF511" s="7"/>
      <c r="AG511" s="7"/>
      <c r="AH511" s="7"/>
      <c r="AI511" s="6" t="s">
        <v>96</v>
      </c>
      <c r="AJ511" s="5"/>
      <c r="AK511" s="8">
        <v>0.98</v>
      </c>
      <c r="AL511" s="8">
        <v>0</v>
      </c>
      <c r="AM511" s="8">
        <v>0.02</v>
      </c>
      <c r="AN511" s="8">
        <v>0</v>
      </c>
      <c r="AO511" s="8">
        <v>0</v>
      </c>
      <c r="AP511" s="8">
        <v>0</v>
      </c>
      <c r="AQ511" s="8">
        <v>0</v>
      </c>
      <c r="AR511" s="8">
        <v>0</v>
      </c>
      <c r="AS511" s="8">
        <v>0</v>
      </c>
      <c r="AT511" s="8">
        <v>0</v>
      </c>
      <c r="AU511" s="5">
        <v>100</v>
      </c>
      <c r="AV511" s="5">
        <v>100</v>
      </c>
      <c r="AW511" s="5">
        <v>0</v>
      </c>
      <c r="AX511" s="5">
        <v>0</v>
      </c>
      <c r="AY511" s="5">
        <v>0</v>
      </c>
      <c r="AZ511" s="5">
        <v>100</v>
      </c>
      <c r="BA511" s="5">
        <v>100</v>
      </c>
      <c r="BB511" s="5">
        <v>0</v>
      </c>
      <c r="BC511" s="5">
        <v>0</v>
      </c>
      <c r="BD511" s="5">
        <v>0</v>
      </c>
      <c r="BE511" s="5">
        <v>100</v>
      </c>
      <c r="BF511" s="5">
        <v>100</v>
      </c>
      <c r="BG511" s="5">
        <v>100</v>
      </c>
      <c r="BH511" s="5">
        <v>100</v>
      </c>
      <c r="BI511" s="5">
        <v>100</v>
      </c>
      <c r="BJ511" s="5">
        <v>0</v>
      </c>
      <c r="BK511" s="5">
        <v>100</v>
      </c>
      <c r="BL511" s="5">
        <v>0</v>
      </c>
      <c r="BM511" s="5">
        <v>100</v>
      </c>
      <c r="BN511" s="5">
        <v>2</v>
      </c>
      <c r="BO511" s="5" t="s">
        <v>97</v>
      </c>
      <c r="BP511" s="5" t="s">
        <v>97</v>
      </c>
      <c r="BQ511" s="5" t="s">
        <v>98</v>
      </c>
      <c r="BR511" s="6" t="s">
        <v>97</v>
      </c>
      <c r="BS511" s="6" t="s">
        <v>97</v>
      </c>
      <c r="BT511" s="6" t="s">
        <v>97</v>
      </c>
      <c r="BU511" s="6" t="s">
        <v>97</v>
      </c>
      <c r="BV511" s="6" t="s">
        <v>97</v>
      </c>
      <c r="BW511" s="5">
        <v>0</v>
      </c>
      <c r="BX511" s="5">
        <v>0</v>
      </c>
      <c r="BY511" s="5">
        <v>0</v>
      </c>
      <c r="BZ511" s="5">
        <v>2</v>
      </c>
      <c r="CA511" s="5">
        <v>20</v>
      </c>
      <c r="CB511" s="6" t="s">
        <v>98</v>
      </c>
      <c r="CC511" s="6" t="s">
        <v>98</v>
      </c>
      <c r="CD511" s="6" t="s">
        <v>98</v>
      </c>
      <c r="CE511" s="6" t="s">
        <v>98</v>
      </c>
      <c r="CF511" s="6" t="s">
        <v>96</v>
      </c>
      <c r="CG511" s="6" t="s">
        <v>96</v>
      </c>
      <c r="CH511" s="6" t="s">
        <v>96</v>
      </c>
      <c r="CI511" s="6" t="s">
        <v>97</v>
      </c>
      <c r="CJ511" s="5">
        <v>9</v>
      </c>
      <c r="CK511" s="5">
        <v>0</v>
      </c>
      <c r="CL511" s="5">
        <v>9</v>
      </c>
      <c r="CM511" s="5">
        <v>0</v>
      </c>
      <c r="CN511" s="5">
        <v>0</v>
      </c>
      <c r="CO511" s="5">
        <v>0</v>
      </c>
    </row>
    <row r="512" spans="1:404" x14ac:dyDescent="0.3">
      <c r="A512" s="2" t="s">
        <v>444</v>
      </c>
      <c r="B512" s="2" t="s">
        <v>738</v>
      </c>
      <c r="C512" s="2" t="s">
        <v>774</v>
      </c>
      <c r="D512" s="2" t="s">
        <v>726</v>
      </c>
      <c r="E512" s="6" t="s">
        <v>95</v>
      </c>
      <c r="F512" s="5">
        <v>223</v>
      </c>
      <c r="G512" s="5">
        <v>45</v>
      </c>
      <c r="H512" s="5">
        <v>0</v>
      </c>
      <c r="I512" s="5">
        <v>0</v>
      </c>
      <c r="J512" s="5">
        <v>44</v>
      </c>
      <c r="K512" s="5">
        <v>1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216</v>
      </c>
      <c r="S512" s="5">
        <v>7</v>
      </c>
      <c r="T512" s="5">
        <v>0</v>
      </c>
      <c r="U512" s="5">
        <v>0</v>
      </c>
      <c r="V512" s="5">
        <v>0</v>
      </c>
      <c r="W512" s="5">
        <v>0</v>
      </c>
      <c r="X512" s="5">
        <v>0</v>
      </c>
      <c r="Y512" s="5">
        <v>0</v>
      </c>
      <c r="Z512" s="6">
        <v>0</v>
      </c>
      <c r="AA512" s="6" t="s">
        <v>96</v>
      </c>
      <c r="AB512" s="6" t="s">
        <v>97</v>
      </c>
      <c r="AC512" s="7"/>
      <c r="AD512" s="7"/>
      <c r="AE512" s="7"/>
      <c r="AF512" s="7"/>
      <c r="AG512" s="7"/>
      <c r="AH512" s="7"/>
      <c r="AI512" s="6" t="s">
        <v>96</v>
      </c>
      <c r="AJ512" s="5"/>
      <c r="AK512" s="8">
        <v>0.98</v>
      </c>
      <c r="AL512" s="8">
        <v>0</v>
      </c>
      <c r="AM512" s="8">
        <v>0.02</v>
      </c>
      <c r="AN512" s="8">
        <v>0</v>
      </c>
      <c r="AO512" s="8">
        <v>0</v>
      </c>
      <c r="AP512" s="8">
        <v>0</v>
      </c>
      <c r="AQ512" s="8">
        <v>0</v>
      </c>
      <c r="AR512" s="8">
        <v>0</v>
      </c>
      <c r="AS512" s="8">
        <v>0</v>
      </c>
      <c r="AT512" s="8">
        <v>0</v>
      </c>
      <c r="AU512" s="5">
        <v>100</v>
      </c>
      <c r="AV512" s="5">
        <v>100</v>
      </c>
      <c r="AW512" s="5">
        <v>0</v>
      </c>
      <c r="AX512" s="5">
        <v>0</v>
      </c>
      <c r="AY512" s="5">
        <v>0</v>
      </c>
      <c r="AZ512" s="5">
        <v>100</v>
      </c>
      <c r="BA512" s="5">
        <v>100</v>
      </c>
      <c r="BB512" s="5">
        <v>0</v>
      </c>
      <c r="BC512" s="5">
        <v>0</v>
      </c>
      <c r="BD512" s="5">
        <v>0</v>
      </c>
      <c r="BE512" s="5">
        <v>100</v>
      </c>
      <c r="BF512" s="5">
        <v>100</v>
      </c>
      <c r="BG512" s="5">
        <v>100</v>
      </c>
      <c r="BH512" s="5">
        <v>100</v>
      </c>
      <c r="BI512" s="5">
        <v>100</v>
      </c>
      <c r="BJ512" s="5">
        <v>0</v>
      </c>
      <c r="BK512" s="5">
        <v>100</v>
      </c>
      <c r="BL512" s="5">
        <v>0</v>
      </c>
      <c r="BM512" s="5">
        <v>100</v>
      </c>
      <c r="BN512" s="5">
        <v>2</v>
      </c>
      <c r="BO512" s="5" t="s">
        <v>97</v>
      </c>
      <c r="BP512" s="5" t="s">
        <v>96</v>
      </c>
      <c r="BQ512" s="5">
        <v>2</v>
      </c>
      <c r="BR512" s="6" t="s">
        <v>97</v>
      </c>
      <c r="BS512" s="6" t="s">
        <v>97</v>
      </c>
      <c r="BT512" s="6" t="s">
        <v>97</v>
      </c>
      <c r="BU512" s="6" t="s">
        <v>97</v>
      </c>
      <c r="BV512" s="6" t="s">
        <v>96</v>
      </c>
      <c r="BW512" s="5">
        <v>0</v>
      </c>
      <c r="BX512" s="5">
        <v>0</v>
      </c>
      <c r="BY512" s="5">
        <v>0</v>
      </c>
      <c r="BZ512" s="5">
        <v>2</v>
      </c>
      <c r="CA512" s="5">
        <v>20</v>
      </c>
      <c r="CB512" s="6" t="s">
        <v>98</v>
      </c>
      <c r="CC512" s="6" t="s">
        <v>98</v>
      </c>
      <c r="CD512" s="6" t="s">
        <v>98</v>
      </c>
      <c r="CE512" s="6" t="s">
        <v>98</v>
      </c>
      <c r="CF512" s="6" t="s">
        <v>96</v>
      </c>
      <c r="CG512" s="6" t="s">
        <v>96</v>
      </c>
      <c r="CH512" s="6" t="s">
        <v>96</v>
      </c>
      <c r="CI512" s="6" t="s">
        <v>97</v>
      </c>
      <c r="CJ512" s="5">
        <v>9</v>
      </c>
      <c r="CK512" s="5">
        <v>0</v>
      </c>
      <c r="CL512" s="5">
        <v>9</v>
      </c>
      <c r="CM512" s="5">
        <v>0</v>
      </c>
      <c r="CN512" s="5">
        <v>0</v>
      </c>
      <c r="CO512" s="5">
        <v>0</v>
      </c>
    </row>
    <row r="513" spans="1:93" x14ac:dyDescent="0.3">
      <c r="A513" s="2" t="s">
        <v>444</v>
      </c>
      <c r="B513" s="2" t="s">
        <v>738</v>
      </c>
      <c r="C513" s="2" t="s">
        <v>774</v>
      </c>
      <c r="D513" s="2" t="s">
        <v>776</v>
      </c>
      <c r="E513" s="6" t="s">
        <v>95</v>
      </c>
      <c r="F513" s="5">
        <v>132</v>
      </c>
      <c r="G513" s="5">
        <v>24</v>
      </c>
      <c r="H513" s="5">
        <v>6</v>
      </c>
      <c r="I513" s="5">
        <v>24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132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0</v>
      </c>
      <c r="X513" s="5">
        <v>0</v>
      </c>
      <c r="Y513" s="5">
        <v>24</v>
      </c>
      <c r="Z513" s="5">
        <v>132</v>
      </c>
      <c r="AA513" s="6" t="s">
        <v>96</v>
      </c>
      <c r="AB513" s="6" t="s">
        <v>97</v>
      </c>
      <c r="AC513" s="7"/>
      <c r="AD513" s="7"/>
      <c r="AE513" s="7"/>
      <c r="AF513" s="7"/>
      <c r="AG513" s="7"/>
      <c r="AH513" s="7"/>
      <c r="AI513" s="6" t="s">
        <v>96</v>
      </c>
      <c r="AJ513" s="5"/>
      <c r="AK513" s="8">
        <v>0</v>
      </c>
      <c r="AL513" s="8">
        <v>1</v>
      </c>
      <c r="AM513" s="8">
        <v>0</v>
      </c>
      <c r="AN513" s="8">
        <v>0</v>
      </c>
      <c r="AO513" s="8">
        <v>0</v>
      </c>
      <c r="AP513" s="8">
        <v>0</v>
      </c>
      <c r="AQ513" s="8">
        <v>0</v>
      </c>
      <c r="AR513" s="8">
        <v>0</v>
      </c>
      <c r="AS513" s="8">
        <v>0</v>
      </c>
      <c r="AT513" s="8">
        <v>0</v>
      </c>
      <c r="AU513" s="5">
        <v>100</v>
      </c>
      <c r="AV513" s="5">
        <v>100</v>
      </c>
      <c r="AW513" s="5">
        <v>0</v>
      </c>
      <c r="AX513" s="5">
        <v>0</v>
      </c>
      <c r="AY513" s="5">
        <v>0</v>
      </c>
      <c r="AZ513" s="5">
        <v>100</v>
      </c>
      <c r="BA513" s="5">
        <v>100</v>
      </c>
      <c r="BB513" s="5">
        <v>0</v>
      </c>
      <c r="BC513" s="5">
        <v>0</v>
      </c>
      <c r="BD513" s="5">
        <v>0</v>
      </c>
      <c r="BE513" s="5">
        <v>100</v>
      </c>
      <c r="BF513" s="5">
        <v>100</v>
      </c>
      <c r="BG513" s="5">
        <v>100</v>
      </c>
      <c r="BH513" s="5">
        <v>0</v>
      </c>
      <c r="BI513" s="5">
        <v>0</v>
      </c>
      <c r="BJ513" s="5">
        <v>0</v>
      </c>
      <c r="BK513" s="5">
        <v>0</v>
      </c>
      <c r="BL513" s="5">
        <v>100</v>
      </c>
      <c r="BM513" s="5">
        <v>100</v>
      </c>
      <c r="BN513" s="5">
        <v>2</v>
      </c>
      <c r="BO513" s="5" t="s">
        <v>97</v>
      </c>
      <c r="BP513" s="5" t="s">
        <v>97</v>
      </c>
      <c r="BQ513" s="5" t="s">
        <v>98</v>
      </c>
      <c r="BR513" s="6" t="s">
        <v>97</v>
      </c>
      <c r="BS513" s="6" t="s">
        <v>97</v>
      </c>
      <c r="BT513" s="6" t="s">
        <v>97</v>
      </c>
      <c r="BU513" s="6" t="s">
        <v>97</v>
      </c>
      <c r="BV513" s="6" t="s">
        <v>97</v>
      </c>
      <c r="BW513" s="5">
        <v>0</v>
      </c>
      <c r="BX513" s="5">
        <v>0</v>
      </c>
      <c r="BY513" s="5">
        <v>0</v>
      </c>
      <c r="BZ513" s="5">
        <v>2</v>
      </c>
      <c r="CA513" s="5">
        <v>20</v>
      </c>
      <c r="CB513" s="6" t="s">
        <v>98</v>
      </c>
      <c r="CC513" s="6" t="s">
        <v>98</v>
      </c>
      <c r="CD513" s="6" t="s">
        <v>98</v>
      </c>
      <c r="CE513" s="6" t="s">
        <v>98</v>
      </c>
      <c r="CF513" s="6" t="s">
        <v>96</v>
      </c>
      <c r="CG513" s="6" t="s">
        <v>96</v>
      </c>
      <c r="CH513" s="6" t="s">
        <v>96</v>
      </c>
      <c r="CI513" s="6" t="s">
        <v>97</v>
      </c>
      <c r="CJ513" s="5">
        <v>9</v>
      </c>
      <c r="CK513" s="5">
        <v>0</v>
      </c>
      <c r="CL513" s="5">
        <v>9</v>
      </c>
      <c r="CM513" s="5">
        <v>0</v>
      </c>
      <c r="CN513" s="5">
        <v>0</v>
      </c>
      <c r="CO513" s="5">
        <v>0</v>
      </c>
    </row>
    <row r="514" spans="1:93" x14ac:dyDescent="0.3">
      <c r="A514" s="2" t="s">
        <v>444</v>
      </c>
      <c r="B514" s="2" t="s">
        <v>738</v>
      </c>
      <c r="C514" s="2" t="s">
        <v>774</v>
      </c>
      <c r="D514" s="2" t="s">
        <v>777</v>
      </c>
      <c r="E514" s="6" t="s">
        <v>95</v>
      </c>
      <c r="F514" s="5">
        <v>197</v>
      </c>
      <c r="G514" s="5">
        <v>48</v>
      </c>
      <c r="H514" s="5">
        <v>0</v>
      </c>
      <c r="I514" s="5">
        <v>0</v>
      </c>
      <c r="J514" s="5">
        <v>47</v>
      </c>
      <c r="K514" s="5">
        <v>1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190</v>
      </c>
      <c r="S514" s="5">
        <v>7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0</v>
      </c>
      <c r="Z514" s="6">
        <v>0</v>
      </c>
      <c r="AA514" s="6" t="s">
        <v>96</v>
      </c>
      <c r="AB514" s="6" t="s">
        <v>97</v>
      </c>
      <c r="AC514" s="7"/>
      <c r="AD514" s="7"/>
      <c r="AE514" s="7"/>
      <c r="AF514" s="7"/>
      <c r="AG514" s="7"/>
      <c r="AH514" s="7"/>
      <c r="AI514" s="6" t="s">
        <v>96</v>
      </c>
      <c r="AJ514" s="5"/>
      <c r="AK514" s="8">
        <v>0.98</v>
      </c>
      <c r="AL514" s="8">
        <v>0</v>
      </c>
      <c r="AM514" s="8">
        <v>0.02</v>
      </c>
      <c r="AN514" s="8">
        <v>0</v>
      </c>
      <c r="AO514" s="8">
        <v>0</v>
      </c>
      <c r="AP514" s="8">
        <v>0</v>
      </c>
      <c r="AQ514" s="8">
        <v>0</v>
      </c>
      <c r="AR514" s="8">
        <v>0</v>
      </c>
      <c r="AS514" s="8">
        <v>0</v>
      </c>
      <c r="AT514" s="8">
        <v>0</v>
      </c>
      <c r="AU514" s="5">
        <v>100</v>
      </c>
      <c r="AV514" s="5">
        <v>100</v>
      </c>
      <c r="AW514" s="5">
        <v>0</v>
      </c>
      <c r="AX514" s="5">
        <v>0</v>
      </c>
      <c r="AY514" s="5">
        <v>0</v>
      </c>
      <c r="AZ514" s="5">
        <v>100</v>
      </c>
      <c r="BA514" s="5">
        <v>100</v>
      </c>
      <c r="BB514" s="5">
        <v>0</v>
      </c>
      <c r="BC514" s="5">
        <v>0</v>
      </c>
      <c r="BD514" s="5">
        <v>0</v>
      </c>
      <c r="BE514" s="5">
        <v>100</v>
      </c>
      <c r="BF514" s="5">
        <v>100</v>
      </c>
      <c r="BG514" s="5">
        <v>100</v>
      </c>
      <c r="BH514" s="5">
        <v>100</v>
      </c>
      <c r="BI514" s="5">
        <v>100</v>
      </c>
      <c r="BJ514" s="5">
        <v>0</v>
      </c>
      <c r="BK514" s="5">
        <v>75</v>
      </c>
      <c r="BL514" s="5">
        <v>25</v>
      </c>
      <c r="BM514" s="5">
        <v>100</v>
      </c>
      <c r="BN514" s="5">
        <v>2</v>
      </c>
      <c r="BO514" s="5" t="s">
        <v>97</v>
      </c>
      <c r="BP514" s="5" t="s">
        <v>97</v>
      </c>
      <c r="BQ514" s="5" t="s">
        <v>98</v>
      </c>
      <c r="BR514" s="6" t="s">
        <v>97</v>
      </c>
      <c r="BS514" s="6" t="s">
        <v>97</v>
      </c>
      <c r="BT514" s="6" t="s">
        <v>97</v>
      </c>
      <c r="BU514" s="6" t="s">
        <v>97</v>
      </c>
      <c r="BV514" s="6" t="s">
        <v>97</v>
      </c>
      <c r="BW514" s="5">
        <v>0</v>
      </c>
      <c r="BX514" s="5">
        <v>0</v>
      </c>
      <c r="BY514" s="5">
        <v>0</v>
      </c>
      <c r="BZ514" s="5">
        <v>2</v>
      </c>
      <c r="CA514" s="5">
        <v>20</v>
      </c>
      <c r="CB514" s="6" t="s">
        <v>98</v>
      </c>
      <c r="CC514" s="6" t="s">
        <v>98</v>
      </c>
      <c r="CD514" s="6" t="s">
        <v>98</v>
      </c>
      <c r="CE514" s="6" t="s">
        <v>98</v>
      </c>
      <c r="CF514" s="6" t="s">
        <v>96</v>
      </c>
      <c r="CG514" s="6" t="s">
        <v>96</v>
      </c>
      <c r="CH514" s="6" t="s">
        <v>96</v>
      </c>
      <c r="CI514" s="6" t="s">
        <v>97</v>
      </c>
      <c r="CJ514" s="5">
        <v>9</v>
      </c>
      <c r="CK514" s="5">
        <v>0</v>
      </c>
      <c r="CL514" s="5">
        <v>9</v>
      </c>
      <c r="CM514" s="5">
        <v>0</v>
      </c>
      <c r="CN514" s="5">
        <v>0</v>
      </c>
      <c r="CO514" s="5">
        <v>0</v>
      </c>
    </row>
    <row r="515" spans="1:93" x14ac:dyDescent="0.3">
      <c r="A515" s="2" t="s">
        <v>444</v>
      </c>
      <c r="B515" s="2" t="s">
        <v>738</v>
      </c>
      <c r="C515" s="2" t="s">
        <v>778</v>
      </c>
      <c r="D515" s="2" t="s">
        <v>779</v>
      </c>
      <c r="E515" s="6" t="s">
        <v>104</v>
      </c>
      <c r="F515" s="5">
        <v>149</v>
      </c>
      <c r="G515" s="5">
        <v>18</v>
      </c>
      <c r="H515" s="5">
        <v>0</v>
      </c>
      <c r="I515" s="5">
        <v>0</v>
      </c>
      <c r="J515" s="5">
        <v>16</v>
      </c>
      <c r="K515" s="5">
        <v>2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149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6" t="s">
        <v>96</v>
      </c>
      <c r="AB515" s="6" t="s">
        <v>97</v>
      </c>
      <c r="AC515" s="7"/>
      <c r="AD515" s="7"/>
      <c r="AE515" s="7"/>
      <c r="AF515" s="7"/>
      <c r="AG515" s="7"/>
      <c r="AH515" s="7"/>
      <c r="AI515" s="6" t="s">
        <v>96</v>
      </c>
      <c r="AJ515" s="5">
        <v>3000</v>
      </c>
      <c r="AK515" s="8">
        <v>1</v>
      </c>
      <c r="AL515" s="8">
        <v>0</v>
      </c>
      <c r="AM515" s="8">
        <v>0</v>
      </c>
      <c r="AN515" s="8">
        <v>0</v>
      </c>
      <c r="AO515" s="8">
        <v>0</v>
      </c>
      <c r="AP515" s="8">
        <v>0</v>
      </c>
      <c r="AQ515" s="8">
        <v>0</v>
      </c>
      <c r="AR515" s="8">
        <v>0</v>
      </c>
      <c r="AS515" s="8">
        <v>0</v>
      </c>
      <c r="AT515" s="8">
        <v>0</v>
      </c>
      <c r="AU515" s="5">
        <v>100</v>
      </c>
      <c r="AV515" s="5">
        <v>65</v>
      </c>
      <c r="AW515" s="5">
        <v>35</v>
      </c>
      <c r="AX515" s="5">
        <v>0</v>
      </c>
      <c r="AY515" s="5">
        <v>0</v>
      </c>
      <c r="AZ515" s="5">
        <v>0</v>
      </c>
      <c r="BA515" s="5">
        <v>0</v>
      </c>
      <c r="BB515" s="5">
        <v>65</v>
      </c>
      <c r="BC515" s="5">
        <v>0</v>
      </c>
      <c r="BD515" s="5">
        <v>35</v>
      </c>
      <c r="BE515" s="5">
        <v>100</v>
      </c>
      <c r="BF515" s="5">
        <v>100</v>
      </c>
      <c r="BG515" s="5">
        <v>100</v>
      </c>
      <c r="BH515" s="5">
        <v>100</v>
      </c>
      <c r="BI515" s="5">
        <v>10</v>
      </c>
      <c r="BJ515" s="5">
        <v>0</v>
      </c>
      <c r="BK515" s="5">
        <v>10</v>
      </c>
      <c r="BL515" s="5">
        <v>90</v>
      </c>
      <c r="BM515" s="5">
        <v>0</v>
      </c>
      <c r="BN515" s="5" t="s">
        <v>98</v>
      </c>
      <c r="BO515" s="5" t="s">
        <v>97</v>
      </c>
      <c r="BP515" s="5" t="s">
        <v>96</v>
      </c>
      <c r="BQ515" s="5">
        <v>12</v>
      </c>
      <c r="BR515" s="6" t="s">
        <v>97</v>
      </c>
      <c r="BS515" s="6" t="s">
        <v>97</v>
      </c>
      <c r="BT515" s="6" t="s">
        <v>97</v>
      </c>
      <c r="BU515" s="6" t="s">
        <v>97</v>
      </c>
      <c r="BV515" s="6" t="s">
        <v>97</v>
      </c>
      <c r="BW515" s="5">
        <v>0</v>
      </c>
      <c r="BX515" s="5">
        <v>3</v>
      </c>
      <c r="BY515" s="5">
        <v>3</v>
      </c>
      <c r="BZ515" s="5">
        <v>3</v>
      </c>
      <c r="CA515" s="5">
        <v>4</v>
      </c>
      <c r="CB515" s="6" t="s">
        <v>96</v>
      </c>
      <c r="CC515" s="6" t="s">
        <v>96</v>
      </c>
      <c r="CD515" s="6" t="s">
        <v>96</v>
      </c>
      <c r="CE515" s="6" t="s">
        <v>96</v>
      </c>
      <c r="CF515" s="6" t="s">
        <v>96</v>
      </c>
      <c r="CG515" s="6" t="s">
        <v>97</v>
      </c>
      <c r="CH515" s="6" t="s">
        <v>97</v>
      </c>
      <c r="CI515" s="6" t="s">
        <v>97</v>
      </c>
      <c r="CJ515" s="5">
        <v>3</v>
      </c>
      <c r="CK515" s="5">
        <v>3</v>
      </c>
      <c r="CL515" s="5">
        <v>3</v>
      </c>
      <c r="CM515" s="5">
        <v>0</v>
      </c>
      <c r="CN515" s="5">
        <v>5</v>
      </c>
      <c r="CO515" s="5">
        <v>0.5</v>
      </c>
    </row>
    <row r="516" spans="1:93" x14ac:dyDescent="0.3">
      <c r="A516" s="2" t="s">
        <v>444</v>
      </c>
      <c r="B516" s="2" t="s">
        <v>738</v>
      </c>
      <c r="C516" s="2" t="s">
        <v>778</v>
      </c>
      <c r="D516" s="2" t="s">
        <v>780</v>
      </c>
      <c r="E516" s="6" t="s">
        <v>95</v>
      </c>
      <c r="F516" s="5">
        <v>138</v>
      </c>
      <c r="G516" s="5">
        <v>33</v>
      </c>
      <c r="H516" s="5">
        <v>0</v>
      </c>
      <c r="I516" s="5">
        <v>0</v>
      </c>
      <c r="J516" s="5">
        <v>32</v>
      </c>
      <c r="K516" s="5">
        <v>1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138</v>
      </c>
      <c r="S516" s="5">
        <v>0</v>
      </c>
      <c r="T516" s="5">
        <v>0</v>
      </c>
      <c r="U516" s="5">
        <v>0</v>
      </c>
      <c r="V516" s="5">
        <v>0</v>
      </c>
      <c r="W516" s="5">
        <v>0</v>
      </c>
      <c r="X516" s="5">
        <v>0</v>
      </c>
      <c r="Y516" s="5">
        <v>0</v>
      </c>
      <c r="Z516" s="5">
        <v>0</v>
      </c>
      <c r="AA516" s="6" t="s">
        <v>96</v>
      </c>
      <c r="AB516" s="6" t="s">
        <v>96</v>
      </c>
      <c r="AC516" s="7"/>
      <c r="AD516" s="7"/>
      <c r="AE516" s="7"/>
      <c r="AF516" s="7"/>
      <c r="AG516" s="7"/>
      <c r="AH516" s="7"/>
      <c r="AI516" s="6" t="s">
        <v>96</v>
      </c>
      <c r="AJ516" s="5"/>
      <c r="AK516" s="8">
        <v>1</v>
      </c>
      <c r="AL516" s="8">
        <v>0</v>
      </c>
      <c r="AM516" s="8">
        <v>0</v>
      </c>
      <c r="AN516" s="8">
        <v>0</v>
      </c>
      <c r="AO516" s="8">
        <v>0</v>
      </c>
      <c r="AP516" s="8">
        <v>0</v>
      </c>
      <c r="AQ516" s="8">
        <v>0</v>
      </c>
      <c r="AR516" s="8">
        <v>0</v>
      </c>
      <c r="AS516" s="8">
        <v>0</v>
      </c>
      <c r="AT516" s="8">
        <v>0</v>
      </c>
      <c r="AU516" s="5">
        <v>100</v>
      </c>
      <c r="AV516" s="5">
        <v>100</v>
      </c>
      <c r="AW516" s="5">
        <v>0</v>
      </c>
      <c r="AX516" s="5">
        <v>0</v>
      </c>
      <c r="AY516" s="5">
        <v>0</v>
      </c>
      <c r="AZ516" s="5">
        <v>0</v>
      </c>
      <c r="BA516" s="5">
        <v>0</v>
      </c>
      <c r="BB516" s="5">
        <v>80</v>
      </c>
      <c r="BC516" s="5">
        <v>0</v>
      </c>
      <c r="BD516" s="5">
        <v>20</v>
      </c>
      <c r="BE516" s="5">
        <v>100</v>
      </c>
      <c r="BF516" s="5">
        <v>100</v>
      </c>
      <c r="BG516" s="5">
        <v>100</v>
      </c>
      <c r="BH516" s="5">
        <v>100</v>
      </c>
      <c r="BI516" s="5">
        <v>80</v>
      </c>
      <c r="BJ516" s="5">
        <v>0</v>
      </c>
      <c r="BK516" s="5">
        <v>80</v>
      </c>
      <c r="BL516" s="5">
        <v>20</v>
      </c>
      <c r="BM516" s="5">
        <v>100</v>
      </c>
      <c r="BN516" s="5">
        <v>2</v>
      </c>
      <c r="BO516" s="5" t="s">
        <v>96</v>
      </c>
      <c r="BP516" s="5" t="s">
        <v>97</v>
      </c>
      <c r="BQ516" s="5" t="s">
        <v>98</v>
      </c>
      <c r="BR516" s="6" t="s">
        <v>97</v>
      </c>
      <c r="BS516" s="6" t="s">
        <v>97</v>
      </c>
      <c r="BT516" s="6" t="s">
        <v>97</v>
      </c>
      <c r="BU516" s="6" t="s">
        <v>97</v>
      </c>
      <c r="BV516" s="6" t="s">
        <v>97</v>
      </c>
      <c r="BW516" s="5">
        <v>0.5</v>
      </c>
      <c r="BX516" s="5">
        <v>0.5</v>
      </c>
      <c r="BY516" s="5">
        <v>1</v>
      </c>
      <c r="BZ516" s="5">
        <v>0.5</v>
      </c>
      <c r="CA516" s="5">
        <v>4</v>
      </c>
      <c r="CB516" s="6" t="s">
        <v>98</v>
      </c>
      <c r="CC516" s="6" t="s">
        <v>98</v>
      </c>
      <c r="CD516" s="6" t="s">
        <v>98</v>
      </c>
      <c r="CE516" s="6" t="s">
        <v>98</v>
      </c>
      <c r="CF516" s="6" t="s">
        <v>96</v>
      </c>
      <c r="CG516" s="6" t="s">
        <v>97</v>
      </c>
      <c r="CH516" s="6" t="s">
        <v>97</v>
      </c>
      <c r="CI516" s="6" t="s">
        <v>97</v>
      </c>
      <c r="CJ516" s="5">
        <v>0</v>
      </c>
      <c r="CK516" s="5">
        <v>0</v>
      </c>
      <c r="CL516" s="5">
        <v>0</v>
      </c>
      <c r="CM516" s="5">
        <v>0</v>
      </c>
      <c r="CN516" s="5">
        <v>2</v>
      </c>
      <c r="CO516" s="5">
        <v>0</v>
      </c>
    </row>
    <row r="517" spans="1:93" x14ac:dyDescent="0.3">
      <c r="A517" s="2" t="s">
        <v>444</v>
      </c>
      <c r="B517" s="2" t="s">
        <v>738</v>
      </c>
      <c r="C517" s="2" t="s">
        <v>781</v>
      </c>
      <c r="D517" s="2" t="s">
        <v>771</v>
      </c>
      <c r="E517" s="6" t="s">
        <v>95</v>
      </c>
      <c r="F517" s="5">
        <v>115</v>
      </c>
      <c r="G517" s="5">
        <v>8</v>
      </c>
      <c r="H517" s="5">
        <v>0</v>
      </c>
      <c r="I517" s="5">
        <v>0</v>
      </c>
      <c r="J517" s="5">
        <v>0</v>
      </c>
      <c r="K517" s="5">
        <v>2</v>
      </c>
      <c r="L517" s="5">
        <v>2</v>
      </c>
      <c r="M517" s="5">
        <v>0</v>
      </c>
      <c r="N517" s="5">
        <v>4</v>
      </c>
      <c r="O517" s="5">
        <v>0</v>
      </c>
      <c r="P517" s="5">
        <v>0</v>
      </c>
      <c r="Q517" s="5">
        <v>0</v>
      </c>
      <c r="R517" s="5">
        <v>0</v>
      </c>
      <c r="S517" s="5">
        <v>50</v>
      </c>
      <c r="T517" s="5">
        <v>11</v>
      </c>
      <c r="U517" s="5">
        <v>0</v>
      </c>
      <c r="V517" s="5">
        <v>54</v>
      </c>
      <c r="W517" s="5">
        <v>0</v>
      </c>
      <c r="X517" s="5">
        <v>0</v>
      </c>
      <c r="Y517" s="5">
        <v>0</v>
      </c>
      <c r="Z517" s="6">
        <v>0</v>
      </c>
      <c r="AA517" s="6" t="s">
        <v>96</v>
      </c>
      <c r="AB517" s="6" t="s">
        <v>97</v>
      </c>
      <c r="AC517" s="7"/>
      <c r="AD517" s="7"/>
      <c r="AE517" s="7"/>
      <c r="AF517" s="7"/>
      <c r="AG517" s="7"/>
      <c r="AH517" s="7"/>
      <c r="AI517" s="6" t="s">
        <v>96</v>
      </c>
      <c r="AJ517" s="5"/>
      <c r="AK517" s="8">
        <v>0</v>
      </c>
      <c r="AL517" s="8">
        <v>0</v>
      </c>
      <c r="AM517" s="8">
        <v>0</v>
      </c>
      <c r="AN517" s="8">
        <v>1</v>
      </c>
      <c r="AO517" s="8">
        <v>0</v>
      </c>
      <c r="AP517" s="8">
        <v>0</v>
      </c>
      <c r="AQ517" s="8">
        <v>0</v>
      </c>
      <c r="AR517" s="8">
        <v>0</v>
      </c>
      <c r="AS517" s="8">
        <v>0</v>
      </c>
      <c r="AT517" s="8">
        <v>0</v>
      </c>
      <c r="AU517" s="5">
        <v>100</v>
      </c>
      <c r="AV517" s="5">
        <v>75</v>
      </c>
      <c r="AW517" s="5">
        <v>0</v>
      </c>
      <c r="AX517" s="5">
        <v>25</v>
      </c>
      <c r="AY517" s="5">
        <v>0</v>
      </c>
      <c r="AZ517" s="5">
        <v>0</v>
      </c>
      <c r="BA517" s="5">
        <v>0</v>
      </c>
      <c r="BB517" s="5">
        <v>0</v>
      </c>
      <c r="BC517" s="5">
        <v>0</v>
      </c>
      <c r="BD517" s="5">
        <v>100</v>
      </c>
      <c r="BE517" s="5">
        <v>100</v>
      </c>
      <c r="BF517" s="5">
        <v>100</v>
      </c>
      <c r="BG517" s="5">
        <v>100</v>
      </c>
      <c r="BH517" s="5">
        <v>0</v>
      </c>
      <c r="BI517" s="5">
        <v>0</v>
      </c>
      <c r="BJ517" s="5">
        <v>0</v>
      </c>
      <c r="BK517" s="5">
        <v>0</v>
      </c>
      <c r="BL517" s="5">
        <v>100</v>
      </c>
      <c r="BM517" s="5">
        <v>100</v>
      </c>
      <c r="BN517" s="5">
        <v>2</v>
      </c>
      <c r="BO517" s="5" t="s">
        <v>96</v>
      </c>
      <c r="BP517" s="5" t="s">
        <v>97</v>
      </c>
      <c r="BQ517" s="5" t="s">
        <v>98</v>
      </c>
      <c r="BR517" s="6" t="s">
        <v>97</v>
      </c>
      <c r="BS517" s="6" t="s">
        <v>97</v>
      </c>
      <c r="BT517" s="6" t="s">
        <v>97</v>
      </c>
      <c r="BU517" s="6" t="s">
        <v>97</v>
      </c>
      <c r="BV517" s="6" t="s">
        <v>97</v>
      </c>
      <c r="BW517" s="5">
        <v>0</v>
      </c>
      <c r="BX517" s="5">
        <v>0</v>
      </c>
      <c r="BY517" s="5">
        <v>5</v>
      </c>
      <c r="BZ517" s="5">
        <v>5</v>
      </c>
      <c r="CA517" s="5">
        <v>5</v>
      </c>
      <c r="CB517" s="6" t="s">
        <v>98</v>
      </c>
      <c r="CC517" s="6" t="s">
        <v>98</v>
      </c>
      <c r="CD517" s="6" t="s">
        <v>96</v>
      </c>
      <c r="CE517" s="6" t="s">
        <v>96</v>
      </c>
      <c r="CF517" s="6" t="s">
        <v>96</v>
      </c>
      <c r="CG517" s="6" t="s">
        <v>97</v>
      </c>
      <c r="CH517" s="6" t="s">
        <v>97</v>
      </c>
      <c r="CI517" s="6" t="s">
        <v>97</v>
      </c>
      <c r="CJ517" s="5">
        <v>5</v>
      </c>
      <c r="CK517" s="5">
        <v>5</v>
      </c>
      <c r="CL517" s="5">
        <v>5</v>
      </c>
      <c r="CM517" s="5">
        <v>0</v>
      </c>
      <c r="CN517" s="5">
        <v>2</v>
      </c>
      <c r="CO517" s="5">
        <v>0</v>
      </c>
    </row>
    <row r="518" spans="1:93" x14ac:dyDescent="0.3">
      <c r="A518" s="2" t="s">
        <v>444</v>
      </c>
      <c r="B518" s="2" t="s">
        <v>738</v>
      </c>
      <c r="C518" s="2" t="s">
        <v>782</v>
      </c>
      <c r="D518" s="2" t="s">
        <v>763</v>
      </c>
      <c r="E518" s="6" t="s">
        <v>104</v>
      </c>
      <c r="F518" s="5">
        <v>345</v>
      </c>
      <c r="G518" s="5">
        <v>64</v>
      </c>
      <c r="H518" s="5">
        <v>0</v>
      </c>
      <c r="I518" s="5">
        <v>0</v>
      </c>
      <c r="J518" s="5">
        <v>9</v>
      </c>
      <c r="K518" s="5">
        <v>55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45</v>
      </c>
      <c r="S518" s="5">
        <v>300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  <c r="AA518" s="6" t="s">
        <v>96</v>
      </c>
      <c r="AB518" s="6" t="s">
        <v>97</v>
      </c>
      <c r="AC518" s="7"/>
      <c r="AD518" s="6" t="s">
        <v>96</v>
      </c>
      <c r="AE518" s="7"/>
      <c r="AF518" s="9" t="s">
        <v>96</v>
      </c>
      <c r="AG518" s="7"/>
      <c r="AH518" s="7"/>
      <c r="AI518" s="7"/>
      <c r="AJ518" s="5">
        <v>700</v>
      </c>
      <c r="AK518" s="8">
        <v>0.1</v>
      </c>
      <c r="AL518" s="8">
        <v>0</v>
      </c>
      <c r="AM518" s="8">
        <v>0.9</v>
      </c>
      <c r="AN518" s="8">
        <v>0</v>
      </c>
      <c r="AO518" s="8">
        <v>0</v>
      </c>
      <c r="AP518" s="8">
        <v>0</v>
      </c>
      <c r="AQ518" s="8">
        <v>0</v>
      </c>
      <c r="AR518" s="8">
        <v>0</v>
      </c>
      <c r="AS518" s="8">
        <v>0</v>
      </c>
      <c r="AT518" s="8">
        <v>0</v>
      </c>
      <c r="AU518" s="5">
        <v>100</v>
      </c>
      <c r="AV518" s="5">
        <v>100</v>
      </c>
      <c r="AW518" s="5">
        <v>0</v>
      </c>
      <c r="AX518" s="5">
        <v>0</v>
      </c>
      <c r="AY518" s="5">
        <v>0</v>
      </c>
      <c r="AZ518" s="5">
        <v>0</v>
      </c>
      <c r="BA518" s="5">
        <v>0</v>
      </c>
      <c r="BB518" s="5">
        <v>100</v>
      </c>
      <c r="BC518" s="5">
        <v>0</v>
      </c>
      <c r="BD518" s="5">
        <v>0</v>
      </c>
      <c r="BE518" s="5">
        <v>100</v>
      </c>
      <c r="BF518" s="5">
        <v>100</v>
      </c>
      <c r="BG518" s="5">
        <v>100</v>
      </c>
      <c r="BH518" s="5">
        <v>100</v>
      </c>
      <c r="BI518" s="5">
        <v>4</v>
      </c>
      <c r="BJ518" s="5">
        <v>0</v>
      </c>
      <c r="BK518" s="5">
        <v>0</v>
      </c>
      <c r="BL518" s="5">
        <v>100</v>
      </c>
      <c r="BM518" s="5">
        <v>0</v>
      </c>
      <c r="BN518" s="5" t="s">
        <v>98</v>
      </c>
      <c r="BO518" s="5" t="s">
        <v>97</v>
      </c>
      <c r="BP518" s="5" t="s">
        <v>96</v>
      </c>
      <c r="BQ518" s="5">
        <v>3</v>
      </c>
      <c r="BR518" s="6" t="s">
        <v>97</v>
      </c>
      <c r="BS518" s="6" t="s">
        <v>97</v>
      </c>
      <c r="BT518" s="6" t="s">
        <v>97</v>
      </c>
      <c r="BU518" s="6" t="s">
        <v>97</v>
      </c>
      <c r="BV518" s="6" t="s">
        <v>97</v>
      </c>
      <c r="BW518" s="5">
        <v>1</v>
      </c>
      <c r="BX518" s="5">
        <v>1</v>
      </c>
      <c r="BY518" s="5">
        <v>5</v>
      </c>
      <c r="BZ518" s="5">
        <v>1</v>
      </c>
      <c r="CA518" s="5">
        <v>18</v>
      </c>
      <c r="CB518" s="6" t="s">
        <v>98</v>
      </c>
      <c r="CC518" s="6" t="s">
        <v>98</v>
      </c>
      <c r="CD518" s="6" t="s">
        <v>96</v>
      </c>
      <c r="CE518" s="6" t="s">
        <v>96</v>
      </c>
      <c r="CF518" s="6" t="s">
        <v>96</v>
      </c>
      <c r="CG518" s="6" t="s">
        <v>96</v>
      </c>
      <c r="CH518" s="6" t="s">
        <v>96</v>
      </c>
      <c r="CI518" s="6" t="s">
        <v>97</v>
      </c>
      <c r="CJ518" s="5">
        <v>5</v>
      </c>
      <c r="CK518" s="5">
        <v>5</v>
      </c>
      <c r="CL518" s="5">
        <v>18</v>
      </c>
      <c r="CM518" s="5">
        <v>0</v>
      </c>
      <c r="CN518" s="5">
        <v>0</v>
      </c>
      <c r="CO518" s="5">
        <v>1</v>
      </c>
    </row>
    <row r="519" spans="1:93" x14ac:dyDescent="0.3">
      <c r="A519" s="2" t="s">
        <v>444</v>
      </c>
      <c r="B519" s="2" t="s">
        <v>738</v>
      </c>
      <c r="C519" s="2" t="s">
        <v>783</v>
      </c>
      <c r="D519" s="2" t="s">
        <v>784</v>
      </c>
      <c r="E519" s="6" t="s">
        <v>95</v>
      </c>
      <c r="F519" s="5">
        <v>56</v>
      </c>
      <c r="G519" s="5">
        <v>3</v>
      </c>
      <c r="H519" s="5">
        <v>0</v>
      </c>
      <c r="I519" s="5">
        <v>0</v>
      </c>
      <c r="J519" s="5">
        <v>3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56</v>
      </c>
      <c r="S519" s="5">
        <v>0</v>
      </c>
      <c r="T519" s="5">
        <v>0</v>
      </c>
      <c r="U519" s="5">
        <v>0</v>
      </c>
      <c r="V519" s="5">
        <v>0</v>
      </c>
      <c r="W519" s="5">
        <v>0</v>
      </c>
      <c r="X519" s="5">
        <v>0</v>
      </c>
      <c r="Y519" s="5">
        <v>0</v>
      </c>
      <c r="Z519" s="6">
        <v>0</v>
      </c>
      <c r="AA519" s="6" t="s">
        <v>96</v>
      </c>
      <c r="AB519" s="6" t="s">
        <v>97</v>
      </c>
      <c r="AC519" s="7"/>
      <c r="AD519" s="7"/>
      <c r="AE519" s="7"/>
      <c r="AF519" s="7"/>
      <c r="AG519" s="7"/>
      <c r="AH519" s="7"/>
      <c r="AI519" s="6" t="s">
        <v>96</v>
      </c>
      <c r="AJ519" s="5"/>
      <c r="AK519" s="8">
        <v>1</v>
      </c>
      <c r="AL519" s="8">
        <v>0</v>
      </c>
      <c r="AM519" s="8">
        <v>0</v>
      </c>
      <c r="AN519" s="8">
        <v>0</v>
      </c>
      <c r="AO519" s="8">
        <v>0</v>
      </c>
      <c r="AP519" s="8">
        <v>0</v>
      </c>
      <c r="AQ519" s="8">
        <v>0</v>
      </c>
      <c r="AR519" s="8">
        <v>0</v>
      </c>
      <c r="AS519" s="8">
        <v>0</v>
      </c>
      <c r="AT519" s="8">
        <v>0</v>
      </c>
      <c r="AU519" s="5">
        <v>100</v>
      </c>
      <c r="AV519" s="5">
        <v>100</v>
      </c>
      <c r="AW519" s="5">
        <v>0</v>
      </c>
      <c r="AX519" s="5">
        <v>0</v>
      </c>
      <c r="AY519" s="5">
        <v>0</v>
      </c>
      <c r="AZ519" s="5">
        <v>0</v>
      </c>
      <c r="BA519" s="5">
        <v>0</v>
      </c>
      <c r="BB519" s="5">
        <v>100</v>
      </c>
      <c r="BC519" s="5">
        <v>0</v>
      </c>
      <c r="BD519" s="5">
        <v>0</v>
      </c>
      <c r="BE519" s="5">
        <v>100</v>
      </c>
      <c r="BF519" s="5">
        <v>100</v>
      </c>
      <c r="BG519" s="5">
        <v>100</v>
      </c>
      <c r="BH519" s="5">
        <v>100</v>
      </c>
      <c r="BI519" s="5">
        <v>0</v>
      </c>
      <c r="BJ519" s="5">
        <v>0</v>
      </c>
      <c r="BK519" s="5">
        <v>0</v>
      </c>
      <c r="BL519" s="5">
        <v>100</v>
      </c>
      <c r="BM519" s="5">
        <v>100</v>
      </c>
      <c r="BN519" s="5">
        <v>2</v>
      </c>
      <c r="BO519" s="5" t="s">
        <v>96</v>
      </c>
      <c r="BP519" s="5" t="s">
        <v>96</v>
      </c>
      <c r="BQ519" s="5">
        <v>2</v>
      </c>
      <c r="BR519" s="6" t="s">
        <v>97</v>
      </c>
      <c r="BS519" s="6" t="s">
        <v>97</v>
      </c>
      <c r="BT519" s="6" t="s">
        <v>97</v>
      </c>
      <c r="BU519" s="6" t="s">
        <v>97</v>
      </c>
      <c r="BV519" s="6" t="s">
        <v>97</v>
      </c>
      <c r="BW519" s="5">
        <v>0</v>
      </c>
      <c r="BX519" s="5">
        <v>6</v>
      </c>
      <c r="BY519" s="5">
        <v>6</v>
      </c>
      <c r="BZ519" s="5">
        <v>6</v>
      </c>
      <c r="CA519" s="5">
        <v>8</v>
      </c>
      <c r="CB519" s="6" t="s">
        <v>98</v>
      </c>
      <c r="CC519" s="6" t="s">
        <v>96</v>
      </c>
      <c r="CD519" s="6" t="s">
        <v>96</v>
      </c>
      <c r="CE519" s="6" t="s">
        <v>96</v>
      </c>
      <c r="CF519" s="6" t="s">
        <v>96</v>
      </c>
      <c r="CG519" s="6" t="s">
        <v>97</v>
      </c>
      <c r="CH519" s="6" t="s">
        <v>96</v>
      </c>
      <c r="CI519" s="6" t="s">
        <v>97</v>
      </c>
      <c r="CJ519" s="5">
        <v>6</v>
      </c>
      <c r="CK519" s="5">
        <v>6</v>
      </c>
      <c r="CL519" s="5">
        <v>6</v>
      </c>
      <c r="CM519" s="5">
        <v>0</v>
      </c>
      <c r="CN519" s="5">
        <v>6</v>
      </c>
      <c r="CO519" s="5">
        <v>0</v>
      </c>
    </row>
    <row r="520" spans="1:93" x14ac:dyDescent="0.3">
      <c r="A520" s="2" t="s">
        <v>444</v>
      </c>
      <c r="B520" s="2" t="s">
        <v>738</v>
      </c>
      <c r="C520" s="2" t="s">
        <v>785</v>
      </c>
      <c r="D520" s="2" t="s">
        <v>786</v>
      </c>
      <c r="E520" s="6" t="s">
        <v>104</v>
      </c>
      <c r="F520" s="5">
        <v>822</v>
      </c>
      <c r="G520" s="5">
        <v>51</v>
      </c>
      <c r="H520" s="5">
        <v>0</v>
      </c>
      <c r="I520" s="5">
        <v>0</v>
      </c>
      <c r="J520" s="5">
        <v>0</v>
      </c>
      <c r="K520" s="5">
        <v>8</v>
      </c>
      <c r="L520" s="5">
        <v>0</v>
      </c>
      <c r="M520" s="5">
        <v>2</v>
      </c>
      <c r="N520" s="5">
        <v>40</v>
      </c>
      <c r="O520" s="5">
        <v>1</v>
      </c>
      <c r="P520" s="5">
        <v>0</v>
      </c>
      <c r="Q520" s="5">
        <v>0</v>
      </c>
      <c r="R520" s="5">
        <v>0</v>
      </c>
      <c r="S520" s="5">
        <v>160</v>
      </c>
      <c r="T520" s="5">
        <v>0</v>
      </c>
      <c r="U520" s="5">
        <v>10</v>
      </c>
      <c r="V520" s="5">
        <v>647</v>
      </c>
      <c r="W520" s="5">
        <v>5</v>
      </c>
      <c r="X520" s="5">
        <v>0</v>
      </c>
      <c r="Y520" s="5">
        <v>0</v>
      </c>
      <c r="Z520" s="5">
        <v>0</v>
      </c>
      <c r="AA520" s="6" t="s">
        <v>96</v>
      </c>
      <c r="AB520" s="6" t="s">
        <v>97</v>
      </c>
      <c r="AC520" s="7"/>
      <c r="AD520" s="7"/>
      <c r="AE520" s="9" t="s">
        <v>96</v>
      </c>
      <c r="AF520" s="7"/>
      <c r="AG520" s="7"/>
      <c r="AH520" s="7"/>
      <c r="AI520" s="7"/>
      <c r="AJ520" s="5">
        <v>1000</v>
      </c>
      <c r="AK520" s="8">
        <v>0.01</v>
      </c>
      <c r="AL520" s="8">
        <v>0.1</v>
      </c>
      <c r="AM520" s="8">
        <v>0.6</v>
      </c>
      <c r="AN520" s="8">
        <v>0.05</v>
      </c>
      <c r="AO520" s="8">
        <v>0.02</v>
      </c>
      <c r="AP520" s="8">
        <v>0.05</v>
      </c>
      <c r="AQ520" s="8">
        <v>0.1</v>
      </c>
      <c r="AR520" s="8">
        <v>0.05</v>
      </c>
      <c r="AS520" s="8">
        <v>0</v>
      </c>
      <c r="AT520" s="8">
        <v>0.02</v>
      </c>
      <c r="AU520" s="5">
        <v>100</v>
      </c>
      <c r="AV520" s="5">
        <v>30</v>
      </c>
      <c r="AW520" s="5">
        <v>10</v>
      </c>
      <c r="AX520" s="5">
        <v>60</v>
      </c>
      <c r="AY520" s="5">
        <v>0</v>
      </c>
      <c r="AZ520" s="5">
        <v>0</v>
      </c>
      <c r="BA520" s="5">
        <v>0</v>
      </c>
      <c r="BB520" s="5">
        <v>10</v>
      </c>
      <c r="BC520" s="5">
        <v>0</v>
      </c>
      <c r="BD520" s="5">
        <v>90</v>
      </c>
      <c r="BE520" s="5">
        <v>100</v>
      </c>
      <c r="BF520" s="5">
        <v>50</v>
      </c>
      <c r="BG520" s="5">
        <v>50</v>
      </c>
      <c r="BH520" s="5">
        <v>0</v>
      </c>
      <c r="BI520" s="5">
        <v>0</v>
      </c>
      <c r="BJ520" s="5">
        <v>1</v>
      </c>
      <c r="BK520" s="5">
        <v>1</v>
      </c>
      <c r="BL520" s="5">
        <v>98</v>
      </c>
      <c r="BM520" s="5">
        <v>0</v>
      </c>
      <c r="BN520" s="5" t="s">
        <v>98</v>
      </c>
      <c r="BO520" s="5" t="s">
        <v>97</v>
      </c>
      <c r="BP520" s="5" t="s">
        <v>96</v>
      </c>
      <c r="BQ520" s="5">
        <v>2</v>
      </c>
      <c r="BR520" s="6" t="s">
        <v>96</v>
      </c>
      <c r="BS520" s="6" t="s">
        <v>97</v>
      </c>
      <c r="BT520" s="6" t="s">
        <v>96</v>
      </c>
      <c r="BU520" s="6" t="s">
        <v>96</v>
      </c>
      <c r="BV520" s="6" t="s">
        <v>97</v>
      </c>
      <c r="BW520" s="5">
        <v>1</v>
      </c>
      <c r="BX520" s="5">
        <v>4</v>
      </c>
      <c r="BY520" s="5">
        <v>4</v>
      </c>
      <c r="BZ520" s="5">
        <v>4</v>
      </c>
      <c r="CA520" s="5">
        <v>11</v>
      </c>
      <c r="CB520" s="6" t="s">
        <v>98</v>
      </c>
      <c r="CC520" s="6" t="s">
        <v>96</v>
      </c>
      <c r="CD520" s="6" t="s">
        <v>96</v>
      </c>
      <c r="CE520" s="6" t="s">
        <v>96</v>
      </c>
      <c r="CF520" s="6" t="s">
        <v>96</v>
      </c>
      <c r="CG520" s="6" t="s">
        <v>97</v>
      </c>
      <c r="CH520" s="6" t="s">
        <v>97</v>
      </c>
      <c r="CI520" s="6" t="s">
        <v>96</v>
      </c>
      <c r="CJ520" s="5">
        <v>4</v>
      </c>
      <c r="CK520" s="5">
        <v>4</v>
      </c>
      <c r="CL520" s="5">
        <v>4</v>
      </c>
      <c r="CM520" s="5">
        <v>1</v>
      </c>
      <c r="CN520" s="5">
        <v>5</v>
      </c>
      <c r="CO520" s="5">
        <v>1</v>
      </c>
    </row>
    <row r="521" spans="1:93" x14ac:dyDescent="0.3">
      <c r="A521" s="2" t="s">
        <v>444</v>
      </c>
      <c r="B521" s="2" t="s">
        <v>738</v>
      </c>
      <c r="C521" s="2" t="s">
        <v>785</v>
      </c>
      <c r="D521" s="2" t="s">
        <v>787</v>
      </c>
      <c r="E521" s="6" t="s">
        <v>104</v>
      </c>
      <c r="F521" s="5">
        <v>1216</v>
      </c>
      <c r="G521" s="5">
        <v>192</v>
      </c>
      <c r="H521" s="5">
        <v>15</v>
      </c>
      <c r="I521" s="5">
        <v>132</v>
      </c>
      <c r="J521" s="5">
        <v>41</v>
      </c>
      <c r="K521" s="5">
        <v>10</v>
      </c>
      <c r="L521" s="5">
        <v>0</v>
      </c>
      <c r="M521" s="5">
        <v>6</v>
      </c>
      <c r="N521" s="5">
        <v>0</v>
      </c>
      <c r="O521" s="5">
        <v>3</v>
      </c>
      <c r="P521" s="5">
        <v>0</v>
      </c>
      <c r="Q521" s="5">
        <v>840</v>
      </c>
      <c r="R521" s="5">
        <v>326</v>
      </c>
      <c r="S521" s="5">
        <v>40</v>
      </c>
      <c r="T521" s="5">
        <v>0</v>
      </c>
      <c r="U521" s="5">
        <v>10</v>
      </c>
      <c r="V521" s="5">
        <v>0</v>
      </c>
      <c r="W521" s="5">
        <v>0</v>
      </c>
      <c r="X521" s="5">
        <v>0</v>
      </c>
      <c r="Y521" s="5">
        <v>173</v>
      </c>
      <c r="Z521" s="5">
        <v>1166</v>
      </c>
      <c r="AA521" s="6" t="s">
        <v>96</v>
      </c>
      <c r="AB521" s="6" t="s">
        <v>96</v>
      </c>
      <c r="AC521" s="7"/>
      <c r="AD521" s="7"/>
      <c r="AE521" s="9" t="s">
        <v>96</v>
      </c>
      <c r="AF521" s="7"/>
      <c r="AG521" s="7"/>
      <c r="AH521" s="7"/>
      <c r="AI521" s="7"/>
      <c r="AJ521" s="5">
        <v>1000</v>
      </c>
      <c r="AK521" s="8">
        <v>0.11224489795918366</v>
      </c>
      <c r="AL521" s="8">
        <v>0.67346938775510201</v>
      </c>
      <c r="AM521" s="8">
        <v>0.16326530612244897</v>
      </c>
      <c r="AN521" s="8">
        <v>0</v>
      </c>
      <c r="AO521" s="8">
        <v>1.020408163265306E-2</v>
      </c>
      <c r="AP521" s="8">
        <v>2.0408163265306121E-2</v>
      </c>
      <c r="AQ521" s="8">
        <v>1.020408163265306E-2</v>
      </c>
      <c r="AR521" s="8">
        <v>0</v>
      </c>
      <c r="AS521" s="8">
        <v>0</v>
      </c>
      <c r="AT521" s="8">
        <v>1.020408163265306E-2</v>
      </c>
      <c r="AU521" s="5">
        <v>100</v>
      </c>
      <c r="AV521" s="5">
        <v>100</v>
      </c>
      <c r="AW521" s="5">
        <v>0</v>
      </c>
      <c r="AX521" s="5">
        <v>0</v>
      </c>
      <c r="AY521" s="5">
        <v>0</v>
      </c>
      <c r="AZ521" s="5">
        <v>100</v>
      </c>
      <c r="BA521" s="5">
        <v>100</v>
      </c>
      <c r="BB521" s="5">
        <v>0</v>
      </c>
      <c r="BC521" s="5">
        <v>0</v>
      </c>
      <c r="BD521" s="5">
        <v>0</v>
      </c>
      <c r="BE521" s="5">
        <v>100</v>
      </c>
      <c r="BF521" s="5">
        <v>90</v>
      </c>
      <c r="BG521" s="5">
        <v>80</v>
      </c>
      <c r="BH521" s="5">
        <v>60</v>
      </c>
      <c r="BI521" s="5">
        <v>1</v>
      </c>
      <c r="BJ521" s="5">
        <v>0</v>
      </c>
      <c r="BK521" s="5">
        <v>30</v>
      </c>
      <c r="BL521" s="5">
        <v>70</v>
      </c>
      <c r="BM521" s="5">
        <v>20</v>
      </c>
      <c r="BN521" s="5">
        <v>2</v>
      </c>
      <c r="BO521" s="5" t="s">
        <v>97</v>
      </c>
      <c r="BP521" s="5" t="s">
        <v>96</v>
      </c>
      <c r="BQ521" s="5">
        <v>2</v>
      </c>
      <c r="BR521" s="6" t="s">
        <v>96</v>
      </c>
      <c r="BS521" s="6" t="s">
        <v>97</v>
      </c>
      <c r="BT521" s="6" t="s">
        <v>96</v>
      </c>
      <c r="BU521" s="6" t="s">
        <v>97</v>
      </c>
      <c r="BV521" s="6" t="s">
        <v>96</v>
      </c>
      <c r="BW521" s="5">
        <v>0</v>
      </c>
      <c r="BX521" s="5">
        <v>3</v>
      </c>
      <c r="BY521" s="5">
        <v>3</v>
      </c>
      <c r="BZ521" s="5">
        <v>3</v>
      </c>
      <c r="CA521" s="5">
        <v>10</v>
      </c>
      <c r="CB521" s="6" t="s">
        <v>98</v>
      </c>
      <c r="CC521" s="6" t="s">
        <v>96</v>
      </c>
      <c r="CD521" s="6" t="s">
        <v>96</v>
      </c>
      <c r="CE521" s="6" t="s">
        <v>96</v>
      </c>
      <c r="CF521" s="6" t="s">
        <v>96</v>
      </c>
      <c r="CG521" s="6" t="s">
        <v>97</v>
      </c>
      <c r="CH521" s="6" t="s">
        <v>97</v>
      </c>
      <c r="CI521" s="6" t="s">
        <v>96</v>
      </c>
      <c r="CJ521" s="5">
        <v>3</v>
      </c>
      <c r="CK521" s="5">
        <v>3</v>
      </c>
      <c r="CL521" s="5">
        <v>3</v>
      </c>
      <c r="CM521" s="5">
        <v>0</v>
      </c>
      <c r="CN521" s="5">
        <v>4</v>
      </c>
      <c r="CO521" s="5">
        <v>0</v>
      </c>
    </row>
    <row r="522" spans="1:93" x14ac:dyDescent="0.3">
      <c r="A522" s="2" t="s">
        <v>444</v>
      </c>
      <c r="B522" s="2" t="s">
        <v>788</v>
      </c>
      <c r="C522" s="2" t="s">
        <v>789</v>
      </c>
      <c r="D522" s="2" t="s">
        <v>790</v>
      </c>
      <c r="E522" s="6" t="s">
        <v>95</v>
      </c>
      <c r="F522" s="5">
        <v>232</v>
      </c>
      <c r="G522" s="5">
        <v>65</v>
      </c>
      <c r="H522" s="5">
        <v>18</v>
      </c>
      <c r="I522" s="5">
        <v>26</v>
      </c>
      <c r="J522" s="5">
        <v>12</v>
      </c>
      <c r="K522" s="5">
        <v>0</v>
      </c>
      <c r="L522" s="5">
        <v>22</v>
      </c>
      <c r="M522" s="5">
        <v>0</v>
      </c>
      <c r="N522" s="5">
        <v>5</v>
      </c>
      <c r="O522" s="5">
        <v>0</v>
      </c>
      <c r="P522" s="5">
        <v>0</v>
      </c>
      <c r="Q522" s="5">
        <v>54</v>
      </c>
      <c r="R522" s="5">
        <v>66</v>
      </c>
      <c r="S522" s="5">
        <v>0</v>
      </c>
      <c r="T522" s="5">
        <v>72</v>
      </c>
      <c r="U522" s="5">
        <v>0</v>
      </c>
      <c r="V522" s="5">
        <v>40</v>
      </c>
      <c r="W522" s="5">
        <v>0</v>
      </c>
      <c r="X522" s="5">
        <v>0</v>
      </c>
      <c r="Y522" s="5">
        <v>0</v>
      </c>
      <c r="Z522" s="6">
        <v>0</v>
      </c>
      <c r="AA522" s="6" t="s">
        <v>96</v>
      </c>
      <c r="AB522" s="7" t="s">
        <v>97</v>
      </c>
      <c r="AC522" s="7"/>
      <c r="AD522" s="7"/>
      <c r="AE522" s="7"/>
      <c r="AF522" s="7"/>
      <c r="AG522" s="7"/>
      <c r="AH522" s="7"/>
      <c r="AI522" s="6" t="s">
        <v>96</v>
      </c>
      <c r="AJ522" s="5"/>
      <c r="AK522" s="8">
        <v>0.2</v>
      </c>
      <c r="AL522" s="8">
        <v>0.2</v>
      </c>
      <c r="AM522" s="8">
        <v>0.4</v>
      </c>
      <c r="AN522" s="8">
        <v>0</v>
      </c>
      <c r="AO522" s="8">
        <v>0</v>
      </c>
      <c r="AP522" s="8">
        <v>0.2</v>
      </c>
      <c r="AQ522" s="8">
        <v>0</v>
      </c>
      <c r="AR522" s="8">
        <v>0</v>
      </c>
      <c r="AS522" s="8">
        <v>0</v>
      </c>
      <c r="AT522" s="8">
        <v>0</v>
      </c>
      <c r="AU522" s="5">
        <v>100</v>
      </c>
      <c r="AV522" s="5">
        <v>80</v>
      </c>
      <c r="AW522" s="5">
        <v>0</v>
      </c>
      <c r="AX522" s="5">
        <v>20</v>
      </c>
      <c r="AY522" s="5">
        <v>0</v>
      </c>
      <c r="AZ522" s="5">
        <v>0</v>
      </c>
      <c r="BA522" s="5">
        <v>0</v>
      </c>
      <c r="BB522" s="5">
        <v>0</v>
      </c>
      <c r="BC522" s="5">
        <v>0</v>
      </c>
      <c r="BD522" s="5">
        <v>100</v>
      </c>
      <c r="BE522" s="5">
        <v>0</v>
      </c>
      <c r="BF522" s="5">
        <v>0</v>
      </c>
      <c r="BG522" s="5">
        <v>0</v>
      </c>
      <c r="BH522" s="5">
        <v>0</v>
      </c>
      <c r="BI522" s="5">
        <v>0</v>
      </c>
      <c r="BJ522" s="5">
        <v>0</v>
      </c>
      <c r="BK522" s="5">
        <v>0</v>
      </c>
      <c r="BL522" s="5">
        <v>100</v>
      </c>
      <c r="BM522" s="5">
        <v>50</v>
      </c>
      <c r="BN522" s="5">
        <v>2</v>
      </c>
      <c r="BO522" s="5" t="s">
        <v>97</v>
      </c>
      <c r="BP522" s="5" t="s">
        <v>96</v>
      </c>
      <c r="BQ522" s="5">
        <v>4</v>
      </c>
      <c r="BR522" s="6" t="s">
        <v>97</v>
      </c>
      <c r="BS522" s="6" t="s">
        <v>97</v>
      </c>
      <c r="BT522" s="6" t="s">
        <v>97</v>
      </c>
      <c r="BU522" s="6" t="s">
        <v>97</v>
      </c>
      <c r="BV522" s="6" t="s">
        <v>97</v>
      </c>
      <c r="BW522" s="5">
        <v>0</v>
      </c>
      <c r="BX522" s="5">
        <v>0</v>
      </c>
      <c r="BY522" s="5">
        <v>6</v>
      </c>
      <c r="BZ522" s="5">
        <v>9</v>
      </c>
      <c r="CA522" s="5">
        <v>6</v>
      </c>
      <c r="CB522" s="6" t="s">
        <v>96</v>
      </c>
      <c r="CC522" s="6" t="s">
        <v>96</v>
      </c>
      <c r="CD522" s="6" t="s">
        <v>96</v>
      </c>
      <c r="CE522" s="6" t="s">
        <v>96</v>
      </c>
      <c r="CF522" s="6" t="s">
        <v>96</v>
      </c>
      <c r="CG522" s="6" t="s">
        <v>96</v>
      </c>
      <c r="CH522" s="6" t="s">
        <v>96</v>
      </c>
      <c r="CI522" s="7" t="s">
        <v>97</v>
      </c>
      <c r="CJ522" s="5">
        <v>9</v>
      </c>
      <c r="CK522" s="5">
        <v>9</v>
      </c>
      <c r="CL522" s="5">
        <v>9</v>
      </c>
      <c r="CM522" s="5">
        <v>0</v>
      </c>
      <c r="CN522" s="5">
        <v>25</v>
      </c>
      <c r="CO522" s="5">
        <v>0</v>
      </c>
    </row>
    <row r="523" spans="1:93" x14ac:dyDescent="0.3">
      <c r="A523" s="2" t="s">
        <v>444</v>
      </c>
      <c r="B523" s="2" t="s">
        <v>788</v>
      </c>
      <c r="C523" s="2" t="s">
        <v>791</v>
      </c>
      <c r="D523" s="2" t="s">
        <v>792</v>
      </c>
      <c r="E523" s="6" t="s">
        <v>95</v>
      </c>
      <c r="F523" s="5">
        <v>242</v>
      </c>
      <c r="G523" s="5">
        <v>35</v>
      </c>
      <c r="H523" s="5">
        <v>0</v>
      </c>
      <c r="I523" s="5">
        <v>0</v>
      </c>
      <c r="J523" s="5">
        <v>8</v>
      </c>
      <c r="K523" s="5">
        <v>0</v>
      </c>
      <c r="L523" s="5">
        <v>0</v>
      </c>
      <c r="M523" s="5">
        <v>0</v>
      </c>
      <c r="N523" s="5">
        <v>21</v>
      </c>
      <c r="O523" s="5">
        <v>0</v>
      </c>
      <c r="P523" s="5">
        <v>6</v>
      </c>
      <c r="Q523" s="5">
        <v>0</v>
      </c>
      <c r="R523" s="5">
        <v>74</v>
      </c>
      <c r="S523" s="5">
        <v>0</v>
      </c>
      <c r="T523" s="5">
        <v>0</v>
      </c>
      <c r="U523" s="5">
        <v>0</v>
      </c>
      <c r="V523" s="5">
        <v>163</v>
      </c>
      <c r="W523" s="5">
        <v>0</v>
      </c>
      <c r="X523" s="5">
        <v>5</v>
      </c>
      <c r="Y523" s="5">
        <v>0</v>
      </c>
      <c r="Z523" s="5">
        <v>0</v>
      </c>
      <c r="AA523" s="6" t="s">
        <v>96</v>
      </c>
      <c r="AB523" s="6" t="s">
        <v>96</v>
      </c>
      <c r="AC523" s="7"/>
      <c r="AD523" s="7"/>
      <c r="AE523" s="7"/>
      <c r="AF523" s="7"/>
      <c r="AG523" s="7"/>
      <c r="AH523" s="7"/>
      <c r="AI523" s="6" t="s">
        <v>96</v>
      </c>
      <c r="AJ523" s="5"/>
      <c r="AK523" s="8">
        <v>0</v>
      </c>
      <c r="AL523" s="8">
        <v>0</v>
      </c>
      <c r="AM523" s="8">
        <v>0</v>
      </c>
      <c r="AN523" s="8">
        <v>1</v>
      </c>
      <c r="AO523" s="8">
        <v>0</v>
      </c>
      <c r="AP523" s="8">
        <v>0</v>
      </c>
      <c r="AQ523" s="8">
        <v>0</v>
      </c>
      <c r="AR523" s="8">
        <v>0</v>
      </c>
      <c r="AS523" s="8">
        <v>0</v>
      </c>
      <c r="AT523" s="8">
        <v>0</v>
      </c>
      <c r="AU523" s="5">
        <v>100</v>
      </c>
      <c r="AV523" s="5">
        <v>35</v>
      </c>
      <c r="AW523" s="5">
        <v>65</v>
      </c>
      <c r="AX523" s="5">
        <v>0</v>
      </c>
      <c r="AY523" s="5">
        <v>0</v>
      </c>
      <c r="AZ523" s="5">
        <v>0</v>
      </c>
      <c r="BA523" s="5">
        <v>0</v>
      </c>
      <c r="BB523" s="5">
        <v>5</v>
      </c>
      <c r="BC523" s="5">
        <v>0</v>
      </c>
      <c r="BD523" s="5">
        <v>95</v>
      </c>
      <c r="BE523" s="5">
        <v>0</v>
      </c>
      <c r="BF523" s="5">
        <v>0</v>
      </c>
      <c r="BG523" s="5">
        <v>100</v>
      </c>
      <c r="BH523" s="5">
        <v>0</v>
      </c>
      <c r="BI523" s="5">
        <v>0</v>
      </c>
      <c r="BJ523" s="5">
        <v>0</v>
      </c>
      <c r="BK523" s="5">
        <v>0</v>
      </c>
      <c r="BL523" s="5">
        <v>100</v>
      </c>
      <c r="BM523" s="5">
        <v>5</v>
      </c>
      <c r="BN523" s="5">
        <v>2</v>
      </c>
      <c r="BO523" s="5" t="s">
        <v>96</v>
      </c>
      <c r="BP523" s="5" t="s">
        <v>97</v>
      </c>
      <c r="BQ523" s="5" t="s">
        <v>98</v>
      </c>
      <c r="BR523" s="6" t="s">
        <v>96</v>
      </c>
      <c r="BS523" s="6" t="s">
        <v>97</v>
      </c>
      <c r="BT523" s="6" t="s">
        <v>97</v>
      </c>
      <c r="BU523" s="6" t="s">
        <v>97</v>
      </c>
      <c r="BV523" s="6" t="s">
        <v>97</v>
      </c>
      <c r="BW523" s="5">
        <v>0</v>
      </c>
      <c r="BX523" s="5">
        <v>0</v>
      </c>
      <c r="BY523" s="5">
        <v>12</v>
      </c>
      <c r="BZ523" s="5">
        <v>12</v>
      </c>
      <c r="CA523" s="5">
        <v>15</v>
      </c>
      <c r="CB523" s="6" t="s">
        <v>98</v>
      </c>
      <c r="CC523" s="6" t="s">
        <v>98</v>
      </c>
      <c r="CD523" s="6" t="s">
        <v>96</v>
      </c>
      <c r="CE523" s="6" t="s">
        <v>96</v>
      </c>
      <c r="CF523" s="6" t="s">
        <v>96</v>
      </c>
      <c r="CG523" s="6" t="s">
        <v>96</v>
      </c>
      <c r="CH523" s="6" t="s">
        <v>96</v>
      </c>
      <c r="CI523" s="6" t="s">
        <v>97</v>
      </c>
      <c r="CJ523" s="5">
        <v>0</v>
      </c>
      <c r="CK523" s="5">
        <v>12</v>
      </c>
      <c r="CL523" s="5">
        <v>12</v>
      </c>
      <c r="CM523" s="5">
        <v>0</v>
      </c>
      <c r="CN523" s="5">
        <v>12</v>
      </c>
      <c r="CO523" s="5">
        <v>0</v>
      </c>
    </row>
    <row r="524" spans="1:93" x14ac:dyDescent="0.3">
      <c r="A524" s="2" t="s">
        <v>444</v>
      </c>
      <c r="B524" s="2" t="s">
        <v>788</v>
      </c>
      <c r="C524" s="2" t="s">
        <v>793</v>
      </c>
      <c r="D524" s="2" t="s">
        <v>794</v>
      </c>
      <c r="E524" s="6" t="s">
        <v>95</v>
      </c>
      <c r="F524" s="5">
        <v>129</v>
      </c>
      <c r="G524" s="5">
        <v>17</v>
      </c>
      <c r="H524" s="5">
        <v>0</v>
      </c>
      <c r="I524" s="5">
        <v>0</v>
      </c>
      <c r="J524" s="5">
        <v>16</v>
      </c>
      <c r="K524" s="5">
        <v>1</v>
      </c>
      <c r="L524" s="5">
        <v>0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122</v>
      </c>
      <c r="S524" s="5">
        <v>7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6">
        <v>0</v>
      </c>
      <c r="AA524" s="6" t="s">
        <v>96</v>
      </c>
      <c r="AB524" s="6" t="s">
        <v>97</v>
      </c>
      <c r="AC524" s="7"/>
      <c r="AD524" s="7"/>
      <c r="AE524" s="7"/>
      <c r="AF524" s="7"/>
      <c r="AG524" s="7"/>
      <c r="AH524" s="7"/>
      <c r="AI524" s="6" t="s">
        <v>96</v>
      </c>
      <c r="AJ524" s="5"/>
      <c r="AK524" s="8">
        <v>0.04</v>
      </c>
      <c r="AL524" s="8">
        <v>0.28999999999999998</v>
      </c>
      <c r="AM524" s="8">
        <v>0.32</v>
      </c>
      <c r="AN524" s="8">
        <v>0</v>
      </c>
      <c r="AO524" s="8">
        <v>0.33</v>
      </c>
      <c r="AP524" s="8">
        <v>0.02</v>
      </c>
      <c r="AQ524" s="8">
        <v>0</v>
      </c>
      <c r="AR524" s="8">
        <v>0</v>
      </c>
      <c r="AS524" s="8">
        <v>0</v>
      </c>
      <c r="AT524" s="8">
        <v>0</v>
      </c>
      <c r="AU524" s="5">
        <v>0</v>
      </c>
      <c r="AV524" s="5">
        <v>0</v>
      </c>
      <c r="AW524" s="5">
        <v>100</v>
      </c>
      <c r="AX524" s="5">
        <v>0</v>
      </c>
      <c r="AY524" s="5">
        <v>0</v>
      </c>
      <c r="AZ524" s="5">
        <v>0</v>
      </c>
      <c r="BA524" s="5">
        <v>0</v>
      </c>
      <c r="BB524" s="5">
        <v>0</v>
      </c>
      <c r="BC524" s="5">
        <v>0</v>
      </c>
      <c r="BD524" s="5">
        <v>100</v>
      </c>
      <c r="BE524" s="5">
        <v>100</v>
      </c>
      <c r="BF524" s="5">
        <v>98</v>
      </c>
      <c r="BG524" s="5">
        <v>100</v>
      </c>
      <c r="BH524" s="5">
        <v>0</v>
      </c>
      <c r="BI524" s="5">
        <v>0</v>
      </c>
      <c r="BJ524" s="5">
        <v>0</v>
      </c>
      <c r="BK524" s="5">
        <v>0</v>
      </c>
      <c r="BL524" s="5">
        <v>100</v>
      </c>
      <c r="BM524" s="5">
        <v>100</v>
      </c>
      <c r="BN524" s="5">
        <v>1</v>
      </c>
      <c r="BO524" s="5" t="s">
        <v>96</v>
      </c>
      <c r="BP524" s="5" t="s">
        <v>97</v>
      </c>
      <c r="BQ524" s="5" t="s">
        <v>98</v>
      </c>
      <c r="BR524" s="6" t="s">
        <v>97</v>
      </c>
      <c r="BS524" s="6" t="s">
        <v>97</v>
      </c>
      <c r="BT524" s="6" t="s">
        <v>97</v>
      </c>
      <c r="BU524" s="6" t="s">
        <v>97</v>
      </c>
      <c r="BV524" s="6" t="s">
        <v>97</v>
      </c>
      <c r="BW524" s="5">
        <v>0.5</v>
      </c>
      <c r="BX524" s="5">
        <v>1</v>
      </c>
      <c r="BY524" s="5">
        <v>4</v>
      </c>
      <c r="BZ524" s="5">
        <v>0</v>
      </c>
      <c r="CA524" s="5">
        <v>20</v>
      </c>
      <c r="CB524" s="6" t="s">
        <v>98</v>
      </c>
      <c r="CC524" s="6" t="s">
        <v>98</v>
      </c>
      <c r="CD524" s="6" t="s">
        <v>96</v>
      </c>
      <c r="CE524" s="6" t="s">
        <v>98</v>
      </c>
      <c r="CF524" s="6" t="s">
        <v>96</v>
      </c>
      <c r="CG524" s="6" t="s">
        <v>97</v>
      </c>
      <c r="CH524" s="6" t="s">
        <v>97</v>
      </c>
      <c r="CI524" s="6" t="s">
        <v>97</v>
      </c>
      <c r="CJ524" s="5">
        <v>4</v>
      </c>
      <c r="CK524" s="5">
        <v>4</v>
      </c>
      <c r="CL524" s="5">
        <v>20</v>
      </c>
      <c r="CM524" s="5">
        <v>1</v>
      </c>
      <c r="CN524" s="5">
        <v>4</v>
      </c>
      <c r="CO524" s="5">
        <v>1</v>
      </c>
    </row>
    <row r="525" spans="1:93" x14ac:dyDescent="0.3">
      <c r="A525" s="2" t="s">
        <v>444</v>
      </c>
      <c r="B525" s="2" t="s">
        <v>788</v>
      </c>
      <c r="C525" s="2" t="s">
        <v>795</v>
      </c>
      <c r="D525" s="2" t="s">
        <v>796</v>
      </c>
      <c r="E525" s="6" t="s">
        <v>102</v>
      </c>
      <c r="F525" s="5">
        <v>126</v>
      </c>
      <c r="G525" s="5">
        <v>26</v>
      </c>
      <c r="H525" s="5">
        <v>1</v>
      </c>
      <c r="I525" s="5">
        <v>26</v>
      </c>
      <c r="J525" s="5">
        <v>0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126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0</v>
      </c>
      <c r="Y525" s="5">
        <v>8</v>
      </c>
      <c r="Z525" s="5">
        <v>123</v>
      </c>
      <c r="AA525" s="6" t="s">
        <v>96</v>
      </c>
      <c r="AB525" s="6" t="s">
        <v>96</v>
      </c>
      <c r="AC525" s="7"/>
      <c r="AD525" s="7"/>
      <c r="AE525" s="7"/>
      <c r="AF525" s="7"/>
      <c r="AG525" s="7"/>
      <c r="AH525" s="7"/>
      <c r="AI525" s="6" t="s">
        <v>96</v>
      </c>
      <c r="AJ525" s="5"/>
      <c r="AK525" s="8">
        <v>0</v>
      </c>
      <c r="AL525" s="8">
        <v>0</v>
      </c>
      <c r="AM525" s="8">
        <v>0</v>
      </c>
      <c r="AN525" s="8">
        <v>0</v>
      </c>
      <c r="AO525" s="8">
        <v>0</v>
      </c>
      <c r="AP525" s="8">
        <v>0</v>
      </c>
      <c r="AQ525" s="8">
        <v>1</v>
      </c>
      <c r="AR525" s="8">
        <v>0</v>
      </c>
      <c r="AS525" s="8">
        <v>0</v>
      </c>
      <c r="AT525" s="8">
        <v>0</v>
      </c>
      <c r="AU525" s="5">
        <v>100</v>
      </c>
      <c r="AV525" s="5">
        <v>100</v>
      </c>
      <c r="AW525" s="5">
        <v>0</v>
      </c>
      <c r="AX525" s="5">
        <v>0</v>
      </c>
      <c r="AY525" s="5">
        <v>0</v>
      </c>
      <c r="AZ525" s="5">
        <v>100</v>
      </c>
      <c r="BA525" s="5">
        <v>100</v>
      </c>
      <c r="BB525" s="5">
        <v>0</v>
      </c>
      <c r="BC525" s="5">
        <v>0</v>
      </c>
      <c r="BD525" s="5">
        <v>0</v>
      </c>
      <c r="BE525" s="5">
        <v>100</v>
      </c>
      <c r="BF525" s="5">
        <v>100</v>
      </c>
      <c r="BG525" s="5">
        <v>0</v>
      </c>
      <c r="BH525" s="5">
        <v>100</v>
      </c>
      <c r="BI525" s="5">
        <v>0</v>
      </c>
      <c r="BJ525" s="5">
        <v>100</v>
      </c>
      <c r="BK525" s="5">
        <v>0</v>
      </c>
      <c r="BL525" s="5">
        <v>0</v>
      </c>
      <c r="BM525" s="5">
        <v>10</v>
      </c>
      <c r="BN525" s="5">
        <v>8</v>
      </c>
      <c r="BO525" s="5" t="s">
        <v>97</v>
      </c>
      <c r="BP525" s="5" t="s">
        <v>96</v>
      </c>
      <c r="BQ525" s="5">
        <v>13</v>
      </c>
      <c r="BR525" s="6" t="s">
        <v>97</v>
      </c>
      <c r="BS525" s="6" t="s">
        <v>97</v>
      </c>
      <c r="BT525" s="6" t="s">
        <v>97</v>
      </c>
      <c r="BU525" s="6" t="s">
        <v>97</v>
      </c>
      <c r="BV525" s="6" t="s">
        <v>97</v>
      </c>
      <c r="BW525" s="5">
        <v>0</v>
      </c>
      <c r="BX525" s="5">
        <v>0</v>
      </c>
      <c r="BY525" s="5">
        <v>0</v>
      </c>
      <c r="BZ525" s="5">
        <v>0</v>
      </c>
      <c r="CA525" s="5">
        <v>15</v>
      </c>
      <c r="CB525" s="6" t="s">
        <v>98</v>
      </c>
      <c r="CC525" s="6" t="s">
        <v>98</v>
      </c>
      <c r="CD525" s="6" t="s">
        <v>98</v>
      </c>
      <c r="CE525" s="6" t="s">
        <v>98</v>
      </c>
      <c r="CF525" s="6" t="s">
        <v>96</v>
      </c>
      <c r="CG525" s="6" t="s">
        <v>96</v>
      </c>
      <c r="CH525" s="6" t="s">
        <v>96</v>
      </c>
      <c r="CI525" s="7" t="s">
        <v>98</v>
      </c>
      <c r="CJ525" s="5">
        <v>0</v>
      </c>
      <c r="CK525" s="5">
        <v>0</v>
      </c>
      <c r="CL525" s="5">
        <v>0</v>
      </c>
      <c r="CM525" s="5">
        <v>0</v>
      </c>
      <c r="CN525" s="5">
        <v>0</v>
      </c>
      <c r="CO525" s="5">
        <v>0</v>
      </c>
    </row>
    <row r="526" spans="1:93" x14ac:dyDescent="0.3">
      <c r="A526" s="2" t="s">
        <v>444</v>
      </c>
      <c r="B526" s="2" t="s">
        <v>788</v>
      </c>
      <c r="C526" s="2" t="s">
        <v>795</v>
      </c>
      <c r="D526" s="2" t="s">
        <v>797</v>
      </c>
      <c r="E526" s="6" t="s">
        <v>102</v>
      </c>
      <c r="F526" s="5">
        <v>46</v>
      </c>
      <c r="G526" s="5">
        <v>10</v>
      </c>
      <c r="H526" s="5">
        <v>1</v>
      </c>
      <c r="I526" s="5">
        <v>10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46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0</v>
      </c>
      <c r="Y526" s="5">
        <v>7</v>
      </c>
      <c r="Z526" s="5">
        <v>46</v>
      </c>
      <c r="AA526" s="6" t="s">
        <v>96</v>
      </c>
      <c r="AB526" s="6" t="s">
        <v>96</v>
      </c>
      <c r="AC526" s="7"/>
      <c r="AD526" s="7"/>
      <c r="AE526" s="7"/>
      <c r="AF526" s="7"/>
      <c r="AG526" s="7"/>
      <c r="AH526" s="7"/>
      <c r="AI526" s="6" t="s">
        <v>96</v>
      </c>
      <c r="AJ526" s="5"/>
      <c r="AK526" s="8">
        <v>0</v>
      </c>
      <c r="AL526" s="8">
        <v>0</v>
      </c>
      <c r="AM526" s="8">
        <v>0</v>
      </c>
      <c r="AN526" s="8">
        <v>0</v>
      </c>
      <c r="AO526" s="8">
        <v>0</v>
      </c>
      <c r="AP526" s="8">
        <v>0</v>
      </c>
      <c r="AQ526" s="8">
        <v>1</v>
      </c>
      <c r="AR526" s="8">
        <v>0</v>
      </c>
      <c r="AS526" s="8">
        <v>0</v>
      </c>
      <c r="AT526" s="8">
        <v>0</v>
      </c>
      <c r="AU526" s="5">
        <v>100</v>
      </c>
      <c r="AV526" s="5">
        <v>100</v>
      </c>
      <c r="AW526" s="5">
        <v>0</v>
      </c>
      <c r="AX526" s="5">
        <v>0</v>
      </c>
      <c r="AY526" s="5">
        <v>0</v>
      </c>
      <c r="AZ526" s="5">
        <v>100</v>
      </c>
      <c r="BA526" s="5">
        <v>100</v>
      </c>
      <c r="BB526" s="5">
        <v>0</v>
      </c>
      <c r="BC526" s="5">
        <v>0</v>
      </c>
      <c r="BD526" s="5">
        <v>0</v>
      </c>
      <c r="BE526" s="5">
        <v>100</v>
      </c>
      <c r="BF526" s="5">
        <v>100</v>
      </c>
      <c r="BG526" s="5">
        <v>0</v>
      </c>
      <c r="BH526" s="5">
        <v>100</v>
      </c>
      <c r="BI526" s="5">
        <v>0</v>
      </c>
      <c r="BJ526" s="5">
        <v>100</v>
      </c>
      <c r="BK526" s="5">
        <v>0</v>
      </c>
      <c r="BL526" s="5">
        <v>0</v>
      </c>
      <c r="BM526" s="5">
        <v>100</v>
      </c>
      <c r="BN526" s="5">
        <v>8</v>
      </c>
      <c r="BO526" s="5" t="s">
        <v>96</v>
      </c>
      <c r="BP526" s="5" t="s">
        <v>97</v>
      </c>
      <c r="BQ526" s="5" t="s">
        <v>98</v>
      </c>
      <c r="BR526" s="6" t="s">
        <v>97</v>
      </c>
      <c r="BS526" s="6" t="s">
        <v>97</v>
      </c>
      <c r="BT526" s="6" t="s">
        <v>97</v>
      </c>
      <c r="BU526" s="6" t="s">
        <v>97</v>
      </c>
      <c r="BV526" s="6" t="s">
        <v>97</v>
      </c>
      <c r="BW526" s="5">
        <v>0</v>
      </c>
      <c r="BX526" s="5">
        <v>0</v>
      </c>
      <c r="BY526" s="5">
        <v>0</v>
      </c>
      <c r="BZ526" s="5">
        <v>1</v>
      </c>
      <c r="CA526" s="5">
        <v>15</v>
      </c>
      <c r="CB526" s="6" t="s">
        <v>98</v>
      </c>
      <c r="CC526" s="6" t="s">
        <v>98</v>
      </c>
      <c r="CD526" s="6" t="s">
        <v>98</v>
      </c>
      <c r="CE526" s="6" t="s">
        <v>98</v>
      </c>
      <c r="CF526" s="6" t="s">
        <v>96</v>
      </c>
      <c r="CG526" s="6" t="s">
        <v>96</v>
      </c>
      <c r="CH526" s="6" t="s">
        <v>96</v>
      </c>
      <c r="CI526" s="7" t="s">
        <v>98</v>
      </c>
      <c r="CJ526" s="5">
        <v>0</v>
      </c>
      <c r="CK526" s="5">
        <v>0</v>
      </c>
      <c r="CL526" s="5">
        <v>0</v>
      </c>
      <c r="CM526" s="5">
        <v>0</v>
      </c>
      <c r="CN526" s="5">
        <v>0</v>
      </c>
      <c r="CO526" s="5">
        <v>0</v>
      </c>
    </row>
    <row r="527" spans="1:93" x14ac:dyDescent="0.3">
      <c r="A527" s="2" t="s">
        <v>444</v>
      </c>
      <c r="B527" s="2" t="s">
        <v>788</v>
      </c>
      <c r="C527" s="2" t="s">
        <v>795</v>
      </c>
      <c r="D527" s="2" t="s">
        <v>798</v>
      </c>
      <c r="E527" s="6" t="s">
        <v>102</v>
      </c>
      <c r="F527" s="5">
        <v>141</v>
      </c>
      <c r="G527" s="5">
        <v>42</v>
      </c>
      <c r="H527" s="5">
        <v>1</v>
      </c>
      <c r="I527" s="5">
        <v>42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5">
        <v>141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s="5">
        <v>0</v>
      </c>
      <c r="Y527" s="5">
        <v>38</v>
      </c>
      <c r="Z527" s="5">
        <v>132</v>
      </c>
      <c r="AA527" s="6" t="s">
        <v>96</v>
      </c>
      <c r="AB527" s="6" t="s">
        <v>96</v>
      </c>
      <c r="AC527" s="7"/>
      <c r="AD527" s="7"/>
      <c r="AE527" s="7"/>
      <c r="AF527" s="7"/>
      <c r="AG527" s="7"/>
      <c r="AH527" s="7"/>
      <c r="AI527" s="6" t="s">
        <v>96</v>
      </c>
      <c r="AJ527" s="5"/>
      <c r="AK527" s="8">
        <v>0</v>
      </c>
      <c r="AL527" s="8">
        <v>0</v>
      </c>
      <c r="AM527" s="8">
        <v>0</v>
      </c>
      <c r="AN527" s="8">
        <v>0</v>
      </c>
      <c r="AO527" s="8">
        <v>0</v>
      </c>
      <c r="AP527" s="8">
        <v>0</v>
      </c>
      <c r="AQ527" s="8">
        <v>1</v>
      </c>
      <c r="AR527" s="8">
        <v>0</v>
      </c>
      <c r="AS527" s="8">
        <v>0</v>
      </c>
      <c r="AT527" s="8">
        <v>0</v>
      </c>
      <c r="AU527" s="5">
        <v>100</v>
      </c>
      <c r="AV527" s="5">
        <v>100</v>
      </c>
      <c r="AW527" s="5">
        <v>0</v>
      </c>
      <c r="AX527" s="5">
        <v>0</v>
      </c>
      <c r="AY527" s="5">
        <v>0</v>
      </c>
      <c r="AZ527" s="5">
        <v>100</v>
      </c>
      <c r="BA527" s="5">
        <v>100</v>
      </c>
      <c r="BB527" s="5">
        <v>0</v>
      </c>
      <c r="BC527" s="5">
        <v>0</v>
      </c>
      <c r="BD527" s="5">
        <v>0</v>
      </c>
      <c r="BE527" s="5">
        <v>100</v>
      </c>
      <c r="BF527" s="5">
        <v>100</v>
      </c>
      <c r="BG527" s="5">
        <v>0</v>
      </c>
      <c r="BH527" s="5">
        <v>100</v>
      </c>
      <c r="BI527" s="5">
        <v>0</v>
      </c>
      <c r="BJ527" s="5">
        <v>100</v>
      </c>
      <c r="BK527" s="5">
        <v>0</v>
      </c>
      <c r="BL527" s="5">
        <v>0</v>
      </c>
      <c r="BM527" s="5">
        <v>100</v>
      </c>
      <c r="BN527" s="5">
        <v>8</v>
      </c>
      <c r="BO527" s="5" t="s">
        <v>96</v>
      </c>
      <c r="BP527" s="5" t="s">
        <v>97</v>
      </c>
      <c r="BQ527" s="5" t="s">
        <v>98</v>
      </c>
      <c r="BR527" s="6" t="s">
        <v>97</v>
      </c>
      <c r="BS527" s="6" t="s">
        <v>97</v>
      </c>
      <c r="BT527" s="6" t="s">
        <v>97</v>
      </c>
      <c r="BU527" s="6" t="s">
        <v>97</v>
      </c>
      <c r="BV527" s="6" t="s">
        <v>97</v>
      </c>
      <c r="BW527" s="5">
        <v>0</v>
      </c>
      <c r="BX527" s="5">
        <v>0</v>
      </c>
      <c r="BY527" s="5">
        <v>0</v>
      </c>
      <c r="BZ527" s="5">
        <v>0</v>
      </c>
      <c r="CA527" s="5">
        <v>15</v>
      </c>
      <c r="CB527" s="6" t="s">
        <v>98</v>
      </c>
      <c r="CC527" s="6" t="s">
        <v>98</v>
      </c>
      <c r="CD527" s="6" t="s">
        <v>98</v>
      </c>
      <c r="CE527" s="6" t="s">
        <v>98</v>
      </c>
      <c r="CF527" s="6" t="s">
        <v>96</v>
      </c>
      <c r="CG527" s="6" t="s">
        <v>96</v>
      </c>
      <c r="CH527" s="6" t="s">
        <v>96</v>
      </c>
      <c r="CI527" s="7" t="s">
        <v>98</v>
      </c>
      <c r="CJ527" s="5">
        <v>0</v>
      </c>
      <c r="CK527" s="5">
        <v>0</v>
      </c>
      <c r="CL527" s="5">
        <v>0</v>
      </c>
      <c r="CM527" s="5">
        <v>0</v>
      </c>
      <c r="CN527" s="5">
        <v>0</v>
      </c>
      <c r="CO527" s="5">
        <v>0</v>
      </c>
    </row>
    <row r="528" spans="1:93" x14ac:dyDescent="0.3">
      <c r="A528" s="2" t="s">
        <v>444</v>
      </c>
      <c r="B528" s="2" t="s">
        <v>788</v>
      </c>
      <c r="C528" s="2" t="s">
        <v>799</v>
      </c>
      <c r="D528" s="2" t="s">
        <v>800</v>
      </c>
      <c r="E528" s="6" t="s">
        <v>95</v>
      </c>
      <c r="F528" s="5">
        <v>38</v>
      </c>
      <c r="G528" s="5">
        <v>5</v>
      </c>
      <c r="H528" s="5">
        <v>0</v>
      </c>
      <c r="I528" s="5">
        <v>0</v>
      </c>
      <c r="J528" s="5">
        <v>2</v>
      </c>
      <c r="K528" s="5">
        <v>0</v>
      </c>
      <c r="L528" s="5">
        <v>0</v>
      </c>
      <c r="M528" s="5">
        <v>0</v>
      </c>
      <c r="N528" s="5">
        <v>2</v>
      </c>
      <c r="O528" s="5">
        <v>0</v>
      </c>
      <c r="P528" s="5">
        <v>1</v>
      </c>
      <c r="Q528" s="5">
        <v>0</v>
      </c>
      <c r="R528" s="5">
        <v>9</v>
      </c>
      <c r="S528" s="5">
        <v>0</v>
      </c>
      <c r="T528" s="5">
        <v>0</v>
      </c>
      <c r="U528" s="5">
        <v>0</v>
      </c>
      <c r="V528" s="5">
        <v>22</v>
      </c>
      <c r="W528" s="5">
        <v>0</v>
      </c>
      <c r="X528" s="5">
        <v>7</v>
      </c>
      <c r="Y528" s="5">
        <v>0</v>
      </c>
      <c r="Z528" s="6">
        <v>0</v>
      </c>
      <c r="AA528" s="6" t="s">
        <v>96</v>
      </c>
      <c r="AB528" s="7" t="s">
        <v>97</v>
      </c>
      <c r="AC528" s="6" t="s">
        <v>96</v>
      </c>
      <c r="AD528" s="7"/>
      <c r="AE528" s="7"/>
      <c r="AF528" s="7"/>
      <c r="AG528" s="7"/>
      <c r="AH528" s="7"/>
      <c r="AI528" s="7"/>
      <c r="AJ528" s="5"/>
      <c r="AK528" s="8">
        <v>0</v>
      </c>
      <c r="AL528" s="8">
        <v>1</v>
      </c>
      <c r="AM528" s="8">
        <v>0</v>
      </c>
      <c r="AN528" s="8">
        <v>0</v>
      </c>
      <c r="AO528" s="8">
        <v>0</v>
      </c>
      <c r="AP528" s="8">
        <v>0</v>
      </c>
      <c r="AQ528" s="8">
        <v>0</v>
      </c>
      <c r="AR528" s="8">
        <v>0</v>
      </c>
      <c r="AS528" s="8">
        <v>0</v>
      </c>
      <c r="AT528" s="8">
        <v>0</v>
      </c>
      <c r="AU528" s="5">
        <v>10</v>
      </c>
      <c r="AV528" s="5">
        <v>0</v>
      </c>
      <c r="AW528" s="5">
        <v>0</v>
      </c>
      <c r="AX528" s="5">
        <v>100</v>
      </c>
      <c r="AY528" s="5">
        <v>0</v>
      </c>
      <c r="AZ528" s="5">
        <v>0</v>
      </c>
      <c r="BA528" s="5">
        <v>0</v>
      </c>
      <c r="BB528" s="5">
        <v>0</v>
      </c>
      <c r="BC528" s="5">
        <v>0</v>
      </c>
      <c r="BD528" s="5">
        <v>100</v>
      </c>
      <c r="BE528" s="5">
        <v>100</v>
      </c>
      <c r="BF528" s="5">
        <v>0</v>
      </c>
      <c r="BG528" s="5">
        <v>0</v>
      </c>
      <c r="BH528" s="5">
        <v>0</v>
      </c>
      <c r="BI528" s="5">
        <v>0</v>
      </c>
      <c r="BJ528" s="5">
        <v>0</v>
      </c>
      <c r="BK528" s="5">
        <v>0</v>
      </c>
      <c r="BL528" s="5">
        <v>100</v>
      </c>
      <c r="BM528" s="5">
        <v>0</v>
      </c>
      <c r="BN528" s="5" t="s">
        <v>98</v>
      </c>
      <c r="BO528" s="5" t="s">
        <v>97</v>
      </c>
      <c r="BP528" s="5" t="s">
        <v>97</v>
      </c>
      <c r="BQ528" s="5" t="s">
        <v>98</v>
      </c>
      <c r="BR528" s="6" t="s">
        <v>97</v>
      </c>
      <c r="BS528" s="6" t="s">
        <v>97</v>
      </c>
      <c r="BT528" s="6" t="s">
        <v>97</v>
      </c>
      <c r="BU528" s="6" t="s">
        <v>97</v>
      </c>
      <c r="BV528" s="6" t="s">
        <v>96</v>
      </c>
      <c r="BW528" s="5">
        <v>2</v>
      </c>
      <c r="BX528" s="5">
        <v>5</v>
      </c>
      <c r="BY528" s="5">
        <v>5</v>
      </c>
      <c r="BZ528" s="5">
        <v>5</v>
      </c>
      <c r="CA528" s="5">
        <v>12</v>
      </c>
      <c r="CB528" s="6" t="s">
        <v>96</v>
      </c>
      <c r="CC528" s="6" t="s">
        <v>96</v>
      </c>
      <c r="CD528" s="6" t="s">
        <v>96</v>
      </c>
      <c r="CE528" s="6" t="s">
        <v>96</v>
      </c>
      <c r="CF528" s="6" t="s">
        <v>96</v>
      </c>
      <c r="CG528" s="7" t="s">
        <v>98</v>
      </c>
      <c r="CH528" s="6" t="s">
        <v>97</v>
      </c>
      <c r="CI528" s="6" t="s">
        <v>97</v>
      </c>
      <c r="CJ528" s="5">
        <v>5</v>
      </c>
      <c r="CK528" s="5">
        <v>11</v>
      </c>
      <c r="CL528" s="5">
        <v>11</v>
      </c>
      <c r="CM528" s="5">
        <v>0</v>
      </c>
      <c r="CN528" s="5">
        <v>6</v>
      </c>
      <c r="CO528" s="5">
        <v>0</v>
      </c>
    </row>
    <row r="529" spans="1:93" x14ac:dyDescent="0.3">
      <c r="A529" s="2" t="s">
        <v>444</v>
      </c>
      <c r="B529" s="2" t="s">
        <v>788</v>
      </c>
      <c r="C529" s="2" t="s">
        <v>799</v>
      </c>
      <c r="D529" s="2" t="s">
        <v>801</v>
      </c>
      <c r="E529" s="6" t="s">
        <v>104</v>
      </c>
      <c r="F529" s="5">
        <v>57</v>
      </c>
      <c r="G529" s="5">
        <v>6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  <c r="N529" s="5">
        <v>6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57</v>
      </c>
      <c r="W529" s="5">
        <v>0</v>
      </c>
      <c r="X529" s="5">
        <v>0</v>
      </c>
      <c r="Y529" s="5">
        <v>0</v>
      </c>
      <c r="Z529" s="6">
        <v>0</v>
      </c>
      <c r="AA529" s="6" t="s">
        <v>96</v>
      </c>
      <c r="AB529" s="7" t="s">
        <v>97</v>
      </c>
      <c r="AC529" s="7"/>
      <c r="AD529" s="7"/>
      <c r="AE529" s="9" t="s">
        <v>96</v>
      </c>
      <c r="AF529" s="7"/>
      <c r="AG529" s="7"/>
      <c r="AH529" s="7"/>
      <c r="AI529" s="7"/>
      <c r="AJ529" s="5">
        <v>1200</v>
      </c>
      <c r="AK529" s="8">
        <v>0</v>
      </c>
      <c r="AL529" s="8">
        <v>1</v>
      </c>
      <c r="AM529" s="8">
        <v>0</v>
      </c>
      <c r="AN529" s="8">
        <v>0</v>
      </c>
      <c r="AO529" s="8">
        <v>0</v>
      </c>
      <c r="AP529" s="8">
        <v>0</v>
      </c>
      <c r="AQ529" s="8">
        <v>0</v>
      </c>
      <c r="AR529" s="8">
        <v>0</v>
      </c>
      <c r="AS529" s="8">
        <v>0</v>
      </c>
      <c r="AT529" s="8">
        <v>0</v>
      </c>
      <c r="AU529" s="5">
        <v>0</v>
      </c>
      <c r="AV529" s="5">
        <v>0</v>
      </c>
      <c r="AW529" s="5">
        <v>0</v>
      </c>
      <c r="AX529" s="5">
        <v>100</v>
      </c>
      <c r="AY529" s="5">
        <v>0</v>
      </c>
      <c r="AZ529" s="5">
        <v>0</v>
      </c>
      <c r="BA529" s="5">
        <v>0</v>
      </c>
      <c r="BB529" s="5">
        <v>0</v>
      </c>
      <c r="BC529" s="5">
        <v>0</v>
      </c>
      <c r="BD529" s="5">
        <v>100</v>
      </c>
      <c r="BE529" s="5">
        <v>100</v>
      </c>
      <c r="BF529" s="5">
        <v>0</v>
      </c>
      <c r="BG529" s="5">
        <v>0</v>
      </c>
      <c r="BH529" s="5">
        <v>0</v>
      </c>
      <c r="BI529" s="5">
        <v>0</v>
      </c>
      <c r="BJ529" s="5">
        <v>0</v>
      </c>
      <c r="BK529" s="5">
        <v>0</v>
      </c>
      <c r="BL529" s="5">
        <v>100</v>
      </c>
      <c r="BM529" s="5">
        <v>0</v>
      </c>
      <c r="BN529" s="5" t="s">
        <v>98</v>
      </c>
      <c r="BO529" s="5" t="s">
        <v>97</v>
      </c>
      <c r="BP529" s="5" t="s">
        <v>97</v>
      </c>
      <c r="BQ529" s="5" t="s">
        <v>98</v>
      </c>
      <c r="BR529" s="6" t="s">
        <v>97</v>
      </c>
      <c r="BS529" s="6" t="s">
        <v>97</v>
      </c>
      <c r="BT529" s="6" t="s">
        <v>97</v>
      </c>
      <c r="BU529" s="6" t="s">
        <v>97</v>
      </c>
      <c r="BV529" s="6" t="s">
        <v>97</v>
      </c>
      <c r="BW529" s="5">
        <v>2</v>
      </c>
      <c r="BX529" s="5">
        <v>5</v>
      </c>
      <c r="BY529" s="5">
        <v>5</v>
      </c>
      <c r="BZ529" s="5">
        <v>5</v>
      </c>
      <c r="CA529" s="5">
        <v>12</v>
      </c>
      <c r="CB529" s="6" t="s">
        <v>96</v>
      </c>
      <c r="CC529" s="6" t="s">
        <v>96</v>
      </c>
      <c r="CD529" s="6" t="s">
        <v>96</v>
      </c>
      <c r="CE529" s="6" t="s">
        <v>96</v>
      </c>
      <c r="CF529" s="6" t="s">
        <v>96</v>
      </c>
      <c r="CG529" s="7" t="s">
        <v>98</v>
      </c>
      <c r="CH529" s="6" t="s">
        <v>97</v>
      </c>
      <c r="CI529" s="6" t="s">
        <v>97</v>
      </c>
      <c r="CJ529" s="5">
        <v>5</v>
      </c>
      <c r="CK529" s="5">
        <v>11</v>
      </c>
      <c r="CL529" s="5">
        <v>11</v>
      </c>
      <c r="CM529" s="5">
        <v>0</v>
      </c>
      <c r="CN529" s="5">
        <v>6</v>
      </c>
      <c r="CO529" s="5">
        <v>0</v>
      </c>
    </row>
    <row r="530" spans="1:93" x14ac:dyDescent="0.3">
      <c r="A530" s="2" t="s">
        <v>444</v>
      </c>
      <c r="B530" s="2" t="s">
        <v>788</v>
      </c>
      <c r="C530" s="2" t="s">
        <v>799</v>
      </c>
      <c r="D530" s="2" t="s">
        <v>802</v>
      </c>
      <c r="E530" s="6" t="s">
        <v>104</v>
      </c>
      <c r="F530" s="5">
        <v>95</v>
      </c>
      <c r="G530" s="5">
        <v>7</v>
      </c>
      <c r="H530" s="5">
        <v>1</v>
      </c>
      <c r="I530" s="5">
        <v>7</v>
      </c>
      <c r="J530" s="5">
        <v>0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0</v>
      </c>
      <c r="Q530" s="5">
        <v>95</v>
      </c>
      <c r="R530" s="5">
        <v>0</v>
      </c>
      <c r="S530" s="5">
        <v>0</v>
      </c>
      <c r="T530" s="5">
        <v>0</v>
      </c>
      <c r="U530" s="5">
        <v>0</v>
      </c>
      <c r="V530" s="5">
        <v>0</v>
      </c>
      <c r="W530" s="5">
        <v>0</v>
      </c>
      <c r="X530" s="5">
        <v>0</v>
      </c>
      <c r="Y530" s="5">
        <v>7</v>
      </c>
      <c r="Z530" s="5">
        <v>95</v>
      </c>
      <c r="AA530" s="6" t="s">
        <v>96</v>
      </c>
      <c r="AB530" s="7" t="s">
        <v>97</v>
      </c>
      <c r="AC530" s="7"/>
      <c r="AD530" s="7"/>
      <c r="AE530" s="9" t="s">
        <v>96</v>
      </c>
      <c r="AF530" s="7"/>
      <c r="AG530" s="7"/>
      <c r="AH530" s="7"/>
      <c r="AI530" s="7"/>
      <c r="AJ530" s="5">
        <v>100</v>
      </c>
      <c r="AK530" s="8">
        <v>0</v>
      </c>
      <c r="AL530" s="8">
        <v>1</v>
      </c>
      <c r="AM530" s="8">
        <v>0</v>
      </c>
      <c r="AN530" s="8">
        <v>0</v>
      </c>
      <c r="AO530" s="8">
        <v>0</v>
      </c>
      <c r="AP530" s="8">
        <v>0</v>
      </c>
      <c r="AQ530" s="8">
        <v>0</v>
      </c>
      <c r="AR530" s="8">
        <v>0</v>
      </c>
      <c r="AS530" s="8">
        <v>0</v>
      </c>
      <c r="AT530" s="8">
        <v>0</v>
      </c>
      <c r="AU530" s="5">
        <v>0</v>
      </c>
      <c r="AV530" s="5">
        <v>0</v>
      </c>
      <c r="AW530" s="5">
        <v>0</v>
      </c>
      <c r="AX530" s="5">
        <v>100</v>
      </c>
      <c r="AY530" s="5">
        <v>0</v>
      </c>
      <c r="AZ530" s="5">
        <v>0</v>
      </c>
      <c r="BA530" s="5">
        <v>0</v>
      </c>
      <c r="BB530" s="5">
        <v>0</v>
      </c>
      <c r="BC530" s="5">
        <v>0</v>
      </c>
      <c r="BD530" s="5">
        <v>100</v>
      </c>
      <c r="BE530" s="5">
        <v>100</v>
      </c>
      <c r="BF530" s="5">
        <v>0</v>
      </c>
      <c r="BG530" s="5">
        <v>0</v>
      </c>
      <c r="BH530" s="5">
        <v>0</v>
      </c>
      <c r="BI530" s="5">
        <v>0</v>
      </c>
      <c r="BJ530" s="5">
        <v>0</v>
      </c>
      <c r="BK530" s="5">
        <v>0</v>
      </c>
      <c r="BL530" s="5">
        <v>100</v>
      </c>
      <c r="BM530" s="5">
        <v>0</v>
      </c>
      <c r="BN530" s="5" t="s">
        <v>98</v>
      </c>
      <c r="BO530" s="5" t="s">
        <v>97</v>
      </c>
      <c r="BP530" s="5" t="s">
        <v>97</v>
      </c>
      <c r="BQ530" s="5" t="s">
        <v>98</v>
      </c>
      <c r="BR530" s="6" t="s">
        <v>97</v>
      </c>
      <c r="BS530" s="6" t="s">
        <v>97</v>
      </c>
      <c r="BT530" s="6" t="s">
        <v>97</v>
      </c>
      <c r="BU530" s="6" t="s">
        <v>97</v>
      </c>
      <c r="BV530" s="6" t="s">
        <v>97</v>
      </c>
      <c r="BW530" s="5">
        <v>2</v>
      </c>
      <c r="BX530" s="5">
        <v>5</v>
      </c>
      <c r="BY530" s="5">
        <v>5</v>
      </c>
      <c r="BZ530" s="5">
        <v>5</v>
      </c>
      <c r="CA530" s="5">
        <v>12</v>
      </c>
      <c r="CB530" s="6" t="s">
        <v>96</v>
      </c>
      <c r="CC530" s="6" t="s">
        <v>96</v>
      </c>
      <c r="CD530" s="6" t="s">
        <v>96</v>
      </c>
      <c r="CE530" s="6" t="s">
        <v>96</v>
      </c>
      <c r="CF530" s="6" t="s">
        <v>96</v>
      </c>
      <c r="CG530" s="7" t="s">
        <v>98</v>
      </c>
      <c r="CH530" s="6" t="s">
        <v>97</v>
      </c>
      <c r="CI530" s="6" t="s">
        <v>97</v>
      </c>
      <c r="CJ530" s="5">
        <v>5</v>
      </c>
      <c r="CK530" s="5">
        <v>11</v>
      </c>
      <c r="CL530" s="5">
        <v>11</v>
      </c>
      <c r="CM530" s="5">
        <v>0</v>
      </c>
      <c r="CN530" s="5">
        <v>6</v>
      </c>
      <c r="CO530" s="5">
        <v>0</v>
      </c>
    </row>
    <row r="531" spans="1:93" x14ac:dyDescent="0.3">
      <c r="A531" s="2" t="s">
        <v>444</v>
      </c>
      <c r="B531" s="2" t="s">
        <v>788</v>
      </c>
      <c r="C531" s="2" t="s">
        <v>803</v>
      </c>
      <c r="D531" s="2" t="s">
        <v>110</v>
      </c>
      <c r="E531" s="6" t="s">
        <v>95</v>
      </c>
      <c r="F531" s="5">
        <v>46</v>
      </c>
      <c r="G531" s="5">
        <v>45</v>
      </c>
      <c r="H531" s="5">
        <v>0</v>
      </c>
      <c r="I531" s="5">
        <v>0</v>
      </c>
      <c r="J531" s="5">
        <v>0</v>
      </c>
      <c r="K531" s="5">
        <v>1</v>
      </c>
      <c r="L531" s="5">
        <v>0</v>
      </c>
      <c r="M531" s="5">
        <v>0</v>
      </c>
      <c r="N531" s="5">
        <v>44</v>
      </c>
      <c r="O531" s="5">
        <v>0</v>
      </c>
      <c r="P531" s="5">
        <v>0</v>
      </c>
      <c r="Q531" s="5">
        <v>0</v>
      </c>
      <c r="R531" s="5">
        <v>0</v>
      </c>
      <c r="S531" s="5">
        <v>1</v>
      </c>
      <c r="T531" s="5">
        <v>0</v>
      </c>
      <c r="U531" s="5">
        <v>0</v>
      </c>
      <c r="V531" s="5">
        <v>45</v>
      </c>
      <c r="W531" s="5">
        <v>0</v>
      </c>
      <c r="X531" s="5">
        <v>0</v>
      </c>
      <c r="Y531" s="5">
        <v>0</v>
      </c>
      <c r="Z531" s="5">
        <v>0</v>
      </c>
      <c r="AA531" s="6" t="s">
        <v>96</v>
      </c>
      <c r="AB531" s="6" t="s">
        <v>96</v>
      </c>
      <c r="AC531" s="6" t="s">
        <v>96</v>
      </c>
      <c r="AD531" s="7"/>
      <c r="AE531" s="7"/>
      <c r="AF531" s="7"/>
      <c r="AG531" s="7"/>
      <c r="AH531" s="7"/>
      <c r="AI531" s="7"/>
      <c r="AJ531" s="5"/>
      <c r="AK531" s="8">
        <v>0</v>
      </c>
      <c r="AL531" s="8">
        <v>0.15</v>
      </c>
      <c r="AM531" s="8">
        <v>0.85</v>
      </c>
      <c r="AN531" s="8">
        <v>0</v>
      </c>
      <c r="AO531" s="8">
        <v>0</v>
      </c>
      <c r="AP531" s="8">
        <v>0</v>
      </c>
      <c r="AQ531" s="8">
        <v>0</v>
      </c>
      <c r="AR531" s="8">
        <v>0</v>
      </c>
      <c r="AS531" s="8">
        <v>0</v>
      </c>
      <c r="AT531" s="8">
        <v>0</v>
      </c>
      <c r="AU531" s="5">
        <v>85</v>
      </c>
      <c r="AV531" s="5">
        <v>85</v>
      </c>
      <c r="AW531" s="5">
        <v>15</v>
      </c>
      <c r="AX531" s="5">
        <v>0</v>
      </c>
      <c r="AY531" s="5">
        <v>0</v>
      </c>
      <c r="AZ531" s="5">
        <v>0</v>
      </c>
      <c r="BA531" s="5">
        <v>0</v>
      </c>
      <c r="BB531" s="5">
        <v>0</v>
      </c>
      <c r="BC531" s="5">
        <v>0</v>
      </c>
      <c r="BD531" s="5">
        <v>100</v>
      </c>
      <c r="BE531" s="5">
        <v>98</v>
      </c>
      <c r="BF531" s="5">
        <v>98</v>
      </c>
      <c r="BG531" s="5">
        <v>100</v>
      </c>
      <c r="BH531" s="5">
        <v>0</v>
      </c>
      <c r="BI531" s="5">
        <v>0</v>
      </c>
      <c r="BJ531" s="5">
        <v>0</v>
      </c>
      <c r="BK531" s="5">
        <v>0</v>
      </c>
      <c r="BL531" s="5">
        <v>100</v>
      </c>
      <c r="BM531" s="5">
        <v>0</v>
      </c>
      <c r="BN531" s="5" t="s">
        <v>98</v>
      </c>
      <c r="BO531" s="5" t="s">
        <v>97</v>
      </c>
      <c r="BP531" s="5" t="s">
        <v>96</v>
      </c>
      <c r="BQ531" s="5">
        <v>6</v>
      </c>
      <c r="BR531" s="6" t="s">
        <v>96</v>
      </c>
      <c r="BS531" s="6" t="s">
        <v>96</v>
      </c>
      <c r="BT531" s="6" t="s">
        <v>96</v>
      </c>
      <c r="BU531" s="6" t="s">
        <v>96</v>
      </c>
      <c r="BV531" s="6" t="s">
        <v>96</v>
      </c>
      <c r="BW531" s="5">
        <v>1</v>
      </c>
      <c r="BX531" s="5">
        <v>1</v>
      </c>
      <c r="BY531" s="5">
        <v>1</v>
      </c>
      <c r="BZ531" s="5">
        <v>1</v>
      </c>
      <c r="CA531" s="5">
        <v>12</v>
      </c>
      <c r="CB531" s="6" t="s">
        <v>98</v>
      </c>
      <c r="CC531" s="6" t="s">
        <v>98</v>
      </c>
      <c r="CD531" s="6" t="s">
        <v>98</v>
      </c>
      <c r="CE531" s="6" t="s">
        <v>96</v>
      </c>
      <c r="CF531" s="6" t="s">
        <v>98</v>
      </c>
      <c r="CG531" s="6" t="s">
        <v>96</v>
      </c>
      <c r="CH531" s="6" t="s">
        <v>96</v>
      </c>
      <c r="CI531" s="7" t="s">
        <v>96</v>
      </c>
      <c r="CJ531" s="5">
        <v>6</v>
      </c>
      <c r="CK531" s="5">
        <v>6</v>
      </c>
      <c r="CL531" s="5">
        <v>12</v>
      </c>
      <c r="CM531" s="5">
        <v>1</v>
      </c>
      <c r="CN531" s="5">
        <v>4</v>
      </c>
      <c r="CO531" s="5">
        <v>1</v>
      </c>
    </row>
    <row r="532" spans="1:93" x14ac:dyDescent="0.3">
      <c r="A532" s="2" t="s">
        <v>444</v>
      </c>
      <c r="B532" s="2" t="s">
        <v>788</v>
      </c>
      <c r="C532" s="2" t="s">
        <v>804</v>
      </c>
      <c r="D532" s="2" t="s">
        <v>805</v>
      </c>
      <c r="E532" s="6" t="s">
        <v>95</v>
      </c>
      <c r="F532" s="5">
        <v>856</v>
      </c>
      <c r="G532" s="5">
        <v>70</v>
      </c>
      <c r="H532" s="5">
        <v>0</v>
      </c>
      <c r="I532" s="5">
        <v>0</v>
      </c>
      <c r="J532" s="5">
        <v>55</v>
      </c>
      <c r="K532" s="5">
        <v>15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644</v>
      </c>
      <c r="S532" s="5">
        <v>212</v>
      </c>
      <c r="T532" s="5">
        <v>0</v>
      </c>
      <c r="U532" s="5">
        <v>0</v>
      </c>
      <c r="V532" s="5">
        <v>0</v>
      </c>
      <c r="W532" s="5">
        <v>0</v>
      </c>
      <c r="X532" s="5">
        <v>0</v>
      </c>
      <c r="Y532" s="5">
        <v>0</v>
      </c>
      <c r="Z532" s="6">
        <v>0</v>
      </c>
      <c r="AA532" s="6" t="s">
        <v>96</v>
      </c>
      <c r="AB532" s="6" t="s">
        <v>96</v>
      </c>
      <c r="AC532" s="7"/>
      <c r="AD532" s="7"/>
      <c r="AE532" s="7"/>
      <c r="AF532" s="7"/>
      <c r="AG532" s="7"/>
      <c r="AH532" s="7"/>
      <c r="AI532" s="6" t="s">
        <v>96</v>
      </c>
      <c r="AJ532" s="5"/>
      <c r="AK532" s="8">
        <v>0</v>
      </c>
      <c r="AL532" s="8">
        <v>0.15</v>
      </c>
      <c r="AM532" s="8">
        <v>0.85</v>
      </c>
      <c r="AN532" s="8">
        <v>0</v>
      </c>
      <c r="AO532" s="8">
        <v>0</v>
      </c>
      <c r="AP532" s="8">
        <v>0</v>
      </c>
      <c r="AQ532" s="8">
        <v>0</v>
      </c>
      <c r="AR532" s="8">
        <v>0</v>
      </c>
      <c r="AS532" s="8">
        <v>0</v>
      </c>
      <c r="AT532" s="8">
        <v>0</v>
      </c>
      <c r="AU532" s="5">
        <v>100</v>
      </c>
      <c r="AV532" s="5">
        <v>0</v>
      </c>
      <c r="AW532" s="5">
        <v>25</v>
      </c>
      <c r="AX532" s="5">
        <v>75</v>
      </c>
      <c r="AY532" s="5">
        <v>0</v>
      </c>
      <c r="AZ532" s="5">
        <v>0</v>
      </c>
      <c r="BA532" s="5">
        <v>0</v>
      </c>
      <c r="BB532" s="5">
        <v>100</v>
      </c>
      <c r="BC532" s="5">
        <v>0</v>
      </c>
      <c r="BD532" s="5">
        <v>0</v>
      </c>
      <c r="BE532" s="5">
        <v>100</v>
      </c>
      <c r="BF532" s="5">
        <v>50</v>
      </c>
      <c r="BG532" s="5">
        <v>100</v>
      </c>
      <c r="BH532" s="5">
        <v>0</v>
      </c>
      <c r="BI532" s="5">
        <v>0</v>
      </c>
      <c r="BJ532" s="5">
        <v>0</v>
      </c>
      <c r="BK532" s="5">
        <v>0</v>
      </c>
      <c r="BL532" s="5">
        <v>100</v>
      </c>
      <c r="BM532" s="5">
        <v>0</v>
      </c>
      <c r="BN532" s="5" t="s">
        <v>98</v>
      </c>
      <c r="BO532" s="5" t="s">
        <v>97</v>
      </c>
      <c r="BP532" s="5" t="s">
        <v>96</v>
      </c>
      <c r="BQ532" s="5">
        <v>50</v>
      </c>
      <c r="BR532" s="6" t="s">
        <v>97</v>
      </c>
      <c r="BS532" s="6" t="s">
        <v>97</v>
      </c>
      <c r="BT532" s="6" t="s">
        <v>97</v>
      </c>
      <c r="BU532" s="6" t="s">
        <v>97</v>
      </c>
      <c r="BV532" s="6" t="s">
        <v>97</v>
      </c>
      <c r="BW532" s="5">
        <v>2</v>
      </c>
      <c r="BX532" s="5">
        <v>2</v>
      </c>
      <c r="BY532" s="5">
        <v>2</v>
      </c>
      <c r="BZ532" s="5">
        <v>2</v>
      </c>
      <c r="CA532" s="5">
        <v>2</v>
      </c>
      <c r="CB532" s="6" t="s">
        <v>96</v>
      </c>
      <c r="CC532" s="6" t="s">
        <v>96</v>
      </c>
      <c r="CD532" s="6" t="s">
        <v>96</v>
      </c>
      <c r="CE532" s="6" t="s">
        <v>96</v>
      </c>
      <c r="CF532" s="6" t="s">
        <v>96</v>
      </c>
      <c r="CG532" s="6" t="s">
        <v>96</v>
      </c>
      <c r="CH532" s="6" t="s">
        <v>96</v>
      </c>
      <c r="CI532" s="7" t="s">
        <v>97</v>
      </c>
      <c r="CJ532" s="5">
        <v>1</v>
      </c>
      <c r="CK532" s="5">
        <v>1</v>
      </c>
      <c r="CL532" s="5">
        <v>1</v>
      </c>
      <c r="CM532" s="5">
        <v>0</v>
      </c>
      <c r="CN532" s="5">
        <v>2</v>
      </c>
      <c r="CO532" s="5">
        <v>0</v>
      </c>
    </row>
    <row r="533" spans="1:93" x14ac:dyDescent="0.3">
      <c r="A533" s="2" t="s">
        <v>444</v>
      </c>
      <c r="B533" s="2" t="s">
        <v>788</v>
      </c>
      <c r="C533" s="2" t="s">
        <v>804</v>
      </c>
      <c r="D533" s="2" t="s">
        <v>806</v>
      </c>
      <c r="E533" s="6" t="s">
        <v>95</v>
      </c>
      <c r="F533" s="5">
        <v>792</v>
      </c>
      <c r="G533" s="5">
        <v>105</v>
      </c>
      <c r="H533" s="5">
        <v>6</v>
      </c>
      <c r="I533" s="5">
        <v>60</v>
      </c>
      <c r="J533" s="5">
        <v>45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5">
        <v>550</v>
      </c>
      <c r="R533" s="5">
        <v>242</v>
      </c>
      <c r="S533" s="5">
        <v>0</v>
      </c>
      <c r="T533" s="5">
        <v>0</v>
      </c>
      <c r="U533" s="5">
        <v>0</v>
      </c>
      <c r="V533" s="5">
        <v>0</v>
      </c>
      <c r="W533" s="5">
        <v>0</v>
      </c>
      <c r="X533" s="5">
        <v>0</v>
      </c>
      <c r="Y533" s="5">
        <v>0</v>
      </c>
      <c r="Z533" s="6">
        <v>0</v>
      </c>
      <c r="AA533" s="6" t="s">
        <v>96</v>
      </c>
      <c r="AB533" s="6" t="s">
        <v>96</v>
      </c>
      <c r="AC533" s="7"/>
      <c r="AD533" s="7"/>
      <c r="AE533" s="7"/>
      <c r="AF533" s="7"/>
      <c r="AG533" s="7"/>
      <c r="AH533" s="7"/>
      <c r="AI533" s="6" t="s">
        <v>96</v>
      </c>
      <c r="AJ533" s="5"/>
      <c r="AK533" s="8">
        <v>0.2</v>
      </c>
      <c r="AL533" s="8">
        <v>0.8</v>
      </c>
      <c r="AM533" s="8">
        <v>0</v>
      </c>
      <c r="AN533" s="8">
        <v>0</v>
      </c>
      <c r="AO533" s="8">
        <v>0</v>
      </c>
      <c r="AP533" s="8">
        <v>0</v>
      </c>
      <c r="AQ533" s="8">
        <v>0</v>
      </c>
      <c r="AR533" s="8">
        <v>0</v>
      </c>
      <c r="AS533" s="8">
        <v>0</v>
      </c>
      <c r="AT533" s="8">
        <v>0</v>
      </c>
      <c r="AU533" s="5">
        <v>100</v>
      </c>
      <c r="AV533" s="5">
        <v>85</v>
      </c>
      <c r="AW533" s="5">
        <v>0</v>
      </c>
      <c r="AX533" s="5">
        <v>15</v>
      </c>
      <c r="AY533" s="5">
        <v>0</v>
      </c>
      <c r="AZ533" s="5">
        <v>100</v>
      </c>
      <c r="BA533" s="5">
        <v>85</v>
      </c>
      <c r="BB533" s="5">
        <v>15</v>
      </c>
      <c r="BC533" s="5">
        <v>0</v>
      </c>
      <c r="BD533" s="5">
        <v>0</v>
      </c>
      <c r="BE533" s="5">
        <v>100</v>
      </c>
      <c r="BF533" s="5">
        <v>75</v>
      </c>
      <c r="BG533" s="5">
        <v>100</v>
      </c>
      <c r="BH533" s="5">
        <v>100</v>
      </c>
      <c r="BI533" s="5">
        <v>25</v>
      </c>
      <c r="BJ533" s="5">
        <v>0</v>
      </c>
      <c r="BK533" s="5">
        <v>50</v>
      </c>
      <c r="BL533" s="5">
        <v>50</v>
      </c>
      <c r="BM533" s="5">
        <v>0</v>
      </c>
      <c r="BN533" s="5" t="s">
        <v>98</v>
      </c>
      <c r="BO533" s="5" t="s">
        <v>97</v>
      </c>
      <c r="BP533" s="5" t="s">
        <v>96</v>
      </c>
      <c r="BQ533" s="5">
        <v>50</v>
      </c>
      <c r="BR533" s="6" t="s">
        <v>97</v>
      </c>
      <c r="BS533" s="6" t="s">
        <v>97</v>
      </c>
      <c r="BT533" s="6" t="s">
        <v>97</v>
      </c>
      <c r="BU533" s="6" t="s">
        <v>97</v>
      </c>
      <c r="BV533" s="6" t="s">
        <v>97</v>
      </c>
      <c r="BW533" s="5">
        <v>2</v>
      </c>
      <c r="BX533" s="5">
        <v>2</v>
      </c>
      <c r="BY533" s="5">
        <v>2</v>
      </c>
      <c r="BZ533" s="5">
        <v>2</v>
      </c>
      <c r="CA533" s="5">
        <v>2</v>
      </c>
      <c r="CB533" s="6" t="s">
        <v>96</v>
      </c>
      <c r="CC533" s="6" t="s">
        <v>96</v>
      </c>
      <c r="CD533" s="6" t="s">
        <v>96</v>
      </c>
      <c r="CE533" s="6" t="s">
        <v>96</v>
      </c>
      <c r="CF533" s="6" t="s">
        <v>96</v>
      </c>
      <c r="CG533" s="6" t="s">
        <v>96</v>
      </c>
      <c r="CH533" s="6" t="s">
        <v>96</v>
      </c>
      <c r="CI533" s="7" t="s">
        <v>97</v>
      </c>
      <c r="CJ533" s="5">
        <v>0</v>
      </c>
      <c r="CK533" s="5">
        <v>0</v>
      </c>
      <c r="CL533" s="5">
        <v>0</v>
      </c>
      <c r="CM533" s="5">
        <v>0</v>
      </c>
      <c r="CN533" s="5">
        <v>0</v>
      </c>
      <c r="CO533" s="5">
        <v>0</v>
      </c>
    </row>
    <row r="534" spans="1:93" x14ac:dyDescent="0.3">
      <c r="A534" s="2" t="s">
        <v>444</v>
      </c>
      <c r="B534" s="2" t="s">
        <v>788</v>
      </c>
      <c r="C534" s="2" t="s">
        <v>804</v>
      </c>
      <c r="D534" s="2" t="s">
        <v>807</v>
      </c>
      <c r="E534" s="6" t="s">
        <v>102</v>
      </c>
      <c r="F534" s="5">
        <v>761</v>
      </c>
      <c r="G534" s="5">
        <v>125</v>
      </c>
      <c r="H534" s="5">
        <v>11</v>
      </c>
      <c r="I534" s="5">
        <v>115</v>
      </c>
      <c r="J534" s="5">
        <v>10</v>
      </c>
      <c r="K534" s="5">
        <v>0</v>
      </c>
      <c r="L534" s="5">
        <v>0</v>
      </c>
      <c r="M534" s="5">
        <v>0</v>
      </c>
      <c r="N534" s="5">
        <v>0</v>
      </c>
      <c r="O534" s="5">
        <v>0</v>
      </c>
      <c r="P534" s="5">
        <v>0</v>
      </c>
      <c r="Q534" s="5">
        <v>716</v>
      </c>
      <c r="R534" s="5">
        <v>45</v>
      </c>
      <c r="S534" s="5">
        <v>0</v>
      </c>
      <c r="T534" s="5">
        <v>0</v>
      </c>
      <c r="U534" s="5">
        <v>0</v>
      </c>
      <c r="V534" s="5">
        <v>0</v>
      </c>
      <c r="W534" s="5">
        <v>0</v>
      </c>
      <c r="X534" s="5">
        <v>0</v>
      </c>
      <c r="Y534" s="5">
        <v>0</v>
      </c>
      <c r="Z534" s="6">
        <v>0</v>
      </c>
      <c r="AA534" s="6" t="s">
        <v>96</v>
      </c>
      <c r="AB534" s="6" t="s">
        <v>96</v>
      </c>
      <c r="AC534" s="7"/>
      <c r="AD534" s="7"/>
      <c r="AE534" s="7"/>
      <c r="AF534" s="7"/>
      <c r="AG534" s="7"/>
      <c r="AH534" s="7"/>
      <c r="AI534" s="6" t="s">
        <v>96</v>
      </c>
      <c r="AJ534" s="5"/>
      <c r="AK534" s="8">
        <v>0.1</v>
      </c>
      <c r="AL534" s="8">
        <v>0.4</v>
      </c>
      <c r="AM534" s="8">
        <v>0</v>
      </c>
      <c r="AN534" s="8">
        <v>0</v>
      </c>
      <c r="AO534" s="8">
        <v>0</v>
      </c>
      <c r="AP534" s="8">
        <v>0.5</v>
      </c>
      <c r="AQ534" s="8">
        <v>0</v>
      </c>
      <c r="AR534" s="8">
        <v>0</v>
      </c>
      <c r="AS534" s="8">
        <v>0</v>
      </c>
      <c r="AT534" s="8">
        <v>0</v>
      </c>
      <c r="AU534" s="5">
        <v>100</v>
      </c>
      <c r="AV534" s="5">
        <v>85</v>
      </c>
      <c r="AW534" s="5">
        <v>0</v>
      </c>
      <c r="AX534" s="5">
        <v>15</v>
      </c>
      <c r="AY534" s="5">
        <v>0</v>
      </c>
      <c r="AZ534" s="5">
        <v>100</v>
      </c>
      <c r="BA534" s="5">
        <v>80</v>
      </c>
      <c r="BB534" s="5">
        <v>20</v>
      </c>
      <c r="BC534" s="5">
        <v>0</v>
      </c>
      <c r="BD534" s="5">
        <v>0</v>
      </c>
      <c r="BE534" s="5">
        <v>100</v>
      </c>
      <c r="BF534" s="5">
        <v>75</v>
      </c>
      <c r="BG534" s="5">
        <v>100</v>
      </c>
      <c r="BH534" s="5">
        <v>100</v>
      </c>
      <c r="BI534" s="5">
        <v>25</v>
      </c>
      <c r="BJ534" s="5">
        <v>0</v>
      </c>
      <c r="BK534" s="5">
        <v>50</v>
      </c>
      <c r="BL534" s="5">
        <v>50</v>
      </c>
      <c r="BM534" s="5">
        <v>0</v>
      </c>
      <c r="BN534" s="5" t="s">
        <v>98</v>
      </c>
      <c r="BO534" s="5" t="s">
        <v>97</v>
      </c>
      <c r="BP534" s="5" t="s">
        <v>96</v>
      </c>
      <c r="BQ534" s="5">
        <v>50</v>
      </c>
      <c r="BR534" s="6" t="s">
        <v>97</v>
      </c>
      <c r="BS534" s="6" t="s">
        <v>97</v>
      </c>
      <c r="BT534" s="6" t="s">
        <v>97</v>
      </c>
      <c r="BU534" s="6" t="s">
        <v>97</v>
      </c>
      <c r="BV534" s="6" t="s">
        <v>97</v>
      </c>
      <c r="BW534" s="5">
        <v>1</v>
      </c>
      <c r="BX534" s="5">
        <v>1</v>
      </c>
      <c r="BY534" s="5">
        <v>1</v>
      </c>
      <c r="BZ534" s="5">
        <v>1</v>
      </c>
      <c r="CA534" s="5">
        <v>1</v>
      </c>
      <c r="CB534" s="6" t="s">
        <v>96</v>
      </c>
      <c r="CC534" s="6" t="s">
        <v>96</v>
      </c>
      <c r="CD534" s="6" t="s">
        <v>96</v>
      </c>
      <c r="CE534" s="6" t="s">
        <v>96</v>
      </c>
      <c r="CF534" s="6" t="s">
        <v>96</v>
      </c>
      <c r="CG534" s="6" t="s">
        <v>96</v>
      </c>
      <c r="CH534" s="6" t="s">
        <v>96</v>
      </c>
      <c r="CI534" s="7" t="s">
        <v>97</v>
      </c>
      <c r="CJ534" s="5">
        <v>0</v>
      </c>
      <c r="CK534" s="5">
        <v>0</v>
      </c>
      <c r="CL534" s="5">
        <v>0</v>
      </c>
      <c r="CM534" s="5">
        <v>0</v>
      </c>
      <c r="CN534" s="5">
        <v>0</v>
      </c>
      <c r="CO534" s="5">
        <v>0</v>
      </c>
    </row>
    <row r="535" spans="1:93" x14ac:dyDescent="0.3">
      <c r="A535" s="2" t="s">
        <v>444</v>
      </c>
      <c r="B535" s="2" t="s">
        <v>788</v>
      </c>
      <c r="C535" s="2" t="s">
        <v>808</v>
      </c>
      <c r="D535" s="2" t="s">
        <v>110</v>
      </c>
      <c r="E535" s="6" t="s">
        <v>95</v>
      </c>
      <c r="F535" s="5">
        <v>139</v>
      </c>
      <c r="G535" s="5">
        <v>15</v>
      </c>
      <c r="H535" s="5">
        <v>0</v>
      </c>
      <c r="I535" s="5">
        <v>0</v>
      </c>
      <c r="J535" s="5">
        <v>3</v>
      </c>
      <c r="K535" s="5">
        <v>5</v>
      </c>
      <c r="L535" s="5">
        <v>0</v>
      </c>
      <c r="M535" s="5">
        <v>0</v>
      </c>
      <c r="N535" s="5">
        <v>7</v>
      </c>
      <c r="O535" s="5">
        <v>0</v>
      </c>
      <c r="P535" s="5">
        <v>0</v>
      </c>
      <c r="Q535" s="5">
        <v>0</v>
      </c>
      <c r="R535" s="5">
        <v>17</v>
      </c>
      <c r="S535" s="5">
        <v>59</v>
      </c>
      <c r="T535" s="5">
        <v>0</v>
      </c>
      <c r="U535" s="5">
        <v>0</v>
      </c>
      <c r="V535" s="5">
        <v>63</v>
      </c>
      <c r="W535" s="5">
        <v>0</v>
      </c>
      <c r="X535" s="5">
        <v>0</v>
      </c>
      <c r="Y535" s="5">
        <v>0</v>
      </c>
      <c r="Z535" s="5">
        <v>0</v>
      </c>
      <c r="AA535" s="6" t="s">
        <v>96</v>
      </c>
      <c r="AB535" s="6" t="s">
        <v>97</v>
      </c>
      <c r="AC535" s="7"/>
      <c r="AD535" s="7"/>
      <c r="AE535" s="7"/>
      <c r="AF535" s="7"/>
      <c r="AG535" s="7"/>
      <c r="AH535" s="7"/>
      <c r="AI535" s="6" t="s">
        <v>96</v>
      </c>
      <c r="AJ535" s="5"/>
      <c r="AK535" s="8">
        <v>0</v>
      </c>
      <c r="AL535" s="8">
        <v>0.05</v>
      </c>
      <c r="AM535" s="8">
        <v>0.85</v>
      </c>
      <c r="AN535" s="8">
        <v>0.05</v>
      </c>
      <c r="AO535" s="8">
        <v>0</v>
      </c>
      <c r="AP535" s="8">
        <v>0</v>
      </c>
      <c r="AQ535" s="8">
        <v>0.05</v>
      </c>
      <c r="AR535" s="8">
        <v>0</v>
      </c>
      <c r="AS535" s="8">
        <v>0</v>
      </c>
      <c r="AT535" s="8">
        <v>0</v>
      </c>
      <c r="AU535" s="5">
        <v>100</v>
      </c>
      <c r="AV535" s="5">
        <v>5</v>
      </c>
      <c r="AW535" s="5">
        <v>0</v>
      </c>
      <c r="AX535" s="5">
        <v>95</v>
      </c>
      <c r="AY535" s="5">
        <v>0</v>
      </c>
      <c r="AZ535" s="5">
        <v>0</v>
      </c>
      <c r="BA535" s="5">
        <v>0</v>
      </c>
      <c r="BB535" s="5">
        <v>0</v>
      </c>
      <c r="BC535" s="5">
        <v>0</v>
      </c>
      <c r="BD535" s="5">
        <v>100</v>
      </c>
      <c r="BE535" s="5">
        <v>100</v>
      </c>
      <c r="BF535" s="5">
        <v>100</v>
      </c>
      <c r="BG535" s="5">
        <v>100</v>
      </c>
      <c r="BH535" s="5">
        <v>0</v>
      </c>
      <c r="BI535" s="5">
        <v>0</v>
      </c>
      <c r="BJ535" s="5">
        <v>0</v>
      </c>
      <c r="BK535" s="5">
        <v>0</v>
      </c>
      <c r="BL535" s="5">
        <v>100</v>
      </c>
      <c r="BM535" s="5">
        <v>30</v>
      </c>
      <c r="BN535" s="5">
        <v>2</v>
      </c>
      <c r="BO535" s="5" t="s">
        <v>97</v>
      </c>
      <c r="BP535" s="5" t="s">
        <v>96</v>
      </c>
      <c r="BQ535" s="5">
        <v>7</v>
      </c>
      <c r="BR535" s="6" t="s">
        <v>96</v>
      </c>
      <c r="BS535" s="6" t="s">
        <v>96</v>
      </c>
      <c r="BT535" s="6" t="s">
        <v>97</v>
      </c>
      <c r="BU535" s="6" t="s">
        <v>96</v>
      </c>
      <c r="BV535" s="6" t="s">
        <v>97</v>
      </c>
      <c r="BW535" s="5">
        <v>0</v>
      </c>
      <c r="BX535" s="5">
        <v>7</v>
      </c>
      <c r="BY535" s="5">
        <v>7</v>
      </c>
      <c r="BZ535" s="5">
        <v>7</v>
      </c>
      <c r="CA535" s="5">
        <v>7</v>
      </c>
      <c r="CB535" s="6" t="s">
        <v>98</v>
      </c>
      <c r="CC535" s="6" t="s">
        <v>96</v>
      </c>
      <c r="CD535" s="6" t="s">
        <v>96</v>
      </c>
      <c r="CE535" s="6" t="s">
        <v>96</v>
      </c>
      <c r="CF535" s="6" t="s">
        <v>96</v>
      </c>
      <c r="CG535" s="6" t="s">
        <v>97</v>
      </c>
      <c r="CH535" s="6" t="s">
        <v>97</v>
      </c>
      <c r="CI535" s="7" t="s">
        <v>98</v>
      </c>
      <c r="CJ535" s="5">
        <v>7</v>
      </c>
      <c r="CK535" s="5">
        <v>7</v>
      </c>
      <c r="CL535" s="5">
        <v>7</v>
      </c>
      <c r="CM535" s="5">
        <v>7</v>
      </c>
      <c r="CN535" s="5">
        <v>20</v>
      </c>
      <c r="CO535" s="5">
        <v>2</v>
      </c>
    </row>
    <row r="536" spans="1:93" x14ac:dyDescent="0.3">
      <c r="A536" s="2" t="s">
        <v>444</v>
      </c>
      <c r="B536" s="2" t="s">
        <v>788</v>
      </c>
      <c r="C536" s="2" t="s">
        <v>809</v>
      </c>
      <c r="D536" s="2" t="s">
        <v>810</v>
      </c>
      <c r="E536" s="6" t="s">
        <v>95</v>
      </c>
      <c r="F536" s="5">
        <v>227</v>
      </c>
      <c r="G536" s="5">
        <v>28</v>
      </c>
      <c r="H536" s="5">
        <v>0</v>
      </c>
      <c r="I536" s="5">
        <v>0</v>
      </c>
      <c r="J536" s="5">
        <v>5</v>
      </c>
      <c r="K536" s="5">
        <v>3</v>
      </c>
      <c r="L536" s="5">
        <v>0</v>
      </c>
      <c r="M536" s="5">
        <v>0</v>
      </c>
      <c r="N536" s="5">
        <v>20</v>
      </c>
      <c r="O536" s="5">
        <v>0</v>
      </c>
      <c r="P536" s="5">
        <v>0</v>
      </c>
      <c r="Q536" s="5">
        <v>0</v>
      </c>
      <c r="R536" s="5">
        <v>80</v>
      </c>
      <c r="S536" s="5">
        <v>55</v>
      </c>
      <c r="T536" s="5">
        <v>0</v>
      </c>
      <c r="U536" s="5">
        <v>0</v>
      </c>
      <c r="V536" s="5">
        <v>92</v>
      </c>
      <c r="W536" s="5">
        <v>0</v>
      </c>
      <c r="X536" s="5">
        <v>0</v>
      </c>
      <c r="Y536" s="5">
        <v>0</v>
      </c>
      <c r="Z536" s="6">
        <v>0</v>
      </c>
      <c r="AA536" s="6" t="s">
        <v>97</v>
      </c>
      <c r="AB536" s="6" t="s">
        <v>97</v>
      </c>
      <c r="AC536" s="7"/>
      <c r="AD536" s="7"/>
      <c r="AE536" s="7"/>
      <c r="AF536" s="7"/>
      <c r="AG536" s="7"/>
      <c r="AH536" s="7"/>
      <c r="AI536" s="6" t="s">
        <v>96</v>
      </c>
      <c r="AJ536" s="5"/>
      <c r="AK536" s="8">
        <v>4.9999999999999989E-2</v>
      </c>
      <c r="AL536" s="8">
        <v>0</v>
      </c>
      <c r="AM536" s="8">
        <v>0.79999999999999982</v>
      </c>
      <c r="AN536" s="8">
        <v>0</v>
      </c>
      <c r="AO536" s="8">
        <v>0</v>
      </c>
      <c r="AP536" s="8">
        <v>4.9999999999999989E-2</v>
      </c>
      <c r="AQ536" s="8">
        <v>4.9999999999999989E-2</v>
      </c>
      <c r="AR536" s="8">
        <v>0</v>
      </c>
      <c r="AS536" s="8">
        <v>4.9999999999999989E-2</v>
      </c>
      <c r="AT536" s="8">
        <v>0</v>
      </c>
      <c r="AU536" s="5">
        <v>0</v>
      </c>
      <c r="AV536" s="5">
        <v>0</v>
      </c>
      <c r="AW536" s="5">
        <v>100</v>
      </c>
      <c r="AX536" s="5">
        <v>0</v>
      </c>
      <c r="AY536" s="5">
        <v>0</v>
      </c>
      <c r="AZ536" s="5">
        <v>0</v>
      </c>
      <c r="BA536" s="5">
        <v>0</v>
      </c>
      <c r="BB536" s="5">
        <v>60</v>
      </c>
      <c r="BC536" s="5">
        <v>0</v>
      </c>
      <c r="BD536" s="5">
        <v>40</v>
      </c>
      <c r="BE536" s="5">
        <v>100</v>
      </c>
      <c r="BF536" s="5">
        <v>100</v>
      </c>
      <c r="BG536" s="5">
        <v>100</v>
      </c>
      <c r="BH536" s="5">
        <v>0</v>
      </c>
      <c r="BI536" s="5">
        <v>0</v>
      </c>
      <c r="BJ536" s="5">
        <v>0</v>
      </c>
      <c r="BK536" s="5">
        <v>0</v>
      </c>
      <c r="BL536" s="5">
        <v>100</v>
      </c>
      <c r="BM536" s="5">
        <v>100</v>
      </c>
      <c r="BN536" s="5">
        <v>2</v>
      </c>
      <c r="BO536" s="5" t="s">
        <v>97</v>
      </c>
      <c r="BP536" s="5" t="s">
        <v>97</v>
      </c>
      <c r="BQ536" s="5" t="s">
        <v>98</v>
      </c>
      <c r="BR536" s="6" t="s">
        <v>96</v>
      </c>
      <c r="BS536" s="6" t="s">
        <v>97</v>
      </c>
      <c r="BT536" s="6" t="s">
        <v>97</v>
      </c>
      <c r="BU536" s="6" t="s">
        <v>96</v>
      </c>
      <c r="BV536" s="6" t="s">
        <v>96</v>
      </c>
      <c r="BW536" s="5">
        <v>1</v>
      </c>
      <c r="BX536" s="5">
        <v>1</v>
      </c>
      <c r="BY536" s="5">
        <v>1</v>
      </c>
      <c r="BZ536" s="5">
        <v>1</v>
      </c>
      <c r="CA536" s="5">
        <v>16</v>
      </c>
      <c r="CB536" s="6" t="s">
        <v>98</v>
      </c>
      <c r="CC536" s="6" t="s">
        <v>98</v>
      </c>
      <c r="CD536" s="6" t="s">
        <v>98</v>
      </c>
      <c r="CE536" s="6" t="s">
        <v>96</v>
      </c>
      <c r="CF536" s="6" t="s">
        <v>96</v>
      </c>
      <c r="CG536" s="6" t="s">
        <v>96</v>
      </c>
      <c r="CH536" s="6" t="s">
        <v>96</v>
      </c>
      <c r="CI536" s="6" t="s">
        <v>97</v>
      </c>
      <c r="CJ536" s="5">
        <v>0</v>
      </c>
      <c r="CK536" s="5">
        <v>0</v>
      </c>
      <c r="CL536" s="5">
        <v>0</v>
      </c>
      <c r="CM536" s="5">
        <v>0</v>
      </c>
      <c r="CN536" s="5">
        <v>0</v>
      </c>
      <c r="CO536" s="5">
        <v>0</v>
      </c>
    </row>
    <row r="537" spans="1:93" x14ac:dyDescent="0.3">
      <c r="A537" s="2" t="s">
        <v>444</v>
      </c>
      <c r="B537" s="2" t="s">
        <v>788</v>
      </c>
      <c r="C537" s="2" t="s">
        <v>809</v>
      </c>
      <c r="D537" s="2" t="s">
        <v>811</v>
      </c>
      <c r="E537" s="6" t="s">
        <v>95</v>
      </c>
      <c r="F537" s="5">
        <v>51</v>
      </c>
      <c r="G537" s="5">
        <v>22</v>
      </c>
      <c r="H537" s="5">
        <v>0</v>
      </c>
      <c r="I537" s="5">
        <v>0</v>
      </c>
      <c r="J537" s="5">
        <v>1</v>
      </c>
      <c r="K537" s="5">
        <v>1</v>
      </c>
      <c r="L537" s="5">
        <v>0</v>
      </c>
      <c r="M537" s="5">
        <v>0</v>
      </c>
      <c r="N537" s="5">
        <v>20</v>
      </c>
      <c r="O537" s="5">
        <v>0</v>
      </c>
      <c r="P537" s="5">
        <v>0</v>
      </c>
      <c r="Q537" s="5">
        <v>0</v>
      </c>
      <c r="R537" s="5">
        <v>5</v>
      </c>
      <c r="S537" s="5">
        <v>6</v>
      </c>
      <c r="T537" s="5">
        <v>0</v>
      </c>
      <c r="U537" s="5">
        <v>0</v>
      </c>
      <c r="V537" s="5">
        <v>40</v>
      </c>
      <c r="W537" s="5">
        <v>0</v>
      </c>
      <c r="X537" s="5">
        <v>0</v>
      </c>
      <c r="Y537" s="5">
        <v>0</v>
      </c>
      <c r="Z537" s="6">
        <v>0</v>
      </c>
      <c r="AA537" s="6" t="s">
        <v>97</v>
      </c>
      <c r="AB537" s="6" t="s">
        <v>97</v>
      </c>
      <c r="AC537" s="7"/>
      <c r="AD537" s="7"/>
      <c r="AE537" s="7"/>
      <c r="AF537" s="7"/>
      <c r="AG537" s="7"/>
      <c r="AH537" s="7"/>
      <c r="AI537" s="6" t="s">
        <v>96</v>
      </c>
      <c r="AJ537" s="5"/>
      <c r="AK537" s="8">
        <v>0.6</v>
      </c>
      <c r="AL537" s="8">
        <v>0</v>
      </c>
      <c r="AM537" s="8">
        <v>0.2</v>
      </c>
      <c r="AN537" s="8">
        <v>0</v>
      </c>
      <c r="AO537" s="8">
        <v>0</v>
      </c>
      <c r="AP537" s="8">
        <v>0.1</v>
      </c>
      <c r="AQ537" s="8">
        <v>0.1</v>
      </c>
      <c r="AR537" s="8">
        <v>0</v>
      </c>
      <c r="AS537" s="8">
        <v>0</v>
      </c>
      <c r="AT537" s="8">
        <v>0</v>
      </c>
      <c r="AU537" s="5">
        <v>100</v>
      </c>
      <c r="AV537" s="5">
        <v>100</v>
      </c>
      <c r="AW537" s="5">
        <v>0</v>
      </c>
      <c r="AX537" s="5">
        <v>0</v>
      </c>
      <c r="AY537" s="5">
        <v>0</v>
      </c>
      <c r="AZ537" s="5">
        <v>0</v>
      </c>
      <c r="BA537" s="5">
        <v>0</v>
      </c>
      <c r="BB537" s="5">
        <v>100</v>
      </c>
      <c r="BC537" s="5">
        <v>0</v>
      </c>
      <c r="BD537" s="5">
        <v>0</v>
      </c>
      <c r="BE537" s="5">
        <v>100</v>
      </c>
      <c r="BF537" s="5">
        <v>100</v>
      </c>
      <c r="BG537" s="5">
        <v>100</v>
      </c>
      <c r="BH537" s="5">
        <v>100</v>
      </c>
      <c r="BI537" s="5">
        <v>0</v>
      </c>
      <c r="BJ537" s="5">
        <v>0</v>
      </c>
      <c r="BK537" s="5">
        <v>0</v>
      </c>
      <c r="BL537" s="5">
        <v>100</v>
      </c>
      <c r="BM537" s="5">
        <v>100</v>
      </c>
      <c r="BN537" s="5">
        <v>2</v>
      </c>
      <c r="BO537" s="5" t="s">
        <v>97</v>
      </c>
      <c r="BP537" s="5" t="s">
        <v>97</v>
      </c>
      <c r="BQ537" s="5" t="s">
        <v>98</v>
      </c>
      <c r="BR537" s="6" t="s">
        <v>96</v>
      </c>
      <c r="BS537" s="6" t="s">
        <v>97</v>
      </c>
      <c r="BT537" s="6" t="s">
        <v>97</v>
      </c>
      <c r="BU537" s="6" t="s">
        <v>97</v>
      </c>
      <c r="BV537" s="6" t="s">
        <v>97</v>
      </c>
      <c r="BW537" s="5">
        <v>1</v>
      </c>
      <c r="BX537" s="5">
        <v>1</v>
      </c>
      <c r="BY537" s="5">
        <v>1</v>
      </c>
      <c r="BZ537" s="5">
        <v>2</v>
      </c>
      <c r="CA537" s="5">
        <v>16</v>
      </c>
      <c r="CB537" s="6" t="s">
        <v>98</v>
      </c>
      <c r="CC537" s="6" t="s">
        <v>98</v>
      </c>
      <c r="CD537" s="6" t="s">
        <v>98</v>
      </c>
      <c r="CE537" s="6" t="s">
        <v>96</v>
      </c>
      <c r="CF537" s="6" t="s">
        <v>98</v>
      </c>
      <c r="CG537" s="6" t="s">
        <v>97</v>
      </c>
      <c r="CH537" s="6" t="s">
        <v>97</v>
      </c>
      <c r="CI537" s="6" t="s">
        <v>97</v>
      </c>
      <c r="CJ537" s="5">
        <v>0</v>
      </c>
      <c r="CK537" s="5">
        <v>0</v>
      </c>
      <c r="CL537" s="5">
        <v>0</v>
      </c>
      <c r="CM537" s="5">
        <v>0</v>
      </c>
      <c r="CN537" s="5">
        <v>0</v>
      </c>
      <c r="CO537" s="5">
        <v>0</v>
      </c>
    </row>
    <row r="538" spans="1:93" x14ac:dyDescent="0.3">
      <c r="A538" s="2" t="s">
        <v>444</v>
      </c>
      <c r="B538" s="2" t="s">
        <v>788</v>
      </c>
      <c r="C538" s="2" t="s">
        <v>812</v>
      </c>
      <c r="D538" s="2" t="s">
        <v>813</v>
      </c>
      <c r="E538" s="6" t="s">
        <v>104</v>
      </c>
      <c r="F538" s="5">
        <v>46</v>
      </c>
      <c r="G538" s="5">
        <v>5</v>
      </c>
      <c r="H538" s="5">
        <v>0</v>
      </c>
      <c r="I538" s="5">
        <v>0</v>
      </c>
      <c r="J538" s="5">
        <v>5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46</v>
      </c>
      <c r="S538" s="5">
        <v>0</v>
      </c>
      <c r="T538" s="5">
        <v>0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  <c r="AA538" s="6" t="s">
        <v>96</v>
      </c>
      <c r="AB538" s="6" t="s">
        <v>97</v>
      </c>
      <c r="AC538" s="7"/>
      <c r="AD538" s="6" t="s">
        <v>96</v>
      </c>
      <c r="AE538" s="7"/>
      <c r="AF538" s="7"/>
      <c r="AG538" s="7"/>
      <c r="AH538" s="7"/>
      <c r="AI538" s="7"/>
      <c r="AJ538" s="5">
        <v>1500</v>
      </c>
      <c r="AK538" s="8">
        <v>0.75</v>
      </c>
      <c r="AL538" s="8">
        <v>0</v>
      </c>
      <c r="AM538" s="8">
        <v>0.25</v>
      </c>
      <c r="AN538" s="8">
        <v>0</v>
      </c>
      <c r="AO538" s="8">
        <v>0</v>
      </c>
      <c r="AP538" s="8">
        <v>0</v>
      </c>
      <c r="AQ538" s="8">
        <v>0</v>
      </c>
      <c r="AR538" s="8">
        <v>0</v>
      </c>
      <c r="AS538" s="8">
        <v>0</v>
      </c>
      <c r="AT538" s="8">
        <v>0</v>
      </c>
      <c r="AU538" s="5">
        <v>0</v>
      </c>
      <c r="AV538" s="5">
        <v>0</v>
      </c>
      <c r="AW538" s="5">
        <v>100</v>
      </c>
      <c r="AX538" s="5">
        <v>0</v>
      </c>
      <c r="AY538" s="5">
        <v>0</v>
      </c>
      <c r="AZ538" s="5">
        <v>0</v>
      </c>
      <c r="BA538" s="5">
        <v>0</v>
      </c>
      <c r="BB538" s="5">
        <v>50</v>
      </c>
      <c r="BC538" s="5">
        <v>0</v>
      </c>
      <c r="BD538" s="5">
        <v>50</v>
      </c>
      <c r="BE538" s="5">
        <v>100</v>
      </c>
      <c r="BF538" s="5">
        <v>100</v>
      </c>
      <c r="BG538" s="5">
        <v>100</v>
      </c>
      <c r="BH538" s="5">
        <v>100</v>
      </c>
      <c r="BI538" s="5">
        <v>30</v>
      </c>
      <c r="BJ538" s="5">
        <v>0</v>
      </c>
      <c r="BK538" s="5">
        <v>0</v>
      </c>
      <c r="BL538" s="5">
        <v>100</v>
      </c>
      <c r="BM538" s="5">
        <v>50</v>
      </c>
      <c r="BN538" s="5">
        <v>2</v>
      </c>
      <c r="BO538" s="5" t="s">
        <v>96</v>
      </c>
      <c r="BP538" s="5" t="s">
        <v>97</v>
      </c>
      <c r="BQ538" s="5" t="s">
        <v>98</v>
      </c>
      <c r="BR538" s="6" t="s">
        <v>97</v>
      </c>
      <c r="BS538" s="6" t="s">
        <v>97</v>
      </c>
      <c r="BT538" s="6" t="s">
        <v>97</v>
      </c>
      <c r="BU538" s="6" t="s">
        <v>97</v>
      </c>
      <c r="BV538" s="6" t="s">
        <v>97</v>
      </c>
      <c r="BW538" s="5">
        <v>1.5</v>
      </c>
      <c r="BX538" s="5">
        <v>1.5</v>
      </c>
      <c r="BY538" s="5">
        <v>4</v>
      </c>
      <c r="BZ538" s="6">
        <v>9</v>
      </c>
      <c r="CA538" s="5">
        <v>20</v>
      </c>
      <c r="CB538" s="6" t="s">
        <v>96</v>
      </c>
      <c r="CC538" s="6" t="s">
        <v>96</v>
      </c>
      <c r="CD538" s="6" t="s">
        <v>96</v>
      </c>
      <c r="CE538" s="6" t="s">
        <v>96</v>
      </c>
      <c r="CF538" s="6" t="s">
        <v>96</v>
      </c>
      <c r="CG538" s="6" t="s">
        <v>96</v>
      </c>
      <c r="CH538" s="6" t="s">
        <v>97</v>
      </c>
      <c r="CI538" s="6" t="s">
        <v>97</v>
      </c>
      <c r="CJ538" s="5">
        <v>3</v>
      </c>
      <c r="CK538" s="5">
        <v>20</v>
      </c>
      <c r="CL538" s="5">
        <v>20</v>
      </c>
      <c r="CM538" s="5">
        <v>0</v>
      </c>
      <c r="CN538" s="5">
        <v>1.5</v>
      </c>
      <c r="CO538" s="5">
        <v>1.5</v>
      </c>
    </row>
    <row r="539" spans="1:93" x14ac:dyDescent="0.3">
      <c r="A539" s="2" t="s">
        <v>444</v>
      </c>
      <c r="B539" s="2" t="s">
        <v>788</v>
      </c>
      <c r="C539" s="2" t="s">
        <v>814</v>
      </c>
      <c r="D539" s="2" t="s">
        <v>110</v>
      </c>
      <c r="E539" s="6" t="s">
        <v>95</v>
      </c>
      <c r="F539" s="5">
        <v>358</v>
      </c>
      <c r="G539" s="5">
        <v>66</v>
      </c>
      <c r="H539" s="5">
        <v>0</v>
      </c>
      <c r="I539" s="5">
        <v>0</v>
      </c>
      <c r="J539" s="5">
        <v>16</v>
      </c>
      <c r="K539" s="5">
        <v>35</v>
      </c>
      <c r="L539" s="5">
        <v>0</v>
      </c>
      <c r="M539" s="5">
        <v>0</v>
      </c>
      <c r="N539" s="5">
        <v>15</v>
      </c>
      <c r="O539" s="5">
        <v>0</v>
      </c>
      <c r="P539" s="5">
        <v>0</v>
      </c>
      <c r="Q539" s="5">
        <v>0</v>
      </c>
      <c r="R539" s="5">
        <v>90</v>
      </c>
      <c r="S539" s="5">
        <v>174</v>
      </c>
      <c r="T539" s="5">
        <v>0</v>
      </c>
      <c r="U539" s="5">
        <v>0</v>
      </c>
      <c r="V539" s="5">
        <v>94</v>
      </c>
      <c r="W539" s="5">
        <v>0</v>
      </c>
      <c r="X539" s="5">
        <v>0</v>
      </c>
      <c r="Y539" s="5">
        <v>0</v>
      </c>
      <c r="Z539" s="6">
        <v>0</v>
      </c>
      <c r="AA539" s="6" t="s">
        <v>96</v>
      </c>
      <c r="AB539" s="6" t="s">
        <v>96</v>
      </c>
      <c r="AC539" s="7"/>
      <c r="AD539" s="7"/>
      <c r="AE539" s="7"/>
      <c r="AF539" s="7"/>
      <c r="AG539" s="7"/>
      <c r="AH539" s="7"/>
      <c r="AI539" s="6" t="s">
        <v>96</v>
      </c>
      <c r="AJ539" s="5"/>
      <c r="AK539" s="8">
        <v>0.9494949494949495</v>
      </c>
      <c r="AL539" s="8">
        <v>0</v>
      </c>
      <c r="AM539" s="8">
        <v>5.0505050505050511E-2</v>
      </c>
      <c r="AN539" s="8">
        <v>0</v>
      </c>
      <c r="AO539" s="8">
        <v>0</v>
      </c>
      <c r="AP539" s="8">
        <v>0</v>
      </c>
      <c r="AQ539" s="8">
        <v>0</v>
      </c>
      <c r="AR539" s="8">
        <v>0</v>
      </c>
      <c r="AS539" s="8">
        <v>0</v>
      </c>
      <c r="AT539" s="8">
        <v>0</v>
      </c>
      <c r="AU539" s="5">
        <v>100</v>
      </c>
      <c r="AV539" s="5">
        <v>70</v>
      </c>
      <c r="AW539" s="5">
        <v>30</v>
      </c>
      <c r="AX539" s="5">
        <v>0</v>
      </c>
      <c r="AY539" s="5">
        <v>0</v>
      </c>
      <c r="AZ539" s="5">
        <v>0</v>
      </c>
      <c r="BA539" s="5">
        <v>0</v>
      </c>
      <c r="BB539" s="5">
        <v>3</v>
      </c>
      <c r="BC539" s="5">
        <v>0</v>
      </c>
      <c r="BD539" s="5">
        <v>97</v>
      </c>
      <c r="BE539" s="5">
        <v>100</v>
      </c>
      <c r="BF539" s="5">
        <v>97</v>
      </c>
      <c r="BG539" s="5">
        <v>100</v>
      </c>
      <c r="BH539" s="5">
        <v>100</v>
      </c>
      <c r="BI539" s="5">
        <v>0</v>
      </c>
      <c r="BJ539" s="5">
        <v>0</v>
      </c>
      <c r="BK539" s="5">
        <v>55</v>
      </c>
      <c r="BL539" s="5">
        <v>45</v>
      </c>
      <c r="BM539" s="5">
        <v>100</v>
      </c>
      <c r="BN539" s="5">
        <v>2</v>
      </c>
      <c r="BO539" s="5" t="s">
        <v>96</v>
      </c>
      <c r="BP539" s="5" t="s">
        <v>97</v>
      </c>
      <c r="BQ539" s="5" t="s">
        <v>98</v>
      </c>
      <c r="BR539" s="6" t="s">
        <v>96</v>
      </c>
      <c r="BS539" s="6" t="s">
        <v>97</v>
      </c>
      <c r="BT539" s="6" t="s">
        <v>97</v>
      </c>
      <c r="BU539" s="6" t="s">
        <v>97</v>
      </c>
      <c r="BV539" s="6" t="s">
        <v>97</v>
      </c>
      <c r="BW539" s="5">
        <v>0</v>
      </c>
      <c r="BX539" s="5">
        <v>0</v>
      </c>
      <c r="BY539" s="5">
        <v>0</v>
      </c>
      <c r="BZ539" s="5">
        <v>0</v>
      </c>
      <c r="CA539" s="5">
        <v>12</v>
      </c>
      <c r="CB539" s="6" t="s">
        <v>98</v>
      </c>
      <c r="CC539" s="6" t="s">
        <v>98</v>
      </c>
      <c r="CD539" s="6" t="s">
        <v>98</v>
      </c>
      <c r="CE539" s="6" t="s">
        <v>98</v>
      </c>
      <c r="CF539" s="6" t="s">
        <v>96</v>
      </c>
      <c r="CG539" s="6" t="s">
        <v>96</v>
      </c>
      <c r="CH539" s="6" t="s">
        <v>96</v>
      </c>
      <c r="CI539" s="6" t="s">
        <v>96</v>
      </c>
      <c r="CJ539" s="5">
        <v>0</v>
      </c>
      <c r="CK539" s="5">
        <v>7</v>
      </c>
      <c r="CL539" s="5">
        <v>7</v>
      </c>
      <c r="CM539" s="5">
        <v>0</v>
      </c>
      <c r="CN539" s="5">
        <v>12</v>
      </c>
      <c r="CO539" s="5">
        <v>0</v>
      </c>
    </row>
    <row r="540" spans="1:93" x14ac:dyDescent="0.3">
      <c r="A540" s="2" t="s">
        <v>444</v>
      </c>
      <c r="B540" s="2" t="s">
        <v>788</v>
      </c>
      <c r="C540" s="2" t="s">
        <v>815</v>
      </c>
      <c r="D540" s="2" t="s">
        <v>816</v>
      </c>
      <c r="E540" s="6" t="s">
        <v>104</v>
      </c>
      <c r="F540" s="5">
        <v>55</v>
      </c>
      <c r="G540" s="5">
        <v>4</v>
      </c>
      <c r="H540" s="5">
        <v>0</v>
      </c>
      <c r="I540" s="5">
        <v>0</v>
      </c>
      <c r="J540" s="5">
        <v>1</v>
      </c>
      <c r="K540" s="5">
        <v>2</v>
      </c>
      <c r="L540" s="5">
        <v>0</v>
      </c>
      <c r="M540" s="5">
        <v>0</v>
      </c>
      <c r="N540" s="5">
        <v>0</v>
      </c>
      <c r="O540" s="5">
        <v>0</v>
      </c>
      <c r="P540" s="5">
        <v>1</v>
      </c>
      <c r="Q540" s="5">
        <v>0</v>
      </c>
      <c r="R540" s="5">
        <v>18</v>
      </c>
      <c r="S540" s="5">
        <v>24</v>
      </c>
      <c r="T540" s="5">
        <v>0</v>
      </c>
      <c r="U540" s="5">
        <v>0</v>
      </c>
      <c r="V540" s="5">
        <v>0</v>
      </c>
      <c r="W540" s="5">
        <v>0</v>
      </c>
      <c r="X540" s="5">
        <v>13</v>
      </c>
      <c r="Y540" s="5">
        <v>0</v>
      </c>
      <c r="Z540" s="6">
        <v>0</v>
      </c>
      <c r="AA540" s="6" t="s">
        <v>97</v>
      </c>
      <c r="AB540" s="6" t="s">
        <v>97</v>
      </c>
      <c r="AC540" s="7"/>
      <c r="AD540" s="7"/>
      <c r="AE540" s="7"/>
      <c r="AF540" s="7"/>
      <c r="AG540" s="7"/>
      <c r="AH540" s="7"/>
      <c r="AI540" s="6" t="s">
        <v>96</v>
      </c>
      <c r="AJ540" s="5">
        <v>200</v>
      </c>
      <c r="AK540" s="8">
        <v>1</v>
      </c>
      <c r="AL540" s="8">
        <v>0</v>
      </c>
      <c r="AM540" s="8">
        <v>0</v>
      </c>
      <c r="AN540" s="8">
        <v>0</v>
      </c>
      <c r="AO540" s="8">
        <v>0</v>
      </c>
      <c r="AP540" s="8">
        <v>0</v>
      </c>
      <c r="AQ540" s="8">
        <v>0</v>
      </c>
      <c r="AR540" s="8">
        <v>0</v>
      </c>
      <c r="AS540" s="8">
        <v>0</v>
      </c>
      <c r="AT540" s="8">
        <v>0</v>
      </c>
      <c r="AU540" s="5">
        <v>100</v>
      </c>
      <c r="AV540" s="5">
        <v>75</v>
      </c>
      <c r="AW540" s="5">
        <v>0</v>
      </c>
      <c r="AX540" s="5">
        <v>25</v>
      </c>
      <c r="AY540" s="5">
        <v>0</v>
      </c>
      <c r="AZ540" s="5">
        <v>0</v>
      </c>
      <c r="BA540" s="5">
        <v>0</v>
      </c>
      <c r="BB540" s="5">
        <v>0</v>
      </c>
      <c r="BC540" s="5">
        <v>0</v>
      </c>
      <c r="BD540" s="5">
        <v>100</v>
      </c>
      <c r="BE540" s="5">
        <v>100</v>
      </c>
      <c r="BF540" s="5">
        <v>100</v>
      </c>
      <c r="BG540" s="5">
        <v>100</v>
      </c>
      <c r="BH540" s="5">
        <v>0</v>
      </c>
      <c r="BI540" s="5">
        <v>0</v>
      </c>
      <c r="BJ540" s="5">
        <v>0</v>
      </c>
      <c r="BK540" s="5">
        <v>0</v>
      </c>
      <c r="BL540" s="5">
        <v>100</v>
      </c>
      <c r="BM540" s="5">
        <v>100</v>
      </c>
      <c r="BN540" s="5">
        <v>2</v>
      </c>
      <c r="BO540" s="5" t="s">
        <v>96</v>
      </c>
      <c r="BP540" s="5" t="s">
        <v>97</v>
      </c>
      <c r="BQ540" s="5" t="s">
        <v>98</v>
      </c>
      <c r="BR540" s="6" t="s">
        <v>97</v>
      </c>
      <c r="BS540" s="6" t="s">
        <v>97</v>
      </c>
      <c r="BT540" s="6" t="s">
        <v>97</v>
      </c>
      <c r="BU540" s="6" t="s">
        <v>97</v>
      </c>
      <c r="BV540" s="6" t="s">
        <v>97</v>
      </c>
      <c r="BW540" s="5">
        <v>0.5</v>
      </c>
      <c r="BX540" s="5">
        <v>5</v>
      </c>
      <c r="BY540" s="5">
        <v>5</v>
      </c>
      <c r="BZ540" s="5">
        <v>27</v>
      </c>
      <c r="CA540" s="5">
        <v>27</v>
      </c>
      <c r="CB540" s="6" t="s">
        <v>98</v>
      </c>
      <c r="CC540" s="6" t="s">
        <v>96</v>
      </c>
      <c r="CD540" s="6" t="s">
        <v>96</v>
      </c>
      <c r="CE540" s="6" t="s">
        <v>96</v>
      </c>
      <c r="CF540" s="6" t="s">
        <v>96</v>
      </c>
      <c r="CG540" s="6" t="s">
        <v>96</v>
      </c>
      <c r="CH540" s="6" t="s">
        <v>96</v>
      </c>
      <c r="CI540" s="6" t="s">
        <v>97</v>
      </c>
      <c r="CJ540" s="5">
        <v>14</v>
      </c>
      <c r="CK540" s="5">
        <v>14</v>
      </c>
      <c r="CL540" s="5">
        <v>27</v>
      </c>
      <c r="CM540" s="5">
        <v>0</v>
      </c>
      <c r="CN540" s="5">
        <v>5</v>
      </c>
      <c r="CO540" s="5">
        <v>0</v>
      </c>
    </row>
    <row r="541" spans="1:93" x14ac:dyDescent="0.3">
      <c r="A541" s="2" t="s">
        <v>444</v>
      </c>
      <c r="B541" s="2" t="s">
        <v>788</v>
      </c>
      <c r="C541" s="2" t="s">
        <v>817</v>
      </c>
      <c r="D541" s="2" t="s">
        <v>110</v>
      </c>
      <c r="E541" s="6" t="s">
        <v>95</v>
      </c>
      <c r="F541" s="6">
        <v>50</v>
      </c>
      <c r="G541" s="5">
        <v>7</v>
      </c>
      <c r="H541" s="5">
        <v>0</v>
      </c>
      <c r="I541" s="5">
        <v>0</v>
      </c>
      <c r="J541" s="5">
        <v>0</v>
      </c>
      <c r="K541" s="6">
        <v>5</v>
      </c>
      <c r="L541" s="5">
        <v>0</v>
      </c>
      <c r="M541" s="5">
        <v>0</v>
      </c>
      <c r="N541" s="6">
        <v>2</v>
      </c>
      <c r="O541" s="5">
        <v>0</v>
      </c>
      <c r="P541" s="5">
        <v>0</v>
      </c>
      <c r="Q541" s="5">
        <v>0</v>
      </c>
      <c r="R541" s="5">
        <v>0</v>
      </c>
      <c r="S541" s="6">
        <v>20</v>
      </c>
      <c r="T541" s="5">
        <v>0</v>
      </c>
      <c r="U541" s="5">
        <v>0</v>
      </c>
      <c r="V541" s="6">
        <v>30</v>
      </c>
      <c r="W541" s="5">
        <v>0</v>
      </c>
      <c r="X541" s="5">
        <v>0</v>
      </c>
      <c r="Y541" s="5">
        <v>0</v>
      </c>
      <c r="Z541" s="5">
        <v>0</v>
      </c>
      <c r="AA541" s="6" t="s">
        <v>96</v>
      </c>
      <c r="AB541" s="6" t="s">
        <v>97</v>
      </c>
      <c r="AC541" s="6"/>
      <c r="AD541" s="6"/>
      <c r="AE541" s="6"/>
      <c r="AF541" s="6"/>
      <c r="AG541" s="6"/>
      <c r="AH541" s="6"/>
      <c r="AI541" s="6" t="s">
        <v>96</v>
      </c>
      <c r="AJ541" s="5"/>
      <c r="AK541" s="8">
        <v>0</v>
      </c>
      <c r="AL541" s="8">
        <v>0</v>
      </c>
      <c r="AM541" s="8">
        <v>0</v>
      </c>
      <c r="AN541" s="8">
        <v>0</v>
      </c>
      <c r="AO541" s="8">
        <v>0</v>
      </c>
      <c r="AP541" s="8">
        <v>0</v>
      </c>
      <c r="AQ541" s="8">
        <v>1</v>
      </c>
      <c r="AR541" s="8">
        <v>0</v>
      </c>
      <c r="AS541" s="8">
        <v>0</v>
      </c>
      <c r="AT541" s="8">
        <v>0</v>
      </c>
      <c r="AU541" s="5">
        <v>100</v>
      </c>
      <c r="AV541" s="5">
        <v>0</v>
      </c>
      <c r="AW541" s="5">
        <v>0</v>
      </c>
      <c r="AX541" s="5">
        <v>100</v>
      </c>
      <c r="AY541" s="5">
        <v>0</v>
      </c>
      <c r="AZ541" s="5">
        <v>0</v>
      </c>
      <c r="BA541" s="5">
        <v>0</v>
      </c>
      <c r="BB541" s="5">
        <v>0</v>
      </c>
      <c r="BC541" s="5">
        <v>0</v>
      </c>
      <c r="BD541" s="5">
        <v>100</v>
      </c>
      <c r="BE541" s="5">
        <v>100</v>
      </c>
      <c r="BF541" s="5">
        <v>0</v>
      </c>
      <c r="BG541" s="5">
        <v>100</v>
      </c>
      <c r="BH541" s="5">
        <v>100</v>
      </c>
      <c r="BI541" s="5">
        <v>0</v>
      </c>
      <c r="BJ541" s="5">
        <v>0</v>
      </c>
      <c r="BK541" s="5">
        <v>0</v>
      </c>
      <c r="BL541" s="5">
        <v>100</v>
      </c>
      <c r="BM541" s="5">
        <v>100</v>
      </c>
      <c r="BN541" s="5">
        <v>2</v>
      </c>
      <c r="BO541" s="5" t="s">
        <v>97</v>
      </c>
      <c r="BP541" s="5" t="s">
        <v>97</v>
      </c>
      <c r="BQ541" s="5" t="s">
        <v>98</v>
      </c>
      <c r="BR541" s="6" t="s">
        <v>96</v>
      </c>
      <c r="BS541" s="6" t="s">
        <v>97</v>
      </c>
      <c r="BT541" s="6" t="s">
        <v>97</v>
      </c>
      <c r="BU541" s="6" t="s">
        <v>97</v>
      </c>
      <c r="BV541" s="6" t="s">
        <v>97</v>
      </c>
      <c r="BW541" s="5">
        <v>1</v>
      </c>
      <c r="BX541" s="5">
        <v>1</v>
      </c>
      <c r="BY541" s="5">
        <v>1</v>
      </c>
      <c r="BZ541" s="5">
        <v>1</v>
      </c>
      <c r="CA541" s="5">
        <v>25</v>
      </c>
      <c r="CB541" s="6" t="s">
        <v>97</v>
      </c>
      <c r="CC541" s="6" t="s">
        <v>97</v>
      </c>
      <c r="CD541" s="6" t="s">
        <v>97</v>
      </c>
      <c r="CE541" s="6" t="s">
        <v>97</v>
      </c>
      <c r="CF541" s="6" t="s">
        <v>96</v>
      </c>
      <c r="CG541" s="6" t="s">
        <v>97</v>
      </c>
      <c r="CH541" s="6" t="s">
        <v>97</v>
      </c>
      <c r="CI541" s="6" t="s">
        <v>97</v>
      </c>
      <c r="CJ541" s="5">
        <v>3</v>
      </c>
      <c r="CK541" s="5">
        <v>3</v>
      </c>
      <c r="CL541" s="5">
        <v>3</v>
      </c>
      <c r="CM541" s="5">
        <v>0</v>
      </c>
      <c r="CN541" s="5">
        <v>3</v>
      </c>
      <c r="CO541" s="5">
        <v>0</v>
      </c>
    </row>
    <row r="542" spans="1:93" x14ac:dyDescent="0.3">
      <c r="A542" s="2" t="s">
        <v>444</v>
      </c>
      <c r="B542" s="2" t="s">
        <v>788</v>
      </c>
      <c r="C542" s="2" t="s">
        <v>818</v>
      </c>
      <c r="D542" s="2" t="s">
        <v>110</v>
      </c>
      <c r="E542" s="6" t="s">
        <v>95</v>
      </c>
      <c r="F542" s="5">
        <v>340</v>
      </c>
      <c r="G542" s="5">
        <v>65</v>
      </c>
      <c r="H542" s="5">
        <v>2</v>
      </c>
      <c r="I542" s="5">
        <v>20</v>
      </c>
      <c r="J542" s="5">
        <v>45</v>
      </c>
      <c r="K542" s="5">
        <v>0</v>
      </c>
      <c r="L542" s="5">
        <v>0</v>
      </c>
      <c r="M542" s="5">
        <v>0</v>
      </c>
      <c r="N542" s="5">
        <v>0</v>
      </c>
      <c r="O542" s="5">
        <v>0</v>
      </c>
      <c r="P542" s="5">
        <v>0</v>
      </c>
      <c r="Q542" s="5">
        <v>75</v>
      </c>
      <c r="R542" s="5">
        <v>265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0</v>
      </c>
      <c r="Z542" s="6">
        <v>0</v>
      </c>
      <c r="AA542" s="6" t="s">
        <v>96</v>
      </c>
      <c r="AB542" s="6" t="s">
        <v>96</v>
      </c>
      <c r="AC542" s="7"/>
      <c r="AD542" s="7"/>
      <c r="AE542" s="7"/>
      <c r="AF542" s="7"/>
      <c r="AG542" s="7"/>
      <c r="AH542" s="7"/>
      <c r="AI542" s="6" t="s">
        <v>96</v>
      </c>
      <c r="AJ542" s="5"/>
      <c r="AK542" s="8">
        <v>1</v>
      </c>
      <c r="AL542" s="8">
        <v>0</v>
      </c>
      <c r="AM542" s="8">
        <v>0</v>
      </c>
      <c r="AN542" s="8">
        <v>0</v>
      </c>
      <c r="AO542" s="8">
        <v>0</v>
      </c>
      <c r="AP542" s="8">
        <v>0</v>
      </c>
      <c r="AQ542" s="8">
        <v>0</v>
      </c>
      <c r="AR542" s="8">
        <v>0</v>
      </c>
      <c r="AS542" s="8">
        <v>0</v>
      </c>
      <c r="AT542" s="8">
        <v>0</v>
      </c>
      <c r="AU542" s="5">
        <v>60</v>
      </c>
      <c r="AV542" s="5">
        <v>40</v>
      </c>
      <c r="AW542" s="5">
        <v>60</v>
      </c>
      <c r="AX542" s="5">
        <v>0</v>
      </c>
      <c r="AY542" s="5">
        <v>0</v>
      </c>
      <c r="AZ542" s="5">
        <v>80</v>
      </c>
      <c r="BA542" s="5">
        <v>40</v>
      </c>
      <c r="BB542" s="5">
        <v>60</v>
      </c>
      <c r="BC542" s="5">
        <v>0</v>
      </c>
      <c r="BD542" s="5">
        <v>0</v>
      </c>
      <c r="BE542" s="5">
        <v>100</v>
      </c>
      <c r="BF542" s="5">
        <v>95</v>
      </c>
      <c r="BG542" s="5">
        <v>100</v>
      </c>
      <c r="BH542" s="5">
        <v>80</v>
      </c>
      <c r="BI542" s="5">
        <v>50</v>
      </c>
      <c r="BJ542" s="5">
        <v>0</v>
      </c>
      <c r="BK542" s="5">
        <v>40</v>
      </c>
      <c r="BL542" s="5">
        <v>60</v>
      </c>
      <c r="BM542" s="5">
        <v>100</v>
      </c>
      <c r="BN542" s="5">
        <v>2</v>
      </c>
      <c r="BO542" s="5" t="s">
        <v>97</v>
      </c>
      <c r="BP542" s="5" t="s">
        <v>97</v>
      </c>
      <c r="BQ542" s="5" t="s">
        <v>98</v>
      </c>
      <c r="BR542" s="6" t="s">
        <v>97</v>
      </c>
      <c r="BS542" s="6" t="s">
        <v>97</v>
      </c>
      <c r="BT542" s="6" t="s">
        <v>97</v>
      </c>
      <c r="BU542" s="6" t="s">
        <v>97</v>
      </c>
      <c r="BV542" s="6" t="s">
        <v>97</v>
      </c>
      <c r="BW542" s="5">
        <v>0</v>
      </c>
      <c r="BX542" s="5">
        <v>0</v>
      </c>
      <c r="BY542" s="5">
        <v>0</v>
      </c>
      <c r="BZ542" s="5">
        <v>1</v>
      </c>
      <c r="CA542" s="5">
        <v>17</v>
      </c>
      <c r="CB542" s="6" t="s">
        <v>98</v>
      </c>
      <c r="CC542" s="6" t="s">
        <v>98</v>
      </c>
      <c r="CD542" s="6" t="s">
        <v>98</v>
      </c>
      <c r="CE542" s="6" t="s">
        <v>98</v>
      </c>
      <c r="CF542" s="6" t="s">
        <v>96</v>
      </c>
      <c r="CG542" s="6" t="s">
        <v>96</v>
      </c>
      <c r="CH542" s="6" t="s">
        <v>96</v>
      </c>
      <c r="CI542" s="6" t="s">
        <v>96</v>
      </c>
      <c r="CJ542" s="5">
        <v>0</v>
      </c>
      <c r="CK542" s="5">
        <v>0</v>
      </c>
      <c r="CL542" s="5">
        <v>18</v>
      </c>
      <c r="CM542" s="5">
        <v>0</v>
      </c>
      <c r="CN542" s="5">
        <v>0</v>
      </c>
      <c r="CO542" s="5">
        <v>0</v>
      </c>
    </row>
    <row r="543" spans="1:93" x14ac:dyDescent="0.3">
      <c r="A543" s="2" t="s">
        <v>444</v>
      </c>
      <c r="B543" s="2" t="s">
        <v>788</v>
      </c>
      <c r="C543" s="2" t="s">
        <v>819</v>
      </c>
      <c r="D543" s="2" t="s">
        <v>820</v>
      </c>
      <c r="E543" s="6" t="s">
        <v>95</v>
      </c>
      <c r="F543" s="5">
        <v>125</v>
      </c>
      <c r="G543" s="5">
        <v>12</v>
      </c>
      <c r="H543" s="5">
        <v>1</v>
      </c>
      <c r="I543" s="5">
        <v>6</v>
      </c>
      <c r="J543" s="5">
        <v>3</v>
      </c>
      <c r="K543" s="5">
        <v>0</v>
      </c>
      <c r="L543" s="5">
        <v>0</v>
      </c>
      <c r="M543" s="5">
        <v>0</v>
      </c>
      <c r="N543" s="5">
        <v>3</v>
      </c>
      <c r="O543" s="5">
        <v>0</v>
      </c>
      <c r="P543" s="5">
        <v>0</v>
      </c>
      <c r="Q543" s="5">
        <v>55</v>
      </c>
      <c r="R543" s="5">
        <v>50</v>
      </c>
      <c r="S543" s="5">
        <v>0</v>
      </c>
      <c r="T543" s="5">
        <v>0</v>
      </c>
      <c r="U543" s="5">
        <v>0</v>
      </c>
      <c r="V543" s="5">
        <v>20</v>
      </c>
      <c r="W543" s="5">
        <v>0</v>
      </c>
      <c r="X543" s="5">
        <v>0</v>
      </c>
      <c r="Y543" s="5">
        <v>0</v>
      </c>
      <c r="Z543" s="6">
        <v>0</v>
      </c>
      <c r="AA543" s="6" t="s">
        <v>96</v>
      </c>
      <c r="AB543" s="6" t="s">
        <v>96</v>
      </c>
      <c r="AC543" s="7"/>
      <c r="AD543" s="7"/>
      <c r="AE543" s="7"/>
      <c r="AF543" s="7"/>
      <c r="AG543" s="7"/>
      <c r="AH543" s="7"/>
      <c r="AI543" s="6" t="s">
        <v>96</v>
      </c>
      <c r="AJ543" s="5"/>
      <c r="AK543" s="8">
        <v>1</v>
      </c>
      <c r="AL543" s="8">
        <v>0</v>
      </c>
      <c r="AM543" s="8">
        <v>0</v>
      </c>
      <c r="AN543" s="8">
        <v>0</v>
      </c>
      <c r="AO543" s="8">
        <v>0</v>
      </c>
      <c r="AP543" s="8">
        <v>0</v>
      </c>
      <c r="AQ543" s="8">
        <v>0</v>
      </c>
      <c r="AR543" s="8">
        <v>0</v>
      </c>
      <c r="AS543" s="8">
        <v>0</v>
      </c>
      <c r="AT543" s="8">
        <v>0</v>
      </c>
      <c r="AU543" s="5">
        <v>100</v>
      </c>
      <c r="AV543" s="5">
        <v>0</v>
      </c>
      <c r="AW543" s="5">
        <v>100</v>
      </c>
      <c r="AX543" s="5">
        <v>0</v>
      </c>
      <c r="AY543" s="5">
        <v>0</v>
      </c>
      <c r="AZ543" s="5">
        <v>0</v>
      </c>
      <c r="BA543" s="5">
        <v>0</v>
      </c>
      <c r="BB543" s="5">
        <v>50</v>
      </c>
      <c r="BC543" s="5">
        <v>0</v>
      </c>
      <c r="BD543" s="5">
        <v>50</v>
      </c>
      <c r="BE543" s="5">
        <v>100</v>
      </c>
      <c r="BF543" s="5">
        <v>0</v>
      </c>
      <c r="BG543" s="5">
        <v>0</v>
      </c>
      <c r="BH543" s="5">
        <v>100</v>
      </c>
      <c r="BI543" s="5">
        <v>0</v>
      </c>
      <c r="BJ543" s="5">
        <v>0</v>
      </c>
      <c r="BK543" s="5">
        <v>0</v>
      </c>
      <c r="BL543" s="5">
        <v>100</v>
      </c>
      <c r="BM543" s="5">
        <v>100</v>
      </c>
      <c r="BN543" s="5">
        <v>2</v>
      </c>
      <c r="BO543" s="5" t="s">
        <v>97</v>
      </c>
      <c r="BP543" s="5" t="s">
        <v>97</v>
      </c>
      <c r="BQ543" s="5" t="s">
        <v>98</v>
      </c>
      <c r="BR543" s="6" t="s">
        <v>96</v>
      </c>
      <c r="BS543" s="6" t="s">
        <v>97</v>
      </c>
      <c r="BT543" s="6" t="s">
        <v>97</v>
      </c>
      <c r="BU543" s="6" t="s">
        <v>97</v>
      </c>
      <c r="BV543" s="6" t="s">
        <v>97</v>
      </c>
      <c r="BW543" s="5">
        <v>0.5</v>
      </c>
      <c r="BX543" s="5">
        <v>0.5</v>
      </c>
      <c r="BY543" s="5">
        <v>0.5</v>
      </c>
      <c r="BZ543" s="5">
        <v>0.5</v>
      </c>
      <c r="CA543" s="5">
        <v>14</v>
      </c>
      <c r="CB543" s="6" t="s">
        <v>96</v>
      </c>
      <c r="CC543" s="6" t="s">
        <v>96</v>
      </c>
      <c r="CD543" s="6" t="s">
        <v>96</v>
      </c>
      <c r="CE543" s="6" t="s">
        <v>96</v>
      </c>
      <c r="CF543" s="6" t="s">
        <v>96</v>
      </c>
      <c r="CG543" s="7" t="s">
        <v>97</v>
      </c>
      <c r="CH543" s="7" t="s">
        <v>97</v>
      </c>
      <c r="CI543" s="7" t="s">
        <v>97</v>
      </c>
      <c r="CJ543" s="5">
        <v>0</v>
      </c>
      <c r="CK543" s="5">
        <v>22</v>
      </c>
      <c r="CL543" s="5">
        <v>22</v>
      </c>
      <c r="CM543" s="5">
        <v>0</v>
      </c>
      <c r="CN543" s="5">
        <v>4</v>
      </c>
      <c r="CO543" s="5">
        <v>0</v>
      </c>
    </row>
    <row r="544" spans="1:93" x14ac:dyDescent="0.3">
      <c r="A544" s="2" t="s">
        <v>444</v>
      </c>
      <c r="B544" s="2" t="s">
        <v>788</v>
      </c>
      <c r="C544" s="2" t="s">
        <v>819</v>
      </c>
      <c r="D544" s="2" t="s">
        <v>821</v>
      </c>
      <c r="E544" s="6" t="s">
        <v>95</v>
      </c>
      <c r="F544" s="5">
        <v>189</v>
      </c>
      <c r="G544" s="5">
        <v>9</v>
      </c>
      <c r="H544" s="5">
        <v>0</v>
      </c>
      <c r="I544" s="5">
        <v>0</v>
      </c>
      <c r="J544" s="5">
        <v>9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189</v>
      </c>
      <c r="S544" s="5">
        <v>0</v>
      </c>
      <c r="T544" s="5">
        <v>0</v>
      </c>
      <c r="U544" s="5">
        <v>0</v>
      </c>
      <c r="V544" s="5">
        <v>0</v>
      </c>
      <c r="W544" s="5">
        <v>0</v>
      </c>
      <c r="X544" s="5">
        <v>0</v>
      </c>
      <c r="Y544" s="5">
        <v>0</v>
      </c>
      <c r="Z544" s="6">
        <v>0</v>
      </c>
      <c r="AA544" s="6" t="s">
        <v>96</v>
      </c>
      <c r="AB544" s="6" t="s">
        <v>96</v>
      </c>
      <c r="AC544" s="7"/>
      <c r="AD544" s="7"/>
      <c r="AE544" s="7"/>
      <c r="AF544" s="7"/>
      <c r="AG544" s="7"/>
      <c r="AH544" s="7"/>
      <c r="AI544" s="6" t="s">
        <v>96</v>
      </c>
      <c r="AJ544" s="5"/>
      <c r="AK544" s="8">
        <v>1</v>
      </c>
      <c r="AL544" s="8">
        <v>0</v>
      </c>
      <c r="AM544" s="8">
        <v>0</v>
      </c>
      <c r="AN544" s="8">
        <v>0</v>
      </c>
      <c r="AO544" s="8">
        <v>0</v>
      </c>
      <c r="AP544" s="8">
        <v>0</v>
      </c>
      <c r="AQ544" s="8">
        <v>0</v>
      </c>
      <c r="AR544" s="8">
        <v>0</v>
      </c>
      <c r="AS544" s="8">
        <v>0</v>
      </c>
      <c r="AT544" s="8">
        <v>0</v>
      </c>
      <c r="AU544" s="5">
        <v>100</v>
      </c>
      <c r="AV544" s="5">
        <v>0</v>
      </c>
      <c r="AW544" s="5">
        <v>100</v>
      </c>
      <c r="AX544" s="5">
        <v>0</v>
      </c>
      <c r="AY544" s="5">
        <v>0</v>
      </c>
      <c r="AZ544" s="5">
        <v>0</v>
      </c>
      <c r="BA544" s="5">
        <v>0</v>
      </c>
      <c r="BB544" s="5">
        <v>50</v>
      </c>
      <c r="BC544" s="5">
        <v>0</v>
      </c>
      <c r="BD544" s="5">
        <v>50</v>
      </c>
      <c r="BE544" s="5">
        <v>100</v>
      </c>
      <c r="BF544" s="5">
        <v>0</v>
      </c>
      <c r="BG544" s="5">
        <v>0</v>
      </c>
      <c r="BH544" s="5">
        <v>100</v>
      </c>
      <c r="BI544" s="5">
        <v>0</v>
      </c>
      <c r="BJ544" s="5">
        <v>0</v>
      </c>
      <c r="BK544" s="5">
        <v>0</v>
      </c>
      <c r="BL544" s="5">
        <v>100</v>
      </c>
      <c r="BM544" s="5">
        <v>100</v>
      </c>
      <c r="BN544" s="5">
        <v>2</v>
      </c>
      <c r="BO544" s="5" t="s">
        <v>97</v>
      </c>
      <c r="BP544" s="5" t="s">
        <v>97</v>
      </c>
      <c r="BQ544" s="5" t="s">
        <v>98</v>
      </c>
      <c r="BR544" s="6" t="s">
        <v>97</v>
      </c>
      <c r="BS544" s="6" t="s">
        <v>97</v>
      </c>
      <c r="BT544" s="6" t="s">
        <v>97</v>
      </c>
      <c r="BU544" s="6" t="s">
        <v>97</v>
      </c>
      <c r="BV544" s="6" t="s">
        <v>97</v>
      </c>
      <c r="BW544" s="5">
        <v>0.5</v>
      </c>
      <c r="BX544" s="5">
        <v>0.5</v>
      </c>
      <c r="BY544" s="5">
        <v>0.5</v>
      </c>
      <c r="BZ544" s="5">
        <v>0.5</v>
      </c>
      <c r="CA544" s="5">
        <v>14</v>
      </c>
      <c r="CB544" s="6" t="s">
        <v>96</v>
      </c>
      <c r="CC544" s="6" t="s">
        <v>96</v>
      </c>
      <c r="CD544" s="6" t="s">
        <v>96</v>
      </c>
      <c r="CE544" s="6" t="s">
        <v>96</v>
      </c>
      <c r="CF544" s="6" t="s">
        <v>96</v>
      </c>
      <c r="CG544" s="7" t="s">
        <v>97</v>
      </c>
      <c r="CH544" s="7" t="s">
        <v>97</v>
      </c>
      <c r="CI544" s="7" t="s">
        <v>97</v>
      </c>
      <c r="CJ544" s="5">
        <v>0</v>
      </c>
      <c r="CK544" s="5">
        <v>22</v>
      </c>
      <c r="CL544" s="5">
        <v>22</v>
      </c>
      <c r="CM544" s="5">
        <v>0</v>
      </c>
      <c r="CN544" s="5">
        <v>4</v>
      </c>
      <c r="CO544" s="5">
        <v>0</v>
      </c>
    </row>
    <row r="545" spans="1:93" x14ac:dyDescent="0.3">
      <c r="A545" s="2" t="s">
        <v>444</v>
      </c>
      <c r="B545" s="2" t="s">
        <v>788</v>
      </c>
      <c r="C545" s="2" t="s">
        <v>819</v>
      </c>
      <c r="D545" s="2" t="s">
        <v>822</v>
      </c>
      <c r="E545" s="6" t="s">
        <v>95</v>
      </c>
      <c r="F545" s="5">
        <v>265</v>
      </c>
      <c r="G545" s="5">
        <v>37</v>
      </c>
      <c r="H545" s="5">
        <v>0</v>
      </c>
      <c r="I545" s="5">
        <v>0</v>
      </c>
      <c r="J545" s="5">
        <v>37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265</v>
      </c>
      <c r="S545" s="5">
        <v>0</v>
      </c>
      <c r="T545" s="5">
        <v>0</v>
      </c>
      <c r="U545" s="5">
        <v>0</v>
      </c>
      <c r="V545" s="5">
        <v>0</v>
      </c>
      <c r="W545" s="5">
        <v>0</v>
      </c>
      <c r="X545" s="5">
        <v>0</v>
      </c>
      <c r="Y545" s="5">
        <v>0</v>
      </c>
      <c r="Z545" s="6">
        <v>0</v>
      </c>
      <c r="AA545" s="6" t="s">
        <v>96</v>
      </c>
      <c r="AB545" s="6" t="s">
        <v>96</v>
      </c>
      <c r="AC545" s="7"/>
      <c r="AD545" s="7"/>
      <c r="AE545" s="7"/>
      <c r="AF545" s="7"/>
      <c r="AG545" s="7"/>
      <c r="AH545" s="7"/>
      <c r="AI545" s="6" t="s">
        <v>96</v>
      </c>
      <c r="AJ545" s="5"/>
      <c r="AK545" s="8">
        <v>1</v>
      </c>
      <c r="AL545" s="8">
        <v>0</v>
      </c>
      <c r="AM545" s="8">
        <v>0</v>
      </c>
      <c r="AN545" s="8">
        <v>0</v>
      </c>
      <c r="AO545" s="8">
        <v>0</v>
      </c>
      <c r="AP545" s="8">
        <v>0</v>
      </c>
      <c r="AQ545" s="8">
        <v>0</v>
      </c>
      <c r="AR545" s="8">
        <v>0</v>
      </c>
      <c r="AS545" s="8">
        <v>0</v>
      </c>
      <c r="AT545" s="8">
        <v>0</v>
      </c>
      <c r="AU545" s="5">
        <v>100</v>
      </c>
      <c r="AV545" s="5">
        <v>10</v>
      </c>
      <c r="AW545" s="5">
        <v>90</v>
      </c>
      <c r="AX545" s="5">
        <v>0</v>
      </c>
      <c r="AY545" s="5">
        <v>0</v>
      </c>
      <c r="AZ545" s="5">
        <v>0</v>
      </c>
      <c r="BA545" s="5">
        <v>0</v>
      </c>
      <c r="BB545" s="5">
        <v>50</v>
      </c>
      <c r="BC545" s="5">
        <v>0</v>
      </c>
      <c r="BD545" s="5">
        <v>50</v>
      </c>
      <c r="BE545" s="5">
        <v>100</v>
      </c>
      <c r="BF545" s="5">
        <v>0</v>
      </c>
      <c r="BG545" s="5">
        <v>0</v>
      </c>
      <c r="BH545" s="5">
        <v>100</v>
      </c>
      <c r="BI545" s="5">
        <v>0</v>
      </c>
      <c r="BJ545" s="5">
        <v>0</v>
      </c>
      <c r="BK545" s="5">
        <v>0</v>
      </c>
      <c r="BL545" s="5">
        <v>100</v>
      </c>
      <c r="BM545" s="5">
        <v>100</v>
      </c>
      <c r="BN545" s="5">
        <v>2</v>
      </c>
      <c r="BO545" s="5" t="s">
        <v>97</v>
      </c>
      <c r="BP545" s="5" t="s">
        <v>97</v>
      </c>
      <c r="BQ545" s="5" t="s">
        <v>98</v>
      </c>
      <c r="BR545" s="6" t="s">
        <v>96</v>
      </c>
      <c r="BS545" s="6" t="s">
        <v>97</v>
      </c>
      <c r="BT545" s="6" t="s">
        <v>97</v>
      </c>
      <c r="BU545" s="6" t="s">
        <v>97</v>
      </c>
      <c r="BV545" s="6" t="s">
        <v>97</v>
      </c>
      <c r="BW545" s="5">
        <v>0.5</v>
      </c>
      <c r="BX545" s="5">
        <v>0.5</v>
      </c>
      <c r="BY545" s="5">
        <v>0.5</v>
      </c>
      <c r="BZ545" s="5">
        <v>0.5</v>
      </c>
      <c r="CA545" s="5">
        <v>14</v>
      </c>
      <c r="CB545" s="6" t="s">
        <v>96</v>
      </c>
      <c r="CC545" s="6" t="s">
        <v>96</v>
      </c>
      <c r="CD545" s="6" t="s">
        <v>96</v>
      </c>
      <c r="CE545" s="6" t="s">
        <v>96</v>
      </c>
      <c r="CF545" s="6" t="s">
        <v>96</v>
      </c>
      <c r="CG545" s="7" t="s">
        <v>97</v>
      </c>
      <c r="CH545" s="7" t="s">
        <v>97</v>
      </c>
      <c r="CI545" s="7" t="s">
        <v>97</v>
      </c>
      <c r="CJ545" s="5">
        <v>0</v>
      </c>
      <c r="CK545" s="5">
        <v>22</v>
      </c>
      <c r="CL545" s="5">
        <v>22</v>
      </c>
      <c r="CM545" s="5">
        <v>0</v>
      </c>
      <c r="CN545" s="5">
        <v>4</v>
      </c>
      <c r="CO545" s="5">
        <v>0</v>
      </c>
    </row>
    <row r="546" spans="1:93" x14ac:dyDescent="0.3">
      <c r="A546" s="2" t="s">
        <v>444</v>
      </c>
      <c r="B546" s="2" t="s">
        <v>788</v>
      </c>
      <c r="C546" s="2" t="s">
        <v>823</v>
      </c>
      <c r="D546" s="2" t="s">
        <v>156</v>
      </c>
      <c r="E546" s="6" t="s">
        <v>95</v>
      </c>
      <c r="F546" s="5">
        <v>41</v>
      </c>
      <c r="G546" s="5">
        <v>5</v>
      </c>
      <c r="H546" s="5">
        <v>0</v>
      </c>
      <c r="I546" s="5">
        <v>0</v>
      </c>
      <c r="J546" s="5">
        <v>5</v>
      </c>
      <c r="K546" s="5">
        <v>0</v>
      </c>
      <c r="L546" s="5">
        <v>0</v>
      </c>
      <c r="M546" s="5">
        <v>0</v>
      </c>
      <c r="N546" s="5">
        <v>0</v>
      </c>
      <c r="O546" s="5">
        <v>0</v>
      </c>
      <c r="P546" s="5">
        <v>0</v>
      </c>
      <c r="Q546" s="5">
        <v>0</v>
      </c>
      <c r="R546" s="5">
        <v>41</v>
      </c>
      <c r="S546" s="5">
        <v>0</v>
      </c>
      <c r="T546" s="5">
        <v>0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6">
        <v>0</v>
      </c>
      <c r="AA546" s="6" t="s">
        <v>96</v>
      </c>
      <c r="AB546" s="6" t="s">
        <v>96</v>
      </c>
      <c r="AC546" s="7"/>
      <c r="AD546" s="7"/>
      <c r="AE546" s="7"/>
      <c r="AF546" s="7"/>
      <c r="AG546" s="7"/>
      <c r="AH546" s="7"/>
      <c r="AI546" s="6" t="s">
        <v>96</v>
      </c>
      <c r="AJ546" s="5"/>
      <c r="AK546" s="8">
        <v>1</v>
      </c>
      <c r="AL546" s="8">
        <v>0</v>
      </c>
      <c r="AM546" s="8">
        <v>0</v>
      </c>
      <c r="AN546" s="8">
        <v>0</v>
      </c>
      <c r="AO546" s="8">
        <v>0</v>
      </c>
      <c r="AP546" s="8">
        <v>0</v>
      </c>
      <c r="AQ546" s="8">
        <v>0</v>
      </c>
      <c r="AR546" s="8">
        <v>0</v>
      </c>
      <c r="AS546" s="8">
        <v>0</v>
      </c>
      <c r="AT546" s="8">
        <v>0</v>
      </c>
      <c r="AU546" s="5">
        <v>70</v>
      </c>
      <c r="AV546" s="5">
        <v>20</v>
      </c>
      <c r="AW546" s="5">
        <v>80</v>
      </c>
      <c r="AX546" s="5">
        <v>0</v>
      </c>
      <c r="AY546" s="5">
        <v>0</v>
      </c>
      <c r="AZ546" s="5">
        <v>0</v>
      </c>
      <c r="BA546" s="5">
        <v>0</v>
      </c>
      <c r="BB546" s="5">
        <v>100</v>
      </c>
      <c r="BC546" s="5">
        <v>0</v>
      </c>
      <c r="BD546" s="5">
        <v>0</v>
      </c>
      <c r="BE546" s="5">
        <v>100</v>
      </c>
      <c r="BF546" s="5">
        <v>100</v>
      </c>
      <c r="BG546" s="5">
        <v>100</v>
      </c>
      <c r="BH546" s="5">
        <v>80</v>
      </c>
      <c r="BI546" s="5">
        <v>0</v>
      </c>
      <c r="BJ546" s="5">
        <v>0</v>
      </c>
      <c r="BK546" s="5">
        <v>30</v>
      </c>
      <c r="BL546" s="5">
        <v>70</v>
      </c>
      <c r="BM546" s="5">
        <v>100</v>
      </c>
      <c r="BN546" s="5">
        <v>1</v>
      </c>
      <c r="BO546" s="5" t="s">
        <v>96</v>
      </c>
      <c r="BP546" s="5" t="s">
        <v>97</v>
      </c>
      <c r="BQ546" s="5" t="s">
        <v>98</v>
      </c>
      <c r="BR546" s="6" t="s">
        <v>97</v>
      </c>
      <c r="BS546" s="6" t="s">
        <v>97</v>
      </c>
      <c r="BT546" s="6" t="s">
        <v>97</v>
      </c>
      <c r="BU546" s="6" t="s">
        <v>97</v>
      </c>
      <c r="BV546" s="6" t="s">
        <v>97</v>
      </c>
      <c r="BW546" s="5">
        <v>1</v>
      </c>
      <c r="BX546" s="5">
        <v>1</v>
      </c>
      <c r="BY546" s="5">
        <v>1</v>
      </c>
      <c r="BZ546" s="5">
        <v>1</v>
      </c>
      <c r="CA546" s="5">
        <v>15</v>
      </c>
      <c r="CB546" s="6" t="s">
        <v>98</v>
      </c>
      <c r="CC546" s="6" t="s">
        <v>96</v>
      </c>
      <c r="CD546" s="6" t="s">
        <v>98</v>
      </c>
      <c r="CE546" s="6" t="s">
        <v>96</v>
      </c>
      <c r="CF546" s="6" t="s">
        <v>96</v>
      </c>
      <c r="CG546" s="6" t="s">
        <v>96</v>
      </c>
      <c r="CH546" s="6" t="s">
        <v>96</v>
      </c>
      <c r="CI546" s="7" t="s">
        <v>96</v>
      </c>
      <c r="CJ546" s="5">
        <v>0</v>
      </c>
      <c r="CK546" s="5">
        <v>0</v>
      </c>
      <c r="CL546" s="5">
        <v>15</v>
      </c>
      <c r="CM546" s="5">
        <v>0</v>
      </c>
      <c r="CN546" s="5">
        <v>15</v>
      </c>
      <c r="CO546" s="5">
        <v>0</v>
      </c>
    </row>
    <row r="547" spans="1:93" x14ac:dyDescent="0.3">
      <c r="A547" s="2" t="s">
        <v>444</v>
      </c>
      <c r="B547" s="2" t="s">
        <v>788</v>
      </c>
      <c r="C547" s="2" t="s">
        <v>823</v>
      </c>
      <c r="D547" s="2" t="s">
        <v>824</v>
      </c>
      <c r="E547" s="6" t="s">
        <v>95</v>
      </c>
      <c r="F547" s="5">
        <v>86</v>
      </c>
      <c r="G547" s="5">
        <v>7</v>
      </c>
      <c r="H547" s="5">
        <v>0</v>
      </c>
      <c r="I547" s="5">
        <v>0</v>
      </c>
      <c r="J547" s="5">
        <v>7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86</v>
      </c>
      <c r="S547" s="5">
        <v>0</v>
      </c>
      <c r="T547" s="5">
        <v>0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5">
        <v>0</v>
      </c>
      <c r="AA547" s="6" t="s">
        <v>96</v>
      </c>
      <c r="AB547" s="6" t="s">
        <v>96</v>
      </c>
      <c r="AC547" s="7"/>
      <c r="AD547" s="7"/>
      <c r="AE547" s="7"/>
      <c r="AF547" s="7"/>
      <c r="AG547" s="7"/>
      <c r="AH547" s="7"/>
      <c r="AI547" s="6" t="s">
        <v>96</v>
      </c>
      <c r="AJ547" s="5"/>
      <c r="AK547" s="8">
        <v>1</v>
      </c>
      <c r="AL547" s="8">
        <v>0</v>
      </c>
      <c r="AM547" s="8">
        <v>0</v>
      </c>
      <c r="AN547" s="8">
        <v>0</v>
      </c>
      <c r="AO547" s="8">
        <v>0</v>
      </c>
      <c r="AP547" s="8">
        <v>0</v>
      </c>
      <c r="AQ547" s="8">
        <v>0</v>
      </c>
      <c r="AR547" s="8">
        <v>0</v>
      </c>
      <c r="AS547" s="8">
        <v>0</v>
      </c>
      <c r="AT547" s="8">
        <v>0</v>
      </c>
      <c r="AU547" s="5">
        <v>100</v>
      </c>
      <c r="AV547" s="5">
        <v>60</v>
      </c>
      <c r="AW547" s="5">
        <v>40</v>
      </c>
      <c r="AX547" s="5">
        <v>0</v>
      </c>
      <c r="AY547" s="5">
        <v>0</v>
      </c>
      <c r="AZ547" s="5">
        <v>0</v>
      </c>
      <c r="BA547" s="5">
        <v>0</v>
      </c>
      <c r="BB547" s="5">
        <v>100</v>
      </c>
      <c r="BC547" s="5">
        <v>0</v>
      </c>
      <c r="BD547" s="5">
        <v>0</v>
      </c>
      <c r="BE547" s="5">
        <v>100</v>
      </c>
      <c r="BF547" s="5">
        <v>100</v>
      </c>
      <c r="BG547" s="5">
        <v>100</v>
      </c>
      <c r="BH547" s="5">
        <v>100</v>
      </c>
      <c r="BI547" s="5">
        <v>0</v>
      </c>
      <c r="BJ547" s="5">
        <v>0</v>
      </c>
      <c r="BK547" s="5">
        <v>90</v>
      </c>
      <c r="BL547" s="5">
        <v>10</v>
      </c>
      <c r="BM547" s="5">
        <v>100</v>
      </c>
      <c r="BN547" s="5">
        <v>1</v>
      </c>
      <c r="BO547" s="5" t="s">
        <v>96</v>
      </c>
      <c r="BP547" s="5" t="s">
        <v>97</v>
      </c>
      <c r="BQ547" s="5" t="s">
        <v>98</v>
      </c>
      <c r="BR547" s="6" t="s">
        <v>97</v>
      </c>
      <c r="BS547" s="6" t="s">
        <v>97</v>
      </c>
      <c r="BT547" s="6" t="s">
        <v>97</v>
      </c>
      <c r="BU547" s="6" t="s">
        <v>97</v>
      </c>
      <c r="BV547" s="6" t="s">
        <v>97</v>
      </c>
      <c r="BW547" s="5">
        <v>1</v>
      </c>
      <c r="BX547" s="5">
        <v>1</v>
      </c>
      <c r="BY547" s="5">
        <v>1</v>
      </c>
      <c r="BZ547" s="5">
        <v>1</v>
      </c>
      <c r="CA547" s="5">
        <v>15</v>
      </c>
      <c r="CB547" s="6" t="s">
        <v>98</v>
      </c>
      <c r="CC547" s="6" t="s">
        <v>96</v>
      </c>
      <c r="CD547" s="6" t="s">
        <v>98</v>
      </c>
      <c r="CE547" s="6" t="s">
        <v>96</v>
      </c>
      <c r="CF547" s="6" t="s">
        <v>96</v>
      </c>
      <c r="CG547" s="6" t="s">
        <v>96</v>
      </c>
      <c r="CH547" s="6" t="s">
        <v>96</v>
      </c>
      <c r="CI547" s="7" t="s">
        <v>96</v>
      </c>
      <c r="CJ547" s="5">
        <v>0</v>
      </c>
      <c r="CK547" s="5">
        <v>0</v>
      </c>
      <c r="CL547" s="5">
        <v>15</v>
      </c>
      <c r="CM547" s="5">
        <v>0</v>
      </c>
      <c r="CN547" s="5">
        <v>15</v>
      </c>
      <c r="CO547" s="5">
        <v>0</v>
      </c>
    </row>
    <row r="548" spans="1:93" x14ac:dyDescent="0.3">
      <c r="A548" s="2" t="s">
        <v>444</v>
      </c>
      <c r="B548" s="2" t="s">
        <v>788</v>
      </c>
      <c r="C548" s="2" t="s">
        <v>823</v>
      </c>
      <c r="D548" s="2" t="s">
        <v>825</v>
      </c>
      <c r="E548" s="6" t="s">
        <v>95</v>
      </c>
      <c r="F548" s="5">
        <v>158</v>
      </c>
      <c r="G548" s="5">
        <v>20</v>
      </c>
      <c r="H548" s="5">
        <v>2</v>
      </c>
      <c r="I548" s="5">
        <v>12</v>
      </c>
      <c r="J548" s="5">
        <v>7</v>
      </c>
      <c r="K548" s="5">
        <v>1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67</v>
      </c>
      <c r="R548" s="5">
        <v>87</v>
      </c>
      <c r="S548" s="5">
        <v>4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5">
        <v>0</v>
      </c>
      <c r="AA548" s="6" t="s">
        <v>96</v>
      </c>
      <c r="AB548" s="6" t="s">
        <v>97</v>
      </c>
      <c r="AC548" s="7"/>
      <c r="AD548" s="7"/>
      <c r="AE548" s="7"/>
      <c r="AF548" s="7"/>
      <c r="AG548" s="7"/>
      <c r="AH548" s="7"/>
      <c r="AI548" s="6" t="s">
        <v>96</v>
      </c>
      <c r="AJ548" s="5"/>
      <c r="AK548" s="8">
        <v>1</v>
      </c>
      <c r="AL548" s="8">
        <v>0</v>
      </c>
      <c r="AM548" s="8">
        <v>0</v>
      </c>
      <c r="AN548" s="8">
        <v>0</v>
      </c>
      <c r="AO548" s="8">
        <v>0</v>
      </c>
      <c r="AP548" s="8">
        <v>0</v>
      </c>
      <c r="AQ548" s="8">
        <v>0</v>
      </c>
      <c r="AR548" s="8">
        <v>0</v>
      </c>
      <c r="AS548" s="8">
        <v>0</v>
      </c>
      <c r="AT548" s="8">
        <v>0</v>
      </c>
      <c r="AU548" s="5">
        <v>100</v>
      </c>
      <c r="AV548" s="5">
        <v>20</v>
      </c>
      <c r="AW548" s="5">
        <v>80</v>
      </c>
      <c r="AX548" s="5">
        <v>0</v>
      </c>
      <c r="AY548" s="5">
        <v>0</v>
      </c>
      <c r="AZ548" s="5">
        <v>0</v>
      </c>
      <c r="BA548" s="5">
        <v>0</v>
      </c>
      <c r="BB548" s="5">
        <v>100</v>
      </c>
      <c r="BC548" s="5">
        <v>0</v>
      </c>
      <c r="BD548" s="5">
        <v>0</v>
      </c>
      <c r="BE548" s="5">
        <v>100</v>
      </c>
      <c r="BF548" s="5">
        <v>100</v>
      </c>
      <c r="BG548" s="5">
        <v>100</v>
      </c>
      <c r="BH548" s="5">
        <v>100</v>
      </c>
      <c r="BI548" s="5">
        <v>0</v>
      </c>
      <c r="BJ548" s="5">
        <v>0</v>
      </c>
      <c r="BK548" s="5">
        <v>50</v>
      </c>
      <c r="BL548" s="5">
        <v>50</v>
      </c>
      <c r="BM548" s="5">
        <v>100</v>
      </c>
      <c r="BN548" s="5">
        <v>1</v>
      </c>
      <c r="BO548" s="5" t="s">
        <v>96</v>
      </c>
      <c r="BP548" s="5" t="s">
        <v>97</v>
      </c>
      <c r="BQ548" s="5" t="s">
        <v>98</v>
      </c>
      <c r="BR548" s="6" t="s">
        <v>97</v>
      </c>
      <c r="BS548" s="6" t="s">
        <v>97</v>
      </c>
      <c r="BT548" s="6" t="s">
        <v>97</v>
      </c>
      <c r="BU548" s="6" t="s">
        <v>97</v>
      </c>
      <c r="BV548" s="6" t="s">
        <v>97</v>
      </c>
      <c r="BW548" s="5">
        <v>1</v>
      </c>
      <c r="BX548" s="5">
        <v>1</v>
      </c>
      <c r="BY548" s="5">
        <v>1</v>
      </c>
      <c r="BZ548" s="5">
        <v>1</v>
      </c>
      <c r="CA548" s="5">
        <v>15</v>
      </c>
      <c r="CB548" s="6" t="s">
        <v>98</v>
      </c>
      <c r="CC548" s="6" t="s">
        <v>96</v>
      </c>
      <c r="CD548" s="6" t="s">
        <v>98</v>
      </c>
      <c r="CE548" s="6" t="s">
        <v>96</v>
      </c>
      <c r="CF548" s="6" t="s">
        <v>96</v>
      </c>
      <c r="CG548" s="6" t="s">
        <v>96</v>
      </c>
      <c r="CH548" s="6" t="s">
        <v>96</v>
      </c>
      <c r="CI548" s="7" t="s">
        <v>96</v>
      </c>
      <c r="CJ548" s="5">
        <v>0</v>
      </c>
      <c r="CK548" s="5">
        <v>0</v>
      </c>
      <c r="CL548" s="5">
        <v>15</v>
      </c>
      <c r="CM548" s="5">
        <v>0</v>
      </c>
      <c r="CN548" s="5">
        <v>15</v>
      </c>
      <c r="CO548" s="5">
        <v>0</v>
      </c>
    </row>
    <row r="549" spans="1:93" x14ac:dyDescent="0.3">
      <c r="A549" s="2" t="s">
        <v>444</v>
      </c>
      <c r="B549" s="2" t="s">
        <v>788</v>
      </c>
      <c r="C549" s="2" t="s">
        <v>826</v>
      </c>
      <c r="D549" s="2" t="s">
        <v>673</v>
      </c>
      <c r="E549" s="6" t="s">
        <v>95</v>
      </c>
      <c r="F549" s="5">
        <v>80</v>
      </c>
      <c r="G549" s="5">
        <v>13</v>
      </c>
      <c r="H549" s="5">
        <v>3</v>
      </c>
      <c r="I549" s="5">
        <v>10</v>
      </c>
      <c r="J549" s="5">
        <v>0</v>
      </c>
      <c r="K549" s="5">
        <v>3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5">
        <v>66</v>
      </c>
      <c r="R549" s="5">
        <v>0</v>
      </c>
      <c r="S549" s="5">
        <v>14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6">
        <v>0</v>
      </c>
      <c r="AA549" s="6" t="s">
        <v>96</v>
      </c>
      <c r="AB549" s="6" t="s">
        <v>97</v>
      </c>
      <c r="AC549" s="7"/>
      <c r="AD549" s="7"/>
      <c r="AE549" s="7"/>
      <c r="AF549" s="7"/>
      <c r="AG549" s="7"/>
      <c r="AH549" s="7"/>
      <c r="AI549" s="6" t="s">
        <v>96</v>
      </c>
      <c r="AJ549" s="5"/>
      <c r="AK549" s="8">
        <v>0.1</v>
      </c>
      <c r="AL549" s="8">
        <v>0</v>
      </c>
      <c r="AM549" s="8">
        <v>0.9</v>
      </c>
      <c r="AN549" s="8">
        <v>0</v>
      </c>
      <c r="AO549" s="8">
        <v>0</v>
      </c>
      <c r="AP549" s="8">
        <v>0</v>
      </c>
      <c r="AQ549" s="8">
        <v>0</v>
      </c>
      <c r="AR549" s="8">
        <v>0</v>
      </c>
      <c r="AS549" s="8">
        <v>0</v>
      </c>
      <c r="AT549" s="8">
        <v>0</v>
      </c>
      <c r="AU549" s="5">
        <v>100</v>
      </c>
      <c r="AV549" s="5">
        <v>100</v>
      </c>
      <c r="AW549" s="5">
        <v>0</v>
      </c>
      <c r="AX549" s="5">
        <v>0</v>
      </c>
      <c r="AY549" s="5">
        <v>0</v>
      </c>
      <c r="AZ549" s="5">
        <v>0</v>
      </c>
      <c r="BA549" s="5">
        <v>0</v>
      </c>
      <c r="BB549" s="5">
        <v>100</v>
      </c>
      <c r="BC549" s="5">
        <v>0</v>
      </c>
      <c r="BD549" s="5">
        <v>0</v>
      </c>
      <c r="BE549" s="5">
        <v>100</v>
      </c>
      <c r="BF549" s="5">
        <v>100</v>
      </c>
      <c r="BG549" s="5">
        <v>100</v>
      </c>
      <c r="BH549" s="5">
        <v>100</v>
      </c>
      <c r="BI549" s="5">
        <v>98</v>
      </c>
      <c r="BJ549" s="5">
        <v>0</v>
      </c>
      <c r="BK549" s="5">
        <v>98</v>
      </c>
      <c r="BL549" s="5">
        <v>2</v>
      </c>
      <c r="BM549" s="5">
        <v>100</v>
      </c>
      <c r="BN549" s="5">
        <v>2</v>
      </c>
      <c r="BO549" s="5" t="s">
        <v>96</v>
      </c>
      <c r="BP549" s="5" t="s">
        <v>97</v>
      </c>
      <c r="BQ549" s="5" t="s">
        <v>98</v>
      </c>
      <c r="BR549" s="6" t="s">
        <v>96</v>
      </c>
      <c r="BS549" s="6" t="s">
        <v>97</v>
      </c>
      <c r="BT549" s="6" t="s">
        <v>97</v>
      </c>
      <c r="BU549" s="6" t="s">
        <v>97</v>
      </c>
      <c r="BV549" s="6" t="s">
        <v>97</v>
      </c>
      <c r="BW549" s="5">
        <v>1</v>
      </c>
      <c r="BX549" s="5">
        <v>1</v>
      </c>
      <c r="BY549" s="5">
        <v>1</v>
      </c>
      <c r="BZ549" s="5">
        <v>10</v>
      </c>
      <c r="CA549" s="5">
        <v>10</v>
      </c>
      <c r="CB549" s="6" t="s">
        <v>98</v>
      </c>
      <c r="CC549" s="6" t="s">
        <v>96</v>
      </c>
      <c r="CD549" s="6" t="s">
        <v>98</v>
      </c>
      <c r="CE549" s="6" t="s">
        <v>96</v>
      </c>
      <c r="CF549" s="6" t="s">
        <v>96</v>
      </c>
      <c r="CG549" s="6" t="s">
        <v>97</v>
      </c>
      <c r="CH549" s="6" t="s">
        <v>97</v>
      </c>
      <c r="CI549" s="7" t="s">
        <v>98</v>
      </c>
      <c r="CJ549" s="5">
        <v>1</v>
      </c>
      <c r="CK549" s="5">
        <v>11</v>
      </c>
      <c r="CL549" s="5">
        <v>11</v>
      </c>
      <c r="CM549" s="5">
        <v>1</v>
      </c>
      <c r="CN549" s="5">
        <v>20</v>
      </c>
      <c r="CO549" s="5">
        <v>1</v>
      </c>
    </row>
    <row r="550" spans="1:93" x14ac:dyDescent="0.3">
      <c r="A550" s="2" t="s">
        <v>444</v>
      </c>
      <c r="B550" s="2" t="s">
        <v>788</v>
      </c>
      <c r="C550" s="2" t="s">
        <v>826</v>
      </c>
      <c r="D550" s="2" t="s">
        <v>110</v>
      </c>
      <c r="E550" s="6" t="s">
        <v>104</v>
      </c>
      <c r="F550" s="5">
        <v>295</v>
      </c>
      <c r="G550" s="5">
        <v>27</v>
      </c>
      <c r="H550" s="5">
        <v>0</v>
      </c>
      <c r="I550" s="5">
        <v>0</v>
      </c>
      <c r="J550" s="5">
        <v>0</v>
      </c>
      <c r="K550" s="5">
        <v>0</v>
      </c>
      <c r="L550" s="5">
        <v>0</v>
      </c>
      <c r="M550" s="5">
        <v>0</v>
      </c>
      <c r="N550" s="5">
        <v>27</v>
      </c>
      <c r="O550" s="5">
        <v>0</v>
      </c>
      <c r="P550" s="5">
        <v>0</v>
      </c>
      <c r="Q550" s="5">
        <v>0</v>
      </c>
      <c r="R550" s="5">
        <v>0</v>
      </c>
      <c r="S550" s="5">
        <v>0</v>
      </c>
      <c r="T550" s="5">
        <v>0</v>
      </c>
      <c r="U550" s="5">
        <v>0</v>
      </c>
      <c r="V550" s="5">
        <v>295</v>
      </c>
      <c r="W550" s="5">
        <v>0</v>
      </c>
      <c r="X550" s="5">
        <v>0</v>
      </c>
      <c r="Y550" s="5">
        <v>0</v>
      </c>
      <c r="Z550" s="6">
        <v>0</v>
      </c>
      <c r="AA550" s="6" t="s">
        <v>96</v>
      </c>
      <c r="AB550" s="6" t="s">
        <v>97</v>
      </c>
      <c r="AC550" s="7"/>
      <c r="AD550" s="6" t="s">
        <v>96</v>
      </c>
      <c r="AE550" s="9" t="s">
        <v>96</v>
      </c>
      <c r="AF550" s="7"/>
      <c r="AG550" s="7"/>
      <c r="AH550" s="6" t="s">
        <v>96</v>
      </c>
      <c r="AI550" s="7"/>
      <c r="AJ550" s="5">
        <v>1500</v>
      </c>
      <c r="AK550" s="8">
        <v>0</v>
      </c>
      <c r="AL550" s="8">
        <v>0.30000000000000004</v>
      </c>
      <c r="AM550" s="8">
        <v>0.60000000000000009</v>
      </c>
      <c r="AN550" s="8">
        <v>0</v>
      </c>
      <c r="AO550" s="8">
        <v>0</v>
      </c>
      <c r="AP550" s="8">
        <v>0</v>
      </c>
      <c r="AQ550" s="8">
        <v>9.9999999999999978E-2</v>
      </c>
      <c r="AR550" s="8">
        <v>0</v>
      </c>
      <c r="AS550" s="8">
        <v>0</v>
      </c>
      <c r="AT550" s="8">
        <v>0</v>
      </c>
      <c r="AU550" s="5">
        <v>0</v>
      </c>
      <c r="AV550" s="5">
        <v>0</v>
      </c>
      <c r="AW550" s="5">
        <v>0</v>
      </c>
      <c r="AX550" s="5">
        <v>100</v>
      </c>
      <c r="AY550" s="5">
        <v>0</v>
      </c>
      <c r="AZ550" s="5">
        <v>0</v>
      </c>
      <c r="BA550" s="5">
        <v>0</v>
      </c>
      <c r="BB550" s="5">
        <v>0</v>
      </c>
      <c r="BC550" s="5">
        <v>0</v>
      </c>
      <c r="BD550" s="5">
        <v>100</v>
      </c>
      <c r="BE550" s="5">
        <v>100</v>
      </c>
      <c r="BF550" s="5">
        <v>30</v>
      </c>
      <c r="BG550" s="5">
        <v>100</v>
      </c>
      <c r="BH550" s="5">
        <v>0</v>
      </c>
      <c r="BI550" s="5">
        <v>0</v>
      </c>
      <c r="BJ550" s="5">
        <v>0</v>
      </c>
      <c r="BK550" s="5">
        <v>0</v>
      </c>
      <c r="BL550" s="5">
        <v>100</v>
      </c>
      <c r="BM550" s="5">
        <v>0</v>
      </c>
      <c r="BN550" s="5" t="s">
        <v>98</v>
      </c>
      <c r="BO550" s="5" t="s">
        <v>97</v>
      </c>
      <c r="BP550" s="5" t="s">
        <v>96</v>
      </c>
      <c r="BQ550" s="5">
        <v>12</v>
      </c>
      <c r="BR550" s="6" t="s">
        <v>96</v>
      </c>
      <c r="BS550" s="6" t="s">
        <v>97</v>
      </c>
      <c r="BT550" s="6" t="s">
        <v>97</v>
      </c>
      <c r="BU550" s="6" t="s">
        <v>97</v>
      </c>
      <c r="BV550" s="6" t="s">
        <v>97</v>
      </c>
      <c r="BW550" s="5">
        <v>2</v>
      </c>
      <c r="BX550" s="5">
        <v>2</v>
      </c>
      <c r="BY550" s="5">
        <v>2</v>
      </c>
      <c r="BZ550" s="5">
        <v>11</v>
      </c>
      <c r="CA550" s="5">
        <v>11</v>
      </c>
      <c r="CB550" s="6" t="s">
        <v>96</v>
      </c>
      <c r="CC550" s="6" t="s">
        <v>96</v>
      </c>
      <c r="CD550" s="6" t="s">
        <v>96</v>
      </c>
      <c r="CE550" s="6" t="s">
        <v>96</v>
      </c>
      <c r="CF550" s="6" t="s">
        <v>96</v>
      </c>
      <c r="CG550" s="6" t="s">
        <v>97</v>
      </c>
      <c r="CH550" s="6" t="s">
        <v>97</v>
      </c>
      <c r="CI550" s="7" t="s">
        <v>98</v>
      </c>
      <c r="CJ550" s="5">
        <v>2</v>
      </c>
      <c r="CK550" s="5">
        <v>8</v>
      </c>
      <c r="CL550" s="5">
        <v>8</v>
      </c>
      <c r="CM550" s="5">
        <v>0</v>
      </c>
      <c r="CN550" s="5">
        <v>20</v>
      </c>
      <c r="CO550" s="5">
        <v>2</v>
      </c>
    </row>
    <row r="551" spans="1:93" x14ac:dyDescent="0.3">
      <c r="A551" s="2" t="s">
        <v>444</v>
      </c>
      <c r="B551" s="2" t="s">
        <v>788</v>
      </c>
      <c r="C551" s="2" t="s">
        <v>827</v>
      </c>
      <c r="D551" s="2" t="s">
        <v>828</v>
      </c>
      <c r="E551" s="6" t="s">
        <v>102</v>
      </c>
      <c r="F551" s="5">
        <v>80</v>
      </c>
      <c r="G551" s="5">
        <v>12</v>
      </c>
      <c r="H551" s="5">
        <v>1</v>
      </c>
      <c r="I551" s="5">
        <v>8</v>
      </c>
      <c r="J551" s="5">
        <v>4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42</v>
      </c>
      <c r="R551" s="5">
        <v>38</v>
      </c>
      <c r="S551" s="5">
        <v>0</v>
      </c>
      <c r="T551" s="5">
        <v>0</v>
      </c>
      <c r="U551" s="5">
        <v>0</v>
      </c>
      <c r="V551" s="5">
        <v>0</v>
      </c>
      <c r="W551" s="5">
        <v>0</v>
      </c>
      <c r="X551" s="5">
        <v>0</v>
      </c>
      <c r="Y551" s="5">
        <v>8</v>
      </c>
      <c r="Z551" s="5">
        <v>42</v>
      </c>
      <c r="AA551" s="6" t="s">
        <v>96</v>
      </c>
      <c r="AB551" s="6" t="s">
        <v>96</v>
      </c>
      <c r="AC551" s="7"/>
      <c r="AD551" s="7"/>
      <c r="AE551" s="7"/>
      <c r="AF551" s="7"/>
      <c r="AG551" s="7"/>
      <c r="AH551" s="7"/>
      <c r="AI551" s="6" t="s">
        <v>96</v>
      </c>
      <c r="AJ551" s="5"/>
      <c r="AK551" s="8">
        <v>0.5</v>
      </c>
      <c r="AL551" s="8">
        <v>0</v>
      </c>
      <c r="AM551" s="8">
        <v>0.5</v>
      </c>
      <c r="AN551" s="8">
        <v>0</v>
      </c>
      <c r="AO551" s="8">
        <v>0</v>
      </c>
      <c r="AP551" s="8">
        <v>0</v>
      </c>
      <c r="AQ551" s="8">
        <v>0</v>
      </c>
      <c r="AR551" s="8">
        <v>0</v>
      </c>
      <c r="AS551" s="8">
        <v>0</v>
      </c>
      <c r="AT551" s="8">
        <v>0</v>
      </c>
      <c r="AU551" s="5">
        <v>100</v>
      </c>
      <c r="AV551" s="5">
        <v>50</v>
      </c>
      <c r="AW551" s="5">
        <v>50</v>
      </c>
      <c r="AX551" s="5">
        <v>0</v>
      </c>
      <c r="AY551" s="5">
        <v>0</v>
      </c>
      <c r="AZ551" s="5">
        <v>100</v>
      </c>
      <c r="BA551" s="5">
        <v>100</v>
      </c>
      <c r="BB551" s="5">
        <v>0</v>
      </c>
      <c r="BC551" s="5">
        <v>0</v>
      </c>
      <c r="BD551" s="5">
        <v>0</v>
      </c>
      <c r="BE551" s="5">
        <v>100</v>
      </c>
      <c r="BF551" s="5">
        <v>100</v>
      </c>
      <c r="BG551" s="5">
        <v>100</v>
      </c>
      <c r="BH551" s="5">
        <v>100</v>
      </c>
      <c r="BI551" s="5">
        <v>0</v>
      </c>
      <c r="BJ551" s="5">
        <v>0</v>
      </c>
      <c r="BK551" s="5">
        <v>50</v>
      </c>
      <c r="BL551" s="5">
        <v>50</v>
      </c>
      <c r="BM551" s="5">
        <v>100</v>
      </c>
      <c r="BN551" s="5">
        <v>2</v>
      </c>
      <c r="BO551" s="5" t="s">
        <v>96</v>
      </c>
      <c r="BP551" s="5" t="s">
        <v>97</v>
      </c>
      <c r="BQ551" s="5" t="s">
        <v>98</v>
      </c>
      <c r="BR551" s="6" t="s">
        <v>97</v>
      </c>
      <c r="BS551" s="6" t="s">
        <v>97</v>
      </c>
      <c r="BT551" s="6" t="s">
        <v>97</v>
      </c>
      <c r="BU551" s="6" t="s">
        <v>97</v>
      </c>
      <c r="BV551" s="6" t="s">
        <v>97</v>
      </c>
      <c r="BW551" s="5">
        <v>0</v>
      </c>
      <c r="BX551" s="5">
        <v>0</v>
      </c>
      <c r="BY551" s="5">
        <v>0</v>
      </c>
      <c r="BZ551" s="5">
        <v>0</v>
      </c>
      <c r="CA551" s="5">
        <v>0</v>
      </c>
      <c r="CB551" s="6" t="s">
        <v>96</v>
      </c>
      <c r="CC551" s="6" t="s">
        <v>96</v>
      </c>
      <c r="CD551" s="6" t="s">
        <v>96</v>
      </c>
      <c r="CE551" s="6" t="s">
        <v>96</v>
      </c>
      <c r="CF551" s="6" t="s">
        <v>96</v>
      </c>
      <c r="CG551" s="7" t="s">
        <v>97</v>
      </c>
      <c r="CH551" s="7" t="s">
        <v>97</v>
      </c>
      <c r="CI551" s="7" t="s">
        <v>98</v>
      </c>
      <c r="CJ551" s="5">
        <v>0</v>
      </c>
      <c r="CK551" s="5">
        <v>0</v>
      </c>
      <c r="CL551" s="5">
        <v>0</v>
      </c>
      <c r="CM551" s="5">
        <v>0</v>
      </c>
      <c r="CN551" s="5">
        <v>0</v>
      </c>
      <c r="CO551" s="5">
        <v>0</v>
      </c>
    </row>
    <row r="552" spans="1:93" x14ac:dyDescent="0.3">
      <c r="A552" s="2" t="s">
        <v>444</v>
      </c>
      <c r="B552" s="2" t="s">
        <v>788</v>
      </c>
      <c r="C552" s="2" t="s">
        <v>827</v>
      </c>
      <c r="D552" s="2" t="s">
        <v>476</v>
      </c>
      <c r="E552" s="6" t="s">
        <v>102</v>
      </c>
      <c r="F552" s="5">
        <v>50</v>
      </c>
      <c r="G552" s="5">
        <v>5</v>
      </c>
      <c r="H552" s="5">
        <v>0</v>
      </c>
      <c r="I552" s="5">
        <v>0</v>
      </c>
      <c r="J552" s="5">
        <v>1</v>
      </c>
      <c r="K552" s="5">
        <v>0</v>
      </c>
      <c r="L552" s="5">
        <v>0</v>
      </c>
      <c r="M552" s="5">
        <v>0</v>
      </c>
      <c r="N552" s="5">
        <v>4</v>
      </c>
      <c r="O552" s="5">
        <v>0</v>
      </c>
      <c r="P552" s="5">
        <v>0</v>
      </c>
      <c r="Q552" s="5">
        <v>0</v>
      </c>
      <c r="R552" s="5">
        <v>36</v>
      </c>
      <c r="S552" s="5">
        <v>0</v>
      </c>
      <c r="T552" s="5">
        <v>0</v>
      </c>
      <c r="U552" s="5">
        <v>0</v>
      </c>
      <c r="V552" s="5">
        <v>14</v>
      </c>
      <c r="W552" s="5">
        <v>0</v>
      </c>
      <c r="X552" s="5">
        <v>0</v>
      </c>
      <c r="Y552" s="5">
        <v>0</v>
      </c>
      <c r="Z552" s="5">
        <v>0</v>
      </c>
      <c r="AA552" s="6" t="s">
        <v>96</v>
      </c>
      <c r="AB552" s="6" t="s">
        <v>96</v>
      </c>
      <c r="AC552" s="7"/>
      <c r="AD552" s="7"/>
      <c r="AE552" s="7"/>
      <c r="AF552" s="7"/>
      <c r="AG552" s="7"/>
      <c r="AH552" s="7"/>
      <c r="AI552" s="6" t="s">
        <v>96</v>
      </c>
      <c r="AJ552" s="5"/>
      <c r="AK552" s="8">
        <v>0.01</v>
      </c>
      <c r="AL552" s="8">
        <v>0</v>
      </c>
      <c r="AM552" s="8">
        <v>0.99</v>
      </c>
      <c r="AN552" s="8">
        <v>0</v>
      </c>
      <c r="AO552" s="8">
        <v>0</v>
      </c>
      <c r="AP552" s="8">
        <v>0</v>
      </c>
      <c r="AQ552" s="8">
        <v>0</v>
      </c>
      <c r="AR552" s="8">
        <v>0</v>
      </c>
      <c r="AS552" s="8">
        <v>0</v>
      </c>
      <c r="AT552" s="8">
        <v>0</v>
      </c>
      <c r="AU552" s="5">
        <v>0</v>
      </c>
      <c r="AV552" s="5">
        <v>0</v>
      </c>
      <c r="AW552" s="5">
        <v>50</v>
      </c>
      <c r="AX552" s="5">
        <v>50</v>
      </c>
      <c r="AY552" s="5">
        <v>0</v>
      </c>
      <c r="AZ552" s="5">
        <v>0</v>
      </c>
      <c r="BA552" s="5">
        <v>0</v>
      </c>
      <c r="BB552" s="5">
        <v>0</v>
      </c>
      <c r="BC552" s="5">
        <v>0</v>
      </c>
      <c r="BD552" s="5">
        <v>100</v>
      </c>
      <c r="BE552" s="5">
        <v>100</v>
      </c>
      <c r="BF552" s="5">
        <v>100</v>
      </c>
      <c r="BG552" s="5">
        <v>100</v>
      </c>
      <c r="BH552" s="5">
        <v>100</v>
      </c>
      <c r="BI552" s="5">
        <v>0</v>
      </c>
      <c r="BJ552" s="5">
        <v>0</v>
      </c>
      <c r="BK552" s="5">
        <v>0</v>
      </c>
      <c r="BL552" s="5">
        <v>100</v>
      </c>
      <c r="BM552" s="5">
        <v>10</v>
      </c>
      <c r="BN552" s="5">
        <v>2</v>
      </c>
      <c r="BO552" s="5" t="s">
        <v>97</v>
      </c>
      <c r="BP552" s="5" t="s">
        <v>97</v>
      </c>
      <c r="BQ552" s="5" t="s">
        <v>98</v>
      </c>
      <c r="BR552" s="6" t="s">
        <v>96</v>
      </c>
      <c r="BS552" s="6" t="s">
        <v>97</v>
      </c>
      <c r="BT552" s="6" t="s">
        <v>97</v>
      </c>
      <c r="BU552" s="6" t="s">
        <v>96</v>
      </c>
      <c r="BV552" s="6" t="s">
        <v>96</v>
      </c>
      <c r="BW552" s="5">
        <v>0.3</v>
      </c>
      <c r="BX552" s="5">
        <v>0.2</v>
      </c>
      <c r="BY552" s="5">
        <v>0.2</v>
      </c>
      <c r="BZ552" s="5">
        <v>0.3</v>
      </c>
      <c r="CA552" s="5">
        <v>0.7</v>
      </c>
      <c r="CB552" s="6" t="s">
        <v>97</v>
      </c>
      <c r="CC552" s="6" t="s">
        <v>97</v>
      </c>
      <c r="CD552" s="6" t="s">
        <v>97</v>
      </c>
      <c r="CE552" s="6" t="s">
        <v>97</v>
      </c>
      <c r="CF552" s="6" t="s">
        <v>97</v>
      </c>
      <c r="CG552" s="6" t="s">
        <v>97</v>
      </c>
      <c r="CH552" s="6" t="s">
        <v>97</v>
      </c>
      <c r="CI552" s="6" t="s">
        <v>97</v>
      </c>
      <c r="CJ552" s="5">
        <v>0</v>
      </c>
      <c r="CK552" s="5">
        <v>0</v>
      </c>
      <c r="CL552" s="5">
        <v>0</v>
      </c>
      <c r="CM552" s="5">
        <v>0</v>
      </c>
      <c r="CN552" s="5">
        <v>0</v>
      </c>
      <c r="CO552" s="5">
        <v>0</v>
      </c>
    </row>
    <row r="553" spans="1:93" x14ac:dyDescent="0.3">
      <c r="A553" s="2" t="s">
        <v>444</v>
      </c>
      <c r="B553" s="2" t="s">
        <v>788</v>
      </c>
      <c r="C553" s="2" t="s">
        <v>827</v>
      </c>
      <c r="D553" s="2" t="s">
        <v>829</v>
      </c>
      <c r="E553" s="6" t="s">
        <v>104</v>
      </c>
      <c r="F553" s="5">
        <v>1618</v>
      </c>
      <c r="G553" s="5">
        <v>251</v>
      </c>
      <c r="H553" s="5">
        <v>3</v>
      </c>
      <c r="I553" s="5">
        <v>36</v>
      </c>
      <c r="J553" s="5">
        <v>5</v>
      </c>
      <c r="K553" s="5">
        <v>5</v>
      </c>
      <c r="L553" s="5">
        <v>0</v>
      </c>
      <c r="M553" s="5">
        <v>1</v>
      </c>
      <c r="N553" s="5">
        <v>204</v>
      </c>
      <c r="O553" s="5">
        <v>0</v>
      </c>
      <c r="P553" s="5">
        <v>0</v>
      </c>
      <c r="Q553" s="5">
        <v>455</v>
      </c>
      <c r="R553" s="5">
        <v>120</v>
      </c>
      <c r="S553" s="5">
        <v>120</v>
      </c>
      <c r="T553" s="5">
        <v>0</v>
      </c>
      <c r="U553" s="5">
        <v>10</v>
      </c>
      <c r="V553" s="5">
        <v>913</v>
      </c>
      <c r="W553" s="5">
        <v>0</v>
      </c>
      <c r="X553" s="5">
        <v>0</v>
      </c>
      <c r="Y553" s="5">
        <v>36</v>
      </c>
      <c r="Z553" s="5">
        <v>455</v>
      </c>
      <c r="AA553" s="6" t="s">
        <v>96</v>
      </c>
      <c r="AB553" s="6" t="s">
        <v>96</v>
      </c>
      <c r="AC553" s="7"/>
      <c r="AD553" s="7"/>
      <c r="AE553" s="9" t="s">
        <v>96</v>
      </c>
      <c r="AF553" s="7"/>
      <c r="AG553" s="7"/>
      <c r="AH553" s="7"/>
      <c r="AI553" s="7"/>
      <c r="AJ553" s="5">
        <v>500</v>
      </c>
      <c r="AK553" s="8">
        <v>0.01</v>
      </c>
      <c r="AL553" s="8">
        <v>0.8</v>
      </c>
      <c r="AM553" s="8">
        <v>0.17</v>
      </c>
      <c r="AN553" s="8">
        <v>0</v>
      </c>
      <c r="AO553" s="8">
        <v>0</v>
      </c>
      <c r="AP553" s="8">
        <v>0.01</v>
      </c>
      <c r="AQ553" s="8">
        <v>0.01</v>
      </c>
      <c r="AR553" s="8">
        <v>0</v>
      </c>
      <c r="AS553" s="8">
        <v>0</v>
      </c>
      <c r="AT553" s="8">
        <v>0</v>
      </c>
      <c r="AU553" s="5">
        <v>90</v>
      </c>
      <c r="AV553" s="5">
        <v>85</v>
      </c>
      <c r="AW553" s="5">
        <v>15</v>
      </c>
      <c r="AX553" s="5">
        <v>0</v>
      </c>
      <c r="AY553" s="5">
        <v>0</v>
      </c>
      <c r="AZ553" s="5">
        <v>10</v>
      </c>
      <c r="BA553" s="5">
        <v>10</v>
      </c>
      <c r="BB553" s="5">
        <v>0</v>
      </c>
      <c r="BC553" s="5">
        <v>0</v>
      </c>
      <c r="BD553" s="5">
        <v>90</v>
      </c>
      <c r="BE553" s="5">
        <v>100</v>
      </c>
      <c r="BF553" s="5">
        <v>95</v>
      </c>
      <c r="BG553" s="5">
        <v>20</v>
      </c>
      <c r="BH553" s="5">
        <v>0</v>
      </c>
      <c r="BI553" s="5">
        <v>0</v>
      </c>
      <c r="BJ553" s="5">
        <v>0</v>
      </c>
      <c r="BK553" s="5">
        <v>0</v>
      </c>
      <c r="BL553" s="5">
        <v>100</v>
      </c>
      <c r="BM553" s="5">
        <v>0</v>
      </c>
      <c r="BN553" s="5" t="s">
        <v>98</v>
      </c>
      <c r="BO553" s="5" t="s">
        <v>97</v>
      </c>
      <c r="BP553" s="5" t="s">
        <v>96</v>
      </c>
      <c r="BQ553" s="5">
        <v>12</v>
      </c>
      <c r="BR553" s="6" t="s">
        <v>96</v>
      </c>
      <c r="BS553" s="6" t="s">
        <v>97</v>
      </c>
      <c r="BT553" s="6" t="s">
        <v>97</v>
      </c>
      <c r="BU553" s="6" t="s">
        <v>96</v>
      </c>
      <c r="BV553" s="6" t="s">
        <v>96</v>
      </c>
      <c r="BW553" s="5">
        <v>0</v>
      </c>
      <c r="BX553" s="5">
        <v>0</v>
      </c>
      <c r="BY553" s="5">
        <v>0</v>
      </c>
      <c r="BZ553" s="5">
        <v>0</v>
      </c>
      <c r="CA553" s="5">
        <v>1.3</v>
      </c>
      <c r="CB553" s="6" t="s">
        <v>97</v>
      </c>
      <c r="CC553" s="6" t="s">
        <v>97</v>
      </c>
      <c r="CD553" s="6" t="s">
        <v>97</v>
      </c>
      <c r="CE553" s="6" t="s">
        <v>97</v>
      </c>
      <c r="CF553" s="6" t="s">
        <v>97</v>
      </c>
      <c r="CG553" s="6" t="s">
        <v>97</v>
      </c>
      <c r="CH553" s="6" t="s">
        <v>97</v>
      </c>
      <c r="CI553" s="6" t="s">
        <v>97</v>
      </c>
      <c r="CJ553" s="5">
        <v>0</v>
      </c>
      <c r="CK553" s="5">
        <v>0</v>
      </c>
      <c r="CL553" s="5">
        <v>0</v>
      </c>
      <c r="CM553" s="5">
        <v>0</v>
      </c>
      <c r="CN553" s="5">
        <v>0</v>
      </c>
      <c r="CO553" s="5">
        <v>0</v>
      </c>
    </row>
    <row r="554" spans="1:93" x14ac:dyDescent="0.3">
      <c r="A554" s="2" t="s">
        <v>444</v>
      </c>
      <c r="B554" s="2" t="s">
        <v>788</v>
      </c>
      <c r="C554" s="2" t="s">
        <v>827</v>
      </c>
      <c r="D554" s="2" t="s">
        <v>830</v>
      </c>
      <c r="E554" s="6" t="s">
        <v>102</v>
      </c>
      <c r="F554" s="5">
        <v>40</v>
      </c>
      <c r="G554" s="5">
        <v>5</v>
      </c>
      <c r="H554" s="5">
        <v>0</v>
      </c>
      <c r="I554" s="5">
        <v>0</v>
      </c>
      <c r="J554" s="5">
        <v>2</v>
      </c>
      <c r="K554" s="5">
        <v>0</v>
      </c>
      <c r="L554" s="5">
        <v>0</v>
      </c>
      <c r="M554" s="5">
        <v>0</v>
      </c>
      <c r="N554" s="5">
        <v>3</v>
      </c>
      <c r="O554" s="5">
        <v>0</v>
      </c>
      <c r="P554" s="5">
        <v>0</v>
      </c>
      <c r="Q554" s="5">
        <v>0</v>
      </c>
      <c r="R554" s="5">
        <v>27</v>
      </c>
      <c r="S554" s="5">
        <v>0</v>
      </c>
      <c r="T554" s="5">
        <v>0</v>
      </c>
      <c r="U554" s="5">
        <v>0</v>
      </c>
      <c r="V554" s="5">
        <v>13</v>
      </c>
      <c r="W554" s="5">
        <v>0</v>
      </c>
      <c r="X554" s="5">
        <v>0</v>
      </c>
      <c r="Y554" s="5">
        <v>0</v>
      </c>
      <c r="Z554" s="5">
        <v>0</v>
      </c>
      <c r="AA554" s="6" t="s">
        <v>96</v>
      </c>
      <c r="AB554" s="6" t="s">
        <v>96</v>
      </c>
      <c r="AC554" s="7"/>
      <c r="AD554" s="7"/>
      <c r="AE554" s="7"/>
      <c r="AF554" s="7"/>
      <c r="AG554" s="7"/>
      <c r="AH554" s="7"/>
      <c r="AI554" s="6" t="s">
        <v>96</v>
      </c>
      <c r="AJ554" s="5"/>
      <c r="AK554" s="8">
        <v>1</v>
      </c>
      <c r="AL554" s="8">
        <v>0</v>
      </c>
      <c r="AM554" s="8">
        <v>0</v>
      </c>
      <c r="AN554" s="8">
        <v>0</v>
      </c>
      <c r="AO554" s="8">
        <v>0</v>
      </c>
      <c r="AP554" s="8">
        <v>0</v>
      </c>
      <c r="AQ554" s="8">
        <v>0</v>
      </c>
      <c r="AR554" s="8">
        <v>0</v>
      </c>
      <c r="AS554" s="8">
        <v>0</v>
      </c>
      <c r="AT554" s="8">
        <v>0</v>
      </c>
      <c r="AU554" s="5">
        <v>0</v>
      </c>
      <c r="AV554" s="5">
        <v>0</v>
      </c>
      <c r="AW554" s="5">
        <v>100</v>
      </c>
      <c r="AX554" s="5">
        <v>0</v>
      </c>
      <c r="AY554" s="5">
        <v>0</v>
      </c>
      <c r="AZ554" s="5">
        <v>100</v>
      </c>
      <c r="BA554" s="5">
        <v>0</v>
      </c>
      <c r="BB554" s="5">
        <v>0</v>
      </c>
      <c r="BC554" s="5">
        <v>0</v>
      </c>
      <c r="BD554" s="5">
        <v>100</v>
      </c>
      <c r="BE554" s="5">
        <v>100</v>
      </c>
      <c r="BF554" s="5">
        <v>100</v>
      </c>
      <c r="BG554" s="5">
        <v>100</v>
      </c>
      <c r="BH554" s="5">
        <v>100</v>
      </c>
      <c r="BI554" s="5">
        <v>0</v>
      </c>
      <c r="BJ554" s="5">
        <v>0</v>
      </c>
      <c r="BK554" s="5">
        <v>0</v>
      </c>
      <c r="BL554" s="5">
        <v>100</v>
      </c>
      <c r="BM554" s="5">
        <v>50</v>
      </c>
      <c r="BN554" s="5">
        <v>2</v>
      </c>
      <c r="BO554" s="5" t="s">
        <v>97</v>
      </c>
      <c r="BP554" s="5" t="s">
        <v>97</v>
      </c>
      <c r="BQ554" s="5" t="s">
        <v>98</v>
      </c>
      <c r="BR554" s="6" t="s">
        <v>97</v>
      </c>
      <c r="BS554" s="6" t="s">
        <v>97</v>
      </c>
      <c r="BT554" s="6" t="s">
        <v>97</v>
      </c>
      <c r="BU554" s="6" t="s">
        <v>97</v>
      </c>
      <c r="BV554" s="6" t="s">
        <v>97</v>
      </c>
      <c r="BW554" s="5">
        <v>0.4</v>
      </c>
      <c r="BX554" s="5">
        <v>0.2</v>
      </c>
      <c r="BY554" s="5">
        <v>0.2</v>
      </c>
      <c r="BZ554" s="5">
        <v>0.4</v>
      </c>
      <c r="CA554" s="5">
        <v>0.4</v>
      </c>
      <c r="CB554" s="6" t="s">
        <v>97</v>
      </c>
      <c r="CC554" s="6" t="s">
        <v>97</v>
      </c>
      <c r="CD554" s="6" t="s">
        <v>97</v>
      </c>
      <c r="CE554" s="6" t="s">
        <v>97</v>
      </c>
      <c r="CF554" s="6" t="s">
        <v>97</v>
      </c>
      <c r="CG554" s="6" t="s">
        <v>97</v>
      </c>
      <c r="CH554" s="6" t="s">
        <v>97</v>
      </c>
      <c r="CI554" s="6" t="s">
        <v>97</v>
      </c>
      <c r="CJ554" s="5">
        <v>0</v>
      </c>
      <c r="CK554" s="5">
        <v>0</v>
      </c>
      <c r="CL554" s="5">
        <v>0</v>
      </c>
      <c r="CM554" s="5">
        <v>0</v>
      </c>
      <c r="CN554" s="5">
        <v>0</v>
      </c>
      <c r="CO554" s="5">
        <v>0</v>
      </c>
    </row>
    <row r="555" spans="1:93" x14ac:dyDescent="0.3">
      <c r="A555" s="2" t="s">
        <v>444</v>
      </c>
      <c r="B555" s="2" t="s">
        <v>788</v>
      </c>
      <c r="C555" s="2" t="s">
        <v>827</v>
      </c>
      <c r="D555" s="2" t="s">
        <v>831</v>
      </c>
      <c r="E555" s="6" t="s">
        <v>102</v>
      </c>
      <c r="F555" s="5">
        <v>115</v>
      </c>
      <c r="G555" s="5">
        <v>43</v>
      </c>
      <c r="H555" s="5">
        <v>2</v>
      </c>
      <c r="I555" s="5">
        <v>42</v>
      </c>
      <c r="J555" s="5">
        <v>1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105</v>
      </c>
      <c r="R555" s="5">
        <v>10</v>
      </c>
      <c r="S555" s="5">
        <v>0</v>
      </c>
      <c r="T555" s="5">
        <v>0</v>
      </c>
      <c r="U555" s="5">
        <v>0</v>
      </c>
      <c r="V555" s="5">
        <v>0</v>
      </c>
      <c r="W555" s="5">
        <v>0</v>
      </c>
      <c r="X555" s="5">
        <v>0</v>
      </c>
      <c r="Y555" s="5">
        <v>42</v>
      </c>
      <c r="Z555" s="5">
        <v>105</v>
      </c>
      <c r="AA555" s="6" t="s">
        <v>96</v>
      </c>
      <c r="AB555" s="6" t="s">
        <v>96</v>
      </c>
      <c r="AC555" s="7"/>
      <c r="AD555" s="7"/>
      <c r="AE555" s="7"/>
      <c r="AF555" s="7"/>
      <c r="AG555" s="7"/>
      <c r="AH555" s="7"/>
      <c r="AI555" s="6" t="s">
        <v>96</v>
      </c>
      <c r="AJ555" s="5"/>
      <c r="AK555" s="8">
        <v>0.5</v>
      </c>
      <c r="AL555" s="8">
        <v>0</v>
      </c>
      <c r="AM555" s="8">
        <v>0.5</v>
      </c>
      <c r="AN555" s="8">
        <v>0</v>
      </c>
      <c r="AO555" s="8">
        <v>0</v>
      </c>
      <c r="AP555" s="8">
        <v>0</v>
      </c>
      <c r="AQ555" s="8">
        <v>0</v>
      </c>
      <c r="AR555" s="8">
        <v>0</v>
      </c>
      <c r="AS555" s="8">
        <v>0</v>
      </c>
      <c r="AT555" s="8">
        <v>0</v>
      </c>
      <c r="AU555" s="5">
        <v>100</v>
      </c>
      <c r="AV555" s="5">
        <v>99</v>
      </c>
      <c r="AW555" s="5">
        <v>1</v>
      </c>
      <c r="AX555" s="5">
        <v>0</v>
      </c>
      <c r="AY555" s="5">
        <v>0</v>
      </c>
      <c r="AZ555" s="5">
        <v>100</v>
      </c>
      <c r="BA555" s="5">
        <v>99</v>
      </c>
      <c r="BB555" s="5">
        <v>0</v>
      </c>
      <c r="BC555" s="5">
        <v>0</v>
      </c>
      <c r="BD555" s="5">
        <v>1</v>
      </c>
      <c r="BE555" s="5">
        <v>100</v>
      </c>
      <c r="BF555" s="5">
        <v>100</v>
      </c>
      <c r="BG555" s="5">
        <v>100</v>
      </c>
      <c r="BH555" s="5">
        <v>100</v>
      </c>
      <c r="BI555" s="5">
        <v>0</v>
      </c>
      <c r="BJ555" s="5">
        <v>100</v>
      </c>
      <c r="BK555" s="5">
        <v>0</v>
      </c>
      <c r="BL555" s="5">
        <v>0</v>
      </c>
      <c r="BM555" s="5">
        <v>100</v>
      </c>
      <c r="BN555" s="5">
        <v>2</v>
      </c>
      <c r="BO555" s="5" t="s">
        <v>96</v>
      </c>
      <c r="BP555" s="5" t="s">
        <v>97</v>
      </c>
      <c r="BQ555" s="5" t="s">
        <v>98</v>
      </c>
      <c r="BR555" s="6" t="s">
        <v>97</v>
      </c>
      <c r="BS555" s="6" t="s">
        <v>97</v>
      </c>
      <c r="BT555" s="6" t="s">
        <v>97</v>
      </c>
      <c r="BU555" s="6" t="s">
        <v>97</v>
      </c>
      <c r="BV555" s="6" t="s">
        <v>97</v>
      </c>
      <c r="BW555" s="5">
        <v>0</v>
      </c>
      <c r="BX555" s="5">
        <v>0</v>
      </c>
      <c r="BY555" s="5">
        <v>0</v>
      </c>
      <c r="BZ555" s="5">
        <v>0</v>
      </c>
      <c r="CA555" s="5">
        <v>0</v>
      </c>
      <c r="CB555" s="6" t="s">
        <v>96</v>
      </c>
      <c r="CC555" s="6" t="s">
        <v>96</v>
      </c>
      <c r="CD555" s="6" t="s">
        <v>96</v>
      </c>
      <c r="CE555" s="6" t="s">
        <v>96</v>
      </c>
      <c r="CF555" s="6" t="s">
        <v>96</v>
      </c>
      <c r="CG555" s="7" t="s">
        <v>97</v>
      </c>
      <c r="CH555" s="7" t="s">
        <v>97</v>
      </c>
      <c r="CI555" s="7" t="s">
        <v>98</v>
      </c>
      <c r="CJ555" s="5">
        <v>0</v>
      </c>
      <c r="CK555" s="5">
        <v>0</v>
      </c>
      <c r="CL555" s="5">
        <v>0</v>
      </c>
      <c r="CM555" s="5">
        <v>0</v>
      </c>
      <c r="CN555" s="5">
        <v>0</v>
      </c>
      <c r="CO555" s="5">
        <v>0</v>
      </c>
    </row>
    <row r="556" spans="1:93" x14ac:dyDescent="0.3">
      <c r="A556" s="2" t="s">
        <v>444</v>
      </c>
      <c r="B556" s="2" t="s">
        <v>788</v>
      </c>
      <c r="C556" s="2" t="s">
        <v>832</v>
      </c>
      <c r="D556" s="2" t="s">
        <v>833</v>
      </c>
      <c r="E556" s="6" t="s">
        <v>102</v>
      </c>
      <c r="F556" s="5">
        <v>43</v>
      </c>
      <c r="G556" s="5">
        <v>7</v>
      </c>
      <c r="H556" s="5">
        <v>0</v>
      </c>
      <c r="I556" s="5">
        <v>0</v>
      </c>
      <c r="J556" s="5">
        <v>6</v>
      </c>
      <c r="K556" s="5">
        <v>0</v>
      </c>
      <c r="L556" s="5">
        <v>0</v>
      </c>
      <c r="M556" s="5">
        <v>1</v>
      </c>
      <c r="N556" s="5">
        <v>0</v>
      </c>
      <c r="O556" s="5">
        <v>0</v>
      </c>
      <c r="P556" s="5">
        <v>0</v>
      </c>
      <c r="Q556" s="5">
        <v>0</v>
      </c>
      <c r="R556" s="5">
        <v>38</v>
      </c>
      <c r="S556" s="5">
        <v>0</v>
      </c>
      <c r="T556" s="5">
        <v>0</v>
      </c>
      <c r="U556" s="5">
        <v>5</v>
      </c>
      <c r="V556" s="5">
        <v>0</v>
      </c>
      <c r="W556" s="5">
        <v>0</v>
      </c>
      <c r="X556" s="5">
        <v>0</v>
      </c>
      <c r="Y556" s="5">
        <v>0</v>
      </c>
      <c r="Z556" s="5">
        <v>0</v>
      </c>
      <c r="AA556" s="6" t="s">
        <v>96</v>
      </c>
      <c r="AB556" s="6" t="s">
        <v>97</v>
      </c>
      <c r="AC556" s="7"/>
      <c r="AD556" s="7"/>
      <c r="AE556" s="7"/>
      <c r="AF556" s="7"/>
      <c r="AG556" s="7"/>
      <c r="AH556" s="7"/>
      <c r="AI556" s="6" t="s">
        <v>96</v>
      </c>
      <c r="AJ556" s="5"/>
      <c r="AK556" s="8">
        <v>0.88</v>
      </c>
      <c r="AL556" s="8">
        <v>0.12</v>
      </c>
      <c r="AM556" s="8">
        <v>0</v>
      </c>
      <c r="AN556" s="8">
        <v>0</v>
      </c>
      <c r="AO556" s="8">
        <v>0</v>
      </c>
      <c r="AP556" s="8">
        <v>0</v>
      </c>
      <c r="AQ556" s="8">
        <v>0</v>
      </c>
      <c r="AR556" s="8">
        <v>0</v>
      </c>
      <c r="AS556" s="8">
        <v>0</v>
      </c>
      <c r="AT556" s="8">
        <v>0</v>
      </c>
      <c r="AU556" s="5">
        <v>86</v>
      </c>
      <c r="AV556" s="5">
        <v>71</v>
      </c>
      <c r="AW556" s="5">
        <v>0</v>
      </c>
      <c r="AX556" s="5">
        <v>29</v>
      </c>
      <c r="AY556" s="5">
        <v>0</v>
      </c>
      <c r="AZ556" s="5">
        <v>0</v>
      </c>
      <c r="BA556" s="5">
        <v>0</v>
      </c>
      <c r="BB556" s="5">
        <v>0</v>
      </c>
      <c r="BC556" s="5">
        <v>0</v>
      </c>
      <c r="BD556" s="5">
        <v>100</v>
      </c>
      <c r="BE556" s="5">
        <v>100</v>
      </c>
      <c r="BF556" s="5">
        <v>100</v>
      </c>
      <c r="BG556" s="5">
        <v>100</v>
      </c>
      <c r="BH556" s="5">
        <v>86</v>
      </c>
      <c r="BI556" s="5">
        <v>29</v>
      </c>
      <c r="BJ556" s="5">
        <v>0</v>
      </c>
      <c r="BK556" s="5">
        <v>0</v>
      </c>
      <c r="BL556" s="5">
        <v>100</v>
      </c>
      <c r="BM556" s="5">
        <v>100</v>
      </c>
      <c r="BN556" s="5">
        <v>1</v>
      </c>
      <c r="BO556" s="5" t="s">
        <v>96</v>
      </c>
      <c r="BP556" s="5" t="s">
        <v>97</v>
      </c>
      <c r="BQ556" s="5" t="s">
        <v>98</v>
      </c>
      <c r="BR556" s="6" t="s">
        <v>97</v>
      </c>
      <c r="BS556" s="6" t="s">
        <v>97</v>
      </c>
      <c r="BT556" s="6" t="s">
        <v>97</v>
      </c>
      <c r="BU556" s="6" t="s">
        <v>97</v>
      </c>
      <c r="BV556" s="6" t="s">
        <v>97</v>
      </c>
      <c r="BW556" s="5">
        <v>1</v>
      </c>
      <c r="BX556" s="5">
        <v>0</v>
      </c>
      <c r="BY556" s="5">
        <v>9</v>
      </c>
      <c r="BZ556" s="5">
        <v>23</v>
      </c>
      <c r="CA556" s="5">
        <v>23</v>
      </c>
      <c r="CB556" s="6" t="s">
        <v>98</v>
      </c>
      <c r="CC556" s="6" t="s">
        <v>98</v>
      </c>
      <c r="CD556" s="6" t="s">
        <v>96</v>
      </c>
      <c r="CE556" s="6" t="s">
        <v>96</v>
      </c>
      <c r="CF556" s="6" t="s">
        <v>96</v>
      </c>
      <c r="CG556" s="6" t="s">
        <v>96</v>
      </c>
      <c r="CH556" s="6" t="s">
        <v>96</v>
      </c>
      <c r="CI556" s="6" t="s">
        <v>97</v>
      </c>
      <c r="CJ556" s="5">
        <v>9</v>
      </c>
      <c r="CK556" s="5">
        <v>9</v>
      </c>
      <c r="CL556" s="5">
        <v>23</v>
      </c>
      <c r="CM556" s="5">
        <v>0</v>
      </c>
      <c r="CN556" s="5">
        <v>23</v>
      </c>
      <c r="CO556" s="5">
        <v>0</v>
      </c>
    </row>
    <row r="557" spans="1:93" x14ac:dyDescent="0.3">
      <c r="A557" s="2" t="s">
        <v>444</v>
      </c>
      <c r="B557" s="2" t="s">
        <v>788</v>
      </c>
      <c r="C557" s="2" t="s">
        <v>832</v>
      </c>
      <c r="D557" s="2" t="s">
        <v>834</v>
      </c>
      <c r="E557" s="6" t="s">
        <v>102</v>
      </c>
      <c r="F557" s="5">
        <v>59</v>
      </c>
      <c r="G557" s="5">
        <v>9</v>
      </c>
      <c r="H557" s="5">
        <v>0</v>
      </c>
      <c r="I557" s="5">
        <v>0</v>
      </c>
      <c r="J557" s="5">
        <v>9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59</v>
      </c>
      <c r="S557" s="5">
        <v>0</v>
      </c>
      <c r="T557" s="5">
        <v>0</v>
      </c>
      <c r="U557" s="5">
        <v>0</v>
      </c>
      <c r="V557" s="5">
        <v>0</v>
      </c>
      <c r="W557" s="5">
        <v>0</v>
      </c>
      <c r="X557" s="5">
        <v>0</v>
      </c>
      <c r="Y557" s="5">
        <v>0</v>
      </c>
      <c r="Z557" s="5">
        <v>0</v>
      </c>
      <c r="AA557" s="6" t="s">
        <v>96</v>
      </c>
      <c r="AB557" s="6" t="s">
        <v>96</v>
      </c>
      <c r="AC557" s="7"/>
      <c r="AD557" s="7"/>
      <c r="AE557" s="7"/>
      <c r="AF557" s="7"/>
      <c r="AG557" s="7"/>
      <c r="AH557" s="7"/>
      <c r="AI557" s="6" t="s">
        <v>96</v>
      </c>
      <c r="AJ557" s="5"/>
      <c r="AK557" s="8">
        <v>1</v>
      </c>
      <c r="AL557" s="8">
        <v>0</v>
      </c>
      <c r="AM557" s="8">
        <v>0</v>
      </c>
      <c r="AN557" s="8">
        <v>0</v>
      </c>
      <c r="AO557" s="8">
        <v>0</v>
      </c>
      <c r="AP557" s="8">
        <v>0</v>
      </c>
      <c r="AQ557" s="8">
        <v>0</v>
      </c>
      <c r="AR557" s="8">
        <v>0</v>
      </c>
      <c r="AS557" s="8">
        <v>0</v>
      </c>
      <c r="AT557" s="8">
        <v>0</v>
      </c>
      <c r="AU557" s="5">
        <v>100</v>
      </c>
      <c r="AV557" s="5">
        <v>100</v>
      </c>
      <c r="AW557" s="5">
        <v>0</v>
      </c>
      <c r="AX557" s="5">
        <v>0</v>
      </c>
      <c r="AY557" s="5">
        <v>0</v>
      </c>
      <c r="AZ557" s="5">
        <v>0</v>
      </c>
      <c r="BA557" s="5">
        <v>0</v>
      </c>
      <c r="BB557" s="5">
        <v>0</v>
      </c>
      <c r="BC557" s="5">
        <v>0</v>
      </c>
      <c r="BD557" s="5">
        <v>100</v>
      </c>
      <c r="BE557" s="5">
        <v>100</v>
      </c>
      <c r="BF557" s="5">
        <v>100</v>
      </c>
      <c r="BG557" s="5">
        <v>100</v>
      </c>
      <c r="BH557" s="5">
        <v>100</v>
      </c>
      <c r="BI557" s="5">
        <v>100</v>
      </c>
      <c r="BJ557" s="5">
        <v>0</v>
      </c>
      <c r="BK557" s="5">
        <v>100</v>
      </c>
      <c r="BL557" s="5">
        <v>0</v>
      </c>
      <c r="BM557" s="5">
        <v>100</v>
      </c>
      <c r="BN557" s="5">
        <v>1</v>
      </c>
      <c r="BO557" s="5" t="s">
        <v>96</v>
      </c>
      <c r="BP557" s="5" t="s">
        <v>97</v>
      </c>
      <c r="BQ557" s="5" t="s">
        <v>98</v>
      </c>
      <c r="BR557" s="6" t="s">
        <v>97</v>
      </c>
      <c r="BS557" s="6" t="s">
        <v>97</v>
      </c>
      <c r="BT557" s="6" t="s">
        <v>97</v>
      </c>
      <c r="BU557" s="6" t="s">
        <v>97</v>
      </c>
      <c r="BV557" s="6" t="s">
        <v>96</v>
      </c>
      <c r="BW557" s="5">
        <v>1</v>
      </c>
      <c r="BX557" s="5">
        <v>1</v>
      </c>
      <c r="BY557" s="5">
        <v>9</v>
      </c>
      <c r="BZ557" s="5">
        <v>23</v>
      </c>
      <c r="CA557" s="5">
        <v>23</v>
      </c>
      <c r="CB557" s="6" t="s">
        <v>98</v>
      </c>
      <c r="CC557" s="6" t="s">
        <v>98</v>
      </c>
      <c r="CD557" s="6" t="s">
        <v>96</v>
      </c>
      <c r="CE557" s="6" t="s">
        <v>96</v>
      </c>
      <c r="CF557" s="6" t="s">
        <v>96</v>
      </c>
      <c r="CG557" s="6" t="s">
        <v>96</v>
      </c>
      <c r="CH557" s="6" t="s">
        <v>96</v>
      </c>
      <c r="CI557" s="6" t="s">
        <v>97</v>
      </c>
      <c r="CJ557" s="5">
        <v>9</v>
      </c>
      <c r="CK557" s="5">
        <v>9</v>
      </c>
      <c r="CL557" s="5">
        <v>23</v>
      </c>
      <c r="CM557" s="5">
        <v>0</v>
      </c>
      <c r="CN557" s="5">
        <v>23</v>
      </c>
      <c r="CO557" s="5">
        <v>0</v>
      </c>
    </row>
    <row r="558" spans="1:93" x14ac:dyDescent="0.3">
      <c r="A558" s="2" t="s">
        <v>444</v>
      </c>
      <c r="B558" s="2" t="s">
        <v>788</v>
      </c>
      <c r="C558" s="2" t="s">
        <v>835</v>
      </c>
      <c r="D558" s="2" t="s">
        <v>836</v>
      </c>
      <c r="E558" s="6" t="s">
        <v>104</v>
      </c>
      <c r="F558" s="5">
        <v>207</v>
      </c>
      <c r="G558" s="5">
        <v>32</v>
      </c>
      <c r="H558" s="5">
        <v>1</v>
      </c>
      <c r="I558" s="5">
        <v>7</v>
      </c>
      <c r="J558" s="5">
        <v>25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29</v>
      </c>
      <c r="R558" s="5">
        <v>178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6">
        <v>0</v>
      </c>
      <c r="AA558" s="6" t="s">
        <v>96</v>
      </c>
      <c r="AB558" s="6" t="s">
        <v>97</v>
      </c>
      <c r="AC558" s="7"/>
      <c r="AD558" s="7"/>
      <c r="AE558" s="9" t="s">
        <v>96</v>
      </c>
      <c r="AF558" s="7"/>
      <c r="AG558" s="7"/>
      <c r="AH558" s="7"/>
      <c r="AI558" s="7"/>
      <c r="AJ558" s="5">
        <v>2000</v>
      </c>
      <c r="AK558" s="8">
        <v>0</v>
      </c>
      <c r="AL558" s="8">
        <v>0</v>
      </c>
      <c r="AM558" s="8">
        <v>1</v>
      </c>
      <c r="AN558" s="8">
        <v>0</v>
      </c>
      <c r="AO558" s="8">
        <v>0</v>
      </c>
      <c r="AP558" s="8">
        <v>0</v>
      </c>
      <c r="AQ558" s="8">
        <v>0</v>
      </c>
      <c r="AR558" s="8">
        <v>0</v>
      </c>
      <c r="AS558" s="8">
        <v>0</v>
      </c>
      <c r="AT558" s="8">
        <v>0</v>
      </c>
      <c r="AU558" s="5">
        <v>0</v>
      </c>
      <c r="AV558" s="5">
        <v>0</v>
      </c>
      <c r="AW558" s="5">
        <v>100</v>
      </c>
      <c r="AX558" s="5">
        <v>0</v>
      </c>
      <c r="AY558" s="5">
        <v>0</v>
      </c>
      <c r="AZ558" s="5">
        <v>0</v>
      </c>
      <c r="BA558" s="5">
        <v>0</v>
      </c>
      <c r="BB558" s="5">
        <v>50</v>
      </c>
      <c r="BC558" s="5">
        <v>0</v>
      </c>
      <c r="BD558" s="5">
        <v>50</v>
      </c>
      <c r="BE558" s="5">
        <v>100</v>
      </c>
      <c r="BF558" s="5">
        <v>100</v>
      </c>
      <c r="BG558" s="5">
        <v>0</v>
      </c>
      <c r="BH558" s="5">
        <v>0</v>
      </c>
      <c r="BI558" s="5">
        <v>0</v>
      </c>
      <c r="BJ558" s="5">
        <v>0</v>
      </c>
      <c r="BK558" s="5">
        <v>0</v>
      </c>
      <c r="BL558" s="5">
        <v>100</v>
      </c>
      <c r="BM558" s="5">
        <v>100</v>
      </c>
      <c r="BN558" s="5">
        <v>2</v>
      </c>
      <c r="BO558" s="5" t="s">
        <v>97</v>
      </c>
      <c r="BP558" s="5" t="s">
        <v>96</v>
      </c>
      <c r="BQ558" s="5">
        <v>12</v>
      </c>
      <c r="BR558" s="6" t="s">
        <v>97</v>
      </c>
      <c r="BS558" s="6" t="s">
        <v>97</v>
      </c>
      <c r="BT558" s="6" t="s">
        <v>97</v>
      </c>
      <c r="BU558" s="6" t="s">
        <v>97</v>
      </c>
      <c r="BV558" s="6" t="s">
        <v>97</v>
      </c>
      <c r="BW558" s="5">
        <v>2</v>
      </c>
      <c r="BX558" s="5">
        <v>2</v>
      </c>
      <c r="BY558" s="5">
        <v>6</v>
      </c>
      <c r="BZ558" s="5">
        <v>2</v>
      </c>
      <c r="CA558" s="5">
        <v>30</v>
      </c>
      <c r="CB558" s="6" t="s">
        <v>96</v>
      </c>
      <c r="CC558" s="6" t="s">
        <v>96</v>
      </c>
      <c r="CD558" s="6" t="s">
        <v>96</v>
      </c>
      <c r="CE558" s="6" t="s">
        <v>96</v>
      </c>
      <c r="CF558" s="6" t="s">
        <v>96</v>
      </c>
      <c r="CG558" s="6" t="s">
        <v>96</v>
      </c>
      <c r="CH558" s="6" t="s">
        <v>96</v>
      </c>
      <c r="CI558" s="6" t="s">
        <v>96</v>
      </c>
      <c r="CJ558" s="5">
        <v>16</v>
      </c>
      <c r="CK558" s="5">
        <v>30</v>
      </c>
      <c r="CL558" s="5">
        <v>30</v>
      </c>
      <c r="CM558" s="5">
        <v>3</v>
      </c>
      <c r="CN558" s="5">
        <v>3</v>
      </c>
      <c r="CO558" s="5">
        <v>3</v>
      </c>
    </row>
    <row r="559" spans="1:93" x14ac:dyDescent="0.3">
      <c r="A559" s="2" t="s">
        <v>444</v>
      </c>
      <c r="B559" s="2" t="s">
        <v>788</v>
      </c>
      <c r="C559" s="2" t="s">
        <v>788</v>
      </c>
      <c r="D559" s="2" t="s">
        <v>110</v>
      </c>
      <c r="E559" s="6" t="s">
        <v>95</v>
      </c>
      <c r="F559" s="5">
        <v>6685</v>
      </c>
      <c r="G559" s="5">
        <v>393</v>
      </c>
      <c r="H559" s="5">
        <v>17</v>
      </c>
      <c r="I559" s="5">
        <v>157</v>
      </c>
      <c r="J559" s="5">
        <v>61</v>
      </c>
      <c r="K559" s="5">
        <v>1</v>
      </c>
      <c r="L559" s="5">
        <v>0</v>
      </c>
      <c r="M559" s="5">
        <v>48</v>
      </c>
      <c r="N559" s="5">
        <v>97</v>
      </c>
      <c r="O559" s="5">
        <v>1</v>
      </c>
      <c r="P559" s="5">
        <v>28</v>
      </c>
      <c r="Q559" s="5">
        <v>4800</v>
      </c>
      <c r="R559" s="5">
        <v>1033</v>
      </c>
      <c r="S559" s="5">
        <v>28</v>
      </c>
      <c r="T559" s="5">
        <v>0</v>
      </c>
      <c r="U559" s="5">
        <v>347</v>
      </c>
      <c r="V559" s="5">
        <v>383</v>
      </c>
      <c r="W559" s="5">
        <v>2</v>
      </c>
      <c r="X559" s="5">
        <v>92</v>
      </c>
      <c r="Y559" s="5">
        <v>157</v>
      </c>
      <c r="Z559" s="5">
        <v>4800</v>
      </c>
      <c r="AA559" s="6" t="s">
        <v>96</v>
      </c>
      <c r="AB559" s="6" t="s">
        <v>96</v>
      </c>
      <c r="AC559" s="7"/>
      <c r="AD559" s="7"/>
      <c r="AE559" s="7"/>
      <c r="AF559" s="7"/>
      <c r="AG559" s="7"/>
      <c r="AH559" s="7"/>
      <c r="AI559" s="6" t="s">
        <v>96</v>
      </c>
      <c r="AJ559" s="5"/>
      <c r="AK559" s="8">
        <v>0.21</v>
      </c>
      <c r="AL559" s="8">
        <v>0.79</v>
      </c>
      <c r="AM559" s="8">
        <v>0</v>
      </c>
      <c r="AN559" s="8">
        <v>0</v>
      </c>
      <c r="AO559" s="8">
        <v>0</v>
      </c>
      <c r="AP559" s="8">
        <v>0</v>
      </c>
      <c r="AQ559" s="8">
        <v>0</v>
      </c>
      <c r="AR559" s="8">
        <v>0</v>
      </c>
      <c r="AS559" s="8">
        <v>0</v>
      </c>
      <c r="AT559" s="8">
        <v>0</v>
      </c>
      <c r="AU559" s="5">
        <v>60</v>
      </c>
      <c r="AV559" s="5">
        <v>30</v>
      </c>
      <c r="AW559" s="5">
        <v>0</v>
      </c>
      <c r="AX559" s="5">
        <v>0</v>
      </c>
      <c r="AY559" s="5">
        <v>70</v>
      </c>
      <c r="AZ559" s="5">
        <v>60</v>
      </c>
      <c r="BA559" s="5">
        <v>30</v>
      </c>
      <c r="BB559" s="5">
        <v>0</v>
      </c>
      <c r="BC559" s="5">
        <v>0</v>
      </c>
      <c r="BD559" s="5">
        <v>70</v>
      </c>
      <c r="BE559" s="5">
        <v>100</v>
      </c>
      <c r="BF559" s="5">
        <v>70</v>
      </c>
      <c r="BG559" s="5">
        <v>100</v>
      </c>
      <c r="BH559" s="5">
        <v>0</v>
      </c>
      <c r="BI559" s="5">
        <v>0</v>
      </c>
      <c r="BJ559" s="5">
        <v>0</v>
      </c>
      <c r="BK559" s="5">
        <v>0</v>
      </c>
      <c r="BL559" s="5">
        <v>100</v>
      </c>
      <c r="BM559" s="5">
        <v>0</v>
      </c>
      <c r="BN559" s="5" t="s">
        <v>98</v>
      </c>
      <c r="BO559" s="5" t="s">
        <v>97</v>
      </c>
      <c r="BP559" s="5" t="s">
        <v>96</v>
      </c>
      <c r="BQ559" s="5">
        <v>4</v>
      </c>
      <c r="BR559" s="6" t="s">
        <v>96</v>
      </c>
      <c r="BS559" s="6" t="s">
        <v>97</v>
      </c>
      <c r="BT559" s="6" t="s">
        <v>97</v>
      </c>
      <c r="BU559" s="6" t="s">
        <v>97</v>
      </c>
      <c r="BV559" s="6" t="s">
        <v>97</v>
      </c>
      <c r="BW559" s="5">
        <v>2</v>
      </c>
      <c r="BX559" s="5">
        <v>1</v>
      </c>
      <c r="BY559" s="5">
        <v>1</v>
      </c>
      <c r="BZ559" s="5">
        <v>2</v>
      </c>
      <c r="CA559" s="5">
        <v>3</v>
      </c>
      <c r="CB559" s="6" t="s">
        <v>96</v>
      </c>
      <c r="CC559" s="6" t="s">
        <v>97</v>
      </c>
      <c r="CD559" s="6" t="s">
        <v>97</v>
      </c>
      <c r="CE559" s="6" t="s">
        <v>96</v>
      </c>
      <c r="CF559" s="6" t="s">
        <v>96</v>
      </c>
      <c r="CG559" s="6" t="s">
        <v>97</v>
      </c>
      <c r="CH559" s="6" t="s">
        <v>97</v>
      </c>
      <c r="CI559" s="6" t="s">
        <v>97</v>
      </c>
      <c r="CJ559" s="5">
        <v>2</v>
      </c>
      <c r="CK559" s="5">
        <v>2</v>
      </c>
      <c r="CL559" s="5">
        <v>2</v>
      </c>
      <c r="CM559" s="5">
        <v>1</v>
      </c>
      <c r="CN559" s="5">
        <v>3</v>
      </c>
      <c r="CO559" s="5">
        <v>0</v>
      </c>
    </row>
    <row r="560" spans="1:93" x14ac:dyDescent="0.3">
      <c r="A560" s="2" t="s">
        <v>444</v>
      </c>
      <c r="B560" s="2" t="s">
        <v>788</v>
      </c>
      <c r="C560" s="2" t="s">
        <v>837</v>
      </c>
      <c r="D560" s="2" t="s">
        <v>755</v>
      </c>
      <c r="E560" s="6" t="s">
        <v>95</v>
      </c>
      <c r="F560" s="5">
        <v>101</v>
      </c>
      <c r="G560" s="5">
        <v>12</v>
      </c>
      <c r="H560" s="5">
        <v>0</v>
      </c>
      <c r="I560" s="5">
        <v>0</v>
      </c>
      <c r="J560" s="5">
        <v>12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101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5">
        <v>0</v>
      </c>
      <c r="Y560" s="5">
        <v>0</v>
      </c>
      <c r="Z560" s="6">
        <v>0</v>
      </c>
      <c r="AA560" s="6" t="s">
        <v>96</v>
      </c>
      <c r="AB560" s="6" t="s">
        <v>96</v>
      </c>
      <c r="AC560" s="7"/>
      <c r="AD560" s="7"/>
      <c r="AE560" s="7"/>
      <c r="AF560" s="7"/>
      <c r="AG560" s="7"/>
      <c r="AH560" s="7"/>
      <c r="AI560" s="6" t="s">
        <v>96</v>
      </c>
      <c r="AJ560" s="5"/>
      <c r="AK560" s="8">
        <v>1</v>
      </c>
      <c r="AL560" s="8">
        <v>0</v>
      </c>
      <c r="AM560" s="8">
        <v>0</v>
      </c>
      <c r="AN560" s="8">
        <v>0</v>
      </c>
      <c r="AO560" s="8">
        <v>0</v>
      </c>
      <c r="AP560" s="8">
        <v>0</v>
      </c>
      <c r="AQ560" s="8">
        <v>0</v>
      </c>
      <c r="AR560" s="8">
        <v>0</v>
      </c>
      <c r="AS560" s="8">
        <v>0</v>
      </c>
      <c r="AT560" s="8">
        <v>0</v>
      </c>
      <c r="AU560" s="5">
        <v>0</v>
      </c>
      <c r="AV560" s="5">
        <v>0</v>
      </c>
      <c r="AW560" s="5">
        <v>100</v>
      </c>
      <c r="AX560" s="5">
        <v>0</v>
      </c>
      <c r="AY560" s="5">
        <v>0</v>
      </c>
      <c r="AZ560" s="5">
        <v>0</v>
      </c>
      <c r="BA560" s="5">
        <v>0</v>
      </c>
      <c r="BB560" s="5">
        <v>100</v>
      </c>
      <c r="BC560" s="5">
        <v>0</v>
      </c>
      <c r="BD560" s="5">
        <v>0</v>
      </c>
      <c r="BE560" s="5">
        <v>100</v>
      </c>
      <c r="BF560" s="5">
        <v>100</v>
      </c>
      <c r="BG560" s="5">
        <v>100</v>
      </c>
      <c r="BH560" s="5">
        <v>0</v>
      </c>
      <c r="BI560" s="5">
        <v>0</v>
      </c>
      <c r="BJ560" s="5">
        <v>0</v>
      </c>
      <c r="BK560" s="5">
        <v>0</v>
      </c>
      <c r="BL560" s="5">
        <v>100</v>
      </c>
      <c r="BM560" s="5">
        <v>100</v>
      </c>
      <c r="BN560" s="5">
        <v>2</v>
      </c>
      <c r="BO560" s="5" t="s">
        <v>96</v>
      </c>
      <c r="BP560" s="5" t="s">
        <v>97</v>
      </c>
      <c r="BQ560" s="5" t="s">
        <v>98</v>
      </c>
      <c r="BR560" s="6" t="s">
        <v>97</v>
      </c>
      <c r="BS560" s="6" t="s">
        <v>97</v>
      </c>
      <c r="BT560" s="6" t="s">
        <v>97</v>
      </c>
      <c r="BU560" s="6" t="s">
        <v>97</v>
      </c>
      <c r="BV560" s="6" t="s">
        <v>97</v>
      </c>
      <c r="BW560" s="5">
        <v>8</v>
      </c>
      <c r="BX560" s="5">
        <v>4</v>
      </c>
      <c r="BY560" s="5">
        <v>4</v>
      </c>
      <c r="BZ560" s="5">
        <v>8</v>
      </c>
      <c r="CA560" s="5">
        <v>4</v>
      </c>
      <c r="CB560" s="6" t="s">
        <v>98</v>
      </c>
      <c r="CC560" s="6" t="s">
        <v>96</v>
      </c>
      <c r="CD560" s="6" t="s">
        <v>96</v>
      </c>
      <c r="CE560" s="6" t="s">
        <v>96</v>
      </c>
      <c r="CF560" s="6" t="s">
        <v>96</v>
      </c>
      <c r="CG560" s="6" t="s">
        <v>96</v>
      </c>
      <c r="CH560" s="6" t="s">
        <v>96</v>
      </c>
      <c r="CI560" s="7" t="s">
        <v>96</v>
      </c>
      <c r="CJ560" s="5">
        <v>4</v>
      </c>
      <c r="CK560" s="5">
        <v>8</v>
      </c>
      <c r="CL560" s="5">
        <v>8</v>
      </c>
      <c r="CM560" s="5">
        <v>7</v>
      </c>
      <c r="CN560" s="5">
        <v>8</v>
      </c>
      <c r="CO560" s="5">
        <v>4</v>
      </c>
    </row>
    <row r="561" spans="1:93" x14ac:dyDescent="0.3">
      <c r="A561" s="2" t="s">
        <v>444</v>
      </c>
      <c r="B561" s="2" t="s">
        <v>788</v>
      </c>
      <c r="C561" s="2" t="s">
        <v>838</v>
      </c>
      <c r="D561" s="2" t="s">
        <v>839</v>
      </c>
      <c r="E561" s="6" t="s">
        <v>102</v>
      </c>
      <c r="F561" s="5">
        <v>298</v>
      </c>
      <c r="G561" s="5">
        <v>38</v>
      </c>
      <c r="H561" s="5">
        <v>0</v>
      </c>
      <c r="I561" s="5">
        <v>0</v>
      </c>
      <c r="J561" s="5">
        <v>38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298</v>
      </c>
      <c r="S561" s="5">
        <v>0</v>
      </c>
      <c r="T561" s="5">
        <v>0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5">
        <v>0</v>
      </c>
      <c r="AA561" s="6" t="s">
        <v>96</v>
      </c>
      <c r="AB561" s="6" t="s">
        <v>96</v>
      </c>
      <c r="AC561" s="7"/>
      <c r="AD561" s="7"/>
      <c r="AE561" s="7"/>
      <c r="AF561" s="7"/>
      <c r="AG561" s="7"/>
      <c r="AH561" s="7"/>
      <c r="AI561" s="6" t="s">
        <v>96</v>
      </c>
      <c r="AJ561" s="5"/>
      <c r="AK561" s="8">
        <v>0.8</v>
      </c>
      <c r="AL561" s="8">
        <v>0</v>
      </c>
      <c r="AM561" s="8">
        <v>0.2</v>
      </c>
      <c r="AN561" s="8">
        <v>0</v>
      </c>
      <c r="AO561" s="8">
        <v>0</v>
      </c>
      <c r="AP561" s="8">
        <v>0</v>
      </c>
      <c r="AQ561" s="8">
        <v>0</v>
      </c>
      <c r="AR561" s="8">
        <v>0</v>
      </c>
      <c r="AS561" s="8">
        <v>0</v>
      </c>
      <c r="AT561" s="8">
        <v>0</v>
      </c>
      <c r="AU561" s="5">
        <v>100</v>
      </c>
      <c r="AV561" s="5">
        <v>70</v>
      </c>
      <c r="AW561" s="5">
        <v>30</v>
      </c>
      <c r="AX561" s="5">
        <v>0</v>
      </c>
      <c r="AY561" s="5">
        <v>0</v>
      </c>
      <c r="AZ561" s="5">
        <v>0</v>
      </c>
      <c r="BA561" s="5">
        <v>0</v>
      </c>
      <c r="BB561" s="5">
        <v>90</v>
      </c>
      <c r="BC561" s="5">
        <v>0</v>
      </c>
      <c r="BD561" s="5">
        <v>10</v>
      </c>
      <c r="BE561" s="5">
        <v>100</v>
      </c>
      <c r="BF561" s="5">
        <v>95</v>
      </c>
      <c r="BG561" s="5">
        <v>100</v>
      </c>
      <c r="BH561" s="5">
        <v>100</v>
      </c>
      <c r="BI561" s="5">
        <v>40</v>
      </c>
      <c r="BJ561" s="5">
        <v>0</v>
      </c>
      <c r="BK561" s="5">
        <v>40</v>
      </c>
      <c r="BL561" s="5">
        <v>60</v>
      </c>
      <c r="BM561" s="5">
        <v>100</v>
      </c>
      <c r="BN561" s="5">
        <v>2</v>
      </c>
      <c r="BO561" s="5" t="s">
        <v>96</v>
      </c>
      <c r="BP561" s="5" t="s">
        <v>97</v>
      </c>
      <c r="BQ561" s="5" t="s">
        <v>98</v>
      </c>
      <c r="BR561" s="6" t="s">
        <v>96</v>
      </c>
      <c r="BS561" s="6" t="s">
        <v>97</v>
      </c>
      <c r="BT561" s="6" t="s">
        <v>97</v>
      </c>
      <c r="BU561" s="6" t="s">
        <v>97</v>
      </c>
      <c r="BV561" s="6" t="s">
        <v>96</v>
      </c>
      <c r="BW561" s="5">
        <v>0</v>
      </c>
      <c r="BX561" s="5">
        <v>0</v>
      </c>
      <c r="BY561" s="5">
        <v>0</v>
      </c>
      <c r="BZ561" s="5">
        <v>8</v>
      </c>
      <c r="CA561" s="5">
        <v>8</v>
      </c>
      <c r="CB561" s="6" t="s">
        <v>98</v>
      </c>
      <c r="CC561" s="6" t="s">
        <v>98</v>
      </c>
      <c r="CD561" s="6" t="s">
        <v>96</v>
      </c>
      <c r="CE561" s="6" t="s">
        <v>96</v>
      </c>
      <c r="CF561" s="6" t="s">
        <v>96</v>
      </c>
      <c r="CG561" s="6" t="s">
        <v>96</v>
      </c>
      <c r="CH561" s="6" t="s">
        <v>96</v>
      </c>
      <c r="CI561" s="6" t="s">
        <v>97</v>
      </c>
      <c r="CJ561" s="5">
        <v>9</v>
      </c>
      <c r="CK561" s="5">
        <v>9</v>
      </c>
      <c r="CL561" s="5">
        <v>9</v>
      </c>
      <c r="CM561" s="5">
        <v>1</v>
      </c>
      <c r="CN561" s="5">
        <v>1</v>
      </c>
      <c r="CO561" s="5">
        <v>1</v>
      </c>
    </row>
    <row r="562" spans="1:93" x14ac:dyDescent="0.3">
      <c r="A562" s="2" t="s">
        <v>444</v>
      </c>
      <c r="B562" s="2" t="s">
        <v>788</v>
      </c>
      <c r="C562" s="2" t="s">
        <v>840</v>
      </c>
      <c r="D562" s="2" t="s">
        <v>841</v>
      </c>
      <c r="E562" s="6" t="s">
        <v>104</v>
      </c>
      <c r="F562" s="5">
        <v>105</v>
      </c>
      <c r="G562" s="5">
        <v>24</v>
      </c>
      <c r="H562" s="5">
        <v>0</v>
      </c>
      <c r="I562" s="5">
        <v>0</v>
      </c>
      <c r="J562" s="5">
        <v>3</v>
      </c>
      <c r="K562" s="5">
        <v>0</v>
      </c>
      <c r="L562" s="5">
        <v>0</v>
      </c>
      <c r="M562" s="5">
        <v>0</v>
      </c>
      <c r="N562" s="5">
        <v>20</v>
      </c>
      <c r="O562" s="5">
        <v>1</v>
      </c>
      <c r="P562" s="5">
        <v>0</v>
      </c>
      <c r="Q562" s="5">
        <v>0</v>
      </c>
      <c r="R562" s="5">
        <v>24</v>
      </c>
      <c r="S562" s="5">
        <v>0</v>
      </c>
      <c r="T562" s="5">
        <v>0</v>
      </c>
      <c r="U562" s="5">
        <v>0</v>
      </c>
      <c r="V562" s="5">
        <v>80</v>
      </c>
      <c r="W562" s="5">
        <v>1</v>
      </c>
      <c r="X562" s="5">
        <v>0</v>
      </c>
      <c r="Y562" s="5">
        <v>0</v>
      </c>
      <c r="Z562" s="5">
        <v>0</v>
      </c>
      <c r="AA562" s="6" t="s">
        <v>96</v>
      </c>
      <c r="AB562" s="6" t="s">
        <v>97</v>
      </c>
      <c r="AC562" s="7"/>
      <c r="AD562" s="7"/>
      <c r="AE562" s="9" t="s">
        <v>96</v>
      </c>
      <c r="AF562" s="7"/>
      <c r="AG562" s="7"/>
      <c r="AH562" s="7"/>
      <c r="AI562" s="6" t="s">
        <v>96</v>
      </c>
      <c r="AJ562" s="5">
        <v>500</v>
      </c>
      <c r="AK562" s="8">
        <v>0.3</v>
      </c>
      <c r="AL562" s="8">
        <v>0</v>
      </c>
      <c r="AM562" s="8">
        <v>0.7</v>
      </c>
      <c r="AN562" s="8">
        <v>0</v>
      </c>
      <c r="AO562" s="8">
        <v>0</v>
      </c>
      <c r="AP562" s="8">
        <v>0</v>
      </c>
      <c r="AQ562" s="8">
        <v>0</v>
      </c>
      <c r="AR562" s="8">
        <v>0</v>
      </c>
      <c r="AS562" s="8">
        <v>0</v>
      </c>
      <c r="AT562" s="8">
        <v>0</v>
      </c>
      <c r="AU562" s="5">
        <v>0</v>
      </c>
      <c r="AV562" s="5">
        <v>0</v>
      </c>
      <c r="AW562" s="5">
        <v>100</v>
      </c>
      <c r="AX562" s="5">
        <v>0</v>
      </c>
      <c r="AY562" s="5">
        <v>0</v>
      </c>
      <c r="AZ562" s="5">
        <v>0</v>
      </c>
      <c r="BA562" s="5">
        <v>0</v>
      </c>
      <c r="BB562" s="5">
        <v>0</v>
      </c>
      <c r="BC562" s="5">
        <v>0</v>
      </c>
      <c r="BD562" s="5">
        <v>100</v>
      </c>
      <c r="BE562" s="5">
        <v>100</v>
      </c>
      <c r="BF562" s="5">
        <v>100</v>
      </c>
      <c r="BG562" s="5">
        <v>100</v>
      </c>
      <c r="BH562" s="5">
        <v>0</v>
      </c>
      <c r="BI562" s="5">
        <v>0</v>
      </c>
      <c r="BJ562" s="5">
        <v>0</v>
      </c>
      <c r="BK562" s="5">
        <v>0</v>
      </c>
      <c r="BL562" s="5">
        <v>100</v>
      </c>
      <c r="BM562" s="5">
        <v>0</v>
      </c>
      <c r="BN562" s="5" t="s">
        <v>98</v>
      </c>
      <c r="BO562" s="5" t="s">
        <v>97</v>
      </c>
      <c r="BP562" s="5" t="s">
        <v>97</v>
      </c>
      <c r="BQ562" s="5" t="s">
        <v>98</v>
      </c>
      <c r="BR562" s="6" t="s">
        <v>96</v>
      </c>
      <c r="BS562" s="6" t="s">
        <v>97</v>
      </c>
      <c r="BT562" s="6" t="s">
        <v>97</v>
      </c>
      <c r="BU562" s="6" t="s">
        <v>97</v>
      </c>
      <c r="BV562" s="6" t="s">
        <v>97</v>
      </c>
      <c r="BW562" s="5">
        <v>5</v>
      </c>
      <c r="BX562" s="5">
        <v>5</v>
      </c>
      <c r="BY562" s="5">
        <v>5</v>
      </c>
      <c r="BZ562" s="5">
        <v>5</v>
      </c>
      <c r="CA562" s="5">
        <v>5</v>
      </c>
      <c r="CB562" s="6" t="s">
        <v>97</v>
      </c>
      <c r="CC562" s="6" t="s">
        <v>97</v>
      </c>
      <c r="CD562" s="6" t="s">
        <v>97</v>
      </c>
      <c r="CE562" s="6" t="s">
        <v>97</v>
      </c>
      <c r="CF562" s="6" t="s">
        <v>98</v>
      </c>
      <c r="CG562" s="6" t="s">
        <v>97</v>
      </c>
      <c r="CH562" s="6" t="s">
        <v>97</v>
      </c>
      <c r="CI562" s="6" t="s">
        <v>97</v>
      </c>
      <c r="CJ562" s="5">
        <v>5</v>
      </c>
      <c r="CK562" s="5">
        <v>5</v>
      </c>
      <c r="CL562" s="5">
        <v>5</v>
      </c>
      <c r="CM562" s="5">
        <v>0</v>
      </c>
      <c r="CN562" s="5">
        <v>15</v>
      </c>
      <c r="CO562" s="5">
        <v>2</v>
      </c>
    </row>
    <row r="563" spans="1:93" x14ac:dyDescent="0.3">
      <c r="A563" s="2" t="s">
        <v>444</v>
      </c>
      <c r="B563" s="2" t="s">
        <v>788</v>
      </c>
      <c r="C563" s="2" t="s">
        <v>842</v>
      </c>
      <c r="D563" s="2" t="s">
        <v>843</v>
      </c>
      <c r="E563" s="6" t="s">
        <v>102</v>
      </c>
      <c r="F563" s="5">
        <v>32</v>
      </c>
      <c r="G563" s="5">
        <v>3</v>
      </c>
      <c r="H563" s="5">
        <v>0</v>
      </c>
      <c r="I563" s="5">
        <v>0</v>
      </c>
      <c r="J563" s="5">
        <v>3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32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6">
        <v>0</v>
      </c>
      <c r="AA563" s="6" t="s">
        <v>96</v>
      </c>
      <c r="AB563" s="6" t="s">
        <v>96</v>
      </c>
      <c r="AC563" s="7"/>
      <c r="AD563" s="7"/>
      <c r="AE563" s="7"/>
      <c r="AF563" s="7"/>
      <c r="AG563" s="7"/>
      <c r="AH563" s="7"/>
      <c r="AI563" s="6" t="s">
        <v>96</v>
      </c>
      <c r="AJ563" s="5"/>
      <c r="AK563" s="8">
        <v>1</v>
      </c>
      <c r="AL563" s="8">
        <v>0</v>
      </c>
      <c r="AM563" s="8">
        <v>0</v>
      </c>
      <c r="AN563" s="8">
        <v>0</v>
      </c>
      <c r="AO563" s="8">
        <v>0</v>
      </c>
      <c r="AP563" s="8">
        <v>0</v>
      </c>
      <c r="AQ563" s="8">
        <v>0</v>
      </c>
      <c r="AR563" s="8">
        <v>0</v>
      </c>
      <c r="AS563" s="8">
        <v>0</v>
      </c>
      <c r="AT563" s="8">
        <v>0</v>
      </c>
      <c r="AU563" s="5">
        <v>100</v>
      </c>
      <c r="AV563" s="5">
        <v>100</v>
      </c>
      <c r="AW563" s="5">
        <v>0</v>
      </c>
      <c r="AX563" s="5">
        <v>0</v>
      </c>
      <c r="AY563" s="5">
        <v>0</v>
      </c>
      <c r="AZ563" s="5">
        <v>0</v>
      </c>
      <c r="BA563" s="5">
        <v>0</v>
      </c>
      <c r="BB563" s="5">
        <v>50</v>
      </c>
      <c r="BC563" s="5">
        <v>0</v>
      </c>
      <c r="BD563" s="5">
        <v>50</v>
      </c>
      <c r="BE563" s="5">
        <v>100</v>
      </c>
      <c r="BF563" s="5">
        <v>0</v>
      </c>
      <c r="BG563" s="5">
        <v>0</v>
      </c>
      <c r="BH563" s="5">
        <v>100</v>
      </c>
      <c r="BI563" s="5">
        <v>0</v>
      </c>
      <c r="BJ563" s="5">
        <v>0</v>
      </c>
      <c r="BK563" s="5">
        <v>0</v>
      </c>
      <c r="BL563" s="5">
        <v>100</v>
      </c>
      <c r="BM563" s="5">
        <v>50</v>
      </c>
      <c r="BN563" s="5">
        <v>2</v>
      </c>
      <c r="BO563" s="5" t="s">
        <v>96</v>
      </c>
      <c r="BP563" s="5" t="s">
        <v>97</v>
      </c>
      <c r="BQ563" s="5" t="s">
        <v>98</v>
      </c>
      <c r="BR563" s="6" t="s">
        <v>97</v>
      </c>
      <c r="BS563" s="6" t="s">
        <v>97</v>
      </c>
      <c r="BT563" s="6" t="s">
        <v>97</v>
      </c>
      <c r="BU563" s="6" t="s">
        <v>97</v>
      </c>
      <c r="BV563" s="6" t="s">
        <v>97</v>
      </c>
      <c r="BW563" s="5">
        <v>0</v>
      </c>
      <c r="BX563" s="5">
        <v>0</v>
      </c>
      <c r="BY563" s="5">
        <v>6</v>
      </c>
      <c r="BZ563" s="5">
        <v>6</v>
      </c>
      <c r="CA563" s="5">
        <v>13</v>
      </c>
      <c r="CB563" s="6" t="s">
        <v>98</v>
      </c>
      <c r="CC563" s="6" t="s">
        <v>98</v>
      </c>
      <c r="CD563" s="6" t="s">
        <v>96</v>
      </c>
      <c r="CE563" s="6" t="s">
        <v>96</v>
      </c>
      <c r="CF563" s="6" t="s">
        <v>96</v>
      </c>
      <c r="CG563" s="6" t="s">
        <v>96</v>
      </c>
      <c r="CH563" s="6" t="s">
        <v>96</v>
      </c>
      <c r="CI563" s="7" t="s">
        <v>98</v>
      </c>
      <c r="CJ563" s="5">
        <v>6</v>
      </c>
      <c r="CK563" s="5">
        <v>13</v>
      </c>
      <c r="CL563" s="5">
        <v>13</v>
      </c>
      <c r="CM563" s="5">
        <v>0</v>
      </c>
      <c r="CN563" s="5">
        <v>0</v>
      </c>
      <c r="CO563" s="5">
        <v>0</v>
      </c>
    </row>
    <row r="564" spans="1:93" x14ac:dyDescent="0.3">
      <c r="A564" s="2" t="s">
        <v>444</v>
      </c>
      <c r="B564" s="2" t="s">
        <v>788</v>
      </c>
      <c r="C564" s="2" t="s">
        <v>842</v>
      </c>
      <c r="D564" s="2" t="s">
        <v>844</v>
      </c>
      <c r="E564" s="6" t="s">
        <v>102</v>
      </c>
      <c r="F564" s="5">
        <v>46</v>
      </c>
      <c r="G564" s="5">
        <v>5</v>
      </c>
      <c r="H564" s="5">
        <v>0</v>
      </c>
      <c r="I564" s="5">
        <v>0</v>
      </c>
      <c r="J564" s="5">
        <v>1</v>
      </c>
      <c r="K564" s="5">
        <v>1</v>
      </c>
      <c r="L564" s="5">
        <v>0</v>
      </c>
      <c r="M564" s="5">
        <v>0</v>
      </c>
      <c r="N564" s="5">
        <v>3</v>
      </c>
      <c r="O564" s="5">
        <v>0</v>
      </c>
      <c r="P564" s="5">
        <v>0</v>
      </c>
      <c r="Q564" s="5">
        <v>0</v>
      </c>
      <c r="R564" s="5">
        <v>31</v>
      </c>
      <c r="S564" s="5">
        <v>5</v>
      </c>
      <c r="T564" s="5">
        <v>0</v>
      </c>
      <c r="U564" s="5">
        <v>0</v>
      </c>
      <c r="V564" s="5">
        <v>10</v>
      </c>
      <c r="W564" s="5">
        <v>0</v>
      </c>
      <c r="X564" s="5">
        <v>0</v>
      </c>
      <c r="Y564" s="5">
        <v>0</v>
      </c>
      <c r="Z564" s="6">
        <v>0</v>
      </c>
      <c r="AA564" s="6" t="s">
        <v>96</v>
      </c>
      <c r="AB564" s="6" t="s">
        <v>96</v>
      </c>
      <c r="AC564" s="7"/>
      <c r="AD564" s="7"/>
      <c r="AE564" s="7"/>
      <c r="AF564" s="7"/>
      <c r="AG564" s="7"/>
      <c r="AH564" s="7"/>
      <c r="AI564" s="6" t="s">
        <v>96</v>
      </c>
      <c r="AJ564" s="5"/>
      <c r="AK564" s="8">
        <v>0</v>
      </c>
      <c r="AL564" s="8">
        <v>1</v>
      </c>
      <c r="AM564" s="8">
        <v>0</v>
      </c>
      <c r="AN564" s="8">
        <v>0</v>
      </c>
      <c r="AO564" s="8">
        <v>0</v>
      </c>
      <c r="AP564" s="8">
        <v>0</v>
      </c>
      <c r="AQ564" s="8">
        <v>0</v>
      </c>
      <c r="AR564" s="8">
        <v>0</v>
      </c>
      <c r="AS564" s="8">
        <v>0</v>
      </c>
      <c r="AT564" s="8">
        <v>0</v>
      </c>
      <c r="AU564" s="5">
        <v>100</v>
      </c>
      <c r="AV564" s="5">
        <v>100</v>
      </c>
      <c r="AW564" s="5">
        <v>0</v>
      </c>
      <c r="AX564" s="5">
        <v>0</v>
      </c>
      <c r="AY564" s="5">
        <v>0</v>
      </c>
      <c r="AZ564" s="5">
        <v>0</v>
      </c>
      <c r="BA564" s="5">
        <v>0</v>
      </c>
      <c r="BB564" s="5">
        <v>50</v>
      </c>
      <c r="BC564" s="5">
        <v>0</v>
      </c>
      <c r="BD564" s="5">
        <v>50</v>
      </c>
      <c r="BE564" s="5">
        <v>100</v>
      </c>
      <c r="BF564" s="5">
        <v>0</v>
      </c>
      <c r="BG564" s="5">
        <v>0</v>
      </c>
      <c r="BH564" s="5">
        <v>100</v>
      </c>
      <c r="BI564" s="5">
        <v>75</v>
      </c>
      <c r="BJ564" s="5">
        <v>0</v>
      </c>
      <c r="BK564" s="5">
        <v>75</v>
      </c>
      <c r="BL564" s="5">
        <v>25</v>
      </c>
      <c r="BM564" s="5">
        <v>75</v>
      </c>
      <c r="BN564" s="5">
        <v>2</v>
      </c>
      <c r="BO564" s="5" t="s">
        <v>96</v>
      </c>
      <c r="BP564" s="5" t="s">
        <v>97</v>
      </c>
      <c r="BQ564" s="5" t="s">
        <v>98</v>
      </c>
      <c r="BR564" s="6" t="s">
        <v>96</v>
      </c>
      <c r="BS564" s="6" t="s">
        <v>97</v>
      </c>
      <c r="BT564" s="6" t="s">
        <v>97</v>
      </c>
      <c r="BU564" s="6" t="s">
        <v>97</v>
      </c>
      <c r="BV564" s="6" t="s">
        <v>97</v>
      </c>
      <c r="BW564" s="5">
        <v>0</v>
      </c>
      <c r="BX564" s="5">
        <v>0</v>
      </c>
      <c r="BY564" s="5">
        <v>6</v>
      </c>
      <c r="BZ564" s="5">
        <v>6</v>
      </c>
      <c r="CA564" s="5">
        <v>13</v>
      </c>
      <c r="CB564" s="6" t="s">
        <v>98</v>
      </c>
      <c r="CC564" s="6" t="s">
        <v>98</v>
      </c>
      <c r="CD564" s="6" t="s">
        <v>96</v>
      </c>
      <c r="CE564" s="6" t="s">
        <v>96</v>
      </c>
      <c r="CF564" s="6" t="s">
        <v>96</v>
      </c>
      <c r="CG564" s="6" t="s">
        <v>96</v>
      </c>
      <c r="CH564" s="6" t="s">
        <v>96</v>
      </c>
      <c r="CI564" s="7" t="s">
        <v>98</v>
      </c>
      <c r="CJ564" s="5">
        <v>6</v>
      </c>
      <c r="CK564" s="5">
        <v>13</v>
      </c>
      <c r="CL564" s="5">
        <v>13</v>
      </c>
      <c r="CM564" s="5">
        <v>0</v>
      </c>
      <c r="CN564" s="5">
        <v>0</v>
      </c>
      <c r="CO564" s="5">
        <v>0</v>
      </c>
    </row>
    <row r="565" spans="1:93" x14ac:dyDescent="0.3">
      <c r="A565" s="2" t="s">
        <v>444</v>
      </c>
      <c r="B565" s="2" t="s">
        <v>788</v>
      </c>
      <c r="C565" s="2" t="s">
        <v>842</v>
      </c>
      <c r="D565" s="2" t="s">
        <v>845</v>
      </c>
      <c r="E565" s="6" t="s">
        <v>102</v>
      </c>
      <c r="F565" s="5">
        <v>46</v>
      </c>
      <c r="G565" s="5">
        <v>8</v>
      </c>
      <c r="H565" s="5">
        <v>0</v>
      </c>
      <c r="I565" s="5">
        <v>0</v>
      </c>
      <c r="J565" s="5">
        <v>4</v>
      </c>
      <c r="K565" s="5">
        <v>3</v>
      </c>
      <c r="L565" s="5">
        <v>0</v>
      </c>
      <c r="M565" s="5">
        <v>0</v>
      </c>
      <c r="N565" s="5">
        <v>1</v>
      </c>
      <c r="O565" s="5">
        <v>0</v>
      </c>
      <c r="P565" s="5">
        <v>0</v>
      </c>
      <c r="Q565" s="5">
        <v>0</v>
      </c>
      <c r="R565" s="5">
        <v>18</v>
      </c>
      <c r="S565" s="5">
        <v>26</v>
      </c>
      <c r="T565" s="5">
        <v>0</v>
      </c>
      <c r="U565" s="5">
        <v>0</v>
      </c>
      <c r="V565" s="5">
        <v>2</v>
      </c>
      <c r="W565" s="5">
        <v>0</v>
      </c>
      <c r="X565" s="5">
        <v>0</v>
      </c>
      <c r="Y565" s="5">
        <v>0</v>
      </c>
      <c r="Z565" s="6">
        <v>0</v>
      </c>
      <c r="AA565" s="6" t="s">
        <v>96</v>
      </c>
      <c r="AB565" s="6" t="s">
        <v>96</v>
      </c>
      <c r="AC565" s="7"/>
      <c r="AD565" s="7"/>
      <c r="AE565" s="7"/>
      <c r="AF565" s="7"/>
      <c r="AG565" s="7"/>
      <c r="AH565" s="7"/>
      <c r="AI565" s="6" t="s">
        <v>96</v>
      </c>
      <c r="AJ565" s="5"/>
      <c r="AK565" s="8">
        <v>1</v>
      </c>
      <c r="AL565" s="8">
        <v>0</v>
      </c>
      <c r="AM565" s="8">
        <v>0</v>
      </c>
      <c r="AN565" s="8">
        <v>0</v>
      </c>
      <c r="AO565" s="8">
        <v>0</v>
      </c>
      <c r="AP565" s="8">
        <v>0</v>
      </c>
      <c r="AQ565" s="8">
        <v>0</v>
      </c>
      <c r="AR565" s="8">
        <v>0</v>
      </c>
      <c r="AS565" s="8">
        <v>0</v>
      </c>
      <c r="AT565" s="8">
        <v>0</v>
      </c>
      <c r="AU565" s="5">
        <v>100</v>
      </c>
      <c r="AV565" s="5">
        <v>50</v>
      </c>
      <c r="AW565" s="5">
        <v>50</v>
      </c>
      <c r="AX565" s="5">
        <v>0</v>
      </c>
      <c r="AY565" s="5">
        <v>0</v>
      </c>
      <c r="AZ565" s="5">
        <v>0</v>
      </c>
      <c r="BA565" s="5">
        <v>0</v>
      </c>
      <c r="BB565" s="5">
        <v>50</v>
      </c>
      <c r="BC565" s="5">
        <v>0</v>
      </c>
      <c r="BD565" s="5">
        <v>50</v>
      </c>
      <c r="BE565" s="5">
        <v>100</v>
      </c>
      <c r="BF565" s="5">
        <v>0</v>
      </c>
      <c r="BG565" s="5">
        <v>0</v>
      </c>
      <c r="BH565" s="5">
        <v>100</v>
      </c>
      <c r="BI565" s="5">
        <v>0</v>
      </c>
      <c r="BJ565" s="5">
        <v>0</v>
      </c>
      <c r="BK565" s="5">
        <v>0</v>
      </c>
      <c r="BL565" s="5">
        <v>100</v>
      </c>
      <c r="BM565" s="5">
        <v>50</v>
      </c>
      <c r="BN565" s="5">
        <v>2</v>
      </c>
      <c r="BO565" s="5" t="s">
        <v>96</v>
      </c>
      <c r="BP565" s="5" t="s">
        <v>97</v>
      </c>
      <c r="BQ565" s="5" t="s">
        <v>98</v>
      </c>
      <c r="BR565" s="6" t="s">
        <v>97</v>
      </c>
      <c r="BS565" s="6" t="s">
        <v>97</v>
      </c>
      <c r="BT565" s="6" t="s">
        <v>97</v>
      </c>
      <c r="BU565" s="6" t="s">
        <v>97</v>
      </c>
      <c r="BV565" s="6" t="s">
        <v>96</v>
      </c>
      <c r="BW565" s="5">
        <v>0</v>
      </c>
      <c r="BX565" s="5">
        <v>0</v>
      </c>
      <c r="BY565" s="5">
        <v>6</v>
      </c>
      <c r="BZ565" s="5">
        <v>6</v>
      </c>
      <c r="CA565" s="5">
        <v>13</v>
      </c>
      <c r="CB565" s="6" t="s">
        <v>98</v>
      </c>
      <c r="CC565" s="6" t="s">
        <v>98</v>
      </c>
      <c r="CD565" s="6" t="s">
        <v>96</v>
      </c>
      <c r="CE565" s="6" t="s">
        <v>96</v>
      </c>
      <c r="CF565" s="6" t="s">
        <v>96</v>
      </c>
      <c r="CG565" s="6" t="s">
        <v>96</v>
      </c>
      <c r="CH565" s="6" t="s">
        <v>96</v>
      </c>
      <c r="CI565" s="7" t="s">
        <v>98</v>
      </c>
      <c r="CJ565" s="5">
        <v>6</v>
      </c>
      <c r="CK565" s="5">
        <v>13</v>
      </c>
      <c r="CL565" s="5">
        <v>13</v>
      </c>
      <c r="CM565" s="5">
        <v>0</v>
      </c>
      <c r="CN565" s="5">
        <v>0</v>
      </c>
      <c r="CO565" s="5">
        <v>0</v>
      </c>
    </row>
    <row r="566" spans="1:93" x14ac:dyDescent="0.3">
      <c r="A566" s="2" t="s">
        <v>444</v>
      </c>
      <c r="B566" s="2" t="s">
        <v>788</v>
      </c>
      <c r="C566" s="2" t="s">
        <v>846</v>
      </c>
      <c r="D566" s="2" t="s">
        <v>847</v>
      </c>
      <c r="E566" s="6" t="s">
        <v>95</v>
      </c>
      <c r="F566" s="5">
        <v>96</v>
      </c>
      <c r="G566" s="5">
        <v>22</v>
      </c>
      <c r="H566" s="5">
        <v>0</v>
      </c>
      <c r="I566" s="5">
        <v>0</v>
      </c>
      <c r="J566" s="5">
        <v>14</v>
      </c>
      <c r="K566" s="5">
        <v>2</v>
      </c>
      <c r="L566" s="5">
        <v>0</v>
      </c>
      <c r="M566" s="5">
        <v>0</v>
      </c>
      <c r="N566" s="5">
        <v>6</v>
      </c>
      <c r="O566" s="5">
        <v>0</v>
      </c>
      <c r="P566" s="5">
        <v>0</v>
      </c>
      <c r="Q566" s="5">
        <v>0</v>
      </c>
      <c r="R566" s="5">
        <v>14</v>
      </c>
      <c r="S566" s="5">
        <v>20</v>
      </c>
      <c r="T566" s="5">
        <v>0</v>
      </c>
      <c r="U566" s="5">
        <v>0</v>
      </c>
      <c r="V566" s="5">
        <v>62</v>
      </c>
      <c r="W566" s="5">
        <v>0</v>
      </c>
      <c r="X566" s="5">
        <v>0</v>
      </c>
      <c r="Y566" s="5">
        <v>0</v>
      </c>
      <c r="Z566" s="6">
        <v>0</v>
      </c>
      <c r="AA566" s="6" t="s">
        <v>96</v>
      </c>
      <c r="AB566" s="6" t="s">
        <v>97</v>
      </c>
      <c r="AC566" s="7"/>
      <c r="AD566" s="7"/>
      <c r="AE566" s="7"/>
      <c r="AF566" s="7"/>
      <c r="AG566" s="7"/>
      <c r="AH566" s="7"/>
      <c r="AI566" s="6" t="s">
        <v>96</v>
      </c>
      <c r="AJ566" s="5"/>
      <c r="AK566" s="8">
        <v>0.53</v>
      </c>
      <c r="AL566" s="8">
        <v>0</v>
      </c>
      <c r="AM566" s="8">
        <v>0.47</v>
      </c>
      <c r="AN566" s="8">
        <v>0</v>
      </c>
      <c r="AO566" s="8">
        <v>0</v>
      </c>
      <c r="AP566" s="8">
        <v>0</v>
      </c>
      <c r="AQ566" s="8">
        <v>0</v>
      </c>
      <c r="AR566" s="8">
        <v>0</v>
      </c>
      <c r="AS566" s="8">
        <v>0</v>
      </c>
      <c r="AT566" s="8">
        <v>0</v>
      </c>
      <c r="AU566" s="50">
        <v>100</v>
      </c>
      <c r="AV566" s="5">
        <v>100</v>
      </c>
      <c r="AW566" s="5">
        <v>0</v>
      </c>
      <c r="AX566" s="5">
        <v>0</v>
      </c>
      <c r="AY566" s="5">
        <v>0</v>
      </c>
      <c r="AZ566" s="5">
        <v>0</v>
      </c>
      <c r="BA566" s="5">
        <v>0</v>
      </c>
      <c r="BB566" s="5">
        <v>0</v>
      </c>
      <c r="BC566" s="5">
        <v>0</v>
      </c>
      <c r="BD566" s="5">
        <v>100</v>
      </c>
      <c r="BE566" s="5">
        <v>100</v>
      </c>
      <c r="BF566" s="5">
        <v>100</v>
      </c>
      <c r="BG566" s="5">
        <v>100</v>
      </c>
      <c r="BH566" s="5">
        <v>0</v>
      </c>
      <c r="BI566" s="5">
        <v>0</v>
      </c>
      <c r="BJ566" s="5">
        <v>0</v>
      </c>
      <c r="BK566" s="5">
        <v>0</v>
      </c>
      <c r="BL566" s="5">
        <v>100</v>
      </c>
      <c r="BM566" s="5">
        <v>0</v>
      </c>
      <c r="BN566" s="5" t="s">
        <v>98</v>
      </c>
      <c r="BO566" s="5" t="s">
        <v>96</v>
      </c>
      <c r="BP566" s="5" t="s">
        <v>96</v>
      </c>
      <c r="BQ566" s="5">
        <v>2</v>
      </c>
      <c r="BR566" s="6" t="s">
        <v>97</v>
      </c>
      <c r="BS566" s="6" t="s">
        <v>97</v>
      </c>
      <c r="BT566" s="6" t="s">
        <v>97</v>
      </c>
      <c r="BU566" s="6" t="s">
        <v>97</v>
      </c>
      <c r="BV566" s="6" t="s">
        <v>96</v>
      </c>
      <c r="BW566" s="5">
        <v>1</v>
      </c>
      <c r="BX566" s="5">
        <v>1</v>
      </c>
      <c r="BY566" s="5">
        <v>1</v>
      </c>
      <c r="BZ566" s="5">
        <v>1</v>
      </c>
      <c r="CA566" s="5">
        <v>1</v>
      </c>
      <c r="CB566" s="6" t="s">
        <v>98</v>
      </c>
      <c r="CC566" s="6" t="s">
        <v>96</v>
      </c>
      <c r="CD566" s="6" t="s">
        <v>98</v>
      </c>
      <c r="CE566" s="6" t="s">
        <v>96</v>
      </c>
      <c r="CF566" s="6" t="s">
        <v>96</v>
      </c>
      <c r="CG566" s="6" t="s">
        <v>96</v>
      </c>
      <c r="CH566" s="6" t="s">
        <v>96</v>
      </c>
      <c r="CI566" s="7" t="s">
        <v>98</v>
      </c>
      <c r="CJ566" s="5">
        <v>1</v>
      </c>
      <c r="CK566" s="5">
        <v>10</v>
      </c>
      <c r="CL566" s="5">
        <v>10</v>
      </c>
      <c r="CM566" s="5">
        <v>1</v>
      </c>
      <c r="CN566" s="5">
        <v>6</v>
      </c>
      <c r="CO566" s="5">
        <v>0</v>
      </c>
    </row>
    <row r="567" spans="1:93" x14ac:dyDescent="0.3">
      <c r="A567" s="2" t="s">
        <v>444</v>
      </c>
      <c r="B567" s="2" t="s">
        <v>788</v>
      </c>
      <c r="C567" s="2" t="s">
        <v>846</v>
      </c>
      <c r="D567" s="2" t="s">
        <v>848</v>
      </c>
      <c r="E567" s="6" t="s">
        <v>104</v>
      </c>
      <c r="F567" s="5">
        <v>231</v>
      </c>
      <c r="G567" s="5">
        <v>37</v>
      </c>
      <c r="H567" s="5">
        <v>0</v>
      </c>
      <c r="I567" s="5">
        <v>0</v>
      </c>
      <c r="J567" s="5">
        <v>10</v>
      </c>
      <c r="K567" s="5">
        <v>1</v>
      </c>
      <c r="L567" s="5">
        <v>1</v>
      </c>
      <c r="M567" s="5">
        <v>1</v>
      </c>
      <c r="N567" s="5">
        <v>24</v>
      </c>
      <c r="O567" s="5">
        <v>0</v>
      </c>
      <c r="P567" s="5">
        <v>0</v>
      </c>
      <c r="Q567" s="5">
        <v>0</v>
      </c>
      <c r="R567" s="5">
        <v>71</v>
      </c>
      <c r="S567" s="5">
        <v>20</v>
      </c>
      <c r="T567" s="5">
        <v>19</v>
      </c>
      <c r="U567" s="5">
        <v>4</v>
      </c>
      <c r="V567" s="5">
        <v>117</v>
      </c>
      <c r="W567" s="5">
        <v>0</v>
      </c>
      <c r="X567" s="5">
        <v>0</v>
      </c>
      <c r="Y567" s="5">
        <v>0</v>
      </c>
      <c r="Z567" s="6">
        <v>0</v>
      </c>
      <c r="AA567" s="6" t="s">
        <v>96</v>
      </c>
      <c r="AB567" s="6" t="s">
        <v>97</v>
      </c>
      <c r="AC567" s="7"/>
      <c r="AD567" s="7"/>
      <c r="AE567" s="9" t="s">
        <v>96</v>
      </c>
      <c r="AF567" s="7"/>
      <c r="AG567" s="7"/>
      <c r="AH567" s="7"/>
      <c r="AI567" s="7"/>
      <c r="AJ567" s="5">
        <v>200</v>
      </c>
      <c r="AK567" s="8">
        <v>0.64</v>
      </c>
      <c r="AL567" s="8">
        <v>0.3</v>
      </c>
      <c r="AM567" s="8">
        <v>0.06</v>
      </c>
      <c r="AN567" s="8">
        <v>0</v>
      </c>
      <c r="AO567" s="8">
        <v>0</v>
      </c>
      <c r="AP567" s="8">
        <v>0</v>
      </c>
      <c r="AQ567" s="8">
        <v>0</v>
      </c>
      <c r="AR567" s="8">
        <v>0</v>
      </c>
      <c r="AS567" s="8">
        <v>0</v>
      </c>
      <c r="AT567" s="8">
        <v>0</v>
      </c>
      <c r="AU567" s="5">
        <v>100</v>
      </c>
      <c r="AV567" s="5">
        <v>100</v>
      </c>
      <c r="AW567" s="5">
        <v>0</v>
      </c>
      <c r="AX567" s="5">
        <v>0</v>
      </c>
      <c r="AY567" s="5">
        <v>0</v>
      </c>
      <c r="AZ567" s="5">
        <v>0</v>
      </c>
      <c r="BA567" s="5">
        <v>0</v>
      </c>
      <c r="BB567" s="5">
        <v>0</v>
      </c>
      <c r="BC567" s="5">
        <v>0</v>
      </c>
      <c r="BD567" s="5">
        <v>100</v>
      </c>
      <c r="BE567" s="5">
        <v>100</v>
      </c>
      <c r="BF567" s="5">
        <v>100</v>
      </c>
      <c r="BG567" s="5">
        <v>100</v>
      </c>
      <c r="BH567" s="5">
        <v>0</v>
      </c>
      <c r="BI567" s="5">
        <v>0</v>
      </c>
      <c r="BJ567" s="5">
        <v>0</v>
      </c>
      <c r="BK567" s="5">
        <v>0</v>
      </c>
      <c r="BL567" s="5">
        <v>100</v>
      </c>
      <c r="BM567" s="5">
        <v>0</v>
      </c>
      <c r="BN567" s="5" t="s">
        <v>98</v>
      </c>
      <c r="BO567" s="5" t="s">
        <v>96</v>
      </c>
      <c r="BP567" s="5" t="s">
        <v>96</v>
      </c>
      <c r="BQ567" s="5">
        <v>2</v>
      </c>
      <c r="BR567" s="6" t="s">
        <v>97</v>
      </c>
      <c r="BS567" s="6" t="s">
        <v>97</v>
      </c>
      <c r="BT567" s="6" t="s">
        <v>97</v>
      </c>
      <c r="BU567" s="6" t="s">
        <v>97</v>
      </c>
      <c r="BV567" s="6" t="s">
        <v>97</v>
      </c>
      <c r="BW567" s="5">
        <v>1</v>
      </c>
      <c r="BX567" s="5">
        <v>1</v>
      </c>
      <c r="BY567" s="5">
        <v>1</v>
      </c>
      <c r="BZ567" s="5">
        <v>1</v>
      </c>
      <c r="CA567" s="5">
        <v>1</v>
      </c>
      <c r="CB567" s="6" t="s">
        <v>98</v>
      </c>
      <c r="CC567" s="6" t="s">
        <v>96</v>
      </c>
      <c r="CD567" s="6" t="s">
        <v>98</v>
      </c>
      <c r="CE567" s="6" t="s">
        <v>96</v>
      </c>
      <c r="CF567" s="6" t="s">
        <v>96</v>
      </c>
      <c r="CG567" s="6" t="s">
        <v>96</v>
      </c>
      <c r="CH567" s="6" t="s">
        <v>96</v>
      </c>
      <c r="CI567" s="7" t="s">
        <v>98</v>
      </c>
      <c r="CJ567" s="5">
        <v>1</v>
      </c>
      <c r="CK567" s="5">
        <v>10</v>
      </c>
      <c r="CL567" s="5">
        <v>10</v>
      </c>
      <c r="CM567" s="5">
        <v>1</v>
      </c>
      <c r="CN567" s="5">
        <v>6</v>
      </c>
      <c r="CO567" s="5">
        <v>0</v>
      </c>
    </row>
    <row r="568" spans="1:93" x14ac:dyDescent="0.3">
      <c r="A568" s="2" t="s">
        <v>444</v>
      </c>
      <c r="B568" s="2" t="s">
        <v>788</v>
      </c>
      <c r="C568" s="2" t="s">
        <v>846</v>
      </c>
      <c r="D568" s="2" t="s">
        <v>257</v>
      </c>
      <c r="E568" s="6" t="s">
        <v>95</v>
      </c>
      <c r="F568" s="5">
        <v>52</v>
      </c>
      <c r="G568" s="5">
        <v>8</v>
      </c>
      <c r="H568" s="5">
        <v>0</v>
      </c>
      <c r="I568" s="5">
        <v>0</v>
      </c>
      <c r="J568" s="5">
        <v>8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52</v>
      </c>
      <c r="S568" s="5">
        <v>0</v>
      </c>
      <c r="T568" s="5">
        <v>0</v>
      </c>
      <c r="U568" s="5">
        <v>0</v>
      </c>
      <c r="V568" s="5">
        <v>0</v>
      </c>
      <c r="W568" s="5">
        <v>0</v>
      </c>
      <c r="X568" s="5">
        <v>0</v>
      </c>
      <c r="Y568" s="5">
        <v>0</v>
      </c>
      <c r="Z568" s="6">
        <v>0</v>
      </c>
      <c r="AA568" s="6" t="s">
        <v>96</v>
      </c>
      <c r="AB568" s="6" t="s">
        <v>96</v>
      </c>
      <c r="AC568" s="7"/>
      <c r="AD568" s="7"/>
      <c r="AE568" s="7"/>
      <c r="AF568" s="7"/>
      <c r="AG568" s="7"/>
      <c r="AH568" s="7"/>
      <c r="AI568" s="6" t="s">
        <v>96</v>
      </c>
      <c r="AJ568" s="5"/>
      <c r="AK568" s="8">
        <v>0</v>
      </c>
      <c r="AL568" s="8">
        <v>0</v>
      </c>
      <c r="AM568" s="8">
        <v>1</v>
      </c>
      <c r="AN568" s="8">
        <v>0</v>
      </c>
      <c r="AO568" s="8">
        <v>0</v>
      </c>
      <c r="AP568" s="8">
        <v>0</v>
      </c>
      <c r="AQ568" s="8">
        <v>0</v>
      </c>
      <c r="AR568" s="8">
        <v>0</v>
      </c>
      <c r="AS568" s="8">
        <v>0</v>
      </c>
      <c r="AT568" s="8">
        <v>0</v>
      </c>
      <c r="AU568" s="5">
        <v>100</v>
      </c>
      <c r="AV568" s="5">
        <v>100</v>
      </c>
      <c r="AW568" s="5">
        <v>0</v>
      </c>
      <c r="AX568" s="5">
        <v>0</v>
      </c>
      <c r="AY568" s="5">
        <v>0</v>
      </c>
      <c r="AZ568" s="5">
        <v>0</v>
      </c>
      <c r="BA568" s="5">
        <v>0</v>
      </c>
      <c r="BB568" s="5">
        <v>100</v>
      </c>
      <c r="BC568" s="5">
        <v>0</v>
      </c>
      <c r="BD568" s="5">
        <v>0</v>
      </c>
      <c r="BE568" s="5">
        <v>100</v>
      </c>
      <c r="BF568" s="5">
        <v>100</v>
      </c>
      <c r="BG568" s="5">
        <v>0</v>
      </c>
      <c r="BH568" s="5">
        <v>100</v>
      </c>
      <c r="BI568" s="5">
        <v>75</v>
      </c>
      <c r="BJ568" s="5">
        <v>0</v>
      </c>
      <c r="BK568" s="5">
        <v>75</v>
      </c>
      <c r="BL568" s="5">
        <v>25</v>
      </c>
      <c r="BM568" s="5">
        <v>100</v>
      </c>
      <c r="BN568" s="5">
        <v>2</v>
      </c>
      <c r="BO568" s="5" t="s">
        <v>96</v>
      </c>
      <c r="BP568" s="5" t="s">
        <v>97</v>
      </c>
      <c r="BQ568" s="5" t="s">
        <v>98</v>
      </c>
      <c r="BR568" s="6" t="s">
        <v>97</v>
      </c>
      <c r="BS568" s="6" t="s">
        <v>97</v>
      </c>
      <c r="BT568" s="6" t="s">
        <v>97</v>
      </c>
      <c r="BU568" s="6" t="s">
        <v>97</v>
      </c>
      <c r="BV568" s="6" t="s">
        <v>97</v>
      </c>
      <c r="BW568" s="5">
        <v>1</v>
      </c>
      <c r="BX568" s="5">
        <v>1</v>
      </c>
      <c r="BY568" s="5">
        <v>1</v>
      </c>
      <c r="BZ568" s="5">
        <v>1</v>
      </c>
      <c r="CA568" s="5">
        <v>1</v>
      </c>
      <c r="CB568" s="6" t="s">
        <v>98</v>
      </c>
      <c r="CC568" s="6" t="s">
        <v>96</v>
      </c>
      <c r="CD568" s="6" t="s">
        <v>98</v>
      </c>
      <c r="CE568" s="6" t="s">
        <v>96</v>
      </c>
      <c r="CF568" s="6" t="s">
        <v>96</v>
      </c>
      <c r="CG568" s="6" t="s">
        <v>96</v>
      </c>
      <c r="CH568" s="6" t="s">
        <v>96</v>
      </c>
      <c r="CI568" s="7" t="s">
        <v>98</v>
      </c>
      <c r="CJ568" s="5">
        <v>1</v>
      </c>
      <c r="CK568" s="5">
        <v>10</v>
      </c>
      <c r="CL568" s="5">
        <v>10</v>
      </c>
      <c r="CM568" s="5">
        <v>0</v>
      </c>
      <c r="CN568" s="5">
        <v>6</v>
      </c>
      <c r="CO568" s="5">
        <v>1</v>
      </c>
    </row>
    <row r="569" spans="1:93" x14ac:dyDescent="0.3">
      <c r="A569" s="2" t="s">
        <v>849</v>
      </c>
      <c r="B569" s="2" t="s">
        <v>850</v>
      </c>
      <c r="C569" s="2" t="s">
        <v>851</v>
      </c>
      <c r="D569" s="2" t="s">
        <v>852</v>
      </c>
      <c r="E569" s="6" t="s">
        <v>104</v>
      </c>
      <c r="F569" s="5">
        <v>35</v>
      </c>
      <c r="G569" s="5">
        <v>4</v>
      </c>
      <c r="H569" s="5">
        <v>3</v>
      </c>
      <c r="I569" s="5">
        <v>4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35</v>
      </c>
      <c r="R569" s="5">
        <v>0</v>
      </c>
      <c r="S569" s="5">
        <v>0</v>
      </c>
      <c r="T569" s="5">
        <v>0</v>
      </c>
      <c r="U569" s="5">
        <v>0</v>
      </c>
      <c r="V569" s="5">
        <v>0</v>
      </c>
      <c r="W569" s="5">
        <v>0</v>
      </c>
      <c r="X569" s="5">
        <v>0</v>
      </c>
      <c r="Y569" s="5">
        <v>0</v>
      </c>
      <c r="Z569" s="5">
        <v>0</v>
      </c>
      <c r="AA569" s="6" t="s">
        <v>96</v>
      </c>
      <c r="AB569" s="6" t="s">
        <v>97</v>
      </c>
      <c r="AC569" s="7"/>
      <c r="AD569" s="7"/>
      <c r="AE569" s="9" t="s">
        <v>96</v>
      </c>
      <c r="AF569" s="7"/>
      <c r="AG569" s="7"/>
      <c r="AH569" s="7"/>
      <c r="AI569" s="7"/>
      <c r="AJ569" s="5">
        <v>5000</v>
      </c>
      <c r="AK569" s="8">
        <v>0</v>
      </c>
      <c r="AL569" s="8">
        <v>0</v>
      </c>
      <c r="AM569" s="8">
        <v>0</v>
      </c>
      <c r="AN569" s="8">
        <v>0</v>
      </c>
      <c r="AO569" s="8">
        <v>0</v>
      </c>
      <c r="AP569" s="8">
        <v>1</v>
      </c>
      <c r="AQ569" s="8">
        <v>0</v>
      </c>
      <c r="AR569" s="8">
        <v>0</v>
      </c>
      <c r="AS569" s="8">
        <v>0</v>
      </c>
      <c r="AT569" s="8">
        <v>0</v>
      </c>
      <c r="AU569" s="5">
        <v>0</v>
      </c>
      <c r="AV569" s="5">
        <v>0</v>
      </c>
      <c r="AW569" s="5">
        <v>100</v>
      </c>
      <c r="AX569" s="5">
        <v>0</v>
      </c>
      <c r="AY569" s="5">
        <v>0</v>
      </c>
      <c r="AZ569" s="5">
        <v>0</v>
      </c>
      <c r="BA569" s="5">
        <v>0</v>
      </c>
      <c r="BB569" s="5">
        <v>100</v>
      </c>
      <c r="BC569" s="5">
        <v>0</v>
      </c>
      <c r="BD569" s="5">
        <v>0</v>
      </c>
      <c r="BE569" s="5">
        <v>100</v>
      </c>
      <c r="BF569" s="5">
        <v>100</v>
      </c>
      <c r="BG569" s="5">
        <v>100</v>
      </c>
      <c r="BH569" s="5">
        <v>0</v>
      </c>
      <c r="BI569" s="5">
        <v>0</v>
      </c>
      <c r="BJ569" s="5">
        <v>0</v>
      </c>
      <c r="BK569" s="5">
        <v>0</v>
      </c>
      <c r="BL569" s="5">
        <v>100</v>
      </c>
      <c r="BM569" s="5">
        <v>100</v>
      </c>
      <c r="BN569" s="5">
        <v>2</v>
      </c>
      <c r="BO569" s="5" t="s">
        <v>96</v>
      </c>
      <c r="BP569" s="5" t="s">
        <v>97</v>
      </c>
      <c r="BQ569" s="5" t="s">
        <v>98</v>
      </c>
      <c r="BR569" s="6" t="s">
        <v>96</v>
      </c>
      <c r="BS569" s="6" t="s">
        <v>97</v>
      </c>
      <c r="BT569" s="6" t="s">
        <v>97</v>
      </c>
      <c r="BU569" s="6" t="s">
        <v>97</v>
      </c>
      <c r="BV569" s="6" t="s">
        <v>97</v>
      </c>
      <c r="BW569" s="5">
        <v>5</v>
      </c>
      <c r="BX569" s="5">
        <v>5</v>
      </c>
      <c r="BY569" s="5">
        <v>6</v>
      </c>
      <c r="BZ569" s="5">
        <v>7</v>
      </c>
      <c r="CA569" s="5">
        <v>7</v>
      </c>
      <c r="CB569" s="6" t="s">
        <v>96</v>
      </c>
      <c r="CC569" s="6" t="s">
        <v>96</v>
      </c>
      <c r="CD569" s="6" t="s">
        <v>96</v>
      </c>
      <c r="CE569" s="6" t="s">
        <v>96</v>
      </c>
      <c r="CF569" s="6" t="s">
        <v>96</v>
      </c>
      <c r="CG569" s="6" t="s">
        <v>97</v>
      </c>
      <c r="CH569" s="6" t="s">
        <v>97</v>
      </c>
      <c r="CI569" s="6" t="s">
        <v>97</v>
      </c>
      <c r="CJ569" s="5">
        <v>7</v>
      </c>
      <c r="CK569" s="5">
        <v>7</v>
      </c>
      <c r="CL569" s="5">
        <v>7</v>
      </c>
      <c r="CM569" s="5">
        <v>0</v>
      </c>
      <c r="CN569" s="5">
        <v>5</v>
      </c>
      <c r="CO569" s="5">
        <v>5</v>
      </c>
    </row>
    <row r="570" spans="1:93" x14ac:dyDescent="0.3">
      <c r="A570" s="2" t="s">
        <v>849</v>
      </c>
      <c r="B570" s="2" t="s">
        <v>850</v>
      </c>
      <c r="C570" s="2" t="s">
        <v>851</v>
      </c>
      <c r="D570" s="2" t="s">
        <v>853</v>
      </c>
      <c r="E570" s="6" t="s">
        <v>104</v>
      </c>
      <c r="F570" s="5">
        <v>60</v>
      </c>
      <c r="G570" s="5">
        <v>9</v>
      </c>
      <c r="H570" s="5">
        <v>4</v>
      </c>
      <c r="I570" s="5">
        <v>9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60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  <c r="AA570" s="6" t="s">
        <v>96</v>
      </c>
      <c r="AB570" s="6" t="s">
        <v>97</v>
      </c>
      <c r="AC570" s="6" t="s">
        <v>96</v>
      </c>
      <c r="AD570" s="6" t="s">
        <v>96</v>
      </c>
      <c r="AE570" s="7"/>
      <c r="AF570" s="9" t="s">
        <v>96</v>
      </c>
      <c r="AG570" s="7"/>
      <c r="AH570" s="7"/>
      <c r="AI570" s="7"/>
      <c r="AJ570" s="5">
        <v>5000</v>
      </c>
      <c r="AK570" s="8">
        <v>0</v>
      </c>
      <c r="AL570" s="8">
        <v>0</v>
      </c>
      <c r="AM570" s="8">
        <v>0</v>
      </c>
      <c r="AN570" s="8">
        <v>0</v>
      </c>
      <c r="AO570" s="8">
        <v>0.3</v>
      </c>
      <c r="AP570" s="8">
        <v>0.7</v>
      </c>
      <c r="AQ570" s="8">
        <v>0</v>
      </c>
      <c r="AR570" s="8">
        <v>0</v>
      </c>
      <c r="AS570" s="8">
        <v>0</v>
      </c>
      <c r="AT570" s="8">
        <v>0</v>
      </c>
      <c r="AU570" s="5">
        <v>0</v>
      </c>
      <c r="AV570" s="5">
        <v>0</v>
      </c>
      <c r="AW570" s="5">
        <v>0</v>
      </c>
      <c r="AX570" s="5">
        <v>100</v>
      </c>
      <c r="AY570" s="5">
        <v>0</v>
      </c>
      <c r="AZ570" s="5">
        <v>0</v>
      </c>
      <c r="BA570" s="5">
        <v>0</v>
      </c>
      <c r="BB570" s="5">
        <v>0</v>
      </c>
      <c r="BC570" s="5">
        <v>0</v>
      </c>
      <c r="BD570" s="5">
        <v>100</v>
      </c>
      <c r="BE570" s="5">
        <v>100</v>
      </c>
      <c r="BF570" s="5">
        <v>100</v>
      </c>
      <c r="BG570" s="5">
        <v>100</v>
      </c>
      <c r="BH570" s="5">
        <v>0</v>
      </c>
      <c r="BI570" s="5">
        <v>0</v>
      </c>
      <c r="BJ570" s="5">
        <v>0</v>
      </c>
      <c r="BK570" s="5">
        <v>0</v>
      </c>
      <c r="BL570" s="5">
        <v>100</v>
      </c>
      <c r="BM570" s="5">
        <v>100</v>
      </c>
      <c r="BN570" s="5">
        <v>2</v>
      </c>
      <c r="BO570" s="5" t="s">
        <v>96</v>
      </c>
      <c r="BP570" s="5" t="s">
        <v>97</v>
      </c>
      <c r="BQ570" s="5" t="s">
        <v>98</v>
      </c>
      <c r="BR570" s="6" t="s">
        <v>96</v>
      </c>
      <c r="BS570" s="6" t="s">
        <v>97</v>
      </c>
      <c r="BT570" s="6" t="s">
        <v>97</v>
      </c>
      <c r="BU570" s="6" t="s">
        <v>97</v>
      </c>
      <c r="BV570" s="6" t="s">
        <v>97</v>
      </c>
      <c r="BW570" s="5">
        <v>5</v>
      </c>
      <c r="BX570" s="5">
        <v>5</v>
      </c>
      <c r="BY570" s="5">
        <v>12</v>
      </c>
      <c r="BZ570" s="5">
        <v>7</v>
      </c>
      <c r="CA570" s="5">
        <v>11</v>
      </c>
      <c r="CB570" s="6" t="s">
        <v>96</v>
      </c>
      <c r="CC570" s="6" t="s">
        <v>96</v>
      </c>
      <c r="CD570" s="6" t="s">
        <v>96</v>
      </c>
      <c r="CE570" s="6" t="s">
        <v>96</v>
      </c>
      <c r="CF570" s="6" t="s">
        <v>96</v>
      </c>
      <c r="CG570" s="6" t="s">
        <v>97</v>
      </c>
      <c r="CH570" s="6" t="s">
        <v>97</v>
      </c>
      <c r="CI570" s="6" t="s">
        <v>97</v>
      </c>
      <c r="CJ570" s="5">
        <v>12</v>
      </c>
      <c r="CK570" s="5">
        <v>12</v>
      </c>
      <c r="CL570" s="5">
        <v>12</v>
      </c>
      <c r="CM570" s="5">
        <v>0</v>
      </c>
      <c r="CN570" s="5">
        <v>5</v>
      </c>
      <c r="CO570" s="5">
        <v>5</v>
      </c>
    </row>
    <row r="571" spans="1:93" x14ac:dyDescent="0.3">
      <c r="A571" s="2" t="s">
        <v>849</v>
      </c>
      <c r="B571" s="2" t="s">
        <v>850</v>
      </c>
      <c r="C571" s="2" t="s">
        <v>854</v>
      </c>
      <c r="D571" s="2" t="s">
        <v>108</v>
      </c>
      <c r="E571" s="6" t="s">
        <v>102</v>
      </c>
      <c r="F571" s="5">
        <v>400</v>
      </c>
      <c r="G571" s="5">
        <v>40</v>
      </c>
      <c r="H571" s="5">
        <v>0</v>
      </c>
      <c r="I571" s="5">
        <v>0</v>
      </c>
      <c r="J571" s="5">
        <v>16</v>
      </c>
      <c r="K571" s="5">
        <v>12</v>
      </c>
      <c r="L571" s="5">
        <v>4</v>
      </c>
      <c r="M571" s="5">
        <v>0</v>
      </c>
      <c r="N571" s="5">
        <v>8</v>
      </c>
      <c r="O571" s="5">
        <v>0</v>
      </c>
      <c r="P571" s="5">
        <v>0</v>
      </c>
      <c r="Q571" s="5">
        <v>0</v>
      </c>
      <c r="R571" s="5">
        <v>180</v>
      </c>
      <c r="S571" s="5">
        <v>120</v>
      </c>
      <c r="T571" s="5">
        <v>30</v>
      </c>
      <c r="U571" s="5">
        <v>0</v>
      </c>
      <c r="V571" s="5">
        <v>70</v>
      </c>
      <c r="W571" s="5">
        <v>0</v>
      </c>
      <c r="X571" s="5">
        <v>0</v>
      </c>
      <c r="Y571" s="5">
        <v>0</v>
      </c>
      <c r="Z571" s="5">
        <v>0</v>
      </c>
      <c r="AA571" s="6" t="s">
        <v>96</v>
      </c>
      <c r="AB571" s="6" t="s">
        <v>96</v>
      </c>
      <c r="AC571" s="7"/>
      <c r="AD571" s="7"/>
      <c r="AE571" s="7"/>
      <c r="AF571" s="7"/>
      <c r="AG571" s="7"/>
      <c r="AH571" s="7"/>
      <c r="AI571" s="6" t="s">
        <v>96</v>
      </c>
      <c r="AJ571" s="5"/>
      <c r="AK571" s="8">
        <v>0.2</v>
      </c>
      <c r="AL571" s="8">
        <v>0.8</v>
      </c>
      <c r="AM571" s="8">
        <v>0</v>
      </c>
      <c r="AN571" s="8">
        <v>0</v>
      </c>
      <c r="AO571" s="8">
        <v>0</v>
      </c>
      <c r="AP571" s="8">
        <v>0</v>
      </c>
      <c r="AQ571" s="8">
        <v>0</v>
      </c>
      <c r="AR571" s="8">
        <v>0</v>
      </c>
      <c r="AS571" s="8">
        <v>0</v>
      </c>
      <c r="AT571" s="8">
        <v>0</v>
      </c>
      <c r="AU571" s="5">
        <v>100</v>
      </c>
      <c r="AV571" s="5">
        <v>50</v>
      </c>
      <c r="AW571" s="5">
        <v>5</v>
      </c>
      <c r="AX571" s="5">
        <v>35</v>
      </c>
      <c r="AY571" s="5">
        <v>10</v>
      </c>
      <c r="AZ571" s="5">
        <v>0</v>
      </c>
      <c r="BA571" s="5">
        <v>0</v>
      </c>
      <c r="BB571" s="5">
        <v>10</v>
      </c>
      <c r="BC571" s="5">
        <v>0</v>
      </c>
      <c r="BD571" s="5">
        <v>90</v>
      </c>
      <c r="BE571" s="5">
        <v>100</v>
      </c>
      <c r="BF571" s="5">
        <v>70</v>
      </c>
      <c r="BG571" s="5">
        <v>100</v>
      </c>
      <c r="BH571" s="5">
        <v>100</v>
      </c>
      <c r="BI571" s="5">
        <v>2</v>
      </c>
      <c r="BJ571" s="5">
        <v>0</v>
      </c>
      <c r="BK571" s="5">
        <v>2</v>
      </c>
      <c r="BL571" s="5">
        <v>98</v>
      </c>
      <c r="BM571" s="5">
        <v>50</v>
      </c>
      <c r="BN571" s="5">
        <v>5</v>
      </c>
      <c r="BO571" s="5" t="s">
        <v>97</v>
      </c>
      <c r="BP571" s="5" t="s">
        <v>96</v>
      </c>
      <c r="BQ571" s="5">
        <v>5</v>
      </c>
      <c r="BR571" s="6" t="s">
        <v>97</v>
      </c>
      <c r="BS571" s="6" t="s">
        <v>97</v>
      </c>
      <c r="BT571" s="6" t="s">
        <v>97</v>
      </c>
      <c r="BU571" s="6" t="s">
        <v>97</v>
      </c>
      <c r="BV571" s="6" t="s">
        <v>97</v>
      </c>
      <c r="BW571" s="5">
        <v>0</v>
      </c>
      <c r="BX571" s="5">
        <v>0</v>
      </c>
      <c r="BY571" s="5">
        <v>0</v>
      </c>
      <c r="BZ571" s="5">
        <v>0</v>
      </c>
      <c r="CA571" s="5">
        <v>9</v>
      </c>
      <c r="CB571" s="6" t="s">
        <v>98</v>
      </c>
      <c r="CC571" s="6" t="s">
        <v>98</v>
      </c>
      <c r="CD571" s="6" t="s">
        <v>98</v>
      </c>
      <c r="CE571" s="6" t="s">
        <v>98</v>
      </c>
      <c r="CF571" s="6" t="s">
        <v>96</v>
      </c>
      <c r="CG571" s="6" t="s">
        <v>96</v>
      </c>
      <c r="CH571" s="6" t="s">
        <v>96</v>
      </c>
      <c r="CI571" s="6" t="s">
        <v>97</v>
      </c>
      <c r="CJ571" s="5">
        <v>0</v>
      </c>
      <c r="CK571" s="5">
        <v>5</v>
      </c>
      <c r="CL571" s="5">
        <v>9</v>
      </c>
      <c r="CM571" s="5">
        <v>0</v>
      </c>
      <c r="CN571" s="5">
        <v>9</v>
      </c>
      <c r="CO571" s="5">
        <v>0</v>
      </c>
    </row>
    <row r="572" spans="1:93" x14ac:dyDescent="0.3">
      <c r="A572" s="2" t="s">
        <v>849</v>
      </c>
      <c r="B572" s="2" t="s">
        <v>850</v>
      </c>
      <c r="C572" s="2" t="s">
        <v>855</v>
      </c>
      <c r="D572" s="2" t="s">
        <v>856</v>
      </c>
      <c r="E572" s="6" t="s">
        <v>104</v>
      </c>
      <c r="F572" s="5">
        <v>115</v>
      </c>
      <c r="G572" s="5">
        <v>11</v>
      </c>
      <c r="H572" s="5">
        <v>1</v>
      </c>
      <c r="I572" s="5">
        <v>3</v>
      </c>
      <c r="J572" s="5">
        <v>8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15</v>
      </c>
      <c r="R572" s="5">
        <v>100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3</v>
      </c>
      <c r="Z572" s="5">
        <v>15</v>
      </c>
      <c r="AA572" s="6" t="s">
        <v>97</v>
      </c>
      <c r="AB572" s="6" t="s">
        <v>97</v>
      </c>
      <c r="AC572" s="7"/>
      <c r="AD572" s="7"/>
      <c r="AE572" s="9" t="s">
        <v>96</v>
      </c>
      <c r="AF572" s="9" t="s">
        <v>96</v>
      </c>
      <c r="AG572" s="7"/>
      <c r="AH572" s="7"/>
      <c r="AI572" s="7"/>
      <c r="AJ572" s="5">
        <v>1500</v>
      </c>
      <c r="AK572" s="8">
        <v>0</v>
      </c>
      <c r="AL572" s="8">
        <v>0</v>
      </c>
      <c r="AM572" s="8">
        <v>0.5</v>
      </c>
      <c r="AN572" s="8">
        <v>0</v>
      </c>
      <c r="AO572" s="8">
        <v>0</v>
      </c>
      <c r="AP572" s="8">
        <v>0</v>
      </c>
      <c r="AQ572" s="8">
        <v>0.5</v>
      </c>
      <c r="AR572" s="8">
        <v>0</v>
      </c>
      <c r="AS572" s="8">
        <v>0</v>
      </c>
      <c r="AT572" s="8">
        <v>0</v>
      </c>
      <c r="AU572" s="5">
        <v>0</v>
      </c>
      <c r="AV572" s="5">
        <v>0</v>
      </c>
      <c r="AW572" s="5">
        <v>25</v>
      </c>
      <c r="AX572" s="5">
        <v>75</v>
      </c>
      <c r="AY572" s="5">
        <v>0</v>
      </c>
      <c r="AZ572" s="5">
        <v>0</v>
      </c>
      <c r="BA572" s="5">
        <v>0</v>
      </c>
      <c r="BB572" s="5">
        <v>0</v>
      </c>
      <c r="BC572" s="5">
        <v>0</v>
      </c>
      <c r="BD572" s="5">
        <v>100</v>
      </c>
      <c r="BE572" s="5">
        <v>100</v>
      </c>
      <c r="BF572" s="5">
        <v>50</v>
      </c>
      <c r="BG572" s="5">
        <v>0</v>
      </c>
      <c r="BH572" s="5">
        <v>0</v>
      </c>
      <c r="BI572" s="5">
        <v>0</v>
      </c>
      <c r="BJ572" s="5">
        <v>0</v>
      </c>
      <c r="BK572" s="5">
        <v>0</v>
      </c>
      <c r="BL572" s="5">
        <v>100</v>
      </c>
      <c r="BM572" s="5">
        <v>0</v>
      </c>
      <c r="BN572" s="5" t="s">
        <v>98</v>
      </c>
      <c r="BO572" s="5" t="s">
        <v>97</v>
      </c>
      <c r="BP572" s="5" t="s">
        <v>97</v>
      </c>
      <c r="BQ572" s="5" t="s">
        <v>98</v>
      </c>
      <c r="BR572" s="6" t="s">
        <v>96</v>
      </c>
      <c r="BS572" s="6" t="s">
        <v>97</v>
      </c>
      <c r="BT572" s="6" t="s">
        <v>97</v>
      </c>
      <c r="BU572" s="6" t="s">
        <v>97</v>
      </c>
      <c r="BV572" s="6" t="s">
        <v>97</v>
      </c>
      <c r="BW572" s="5">
        <v>1</v>
      </c>
      <c r="BX572" s="5">
        <v>2.5</v>
      </c>
      <c r="BY572" s="5">
        <v>2.5</v>
      </c>
      <c r="BZ572" s="5">
        <v>2</v>
      </c>
      <c r="CA572" s="5">
        <v>3</v>
      </c>
      <c r="CB572" s="6" t="s">
        <v>96</v>
      </c>
      <c r="CC572" s="6" t="s">
        <v>96</v>
      </c>
      <c r="CD572" s="6" t="s">
        <v>96</v>
      </c>
      <c r="CE572" s="6" t="s">
        <v>96</v>
      </c>
      <c r="CF572" s="6" t="s">
        <v>96</v>
      </c>
      <c r="CG572" s="6" t="s">
        <v>97</v>
      </c>
      <c r="CH572" s="6" t="s">
        <v>97</v>
      </c>
      <c r="CI572" s="6" t="s">
        <v>97</v>
      </c>
      <c r="CJ572" s="5">
        <v>3</v>
      </c>
      <c r="CK572" s="5">
        <v>3</v>
      </c>
      <c r="CL572" s="5">
        <v>3</v>
      </c>
      <c r="CM572" s="5">
        <v>0.1</v>
      </c>
      <c r="CN572" s="5">
        <v>2</v>
      </c>
      <c r="CO572" s="5">
        <v>2</v>
      </c>
    </row>
    <row r="573" spans="1:93" x14ac:dyDescent="0.3">
      <c r="A573" s="2" t="s">
        <v>849</v>
      </c>
      <c r="B573" s="2" t="s">
        <v>850</v>
      </c>
      <c r="C573" s="2" t="s">
        <v>855</v>
      </c>
      <c r="D573" s="2" t="s">
        <v>857</v>
      </c>
      <c r="E573" s="6" t="s">
        <v>102</v>
      </c>
      <c r="F573" s="5">
        <v>120</v>
      </c>
      <c r="G573" s="5">
        <v>11</v>
      </c>
      <c r="H573" s="5">
        <v>0</v>
      </c>
      <c r="I573" s="5">
        <v>0</v>
      </c>
      <c r="J573" s="5">
        <v>7</v>
      </c>
      <c r="K573" s="5">
        <v>1</v>
      </c>
      <c r="L573" s="5">
        <v>1</v>
      </c>
      <c r="M573" s="5">
        <v>2</v>
      </c>
      <c r="N573" s="5">
        <v>0</v>
      </c>
      <c r="O573" s="5">
        <v>0</v>
      </c>
      <c r="P573" s="5">
        <v>0</v>
      </c>
      <c r="Q573" s="5">
        <v>0</v>
      </c>
      <c r="R573" s="5">
        <v>80</v>
      </c>
      <c r="S573" s="5">
        <v>20</v>
      </c>
      <c r="T573" s="5">
        <v>10</v>
      </c>
      <c r="U573" s="5">
        <v>10</v>
      </c>
      <c r="V573" s="5">
        <v>0</v>
      </c>
      <c r="W573" s="5">
        <v>0</v>
      </c>
      <c r="X573" s="5">
        <v>0</v>
      </c>
      <c r="Y573" s="5">
        <v>0</v>
      </c>
      <c r="Z573" s="5">
        <v>0</v>
      </c>
      <c r="AA573" s="6" t="s">
        <v>96</v>
      </c>
      <c r="AB573" s="6" t="s">
        <v>96</v>
      </c>
      <c r="AC573" s="7"/>
      <c r="AD573" s="7"/>
      <c r="AE573" s="7"/>
      <c r="AF573" s="7"/>
      <c r="AG573" s="7"/>
      <c r="AH573" s="7"/>
      <c r="AI573" s="6" t="s">
        <v>96</v>
      </c>
      <c r="AJ573" s="5"/>
      <c r="AK573" s="8">
        <v>1</v>
      </c>
      <c r="AL573" s="8">
        <v>0</v>
      </c>
      <c r="AM573" s="8">
        <v>0</v>
      </c>
      <c r="AN573" s="8">
        <v>0</v>
      </c>
      <c r="AO573" s="8">
        <v>0</v>
      </c>
      <c r="AP573" s="8">
        <v>0</v>
      </c>
      <c r="AQ573" s="8">
        <v>0</v>
      </c>
      <c r="AR573" s="8">
        <v>0</v>
      </c>
      <c r="AS573" s="8">
        <v>0</v>
      </c>
      <c r="AT573" s="8">
        <v>0</v>
      </c>
      <c r="AU573" s="5">
        <v>100</v>
      </c>
      <c r="AV573" s="5">
        <v>50</v>
      </c>
      <c r="AW573" s="5">
        <v>25</v>
      </c>
      <c r="AX573" s="5">
        <v>25</v>
      </c>
      <c r="AY573" s="5">
        <v>0</v>
      </c>
      <c r="AZ573" s="5">
        <v>100</v>
      </c>
      <c r="BA573" s="5">
        <v>50</v>
      </c>
      <c r="BB573" s="5">
        <v>30</v>
      </c>
      <c r="BC573" s="5">
        <v>0</v>
      </c>
      <c r="BD573" s="5">
        <v>20</v>
      </c>
      <c r="BE573" s="5">
        <v>100</v>
      </c>
      <c r="BF573" s="5">
        <v>100</v>
      </c>
      <c r="BG573" s="5">
        <v>100</v>
      </c>
      <c r="BH573" s="5">
        <v>100</v>
      </c>
      <c r="BI573" s="5">
        <v>60</v>
      </c>
      <c r="BJ573" s="5">
        <v>0</v>
      </c>
      <c r="BK573" s="5">
        <v>60</v>
      </c>
      <c r="BL573" s="5">
        <v>40</v>
      </c>
      <c r="BM573" s="5">
        <v>25</v>
      </c>
      <c r="BN573" s="5">
        <v>2</v>
      </c>
      <c r="BO573" s="5" t="s">
        <v>96</v>
      </c>
      <c r="BP573" s="5" t="s">
        <v>96</v>
      </c>
      <c r="BQ573" s="5">
        <v>4</v>
      </c>
      <c r="BR573" s="6" t="s">
        <v>97</v>
      </c>
      <c r="BS573" s="6" t="s">
        <v>97</v>
      </c>
      <c r="BT573" s="6" t="s">
        <v>97</v>
      </c>
      <c r="BU573" s="6" t="s">
        <v>97</v>
      </c>
      <c r="BV573" s="6" t="s">
        <v>97</v>
      </c>
      <c r="BW573" s="5">
        <v>1</v>
      </c>
      <c r="BX573" s="5">
        <v>0.5</v>
      </c>
      <c r="BY573" s="5">
        <v>0.5</v>
      </c>
      <c r="BZ573" s="5">
        <v>0.2</v>
      </c>
      <c r="CA573" s="5">
        <v>2</v>
      </c>
      <c r="CB573" s="6" t="s">
        <v>96</v>
      </c>
      <c r="CC573" s="6" t="s">
        <v>97</v>
      </c>
      <c r="CD573" s="6" t="s">
        <v>97</v>
      </c>
      <c r="CE573" s="6" t="s">
        <v>97</v>
      </c>
      <c r="CF573" s="6" t="s">
        <v>97</v>
      </c>
      <c r="CG573" s="6" t="s">
        <v>97</v>
      </c>
      <c r="CH573" s="6" t="s">
        <v>97</v>
      </c>
      <c r="CI573" s="6" t="s">
        <v>97</v>
      </c>
      <c r="CJ573" s="5">
        <v>1.2</v>
      </c>
      <c r="CK573" s="5">
        <v>1.2</v>
      </c>
      <c r="CL573" s="5">
        <v>1.2</v>
      </c>
      <c r="CM573" s="5">
        <v>0.3</v>
      </c>
      <c r="CN573" s="5">
        <v>0.3</v>
      </c>
      <c r="CO573" s="5">
        <v>0.3</v>
      </c>
    </row>
    <row r="574" spans="1:93" x14ac:dyDescent="0.3">
      <c r="A574" s="2" t="s">
        <v>849</v>
      </c>
      <c r="B574" s="2" t="s">
        <v>850</v>
      </c>
      <c r="C574" s="2" t="s">
        <v>855</v>
      </c>
      <c r="D574" s="2" t="s">
        <v>858</v>
      </c>
      <c r="E574" s="6" t="s">
        <v>102</v>
      </c>
      <c r="F574" s="5">
        <v>60</v>
      </c>
      <c r="G574" s="5">
        <v>3</v>
      </c>
      <c r="H574" s="5">
        <v>0</v>
      </c>
      <c r="I574" s="5">
        <v>0</v>
      </c>
      <c r="J574" s="5">
        <v>2</v>
      </c>
      <c r="K574" s="5">
        <v>1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34</v>
      </c>
      <c r="S574" s="5">
        <v>26</v>
      </c>
      <c r="T574" s="5">
        <v>0</v>
      </c>
      <c r="U574" s="5">
        <v>0</v>
      </c>
      <c r="V574" s="5">
        <v>0</v>
      </c>
      <c r="W574" s="5">
        <v>0</v>
      </c>
      <c r="X574" s="5">
        <v>0</v>
      </c>
      <c r="Y574" s="5">
        <v>0</v>
      </c>
      <c r="Z574" s="5">
        <v>0</v>
      </c>
      <c r="AA574" s="6" t="s">
        <v>96</v>
      </c>
      <c r="AB574" s="6" t="s">
        <v>97</v>
      </c>
      <c r="AC574" s="7"/>
      <c r="AD574" s="7"/>
      <c r="AE574" s="7"/>
      <c r="AF574" s="7"/>
      <c r="AG574" s="7"/>
      <c r="AH574" s="7"/>
      <c r="AI574" s="6" t="s">
        <v>96</v>
      </c>
      <c r="AJ574" s="5"/>
      <c r="AK574" s="8">
        <v>1</v>
      </c>
      <c r="AL574" s="8">
        <v>0</v>
      </c>
      <c r="AM574" s="8">
        <v>0</v>
      </c>
      <c r="AN574" s="8">
        <v>0</v>
      </c>
      <c r="AO574" s="8">
        <v>0</v>
      </c>
      <c r="AP574" s="8">
        <v>0</v>
      </c>
      <c r="AQ574" s="8">
        <v>0</v>
      </c>
      <c r="AR574" s="8">
        <v>0</v>
      </c>
      <c r="AS574" s="8">
        <v>0</v>
      </c>
      <c r="AT574" s="8">
        <v>0</v>
      </c>
      <c r="AU574" s="5">
        <v>100</v>
      </c>
      <c r="AV574" s="5">
        <v>100</v>
      </c>
      <c r="AW574" s="5">
        <v>0</v>
      </c>
      <c r="AX574" s="5">
        <v>0</v>
      </c>
      <c r="AY574" s="5">
        <v>0</v>
      </c>
      <c r="AZ574" s="5">
        <v>100</v>
      </c>
      <c r="BA574" s="5">
        <v>30</v>
      </c>
      <c r="BB574" s="5">
        <v>30</v>
      </c>
      <c r="BC574" s="5">
        <v>0</v>
      </c>
      <c r="BD574" s="5">
        <v>40</v>
      </c>
      <c r="BE574" s="5">
        <v>100</v>
      </c>
      <c r="BF574" s="5">
        <v>100</v>
      </c>
      <c r="BG574" s="5">
        <v>100</v>
      </c>
      <c r="BH574" s="5">
        <v>100</v>
      </c>
      <c r="BI574" s="5">
        <v>60</v>
      </c>
      <c r="BJ574" s="5">
        <v>0</v>
      </c>
      <c r="BK574" s="5">
        <v>60</v>
      </c>
      <c r="BL574" s="5">
        <v>40</v>
      </c>
      <c r="BM574" s="5">
        <v>25</v>
      </c>
      <c r="BN574" s="5">
        <v>2</v>
      </c>
      <c r="BO574" s="5" t="s">
        <v>96</v>
      </c>
      <c r="BP574" s="5" t="s">
        <v>96</v>
      </c>
      <c r="BQ574" s="5">
        <v>4</v>
      </c>
      <c r="BR574" s="6" t="s">
        <v>96</v>
      </c>
      <c r="BS574" s="6" t="s">
        <v>97</v>
      </c>
      <c r="BT574" s="6" t="s">
        <v>97</v>
      </c>
      <c r="BU574" s="6" t="s">
        <v>97</v>
      </c>
      <c r="BV574" s="6" t="s">
        <v>97</v>
      </c>
      <c r="BW574" s="5">
        <v>1</v>
      </c>
      <c r="BX574" s="5">
        <v>1.5</v>
      </c>
      <c r="BY574" s="5">
        <v>1.5</v>
      </c>
      <c r="BZ574" s="5">
        <v>2.5</v>
      </c>
      <c r="CA574" s="5">
        <v>0.3</v>
      </c>
      <c r="CB574" s="6" t="s">
        <v>96</v>
      </c>
      <c r="CC574" s="6" t="s">
        <v>97</v>
      </c>
      <c r="CD574" s="6" t="s">
        <v>97</v>
      </c>
      <c r="CE574" s="6" t="s">
        <v>97</v>
      </c>
      <c r="CF574" s="6" t="s">
        <v>97</v>
      </c>
      <c r="CG574" s="6" t="s">
        <v>97</v>
      </c>
      <c r="CH574" s="6" t="s">
        <v>97</v>
      </c>
      <c r="CI574" s="6" t="s">
        <v>97</v>
      </c>
      <c r="CJ574" s="5">
        <v>1.3</v>
      </c>
      <c r="CK574" s="5">
        <v>1.3</v>
      </c>
      <c r="CL574" s="5">
        <v>1.3</v>
      </c>
      <c r="CM574" s="5">
        <v>0.7</v>
      </c>
      <c r="CN574" s="5">
        <v>1</v>
      </c>
      <c r="CO574" s="5">
        <v>1</v>
      </c>
    </row>
    <row r="575" spans="1:93" x14ac:dyDescent="0.3">
      <c r="A575" s="2" t="s">
        <v>849</v>
      </c>
      <c r="B575" s="2" t="s">
        <v>850</v>
      </c>
      <c r="C575" s="2" t="s">
        <v>855</v>
      </c>
      <c r="D575" s="2" t="s">
        <v>859</v>
      </c>
      <c r="E575" s="6" t="s">
        <v>102</v>
      </c>
      <c r="F575" s="5">
        <v>110</v>
      </c>
      <c r="G575" s="5">
        <v>7</v>
      </c>
      <c r="H575" s="5">
        <v>0</v>
      </c>
      <c r="I575" s="5">
        <v>0</v>
      </c>
      <c r="J575" s="5">
        <v>7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110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6" t="s">
        <v>96</v>
      </c>
      <c r="AB575" s="6" t="s">
        <v>96</v>
      </c>
      <c r="AC575" s="7"/>
      <c r="AD575" s="7"/>
      <c r="AE575" s="7"/>
      <c r="AF575" s="7"/>
      <c r="AG575" s="7"/>
      <c r="AH575" s="7"/>
      <c r="AI575" s="6" t="s">
        <v>96</v>
      </c>
      <c r="AJ575" s="5"/>
      <c r="AK575" s="8">
        <v>1</v>
      </c>
      <c r="AL575" s="8">
        <v>0</v>
      </c>
      <c r="AM575" s="8">
        <v>0</v>
      </c>
      <c r="AN575" s="8">
        <v>0</v>
      </c>
      <c r="AO575" s="8">
        <v>0</v>
      </c>
      <c r="AP575" s="8">
        <v>0</v>
      </c>
      <c r="AQ575" s="8">
        <v>0</v>
      </c>
      <c r="AR575" s="8">
        <v>0</v>
      </c>
      <c r="AS575" s="8">
        <v>0</v>
      </c>
      <c r="AT575" s="8">
        <v>0</v>
      </c>
      <c r="AU575" s="5">
        <v>100</v>
      </c>
      <c r="AV575" s="5">
        <v>50</v>
      </c>
      <c r="AW575" s="5">
        <v>25</v>
      </c>
      <c r="AX575" s="5">
        <v>25</v>
      </c>
      <c r="AY575" s="5">
        <v>0</v>
      </c>
      <c r="AZ575" s="5">
        <v>100</v>
      </c>
      <c r="BA575" s="5">
        <v>50</v>
      </c>
      <c r="BB575" s="5">
        <v>30</v>
      </c>
      <c r="BC575" s="5">
        <v>0</v>
      </c>
      <c r="BD575" s="5">
        <v>20</v>
      </c>
      <c r="BE575" s="5">
        <v>100</v>
      </c>
      <c r="BF575" s="5">
        <v>100</v>
      </c>
      <c r="BG575" s="5">
        <v>100</v>
      </c>
      <c r="BH575" s="5">
        <v>100</v>
      </c>
      <c r="BI575" s="5">
        <v>60</v>
      </c>
      <c r="BJ575" s="5">
        <v>0</v>
      </c>
      <c r="BK575" s="5">
        <v>60</v>
      </c>
      <c r="BL575" s="5">
        <v>40</v>
      </c>
      <c r="BM575" s="5">
        <v>25</v>
      </c>
      <c r="BN575" s="5">
        <v>2</v>
      </c>
      <c r="BO575" s="5" t="s">
        <v>96</v>
      </c>
      <c r="BP575" s="5" t="s">
        <v>96</v>
      </c>
      <c r="BQ575" s="5">
        <v>4</v>
      </c>
      <c r="BR575" s="6" t="s">
        <v>97</v>
      </c>
      <c r="BS575" s="6" t="s">
        <v>97</v>
      </c>
      <c r="BT575" s="6" t="s">
        <v>97</v>
      </c>
      <c r="BU575" s="6" t="s">
        <v>97</v>
      </c>
      <c r="BV575" s="6" t="s">
        <v>97</v>
      </c>
      <c r="BW575" s="5">
        <v>1</v>
      </c>
      <c r="BX575" s="5">
        <v>0.8</v>
      </c>
      <c r="BY575" s="5">
        <v>0.8</v>
      </c>
      <c r="BZ575" s="5">
        <v>0.5</v>
      </c>
      <c r="CA575" s="5">
        <v>2</v>
      </c>
      <c r="CB575" s="6" t="s">
        <v>96</v>
      </c>
      <c r="CC575" s="6" t="s">
        <v>97</v>
      </c>
      <c r="CD575" s="6" t="s">
        <v>97</v>
      </c>
      <c r="CE575" s="6" t="s">
        <v>97</v>
      </c>
      <c r="CF575" s="6" t="s">
        <v>97</v>
      </c>
      <c r="CG575" s="6" t="s">
        <v>97</v>
      </c>
      <c r="CH575" s="6" t="s">
        <v>97</v>
      </c>
      <c r="CI575" s="6" t="s">
        <v>97</v>
      </c>
      <c r="CJ575" s="5">
        <v>1</v>
      </c>
      <c r="CK575" s="5">
        <v>1</v>
      </c>
      <c r="CL575" s="5">
        <v>1</v>
      </c>
      <c r="CM575" s="5">
        <v>0.7</v>
      </c>
      <c r="CN575" s="5">
        <v>1</v>
      </c>
      <c r="CO575" s="5">
        <v>0</v>
      </c>
    </row>
    <row r="576" spans="1:93" x14ac:dyDescent="0.3">
      <c r="A576" s="2" t="s">
        <v>849</v>
      </c>
      <c r="B576" s="2" t="s">
        <v>850</v>
      </c>
      <c r="C576" s="2" t="s">
        <v>855</v>
      </c>
      <c r="D576" s="2" t="s">
        <v>860</v>
      </c>
      <c r="E576" s="6" t="s">
        <v>102</v>
      </c>
      <c r="F576" s="5">
        <v>364</v>
      </c>
      <c r="G576" s="5">
        <v>23</v>
      </c>
      <c r="H576" s="5">
        <v>1</v>
      </c>
      <c r="I576" s="5">
        <v>8</v>
      </c>
      <c r="J576" s="5">
        <v>11</v>
      </c>
      <c r="K576" s="5">
        <v>4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14</v>
      </c>
      <c r="R576" s="5">
        <v>280</v>
      </c>
      <c r="S576" s="5">
        <v>70</v>
      </c>
      <c r="T576" s="5">
        <v>0</v>
      </c>
      <c r="U576" s="5">
        <v>0</v>
      </c>
      <c r="V576" s="5">
        <v>0</v>
      </c>
      <c r="W576" s="5">
        <v>0</v>
      </c>
      <c r="X576" s="5">
        <v>0</v>
      </c>
      <c r="Y576" s="5">
        <v>8</v>
      </c>
      <c r="Z576" s="5">
        <v>14</v>
      </c>
      <c r="AA576" s="6" t="s">
        <v>96</v>
      </c>
      <c r="AB576" s="6" t="s">
        <v>97</v>
      </c>
      <c r="AC576" s="7"/>
      <c r="AD576" s="7"/>
      <c r="AE576" s="7"/>
      <c r="AF576" s="7"/>
      <c r="AG576" s="7"/>
      <c r="AH576" s="7"/>
      <c r="AI576" s="6" t="s">
        <v>96</v>
      </c>
      <c r="AJ576" s="5"/>
      <c r="AK576" s="8">
        <v>0</v>
      </c>
      <c r="AL576" s="8">
        <v>0.1</v>
      </c>
      <c r="AM576" s="8">
        <v>0.9</v>
      </c>
      <c r="AN576" s="8">
        <v>0</v>
      </c>
      <c r="AO576" s="8">
        <v>0</v>
      </c>
      <c r="AP576" s="8">
        <v>0</v>
      </c>
      <c r="AQ576" s="8">
        <v>0</v>
      </c>
      <c r="AR576" s="8">
        <v>0</v>
      </c>
      <c r="AS576" s="8">
        <v>0</v>
      </c>
      <c r="AT576" s="8">
        <v>0</v>
      </c>
      <c r="AU576" s="5">
        <v>100</v>
      </c>
      <c r="AV576" s="5">
        <v>25</v>
      </c>
      <c r="AW576" s="5">
        <v>25</v>
      </c>
      <c r="AX576" s="5">
        <v>50</v>
      </c>
      <c r="AY576" s="5">
        <v>0</v>
      </c>
      <c r="AZ576" s="5">
        <v>100</v>
      </c>
      <c r="BA576" s="5">
        <v>25</v>
      </c>
      <c r="BB576" s="5">
        <v>75</v>
      </c>
      <c r="BC576" s="5">
        <v>0</v>
      </c>
      <c r="BD576" s="5">
        <v>0</v>
      </c>
      <c r="BE576" s="5">
        <v>100</v>
      </c>
      <c r="BF576" s="5">
        <v>100</v>
      </c>
      <c r="BG576" s="5">
        <v>100</v>
      </c>
      <c r="BH576" s="5">
        <v>100</v>
      </c>
      <c r="BI576" s="5">
        <v>30</v>
      </c>
      <c r="BJ576" s="5">
        <v>0</v>
      </c>
      <c r="BK576" s="5">
        <v>30</v>
      </c>
      <c r="BL576" s="5">
        <v>70</v>
      </c>
      <c r="BM576" s="5">
        <v>25</v>
      </c>
      <c r="BN576" s="5">
        <v>2</v>
      </c>
      <c r="BO576" s="5" t="s">
        <v>96</v>
      </c>
      <c r="BP576" s="5" t="s">
        <v>96</v>
      </c>
      <c r="BQ576" s="5">
        <v>4</v>
      </c>
      <c r="BR576" s="6" t="s">
        <v>96</v>
      </c>
      <c r="BS576" s="6" t="s">
        <v>97</v>
      </c>
      <c r="BT576" s="6" t="s">
        <v>97</v>
      </c>
      <c r="BU576" s="6" t="s">
        <v>97</v>
      </c>
      <c r="BV576" s="6" t="s">
        <v>97</v>
      </c>
      <c r="BW576" s="5">
        <v>1</v>
      </c>
      <c r="BX576" s="5">
        <v>0.6</v>
      </c>
      <c r="BY576" s="5">
        <v>0.6</v>
      </c>
      <c r="BZ576" s="5">
        <v>0.8</v>
      </c>
      <c r="CA576" s="5">
        <v>1.5</v>
      </c>
      <c r="CB576" s="6" t="s">
        <v>96</v>
      </c>
      <c r="CC576" s="6" t="s">
        <v>97</v>
      </c>
      <c r="CD576" s="6" t="s">
        <v>97</v>
      </c>
      <c r="CE576" s="6" t="s">
        <v>97</v>
      </c>
      <c r="CF576" s="6" t="s">
        <v>97</v>
      </c>
      <c r="CG576" s="6" t="s">
        <v>97</v>
      </c>
      <c r="CH576" s="6" t="s">
        <v>97</v>
      </c>
      <c r="CI576" s="6" t="s">
        <v>97</v>
      </c>
      <c r="CJ576" s="5">
        <v>0.2</v>
      </c>
      <c r="CK576" s="5">
        <v>0.2</v>
      </c>
      <c r="CL576" s="5">
        <v>0.2</v>
      </c>
      <c r="CM576" s="5">
        <v>0.3</v>
      </c>
      <c r="CN576" s="5">
        <v>0.5</v>
      </c>
      <c r="CO576" s="5">
        <v>0.5</v>
      </c>
    </row>
    <row r="577" spans="1:96" x14ac:dyDescent="0.3">
      <c r="A577" s="2" t="s">
        <v>849</v>
      </c>
      <c r="B577" s="2" t="s">
        <v>850</v>
      </c>
      <c r="C577" s="2" t="s">
        <v>861</v>
      </c>
      <c r="D577" s="2" t="s">
        <v>862</v>
      </c>
      <c r="E577" s="6" t="s">
        <v>95</v>
      </c>
      <c r="F577" s="5">
        <v>416</v>
      </c>
      <c r="G577" s="5">
        <v>119</v>
      </c>
      <c r="H577" s="5">
        <v>1</v>
      </c>
      <c r="I577" s="5">
        <v>12</v>
      </c>
      <c r="J577" s="5">
        <v>87</v>
      </c>
      <c r="K577" s="5">
        <v>0</v>
      </c>
      <c r="L577" s="5">
        <v>6</v>
      </c>
      <c r="M577" s="5">
        <v>8</v>
      </c>
      <c r="N577" s="5">
        <v>6</v>
      </c>
      <c r="O577" s="5">
        <v>0</v>
      </c>
      <c r="P577" s="5">
        <v>0</v>
      </c>
      <c r="Q577" s="5">
        <v>54</v>
      </c>
      <c r="R577" s="5">
        <v>296</v>
      </c>
      <c r="S577" s="5">
        <v>0</v>
      </c>
      <c r="T577" s="5">
        <v>28</v>
      </c>
      <c r="U577" s="5">
        <v>30</v>
      </c>
      <c r="V577" s="5">
        <v>8</v>
      </c>
      <c r="W577" s="5">
        <v>0</v>
      </c>
      <c r="X577" s="5">
        <v>0</v>
      </c>
      <c r="Y577" s="5">
        <v>12</v>
      </c>
      <c r="Z577" s="5">
        <v>54</v>
      </c>
      <c r="AA577" s="6" t="s">
        <v>96</v>
      </c>
      <c r="AB577" s="6" t="s">
        <v>96</v>
      </c>
      <c r="AC577" s="7"/>
      <c r="AD577" s="7"/>
      <c r="AE577" s="7"/>
      <c r="AF577" s="7"/>
      <c r="AG577" s="7"/>
      <c r="AH577" s="7"/>
      <c r="AI577" s="6" t="s">
        <v>96</v>
      </c>
      <c r="AJ577" s="5"/>
      <c r="AK577" s="8">
        <v>0.4</v>
      </c>
      <c r="AL577" s="8">
        <v>0.1</v>
      </c>
      <c r="AM577" s="8">
        <v>0</v>
      </c>
      <c r="AN577" s="8">
        <v>0</v>
      </c>
      <c r="AO577" s="8">
        <v>0</v>
      </c>
      <c r="AP577" s="8">
        <v>0</v>
      </c>
      <c r="AQ577" s="8">
        <v>0.5</v>
      </c>
      <c r="AR577" s="8">
        <v>0</v>
      </c>
      <c r="AS577" s="8">
        <v>0</v>
      </c>
      <c r="AT577" s="8">
        <v>0</v>
      </c>
      <c r="AU577" s="5">
        <v>90</v>
      </c>
      <c r="AV577" s="5">
        <v>85</v>
      </c>
      <c r="AW577" s="5">
        <v>0</v>
      </c>
      <c r="AX577" s="5">
        <v>15</v>
      </c>
      <c r="AY577" s="5">
        <v>0</v>
      </c>
      <c r="AZ577" s="5">
        <v>0</v>
      </c>
      <c r="BA577" s="5">
        <v>0</v>
      </c>
      <c r="BB577" s="5">
        <v>100</v>
      </c>
      <c r="BC577" s="5">
        <v>0</v>
      </c>
      <c r="BD577" s="5">
        <v>0</v>
      </c>
      <c r="BE577" s="5">
        <v>100</v>
      </c>
      <c r="BF577" s="5">
        <v>100</v>
      </c>
      <c r="BG577" s="5">
        <v>100</v>
      </c>
      <c r="BH577" s="5">
        <v>80</v>
      </c>
      <c r="BI577" s="5">
        <v>40</v>
      </c>
      <c r="BJ577" s="5">
        <v>0</v>
      </c>
      <c r="BK577" s="5">
        <v>10</v>
      </c>
      <c r="BL577" s="5">
        <v>90</v>
      </c>
      <c r="BM577" s="5">
        <v>100</v>
      </c>
      <c r="BN577" s="5">
        <v>4</v>
      </c>
      <c r="BO577" s="5" t="s">
        <v>97</v>
      </c>
      <c r="BP577" s="5" t="s">
        <v>96</v>
      </c>
      <c r="BQ577" s="5">
        <v>2</v>
      </c>
      <c r="BR577" s="6" t="s">
        <v>96</v>
      </c>
      <c r="BS577" s="6" t="s">
        <v>97</v>
      </c>
      <c r="BT577" s="6" t="s">
        <v>97</v>
      </c>
      <c r="BU577" s="6" t="s">
        <v>97</v>
      </c>
      <c r="BV577" s="6" t="s">
        <v>97</v>
      </c>
      <c r="BW577" s="5">
        <v>2</v>
      </c>
      <c r="BX577" s="5">
        <v>2</v>
      </c>
      <c r="BY577" s="5">
        <v>2</v>
      </c>
      <c r="BZ577" s="5">
        <v>2</v>
      </c>
      <c r="CA577" s="5">
        <v>2</v>
      </c>
      <c r="CB577" s="6" t="s">
        <v>97</v>
      </c>
      <c r="CC577" s="6" t="s">
        <v>97</v>
      </c>
      <c r="CD577" s="6" t="s">
        <v>97</v>
      </c>
      <c r="CE577" s="6" t="s">
        <v>97</v>
      </c>
      <c r="CF577" s="6" t="s">
        <v>97</v>
      </c>
      <c r="CG577" s="6" t="s">
        <v>96</v>
      </c>
      <c r="CH577" s="6" t="s">
        <v>97</v>
      </c>
      <c r="CI577" s="6" t="s">
        <v>96</v>
      </c>
      <c r="CJ577" s="5">
        <v>0</v>
      </c>
      <c r="CK577" s="5">
        <v>0</v>
      </c>
      <c r="CL577" s="5">
        <v>0</v>
      </c>
      <c r="CM577" s="5">
        <v>0</v>
      </c>
      <c r="CN577" s="5">
        <v>25</v>
      </c>
      <c r="CO577" s="5">
        <v>0</v>
      </c>
    </row>
    <row r="578" spans="1:96" x14ac:dyDescent="0.3">
      <c r="A578" s="2" t="s">
        <v>849</v>
      </c>
      <c r="B578" s="2" t="s">
        <v>850</v>
      </c>
      <c r="C578" s="2" t="s">
        <v>850</v>
      </c>
      <c r="D578" s="2" t="s">
        <v>863</v>
      </c>
      <c r="E578" s="6" t="s">
        <v>102</v>
      </c>
      <c r="F578" s="5">
        <v>100</v>
      </c>
      <c r="G578" s="5">
        <v>24</v>
      </c>
      <c r="H578" s="5">
        <v>1</v>
      </c>
      <c r="I578" s="5">
        <v>24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100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6">
        <v>0</v>
      </c>
      <c r="AA578" s="6" t="s">
        <v>96</v>
      </c>
      <c r="AB578" s="6" t="s">
        <v>96</v>
      </c>
      <c r="AC578" s="7"/>
      <c r="AD578" s="7"/>
      <c r="AE578" s="7"/>
      <c r="AF578" s="7"/>
      <c r="AG578" s="7"/>
      <c r="AH578" s="7"/>
      <c r="AI578" s="6" t="s">
        <v>96</v>
      </c>
      <c r="AJ578" s="5"/>
      <c r="AK578" s="8">
        <v>0</v>
      </c>
      <c r="AL578" s="8">
        <v>0</v>
      </c>
      <c r="AM578" s="8">
        <v>1</v>
      </c>
      <c r="AN578" s="8">
        <v>0</v>
      </c>
      <c r="AO578" s="8">
        <v>0</v>
      </c>
      <c r="AP578" s="8">
        <v>0</v>
      </c>
      <c r="AQ578" s="8">
        <v>0</v>
      </c>
      <c r="AR578" s="8">
        <v>0</v>
      </c>
      <c r="AS578" s="8">
        <v>0</v>
      </c>
      <c r="AT578" s="8">
        <v>0</v>
      </c>
      <c r="AU578" s="5">
        <v>100</v>
      </c>
      <c r="AV578" s="5">
        <v>100</v>
      </c>
      <c r="AW578" s="5">
        <v>0</v>
      </c>
      <c r="AX578" s="5">
        <v>0</v>
      </c>
      <c r="AY578" s="5">
        <v>0</v>
      </c>
      <c r="AZ578" s="5">
        <v>100</v>
      </c>
      <c r="BA578" s="5">
        <v>100</v>
      </c>
      <c r="BB578" s="5">
        <v>0</v>
      </c>
      <c r="BC578" s="5">
        <v>0</v>
      </c>
      <c r="BD578" s="5">
        <v>0</v>
      </c>
      <c r="BE578" s="5">
        <v>100</v>
      </c>
      <c r="BF578" s="5">
        <v>100</v>
      </c>
      <c r="BG578" s="5">
        <v>100</v>
      </c>
      <c r="BH578" s="5">
        <v>0</v>
      </c>
      <c r="BI578" s="5">
        <v>0</v>
      </c>
      <c r="BJ578" s="5">
        <v>100</v>
      </c>
      <c r="BK578" s="5">
        <v>0</v>
      </c>
      <c r="BL578" s="5">
        <v>0</v>
      </c>
      <c r="BM578" s="5">
        <v>100</v>
      </c>
      <c r="BN578" s="5">
        <v>10</v>
      </c>
      <c r="BO578" s="5" t="s">
        <v>97</v>
      </c>
      <c r="BP578" s="5" t="s">
        <v>96</v>
      </c>
      <c r="BQ578" s="5">
        <v>10</v>
      </c>
      <c r="BR578" s="6" t="s">
        <v>97</v>
      </c>
      <c r="BS578" s="6" t="s">
        <v>97</v>
      </c>
      <c r="BT578" s="6" t="s">
        <v>97</v>
      </c>
      <c r="BU578" s="6" t="s">
        <v>97</v>
      </c>
      <c r="BV578" s="6" t="s">
        <v>97</v>
      </c>
      <c r="BW578" s="5">
        <v>1</v>
      </c>
      <c r="BX578" s="5">
        <v>5</v>
      </c>
      <c r="BY578" s="5">
        <v>5</v>
      </c>
      <c r="BZ578" s="5">
        <v>8</v>
      </c>
      <c r="CA578" s="5">
        <v>2</v>
      </c>
      <c r="CB578" s="6" t="s">
        <v>96</v>
      </c>
      <c r="CC578" s="6" t="s">
        <v>96</v>
      </c>
      <c r="CD578" s="6" t="s">
        <v>96</v>
      </c>
      <c r="CE578" s="6" t="s">
        <v>96</v>
      </c>
      <c r="CF578" s="6" t="s">
        <v>97</v>
      </c>
      <c r="CG578" s="6" t="s">
        <v>96</v>
      </c>
      <c r="CH578" s="6" t="s">
        <v>97</v>
      </c>
      <c r="CI578" s="6" t="s">
        <v>97</v>
      </c>
      <c r="CJ578" s="5">
        <v>1</v>
      </c>
      <c r="CK578" s="5">
        <v>1</v>
      </c>
      <c r="CL578" s="5">
        <v>1</v>
      </c>
      <c r="CM578" s="5">
        <v>0</v>
      </c>
      <c r="CN578" s="5">
        <v>0</v>
      </c>
      <c r="CO578" s="5">
        <v>0</v>
      </c>
    </row>
    <row r="579" spans="1:96" x14ac:dyDescent="0.3">
      <c r="A579" s="2" t="s">
        <v>849</v>
      </c>
      <c r="B579" s="2" t="s">
        <v>850</v>
      </c>
      <c r="C579" s="2" t="s">
        <v>850</v>
      </c>
      <c r="D579" s="2" t="s">
        <v>864</v>
      </c>
      <c r="E579" s="6" t="s">
        <v>104</v>
      </c>
      <c r="F579" s="5">
        <v>100</v>
      </c>
      <c r="G579" s="5">
        <v>6</v>
      </c>
      <c r="H579" s="5">
        <v>0</v>
      </c>
      <c r="I579" s="5">
        <v>0</v>
      </c>
      <c r="J579" s="5">
        <v>6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100</v>
      </c>
      <c r="S579" s="5">
        <v>0</v>
      </c>
      <c r="T579" s="5">
        <v>0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6">
        <v>0</v>
      </c>
      <c r="AA579" s="6" t="s">
        <v>96</v>
      </c>
      <c r="AB579" s="6" t="s">
        <v>97</v>
      </c>
      <c r="AC579" s="7"/>
      <c r="AD579" s="7"/>
      <c r="AE579" s="9" t="s">
        <v>96</v>
      </c>
      <c r="AF579" s="7"/>
      <c r="AG579" s="7"/>
      <c r="AH579" s="7"/>
      <c r="AI579" s="7"/>
      <c r="AJ579" s="5">
        <v>8000</v>
      </c>
      <c r="AK579" s="8">
        <v>0</v>
      </c>
      <c r="AL579" s="8">
        <v>0</v>
      </c>
      <c r="AM579" s="8">
        <v>1</v>
      </c>
      <c r="AN579" s="8">
        <v>0</v>
      </c>
      <c r="AO579" s="8">
        <v>0</v>
      </c>
      <c r="AP579" s="8">
        <v>0</v>
      </c>
      <c r="AQ579" s="8">
        <v>0</v>
      </c>
      <c r="AR579" s="8">
        <v>0</v>
      </c>
      <c r="AS579" s="8">
        <v>0</v>
      </c>
      <c r="AT579" s="8">
        <v>0</v>
      </c>
      <c r="AU579" s="5">
        <v>100</v>
      </c>
      <c r="AV579" s="5">
        <v>100</v>
      </c>
      <c r="AW579" s="5">
        <v>0</v>
      </c>
      <c r="AX579" s="5">
        <v>0</v>
      </c>
      <c r="AY579" s="5">
        <v>0</v>
      </c>
      <c r="AZ579" s="5">
        <v>0</v>
      </c>
      <c r="BA579" s="5">
        <v>0</v>
      </c>
      <c r="BB579" s="5">
        <v>100</v>
      </c>
      <c r="BC579" s="5">
        <v>0</v>
      </c>
      <c r="BD579" s="5">
        <v>0</v>
      </c>
      <c r="BE579" s="5">
        <v>100</v>
      </c>
      <c r="BF579" s="5">
        <v>100</v>
      </c>
      <c r="BG579" s="5">
        <v>0</v>
      </c>
      <c r="BH579" s="5">
        <v>0</v>
      </c>
      <c r="BI579" s="5">
        <v>0</v>
      </c>
      <c r="BJ579" s="5">
        <v>0</v>
      </c>
      <c r="BK579" s="5">
        <v>0</v>
      </c>
      <c r="BL579" s="5">
        <v>100</v>
      </c>
      <c r="BM579" s="5">
        <v>0</v>
      </c>
      <c r="BN579" s="5" t="s">
        <v>98</v>
      </c>
      <c r="BO579" s="5" t="s">
        <v>97</v>
      </c>
      <c r="BP579" s="5" t="s">
        <v>97</v>
      </c>
      <c r="BQ579" s="5" t="s">
        <v>98</v>
      </c>
      <c r="BR579" s="6" t="s">
        <v>96</v>
      </c>
      <c r="BS579" s="6" t="s">
        <v>97</v>
      </c>
      <c r="BT579" s="6" t="s">
        <v>97</v>
      </c>
      <c r="BU579" s="6" t="s">
        <v>97</v>
      </c>
      <c r="BV579" s="6" t="s">
        <v>97</v>
      </c>
      <c r="BW579" s="5">
        <v>11</v>
      </c>
      <c r="BX579" s="5">
        <v>10</v>
      </c>
      <c r="BY579" s="5">
        <v>10</v>
      </c>
      <c r="BZ579" s="5">
        <v>10</v>
      </c>
      <c r="CA579" s="5">
        <v>8</v>
      </c>
      <c r="CB579" s="6" t="s">
        <v>96</v>
      </c>
      <c r="CC579" s="6" t="s">
        <v>96</v>
      </c>
      <c r="CD579" s="6" t="s">
        <v>96</v>
      </c>
      <c r="CE579" s="6" t="s">
        <v>96</v>
      </c>
      <c r="CF579" s="6" t="s">
        <v>96</v>
      </c>
      <c r="CG579" s="6" t="s">
        <v>97</v>
      </c>
      <c r="CH579" s="6" t="s">
        <v>97</v>
      </c>
      <c r="CI579" s="6" t="s">
        <v>97</v>
      </c>
      <c r="CJ579" s="5">
        <v>15</v>
      </c>
      <c r="CK579" s="5">
        <v>16</v>
      </c>
      <c r="CL579" s="5">
        <v>16</v>
      </c>
      <c r="CM579" s="5">
        <v>0</v>
      </c>
      <c r="CN579" s="5">
        <v>15</v>
      </c>
      <c r="CO579" s="5">
        <v>10</v>
      </c>
    </row>
    <row r="580" spans="1:96" x14ac:dyDescent="0.3">
      <c r="A580" s="2" t="s">
        <v>849</v>
      </c>
      <c r="B580" s="2" t="s">
        <v>850</v>
      </c>
      <c r="C580" s="2" t="s">
        <v>850</v>
      </c>
      <c r="D580" s="2" t="s">
        <v>865</v>
      </c>
      <c r="E580" s="6" t="s">
        <v>104</v>
      </c>
      <c r="F580" s="5">
        <v>73</v>
      </c>
      <c r="G580" s="5">
        <v>11</v>
      </c>
      <c r="H580" s="5">
        <v>0</v>
      </c>
      <c r="I580" s="5">
        <v>0</v>
      </c>
      <c r="J580" s="5">
        <v>11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73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6">
        <v>0</v>
      </c>
      <c r="AA580" s="6" t="s">
        <v>96</v>
      </c>
      <c r="AB580" s="6" t="s">
        <v>97</v>
      </c>
      <c r="AC580" s="7"/>
      <c r="AD580" s="7"/>
      <c r="AE580" s="9" t="s">
        <v>96</v>
      </c>
      <c r="AF580" s="7"/>
      <c r="AG580" s="7"/>
      <c r="AH580" s="7"/>
      <c r="AI580" s="7"/>
      <c r="AJ580" s="5">
        <v>6000</v>
      </c>
      <c r="AK580" s="8">
        <v>0</v>
      </c>
      <c r="AL580" s="8">
        <v>0</v>
      </c>
      <c r="AM580" s="8">
        <v>1</v>
      </c>
      <c r="AN580" s="8">
        <v>0</v>
      </c>
      <c r="AO580" s="8">
        <v>0</v>
      </c>
      <c r="AP580" s="8">
        <v>0</v>
      </c>
      <c r="AQ580" s="8">
        <v>0</v>
      </c>
      <c r="AR580" s="8">
        <v>0</v>
      </c>
      <c r="AS580" s="8">
        <v>0</v>
      </c>
      <c r="AT580" s="8">
        <v>0</v>
      </c>
      <c r="AU580" s="5">
        <v>100</v>
      </c>
      <c r="AV580" s="5">
        <v>100</v>
      </c>
      <c r="AW580" s="5">
        <v>0</v>
      </c>
      <c r="AX580" s="5">
        <v>0</v>
      </c>
      <c r="AY580" s="5">
        <v>0</v>
      </c>
      <c r="AZ580" s="5">
        <v>0</v>
      </c>
      <c r="BA580" s="5">
        <v>0</v>
      </c>
      <c r="BB580" s="5">
        <v>100</v>
      </c>
      <c r="BC580" s="5">
        <v>0</v>
      </c>
      <c r="BD580" s="5">
        <v>0</v>
      </c>
      <c r="BE580" s="5">
        <v>100</v>
      </c>
      <c r="BF580" s="5">
        <v>100</v>
      </c>
      <c r="BG580" s="5">
        <v>0</v>
      </c>
      <c r="BH580" s="5">
        <v>0</v>
      </c>
      <c r="BI580" s="5">
        <v>0</v>
      </c>
      <c r="BJ580" s="5">
        <v>0</v>
      </c>
      <c r="BK580" s="5">
        <v>0</v>
      </c>
      <c r="BL580" s="5">
        <v>100</v>
      </c>
      <c r="BM580" s="5">
        <v>0</v>
      </c>
      <c r="BN580" s="5" t="s">
        <v>98</v>
      </c>
      <c r="BO580" s="5" t="s">
        <v>97</v>
      </c>
      <c r="BP580" s="5" t="s">
        <v>97</v>
      </c>
      <c r="BQ580" s="5" t="s">
        <v>98</v>
      </c>
      <c r="BR580" s="6" t="s">
        <v>97</v>
      </c>
      <c r="BS580" s="6" t="s">
        <v>97</v>
      </c>
      <c r="BT580" s="6" t="s">
        <v>97</v>
      </c>
      <c r="BU580" s="6" t="s">
        <v>97</v>
      </c>
      <c r="BV580" s="6" t="s">
        <v>97</v>
      </c>
      <c r="BW580" s="5">
        <v>8</v>
      </c>
      <c r="BX580" s="5">
        <v>8</v>
      </c>
      <c r="BY580" s="5">
        <v>8</v>
      </c>
      <c r="BZ580" s="5">
        <v>8</v>
      </c>
      <c r="CA580" s="5">
        <v>6</v>
      </c>
      <c r="CB580" s="6" t="s">
        <v>96</v>
      </c>
      <c r="CC580" s="6" t="s">
        <v>96</v>
      </c>
      <c r="CD580" s="6" t="s">
        <v>96</v>
      </c>
      <c r="CE580" s="6" t="s">
        <v>96</v>
      </c>
      <c r="CF580" s="6" t="s">
        <v>96</v>
      </c>
      <c r="CG580" s="6" t="s">
        <v>97</v>
      </c>
      <c r="CH580" s="6" t="s">
        <v>97</v>
      </c>
      <c r="CI580" s="6" t="s">
        <v>97</v>
      </c>
      <c r="CJ580" s="5">
        <v>13</v>
      </c>
      <c r="CK580" s="5">
        <v>14</v>
      </c>
      <c r="CL580" s="5">
        <v>14</v>
      </c>
      <c r="CM580" s="5">
        <v>0</v>
      </c>
      <c r="CN580" s="5">
        <v>13</v>
      </c>
      <c r="CO580" s="5">
        <v>0</v>
      </c>
    </row>
    <row r="581" spans="1:96" x14ac:dyDescent="0.3">
      <c r="A581" s="2" t="s">
        <v>849</v>
      </c>
      <c r="B581" s="2" t="s">
        <v>850</v>
      </c>
      <c r="C581" s="2" t="s">
        <v>850</v>
      </c>
      <c r="D581" s="2" t="s">
        <v>866</v>
      </c>
      <c r="E581" s="6" t="s">
        <v>95</v>
      </c>
      <c r="F581" s="5">
        <v>352</v>
      </c>
      <c r="G581" s="5">
        <v>123</v>
      </c>
      <c r="H581" s="5">
        <v>1</v>
      </c>
      <c r="I581" s="5">
        <v>123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352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123</v>
      </c>
      <c r="Z581" s="5">
        <v>352</v>
      </c>
      <c r="AA581" s="6" t="s">
        <v>96</v>
      </c>
      <c r="AB581" s="6" t="s">
        <v>97</v>
      </c>
      <c r="AC581" s="7"/>
      <c r="AD581" s="7"/>
      <c r="AE581" s="7"/>
      <c r="AF581" s="7"/>
      <c r="AG581" s="7"/>
      <c r="AH581" s="6" t="s">
        <v>96</v>
      </c>
      <c r="AI581" s="7"/>
      <c r="AJ581" s="5"/>
      <c r="AK581" s="8">
        <v>0</v>
      </c>
      <c r="AL581" s="8">
        <v>1</v>
      </c>
      <c r="AM581" s="8">
        <v>0</v>
      </c>
      <c r="AN581" s="8">
        <v>0</v>
      </c>
      <c r="AO581" s="8">
        <v>0</v>
      </c>
      <c r="AP581" s="8">
        <v>0</v>
      </c>
      <c r="AQ581" s="8">
        <v>0</v>
      </c>
      <c r="AR581" s="8">
        <v>0</v>
      </c>
      <c r="AS581" s="8">
        <v>0</v>
      </c>
      <c r="AT581" s="8">
        <v>0</v>
      </c>
      <c r="AU581" s="5">
        <v>100</v>
      </c>
      <c r="AV581" s="5">
        <v>100</v>
      </c>
      <c r="AW581" s="5">
        <v>0</v>
      </c>
      <c r="AX581" s="5">
        <v>0</v>
      </c>
      <c r="AY581" s="5">
        <v>0</v>
      </c>
      <c r="AZ581" s="5">
        <v>100</v>
      </c>
      <c r="BA581" s="5">
        <v>100</v>
      </c>
      <c r="BB581" s="5">
        <v>0</v>
      </c>
      <c r="BC581" s="5">
        <v>0</v>
      </c>
      <c r="BD581" s="5">
        <v>0</v>
      </c>
      <c r="BE581" s="5">
        <v>100</v>
      </c>
      <c r="BF581" s="5">
        <v>100</v>
      </c>
      <c r="BG581" s="5">
        <v>100</v>
      </c>
      <c r="BH581" s="5">
        <v>0</v>
      </c>
      <c r="BI581" s="5">
        <v>0</v>
      </c>
      <c r="BJ581" s="5">
        <v>0</v>
      </c>
      <c r="BK581" s="5">
        <v>100</v>
      </c>
      <c r="BL581" s="5">
        <v>0</v>
      </c>
      <c r="BM581" s="5">
        <v>100</v>
      </c>
      <c r="BN581" s="5">
        <v>10</v>
      </c>
      <c r="BO581" s="5" t="s">
        <v>97</v>
      </c>
      <c r="BP581" s="5" t="s">
        <v>96</v>
      </c>
      <c r="BQ581" s="5">
        <v>2</v>
      </c>
      <c r="BR581" s="6" t="s">
        <v>97</v>
      </c>
      <c r="BS581" s="6" t="s">
        <v>97</v>
      </c>
      <c r="BT581" s="6" t="s">
        <v>97</v>
      </c>
      <c r="BU581" s="6" t="s">
        <v>97</v>
      </c>
      <c r="BV581" s="6" t="s">
        <v>97</v>
      </c>
      <c r="BW581" s="5">
        <v>5</v>
      </c>
      <c r="BX581" s="5">
        <v>3</v>
      </c>
      <c r="BY581" s="5">
        <v>3</v>
      </c>
      <c r="BZ581" s="5">
        <v>3</v>
      </c>
      <c r="CA581" s="5">
        <v>2</v>
      </c>
      <c r="CB581" s="6" t="s">
        <v>96</v>
      </c>
      <c r="CC581" s="6" t="s">
        <v>96</v>
      </c>
      <c r="CD581" s="6" t="s">
        <v>96</v>
      </c>
      <c r="CE581" s="6" t="s">
        <v>96</v>
      </c>
      <c r="CF581" s="6" t="s">
        <v>97</v>
      </c>
      <c r="CG581" s="6" t="s">
        <v>96</v>
      </c>
      <c r="CH581" s="6" t="s">
        <v>97</v>
      </c>
      <c r="CI581" s="6" t="s">
        <v>97</v>
      </c>
      <c r="CJ581" s="5">
        <v>5</v>
      </c>
      <c r="CK581" s="5">
        <v>6</v>
      </c>
      <c r="CL581" s="5">
        <v>6</v>
      </c>
      <c r="CM581" s="5">
        <v>0</v>
      </c>
      <c r="CN581" s="5">
        <v>6</v>
      </c>
      <c r="CO581" s="5">
        <v>3</v>
      </c>
    </row>
    <row r="582" spans="1:96" x14ac:dyDescent="0.3">
      <c r="A582" s="2" t="s">
        <v>849</v>
      </c>
      <c r="B582" s="2" t="s">
        <v>850</v>
      </c>
      <c r="C582" s="2" t="s">
        <v>867</v>
      </c>
      <c r="D582" s="2" t="s">
        <v>868</v>
      </c>
      <c r="E582" s="6" t="s">
        <v>102</v>
      </c>
      <c r="F582" s="5">
        <v>121</v>
      </c>
      <c r="G582" s="5">
        <v>13</v>
      </c>
      <c r="H582" s="5">
        <v>0</v>
      </c>
      <c r="I582" s="5">
        <v>0</v>
      </c>
      <c r="J582" s="5">
        <v>8</v>
      </c>
      <c r="K582" s="5">
        <v>4</v>
      </c>
      <c r="L582" s="5">
        <v>0</v>
      </c>
      <c r="M582" s="5">
        <v>0</v>
      </c>
      <c r="N582" s="5">
        <v>1</v>
      </c>
      <c r="O582" s="5">
        <v>0</v>
      </c>
      <c r="P582" s="5">
        <v>0</v>
      </c>
      <c r="Q582" s="5">
        <v>0</v>
      </c>
      <c r="R582" s="5">
        <v>90</v>
      </c>
      <c r="S582" s="5">
        <v>28</v>
      </c>
      <c r="T582" s="5">
        <v>0</v>
      </c>
      <c r="U582" s="5">
        <v>0</v>
      </c>
      <c r="V582" s="5">
        <v>3</v>
      </c>
      <c r="W582" s="5">
        <v>0</v>
      </c>
      <c r="X582" s="5">
        <v>0</v>
      </c>
      <c r="Y582" s="5">
        <v>0</v>
      </c>
      <c r="Z582" s="5">
        <v>0</v>
      </c>
      <c r="AA582" s="6" t="s">
        <v>96</v>
      </c>
      <c r="AB582" s="6" t="s">
        <v>96</v>
      </c>
      <c r="AC582" s="6"/>
      <c r="AD582" s="6"/>
      <c r="AE582" s="7"/>
      <c r="AF582" s="7"/>
      <c r="AG582" s="7"/>
      <c r="AH582" s="7"/>
      <c r="AI582" s="7" t="s">
        <v>96</v>
      </c>
      <c r="AJ582" s="5"/>
      <c r="AK582" s="8">
        <v>0.6</v>
      </c>
      <c r="AL582" s="8">
        <v>0.4</v>
      </c>
      <c r="AM582" s="8">
        <v>0</v>
      </c>
      <c r="AN582" s="8">
        <v>0</v>
      </c>
      <c r="AO582" s="8">
        <v>0</v>
      </c>
      <c r="AP582" s="8">
        <v>0</v>
      </c>
      <c r="AQ582" s="8">
        <v>0</v>
      </c>
      <c r="AR582" s="8">
        <v>0</v>
      </c>
      <c r="AS582" s="8">
        <v>0</v>
      </c>
      <c r="AT582" s="8">
        <v>0</v>
      </c>
      <c r="AU582" s="5">
        <v>80</v>
      </c>
      <c r="AV582" s="5">
        <v>60</v>
      </c>
      <c r="AW582" s="5">
        <v>40</v>
      </c>
      <c r="AX582" s="5">
        <v>0</v>
      </c>
      <c r="AY582" s="5">
        <v>0</v>
      </c>
      <c r="AZ582" s="5">
        <v>60</v>
      </c>
      <c r="BA582" s="5">
        <v>0</v>
      </c>
      <c r="BB582" s="5">
        <v>70</v>
      </c>
      <c r="BC582" s="5">
        <v>0</v>
      </c>
      <c r="BD582" s="5">
        <v>30</v>
      </c>
      <c r="BE582" s="5">
        <v>100</v>
      </c>
      <c r="BF582" s="5">
        <v>100</v>
      </c>
      <c r="BG582" s="5">
        <v>100</v>
      </c>
      <c r="BH582" s="5">
        <v>0</v>
      </c>
      <c r="BI582" s="5">
        <v>0</v>
      </c>
      <c r="BJ582" s="5">
        <v>0</v>
      </c>
      <c r="BK582" s="5">
        <v>20</v>
      </c>
      <c r="BL582" s="5">
        <v>80</v>
      </c>
      <c r="BM582" s="5">
        <v>50</v>
      </c>
      <c r="BN582" s="5">
        <v>2</v>
      </c>
      <c r="BO582" s="5" t="s">
        <v>96</v>
      </c>
      <c r="BP582" s="5" t="s">
        <v>97</v>
      </c>
      <c r="BQ582" s="5" t="s">
        <v>98</v>
      </c>
      <c r="BR582" s="6" t="s">
        <v>96</v>
      </c>
      <c r="BS582" s="6" t="s">
        <v>97</v>
      </c>
      <c r="BT582" s="6" t="s">
        <v>97</v>
      </c>
      <c r="BU582" s="6" t="s">
        <v>97</v>
      </c>
      <c r="BV582" s="6" t="s">
        <v>97</v>
      </c>
      <c r="BW582" s="5">
        <v>1</v>
      </c>
      <c r="BX582" s="5">
        <v>1</v>
      </c>
      <c r="BY582" s="5">
        <v>1</v>
      </c>
      <c r="BZ582" s="5">
        <v>1</v>
      </c>
      <c r="CA582" s="5">
        <v>19</v>
      </c>
      <c r="CB582" s="6" t="s">
        <v>98</v>
      </c>
      <c r="CC582" s="6" t="s">
        <v>98</v>
      </c>
      <c r="CD582" s="6" t="s">
        <v>98</v>
      </c>
      <c r="CE582" s="6" t="s">
        <v>98</v>
      </c>
      <c r="CF582" s="6" t="s">
        <v>96</v>
      </c>
      <c r="CG582" s="7" t="s">
        <v>96</v>
      </c>
      <c r="CH582" s="7" t="s">
        <v>96</v>
      </c>
      <c r="CI582" s="7" t="s">
        <v>97</v>
      </c>
      <c r="CJ582" s="5">
        <v>0</v>
      </c>
      <c r="CK582" s="5">
        <v>0</v>
      </c>
      <c r="CL582" s="5">
        <v>16</v>
      </c>
      <c r="CM582" s="5">
        <v>0</v>
      </c>
      <c r="CN582" s="5">
        <v>10</v>
      </c>
      <c r="CO582" s="5">
        <v>0</v>
      </c>
    </row>
    <row r="583" spans="1:96" x14ac:dyDescent="0.3">
      <c r="A583" s="2" t="s">
        <v>849</v>
      </c>
      <c r="B583" s="2" t="s">
        <v>850</v>
      </c>
      <c r="C583" s="2" t="s">
        <v>867</v>
      </c>
      <c r="D583" s="2" t="s">
        <v>869</v>
      </c>
      <c r="E583" s="6" t="s">
        <v>102</v>
      </c>
      <c r="F583" s="5">
        <v>218</v>
      </c>
      <c r="G583" s="5">
        <v>24</v>
      </c>
      <c r="H583" s="5">
        <v>0</v>
      </c>
      <c r="I583" s="5">
        <v>0</v>
      </c>
      <c r="J583" s="5">
        <v>18</v>
      </c>
      <c r="K583" s="5">
        <v>6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180</v>
      </c>
      <c r="S583" s="5">
        <v>38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  <c r="AA583" s="6" t="s">
        <v>96</v>
      </c>
      <c r="AB583" s="6" t="s">
        <v>97</v>
      </c>
      <c r="AC583" s="6"/>
      <c r="AD583" s="6"/>
      <c r="AE583" s="7"/>
      <c r="AF583" s="7"/>
      <c r="AG583" s="7"/>
      <c r="AH583" s="7"/>
      <c r="AI583" s="7" t="s">
        <v>96</v>
      </c>
      <c r="AJ583" s="5"/>
      <c r="AK583" s="8">
        <v>0.85</v>
      </c>
      <c r="AL583" s="8">
        <v>0.15</v>
      </c>
      <c r="AM583" s="8">
        <v>0</v>
      </c>
      <c r="AN583" s="8">
        <v>0</v>
      </c>
      <c r="AO583" s="8">
        <v>0</v>
      </c>
      <c r="AP583" s="8">
        <v>0</v>
      </c>
      <c r="AQ583" s="8">
        <v>0</v>
      </c>
      <c r="AR583" s="8">
        <v>0</v>
      </c>
      <c r="AS583" s="8">
        <v>0</v>
      </c>
      <c r="AT583" s="8">
        <v>0</v>
      </c>
      <c r="AU583" s="5">
        <v>100</v>
      </c>
      <c r="AV583" s="5">
        <v>0</v>
      </c>
      <c r="AW583" s="5">
        <v>75</v>
      </c>
      <c r="AX583" s="5">
        <v>25</v>
      </c>
      <c r="AY583" s="5">
        <v>0</v>
      </c>
      <c r="AZ583" s="5">
        <v>50</v>
      </c>
      <c r="BA583" s="5">
        <v>0</v>
      </c>
      <c r="BB583" s="5">
        <v>75</v>
      </c>
      <c r="BC583" s="5">
        <v>0</v>
      </c>
      <c r="BD583" s="5">
        <v>25</v>
      </c>
      <c r="BE583" s="5">
        <v>100</v>
      </c>
      <c r="BF583" s="5">
        <v>100</v>
      </c>
      <c r="BG583" s="5">
        <v>100</v>
      </c>
      <c r="BH583" s="5">
        <v>0</v>
      </c>
      <c r="BI583" s="5">
        <v>0</v>
      </c>
      <c r="BJ583" s="5">
        <v>0</v>
      </c>
      <c r="BK583" s="5">
        <v>40</v>
      </c>
      <c r="BL583" s="5">
        <v>60</v>
      </c>
      <c r="BM583" s="5">
        <v>50</v>
      </c>
      <c r="BN583" s="5">
        <v>2</v>
      </c>
      <c r="BO583" s="5" t="s">
        <v>96</v>
      </c>
      <c r="BP583" s="5" t="s">
        <v>97</v>
      </c>
      <c r="BQ583" s="5" t="s">
        <v>98</v>
      </c>
      <c r="BR583" s="6" t="s">
        <v>96</v>
      </c>
      <c r="BS583" s="6" t="s">
        <v>97</v>
      </c>
      <c r="BT583" s="6" t="s">
        <v>97</v>
      </c>
      <c r="BU583" s="6" t="s">
        <v>97</v>
      </c>
      <c r="BV583" s="6" t="s">
        <v>97</v>
      </c>
      <c r="BW583" s="5">
        <v>2</v>
      </c>
      <c r="BX583" s="5">
        <v>2</v>
      </c>
      <c r="BY583" s="5">
        <v>2</v>
      </c>
      <c r="BZ583" s="5">
        <v>2</v>
      </c>
      <c r="CA583" s="5">
        <v>23</v>
      </c>
      <c r="CB583" s="6" t="s">
        <v>98</v>
      </c>
      <c r="CC583" s="6" t="s">
        <v>98</v>
      </c>
      <c r="CD583" s="6" t="s">
        <v>98</v>
      </c>
      <c r="CE583" s="6" t="s">
        <v>98</v>
      </c>
      <c r="CF583" s="6" t="s">
        <v>96</v>
      </c>
      <c r="CG583" s="7" t="s">
        <v>96</v>
      </c>
      <c r="CH583" s="7" t="s">
        <v>96</v>
      </c>
      <c r="CI583" s="7" t="s">
        <v>97</v>
      </c>
      <c r="CJ583" s="5">
        <v>0</v>
      </c>
      <c r="CK583" s="5">
        <v>0</v>
      </c>
      <c r="CL583" s="5">
        <v>19</v>
      </c>
      <c r="CM583" s="5">
        <v>0</v>
      </c>
      <c r="CN583" s="5">
        <v>12</v>
      </c>
      <c r="CO583" s="5">
        <v>0</v>
      </c>
    </row>
    <row r="584" spans="1:96" x14ac:dyDescent="0.3">
      <c r="A584" s="2" t="s">
        <v>849</v>
      </c>
      <c r="B584" s="2" t="s">
        <v>850</v>
      </c>
      <c r="C584" s="2" t="s">
        <v>867</v>
      </c>
      <c r="D584" s="2" t="s">
        <v>870</v>
      </c>
      <c r="E584" s="6" t="s">
        <v>102</v>
      </c>
      <c r="F584" s="5">
        <v>62</v>
      </c>
      <c r="G584" s="5">
        <v>5</v>
      </c>
      <c r="H584" s="5">
        <v>0</v>
      </c>
      <c r="I584" s="5">
        <v>0</v>
      </c>
      <c r="J584" s="5">
        <v>1</v>
      </c>
      <c r="K584" s="5">
        <v>4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34</v>
      </c>
      <c r="S584" s="5">
        <v>28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6" t="s">
        <v>96</v>
      </c>
      <c r="AB584" s="6" t="s">
        <v>96</v>
      </c>
      <c r="AC584" s="6"/>
      <c r="AD584" s="6"/>
      <c r="AE584" s="7"/>
      <c r="AF584" s="7"/>
      <c r="AG584" s="7"/>
      <c r="AH584" s="7"/>
      <c r="AI584" s="7" t="s">
        <v>96</v>
      </c>
      <c r="AJ584" s="5"/>
      <c r="AK584" s="8">
        <v>0.25</v>
      </c>
      <c r="AL584" s="8">
        <v>0.75</v>
      </c>
      <c r="AM584" s="8">
        <v>0</v>
      </c>
      <c r="AN584" s="8">
        <v>0</v>
      </c>
      <c r="AO584" s="8">
        <v>0</v>
      </c>
      <c r="AP584" s="8">
        <v>0</v>
      </c>
      <c r="AQ584" s="8">
        <v>0</v>
      </c>
      <c r="AR584" s="8">
        <v>0</v>
      </c>
      <c r="AS584" s="8">
        <v>0</v>
      </c>
      <c r="AT584" s="8">
        <v>0</v>
      </c>
      <c r="AU584" s="5">
        <v>100</v>
      </c>
      <c r="AV584" s="5">
        <v>0</v>
      </c>
      <c r="AW584" s="5">
        <v>50</v>
      </c>
      <c r="AX584" s="5">
        <v>50</v>
      </c>
      <c r="AY584" s="5">
        <v>0</v>
      </c>
      <c r="AZ584" s="5">
        <v>100</v>
      </c>
      <c r="BA584" s="5">
        <v>0</v>
      </c>
      <c r="BB584" s="5">
        <v>50</v>
      </c>
      <c r="BC584" s="5">
        <v>0</v>
      </c>
      <c r="BD584" s="5">
        <v>50</v>
      </c>
      <c r="BE584" s="5">
        <v>100</v>
      </c>
      <c r="BF584" s="5">
        <v>100</v>
      </c>
      <c r="BG584" s="5">
        <v>100</v>
      </c>
      <c r="BH584" s="5">
        <v>0</v>
      </c>
      <c r="BI584" s="5">
        <v>0</v>
      </c>
      <c r="BJ584" s="5">
        <v>0</v>
      </c>
      <c r="BK584" s="5">
        <v>0</v>
      </c>
      <c r="BL584" s="5">
        <v>100</v>
      </c>
      <c r="BM584" s="5">
        <v>30</v>
      </c>
      <c r="BN584" s="5">
        <v>2</v>
      </c>
      <c r="BO584" s="5" t="s">
        <v>96</v>
      </c>
      <c r="BP584" s="5" t="s">
        <v>97</v>
      </c>
      <c r="BQ584" s="5" t="s">
        <v>98</v>
      </c>
      <c r="BR584" s="6" t="s">
        <v>96</v>
      </c>
      <c r="BS584" s="6" t="s">
        <v>97</v>
      </c>
      <c r="BT584" s="6" t="s">
        <v>97</v>
      </c>
      <c r="BU584" s="6" t="s">
        <v>97</v>
      </c>
      <c r="BV584" s="6" t="s">
        <v>97</v>
      </c>
      <c r="BW584" s="5">
        <v>3</v>
      </c>
      <c r="BX584" s="5">
        <v>3</v>
      </c>
      <c r="BY584" s="5">
        <v>3</v>
      </c>
      <c r="BZ584" s="5">
        <v>3</v>
      </c>
      <c r="CA584" s="5">
        <v>20</v>
      </c>
      <c r="CB584" s="6" t="s">
        <v>98</v>
      </c>
      <c r="CC584" s="6" t="s">
        <v>98</v>
      </c>
      <c r="CD584" s="6" t="s">
        <v>98</v>
      </c>
      <c r="CE584" s="6" t="s">
        <v>98</v>
      </c>
      <c r="CF584" s="6" t="s">
        <v>96</v>
      </c>
      <c r="CG584" s="7" t="s">
        <v>96</v>
      </c>
      <c r="CH584" s="7" t="s">
        <v>96</v>
      </c>
      <c r="CI584" s="7" t="s">
        <v>97</v>
      </c>
      <c r="CJ584" s="5">
        <v>0</v>
      </c>
      <c r="CK584" s="5">
        <v>0</v>
      </c>
      <c r="CL584" s="5">
        <v>17</v>
      </c>
      <c r="CM584" s="5">
        <v>0</v>
      </c>
      <c r="CN584" s="5">
        <v>10</v>
      </c>
      <c r="CO584" s="5">
        <v>0</v>
      </c>
    </row>
    <row r="585" spans="1:96" x14ac:dyDescent="0.3">
      <c r="A585" s="2" t="s">
        <v>849</v>
      </c>
      <c r="B585" s="2" t="s">
        <v>850</v>
      </c>
      <c r="C585" s="2" t="s">
        <v>1753</v>
      </c>
      <c r="D585" s="2" t="s">
        <v>1754</v>
      </c>
      <c r="E585" s="6" t="s">
        <v>102</v>
      </c>
      <c r="F585" s="5">
        <v>88</v>
      </c>
      <c r="G585" s="5">
        <v>5</v>
      </c>
      <c r="H585" s="5">
        <v>0</v>
      </c>
      <c r="I585" s="5">
        <v>0</v>
      </c>
      <c r="J585" s="5">
        <v>4</v>
      </c>
      <c r="K585" s="5">
        <v>1</v>
      </c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78</v>
      </c>
      <c r="T585" s="5">
        <v>10</v>
      </c>
      <c r="U585" s="5">
        <v>0</v>
      </c>
      <c r="V585" s="5">
        <v>0</v>
      </c>
      <c r="W585" s="5">
        <v>0</v>
      </c>
      <c r="X585" s="5">
        <v>0</v>
      </c>
      <c r="Y585" s="5">
        <v>0</v>
      </c>
      <c r="Z585" s="5">
        <v>0</v>
      </c>
      <c r="AA585" s="6" t="s">
        <v>96</v>
      </c>
      <c r="AB585" s="6" t="s">
        <v>96</v>
      </c>
      <c r="AC585" s="6"/>
      <c r="AD585" s="6"/>
      <c r="AE585" s="7"/>
      <c r="AF585" s="7"/>
      <c r="AG585" s="7" t="s">
        <v>96</v>
      </c>
      <c r="AH585" s="7"/>
      <c r="AI585" s="7"/>
      <c r="AJ585" s="5"/>
      <c r="AK585" s="8">
        <v>0.5</v>
      </c>
      <c r="AL585" s="8">
        <v>0</v>
      </c>
      <c r="AM585" s="8">
        <v>0.5</v>
      </c>
      <c r="AN585" s="8">
        <v>0</v>
      </c>
      <c r="AO585" s="8">
        <v>0</v>
      </c>
      <c r="AP585" s="8">
        <v>0</v>
      </c>
      <c r="AQ585" s="8">
        <v>0</v>
      </c>
      <c r="AR585" s="8">
        <v>0</v>
      </c>
      <c r="AS585" s="8">
        <v>0</v>
      </c>
      <c r="AT585" s="8">
        <v>0</v>
      </c>
      <c r="AU585" s="5">
        <v>95</v>
      </c>
      <c r="AV585" s="5">
        <v>95</v>
      </c>
      <c r="AW585" s="5">
        <v>4</v>
      </c>
      <c r="AX585" s="5">
        <v>0</v>
      </c>
      <c r="AY585" s="5">
        <v>1</v>
      </c>
      <c r="AZ585" s="5">
        <v>0</v>
      </c>
      <c r="BA585" s="5">
        <v>0</v>
      </c>
      <c r="BB585" s="5">
        <v>0</v>
      </c>
      <c r="BC585" s="5">
        <v>0</v>
      </c>
      <c r="BD585" s="5">
        <v>100</v>
      </c>
      <c r="BE585" s="5">
        <v>100</v>
      </c>
      <c r="BF585" s="5">
        <v>95</v>
      </c>
      <c r="BG585" s="5">
        <v>100</v>
      </c>
      <c r="BH585" s="5">
        <v>90</v>
      </c>
      <c r="BI585" s="5">
        <v>80</v>
      </c>
      <c r="BJ585" s="5">
        <v>0</v>
      </c>
      <c r="BK585" s="5">
        <v>80</v>
      </c>
      <c r="BL585" s="5">
        <v>20</v>
      </c>
      <c r="BM585" s="5">
        <v>20</v>
      </c>
      <c r="BN585" s="5">
        <v>2</v>
      </c>
      <c r="BO585" s="5" t="s">
        <v>96</v>
      </c>
      <c r="BP585" s="5" t="s">
        <v>97</v>
      </c>
      <c r="BQ585" s="5" t="s">
        <v>98</v>
      </c>
      <c r="BR585" s="6" t="s">
        <v>97</v>
      </c>
      <c r="BS585" s="6" t="s">
        <v>97</v>
      </c>
      <c r="BT585" s="6" t="s">
        <v>97</v>
      </c>
      <c r="BU585" s="6" t="s">
        <v>97</v>
      </c>
      <c r="BV585" s="6" t="s">
        <v>97</v>
      </c>
      <c r="BW585" s="5">
        <v>0</v>
      </c>
      <c r="BX585" s="5">
        <v>0</v>
      </c>
      <c r="BY585" s="5">
        <v>0</v>
      </c>
      <c r="BZ585" s="5">
        <v>0</v>
      </c>
      <c r="CA585" s="5">
        <v>10</v>
      </c>
      <c r="CB585" s="6" t="s">
        <v>98</v>
      </c>
      <c r="CC585" s="6" t="s">
        <v>98</v>
      </c>
      <c r="CD585" s="6" t="s">
        <v>98</v>
      </c>
      <c r="CE585" s="6" t="s">
        <v>98</v>
      </c>
      <c r="CF585" s="6" t="s">
        <v>96</v>
      </c>
      <c r="CG585" s="7" t="s">
        <v>98</v>
      </c>
      <c r="CH585" s="7" t="s">
        <v>96</v>
      </c>
      <c r="CI585" s="7" t="s">
        <v>96</v>
      </c>
      <c r="CJ585" s="5">
        <v>0</v>
      </c>
      <c r="CK585" s="5">
        <v>0</v>
      </c>
      <c r="CL585" s="5">
        <v>10</v>
      </c>
      <c r="CM585" s="5">
        <v>0</v>
      </c>
      <c r="CN585" s="5">
        <v>10</v>
      </c>
      <c r="CO585" s="5">
        <v>0</v>
      </c>
      <c r="CP585" s="37"/>
      <c r="CQ585" s="37"/>
      <c r="CR585" s="37"/>
    </row>
    <row r="586" spans="1:96" x14ac:dyDescent="0.3">
      <c r="A586" s="2" t="s">
        <v>849</v>
      </c>
      <c r="B586" s="2" t="s">
        <v>850</v>
      </c>
      <c r="C586" s="2" t="s">
        <v>1753</v>
      </c>
      <c r="D586" s="2" t="s">
        <v>1756</v>
      </c>
      <c r="E586" s="6" t="s">
        <v>102</v>
      </c>
      <c r="F586" s="5">
        <v>192</v>
      </c>
      <c r="G586" s="5">
        <v>15</v>
      </c>
      <c r="H586" s="5">
        <v>0</v>
      </c>
      <c r="I586" s="5">
        <v>0</v>
      </c>
      <c r="J586" s="5">
        <v>11</v>
      </c>
      <c r="K586" s="5">
        <v>4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167</v>
      </c>
      <c r="T586" s="5">
        <v>25</v>
      </c>
      <c r="U586" s="5">
        <v>0</v>
      </c>
      <c r="V586" s="5">
        <v>0</v>
      </c>
      <c r="W586" s="5">
        <v>0</v>
      </c>
      <c r="X586" s="5">
        <v>0</v>
      </c>
      <c r="Y586" s="5">
        <v>0</v>
      </c>
      <c r="Z586" s="5">
        <v>0</v>
      </c>
      <c r="AA586" s="6" t="s">
        <v>96</v>
      </c>
      <c r="AB586" s="6" t="s">
        <v>96</v>
      </c>
      <c r="AC586" s="6"/>
      <c r="AD586" s="6"/>
      <c r="AE586" s="7"/>
      <c r="AF586" s="7"/>
      <c r="AG586" s="7"/>
      <c r="AH586" s="7"/>
      <c r="AI586" s="7" t="s">
        <v>96</v>
      </c>
      <c r="AJ586" s="5"/>
      <c r="AK586" s="8">
        <v>0.5</v>
      </c>
      <c r="AL586" s="8">
        <v>0</v>
      </c>
      <c r="AM586" s="8">
        <v>0.5</v>
      </c>
      <c r="AN586" s="8">
        <v>0</v>
      </c>
      <c r="AO586" s="8">
        <v>0</v>
      </c>
      <c r="AP586" s="8">
        <v>0</v>
      </c>
      <c r="AQ586" s="8">
        <v>0</v>
      </c>
      <c r="AR586" s="8">
        <v>0</v>
      </c>
      <c r="AS586" s="8">
        <v>0</v>
      </c>
      <c r="AT586" s="8">
        <v>0</v>
      </c>
      <c r="AU586" s="5">
        <v>95</v>
      </c>
      <c r="AV586" s="5">
        <v>95</v>
      </c>
      <c r="AW586" s="5">
        <v>4</v>
      </c>
      <c r="AX586" s="5">
        <v>0</v>
      </c>
      <c r="AY586" s="5">
        <v>1</v>
      </c>
      <c r="AZ586" s="5">
        <v>0</v>
      </c>
      <c r="BA586" s="5">
        <v>0</v>
      </c>
      <c r="BB586" s="5">
        <v>0</v>
      </c>
      <c r="BC586" s="5">
        <v>0</v>
      </c>
      <c r="BD586" s="5">
        <v>100</v>
      </c>
      <c r="BE586" s="5">
        <v>100</v>
      </c>
      <c r="BF586" s="5">
        <v>95</v>
      </c>
      <c r="BG586" s="5">
        <v>100</v>
      </c>
      <c r="BH586" s="5">
        <v>90</v>
      </c>
      <c r="BI586" s="5">
        <v>80</v>
      </c>
      <c r="BJ586" s="5">
        <v>0</v>
      </c>
      <c r="BK586" s="5">
        <v>80</v>
      </c>
      <c r="BL586" s="5">
        <v>20</v>
      </c>
      <c r="BM586" s="5">
        <v>20</v>
      </c>
      <c r="BN586" s="5">
        <v>2</v>
      </c>
      <c r="BO586" s="5" t="s">
        <v>96</v>
      </c>
      <c r="BP586" s="5" t="s">
        <v>97</v>
      </c>
      <c r="BQ586" s="5" t="s">
        <v>98</v>
      </c>
      <c r="BR586" s="6" t="s">
        <v>97</v>
      </c>
      <c r="BS586" s="6" t="s">
        <v>97</v>
      </c>
      <c r="BT586" s="6" t="s">
        <v>97</v>
      </c>
      <c r="BU586" s="6" t="s">
        <v>97</v>
      </c>
      <c r="BV586" s="6" t="s">
        <v>97</v>
      </c>
      <c r="BW586" s="5">
        <v>0</v>
      </c>
      <c r="BX586" s="5">
        <v>0</v>
      </c>
      <c r="BY586" s="5">
        <v>0</v>
      </c>
      <c r="BZ586" s="5">
        <v>0</v>
      </c>
      <c r="CA586" s="5">
        <v>10</v>
      </c>
      <c r="CB586" s="6" t="s">
        <v>98</v>
      </c>
      <c r="CC586" s="6" t="s">
        <v>98</v>
      </c>
      <c r="CD586" s="6" t="s">
        <v>98</v>
      </c>
      <c r="CE586" s="6" t="s">
        <v>98</v>
      </c>
      <c r="CF586" s="6" t="s">
        <v>96</v>
      </c>
      <c r="CG586" s="7" t="s">
        <v>98</v>
      </c>
      <c r="CH586" s="7" t="s">
        <v>96</v>
      </c>
      <c r="CI586" s="7" t="s">
        <v>96</v>
      </c>
      <c r="CJ586" s="5">
        <v>0</v>
      </c>
      <c r="CK586" s="5">
        <v>0</v>
      </c>
      <c r="CL586" s="5">
        <v>10</v>
      </c>
      <c r="CM586" s="5">
        <v>0</v>
      </c>
      <c r="CN586" s="5">
        <v>10</v>
      </c>
      <c r="CO586" s="5">
        <v>0</v>
      </c>
      <c r="CP586" s="37"/>
      <c r="CQ586" s="37"/>
      <c r="CR586" s="37"/>
    </row>
    <row r="587" spans="1:96" x14ac:dyDescent="0.3">
      <c r="A587" s="2" t="s">
        <v>849</v>
      </c>
      <c r="B587" s="2" t="s">
        <v>850</v>
      </c>
      <c r="C587" s="2" t="s">
        <v>1753</v>
      </c>
      <c r="D587" s="2" t="s">
        <v>1755</v>
      </c>
      <c r="E587" s="6" t="s">
        <v>102</v>
      </c>
      <c r="F587" s="5">
        <v>60</v>
      </c>
      <c r="G587" s="5">
        <v>3</v>
      </c>
      <c r="H587" s="5">
        <v>0</v>
      </c>
      <c r="I587" s="5">
        <v>0</v>
      </c>
      <c r="J587" s="5">
        <v>3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60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6" t="s">
        <v>96</v>
      </c>
      <c r="AB587" s="6" t="s">
        <v>96</v>
      </c>
      <c r="AC587" s="6"/>
      <c r="AD587" s="6"/>
      <c r="AE587" s="7"/>
      <c r="AF587" s="7"/>
      <c r="AG587" s="7"/>
      <c r="AH587" s="7" t="s">
        <v>96</v>
      </c>
      <c r="AI587" s="7"/>
      <c r="AJ587" s="5"/>
      <c r="AK587" s="8">
        <v>0.5</v>
      </c>
      <c r="AL587" s="8">
        <v>0</v>
      </c>
      <c r="AM587" s="8">
        <v>0.5</v>
      </c>
      <c r="AN587" s="8">
        <v>0</v>
      </c>
      <c r="AO587" s="8">
        <v>0</v>
      </c>
      <c r="AP587" s="8">
        <v>0</v>
      </c>
      <c r="AQ587" s="8">
        <v>0</v>
      </c>
      <c r="AR587" s="8">
        <v>0</v>
      </c>
      <c r="AS587" s="8">
        <v>0</v>
      </c>
      <c r="AT587" s="8">
        <v>0</v>
      </c>
      <c r="AU587" s="5">
        <v>95</v>
      </c>
      <c r="AV587" s="5">
        <v>95</v>
      </c>
      <c r="AW587" s="5">
        <v>4</v>
      </c>
      <c r="AX587" s="5">
        <v>0</v>
      </c>
      <c r="AY587" s="5">
        <v>1</v>
      </c>
      <c r="AZ587" s="5">
        <v>0</v>
      </c>
      <c r="BA587" s="5">
        <v>0</v>
      </c>
      <c r="BB587" s="5">
        <v>0</v>
      </c>
      <c r="BC587" s="5">
        <v>0</v>
      </c>
      <c r="BD587" s="5">
        <v>100</v>
      </c>
      <c r="BE587" s="5">
        <v>100</v>
      </c>
      <c r="BF587" s="5">
        <v>95</v>
      </c>
      <c r="BG587" s="5">
        <v>100</v>
      </c>
      <c r="BH587" s="5">
        <v>90</v>
      </c>
      <c r="BI587" s="5">
        <v>80</v>
      </c>
      <c r="BJ587" s="5">
        <v>0</v>
      </c>
      <c r="BK587" s="5">
        <v>80</v>
      </c>
      <c r="BL587" s="5">
        <v>20</v>
      </c>
      <c r="BM587" s="5">
        <v>20</v>
      </c>
      <c r="BN587" s="5">
        <v>2</v>
      </c>
      <c r="BO587" s="5" t="s">
        <v>96</v>
      </c>
      <c r="BP587" s="5" t="s">
        <v>97</v>
      </c>
      <c r="BQ587" s="5" t="s">
        <v>98</v>
      </c>
      <c r="BR587" s="6" t="s">
        <v>97</v>
      </c>
      <c r="BS587" s="6" t="s">
        <v>97</v>
      </c>
      <c r="BT587" s="6" t="s">
        <v>97</v>
      </c>
      <c r="BU587" s="6" t="s">
        <v>97</v>
      </c>
      <c r="BV587" s="6" t="s">
        <v>97</v>
      </c>
      <c r="BW587" s="5">
        <v>0</v>
      </c>
      <c r="BX587" s="5">
        <v>0</v>
      </c>
      <c r="BY587" s="5">
        <v>0</v>
      </c>
      <c r="BZ587" s="5">
        <v>0</v>
      </c>
      <c r="CA587" s="5">
        <v>10</v>
      </c>
      <c r="CB587" s="6" t="s">
        <v>98</v>
      </c>
      <c r="CC587" s="6" t="s">
        <v>98</v>
      </c>
      <c r="CD587" s="6" t="s">
        <v>98</v>
      </c>
      <c r="CE587" s="6" t="s">
        <v>98</v>
      </c>
      <c r="CF587" s="6" t="s">
        <v>96</v>
      </c>
      <c r="CG587" s="7" t="s">
        <v>98</v>
      </c>
      <c r="CH587" s="7" t="s">
        <v>96</v>
      </c>
      <c r="CI587" s="7" t="s">
        <v>96</v>
      </c>
      <c r="CJ587" s="5">
        <v>0</v>
      </c>
      <c r="CK587" s="5">
        <v>0</v>
      </c>
      <c r="CL587" s="5">
        <v>10</v>
      </c>
      <c r="CM587" s="5">
        <v>0</v>
      </c>
      <c r="CN587" s="5">
        <v>10</v>
      </c>
      <c r="CO587" s="5">
        <v>0</v>
      </c>
      <c r="CP587" s="37"/>
      <c r="CQ587" s="37"/>
      <c r="CR587" s="37"/>
    </row>
    <row r="588" spans="1:96" x14ac:dyDescent="0.3">
      <c r="A588" s="2" t="s">
        <v>849</v>
      </c>
      <c r="B588" s="2" t="s">
        <v>850</v>
      </c>
      <c r="C588" s="2" t="s">
        <v>1750</v>
      </c>
      <c r="D588" s="2" t="s">
        <v>1752</v>
      </c>
      <c r="E588" s="6" t="s">
        <v>102</v>
      </c>
      <c r="F588" s="5">
        <v>30</v>
      </c>
      <c r="G588" s="5">
        <v>7</v>
      </c>
      <c r="H588" s="5">
        <v>1</v>
      </c>
      <c r="I588" s="5">
        <v>3</v>
      </c>
      <c r="J588" s="5">
        <v>2</v>
      </c>
      <c r="K588" s="5">
        <v>2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5">
        <v>17</v>
      </c>
      <c r="R588" s="5">
        <v>5</v>
      </c>
      <c r="S588" s="5">
        <v>8</v>
      </c>
      <c r="T588" s="5">
        <v>0</v>
      </c>
      <c r="U588" s="5">
        <v>0</v>
      </c>
      <c r="V588" s="5">
        <v>0</v>
      </c>
      <c r="W588" s="5">
        <v>0</v>
      </c>
      <c r="X588" s="5">
        <v>0</v>
      </c>
      <c r="Y588" s="5">
        <v>3</v>
      </c>
      <c r="Z588" s="5">
        <v>17</v>
      </c>
      <c r="AA588" s="6" t="s">
        <v>96</v>
      </c>
      <c r="AB588" s="6" t="s">
        <v>97</v>
      </c>
      <c r="AC588" s="6"/>
      <c r="AD588" s="6"/>
      <c r="AE588" s="7"/>
      <c r="AF588" s="7"/>
      <c r="AG588" s="7"/>
      <c r="AH588" s="7"/>
      <c r="AI588" s="7" t="s">
        <v>96</v>
      </c>
      <c r="AJ588" s="5"/>
      <c r="AK588" s="8">
        <v>0</v>
      </c>
      <c r="AL588" s="8">
        <v>0.2</v>
      </c>
      <c r="AM588" s="8">
        <v>0.8</v>
      </c>
      <c r="AN588" s="8">
        <v>0</v>
      </c>
      <c r="AO588" s="8">
        <v>0</v>
      </c>
      <c r="AP588" s="8">
        <v>0</v>
      </c>
      <c r="AQ588" s="8">
        <v>0</v>
      </c>
      <c r="AR588" s="8">
        <v>0</v>
      </c>
      <c r="AS588" s="8">
        <v>0</v>
      </c>
      <c r="AT588" s="8">
        <v>0</v>
      </c>
      <c r="AU588" s="5">
        <v>100</v>
      </c>
      <c r="AV588" s="5">
        <v>100</v>
      </c>
      <c r="AW588" s="5">
        <v>0</v>
      </c>
      <c r="AX588" s="5">
        <v>0</v>
      </c>
      <c r="AY588" s="5">
        <v>0</v>
      </c>
      <c r="AZ588" s="5">
        <v>100</v>
      </c>
      <c r="BA588" s="5">
        <v>20</v>
      </c>
      <c r="BB588" s="5">
        <v>0</v>
      </c>
      <c r="BC588" s="5">
        <v>0</v>
      </c>
      <c r="BD588" s="5">
        <v>80</v>
      </c>
      <c r="BE588" s="5">
        <v>100</v>
      </c>
      <c r="BF588" s="5">
        <v>100</v>
      </c>
      <c r="BG588" s="5">
        <v>100</v>
      </c>
      <c r="BH588" s="5">
        <v>100</v>
      </c>
      <c r="BI588" s="5">
        <v>0</v>
      </c>
      <c r="BJ588" s="5">
        <v>0</v>
      </c>
      <c r="BK588" s="5">
        <v>0</v>
      </c>
      <c r="BL588" s="5">
        <v>100</v>
      </c>
      <c r="BM588" s="5">
        <v>100</v>
      </c>
      <c r="BN588" s="5">
        <v>2</v>
      </c>
      <c r="BO588" s="5" t="s">
        <v>97</v>
      </c>
      <c r="BP588" s="5" t="s">
        <v>97</v>
      </c>
      <c r="BQ588" s="5" t="s">
        <v>98</v>
      </c>
      <c r="BR588" s="6" t="s">
        <v>97</v>
      </c>
      <c r="BS588" s="6" t="s">
        <v>97</v>
      </c>
      <c r="BT588" s="6" t="s">
        <v>97</v>
      </c>
      <c r="BU588" s="6" t="s">
        <v>97</v>
      </c>
      <c r="BV588" s="6" t="s">
        <v>97</v>
      </c>
      <c r="BW588" s="5">
        <v>1.5</v>
      </c>
      <c r="BX588" s="5">
        <v>1</v>
      </c>
      <c r="BY588" s="5">
        <v>1</v>
      </c>
      <c r="BZ588" s="5">
        <v>8</v>
      </c>
      <c r="CA588" s="5">
        <v>8</v>
      </c>
      <c r="CB588" s="6" t="s">
        <v>98</v>
      </c>
      <c r="CC588" s="6" t="s">
        <v>98</v>
      </c>
      <c r="CD588" s="6" t="s">
        <v>98</v>
      </c>
      <c r="CE588" s="6" t="s">
        <v>98</v>
      </c>
      <c r="CF588" s="6" t="s">
        <v>98</v>
      </c>
      <c r="CG588" s="7" t="s">
        <v>98</v>
      </c>
      <c r="CH588" s="7" t="s">
        <v>96</v>
      </c>
      <c r="CI588" s="7" t="s">
        <v>98</v>
      </c>
      <c r="CJ588" s="5">
        <v>0.8</v>
      </c>
      <c r="CK588" s="5">
        <v>0.8</v>
      </c>
      <c r="CL588" s="5">
        <v>7</v>
      </c>
      <c r="CM588" s="5">
        <v>0.5</v>
      </c>
      <c r="CN588" s="5">
        <v>7</v>
      </c>
      <c r="CO588" s="5">
        <v>0.3</v>
      </c>
      <c r="CP588" s="37"/>
      <c r="CQ588" s="37"/>
      <c r="CR588" s="37"/>
    </row>
    <row r="589" spans="1:96" x14ac:dyDescent="0.3">
      <c r="A589" s="2" t="s">
        <v>849</v>
      </c>
      <c r="B589" s="2" t="s">
        <v>850</v>
      </c>
      <c r="C589" s="2" t="s">
        <v>1750</v>
      </c>
      <c r="D589" s="2" t="s">
        <v>1751</v>
      </c>
      <c r="E589" s="6" t="s">
        <v>102</v>
      </c>
      <c r="F589" s="5">
        <v>53</v>
      </c>
      <c r="G589" s="5">
        <v>12</v>
      </c>
      <c r="H589" s="5">
        <v>3</v>
      </c>
      <c r="I589" s="5">
        <v>12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53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12</v>
      </c>
      <c r="Z589" s="5">
        <v>53</v>
      </c>
      <c r="AA589" s="6" t="s">
        <v>96</v>
      </c>
      <c r="AB589" s="6" t="s">
        <v>97</v>
      </c>
      <c r="AC589" s="6"/>
      <c r="AD589" s="6"/>
      <c r="AE589" s="7"/>
      <c r="AF589" s="7"/>
      <c r="AG589" s="7"/>
      <c r="AH589" s="7"/>
      <c r="AI589" s="7" t="s">
        <v>96</v>
      </c>
      <c r="AJ589" s="5"/>
      <c r="AK589" s="8">
        <v>0</v>
      </c>
      <c r="AL589" s="8">
        <v>1</v>
      </c>
      <c r="AM589" s="8">
        <v>0</v>
      </c>
      <c r="AN589" s="8">
        <v>0</v>
      </c>
      <c r="AO589" s="8">
        <v>0</v>
      </c>
      <c r="AP589" s="8">
        <v>0</v>
      </c>
      <c r="AQ589" s="8">
        <v>0</v>
      </c>
      <c r="AR589" s="8">
        <v>0</v>
      </c>
      <c r="AS589" s="8">
        <v>0</v>
      </c>
      <c r="AT589" s="8">
        <v>0</v>
      </c>
      <c r="AU589" s="5">
        <v>100</v>
      </c>
      <c r="AV589" s="5">
        <v>100</v>
      </c>
      <c r="AW589" s="5">
        <v>0</v>
      </c>
      <c r="AX589" s="5">
        <v>0</v>
      </c>
      <c r="AY589" s="5">
        <v>0</v>
      </c>
      <c r="AZ589" s="5">
        <v>100</v>
      </c>
      <c r="BA589" s="5">
        <v>100</v>
      </c>
      <c r="BB589" s="5">
        <v>0</v>
      </c>
      <c r="BC589" s="5">
        <v>0</v>
      </c>
      <c r="BD589" s="5">
        <v>0</v>
      </c>
      <c r="BE589" s="5">
        <v>100</v>
      </c>
      <c r="BF589" s="5">
        <v>100</v>
      </c>
      <c r="BG589" s="5">
        <v>100</v>
      </c>
      <c r="BH589" s="5">
        <v>100</v>
      </c>
      <c r="BI589" s="5">
        <v>0</v>
      </c>
      <c r="BJ589" s="5">
        <v>0</v>
      </c>
      <c r="BK589" s="5">
        <v>0</v>
      </c>
      <c r="BL589" s="5">
        <v>100</v>
      </c>
      <c r="BM589" s="5">
        <v>100</v>
      </c>
      <c r="BN589" s="5">
        <v>2</v>
      </c>
      <c r="BO589" s="5" t="s">
        <v>97</v>
      </c>
      <c r="BP589" s="5" t="s">
        <v>96</v>
      </c>
      <c r="BQ589" s="5">
        <v>3</v>
      </c>
      <c r="BR589" s="6" t="s">
        <v>97</v>
      </c>
      <c r="BS589" s="6" t="s">
        <v>97</v>
      </c>
      <c r="BT589" s="6" t="s">
        <v>97</v>
      </c>
      <c r="BU589" s="6" t="s">
        <v>97</v>
      </c>
      <c r="BV589" s="6" t="s">
        <v>96</v>
      </c>
      <c r="BW589" s="5">
        <v>2</v>
      </c>
      <c r="BX589" s="5">
        <v>1</v>
      </c>
      <c r="BY589" s="5">
        <v>1</v>
      </c>
      <c r="BZ589" s="5">
        <v>8</v>
      </c>
      <c r="CA589" s="5">
        <v>8</v>
      </c>
      <c r="CB589" s="6" t="s">
        <v>98</v>
      </c>
      <c r="CC589" s="6" t="s">
        <v>98</v>
      </c>
      <c r="CD589" s="6" t="s">
        <v>98</v>
      </c>
      <c r="CE589" s="6" t="s">
        <v>98</v>
      </c>
      <c r="CF589" s="6" t="s">
        <v>98</v>
      </c>
      <c r="CG589" s="7" t="s">
        <v>98</v>
      </c>
      <c r="CH589" s="7" t="s">
        <v>96</v>
      </c>
      <c r="CI589" s="7" t="s">
        <v>98</v>
      </c>
      <c r="CJ589" s="5">
        <v>1</v>
      </c>
      <c r="CK589" s="5">
        <v>1</v>
      </c>
      <c r="CL589" s="5">
        <v>7</v>
      </c>
      <c r="CM589" s="5">
        <v>0.5</v>
      </c>
      <c r="CN589" s="5">
        <v>7</v>
      </c>
      <c r="CO589" s="5">
        <v>0.5</v>
      </c>
      <c r="CP589" s="37"/>
      <c r="CQ589" s="37"/>
      <c r="CR589" s="37"/>
    </row>
    <row r="590" spans="1:96" x14ac:dyDescent="0.3">
      <c r="A590" s="2" t="s">
        <v>849</v>
      </c>
      <c r="B590" s="2" t="s">
        <v>850</v>
      </c>
      <c r="C590" s="2" t="s">
        <v>871</v>
      </c>
      <c r="D590" s="2" t="s">
        <v>872</v>
      </c>
      <c r="E590" s="6" t="s">
        <v>102</v>
      </c>
      <c r="F590" s="5">
        <v>50</v>
      </c>
      <c r="G590" s="5">
        <v>10</v>
      </c>
      <c r="H590" s="5">
        <v>0</v>
      </c>
      <c r="I590" s="5">
        <v>0</v>
      </c>
      <c r="J590" s="5">
        <v>10</v>
      </c>
      <c r="K590" s="5">
        <v>0</v>
      </c>
      <c r="L590" s="5">
        <v>0</v>
      </c>
      <c r="M590" s="5">
        <v>0</v>
      </c>
      <c r="N590" s="5">
        <v>0</v>
      </c>
      <c r="O590" s="5">
        <v>0</v>
      </c>
      <c r="P590" s="5">
        <v>0</v>
      </c>
      <c r="Q590" s="5">
        <v>0</v>
      </c>
      <c r="R590" s="5">
        <v>50</v>
      </c>
      <c r="S590" s="5">
        <v>0</v>
      </c>
      <c r="T590" s="5">
        <v>0</v>
      </c>
      <c r="U590" s="5">
        <v>0</v>
      </c>
      <c r="V590" s="5">
        <v>0</v>
      </c>
      <c r="W590" s="5">
        <v>0</v>
      </c>
      <c r="X590" s="5">
        <v>0</v>
      </c>
      <c r="Y590" s="5">
        <v>0</v>
      </c>
      <c r="Z590" s="6">
        <v>0</v>
      </c>
      <c r="AA590" s="6" t="s">
        <v>96</v>
      </c>
      <c r="AB590" s="6" t="s">
        <v>96</v>
      </c>
      <c r="AC590" s="7"/>
      <c r="AD590" s="7"/>
      <c r="AE590" s="7"/>
      <c r="AF590" s="7"/>
      <c r="AG590" s="7"/>
      <c r="AH590" s="7"/>
      <c r="AI590" s="6" t="s">
        <v>96</v>
      </c>
      <c r="AJ590" s="5"/>
      <c r="AK590" s="8">
        <v>0</v>
      </c>
      <c r="AL590" s="8">
        <v>0</v>
      </c>
      <c r="AM590" s="8">
        <v>0</v>
      </c>
      <c r="AN590" s="8">
        <v>0</v>
      </c>
      <c r="AO590" s="8">
        <v>1</v>
      </c>
      <c r="AP590" s="8">
        <v>0</v>
      </c>
      <c r="AQ590" s="8">
        <v>0</v>
      </c>
      <c r="AR590" s="8">
        <v>0</v>
      </c>
      <c r="AS590" s="8">
        <v>0</v>
      </c>
      <c r="AT590" s="8">
        <v>0</v>
      </c>
      <c r="AU590" s="5">
        <v>0</v>
      </c>
      <c r="AV590" s="5">
        <v>0</v>
      </c>
      <c r="AW590" s="5">
        <v>100</v>
      </c>
      <c r="AX590" s="5">
        <v>0</v>
      </c>
      <c r="AY590" s="5">
        <v>0</v>
      </c>
      <c r="AZ590" s="5">
        <v>0</v>
      </c>
      <c r="BA590" s="5">
        <v>0</v>
      </c>
      <c r="BB590" s="5">
        <v>50</v>
      </c>
      <c r="BC590" s="5">
        <v>0</v>
      </c>
      <c r="BD590" s="5">
        <v>50</v>
      </c>
      <c r="BE590" s="5">
        <v>100</v>
      </c>
      <c r="BF590" s="5">
        <v>100</v>
      </c>
      <c r="BG590" s="5">
        <v>100</v>
      </c>
      <c r="BH590" s="5">
        <v>0</v>
      </c>
      <c r="BI590" s="5">
        <v>0</v>
      </c>
      <c r="BJ590" s="5">
        <v>0</v>
      </c>
      <c r="BK590" s="5">
        <v>10</v>
      </c>
      <c r="BL590" s="5">
        <v>90</v>
      </c>
      <c r="BM590" s="5">
        <v>100</v>
      </c>
      <c r="BN590" s="5">
        <v>2</v>
      </c>
      <c r="BO590" s="5" t="s">
        <v>96</v>
      </c>
      <c r="BP590" s="5" t="s">
        <v>96</v>
      </c>
      <c r="BQ590" s="5">
        <v>10</v>
      </c>
      <c r="BR590" s="6" t="s">
        <v>96</v>
      </c>
      <c r="BS590" s="6" t="s">
        <v>97</v>
      </c>
      <c r="BT590" s="6" t="s">
        <v>97</v>
      </c>
      <c r="BU590" s="6" t="s">
        <v>97</v>
      </c>
      <c r="BV590" s="6" t="s">
        <v>97</v>
      </c>
      <c r="BW590" s="5">
        <v>5</v>
      </c>
      <c r="BX590" s="5">
        <v>15</v>
      </c>
      <c r="BY590" s="5">
        <v>15</v>
      </c>
      <c r="BZ590" s="5">
        <v>15</v>
      </c>
      <c r="CA590" s="5">
        <v>15</v>
      </c>
      <c r="CB590" s="6" t="s">
        <v>96</v>
      </c>
      <c r="CC590" s="6" t="s">
        <v>96</v>
      </c>
      <c r="CD590" s="6" t="s">
        <v>96</v>
      </c>
      <c r="CE590" s="6" t="s">
        <v>96</v>
      </c>
      <c r="CF590" s="6" t="s">
        <v>96</v>
      </c>
      <c r="CG590" s="6" t="s">
        <v>97</v>
      </c>
      <c r="CH590" s="6" t="s">
        <v>97</v>
      </c>
      <c r="CI590" s="6" t="s">
        <v>97</v>
      </c>
      <c r="CJ590" s="5">
        <v>5</v>
      </c>
      <c r="CK590" s="5">
        <v>20</v>
      </c>
      <c r="CL590" s="5">
        <v>20</v>
      </c>
      <c r="CM590" s="5">
        <v>0</v>
      </c>
      <c r="CN590" s="5">
        <v>20</v>
      </c>
      <c r="CO590" s="5">
        <v>0</v>
      </c>
    </row>
    <row r="591" spans="1:96" x14ac:dyDescent="0.3">
      <c r="A591" s="2" t="s">
        <v>849</v>
      </c>
      <c r="B591" s="2" t="s">
        <v>873</v>
      </c>
      <c r="C591" s="2" t="s">
        <v>874</v>
      </c>
      <c r="D591" s="2" t="s">
        <v>875</v>
      </c>
      <c r="E591" s="6" t="s">
        <v>102</v>
      </c>
      <c r="F591" s="5">
        <v>36</v>
      </c>
      <c r="G591" s="5">
        <v>4</v>
      </c>
      <c r="H591" s="5">
        <v>0</v>
      </c>
      <c r="I591" s="5">
        <v>0</v>
      </c>
      <c r="J591" s="5">
        <v>4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36</v>
      </c>
      <c r="S591" s="5">
        <v>0</v>
      </c>
      <c r="T591" s="5">
        <v>0</v>
      </c>
      <c r="U591" s="5">
        <v>0</v>
      </c>
      <c r="V591" s="5">
        <v>0</v>
      </c>
      <c r="W591" s="5">
        <v>0</v>
      </c>
      <c r="X591" s="5">
        <v>0</v>
      </c>
      <c r="Y591" s="5">
        <v>0</v>
      </c>
      <c r="Z591" s="6">
        <v>0</v>
      </c>
      <c r="AA591" s="6" t="s">
        <v>96</v>
      </c>
      <c r="AB591" s="6" t="s">
        <v>97</v>
      </c>
      <c r="AC591" s="7"/>
      <c r="AD591" s="7"/>
      <c r="AE591" s="7"/>
      <c r="AF591" s="7"/>
      <c r="AG591" s="7"/>
      <c r="AH591" s="7"/>
      <c r="AI591" s="6" t="s">
        <v>96</v>
      </c>
      <c r="AJ591" s="5"/>
      <c r="AK591" s="8">
        <v>1</v>
      </c>
      <c r="AL591" s="8">
        <v>0</v>
      </c>
      <c r="AM591" s="8">
        <v>0</v>
      </c>
      <c r="AN591" s="8">
        <v>0</v>
      </c>
      <c r="AO591" s="8">
        <v>0</v>
      </c>
      <c r="AP591" s="8">
        <v>0</v>
      </c>
      <c r="AQ591" s="8">
        <v>0</v>
      </c>
      <c r="AR591" s="8">
        <v>0</v>
      </c>
      <c r="AS591" s="8">
        <v>0</v>
      </c>
      <c r="AT591" s="8">
        <v>0</v>
      </c>
      <c r="AU591" s="5">
        <v>100</v>
      </c>
      <c r="AV591" s="5">
        <v>100</v>
      </c>
      <c r="AW591" s="5">
        <v>0</v>
      </c>
      <c r="AX591" s="5">
        <v>0</v>
      </c>
      <c r="AY591" s="5">
        <v>0</v>
      </c>
      <c r="AZ591" s="5">
        <v>100</v>
      </c>
      <c r="BA591" s="5">
        <v>100</v>
      </c>
      <c r="BB591" s="5">
        <v>0</v>
      </c>
      <c r="BC591" s="5">
        <v>0</v>
      </c>
      <c r="BD591" s="5">
        <v>0</v>
      </c>
      <c r="BE591" s="5">
        <v>100</v>
      </c>
      <c r="BF591" s="5">
        <v>100</v>
      </c>
      <c r="BG591" s="5">
        <v>100</v>
      </c>
      <c r="BH591" s="5">
        <v>100</v>
      </c>
      <c r="BI591" s="5">
        <v>0</v>
      </c>
      <c r="BJ591" s="5">
        <v>0</v>
      </c>
      <c r="BK591" s="5">
        <v>20</v>
      </c>
      <c r="BL591" s="5">
        <v>80</v>
      </c>
      <c r="BM591" s="5">
        <v>100</v>
      </c>
      <c r="BN591" s="5">
        <v>2</v>
      </c>
      <c r="BO591" s="5" t="s">
        <v>96</v>
      </c>
      <c r="BP591" s="5" t="s">
        <v>96</v>
      </c>
      <c r="BQ591" s="5">
        <v>2</v>
      </c>
      <c r="BR591" s="6" t="s">
        <v>96</v>
      </c>
      <c r="BS591" s="6" t="s">
        <v>97</v>
      </c>
      <c r="BT591" s="6" t="s">
        <v>97</v>
      </c>
      <c r="BU591" s="6" t="s">
        <v>97</v>
      </c>
      <c r="BV591" s="6" t="s">
        <v>97</v>
      </c>
      <c r="BW591" s="5">
        <v>1</v>
      </c>
      <c r="BX591" s="5">
        <v>1</v>
      </c>
      <c r="BY591" s="5">
        <v>1</v>
      </c>
      <c r="BZ591" s="5">
        <v>1</v>
      </c>
      <c r="CA591" s="5">
        <v>16</v>
      </c>
      <c r="CB591" s="6" t="s">
        <v>98</v>
      </c>
      <c r="CC591" s="6" t="s">
        <v>97</v>
      </c>
      <c r="CD591" s="6" t="s">
        <v>98</v>
      </c>
      <c r="CE591" s="6" t="s">
        <v>97</v>
      </c>
      <c r="CF591" s="6" t="s">
        <v>96</v>
      </c>
      <c r="CG591" s="6" t="s">
        <v>97</v>
      </c>
      <c r="CH591" s="6" t="s">
        <v>96</v>
      </c>
      <c r="CI591" s="6" t="s">
        <v>97</v>
      </c>
      <c r="CJ591" s="5">
        <v>0</v>
      </c>
      <c r="CK591" s="5">
        <v>0</v>
      </c>
      <c r="CL591" s="5">
        <v>15</v>
      </c>
      <c r="CM591" s="5">
        <v>0</v>
      </c>
      <c r="CN591" s="5">
        <v>15</v>
      </c>
      <c r="CO591" s="5">
        <v>0</v>
      </c>
    </row>
    <row r="592" spans="1:96" x14ac:dyDescent="0.3">
      <c r="A592" s="2" t="s">
        <v>849</v>
      </c>
      <c r="B592" s="2" t="s">
        <v>873</v>
      </c>
      <c r="C592" s="2" t="s">
        <v>874</v>
      </c>
      <c r="D592" s="2" t="s">
        <v>876</v>
      </c>
      <c r="E592" s="6" t="s">
        <v>102</v>
      </c>
      <c r="F592" s="5">
        <v>37</v>
      </c>
      <c r="G592" s="5">
        <v>3</v>
      </c>
      <c r="H592" s="5">
        <v>0</v>
      </c>
      <c r="I592" s="5">
        <v>0</v>
      </c>
      <c r="J592" s="5">
        <v>3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0</v>
      </c>
      <c r="R592" s="5">
        <v>37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0</v>
      </c>
      <c r="Y592" s="5">
        <v>0</v>
      </c>
      <c r="Z592" s="5">
        <v>0</v>
      </c>
      <c r="AA592" s="6" t="s">
        <v>96</v>
      </c>
      <c r="AB592" s="6" t="s">
        <v>97</v>
      </c>
      <c r="AC592" s="7"/>
      <c r="AD592" s="7"/>
      <c r="AE592" s="7"/>
      <c r="AF592" s="7"/>
      <c r="AG592" s="7"/>
      <c r="AH592" s="7"/>
      <c r="AI592" s="6" t="s">
        <v>96</v>
      </c>
      <c r="AJ592" s="5"/>
      <c r="AK592" s="8">
        <v>1</v>
      </c>
      <c r="AL592" s="8">
        <v>0</v>
      </c>
      <c r="AM592" s="8">
        <v>0</v>
      </c>
      <c r="AN592" s="8">
        <v>0</v>
      </c>
      <c r="AO592" s="8">
        <v>0</v>
      </c>
      <c r="AP592" s="8">
        <v>0</v>
      </c>
      <c r="AQ592" s="8">
        <v>0</v>
      </c>
      <c r="AR592" s="8">
        <v>0</v>
      </c>
      <c r="AS592" s="8">
        <v>0</v>
      </c>
      <c r="AT592" s="8">
        <v>0</v>
      </c>
      <c r="AU592" s="5">
        <v>100</v>
      </c>
      <c r="AV592" s="5">
        <v>100</v>
      </c>
      <c r="AW592" s="5">
        <v>0</v>
      </c>
      <c r="AX592" s="5">
        <v>0</v>
      </c>
      <c r="AY592" s="5">
        <v>0</v>
      </c>
      <c r="AZ592" s="5">
        <v>100</v>
      </c>
      <c r="BA592" s="5">
        <v>100</v>
      </c>
      <c r="BB592" s="5">
        <v>0</v>
      </c>
      <c r="BC592" s="5">
        <v>0</v>
      </c>
      <c r="BD592" s="5">
        <v>0</v>
      </c>
      <c r="BE592" s="5">
        <v>100</v>
      </c>
      <c r="BF592" s="5">
        <v>100</v>
      </c>
      <c r="BG592" s="5">
        <v>100</v>
      </c>
      <c r="BH592" s="5">
        <v>100</v>
      </c>
      <c r="BI592" s="5">
        <v>0</v>
      </c>
      <c r="BJ592" s="5">
        <v>0</v>
      </c>
      <c r="BK592" s="5">
        <v>20</v>
      </c>
      <c r="BL592" s="5">
        <v>80</v>
      </c>
      <c r="BM592" s="5">
        <v>100</v>
      </c>
      <c r="BN592" s="5">
        <v>2</v>
      </c>
      <c r="BO592" s="5" t="s">
        <v>96</v>
      </c>
      <c r="BP592" s="5" t="s">
        <v>96</v>
      </c>
      <c r="BQ592" s="5">
        <v>2</v>
      </c>
      <c r="BR592" s="6" t="s">
        <v>96</v>
      </c>
      <c r="BS592" s="6" t="s">
        <v>97</v>
      </c>
      <c r="BT592" s="6" t="s">
        <v>97</v>
      </c>
      <c r="BU592" s="6" t="s">
        <v>97</v>
      </c>
      <c r="BV592" s="6" t="s">
        <v>97</v>
      </c>
      <c r="BW592" s="5">
        <v>1</v>
      </c>
      <c r="BX592" s="5">
        <v>1</v>
      </c>
      <c r="BY592" s="5">
        <v>1</v>
      </c>
      <c r="BZ592" s="5">
        <v>1</v>
      </c>
      <c r="CA592" s="5">
        <v>16</v>
      </c>
      <c r="CB592" s="6" t="s">
        <v>98</v>
      </c>
      <c r="CC592" s="6" t="s">
        <v>97</v>
      </c>
      <c r="CD592" s="6" t="s">
        <v>98</v>
      </c>
      <c r="CE592" s="6" t="s">
        <v>97</v>
      </c>
      <c r="CF592" s="6" t="s">
        <v>96</v>
      </c>
      <c r="CG592" s="6" t="s">
        <v>97</v>
      </c>
      <c r="CH592" s="6" t="s">
        <v>96</v>
      </c>
      <c r="CI592" s="6" t="s">
        <v>97</v>
      </c>
      <c r="CJ592" s="5">
        <v>0</v>
      </c>
      <c r="CK592" s="5">
        <v>0</v>
      </c>
      <c r="CL592" s="5">
        <v>15</v>
      </c>
      <c r="CM592" s="5">
        <v>0</v>
      </c>
      <c r="CN592" s="5">
        <v>15</v>
      </c>
      <c r="CO592" s="5">
        <v>0</v>
      </c>
    </row>
    <row r="593" spans="1:96" x14ac:dyDescent="0.3">
      <c r="A593" s="2" t="s">
        <v>849</v>
      </c>
      <c r="B593" s="2" t="s">
        <v>873</v>
      </c>
      <c r="C593" s="2" t="s">
        <v>877</v>
      </c>
      <c r="D593" s="2" t="s">
        <v>878</v>
      </c>
      <c r="E593" s="6" t="s">
        <v>95</v>
      </c>
      <c r="F593" s="5">
        <v>111</v>
      </c>
      <c r="G593" s="5">
        <v>14</v>
      </c>
      <c r="H593" s="5">
        <v>0</v>
      </c>
      <c r="I593" s="5">
        <v>0</v>
      </c>
      <c r="J593" s="5">
        <v>4</v>
      </c>
      <c r="K593" s="5">
        <v>8</v>
      </c>
      <c r="L593" s="5">
        <v>2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28</v>
      </c>
      <c r="S593" s="5">
        <v>77</v>
      </c>
      <c r="T593" s="5">
        <v>6</v>
      </c>
      <c r="U593" s="5">
        <v>0</v>
      </c>
      <c r="V593" s="5">
        <v>0</v>
      </c>
      <c r="W593" s="5">
        <v>0</v>
      </c>
      <c r="X593" s="5">
        <v>0</v>
      </c>
      <c r="Y593" s="5">
        <v>0</v>
      </c>
      <c r="Z593" s="6">
        <v>0</v>
      </c>
      <c r="AA593" s="6" t="s">
        <v>96</v>
      </c>
      <c r="AB593" s="6" t="s">
        <v>97</v>
      </c>
      <c r="AC593" s="7"/>
      <c r="AD593" s="7"/>
      <c r="AE593" s="7"/>
      <c r="AF593" s="7"/>
      <c r="AG593" s="7"/>
      <c r="AH593" s="7"/>
      <c r="AI593" s="6" t="s">
        <v>96</v>
      </c>
      <c r="AJ593" s="5"/>
      <c r="AK593" s="8">
        <v>0.15</v>
      </c>
      <c r="AL593" s="8">
        <v>0</v>
      </c>
      <c r="AM593" s="8">
        <v>0</v>
      </c>
      <c r="AN593" s="8">
        <v>0</v>
      </c>
      <c r="AO593" s="8">
        <v>0.85</v>
      </c>
      <c r="AP593" s="8">
        <v>0</v>
      </c>
      <c r="AQ593" s="8">
        <v>0</v>
      </c>
      <c r="AR593" s="8">
        <v>0</v>
      </c>
      <c r="AS593" s="8">
        <v>0</v>
      </c>
      <c r="AT593" s="8">
        <v>0</v>
      </c>
      <c r="AU593" s="5">
        <v>100</v>
      </c>
      <c r="AV593" s="5">
        <v>1</v>
      </c>
      <c r="AW593" s="5">
        <v>99</v>
      </c>
      <c r="AX593" s="5">
        <v>0</v>
      </c>
      <c r="AY593" s="5">
        <v>0</v>
      </c>
      <c r="AZ593" s="5">
        <v>0</v>
      </c>
      <c r="BA593" s="5">
        <v>0</v>
      </c>
      <c r="BB593" s="5">
        <v>1</v>
      </c>
      <c r="BC593" s="5">
        <v>0</v>
      </c>
      <c r="BD593" s="5">
        <v>99</v>
      </c>
      <c r="BE593" s="5">
        <v>100</v>
      </c>
      <c r="BF593" s="5">
        <v>100</v>
      </c>
      <c r="BG593" s="5">
        <v>100</v>
      </c>
      <c r="BH593" s="5">
        <v>0</v>
      </c>
      <c r="BI593" s="5">
        <v>0</v>
      </c>
      <c r="BJ593" s="5">
        <v>0</v>
      </c>
      <c r="BK593" s="5">
        <v>0</v>
      </c>
      <c r="BL593" s="5">
        <v>100</v>
      </c>
      <c r="BM593" s="5">
        <v>20</v>
      </c>
      <c r="BN593" s="5">
        <v>2</v>
      </c>
      <c r="BO593" s="5" t="s">
        <v>96</v>
      </c>
      <c r="BP593" s="5" t="s">
        <v>96</v>
      </c>
      <c r="BQ593" s="5">
        <v>1</v>
      </c>
      <c r="BR593" s="6" t="s">
        <v>97</v>
      </c>
      <c r="BS593" s="6" t="s">
        <v>97</v>
      </c>
      <c r="BT593" s="6" t="s">
        <v>97</v>
      </c>
      <c r="BU593" s="6" t="s">
        <v>97</v>
      </c>
      <c r="BV593" s="6" t="s">
        <v>97</v>
      </c>
      <c r="BW593" s="5">
        <v>0</v>
      </c>
      <c r="BX593" s="5">
        <v>0</v>
      </c>
      <c r="BY593" s="5">
        <v>0</v>
      </c>
      <c r="BZ593" s="5">
        <v>30</v>
      </c>
      <c r="CA593" s="5">
        <v>30</v>
      </c>
      <c r="CB593" s="6" t="s">
        <v>98</v>
      </c>
      <c r="CC593" s="6" t="s">
        <v>98</v>
      </c>
      <c r="CD593" s="6" t="s">
        <v>98</v>
      </c>
      <c r="CE593" s="6" t="s">
        <v>96</v>
      </c>
      <c r="CF593" s="6" t="s">
        <v>96</v>
      </c>
      <c r="CG593" s="6" t="s">
        <v>97</v>
      </c>
      <c r="CH593" s="6" t="s">
        <v>97</v>
      </c>
      <c r="CI593" s="6" t="s">
        <v>97</v>
      </c>
      <c r="CJ593" s="5">
        <v>15</v>
      </c>
      <c r="CK593" s="5">
        <v>15</v>
      </c>
      <c r="CL593" s="5">
        <v>15</v>
      </c>
      <c r="CM593" s="5">
        <v>0</v>
      </c>
      <c r="CN593" s="5">
        <v>18</v>
      </c>
      <c r="CO593" s="5">
        <v>0</v>
      </c>
    </row>
    <row r="594" spans="1:96" x14ac:dyDescent="0.3">
      <c r="A594" s="2" t="s">
        <v>849</v>
      </c>
      <c r="B594" s="2" t="s">
        <v>873</v>
      </c>
      <c r="C594" s="2" t="s">
        <v>879</v>
      </c>
      <c r="D594" s="2" t="s">
        <v>880</v>
      </c>
      <c r="E594" s="6" t="s">
        <v>102</v>
      </c>
      <c r="F594" s="5">
        <v>75</v>
      </c>
      <c r="G594" s="5">
        <v>18</v>
      </c>
      <c r="H594" s="5">
        <v>0</v>
      </c>
      <c r="I594" s="5">
        <v>0</v>
      </c>
      <c r="J594" s="5">
        <v>18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75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0</v>
      </c>
      <c r="Y594" s="5">
        <v>0</v>
      </c>
      <c r="Z594" s="5">
        <v>0</v>
      </c>
      <c r="AA594" s="6" t="s">
        <v>96</v>
      </c>
      <c r="AB594" s="6" t="s">
        <v>97</v>
      </c>
      <c r="AC594" s="7"/>
      <c r="AD594" s="7"/>
      <c r="AE594" s="7"/>
      <c r="AF594" s="7"/>
      <c r="AG594" s="7"/>
      <c r="AH594" s="7"/>
      <c r="AI594" s="6" t="s">
        <v>96</v>
      </c>
      <c r="AJ594" s="5"/>
      <c r="AK594" s="8">
        <v>1</v>
      </c>
      <c r="AL594" s="8">
        <v>0</v>
      </c>
      <c r="AM594" s="8">
        <v>0</v>
      </c>
      <c r="AN594" s="8">
        <v>0</v>
      </c>
      <c r="AO594" s="8">
        <v>0</v>
      </c>
      <c r="AP594" s="8">
        <v>0</v>
      </c>
      <c r="AQ594" s="8">
        <v>0</v>
      </c>
      <c r="AR594" s="8">
        <v>0</v>
      </c>
      <c r="AS594" s="8">
        <v>0</v>
      </c>
      <c r="AT594" s="8">
        <v>0</v>
      </c>
      <c r="AU594" s="5">
        <v>100</v>
      </c>
      <c r="AV594" s="5">
        <v>60</v>
      </c>
      <c r="AW594" s="5">
        <v>40</v>
      </c>
      <c r="AX594" s="5">
        <v>0</v>
      </c>
      <c r="AY594" s="5">
        <v>0</v>
      </c>
      <c r="AZ594" s="5">
        <v>100</v>
      </c>
      <c r="BA594" s="5">
        <v>10</v>
      </c>
      <c r="BB594" s="5">
        <v>85</v>
      </c>
      <c r="BC594" s="5">
        <v>0</v>
      </c>
      <c r="BD594" s="5">
        <v>5</v>
      </c>
      <c r="BE594" s="5">
        <v>100</v>
      </c>
      <c r="BF594" s="5">
        <v>98</v>
      </c>
      <c r="BG594" s="5">
        <v>100</v>
      </c>
      <c r="BH594" s="5">
        <v>100</v>
      </c>
      <c r="BI594" s="5">
        <v>5</v>
      </c>
      <c r="BJ594" s="5">
        <v>0</v>
      </c>
      <c r="BK594" s="5">
        <v>5</v>
      </c>
      <c r="BL594" s="5">
        <v>95</v>
      </c>
      <c r="BM594" s="5">
        <v>100</v>
      </c>
      <c r="BN594" s="5">
        <v>4</v>
      </c>
      <c r="BO594" s="5" t="s">
        <v>96</v>
      </c>
      <c r="BP594" s="5" t="s">
        <v>96</v>
      </c>
      <c r="BQ594" s="5">
        <v>5</v>
      </c>
      <c r="BR594" s="6" t="s">
        <v>97</v>
      </c>
      <c r="BS594" s="6" t="s">
        <v>97</v>
      </c>
      <c r="BT594" s="6" t="s">
        <v>97</v>
      </c>
      <c r="BU594" s="6" t="s">
        <v>97</v>
      </c>
      <c r="BV594" s="6" t="s">
        <v>97</v>
      </c>
      <c r="BW594" s="5">
        <v>0</v>
      </c>
      <c r="BX594" s="5">
        <v>0</v>
      </c>
      <c r="BY594" s="5">
        <v>0</v>
      </c>
      <c r="BZ594" s="5">
        <v>11</v>
      </c>
      <c r="CA594" s="5">
        <v>30</v>
      </c>
      <c r="CB594" s="6" t="s">
        <v>96</v>
      </c>
      <c r="CC594" s="6" t="s">
        <v>96</v>
      </c>
      <c r="CD594" s="6" t="s">
        <v>96</v>
      </c>
      <c r="CE594" s="6" t="s">
        <v>96</v>
      </c>
      <c r="CF594" s="6" t="s">
        <v>96</v>
      </c>
      <c r="CG594" s="6" t="s">
        <v>96</v>
      </c>
      <c r="CH594" s="6" t="s">
        <v>97</v>
      </c>
      <c r="CI594" s="7" t="s">
        <v>97</v>
      </c>
      <c r="CJ594" s="5">
        <v>4</v>
      </c>
      <c r="CK594" s="5">
        <v>4</v>
      </c>
      <c r="CL594" s="5">
        <v>4</v>
      </c>
      <c r="CM594" s="5">
        <v>0</v>
      </c>
      <c r="CN594" s="5">
        <v>0</v>
      </c>
      <c r="CO594" s="5">
        <v>0</v>
      </c>
    </row>
    <row r="595" spans="1:96" x14ac:dyDescent="0.3">
      <c r="A595" s="2" t="s">
        <v>849</v>
      </c>
      <c r="B595" s="2" t="s">
        <v>873</v>
      </c>
      <c r="C595" s="2" t="s">
        <v>879</v>
      </c>
      <c r="D595" s="2" t="s">
        <v>881</v>
      </c>
      <c r="E595" s="6" t="s">
        <v>95</v>
      </c>
      <c r="F595" s="5">
        <v>35</v>
      </c>
      <c r="G595" s="5">
        <v>11</v>
      </c>
      <c r="H595" s="5">
        <v>0</v>
      </c>
      <c r="I595" s="5">
        <v>0</v>
      </c>
      <c r="J595" s="5">
        <v>11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35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0</v>
      </c>
      <c r="Z595" s="6">
        <v>0</v>
      </c>
      <c r="AA595" s="6" t="s">
        <v>96</v>
      </c>
      <c r="AB595" s="6" t="s">
        <v>97</v>
      </c>
      <c r="AC595" s="7"/>
      <c r="AD595" s="7"/>
      <c r="AE595" s="7"/>
      <c r="AF595" s="7"/>
      <c r="AG595" s="7"/>
      <c r="AH595" s="7"/>
      <c r="AI595" s="6" t="s">
        <v>96</v>
      </c>
      <c r="AJ595" s="5"/>
      <c r="AK595" s="8">
        <v>1</v>
      </c>
      <c r="AL595" s="8">
        <v>0</v>
      </c>
      <c r="AM595" s="8">
        <v>0</v>
      </c>
      <c r="AN595" s="8">
        <v>0</v>
      </c>
      <c r="AO595" s="8">
        <v>0</v>
      </c>
      <c r="AP595" s="8">
        <v>0</v>
      </c>
      <c r="AQ595" s="8">
        <v>0</v>
      </c>
      <c r="AR595" s="8">
        <v>0</v>
      </c>
      <c r="AS595" s="8">
        <v>0</v>
      </c>
      <c r="AT595" s="8">
        <v>0</v>
      </c>
      <c r="AU595" s="5">
        <v>100</v>
      </c>
      <c r="AV595" s="5">
        <v>50</v>
      </c>
      <c r="AW595" s="5">
        <v>50</v>
      </c>
      <c r="AX595" s="5">
        <v>0</v>
      </c>
      <c r="AY595" s="5">
        <v>0</v>
      </c>
      <c r="AZ595" s="5">
        <v>100</v>
      </c>
      <c r="BA595" s="5">
        <v>10</v>
      </c>
      <c r="BB595" s="5">
        <v>85</v>
      </c>
      <c r="BC595" s="5">
        <v>0</v>
      </c>
      <c r="BD595" s="5">
        <v>5</v>
      </c>
      <c r="BE595" s="5">
        <v>100</v>
      </c>
      <c r="BF595" s="5">
        <v>100</v>
      </c>
      <c r="BG595" s="5">
        <v>100</v>
      </c>
      <c r="BH595" s="5">
        <v>100</v>
      </c>
      <c r="BI595" s="5">
        <v>5</v>
      </c>
      <c r="BJ595" s="5">
        <v>0</v>
      </c>
      <c r="BK595" s="5">
        <v>5</v>
      </c>
      <c r="BL595" s="5">
        <v>95</v>
      </c>
      <c r="BM595" s="5">
        <v>100</v>
      </c>
      <c r="BN595" s="5">
        <v>4</v>
      </c>
      <c r="BO595" s="5" t="s">
        <v>96</v>
      </c>
      <c r="BP595" s="5" t="s">
        <v>96</v>
      </c>
      <c r="BQ595" s="5">
        <v>5</v>
      </c>
      <c r="BR595" s="6" t="s">
        <v>97</v>
      </c>
      <c r="BS595" s="6" t="s">
        <v>97</v>
      </c>
      <c r="BT595" s="6" t="s">
        <v>97</v>
      </c>
      <c r="BU595" s="6" t="s">
        <v>97</v>
      </c>
      <c r="BV595" s="6" t="s">
        <v>97</v>
      </c>
      <c r="BW595" s="5">
        <v>0</v>
      </c>
      <c r="BX595" s="5">
        <v>0</v>
      </c>
      <c r="BY595" s="5">
        <v>0</v>
      </c>
      <c r="BZ595" s="5">
        <v>11</v>
      </c>
      <c r="CA595" s="5">
        <v>30</v>
      </c>
      <c r="CB595" s="6" t="s">
        <v>96</v>
      </c>
      <c r="CC595" s="6" t="s">
        <v>96</v>
      </c>
      <c r="CD595" s="6" t="s">
        <v>96</v>
      </c>
      <c r="CE595" s="6" t="s">
        <v>96</v>
      </c>
      <c r="CF595" s="6" t="s">
        <v>96</v>
      </c>
      <c r="CG595" s="6" t="s">
        <v>96</v>
      </c>
      <c r="CH595" s="6" t="s">
        <v>97</v>
      </c>
      <c r="CI595" s="7" t="s">
        <v>97</v>
      </c>
      <c r="CJ595" s="5">
        <v>4</v>
      </c>
      <c r="CK595" s="5">
        <v>4</v>
      </c>
      <c r="CL595" s="5">
        <v>4</v>
      </c>
      <c r="CM595" s="5">
        <v>0</v>
      </c>
      <c r="CN595" s="5">
        <v>0</v>
      </c>
      <c r="CO595" s="5">
        <v>0</v>
      </c>
    </row>
    <row r="596" spans="1:96" x14ac:dyDescent="0.3">
      <c r="A596" s="2" t="s">
        <v>849</v>
      </c>
      <c r="B596" s="2" t="s">
        <v>873</v>
      </c>
      <c r="C596" s="2" t="s">
        <v>882</v>
      </c>
      <c r="D596" s="2" t="s">
        <v>108</v>
      </c>
      <c r="E596" s="6" t="s">
        <v>95</v>
      </c>
      <c r="F596" s="5">
        <v>138</v>
      </c>
      <c r="G596" s="5">
        <v>11</v>
      </c>
      <c r="H596" s="5">
        <v>0</v>
      </c>
      <c r="I596" s="5">
        <v>0</v>
      </c>
      <c r="J596" s="5">
        <v>11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138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5">
        <v>0</v>
      </c>
      <c r="AA596" s="6" t="s">
        <v>96</v>
      </c>
      <c r="AB596" s="6" t="s">
        <v>97</v>
      </c>
      <c r="AC596" s="7"/>
      <c r="AD596" s="7"/>
      <c r="AE596" s="7"/>
      <c r="AF596" s="7"/>
      <c r="AG596" s="7"/>
      <c r="AH596" s="7"/>
      <c r="AI596" s="6" t="s">
        <v>96</v>
      </c>
      <c r="AJ596" s="5"/>
      <c r="AK596" s="8">
        <v>1</v>
      </c>
      <c r="AL596" s="8">
        <v>0</v>
      </c>
      <c r="AM596" s="8">
        <v>0</v>
      </c>
      <c r="AN596" s="8">
        <v>0</v>
      </c>
      <c r="AO596" s="8">
        <v>0</v>
      </c>
      <c r="AP596" s="8">
        <v>0</v>
      </c>
      <c r="AQ596" s="8">
        <v>0</v>
      </c>
      <c r="AR596" s="8">
        <v>0</v>
      </c>
      <c r="AS596" s="8">
        <v>0</v>
      </c>
      <c r="AT596" s="8">
        <v>0</v>
      </c>
      <c r="AU596" s="5">
        <v>0</v>
      </c>
      <c r="AV596" s="5">
        <v>0</v>
      </c>
      <c r="AW596" s="5">
        <v>100</v>
      </c>
      <c r="AX596" s="5">
        <v>0</v>
      </c>
      <c r="AY596" s="5">
        <v>0</v>
      </c>
      <c r="AZ596" s="5">
        <v>100</v>
      </c>
      <c r="BA596" s="5">
        <v>90</v>
      </c>
      <c r="BB596" s="5">
        <v>5</v>
      </c>
      <c r="BC596" s="5">
        <v>0</v>
      </c>
      <c r="BD596" s="5">
        <v>5</v>
      </c>
      <c r="BE596" s="5">
        <v>100</v>
      </c>
      <c r="BF596" s="5">
        <v>100</v>
      </c>
      <c r="BG596" s="5">
        <v>100</v>
      </c>
      <c r="BH596" s="5">
        <v>0</v>
      </c>
      <c r="BI596" s="5">
        <v>0</v>
      </c>
      <c r="BJ596" s="5">
        <v>0</v>
      </c>
      <c r="BK596" s="5">
        <v>0</v>
      </c>
      <c r="BL596" s="5">
        <v>100</v>
      </c>
      <c r="BM596" s="5">
        <v>100</v>
      </c>
      <c r="BN596" s="5">
        <v>2</v>
      </c>
      <c r="BO596" s="5" t="s">
        <v>96</v>
      </c>
      <c r="BP596" s="5" t="s">
        <v>97</v>
      </c>
      <c r="BQ596" s="5" t="s">
        <v>98</v>
      </c>
      <c r="BR596" s="6" t="s">
        <v>96</v>
      </c>
      <c r="BS596" s="6" t="s">
        <v>97</v>
      </c>
      <c r="BT596" s="6" t="s">
        <v>97</v>
      </c>
      <c r="BU596" s="6" t="s">
        <v>97</v>
      </c>
      <c r="BV596" s="6" t="s">
        <v>97</v>
      </c>
      <c r="BW596" s="5">
        <v>1</v>
      </c>
      <c r="BX596" s="5">
        <v>1</v>
      </c>
      <c r="BY596" s="5">
        <v>15</v>
      </c>
      <c r="BZ596" s="5">
        <v>15</v>
      </c>
      <c r="CA596" s="5">
        <v>1</v>
      </c>
      <c r="CB596" s="6" t="s">
        <v>97</v>
      </c>
      <c r="CC596" s="6" t="s">
        <v>97</v>
      </c>
      <c r="CD596" s="6" t="s">
        <v>96</v>
      </c>
      <c r="CE596" s="6" t="s">
        <v>96</v>
      </c>
      <c r="CF596" s="6" t="s">
        <v>97</v>
      </c>
      <c r="CG596" s="6" t="s">
        <v>97</v>
      </c>
      <c r="CH596" s="6" t="s">
        <v>97</v>
      </c>
      <c r="CI596" s="6" t="s">
        <v>97</v>
      </c>
      <c r="CJ596" s="5">
        <v>6</v>
      </c>
      <c r="CK596" s="5">
        <v>15</v>
      </c>
      <c r="CL596" s="5">
        <v>30</v>
      </c>
      <c r="CM596" s="5">
        <v>0</v>
      </c>
      <c r="CN596" s="5">
        <v>10</v>
      </c>
      <c r="CO596" s="5">
        <v>0</v>
      </c>
    </row>
    <row r="597" spans="1:96" x14ac:dyDescent="0.3">
      <c r="A597" s="2" t="s">
        <v>849</v>
      </c>
      <c r="B597" s="2" t="s">
        <v>873</v>
      </c>
      <c r="C597" s="2" t="s">
        <v>883</v>
      </c>
      <c r="D597" s="2" t="s">
        <v>884</v>
      </c>
      <c r="E597" s="6" t="s">
        <v>102</v>
      </c>
      <c r="F597" s="5">
        <v>61</v>
      </c>
      <c r="G597" s="5">
        <v>5</v>
      </c>
      <c r="H597" s="5">
        <v>0</v>
      </c>
      <c r="I597" s="5">
        <v>0</v>
      </c>
      <c r="J597" s="5">
        <v>5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61</v>
      </c>
      <c r="S597" s="5">
        <v>0</v>
      </c>
      <c r="T597" s="5">
        <v>0</v>
      </c>
      <c r="U597" s="5">
        <v>0</v>
      </c>
      <c r="V597" s="5">
        <v>0</v>
      </c>
      <c r="W597" s="5">
        <v>0</v>
      </c>
      <c r="X597" s="5">
        <v>0</v>
      </c>
      <c r="Y597" s="5">
        <v>0</v>
      </c>
      <c r="Z597" s="5">
        <v>0</v>
      </c>
      <c r="AA597" s="6" t="s">
        <v>96</v>
      </c>
      <c r="AB597" s="6" t="s">
        <v>97</v>
      </c>
      <c r="AC597" s="7"/>
      <c r="AD597" s="7"/>
      <c r="AE597" s="7"/>
      <c r="AF597" s="7"/>
      <c r="AG597" s="7"/>
      <c r="AH597" s="7"/>
      <c r="AI597" s="6" t="s">
        <v>96</v>
      </c>
      <c r="AJ597" s="5"/>
      <c r="AK597" s="8">
        <v>0.2</v>
      </c>
      <c r="AL597" s="8">
        <v>0</v>
      </c>
      <c r="AM597" s="8">
        <v>0.8</v>
      </c>
      <c r="AN597" s="8">
        <v>0</v>
      </c>
      <c r="AO597" s="8">
        <v>0</v>
      </c>
      <c r="AP597" s="8">
        <v>0</v>
      </c>
      <c r="AQ597" s="8">
        <v>0</v>
      </c>
      <c r="AR597" s="8">
        <v>0</v>
      </c>
      <c r="AS597" s="8">
        <v>0</v>
      </c>
      <c r="AT597" s="8">
        <v>0</v>
      </c>
      <c r="AU597" s="5">
        <v>100</v>
      </c>
      <c r="AV597" s="5">
        <v>0</v>
      </c>
      <c r="AW597" s="5">
        <v>100</v>
      </c>
      <c r="AX597" s="5">
        <v>0</v>
      </c>
      <c r="AY597" s="5">
        <v>0</v>
      </c>
      <c r="AZ597" s="5">
        <v>0</v>
      </c>
      <c r="BA597" s="5">
        <v>0</v>
      </c>
      <c r="BB597" s="5">
        <v>0</v>
      </c>
      <c r="BC597" s="5">
        <v>0</v>
      </c>
      <c r="BD597" s="5">
        <v>100</v>
      </c>
      <c r="BE597" s="5">
        <v>100</v>
      </c>
      <c r="BF597" s="5">
        <v>80</v>
      </c>
      <c r="BG597" s="5">
        <v>100</v>
      </c>
      <c r="BH597" s="5">
        <v>100</v>
      </c>
      <c r="BI597" s="5">
        <v>0</v>
      </c>
      <c r="BJ597" s="5">
        <v>0</v>
      </c>
      <c r="BK597" s="5">
        <v>0</v>
      </c>
      <c r="BL597" s="5">
        <v>100</v>
      </c>
      <c r="BM597" s="5">
        <v>0</v>
      </c>
      <c r="BN597" s="5" t="s">
        <v>98</v>
      </c>
      <c r="BO597" s="5" t="s">
        <v>97</v>
      </c>
      <c r="BP597" s="5" t="s">
        <v>96</v>
      </c>
      <c r="BQ597" s="5">
        <v>4</v>
      </c>
      <c r="BR597" s="6" t="s">
        <v>97</v>
      </c>
      <c r="BS597" s="6" t="s">
        <v>97</v>
      </c>
      <c r="BT597" s="6" t="s">
        <v>97</v>
      </c>
      <c r="BU597" s="6" t="s">
        <v>97</v>
      </c>
      <c r="BV597" s="6" t="s">
        <v>97</v>
      </c>
      <c r="BW597" s="5">
        <v>0.5</v>
      </c>
      <c r="BX597" s="5">
        <v>0</v>
      </c>
      <c r="BY597" s="5">
        <v>0.5</v>
      </c>
      <c r="BZ597" s="5">
        <v>20</v>
      </c>
      <c r="CA597" s="5">
        <v>20</v>
      </c>
      <c r="CB597" s="6" t="s">
        <v>98</v>
      </c>
      <c r="CC597" s="6" t="s">
        <v>96</v>
      </c>
      <c r="CD597" s="6" t="s">
        <v>98</v>
      </c>
      <c r="CE597" s="6" t="s">
        <v>96</v>
      </c>
      <c r="CF597" s="6" t="s">
        <v>96</v>
      </c>
      <c r="CG597" s="6" t="s">
        <v>96</v>
      </c>
      <c r="CH597" s="6" t="s">
        <v>96</v>
      </c>
      <c r="CI597" s="6" t="s">
        <v>97</v>
      </c>
      <c r="CJ597" s="5">
        <v>0</v>
      </c>
      <c r="CK597" s="5">
        <v>10</v>
      </c>
      <c r="CL597" s="5">
        <v>20</v>
      </c>
      <c r="CM597" s="5">
        <v>0</v>
      </c>
      <c r="CN597" s="5">
        <v>3</v>
      </c>
      <c r="CO597" s="5">
        <v>0</v>
      </c>
    </row>
    <row r="598" spans="1:96" x14ac:dyDescent="0.3">
      <c r="A598" s="2" t="s">
        <v>849</v>
      </c>
      <c r="B598" s="2" t="s">
        <v>873</v>
      </c>
      <c r="C598" s="2" t="s">
        <v>885</v>
      </c>
      <c r="D598" s="2" t="s">
        <v>886</v>
      </c>
      <c r="E598" s="6" t="s">
        <v>102</v>
      </c>
      <c r="F598" s="5">
        <v>75</v>
      </c>
      <c r="G598" s="5">
        <v>6</v>
      </c>
      <c r="H598" s="5">
        <v>0</v>
      </c>
      <c r="I598" s="5">
        <v>0</v>
      </c>
      <c r="J598" s="5">
        <v>2</v>
      </c>
      <c r="K598" s="5">
        <v>1</v>
      </c>
      <c r="L598" s="5">
        <v>0</v>
      </c>
      <c r="M598" s="5">
        <v>2</v>
      </c>
      <c r="N598" s="5">
        <v>0</v>
      </c>
      <c r="O598" s="5">
        <v>1</v>
      </c>
      <c r="P598" s="5">
        <v>0</v>
      </c>
      <c r="Q598" s="5">
        <v>0</v>
      </c>
      <c r="R598" s="5">
        <v>60</v>
      </c>
      <c r="S598" s="5">
        <v>8</v>
      </c>
      <c r="T598" s="5">
        <v>0</v>
      </c>
      <c r="U598" s="5">
        <v>5</v>
      </c>
      <c r="V598" s="5">
        <v>0</v>
      </c>
      <c r="W598" s="5">
        <v>2</v>
      </c>
      <c r="X598" s="5">
        <v>0</v>
      </c>
      <c r="Y598" s="5">
        <v>0</v>
      </c>
      <c r="Z598" s="5">
        <v>0</v>
      </c>
      <c r="AA598" s="6" t="s">
        <v>96</v>
      </c>
      <c r="AB598" s="6" t="s">
        <v>97</v>
      </c>
      <c r="AC598" s="7"/>
      <c r="AD598" s="7"/>
      <c r="AE598" s="7"/>
      <c r="AF598" s="7"/>
      <c r="AG598" s="7"/>
      <c r="AH598" s="7"/>
      <c r="AI598" s="6" t="s">
        <v>96</v>
      </c>
      <c r="AJ598" s="5"/>
      <c r="AK598" s="8">
        <v>0.7</v>
      </c>
      <c r="AL598" s="8">
        <v>0</v>
      </c>
      <c r="AM598" s="8">
        <v>0.1</v>
      </c>
      <c r="AN598" s="8">
        <v>0</v>
      </c>
      <c r="AO598" s="8">
        <v>0</v>
      </c>
      <c r="AP598" s="8">
        <v>0</v>
      </c>
      <c r="AQ598" s="8">
        <v>0.2</v>
      </c>
      <c r="AR598" s="8">
        <v>0</v>
      </c>
      <c r="AS598" s="8">
        <v>0</v>
      </c>
      <c r="AT598" s="8">
        <v>0</v>
      </c>
      <c r="AU598" s="5">
        <v>100</v>
      </c>
      <c r="AV598" s="5">
        <v>100</v>
      </c>
      <c r="AW598" s="5">
        <v>0</v>
      </c>
      <c r="AX598" s="5">
        <v>0</v>
      </c>
      <c r="AY598" s="5">
        <v>0</v>
      </c>
      <c r="AZ598" s="5">
        <v>0</v>
      </c>
      <c r="BA598" s="5">
        <v>0</v>
      </c>
      <c r="BB598" s="5">
        <v>0</v>
      </c>
      <c r="BC598" s="5">
        <v>0</v>
      </c>
      <c r="BD598" s="5">
        <v>100</v>
      </c>
      <c r="BE598" s="5">
        <v>100</v>
      </c>
      <c r="BF598" s="5">
        <v>90</v>
      </c>
      <c r="BG598" s="5">
        <v>100</v>
      </c>
      <c r="BH598" s="5">
        <v>100</v>
      </c>
      <c r="BI598" s="5">
        <v>0</v>
      </c>
      <c r="BJ598" s="5">
        <v>0</v>
      </c>
      <c r="BK598" s="5">
        <v>0</v>
      </c>
      <c r="BL598" s="5">
        <v>100</v>
      </c>
      <c r="BM598" s="5">
        <v>100</v>
      </c>
      <c r="BN598" s="5">
        <v>2</v>
      </c>
      <c r="BO598" s="5" t="s">
        <v>96</v>
      </c>
      <c r="BP598" s="5" t="s">
        <v>97</v>
      </c>
      <c r="BQ598" s="5" t="s">
        <v>98</v>
      </c>
      <c r="BR598" s="6" t="s">
        <v>96</v>
      </c>
      <c r="BS598" s="6" t="s">
        <v>97</v>
      </c>
      <c r="BT598" s="6" t="s">
        <v>97</v>
      </c>
      <c r="BU598" s="6" t="s">
        <v>97</v>
      </c>
      <c r="BV598" s="6" t="s">
        <v>97</v>
      </c>
      <c r="BW598" s="5">
        <v>0.5</v>
      </c>
      <c r="BX598" s="5">
        <v>0.5</v>
      </c>
      <c r="BY598" s="5">
        <v>3</v>
      </c>
      <c r="BZ598" s="5">
        <v>10</v>
      </c>
      <c r="CA598" s="5">
        <v>10</v>
      </c>
      <c r="CB598" s="6" t="s">
        <v>98</v>
      </c>
      <c r="CC598" s="6" t="s">
        <v>98</v>
      </c>
      <c r="CD598" s="6" t="s">
        <v>96</v>
      </c>
      <c r="CE598" s="6" t="s">
        <v>96</v>
      </c>
      <c r="CF598" s="6" t="s">
        <v>96</v>
      </c>
      <c r="CG598" s="6" t="s">
        <v>96</v>
      </c>
      <c r="CH598" s="6" t="s">
        <v>97</v>
      </c>
      <c r="CI598" s="6" t="s">
        <v>97</v>
      </c>
      <c r="CJ598" s="5">
        <v>7</v>
      </c>
      <c r="CK598" s="5">
        <v>10</v>
      </c>
      <c r="CL598" s="5">
        <v>10</v>
      </c>
      <c r="CM598" s="5">
        <v>0</v>
      </c>
      <c r="CN598" s="5">
        <v>6</v>
      </c>
      <c r="CO598" s="5">
        <v>0</v>
      </c>
    </row>
    <row r="599" spans="1:96" x14ac:dyDescent="0.3">
      <c r="A599" s="2" t="s">
        <v>849</v>
      </c>
      <c r="B599" s="2" t="s">
        <v>873</v>
      </c>
      <c r="C599" s="2" t="s">
        <v>887</v>
      </c>
      <c r="D599" s="2" t="s">
        <v>888</v>
      </c>
      <c r="E599" s="6" t="s">
        <v>104</v>
      </c>
      <c r="F599" s="5">
        <v>233</v>
      </c>
      <c r="G599" s="5">
        <v>28</v>
      </c>
      <c r="H599" s="5">
        <v>0</v>
      </c>
      <c r="I599" s="5">
        <v>0</v>
      </c>
      <c r="J599" s="5">
        <v>9</v>
      </c>
      <c r="K599" s="5">
        <v>17</v>
      </c>
      <c r="L599" s="5">
        <v>0</v>
      </c>
      <c r="M599" s="5">
        <v>0</v>
      </c>
      <c r="N599" s="5">
        <v>1</v>
      </c>
      <c r="O599" s="5">
        <v>1</v>
      </c>
      <c r="P599" s="5">
        <v>0</v>
      </c>
      <c r="Q599" s="5">
        <v>0</v>
      </c>
      <c r="R599" s="5">
        <v>135</v>
      </c>
      <c r="S599" s="5">
        <v>87</v>
      </c>
      <c r="T599" s="5">
        <v>0</v>
      </c>
      <c r="U599" s="5">
        <v>0</v>
      </c>
      <c r="V599" s="5">
        <v>6</v>
      </c>
      <c r="W599" s="5">
        <v>5</v>
      </c>
      <c r="X599" s="5">
        <v>0</v>
      </c>
      <c r="Y599" s="5">
        <v>0</v>
      </c>
      <c r="Z599" s="5">
        <v>0</v>
      </c>
      <c r="AA599" s="6" t="s">
        <v>96</v>
      </c>
      <c r="AB599" s="6" t="s">
        <v>97</v>
      </c>
      <c r="AC599" s="7"/>
      <c r="AD599" s="7"/>
      <c r="AE599" s="7"/>
      <c r="AF599" s="7"/>
      <c r="AG599" s="7"/>
      <c r="AH599" s="7"/>
      <c r="AI599" s="6" t="s">
        <v>96</v>
      </c>
      <c r="AJ599" s="5">
        <v>700</v>
      </c>
      <c r="AK599" s="8">
        <v>0.7</v>
      </c>
      <c r="AL599" s="8">
        <v>0</v>
      </c>
      <c r="AM599" s="8">
        <v>0</v>
      </c>
      <c r="AN599" s="8">
        <v>0</v>
      </c>
      <c r="AO599" s="8">
        <v>0</v>
      </c>
      <c r="AP599" s="8">
        <v>0.25</v>
      </c>
      <c r="AQ599" s="8">
        <v>0.05</v>
      </c>
      <c r="AR599" s="8">
        <v>0</v>
      </c>
      <c r="AS599" s="8">
        <v>0</v>
      </c>
      <c r="AT599" s="8">
        <v>0</v>
      </c>
      <c r="AU599" s="5">
        <v>0</v>
      </c>
      <c r="AV599" s="5">
        <v>0</v>
      </c>
      <c r="AW599" s="5">
        <v>100</v>
      </c>
      <c r="AX599" s="5">
        <v>0</v>
      </c>
      <c r="AY599" s="5">
        <v>0</v>
      </c>
      <c r="AZ599" s="5">
        <v>0</v>
      </c>
      <c r="BA599" s="5">
        <v>0</v>
      </c>
      <c r="BB599" s="5">
        <v>0</v>
      </c>
      <c r="BC599" s="5">
        <v>0</v>
      </c>
      <c r="BD599" s="5">
        <v>100</v>
      </c>
      <c r="BE599" s="5">
        <v>100</v>
      </c>
      <c r="BF599" s="5">
        <v>100</v>
      </c>
      <c r="BG599" s="5">
        <v>100</v>
      </c>
      <c r="BH599" s="5">
        <v>0</v>
      </c>
      <c r="BI599" s="5">
        <v>0</v>
      </c>
      <c r="BJ599" s="5">
        <v>0</v>
      </c>
      <c r="BK599" s="5">
        <v>0</v>
      </c>
      <c r="BL599" s="5">
        <v>100</v>
      </c>
      <c r="BM599" s="5">
        <v>20</v>
      </c>
      <c r="BN599" s="5">
        <v>2</v>
      </c>
      <c r="BO599" s="5" t="s">
        <v>97</v>
      </c>
      <c r="BP599" s="5" t="s">
        <v>96</v>
      </c>
      <c r="BQ599" s="5">
        <v>24</v>
      </c>
      <c r="BR599" s="6" t="s">
        <v>96</v>
      </c>
      <c r="BS599" s="6" t="s">
        <v>97</v>
      </c>
      <c r="BT599" s="6" t="s">
        <v>97</v>
      </c>
      <c r="BU599" s="6" t="s">
        <v>96</v>
      </c>
      <c r="BV599" s="6" t="s">
        <v>96</v>
      </c>
      <c r="BW599" s="5">
        <v>3</v>
      </c>
      <c r="BX599" s="5">
        <v>3</v>
      </c>
      <c r="BY599" s="5">
        <v>3</v>
      </c>
      <c r="BZ599" s="5">
        <v>16</v>
      </c>
      <c r="CA599" s="5">
        <v>16</v>
      </c>
      <c r="CB599" s="6" t="s">
        <v>96</v>
      </c>
      <c r="CC599" s="6" t="s">
        <v>96</v>
      </c>
      <c r="CD599" s="6" t="s">
        <v>96</v>
      </c>
      <c r="CE599" s="6" t="s">
        <v>96</v>
      </c>
      <c r="CF599" s="6" t="s">
        <v>96</v>
      </c>
      <c r="CG599" s="6" t="s">
        <v>96</v>
      </c>
      <c r="CH599" s="6" t="s">
        <v>97</v>
      </c>
      <c r="CI599" s="6" t="s">
        <v>97</v>
      </c>
      <c r="CJ599" s="5">
        <v>1</v>
      </c>
      <c r="CK599" s="5">
        <v>2</v>
      </c>
      <c r="CL599" s="5">
        <v>2</v>
      </c>
      <c r="CM599" s="5">
        <v>1</v>
      </c>
      <c r="CN599" s="5">
        <v>1</v>
      </c>
      <c r="CO599" s="5">
        <v>2</v>
      </c>
    </row>
    <row r="600" spans="1:96" x14ac:dyDescent="0.3">
      <c r="A600" s="2" t="s">
        <v>849</v>
      </c>
      <c r="B600" s="2" t="s">
        <v>873</v>
      </c>
      <c r="C600" s="2" t="s">
        <v>873</v>
      </c>
      <c r="D600" s="2" t="s">
        <v>889</v>
      </c>
      <c r="E600" s="6" t="s">
        <v>102</v>
      </c>
      <c r="F600" s="5">
        <v>91</v>
      </c>
      <c r="G600" s="5">
        <v>3</v>
      </c>
      <c r="H600" s="5">
        <v>0</v>
      </c>
      <c r="I600" s="5">
        <v>0</v>
      </c>
      <c r="J600" s="5">
        <v>3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91</v>
      </c>
      <c r="S600" s="5">
        <v>0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0</v>
      </c>
      <c r="Z600" s="6">
        <v>0</v>
      </c>
      <c r="AA600" s="6" t="s">
        <v>96</v>
      </c>
      <c r="AB600" s="6" t="s">
        <v>96</v>
      </c>
      <c r="AC600" s="7"/>
      <c r="AD600" s="7"/>
      <c r="AE600" s="7"/>
      <c r="AF600" s="7"/>
      <c r="AG600" s="7"/>
      <c r="AH600" s="7"/>
      <c r="AI600" s="6" t="s">
        <v>96</v>
      </c>
      <c r="AJ600" s="5"/>
      <c r="AK600" s="8">
        <v>0</v>
      </c>
      <c r="AL600" s="8">
        <v>0</v>
      </c>
      <c r="AM600" s="8">
        <v>1</v>
      </c>
      <c r="AN600" s="8">
        <v>0</v>
      </c>
      <c r="AO600" s="8">
        <v>0</v>
      </c>
      <c r="AP600" s="8">
        <v>0</v>
      </c>
      <c r="AQ600" s="8">
        <v>0</v>
      </c>
      <c r="AR600" s="8">
        <v>0</v>
      </c>
      <c r="AS600" s="8">
        <v>0</v>
      </c>
      <c r="AT600" s="8">
        <v>0</v>
      </c>
      <c r="AU600" s="5">
        <v>100</v>
      </c>
      <c r="AV600" s="5">
        <v>100</v>
      </c>
      <c r="AW600" s="5">
        <v>0</v>
      </c>
      <c r="AX600" s="5">
        <v>0</v>
      </c>
      <c r="AY600" s="5">
        <v>0</v>
      </c>
      <c r="AZ600" s="5">
        <v>100</v>
      </c>
      <c r="BA600" s="5">
        <v>100</v>
      </c>
      <c r="BB600" s="5">
        <v>0</v>
      </c>
      <c r="BC600" s="5">
        <v>0</v>
      </c>
      <c r="BD600" s="5">
        <v>0</v>
      </c>
      <c r="BE600" s="5">
        <v>100</v>
      </c>
      <c r="BF600" s="5">
        <v>100</v>
      </c>
      <c r="BG600" s="5">
        <v>100</v>
      </c>
      <c r="BH600" s="5">
        <v>100</v>
      </c>
      <c r="BI600" s="5">
        <v>0</v>
      </c>
      <c r="BJ600" s="5">
        <v>0</v>
      </c>
      <c r="BK600" s="5">
        <v>0</v>
      </c>
      <c r="BL600" s="5">
        <v>100</v>
      </c>
      <c r="BM600" s="5">
        <v>1</v>
      </c>
      <c r="BN600" s="5">
        <v>4</v>
      </c>
      <c r="BO600" s="5" t="s">
        <v>97</v>
      </c>
      <c r="BP600" s="5" t="s">
        <v>96</v>
      </c>
      <c r="BQ600" s="5">
        <v>2</v>
      </c>
      <c r="BR600" s="6" t="s">
        <v>97</v>
      </c>
      <c r="BS600" s="6" t="s">
        <v>97</v>
      </c>
      <c r="BT600" s="6" t="s">
        <v>97</v>
      </c>
      <c r="BU600" s="6" t="s">
        <v>97</v>
      </c>
      <c r="BV600" s="6" t="s">
        <v>97</v>
      </c>
      <c r="BW600" s="5">
        <v>1</v>
      </c>
      <c r="BX600" s="5">
        <v>1</v>
      </c>
      <c r="BY600" s="5">
        <v>1</v>
      </c>
      <c r="BZ600" s="5">
        <v>2</v>
      </c>
      <c r="CA600" s="5">
        <v>1</v>
      </c>
      <c r="CB600" s="6" t="s">
        <v>96</v>
      </c>
      <c r="CC600" s="6" t="s">
        <v>96</v>
      </c>
      <c r="CD600" s="6" t="s">
        <v>96</v>
      </c>
      <c r="CE600" s="6" t="s">
        <v>96</v>
      </c>
      <c r="CF600" s="6" t="s">
        <v>96</v>
      </c>
      <c r="CG600" s="6" t="s">
        <v>96</v>
      </c>
      <c r="CH600" s="6" t="s">
        <v>96</v>
      </c>
      <c r="CI600" s="6" t="s">
        <v>96</v>
      </c>
      <c r="CJ600" s="5">
        <v>1</v>
      </c>
      <c r="CK600" s="5">
        <v>1</v>
      </c>
      <c r="CL600" s="5">
        <v>1</v>
      </c>
      <c r="CM600" s="5">
        <v>0</v>
      </c>
      <c r="CN600" s="5">
        <v>2</v>
      </c>
      <c r="CO600" s="5">
        <v>1</v>
      </c>
    </row>
    <row r="601" spans="1:96" x14ac:dyDescent="0.3">
      <c r="A601" s="2" t="s">
        <v>849</v>
      </c>
      <c r="B601" s="2" t="s">
        <v>873</v>
      </c>
      <c r="C601" s="2" t="s">
        <v>873</v>
      </c>
      <c r="D601" s="2" t="s">
        <v>890</v>
      </c>
      <c r="E601" s="6" t="s">
        <v>104</v>
      </c>
      <c r="F601" s="5">
        <v>368</v>
      </c>
      <c r="G601" s="5">
        <v>44</v>
      </c>
      <c r="H601" s="5">
        <v>5</v>
      </c>
      <c r="I601" s="5">
        <v>40</v>
      </c>
      <c r="J601" s="5">
        <v>0</v>
      </c>
      <c r="K601" s="5">
        <v>0</v>
      </c>
      <c r="L601" s="5">
        <v>0</v>
      </c>
      <c r="M601" s="5">
        <v>0</v>
      </c>
      <c r="N601" s="5">
        <v>3</v>
      </c>
      <c r="O601" s="5">
        <v>1</v>
      </c>
      <c r="P601" s="5">
        <v>0</v>
      </c>
      <c r="Q601" s="5">
        <v>335</v>
      </c>
      <c r="R601" s="5">
        <v>0</v>
      </c>
      <c r="S601" s="5">
        <v>0</v>
      </c>
      <c r="T601" s="5">
        <v>0</v>
      </c>
      <c r="U601" s="5">
        <v>0</v>
      </c>
      <c r="V601" s="5">
        <v>27</v>
      </c>
      <c r="W601" s="5">
        <v>6</v>
      </c>
      <c r="X601" s="5">
        <v>0</v>
      </c>
      <c r="Y601" s="5">
        <v>40</v>
      </c>
      <c r="Z601" s="5">
        <v>335</v>
      </c>
      <c r="AA601" s="6" t="s">
        <v>96</v>
      </c>
      <c r="AB601" s="6" t="s">
        <v>97</v>
      </c>
      <c r="AC601" s="7"/>
      <c r="AD601" s="7"/>
      <c r="AE601" s="9" t="s">
        <v>96</v>
      </c>
      <c r="AF601" s="7"/>
      <c r="AG601" s="7"/>
      <c r="AH601" s="7"/>
      <c r="AI601" s="7"/>
      <c r="AJ601" s="5">
        <v>1500</v>
      </c>
      <c r="AK601" s="8">
        <v>0</v>
      </c>
      <c r="AL601" s="8">
        <v>1</v>
      </c>
      <c r="AM601" s="8">
        <v>0</v>
      </c>
      <c r="AN601" s="8">
        <v>0</v>
      </c>
      <c r="AO601" s="8">
        <v>0</v>
      </c>
      <c r="AP601" s="8">
        <v>0</v>
      </c>
      <c r="AQ601" s="8">
        <v>0</v>
      </c>
      <c r="AR601" s="8">
        <v>0</v>
      </c>
      <c r="AS601" s="8">
        <v>0</v>
      </c>
      <c r="AT601" s="8">
        <v>0</v>
      </c>
      <c r="AU601" s="5">
        <v>100</v>
      </c>
      <c r="AV601" s="5">
        <v>100</v>
      </c>
      <c r="AW601" s="5">
        <v>0</v>
      </c>
      <c r="AX601" s="5">
        <v>0</v>
      </c>
      <c r="AY601" s="5">
        <v>0</v>
      </c>
      <c r="AZ601" s="5">
        <v>0</v>
      </c>
      <c r="BA601" s="5">
        <v>0</v>
      </c>
      <c r="BB601" s="5">
        <v>100</v>
      </c>
      <c r="BC601" s="5">
        <v>0</v>
      </c>
      <c r="BD601" s="5">
        <v>0</v>
      </c>
      <c r="BE601" s="5">
        <v>100</v>
      </c>
      <c r="BF601" s="5">
        <v>10</v>
      </c>
      <c r="BG601" s="5">
        <v>100</v>
      </c>
      <c r="BH601" s="5">
        <v>0</v>
      </c>
      <c r="BI601" s="5">
        <v>0</v>
      </c>
      <c r="BJ601" s="5">
        <v>0</v>
      </c>
      <c r="BK601" s="5">
        <v>0</v>
      </c>
      <c r="BL601" s="5">
        <v>100</v>
      </c>
      <c r="BM601" s="5">
        <v>0</v>
      </c>
      <c r="BN601" s="5" t="s">
        <v>98</v>
      </c>
      <c r="BO601" s="5" t="s">
        <v>97</v>
      </c>
      <c r="BP601" s="5" t="s">
        <v>96</v>
      </c>
      <c r="BQ601" s="5">
        <v>52</v>
      </c>
      <c r="BR601" s="6" t="s">
        <v>97</v>
      </c>
      <c r="BS601" s="6" t="s">
        <v>97</v>
      </c>
      <c r="BT601" s="6" t="s">
        <v>97</v>
      </c>
      <c r="BU601" s="6" t="s">
        <v>97</v>
      </c>
      <c r="BV601" s="6" t="s">
        <v>97</v>
      </c>
      <c r="BW601" s="5">
        <v>4</v>
      </c>
      <c r="BX601" s="5">
        <v>5</v>
      </c>
      <c r="BY601" s="5">
        <v>5</v>
      </c>
      <c r="BZ601" s="5">
        <v>4</v>
      </c>
      <c r="CA601" s="5">
        <v>28</v>
      </c>
      <c r="CB601" s="6" t="s">
        <v>96</v>
      </c>
      <c r="CC601" s="6" t="s">
        <v>96</v>
      </c>
      <c r="CD601" s="6" t="s">
        <v>96</v>
      </c>
      <c r="CE601" s="6" t="s">
        <v>96</v>
      </c>
      <c r="CF601" s="6" t="s">
        <v>96</v>
      </c>
      <c r="CG601" s="6" t="s">
        <v>96</v>
      </c>
      <c r="CH601" s="6" t="s">
        <v>96</v>
      </c>
      <c r="CI601" s="6" t="s">
        <v>96</v>
      </c>
      <c r="CJ601" s="5">
        <v>4</v>
      </c>
      <c r="CK601" s="5">
        <v>4</v>
      </c>
      <c r="CL601" s="5">
        <v>4</v>
      </c>
      <c r="CM601" s="5">
        <v>0</v>
      </c>
      <c r="CN601" s="5">
        <v>4</v>
      </c>
      <c r="CO601" s="5">
        <v>4</v>
      </c>
      <c r="CP601" s="37"/>
      <c r="CQ601" s="37"/>
      <c r="CR601" s="37"/>
    </row>
    <row r="602" spans="1:96" x14ac:dyDescent="0.3">
      <c r="A602" s="2" t="s">
        <v>849</v>
      </c>
      <c r="B602" s="2" t="s">
        <v>873</v>
      </c>
      <c r="C602" s="2" t="s">
        <v>873</v>
      </c>
      <c r="D602" s="2" t="s">
        <v>891</v>
      </c>
      <c r="E602" s="6" t="s">
        <v>102</v>
      </c>
      <c r="F602" s="5">
        <v>60</v>
      </c>
      <c r="G602" s="5">
        <v>15</v>
      </c>
      <c r="H602" s="5">
        <v>1</v>
      </c>
      <c r="I602" s="5">
        <v>15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60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15</v>
      </c>
      <c r="Z602" s="5">
        <v>60</v>
      </c>
      <c r="AA602" s="6" t="s">
        <v>96</v>
      </c>
      <c r="AB602" s="6" t="s">
        <v>96</v>
      </c>
      <c r="AC602" s="7"/>
      <c r="AD602" s="7"/>
      <c r="AE602" s="6"/>
      <c r="AF602" s="7"/>
      <c r="AG602" s="7"/>
      <c r="AH602" s="7"/>
      <c r="AI602" s="7" t="s">
        <v>96</v>
      </c>
      <c r="AJ602" s="5"/>
      <c r="AK602" s="8">
        <v>0</v>
      </c>
      <c r="AL602" s="8">
        <v>1</v>
      </c>
      <c r="AM602" s="8">
        <v>0</v>
      </c>
      <c r="AN602" s="8">
        <v>0</v>
      </c>
      <c r="AO602" s="8">
        <v>0</v>
      </c>
      <c r="AP602" s="8">
        <v>0</v>
      </c>
      <c r="AQ602" s="8">
        <v>0</v>
      </c>
      <c r="AR602" s="8">
        <v>0</v>
      </c>
      <c r="AS602" s="8">
        <v>0</v>
      </c>
      <c r="AT602" s="8">
        <v>0</v>
      </c>
      <c r="AU602" s="5">
        <v>100</v>
      </c>
      <c r="AV602" s="5">
        <v>100</v>
      </c>
      <c r="AW602" s="5">
        <v>0</v>
      </c>
      <c r="AX602" s="5">
        <v>0</v>
      </c>
      <c r="AY602" s="5">
        <v>0</v>
      </c>
      <c r="AZ602" s="5">
        <v>100</v>
      </c>
      <c r="BA602" s="5">
        <v>100</v>
      </c>
      <c r="BB602" s="5">
        <v>0</v>
      </c>
      <c r="BC602" s="5">
        <v>0</v>
      </c>
      <c r="BD602" s="5">
        <v>0</v>
      </c>
      <c r="BE602" s="5">
        <v>100</v>
      </c>
      <c r="BF602" s="5">
        <v>100</v>
      </c>
      <c r="BG602" s="5">
        <v>100</v>
      </c>
      <c r="BH602" s="5">
        <v>0</v>
      </c>
      <c r="BI602" s="5">
        <v>0</v>
      </c>
      <c r="BJ602" s="5">
        <v>100</v>
      </c>
      <c r="BK602" s="5">
        <v>0</v>
      </c>
      <c r="BL602" s="5">
        <v>0</v>
      </c>
      <c r="BM602" s="5">
        <v>100</v>
      </c>
      <c r="BN602" s="5">
        <v>12</v>
      </c>
      <c r="BO602" s="5" t="s">
        <v>96</v>
      </c>
      <c r="BP602" s="5" t="s">
        <v>96</v>
      </c>
      <c r="BQ602" s="5">
        <v>2</v>
      </c>
      <c r="BR602" s="6" t="s">
        <v>97</v>
      </c>
      <c r="BS602" s="6" t="s">
        <v>97</v>
      </c>
      <c r="BT602" s="6" t="s">
        <v>97</v>
      </c>
      <c r="BU602" s="6" t="s">
        <v>97</v>
      </c>
      <c r="BV602" s="6" t="s">
        <v>97</v>
      </c>
      <c r="BW602" s="5">
        <v>0.6</v>
      </c>
      <c r="BX602" s="5">
        <v>1</v>
      </c>
      <c r="BY602" s="5">
        <v>1</v>
      </c>
      <c r="BZ602" s="5">
        <v>0.4</v>
      </c>
      <c r="CA602" s="5">
        <v>1</v>
      </c>
      <c r="CB602" s="6" t="s">
        <v>98</v>
      </c>
      <c r="CC602" s="6" t="s">
        <v>98</v>
      </c>
      <c r="CD602" s="6" t="s">
        <v>98</v>
      </c>
      <c r="CE602" s="6" t="s">
        <v>98</v>
      </c>
      <c r="CF602" s="6" t="s">
        <v>98</v>
      </c>
      <c r="CG602" s="6" t="s">
        <v>98</v>
      </c>
      <c r="CH602" s="6" t="s">
        <v>96</v>
      </c>
      <c r="CI602" s="6" t="s">
        <v>96</v>
      </c>
      <c r="CJ602" s="5">
        <v>0.5</v>
      </c>
      <c r="CK602" s="5">
        <v>1</v>
      </c>
      <c r="CL602" s="5">
        <v>1</v>
      </c>
      <c r="CM602" s="5">
        <v>0</v>
      </c>
      <c r="CN602" s="5">
        <v>1</v>
      </c>
      <c r="CO602" s="5">
        <v>0.1</v>
      </c>
    </row>
    <row r="603" spans="1:96" x14ac:dyDescent="0.3">
      <c r="A603" s="2" t="s">
        <v>849</v>
      </c>
      <c r="B603" s="2" t="s">
        <v>873</v>
      </c>
      <c r="C603" s="2" t="s">
        <v>1757</v>
      </c>
      <c r="D603" s="2" t="s">
        <v>1759</v>
      </c>
      <c r="E603" s="6" t="s">
        <v>102</v>
      </c>
      <c r="F603" s="5">
        <v>67</v>
      </c>
      <c r="G603" s="5">
        <v>10</v>
      </c>
      <c r="H603" s="5">
        <v>0</v>
      </c>
      <c r="I603" s="5">
        <v>0</v>
      </c>
      <c r="J603" s="5">
        <v>10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67</v>
      </c>
      <c r="S603" s="5">
        <v>0</v>
      </c>
      <c r="T603" s="5">
        <v>0</v>
      </c>
      <c r="U603" s="5">
        <v>0</v>
      </c>
      <c r="V603" s="5">
        <v>0</v>
      </c>
      <c r="W603" s="5">
        <v>0</v>
      </c>
      <c r="X603" s="5">
        <v>0</v>
      </c>
      <c r="Y603" s="5">
        <v>0</v>
      </c>
      <c r="Z603" s="5">
        <v>0</v>
      </c>
      <c r="AA603" s="6" t="s">
        <v>96</v>
      </c>
      <c r="AB603" s="6" t="s">
        <v>97</v>
      </c>
      <c r="AC603" s="7"/>
      <c r="AD603" s="7"/>
      <c r="AE603" s="6"/>
      <c r="AF603" s="7"/>
      <c r="AG603" s="7"/>
      <c r="AH603" s="7"/>
      <c r="AI603" s="7" t="s">
        <v>96</v>
      </c>
      <c r="AJ603" s="5"/>
      <c r="AK603" s="8">
        <v>0.6</v>
      </c>
      <c r="AL603" s="8">
        <v>0</v>
      </c>
      <c r="AM603" s="8">
        <v>0.4</v>
      </c>
      <c r="AN603" s="8">
        <v>0</v>
      </c>
      <c r="AO603" s="8">
        <v>0</v>
      </c>
      <c r="AP603" s="8">
        <v>0</v>
      </c>
      <c r="AQ603" s="8">
        <v>0</v>
      </c>
      <c r="AR603" s="8">
        <v>0</v>
      </c>
      <c r="AS603" s="8">
        <v>0</v>
      </c>
      <c r="AT603" s="8">
        <v>0</v>
      </c>
      <c r="AU603" s="5">
        <v>65</v>
      </c>
      <c r="AV603" s="5">
        <v>40</v>
      </c>
      <c r="AW603" s="5">
        <v>30</v>
      </c>
      <c r="AX603" s="5">
        <v>30</v>
      </c>
      <c r="AY603" s="5">
        <v>0</v>
      </c>
      <c r="AZ603" s="5">
        <v>0</v>
      </c>
      <c r="BA603" s="5">
        <v>0</v>
      </c>
      <c r="BB603" s="5">
        <v>0</v>
      </c>
      <c r="BC603" s="5">
        <v>0</v>
      </c>
      <c r="BD603" s="5">
        <v>100</v>
      </c>
      <c r="BE603" s="5">
        <v>100</v>
      </c>
      <c r="BF603" s="5">
        <v>100</v>
      </c>
      <c r="BG603" s="5">
        <v>100</v>
      </c>
      <c r="BH603" s="5">
        <v>30</v>
      </c>
      <c r="BI603" s="5">
        <v>10</v>
      </c>
      <c r="BJ603" s="5">
        <v>0</v>
      </c>
      <c r="BK603" s="5">
        <v>10</v>
      </c>
      <c r="BL603" s="5">
        <v>90</v>
      </c>
      <c r="BM603" s="5">
        <v>100</v>
      </c>
      <c r="BN603" s="5">
        <v>2</v>
      </c>
      <c r="BO603" s="5" t="s">
        <v>96</v>
      </c>
      <c r="BP603" s="5" t="s">
        <v>97</v>
      </c>
      <c r="BQ603" s="5" t="s">
        <v>98</v>
      </c>
      <c r="BR603" s="6" t="s">
        <v>97</v>
      </c>
      <c r="BS603" s="6" t="s">
        <v>97</v>
      </c>
      <c r="BT603" s="6" t="s">
        <v>97</v>
      </c>
      <c r="BU603" s="6" t="s">
        <v>97</v>
      </c>
      <c r="BV603" s="6" t="s">
        <v>97</v>
      </c>
      <c r="BW603" s="5">
        <v>0</v>
      </c>
      <c r="BX603" s="5">
        <v>0</v>
      </c>
      <c r="BY603" s="5">
        <v>5</v>
      </c>
      <c r="BZ603" s="5">
        <v>16</v>
      </c>
      <c r="CA603" s="5">
        <v>5</v>
      </c>
      <c r="CB603" s="6" t="s">
        <v>98</v>
      </c>
      <c r="CC603" s="6" t="s">
        <v>98</v>
      </c>
      <c r="CD603" s="6" t="s">
        <v>96</v>
      </c>
      <c r="CE603" s="6" t="s">
        <v>98</v>
      </c>
      <c r="CF603" s="6" t="s">
        <v>98</v>
      </c>
      <c r="CG603" s="6" t="s">
        <v>96</v>
      </c>
      <c r="CH603" s="6" t="s">
        <v>97</v>
      </c>
      <c r="CI603" s="6" t="s">
        <v>98</v>
      </c>
      <c r="CJ603" s="5">
        <v>0</v>
      </c>
      <c r="CK603" s="5">
        <v>20</v>
      </c>
      <c r="CL603" s="5">
        <v>20</v>
      </c>
      <c r="CM603" s="5">
        <v>0</v>
      </c>
      <c r="CN603" s="5">
        <v>0</v>
      </c>
      <c r="CO603" s="5">
        <v>0</v>
      </c>
      <c r="CP603" s="37"/>
      <c r="CQ603" s="37"/>
      <c r="CR603" s="37"/>
    </row>
    <row r="604" spans="1:96" x14ac:dyDescent="0.3">
      <c r="A604" s="2" t="s">
        <v>849</v>
      </c>
      <c r="B604" s="2" t="s">
        <v>873</v>
      </c>
      <c r="C604" s="2" t="s">
        <v>1757</v>
      </c>
      <c r="D604" s="2" t="s">
        <v>1758</v>
      </c>
      <c r="E604" s="6" t="s">
        <v>102</v>
      </c>
      <c r="F604" s="5">
        <v>96</v>
      </c>
      <c r="G604" s="5">
        <v>9</v>
      </c>
      <c r="H604" s="5">
        <v>0</v>
      </c>
      <c r="I604" s="5">
        <v>0</v>
      </c>
      <c r="J604" s="5">
        <v>9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96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0</v>
      </c>
      <c r="Z604" s="5">
        <v>0</v>
      </c>
      <c r="AA604" s="6" t="s">
        <v>96</v>
      </c>
      <c r="AB604" s="6" t="s">
        <v>97</v>
      </c>
      <c r="AC604" s="7"/>
      <c r="AD604" s="7"/>
      <c r="AE604" s="6"/>
      <c r="AF604" s="7"/>
      <c r="AG604" s="7"/>
      <c r="AH604" s="7"/>
      <c r="AI604" s="7" t="s">
        <v>96</v>
      </c>
      <c r="AJ604" s="5"/>
      <c r="AK604" s="8">
        <v>0.6</v>
      </c>
      <c r="AL604" s="8">
        <v>0</v>
      </c>
      <c r="AM604" s="8">
        <v>0.4</v>
      </c>
      <c r="AN604" s="8">
        <v>0</v>
      </c>
      <c r="AO604" s="8">
        <v>0</v>
      </c>
      <c r="AP604" s="8">
        <v>0</v>
      </c>
      <c r="AQ604" s="8">
        <v>0</v>
      </c>
      <c r="AR604" s="8">
        <v>0</v>
      </c>
      <c r="AS604" s="8">
        <v>0</v>
      </c>
      <c r="AT604" s="8">
        <v>0</v>
      </c>
      <c r="AU604" s="5">
        <v>65</v>
      </c>
      <c r="AV604" s="5">
        <v>40</v>
      </c>
      <c r="AW604" s="5">
        <v>30</v>
      </c>
      <c r="AX604" s="5">
        <v>30</v>
      </c>
      <c r="AY604" s="5">
        <v>0</v>
      </c>
      <c r="AZ604" s="5">
        <v>0</v>
      </c>
      <c r="BA604" s="5">
        <v>0</v>
      </c>
      <c r="BB604" s="5">
        <v>0</v>
      </c>
      <c r="BC604" s="5">
        <v>0</v>
      </c>
      <c r="BD604" s="5">
        <v>100</v>
      </c>
      <c r="BE604" s="5">
        <v>100</v>
      </c>
      <c r="BF604" s="5">
        <v>100</v>
      </c>
      <c r="BG604" s="5">
        <v>100</v>
      </c>
      <c r="BH604" s="5">
        <v>30</v>
      </c>
      <c r="BI604" s="5">
        <v>10</v>
      </c>
      <c r="BJ604" s="5">
        <v>0</v>
      </c>
      <c r="BK604" s="5">
        <v>10</v>
      </c>
      <c r="BL604" s="5">
        <v>90</v>
      </c>
      <c r="BM604" s="5">
        <v>100</v>
      </c>
      <c r="BN604" s="5">
        <v>2</v>
      </c>
      <c r="BO604" s="5" t="s">
        <v>96</v>
      </c>
      <c r="BP604" s="5" t="s">
        <v>97</v>
      </c>
      <c r="BQ604" s="5" t="s">
        <v>98</v>
      </c>
      <c r="BR604" s="6" t="s">
        <v>97</v>
      </c>
      <c r="BS604" s="6" t="s">
        <v>97</v>
      </c>
      <c r="BT604" s="6" t="s">
        <v>97</v>
      </c>
      <c r="BU604" s="6" t="s">
        <v>97</v>
      </c>
      <c r="BV604" s="6" t="s">
        <v>97</v>
      </c>
      <c r="BW604" s="5">
        <v>0</v>
      </c>
      <c r="BX604" s="5">
        <v>0</v>
      </c>
      <c r="BY604" s="5">
        <v>5</v>
      </c>
      <c r="BZ604" s="5">
        <v>16</v>
      </c>
      <c r="CA604" s="5">
        <v>5</v>
      </c>
      <c r="CB604" s="6" t="s">
        <v>98</v>
      </c>
      <c r="CC604" s="6" t="s">
        <v>98</v>
      </c>
      <c r="CD604" s="6" t="s">
        <v>96</v>
      </c>
      <c r="CE604" s="6" t="s">
        <v>98</v>
      </c>
      <c r="CF604" s="6" t="s">
        <v>98</v>
      </c>
      <c r="CG604" s="6" t="s">
        <v>96</v>
      </c>
      <c r="CH604" s="6" t="s">
        <v>97</v>
      </c>
      <c r="CI604" s="6" t="s">
        <v>98</v>
      </c>
      <c r="CJ604" s="5">
        <v>0</v>
      </c>
      <c r="CK604" s="5">
        <v>20</v>
      </c>
      <c r="CL604" s="5">
        <v>20</v>
      </c>
      <c r="CM604" s="5">
        <v>0</v>
      </c>
      <c r="CN604" s="5">
        <v>0</v>
      </c>
      <c r="CO604" s="5">
        <v>0</v>
      </c>
      <c r="CP604" s="37"/>
      <c r="CQ604" s="37"/>
      <c r="CR604" s="37"/>
    </row>
    <row r="605" spans="1:96" x14ac:dyDescent="0.3">
      <c r="A605" s="2" t="s">
        <v>849</v>
      </c>
      <c r="B605" s="2" t="s">
        <v>873</v>
      </c>
      <c r="C605" s="2" t="s">
        <v>892</v>
      </c>
      <c r="D605" s="2" t="s">
        <v>673</v>
      </c>
      <c r="E605" s="6" t="s">
        <v>104</v>
      </c>
      <c r="F605" s="5">
        <v>45</v>
      </c>
      <c r="G605" s="5">
        <v>3</v>
      </c>
      <c r="H605" s="5">
        <v>0</v>
      </c>
      <c r="I605" s="5">
        <v>0</v>
      </c>
      <c r="J605" s="5">
        <v>3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45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6" t="s">
        <v>96</v>
      </c>
      <c r="AB605" s="6" t="s">
        <v>97</v>
      </c>
      <c r="AC605" s="7"/>
      <c r="AD605" s="7"/>
      <c r="AE605" s="9" t="s">
        <v>96</v>
      </c>
      <c r="AF605" s="7"/>
      <c r="AG605" s="7"/>
      <c r="AH605" s="7"/>
      <c r="AI605" s="7"/>
      <c r="AJ605" s="5">
        <v>500</v>
      </c>
      <c r="AK605" s="8">
        <v>1</v>
      </c>
      <c r="AL605" s="8">
        <v>0</v>
      </c>
      <c r="AM605" s="8">
        <v>0</v>
      </c>
      <c r="AN605" s="8">
        <v>0</v>
      </c>
      <c r="AO605" s="8">
        <v>0</v>
      </c>
      <c r="AP605" s="8">
        <v>0</v>
      </c>
      <c r="AQ605" s="8">
        <v>0</v>
      </c>
      <c r="AR605" s="8">
        <v>0</v>
      </c>
      <c r="AS605" s="8">
        <v>0</v>
      </c>
      <c r="AT605" s="8">
        <v>0</v>
      </c>
      <c r="AU605" s="5">
        <v>0</v>
      </c>
      <c r="AV605" s="5">
        <v>0</v>
      </c>
      <c r="AW605" s="5">
        <v>100</v>
      </c>
      <c r="AX605" s="5">
        <v>0</v>
      </c>
      <c r="AY605" s="5">
        <v>0</v>
      </c>
      <c r="AZ605" s="5">
        <v>0</v>
      </c>
      <c r="BA605" s="5">
        <v>0</v>
      </c>
      <c r="BB605" s="5">
        <v>0</v>
      </c>
      <c r="BC605" s="5">
        <v>0</v>
      </c>
      <c r="BD605" s="5">
        <v>100</v>
      </c>
      <c r="BE605" s="5">
        <v>100</v>
      </c>
      <c r="BF605" s="5">
        <v>100</v>
      </c>
      <c r="BG605" s="5">
        <v>100</v>
      </c>
      <c r="BH605" s="5">
        <v>0</v>
      </c>
      <c r="BI605" s="5">
        <v>0</v>
      </c>
      <c r="BJ605" s="5">
        <v>0</v>
      </c>
      <c r="BK605" s="5">
        <v>0</v>
      </c>
      <c r="BL605" s="5">
        <v>100</v>
      </c>
      <c r="BM605" s="5">
        <v>100</v>
      </c>
      <c r="BN605" s="5">
        <v>4</v>
      </c>
      <c r="BO605" s="5" t="s">
        <v>96</v>
      </c>
      <c r="BP605" s="5" t="s">
        <v>97</v>
      </c>
      <c r="BQ605" s="5" t="s">
        <v>98</v>
      </c>
      <c r="BR605" s="6" t="s">
        <v>96</v>
      </c>
      <c r="BS605" s="6" t="s">
        <v>97</v>
      </c>
      <c r="BT605" s="6" t="s">
        <v>97</v>
      </c>
      <c r="BU605" s="6" t="s">
        <v>97</v>
      </c>
      <c r="BV605" s="6" t="s">
        <v>97</v>
      </c>
      <c r="BW605" s="5">
        <v>2</v>
      </c>
      <c r="BX605" s="5">
        <v>5</v>
      </c>
      <c r="BY605" s="5">
        <v>16</v>
      </c>
      <c r="BZ605" s="5">
        <v>5</v>
      </c>
      <c r="CA605" s="5">
        <v>29</v>
      </c>
      <c r="CB605" s="6" t="s">
        <v>96</v>
      </c>
      <c r="CC605" s="6" t="s">
        <v>96</v>
      </c>
      <c r="CD605" s="6" t="s">
        <v>96</v>
      </c>
      <c r="CE605" s="6" t="s">
        <v>96</v>
      </c>
      <c r="CF605" s="6" t="s">
        <v>96</v>
      </c>
      <c r="CG605" s="6" t="s">
        <v>96</v>
      </c>
      <c r="CH605" s="6" t="s">
        <v>97</v>
      </c>
      <c r="CI605" s="6" t="s">
        <v>96</v>
      </c>
      <c r="CJ605" s="5">
        <v>5</v>
      </c>
      <c r="CK605" s="5">
        <v>26</v>
      </c>
      <c r="CL605" s="5">
        <v>26</v>
      </c>
      <c r="CM605" s="5">
        <v>2</v>
      </c>
      <c r="CN605" s="5">
        <v>5</v>
      </c>
      <c r="CO605" s="5">
        <v>1</v>
      </c>
      <c r="CP605" s="37"/>
      <c r="CQ605" s="37"/>
      <c r="CR605" s="37"/>
    </row>
    <row r="606" spans="1:96" x14ac:dyDescent="0.3">
      <c r="A606" s="2" t="s">
        <v>849</v>
      </c>
      <c r="B606" s="2" t="s">
        <v>873</v>
      </c>
      <c r="C606" s="2" t="s">
        <v>893</v>
      </c>
      <c r="D606" s="2" t="s">
        <v>224</v>
      </c>
      <c r="E606" s="6" t="s">
        <v>95</v>
      </c>
      <c r="F606" s="5">
        <v>45</v>
      </c>
      <c r="G606" s="5">
        <v>11</v>
      </c>
      <c r="H606" s="5">
        <v>0</v>
      </c>
      <c r="I606" s="5">
        <v>0</v>
      </c>
      <c r="J606" s="5">
        <v>11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45</v>
      </c>
      <c r="S606" s="5">
        <v>0</v>
      </c>
      <c r="T606" s="5">
        <v>0</v>
      </c>
      <c r="U606" s="5">
        <v>0</v>
      </c>
      <c r="V606" s="5">
        <v>0</v>
      </c>
      <c r="W606" s="5">
        <v>0</v>
      </c>
      <c r="X606" s="5">
        <v>0</v>
      </c>
      <c r="Y606" s="5">
        <v>0</v>
      </c>
      <c r="Z606" s="5">
        <v>0</v>
      </c>
      <c r="AA606" s="6" t="s">
        <v>96</v>
      </c>
      <c r="AB606" s="6" t="s">
        <v>96</v>
      </c>
      <c r="AC606" s="7"/>
      <c r="AD606" s="7"/>
      <c r="AE606" s="7"/>
      <c r="AF606" s="7"/>
      <c r="AG606" s="7"/>
      <c r="AH606" s="7"/>
      <c r="AI606" s="6" t="s">
        <v>96</v>
      </c>
      <c r="AJ606" s="5"/>
      <c r="AK606" s="8">
        <v>1</v>
      </c>
      <c r="AL606" s="8">
        <v>0</v>
      </c>
      <c r="AM606" s="8">
        <v>0</v>
      </c>
      <c r="AN606" s="8">
        <v>0</v>
      </c>
      <c r="AO606" s="8">
        <v>0</v>
      </c>
      <c r="AP606" s="8">
        <v>0</v>
      </c>
      <c r="AQ606" s="8">
        <v>0</v>
      </c>
      <c r="AR606" s="8">
        <v>0</v>
      </c>
      <c r="AS606" s="8">
        <v>0</v>
      </c>
      <c r="AT606" s="8">
        <v>0</v>
      </c>
      <c r="AU606" s="5">
        <v>100</v>
      </c>
      <c r="AV606" s="5">
        <v>100</v>
      </c>
      <c r="AW606" s="5">
        <v>0</v>
      </c>
      <c r="AX606" s="5">
        <v>0</v>
      </c>
      <c r="AY606" s="5">
        <v>0</v>
      </c>
      <c r="AZ606" s="5">
        <v>0</v>
      </c>
      <c r="BA606" s="5">
        <v>0</v>
      </c>
      <c r="BB606" s="5">
        <v>100</v>
      </c>
      <c r="BC606" s="5">
        <v>0</v>
      </c>
      <c r="BD606" s="5">
        <v>0</v>
      </c>
      <c r="BE606" s="5">
        <v>100</v>
      </c>
      <c r="BF606" s="5">
        <v>100</v>
      </c>
      <c r="BG606" s="5">
        <v>100</v>
      </c>
      <c r="BH606" s="5">
        <v>0</v>
      </c>
      <c r="BI606" s="5">
        <v>0</v>
      </c>
      <c r="BJ606" s="5">
        <v>0</v>
      </c>
      <c r="BK606" s="5">
        <v>0</v>
      </c>
      <c r="BL606" s="5">
        <v>100</v>
      </c>
      <c r="BM606" s="5">
        <v>100</v>
      </c>
      <c r="BN606" s="5">
        <v>4</v>
      </c>
      <c r="BO606" s="5" t="s">
        <v>96</v>
      </c>
      <c r="BP606" s="5" t="s">
        <v>96</v>
      </c>
      <c r="BQ606" s="5">
        <v>4</v>
      </c>
      <c r="BR606" s="6" t="s">
        <v>97</v>
      </c>
      <c r="BS606" s="6" t="s">
        <v>97</v>
      </c>
      <c r="BT606" s="6" t="s">
        <v>97</v>
      </c>
      <c r="BU606" s="6" t="s">
        <v>97</v>
      </c>
      <c r="BV606" s="6" t="s">
        <v>97</v>
      </c>
      <c r="BW606" s="5">
        <v>1</v>
      </c>
      <c r="BX606" s="5">
        <v>10</v>
      </c>
      <c r="BY606" s="5">
        <v>10</v>
      </c>
      <c r="BZ606" s="5">
        <v>25</v>
      </c>
      <c r="CA606" s="5">
        <v>22</v>
      </c>
      <c r="CB606" s="6" t="s">
        <v>98</v>
      </c>
      <c r="CC606" s="6" t="s">
        <v>96</v>
      </c>
      <c r="CD606" s="6" t="s">
        <v>96</v>
      </c>
      <c r="CE606" s="6" t="s">
        <v>96</v>
      </c>
      <c r="CF606" s="6" t="s">
        <v>96</v>
      </c>
      <c r="CG606" s="6" t="s">
        <v>96</v>
      </c>
      <c r="CH606" s="6" t="s">
        <v>96</v>
      </c>
      <c r="CI606" s="6" t="s">
        <v>97</v>
      </c>
      <c r="CJ606" s="5">
        <v>10</v>
      </c>
      <c r="CK606" s="5">
        <v>10</v>
      </c>
      <c r="CL606" s="5">
        <v>25</v>
      </c>
      <c r="CM606" s="5">
        <v>0</v>
      </c>
      <c r="CN606" s="5">
        <v>1</v>
      </c>
      <c r="CO606" s="5">
        <v>1</v>
      </c>
      <c r="CP606" s="37"/>
      <c r="CQ606" s="37"/>
      <c r="CR606" s="37"/>
    </row>
    <row r="607" spans="1:96" x14ac:dyDescent="0.3">
      <c r="A607" s="2" t="s">
        <v>849</v>
      </c>
      <c r="B607" s="2" t="s">
        <v>873</v>
      </c>
      <c r="C607" s="2" t="s">
        <v>894</v>
      </c>
      <c r="D607" s="2" t="s">
        <v>895</v>
      </c>
      <c r="E607" s="6" t="s">
        <v>95</v>
      </c>
      <c r="F607" s="5">
        <v>114</v>
      </c>
      <c r="G607" s="5">
        <v>33</v>
      </c>
      <c r="H607" s="5">
        <v>1</v>
      </c>
      <c r="I607" s="5">
        <v>6</v>
      </c>
      <c r="J607" s="5">
        <v>27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32</v>
      </c>
      <c r="R607" s="5">
        <v>82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0</v>
      </c>
      <c r="Y607" s="5">
        <v>6</v>
      </c>
      <c r="Z607" s="5">
        <v>32</v>
      </c>
      <c r="AA607" s="6" t="s">
        <v>96</v>
      </c>
      <c r="AB607" s="6" t="s">
        <v>96</v>
      </c>
      <c r="AC607" s="7"/>
      <c r="AD607" s="7"/>
      <c r="AE607" s="7"/>
      <c r="AF607" s="7"/>
      <c r="AG607" s="7"/>
      <c r="AH607" s="7"/>
      <c r="AI607" s="6" t="s">
        <v>96</v>
      </c>
      <c r="AJ607" s="5"/>
      <c r="AK607" s="8">
        <v>0.8</v>
      </c>
      <c r="AL607" s="8">
        <v>0.2</v>
      </c>
      <c r="AM607" s="8">
        <v>0</v>
      </c>
      <c r="AN607" s="8">
        <v>0</v>
      </c>
      <c r="AO607" s="8">
        <v>0</v>
      </c>
      <c r="AP607" s="8">
        <v>0</v>
      </c>
      <c r="AQ607" s="8">
        <v>0</v>
      </c>
      <c r="AR607" s="8">
        <v>0</v>
      </c>
      <c r="AS607" s="8">
        <v>0</v>
      </c>
      <c r="AT607" s="8">
        <v>0</v>
      </c>
      <c r="AU607" s="5">
        <v>100</v>
      </c>
      <c r="AV607" s="5">
        <v>100</v>
      </c>
      <c r="AW607" s="5">
        <v>0</v>
      </c>
      <c r="AX607" s="5">
        <v>0</v>
      </c>
      <c r="AY607" s="5">
        <v>0</v>
      </c>
      <c r="AZ607" s="5">
        <v>0</v>
      </c>
      <c r="BA607" s="5">
        <v>0</v>
      </c>
      <c r="BB607" s="5">
        <v>0</v>
      </c>
      <c r="BC607" s="5">
        <v>0</v>
      </c>
      <c r="BD607" s="5">
        <v>100</v>
      </c>
      <c r="BE607" s="5">
        <v>100</v>
      </c>
      <c r="BF607" s="5">
        <v>100</v>
      </c>
      <c r="BG607" s="5">
        <v>100</v>
      </c>
      <c r="BH607" s="5">
        <v>100</v>
      </c>
      <c r="BI607" s="5">
        <v>20</v>
      </c>
      <c r="BJ607" s="5">
        <v>0</v>
      </c>
      <c r="BK607" s="5">
        <v>20</v>
      </c>
      <c r="BL607" s="5">
        <v>80</v>
      </c>
      <c r="BM607" s="5">
        <v>100</v>
      </c>
      <c r="BN607" s="5">
        <v>4</v>
      </c>
      <c r="BO607" s="5" t="s">
        <v>96</v>
      </c>
      <c r="BP607" s="5" t="s">
        <v>96</v>
      </c>
      <c r="BQ607" s="5">
        <v>1</v>
      </c>
      <c r="BR607" s="6" t="s">
        <v>96</v>
      </c>
      <c r="BS607" s="6" t="s">
        <v>97</v>
      </c>
      <c r="BT607" s="6" t="s">
        <v>97</v>
      </c>
      <c r="BU607" s="6" t="s">
        <v>97</v>
      </c>
      <c r="BV607" s="6" t="s">
        <v>97</v>
      </c>
      <c r="BW607" s="5">
        <v>0</v>
      </c>
      <c r="BX607" s="5">
        <v>0</v>
      </c>
      <c r="BY607" s="5">
        <v>0</v>
      </c>
      <c r="BZ607" s="5">
        <v>20</v>
      </c>
      <c r="CA607" s="5">
        <v>20</v>
      </c>
      <c r="CB607" s="6" t="s">
        <v>98</v>
      </c>
      <c r="CC607" s="6" t="s">
        <v>98</v>
      </c>
      <c r="CD607" s="6" t="s">
        <v>98</v>
      </c>
      <c r="CE607" s="6" t="s">
        <v>96</v>
      </c>
      <c r="CF607" s="6" t="s">
        <v>96</v>
      </c>
      <c r="CG607" s="6" t="s">
        <v>96</v>
      </c>
      <c r="CH607" s="6" t="s">
        <v>96</v>
      </c>
      <c r="CI607" s="6" t="s">
        <v>96</v>
      </c>
      <c r="CJ607" s="5">
        <v>0</v>
      </c>
      <c r="CK607" s="5">
        <v>20</v>
      </c>
      <c r="CL607" s="5">
        <v>20</v>
      </c>
      <c r="CM607" s="5">
        <v>0</v>
      </c>
      <c r="CN607" s="5">
        <v>20</v>
      </c>
      <c r="CO607" s="5">
        <v>0</v>
      </c>
      <c r="CP607" s="37"/>
      <c r="CQ607" s="37"/>
      <c r="CR607" s="37"/>
    </row>
    <row r="608" spans="1:96" x14ac:dyDescent="0.3">
      <c r="A608" s="2" t="s">
        <v>849</v>
      </c>
      <c r="B608" s="2" t="s">
        <v>873</v>
      </c>
      <c r="C608" s="2" t="s">
        <v>896</v>
      </c>
      <c r="D608" s="2" t="s">
        <v>897</v>
      </c>
      <c r="E608" s="6" t="s">
        <v>104</v>
      </c>
      <c r="F608" s="5">
        <v>50</v>
      </c>
      <c r="G608" s="5">
        <v>10</v>
      </c>
      <c r="H608" s="5">
        <v>0</v>
      </c>
      <c r="I608" s="5">
        <v>0</v>
      </c>
      <c r="J608" s="5">
        <v>9</v>
      </c>
      <c r="K608" s="5">
        <v>1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46</v>
      </c>
      <c r="S608" s="5">
        <v>4</v>
      </c>
      <c r="T608" s="5">
        <v>0</v>
      </c>
      <c r="U608" s="5">
        <v>0</v>
      </c>
      <c r="V608" s="5">
        <v>0</v>
      </c>
      <c r="W608" s="5">
        <v>0</v>
      </c>
      <c r="X608" s="5">
        <v>0</v>
      </c>
      <c r="Y608" s="5">
        <v>0</v>
      </c>
      <c r="Z608" s="5">
        <v>0</v>
      </c>
      <c r="AA608" s="6" t="s">
        <v>96</v>
      </c>
      <c r="AB608" s="6" t="s">
        <v>97</v>
      </c>
      <c r="AC608" s="6" t="s">
        <v>96</v>
      </c>
      <c r="AD608" s="6"/>
      <c r="AE608" s="7"/>
      <c r="AF608" s="7"/>
      <c r="AG608" s="7"/>
      <c r="AH608" s="7"/>
      <c r="AI608" s="7"/>
      <c r="AJ608" s="5">
        <v>1000</v>
      </c>
      <c r="AK608" s="8">
        <v>0.8</v>
      </c>
      <c r="AL608" s="8">
        <v>0.1</v>
      </c>
      <c r="AM608" s="8">
        <v>0</v>
      </c>
      <c r="AN608" s="8">
        <v>0</v>
      </c>
      <c r="AO608" s="8">
        <v>0</v>
      </c>
      <c r="AP608" s="8">
        <v>0.1</v>
      </c>
      <c r="AQ608" s="8">
        <v>0</v>
      </c>
      <c r="AR608" s="8">
        <v>0</v>
      </c>
      <c r="AS608" s="8">
        <v>0</v>
      </c>
      <c r="AT608" s="8">
        <v>0</v>
      </c>
      <c r="AU608" s="5">
        <v>0</v>
      </c>
      <c r="AV608" s="5">
        <v>0</v>
      </c>
      <c r="AW608" s="5">
        <v>50</v>
      </c>
      <c r="AX608" s="5">
        <v>50</v>
      </c>
      <c r="AY608" s="5">
        <v>0</v>
      </c>
      <c r="AZ608" s="5">
        <v>0</v>
      </c>
      <c r="BA608" s="5">
        <v>0</v>
      </c>
      <c r="BB608" s="5">
        <v>45</v>
      </c>
      <c r="BC608" s="5">
        <v>5</v>
      </c>
      <c r="BD608" s="5">
        <v>50</v>
      </c>
      <c r="BE608" s="5">
        <v>100</v>
      </c>
      <c r="BF608" s="5">
        <v>45</v>
      </c>
      <c r="BG608" s="5">
        <v>100</v>
      </c>
      <c r="BH608" s="5">
        <v>0</v>
      </c>
      <c r="BI608" s="5">
        <v>0</v>
      </c>
      <c r="BJ608" s="5">
        <v>0</v>
      </c>
      <c r="BK608" s="5">
        <v>20</v>
      </c>
      <c r="BL608" s="5">
        <v>80</v>
      </c>
      <c r="BM608" s="5">
        <v>90</v>
      </c>
      <c r="BN608" s="5">
        <v>2</v>
      </c>
      <c r="BO608" s="5" t="s">
        <v>97</v>
      </c>
      <c r="BP608" s="5" t="s">
        <v>96</v>
      </c>
      <c r="BQ608" s="5">
        <v>2</v>
      </c>
      <c r="BR608" s="6" t="s">
        <v>97</v>
      </c>
      <c r="BS608" s="6" t="s">
        <v>97</v>
      </c>
      <c r="BT608" s="6" t="s">
        <v>97</v>
      </c>
      <c r="BU608" s="6" t="s">
        <v>97</v>
      </c>
      <c r="BV608" s="6" t="s">
        <v>96</v>
      </c>
      <c r="BW608" s="5">
        <v>1</v>
      </c>
      <c r="BX608" s="5">
        <v>5</v>
      </c>
      <c r="BY608" s="5">
        <v>5</v>
      </c>
      <c r="BZ608" s="5">
        <v>12</v>
      </c>
      <c r="CA608" s="5">
        <v>12</v>
      </c>
      <c r="CB608" s="6" t="s">
        <v>98</v>
      </c>
      <c r="CC608" s="6" t="s">
        <v>96</v>
      </c>
      <c r="CD608" s="6" t="s">
        <v>96</v>
      </c>
      <c r="CE608" s="6" t="s">
        <v>98</v>
      </c>
      <c r="CF608" s="14" t="s">
        <v>366</v>
      </c>
      <c r="CG608" s="7" t="s">
        <v>96</v>
      </c>
      <c r="CH608" s="7" t="s">
        <v>96</v>
      </c>
      <c r="CI608" s="7" t="s">
        <v>367</v>
      </c>
      <c r="CJ608" s="5">
        <v>4</v>
      </c>
      <c r="CK608" s="5">
        <v>13</v>
      </c>
      <c r="CL608" s="5">
        <v>13</v>
      </c>
      <c r="CM608" s="5">
        <v>1</v>
      </c>
      <c r="CN608" s="5">
        <v>5</v>
      </c>
      <c r="CO608" s="5">
        <v>1</v>
      </c>
      <c r="CP608" s="37"/>
      <c r="CQ608" s="37"/>
      <c r="CR608" s="37"/>
    </row>
    <row r="609" spans="1:403" x14ac:dyDescent="0.3">
      <c r="A609" s="2" t="s">
        <v>849</v>
      </c>
      <c r="B609" s="2" t="s">
        <v>873</v>
      </c>
      <c r="C609" s="2" t="s">
        <v>896</v>
      </c>
      <c r="D609" s="2" t="s">
        <v>898</v>
      </c>
      <c r="E609" s="6" t="s">
        <v>102</v>
      </c>
      <c r="F609" s="5">
        <v>35</v>
      </c>
      <c r="G609" s="5">
        <v>4</v>
      </c>
      <c r="H609" s="5">
        <v>0</v>
      </c>
      <c r="I609" s="5">
        <v>0</v>
      </c>
      <c r="J609" s="5">
        <v>4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35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  <c r="Z609" s="5">
        <v>0</v>
      </c>
      <c r="AA609" s="6" t="s">
        <v>96</v>
      </c>
      <c r="AB609" s="6" t="s">
        <v>97</v>
      </c>
      <c r="AC609" s="6"/>
      <c r="AD609" s="6"/>
      <c r="AE609" s="7"/>
      <c r="AF609" s="7"/>
      <c r="AG609" s="7"/>
      <c r="AH609" s="7"/>
      <c r="AI609" s="7" t="s">
        <v>96</v>
      </c>
      <c r="AJ609" s="5"/>
      <c r="AK609" s="8">
        <v>1</v>
      </c>
      <c r="AL609" s="8">
        <v>0</v>
      </c>
      <c r="AM609" s="8">
        <v>0</v>
      </c>
      <c r="AN609" s="8">
        <v>0</v>
      </c>
      <c r="AO609" s="8">
        <v>0</v>
      </c>
      <c r="AP609" s="8">
        <v>0</v>
      </c>
      <c r="AQ609" s="8">
        <v>0</v>
      </c>
      <c r="AR609" s="8">
        <v>0</v>
      </c>
      <c r="AS609" s="8">
        <v>0</v>
      </c>
      <c r="AT609" s="8">
        <v>0</v>
      </c>
      <c r="AU609" s="5">
        <v>0</v>
      </c>
      <c r="AV609" s="5">
        <v>0</v>
      </c>
      <c r="AW609" s="5">
        <v>100</v>
      </c>
      <c r="AX609" s="5">
        <v>0</v>
      </c>
      <c r="AY609" s="5">
        <v>0</v>
      </c>
      <c r="AZ609" s="5">
        <v>0</v>
      </c>
      <c r="BA609" s="5">
        <v>0</v>
      </c>
      <c r="BB609" s="5">
        <v>80</v>
      </c>
      <c r="BC609" s="5">
        <v>0</v>
      </c>
      <c r="BD609" s="5">
        <v>20</v>
      </c>
      <c r="BE609" s="5">
        <v>100</v>
      </c>
      <c r="BF609" s="5">
        <v>50</v>
      </c>
      <c r="BG609" s="5">
        <v>100</v>
      </c>
      <c r="BH609" s="5">
        <v>0</v>
      </c>
      <c r="BI609" s="5">
        <v>0</v>
      </c>
      <c r="BJ609" s="5">
        <v>0</v>
      </c>
      <c r="BK609" s="5">
        <v>20</v>
      </c>
      <c r="BL609" s="5">
        <v>80</v>
      </c>
      <c r="BM609" s="5">
        <v>100</v>
      </c>
      <c r="BN609" s="5">
        <v>2</v>
      </c>
      <c r="BO609" s="5" t="s">
        <v>97</v>
      </c>
      <c r="BP609" s="5" t="s">
        <v>96</v>
      </c>
      <c r="BQ609" s="5">
        <v>2</v>
      </c>
      <c r="BR609" s="6" t="s">
        <v>97</v>
      </c>
      <c r="BS609" s="6" t="s">
        <v>97</v>
      </c>
      <c r="BT609" s="6" t="s">
        <v>97</v>
      </c>
      <c r="BU609" s="6" t="s">
        <v>97</v>
      </c>
      <c r="BV609" s="6" t="s">
        <v>97</v>
      </c>
      <c r="BW609" s="5">
        <v>0</v>
      </c>
      <c r="BX609" s="5">
        <v>5</v>
      </c>
      <c r="BY609" s="5">
        <v>5</v>
      </c>
      <c r="BZ609" s="5">
        <v>12</v>
      </c>
      <c r="CA609" s="5">
        <v>12</v>
      </c>
      <c r="CB609" s="6" t="s">
        <v>98</v>
      </c>
      <c r="CC609" s="6" t="s">
        <v>96</v>
      </c>
      <c r="CD609" s="6" t="s">
        <v>96</v>
      </c>
      <c r="CE609" s="6" t="s">
        <v>98</v>
      </c>
      <c r="CF609" s="14" t="s">
        <v>366</v>
      </c>
      <c r="CG609" s="7" t="s">
        <v>96</v>
      </c>
      <c r="CH609" s="7" t="s">
        <v>96</v>
      </c>
      <c r="CI609" s="7" t="s">
        <v>367</v>
      </c>
      <c r="CJ609" s="5">
        <v>4</v>
      </c>
      <c r="CK609" s="5">
        <v>13</v>
      </c>
      <c r="CL609" s="5">
        <v>13</v>
      </c>
      <c r="CM609" s="5">
        <v>0</v>
      </c>
      <c r="CN609" s="5">
        <v>5</v>
      </c>
      <c r="CO609" s="5">
        <v>0</v>
      </c>
      <c r="CP609" s="37"/>
      <c r="CQ609" s="37"/>
      <c r="CR609" s="37"/>
    </row>
    <row r="610" spans="1:403" x14ac:dyDescent="0.3">
      <c r="A610" s="2" t="s">
        <v>849</v>
      </c>
      <c r="B610" s="2" t="s">
        <v>873</v>
      </c>
      <c r="C610" s="2" t="s">
        <v>899</v>
      </c>
      <c r="D610" s="2" t="s">
        <v>301</v>
      </c>
      <c r="E610" s="6" t="s">
        <v>95</v>
      </c>
      <c r="F610" s="5">
        <v>50</v>
      </c>
      <c r="G610" s="5">
        <v>5</v>
      </c>
      <c r="H610" s="5">
        <v>0</v>
      </c>
      <c r="I610" s="5">
        <v>0</v>
      </c>
      <c r="J610" s="5">
        <v>5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50</v>
      </c>
      <c r="S610" s="5">
        <v>0</v>
      </c>
      <c r="T610" s="5">
        <v>0</v>
      </c>
      <c r="U610" s="5">
        <v>0</v>
      </c>
      <c r="V610" s="5">
        <v>0</v>
      </c>
      <c r="W610" s="5">
        <v>0</v>
      </c>
      <c r="X610" s="5">
        <v>0</v>
      </c>
      <c r="Y610" s="5">
        <v>0</v>
      </c>
      <c r="Z610" s="5">
        <v>0</v>
      </c>
      <c r="AA610" s="6" t="s">
        <v>96</v>
      </c>
      <c r="AB610" s="6" t="s">
        <v>97</v>
      </c>
      <c r="AC610" s="7"/>
      <c r="AD610" s="7"/>
      <c r="AE610" s="7"/>
      <c r="AF610" s="7"/>
      <c r="AG610" s="7"/>
      <c r="AH610" s="7"/>
      <c r="AI610" s="6" t="s">
        <v>96</v>
      </c>
      <c r="AJ610" s="5"/>
      <c r="AK610" s="8">
        <v>0.9</v>
      </c>
      <c r="AL610" s="8">
        <v>0</v>
      </c>
      <c r="AM610" s="8">
        <v>0</v>
      </c>
      <c r="AN610" s="8">
        <v>0</v>
      </c>
      <c r="AO610" s="8">
        <v>0</v>
      </c>
      <c r="AP610" s="8">
        <v>0</v>
      </c>
      <c r="AQ610" s="8">
        <v>0</v>
      </c>
      <c r="AR610" s="8">
        <v>0</v>
      </c>
      <c r="AS610" s="8">
        <v>0</v>
      </c>
      <c r="AT610" s="8">
        <v>0.1</v>
      </c>
      <c r="AU610" s="5">
        <v>0</v>
      </c>
      <c r="AV610" s="5">
        <v>0</v>
      </c>
      <c r="AW610" s="5">
        <v>0</v>
      </c>
      <c r="AX610" s="5">
        <v>90</v>
      </c>
      <c r="AY610" s="5">
        <v>10</v>
      </c>
      <c r="AZ610" s="5">
        <v>0</v>
      </c>
      <c r="BA610" s="5">
        <v>0</v>
      </c>
      <c r="BB610" s="5">
        <v>0</v>
      </c>
      <c r="BC610" s="5">
        <v>0</v>
      </c>
      <c r="BD610" s="5">
        <v>100</v>
      </c>
      <c r="BE610" s="5">
        <v>100</v>
      </c>
      <c r="BF610" s="5">
        <v>100</v>
      </c>
      <c r="BG610" s="5">
        <v>0</v>
      </c>
      <c r="BH610" s="5">
        <v>0</v>
      </c>
      <c r="BI610" s="5">
        <v>0</v>
      </c>
      <c r="BJ610" s="5">
        <v>0</v>
      </c>
      <c r="BK610" s="5">
        <v>0</v>
      </c>
      <c r="BL610" s="5">
        <v>100</v>
      </c>
      <c r="BM610" s="5">
        <v>70</v>
      </c>
      <c r="BN610" s="5">
        <v>2</v>
      </c>
      <c r="BO610" s="5" t="s">
        <v>96</v>
      </c>
      <c r="BP610" s="5" t="s">
        <v>96</v>
      </c>
      <c r="BQ610" s="5">
        <v>2</v>
      </c>
      <c r="BR610" s="6" t="s">
        <v>97</v>
      </c>
      <c r="BS610" s="6" t="s">
        <v>97</v>
      </c>
      <c r="BT610" s="6" t="s">
        <v>97</v>
      </c>
      <c r="BU610" s="6" t="s">
        <v>97</v>
      </c>
      <c r="BV610" s="6" t="s">
        <v>97</v>
      </c>
      <c r="BW610" s="5">
        <v>3</v>
      </c>
      <c r="BX610" s="5">
        <v>3</v>
      </c>
      <c r="BY610" s="5">
        <v>15</v>
      </c>
      <c r="BZ610" s="5">
        <v>15</v>
      </c>
      <c r="CA610" s="5">
        <v>15</v>
      </c>
      <c r="CB610" s="6" t="s">
        <v>96</v>
      </c>
      <c r="CC610" s="6" t="s">
        <v>96</v>
      </c>
      <c r="CD610" s="6" t="s">
        <v>96</v>
      </c>
      <c r="CE610" s="6" t="s">
        <v>96</v>
      </c>
      <c r="CF610" s="6" t="s">
        <v>96</v>
      </c>
      <c r="CG610" s="7" t="s">
        <v>96</v>
      </c>
      <c r="CH610" s="6" t="s">
        <v>96</v>
      </c>
      <c r="CI610" s="7" t="s">
        <v>98</v>
      </c>
      <c r="CJ610" s="5">
        <v>3</v>
      </c>
      <c r="CK610" s="5">
        <v>3</v>
      </c>
      <c r="CL610" s="5">
        <v>15</v>
      </c>
      <c r="CM610" s="5">
        <v>1</v>
      </c>
      <c r="CN610" s="5">
        <v>3</v>
      </c>
      <c r="CO610" s="5">
        <v>3</v>
      </c>
      <c r="CP610" s="37"/>
      <c r="CQ610" s="37"/>
      <c r="CR610" s="37"/>
    </row>
    <row r="611" spans="1:403" x14ac:dyDescent="0.3">
      <c r="A611" s="2" t="s">
        <v>849</v>
      </c>
      <c r="B611" s="2" t="s">
        <v>873</v>
      </c>
      <c r="C611" s="2" t="s">
        <v>900</v>
      </c>
      <c r="D611" s="2" t="s">
        <v>901</v>
      </c>
      <c r="E611" s="6" t="s">
        <v>102</v>
      </c>
      <c r="F611" s="6">
        <v>259</v>
      </c>
      <c r="G611" s="5">
        <v>96</v>
      </c>
      <c r="H611" s="6">
        <v>4</v>
      </c>
      <c r="I611" s="6">
        <v>80</v>
      </c>
      <c r="J611" s="6">
        <v>16</v>
      </c>
      <c r="K611" s="6">
        <v>0</v>
      </c>
      <c r="L611" s="6">
        <v>0</v>
      </c>
      <c r="M611" s="6">
        <v>0</v>
      </c>
      <c r="N611" s="6">
        <v>0</v>
      </c>
      <c r="O611" s="6">
        <v>0</v>
      </c>
      <c r="P611" s="6">
        <v>0</v>
      </c>
      <c r="Q611" s="5">
        <v>195</v>
      </c>
      <c r="R611" s="6">
        <v>64</v>
      </c>
      <c r="S611" s="6">
        <v>0</v>
      </c>
      <c r="T611" s="6">
        <v>0</v>
      </c>
      <c r="U611" s="6">
        <v>0</v>
      </c>
      <c r="V611" s="6">
        <v>0</v>
      </c>
      <c r="W611" s="6">
        <v>0</v>
      </c>
      <c r="X611" s="6">
        <v>0</v>
      </c>
      <c r="Y611" s="6">
        <v>80</v>
      </c>
      <c r="Z611" s="6">
        <v>195</v>
      </c>
      <c r="AA611" s="6" t="s">
        <v>96</v>
      </c>
      <c r="AB611" s="6" t="s">
        <v>96</v>
      </c>
      <c r="AC611" s="6"/>
      <c r="AD611" s="6"/>
      <c r="AE611" s="6"/>
      <c r="AF611" s="6"/>
      <c r="AG611" s="6"/>
      <c r="AH611" s="6"/>
      <c r="AI611" s="6" t="s">
        <v>96</v>
      </c>
      <c r="AJ611" s="5"/>
      <c r="AK611" s="8">
        <v>0.4</v>
      </c>
      <c r="AL611" s="8">
        <v>0.1</v>
      </c>
      <c r="AM611" s="8">
        <v>0.5</v>
      </c>
      <c r="AN611" s="8">
        <v>0</v>
      </c>
      <c r="AO611" s="8">
        <v>0</v>
      </c>
      <c r="AP611" s="8">
        <v>0</v>
      </c>
      <c r="AQ611" s="8">
        <v>0</v>
      </c>
      <c r="AR611" s="8">
        <v>0</v>
      </c>
      <c r="AS611" s="8">
        <v>0</v>
      </c>
      <c r="AT611" s="8">
        <v>0</v>
      </c>
      <c r="AU611" s="5">
        <v>100</v>
      </c>
      <c r="AV611" s="5">
        <v>40</v>
      </c>
      <c r="AW611" s="5">
        <v>60</v>
      </c>
      <c r="AX611" s="5">
        <v>0</v>
      </c>
      <c r="AY611" s="5">
        <v>0</v>
      </c>
      <c r="AZ611" s="5">
        <v>100</v>
      </c>
      <c r="BA611" s="5">
        <v>40</v>
      </c>
      <c r="BB611" s="5">
        <v>40</v>
      </c>
      <c r="BC611" s="5">
        <v>0</v>
      </c>
      <c r="BD611" s="5">
        <v>20</v>
      </c>
      <c r="BE611" s="5">
        <v>100</v>
      </c>
      <c r="BF611" s="5">
        <v>90</v>
      </c>
      <c r="BG611" s="5">
        <v>100</v>
      </c>
      <c r="BH611" s="5">
        <v>100</v>
      </c>
      <c r="BI611" s="5">
        <v>10</v>
      </c>
      <c r="BJ611" s="5">
        <v>0</v>
      </c>
      <c r="BK611" s="5">
        <v>10</v>
      </c>
      <c r="BL611" s="5">
        <v>90</v>
      </c>
      <c r="BM611" s="5">
        <v>60</v>
      </c>
      <c r="BN611" s="5">
        <v>2</v>
      </c>
      <c r="BO611" s="5" t="s">
        <v>97</v>
      </c>
      <c r="BP611" s="5" t="s">
        <v>96</v>
      </c>
      <c r="BQ611" s="5">
        <v>12</v>
      </c>
      <c r="BR611" s="6" t="s">
        <v>97</v>
      </c>
      <c r="BS611" s="6" t="s">
        <v>97</v>
      </c>
      <c r="BT611" s="6" t="s">
        <v>97</v>
      </c>
      <c r="BU611" s="6" t="s">
        <v>97</v>
      </c>
      <c r="BV611" s="6" t="s">
        <v>97</v>
      </c>
      <c r="BW611" s="5">
        <v>0</v>
      </c>
      <c r="BX611" s="5">
        <v>0</v>
      </c>
      <c r="BY611" s="5">
        <v>0</v>
      </c>
      <c r="BZ611" s="5">
        <v>0</v>
      </c>
      <c r="CA611" s="5">
        <v>0</v>
      </c>
      <c r="CB611" s="6" t="s">
        <v>98</v>
      </c>
      <c r="CC611" s="6" t="s">
        <v>98</v>
      </c>
      <c r="CD611" s="6" t="s">
        <v>98</v>
      </c>
      <c r="CE611" s="6" t="s">
        <v>98</v>
      </c>
      <c r="CF611" s="14" t="s">
        <v>366</v>
      </c>
      <c r="CG611" s="7" t="s">
        <v>96</v>
      </c>
      <c r="CH611" s="6" t="s">
        <v>96</v>
      </c>
      <c r="CI611" s="7" t="s">
        <v>98</v>
      </c>
      <c r="CJ611" s="5">
        <v>0</v>
      </c>
      <c r="CK611" s="5">
        <v>0</v>
      </c>
      <c r="CL611" s="5">
        <v>0</v>
      </c>
      <c r="CM611" s="5">
        <v>0</v>
      </c>
      <c r="CN611" s="5">
        <v>0</v>
      </c>
      <c r="CO611" s="5">
        <v>0</v>
      </c>
      <c r="CP611" s="37"/>
      <c r="CQ611" s="37"/>
      <c r="CR611" s="37"/>
    </row>
    <row r="612" spans="1:403" x14ac:dyDescent="0.3">
      <c r="A612" s="2" t="s">
        <v>849</v>
      </c>
      <c r="B612" s="2" t="s">
        <v>873</v>
      </c>
      <c r="C612" s="2" t="s">
        <v>1658</v>
      </c>
      <c r="D612" s="6" t="s">
        <v>1555</v>
      </c>
      <c r="E612" s="6" t="s">
        <v>102</v>
      </c>
      <c r="F612" s="6">
        <v>947</v>
      </c>
      <c r="G612" s="72">
        <f>442*60%</f>
        <v>265.2</v>
      </c>
      <c r="H612" s="6" t="s">
        <v>98</v>
      </c>
      <c r="I612" s="6" t="s">
        <v>98</v>
      </c>
      <c r="J612" s="6" t="s">
        <v>98</v>
      </c>
      <c r="K612" s="6" t="s">
        <v>98</v>
      </c>
      <c r="L612" s="6" t="s">
        <v>98</v>
      </c>
      <c r="M612" s="6" t="s">
        <v>98</v>
      </c>
      <c r="N612" s="6" t="s">
        <v>98</v>
      </c>
      <c r="O612" s="6" t="s">
        <v>98</v>
      </c>
      <c r="P612" s="6" t="s">
        <v>98</v>
      </c>
      <c r="Q612" s="6" t="s">
        <v>98</v>
      </c>
      <c r="R612" s="6" t="s">
        <v>98</v>
      </c>
      <c r="S612" s="6" t="s">
        <v>98</v>
      </c>
      <c r="T612" s="6" t="s">
        <v>98</v>
      </c>
      <c r="U612" s="6" t="s">
        <v>98</v>
      </c>
      <c r="V612" s="6" t="s">
        <v>98</v>
      </c>
      <c r="W612" s="6" t="s">
        <v>98</v>
      </c>
      <c r="X612" s="6" t="s">
        <v>98</v>
      </c>
      <c r="Y612" s="6">
        <v>3</v>
      </c>
      <c r="Z612" s="6">
        <v>13</v>
      </c>
      <c r="AA612" s="6" t="s">
        <v>98</v>
      </c>
      <c r="AB612" s="6" t="s">
        <v>98</v>
      </c>
      <c r="AC612" s="7"/>
      <c r="AD612" s="7"/>
      <c r="AE612" s="7"/>
      <c r="AF612" s="7"/>
      <c r="AG612" s="7"/>
      <c r="AH612" s="7"/>
      <c r="AI612" s="6" t="s">
        <v>96</v>
      </c>
      <c r="AJ612" s="5"/>
      <c r="AK612" s="6" t="s">
        <v>98</v>
      </c>
      <c r="AL612" s="6" t="s">
        <v>98</v>
      </c>
      <c r="AM612" s="6" t="s">
        <v>98</v>
      </c>
      <c r="AN612" s="6" t="s">
        <v>98</v>
      </c>
      <c r="AO612" s="6" t="s">
        <v>98</v>
      </c>
      <c r="AP612" s="6" t="s">
        <v>98</v>
      </c>
      <c r="AQ612" s="6" t="s">
        <v>98</v>
      </c>
      <c r="AR612" s="6" t="s">
        <v>98</v>
      </c>
      <c r="AS612" s="6" t="s">
        <v>98</v>
      </c>
      <c r="AT612" s="6" t="s">
        <v>98</v>
      </c>
      <c r="AU612" s="6">
        <v>100</v>
      </c>
      <c r="AV612" s="6">
        <v>100</v>
      </c>
      <c r="AW612" s="6">
        <v>0</v>
      </c>
      <c r="AX612" s="6">
        <v>0</v>
      </c>
      <c r="AY612" s="6">
        <v>0</v>
      </c>
      <c r="AZ612" s="6">
        <v>0</v>
      </c>
      <c r="BA612" s="6">
        <v>0</v>
      </c>
      <c r="BB612" s="6">
        <v>80</v>
      </c>
      <c r="BC612" s="6">
        <v>5</v>
      </c>
      <c r="BD612" s="6">
        <v>15</v>
      </c>
      <c r="BE612" s="6">
        <v>100</v>
      </c>
      <c r="BF612" s="6">
        <v>99</v>
      </c>
      <c r="BG612" s="6">
        <v>100</v>
      </c>
      <c r="BH612" s="6">
        <v>100</v>
      </c>
      <c r="BI612" s="6">
        <v>60</v>
      </c>
      <c r="BJ612" s="6">
        <v>25</v>
      </c>
      <c r="BK612" s="6">
        <v>50</v>
      </c>
      <c r="BL612" s="6">
        <v>25</v>
      </c>
      <c r="BM612" s="6">
        <v>100</v>
      </c>
      <c r="BN612" s="6">
        <v>2</v>
      </c>
      <c r="BO612" s="6" t="s">
        <v>96</v>
      </c>
      <c r="BP612" s="6" t="s">
        <v>96</v>
      </c>
      <c r="BQ612" s="6">
        <v>2</v>
      </c>
      <c r="BR612" s="6" t="s">
        <v>96</v>
      </c>
      <c r="BS612" s="6" t="s">
        <v>97</v>
      </c>
      <c r="BT612" s="6" t="s">
        <v>96</v>
      </c>
      <c r="BU612" s="6" t="s">
        <v>97</v>
      </c>
      <c r="BV612" s="6" t="s">
        <v>96</v>
      </c>
      <c r="BW612" s="6">
        <v>0</v>
      </c>
      <c r="BX612" s="6">
        <v>0</v>
      </c>
      <c r="BY612" s="6">
        <v>0</v>
      </c>
      <c r="BZ612" s="6">
        <v>7</v>
      </c>
      <c r="CA612" s="6">
        <v>18</v>
      </c>
      <c r="CB612" s="6" t="s">
        <v>98</v>
      </c>
      <c r="CC612" s="6" t="s">
        <v>98</v>
      </c>
      <c r="CD612" s="6" t="s">
        <v>98</v>
      </c>
      <c r="CE612" s="6" t="s">
        <v>98</v>
      </c>
      <c r="CF612" s="6" t="s">
        <v>98</v>
      </c>
      <c r="CG612" s="6" t="s">
        <v>98</v>
      </c>
      <c r="CH612" s="6" t="s">
        <v>98</v>
      </c>
      <c r="CI612" s="6" t="s">
        <v>98</v>
      </c>
      <c r="CJ612" s="6">
        <v>7</v>
      </c>
      <c r="CK612" s="6">
        <v>7</v>
      </c>
      <c r="CL612" s="6">
        <v>7</v>
      </c>
      <c r="CM612" s="6">
        <v>0</v>
      </c>
      <c r="CN612" s="6">
        <v>7</v>
      </c>
      <c r="CO612" s="6">
        <v>0</v>
      </c>
      <c r="CP612" s="37"/>
      <c r="CQ612" s="37"/>
      <c r="CR612" s="37"/>
      <c r="CS612" s="37"/>
      <c r="CT612" s="37"/>
      <c r="CU612" s="37"/>
      <c r="CV612" s="37"/>
      <c r="CW612" s="37"/>
      <c r="CX612" s="37"/>
      <c r="CY612" s="37"/>
      <c r="CZ612" s="37"/>
      <c r="DA612" s="37"/>
      <c r="DB612" s="37"/>
      <c r="DC612" s="37"/>
      <c r="DD612" s="37"/>
      <c r="DE612" s="37"/>
      <c r="DF612" s="37"/>
      <c r="DG612" s="37"/>
      <c r="DH612" s="37"/>
      <c r="DI612" s="37"/>
      <c r="DJ612" s="37"/>
      <c r="DK612" s="37"/>
      <c r="DL612" s="37"/>
      <c r="DM612" s="37"/>
      <c r="DN612" s="37"/>
      <c r="DO612" s="37"/>
      <c r="DP612" s="37"/>
      <c r="DQ612" s="37"/>
      <c r="DR612" s="37"/>
      <c r="DS612" s="37"/>
      <c r="DT612" s="37"/>
      <c r="DU612" s="37"/>
      <c r="DV612" s="37"/>
      <c r="DW612" s="37"/>
      <c r="DX612" s="37"/>
      <c r="DY612" s="37"/>
      <c r="DZ612" s="37"/>
      <c r="EA612" s="37"/>
      <c r="EB612" s="37"/>
      <c r="EC612" s="37"/>
      <c r="ED612" s="37"/>
      <c r="EE612" s="37"/>
      <c r="EF612" s="37"/>
      <c r="EG612" s="37"/>
      <c r="EH612" s="37"/>
      <c r="EI612" s="37"/>
      <c r="EJ612" s="37"/>
      <c r="EK612" s="37"/>
      <c r="EL612" s="37"/>
      <c r="EM612" s="37"/>
      <c r="EN612" s="37"/>
      <c r="EO612" s="37"/>
      <c r="EP612" s="37"/>
      <c r="EQ612" s="37"/>
      <c r="ER612" s="37"/>
      <c r="ES612" s="37"/>
      <c r="ET612" s="37"/>
      <c r="EU612" s="37"/>
      <c r="EV612" s="37"/>
      <c r="EW612" s="37"/>
      <c r="EX612" s="37"/>
      <c r="EY612" s="37"/>
      <c r="EZ612" s="37"/>
      <c r="FA612" s="37"/>
      <c r="FB612" s="37"/>
      <c r="FC612" s="37"/>
      <c r="FD612" s="37"/>
      <c r="FE612" s="37"/>
      <c r="FF612" s="37"/>
      <c r="FG612" s="37"/>
      <c r="FH612" s="37"/>
      <c r="FI612" s="37"/>
      <c r="FJ612" s="37"/>
      <c r="FK612" s="37"/>
      <c r="FL612" s="37"/>
      <c r="FM612" s="37"/>
      <c r="FN612" s="37"/>
      <c r="FO612" s="37"/>
      <c r="FP612" s="37"/>
      <c r="FQ612" s="37"/>
      <c r="FR612" s="37"/>
      <c r="FS612" s="37"/>
      <c r="FT612" s="37"/>
      <c r="FU612" s="37"/>
      <c r="FV612" s="37"/>
      <c r="FW612" s="37"/>
      <c r="FX612" s="37"/>
      <c r="FY612" s="37"/>
      <c r="FZ612" s="37"/>
      <c r="GA612" s="37"/>
      <c r="GB612" s="37"/>
      <c r="GC612" s="37"/>
      <c r="GD612" s="37"/>
      <c r="GE612" s="37"/>
      <c r="GF612" s="37"/>
      <c r="GG612" s="37"/>
      <c r="GH612" s="37"/>
      <c r="GI612" s="37"/>
      <c r="GJ612" s="37"/>
      <c r="GK612" s="37"/>
      <c r="GL612" s="37"/>
      <c r="GM612" s="37"/>
      <c r="GN612" s="37"/>
      <c r="GO612" s="37"/>
      <c r="GP612" s="37"/>
      <c r="GQ612" s="37"/>
      <c r="GR612" s="37"/>
      <c r="GS612" s="37"/>
      <c r="GT612" s="37"/>
      <c r="GU612" s="37"/>
      <c r="GV612" s="37"/>
      <c r="GW612" s="37"/>
      <c r="GX612" s="37"/>
      <c r="GY612" s="37"/>
      <c r="GZ612" s="37"/>
      <c r="HA612" s="37"/>
      <c r="HB612" s="37"/>
      <c r="HC612" s="37"/>
      <c r="HD612" s="37"/>
      <c r="HE612" s="37"/>
      <c r="HF612" s="37"/>
      <c r="HG612" s="37"/>
      <c r="HH612" s="37"/>
      <c r="HI612" s="37"/>
      <c r="HJ612" s="37"/>
      <c r="HK612" s="37"/>
      <c r="HL612" s="37"/>
      <c r="HM612" s="37"/>
      <c r="HN612" s="37"/>
      <c r="HO612" s="37"/>
      <c r="HP612" s="37"/>
      <c r="HQ612" s="37"/>
      <c r="HR612" s="37"/>
      <c r="HS612" s="37"/>
      <c r="HT612" s="37"/>
      <c r="HU612" s="37"/>
      <c r="HV612" s="37"/>
      <c r="HW612" s="37"/>
      <c r="HX612" s="37"/>
      <c r="HY612" s="37"/>
      <c r="HZ612" s="37"/>
      <c r="IA612" s="37"/>
      <c r="IB612" s="37"/>
      <c r="IC612" s="37"/>
      <c r="ID612" s="37"/>
      <c r="IE612" s="37"/>
      <c r="IF612" s="37"/>
      <c r="IG612" s="37"/>
      <c r="IH612" s="37"/>
      <c r="II612" s="37"/>
      <c r="IJ612" s="37"/>
      <c r="IK612" s="37"/>
      <c r="IL612" s="37"/>
      <c r="IM612" s="37"/>
      <c r="IN612" s="37"/>
      <c r="IO612" s="37"/>
      <c r="IP612" s="37"/>
      <c r="IQ612" s="37"/>
      <c r="IR612" s="37"/>
      <c r="IS612" s="37"/>
      <c r="IT612" s="37"/>
      <c r="IU612" s="37"/>
      <c r="IV612" s="37"/>
      <c r="IW612" s="37"/>
      <c r="IX612" s="37"/>
      <c r="IY612" s="37"/>
      <c r="IZ612" s="37"/>
      <c r="JA612" s="37"/>
      <c r="JB612" s="37"/>
      <c r="JC612" s="37"/>
      <c r="JD612" s="37"/>
      <c r="JE612" s="37"/>
      <c r="JF612" s="37"/>
      <c r="JG612" s="37"/>
      <c r="JH612" s="37"/>
      <c r="JI612" s="37"/>
      <c r="JJ612" s="37"/>
      <c r="JK612" s="37"/>
      <c r="JL612" s="37"/>
      <c r="JM612" s="37"/>
      <c r="JN612" s="37"/>
      <c r="JO612" s="37"/>
      <c r="JP612" s="37"/>
      <c r="JQ612" s="37"/>
      <c r="JR612" s="37"/>
      <c r="JS612" s="37"/>
      <c r="JT612" s="37"/>
      <c r="JU612" s="37"/>
      <c r="JV612" s="37"/>
      <c r="JW612" s="37"/>
      <c r="JX612" s="37"/>
      <c r="JY612" s="37"/>
      <c r="JZ612" s="37"/>
      <c r="KA612" s="37"/>
      <c r="KB612" s="37"/>
      <c r="KC612" s="37"/>
      <c r="KD612" s="37"/>
      <c r="KE612" s="37"/>
      <c r="KF612" s="37"/>
      <c r="KG612" s="37"/>
      <c r="KH612" s="37"/>
      <c r="KI612" s="37"/>
      <c r="KJ612" s="37"/>
      <c r="KK612" s="37"/>
      <c r="KL612" s="37"/>
      <c r="KM612" s="37"/>
      <c r="KN612" s="37"/>
      <c r="KO612" s="37"/>
      <c r="KP612" s="37"/>
      <c r="KQ612" s="37"/>
      <c r="KR612" s="37"/>
      <c r="KS612" s="37"/>
      <c r="KT612" s="37"/>
      <c r="KU612" s="37"/>
      <c r="KV612" s="37"/>
      <c r="KW612" s="37"/>
      <c r="KX612" s="37"/>
      <c r="KY612" s="37"/>
      <c r="KZ612" s="37"/>
      <c r="LA612" s="37"/>
      <c r="LB612" s="37"/>
      <c r="LC612" s="37"/>
      <c r="LD612" s="37"/>
      <c r="LE612" s="37"/>
      <c r="LF612" s="37"/>
      <c r="LG612" s="37"/>
      <c r="LH612" s="37"/>
      <c r="LI612" s="37"/>
      <c r="LJ612" s="37"/>
      <c r="LK612" s="37"/>
      <c r="LL612" s="37"/>
      <c r="LM612" s="37"/>
      <c r="LN612" s="37"/>
      <c r="LO612" s="37"/>
      <c r="LP612" s="37"/>
      <c r="LQ612" s="37"/>
      <c r="LR612" s="37"/>
      <c r="LS612" s="37"/>
      <c r="LT612" s="37"/>
      <c r="LU612" s="37"/>
      <c r="LV612" s="37"/>
      <c r="LW612" s="37"/>
      <c r="LX612" s="37"/>
      <c r="LY612" s="37"/>
      <c r="LZ612" s="37"/>
      <c r="MA612" s="37"/>
      <c r="MB612" s="37"/>
      <c r="MC612" s="37"/>
      <c r="MD612" s="37"/>
      <c r="ME612" s="37"/>
      <c r="MF612" s="37"/>
      <c r="MG612" s="37"/>
      <c r="MH612" s="37"/>
      <c r="MI612" s="37"/>
      <c r="MJ612" s="37"/>
      <c r="MK612" s="37"/>
      <c r="ML612" s="37"/>
      <c r="MM612" s="37"/>
      <c r="MN612" s="37"/>
      <c r="MO612" s="37"/>
      <c r="MP612" s="37"/>
      <c r="MQ612" s="37"/>
      <c r="MR612" s="37"/>
      <c r="MS612" s="37"/>
      <c r="MT612" s="37"/>
      <c r="MU612" s="37"/>
      <c r="MV612" s="37"/>
      <c r="MW612" s="37"/>
      <c r="MX612" s="37"/>
      <c r="MY612" s="37"/>
      <c r="MZ612" s="37"/>
      <c r="NA612" s="37"/>
      <c r="NB612" s="37"/>
      <c r="NC612" s="37"/>
      <c r="ND612" s="37"/>
      <c r="NE612" s="37"/>
      <c r="NF612" s="37"/>
      <c r="NG612" s="37"/>
      <c r="NH612" s="37"/>
      <c r="NI612" s="37"/>
      <c r="NJ612" s="37"/>
      <c r="NK612" s="37"/>
      <c r="NL612" s="37"/>
      <c r="NM612" s="37"/>
      <c r="NN612" s="37"/>
      <c r="NO612" s="37"/>
      <c r="NP612" s="37"/>
      <c r="NQ612" s="37"/>
      <c r="NR612" s="37"/>
      <c r="NS612" s="37"/>
      <c r="NT612" s="37"/>
      <c r="NU612" s="37"/>
      <c r="NV612" s="37"/>
      <c r="NW612" s="37"/>
      <c r="NX612" s="37"/>
      <c r="NY612" s="37"/>
      <c r="NZ612" s="37"/>
      <c r="OA612" s="37"/>
      <c r="OB612" s="37"/>
      <c r="OC612" s="37"/>
      <c r="OD612" s="37"/>
      <c r="OE612" s="37"/>
      <c r="OF612" s="37"/>
      <c r="OG612" s="37"/>
      <c r="OH612" s="37"/>
      <c r="OI612" s="37"/>
      <c r="OJ612" s="37"/>
      <c r="OK612" s="37"/>
      <c r="OL612" s="37"/>
      <c r="OM612" s="37"/>
    </row>
    <row r="613" spans="1:403" x14ac:dyDescent="0.3">
      <c r="A613" s="2" t="s">
        <v>849</v>
      </c>
      <c r="B613" s="2" t="s">
        <v>873</v>
      </c>
      <c r="C613" s="2" t="s">
        <v>1760</v>
      </c>
      <c r="D613" s="2" t="s">
        <v>755</v>
      </c>
      <c r="E613" s="6" t="s">
        <v>102</v>
      </c>
      <c r="F613" s="6">
        <v>52</v>
      </c>
      <c r="G613" s="5">
        <v>5</v>
      </c>
      <c r="H613" s="6">
        <v>0</v>
      </c>
      <c r="I613" s="6">
        <v>0</v>
      </c>
      <c r="J613" s="6">
        <v>2</v>
      </c>
      <c r="K613" s="6">
        <v>0</v>
      </c>
      <c r="L613" s="6">
        <v>0</v>
      </c>
      <c r="M613" s="6">
        <v>0</v>
      </c>
      <c r="N613" s="6">
        <v>3</v>
      </c>
      <c r="O613" s="6">
        <v>0</v>
      </c>
      <c r="P613" s="6">
        <v>0</v>
      </c>
      <c r="Q613" s="5">
        <v>0</v>
      </c>
      <c r="R613" s="6">
        <v>10</v>
      </c>
      <c r="S613" s="6">
        <v>0</v>
      </c>
      <c r="T613" s="6">
        <v>0</v>
      </c>
      <c r="U613" s="6">
        <v>0</v>
      </c>
      <c r="V613" s="6">
        <v>42</v>
      </c>
      <c r="W613" s="6">
        <v>0</v>
      </c>
      <c r="X613" s="6">
        <v>0</v>
      </c>
      <c r="Y613" s="6">
        <v>0</v>
      </c>
      <c r="Z613" s="6">
        <v>0</v>
      </c>
      <c r="AA613" s="6" t="s">
        <v>96</v>
      </c>
      <c r="AB613" s="6" t="s">
        <v>96</v>
      </c>
      <c r="AC613" s="6"/>
      <c r="AD613" s="6"/>
      <c r="AE613" s="6"/>
      <c r="AF613" s="6"/>
      <c r="AG613" s="6"/>
      <c r="AH613" s="6"/>
      <c r="AI613" s="6" t="s">
        <v>96</v>
      </c>
      <c r="AJ613" s="5"/>
      <c r="AK613" s="8">
        <v>0</v>
      </c>
      <c r="AL613" s="8">
        <v>0</v>
      </c>
      <c r="AM613" s="8">
        <v>1</v>
      </c>
      <c r="AN613" s="8">
        <v>0</v>
      </c>
      <c r="AO613" s="8">
        <v>0</v>
      </c>
      <c r="AP613" s="8">
        <v>0</v>
      </c>
      <c r="AQ613" s="8">
        <v>0</v>
      </c>
      <c r="AR613" s="8">
        <v>0</v>
      </c>
      <c r="AS613" s="8">
        <v>0</v>
      </c>
      <c r="AT613" s="8">
        <v>0</v>
      </c>
      <c r="AU613" s="5">
        <v>100</v>
      </c>
      <c r="AV613" s="5">
        <v>0</v>
      </c>
      <c r="AW613" s="5">
        <v>75</v>
      </c>
      <c r="AX613" s="5">
        <v>25</v>
      </c>
      <c r="AY613" s="5">
        <v>0</v>
      </c>
      <c r="AZ613" s="5">
        <v>0</v>
      </c>
      <c r="BA613" s="5">
        <v>0</v>
      </c>
      <c r="BB613" s="5">
        <v>0</v>
      </c>
      <c r="BC613" s="5">
        <v>0</v>
      </c>
      <c r="BD613" s="5">
        <v>100</v>
      </c>
      <c r="BE613" s="5">
        <v>100</v>
      </c>
      <c r="BF613" s="5">
        <v>25</v>
      </c>
      <c r="BG613" s="5">
        <v>100</v>
      </c>
      <c r="BH613" s="5">
        <v>100</v>
      </c>
      <c r="BI613" s="5">
        <v>0</v>
      </c>
      <c r="BJ613" s="5">
        <v>0</v>
      </c>
      <c r="BK613" s="5">
        <v>0</v>
      </c>
      <c r="BL613" s="5">
        <v>100</v>
      </c>
      <c r="BM613" s="5">
        <v>100</v>
      </c>
      <c r="BN613" s="5">
        <v>2</v>
      </c>
      <c r="BO613" s="5" t="s">
        <v>96</v>
      </c>
      <c r="BP613" s="5" t="s">
        <v>97</v>
      </c>
      <c r="BQ613" s="5" t="s">
        <v>98</v>
      </c>
      <c r="BR613" s="6" t="s">
        <v>96</v>
      </c>
      <c r="BS613" s="6" t="s">
        <v>96</v>
      </c>
      <c r="BT613" s="6" t="s">
        <v>97</v>
      </c>
      <c r="BU613" s="6" t="s">
        <v>96</v>
      </c>
      <c r="BV613" s="6" t="s">
        <v>96</v>
      </c>
      <c r="BW613" s="5">
        <v>1</v>
      </c>
      <c r="BX613" s="5">
        <v>2</v>
      </c>
      <c r="BY613" s="5">
        <v>2</v>
      </c>
      <c r="BZ613" s="5">
        <v>18</v>
      </c>
      <c r="CA613" s="5">
        <v>22</v>
      </c>
      <c r="CB613" s="6" t="s">
        <v>98</v>
      </c>
      <c r="CC613" s="6" t="s">
        <v>96</v>
      </c>
      <c r="CD613" s="6" t="s">
        <v>96</v>
      </c>
      <c r="CE613" s="6" t="s">
        <v>96</v>
      </c>
      <c r="CF613" s="45" t="s">
        <v>96</v>
      </c>
      <c r="CG613" s="7" t="s">
        <v>96</v>
      </c>
      <c r="CH613" s="6" t="s">
        <v>97</v>
      </c>
      <c r="CI613" s="7" t="s">
        <v>97</v>
      </c>
      <c r="CJ613" s="5">
        <v>1.5</v>
      </c>
      <c r="CK613" s="5">
        <v>1.5</v>
      </c>
      <c r="CL613" s="5">
        <v>1.5</v>
      </c>
      <c r="CM613" s="5">
        <v>0.3</v>
      </c>
      <c r="CN613" s="5">
        <v>3</v>
      </c>
      <c r="CO613" s="5">
        <v>0.5</v>
      </c>
      <c r="CP613" s="37"/>
      <c r="CQ613" s="37"/>
      <c r="CR613" s="37"/>
    </row>
    <row r="614" spans="1:403" x14ac:dyDescent="0.3">
      <c r="A614" s="2" t="s">
        <v>849</v>
      </c>
      <c r="B614" s="2" t="s">
        <v>873</v>
      </c>
      <c r="C614" s="2" t="s">
        <v>902</v>
      </c>
      <c r="D614" s="2" t="s">
        <v>108</v>
      </c>
      <c r="E614" s="6" t="s">
        <v>102</v>
      </c>
      <c r="F614" s="6">
        <v>107</v>
      </c>
      <c r="G614" s="5">
        <v>9</v>
      </c>
      <c r="H614" s="6">
        <v>0</v>
      </c>
      <c r="I614" s="6">
        <v>0</v>
      </c>
      <c r="J614" s="6">
        <v>7</v>
      </c>
      <c r="K614" s="6">
        <v>0</v>
      </c>
      <c r="L614" s="6">
        <v>0</v>
      </c>
      <c r="M614" s="6">
        <v>0</v>
      </c>
      <c r="N614" s="6">
        <v>2</v>
      </c>
      <c r="O614" s="6">
        <v>0</v>
      </c>
      <c r="P614" s="6">
        <v>0</v>
      </c>
      <c r="Q614" s="6">
        <v>0</v>
      </c>
      <c r="R614" s="6">
        <v>103</v>
      </c>
      <c r="S614" s="6">
        <v>0</v>
      </c>
      <c r="T614" s="6">
        <v>0</v>
      </c>
      <c r="U614" s="6">
        <v>0</v>
      </c>
      <c r="V614" s="6">
        <v>4</v>
      </c>
      <c r="W614" s="6">
        <v>0</v>
      </c>
      <c r="X614" s="6">
        <v>0</v>
      </c>
      <c r="Y614" s="6">
        <v>0</v>
      </c>
      <c r="Z614" s="6">
        <v>0</v>
      </c>
      <c r="AA614" s="6" t="s">
        <v>96</v>
      </c>
      <c r="AB614" s="6" t="s">
        <v>96</v>
      </c>
      <c r="AC614" s="6"/>
      <c r="AD614" s="6"/>
      <c r="AE614" s="6"/>
      <c r="AF614" s="6"/>
      <c r="AG614" s="6"/>
      <c r="AH614" s="6"/>
      <c r="AI614" s="6" t="s">
        <v>96</v>
      </c>
      <c r="AJ614" s="5"/>
      <c r="AK614" s="8">
        <v>0.5</v>
      </c>
      <c r="AL614" s="8">
        <v>0</v>
      </c>
      <c r="AM614" s="8">
        <v>0.37</v>
      </c>
      <c r="AN614" s="8">
        <v>0</v>
      </c>
      <c r="AO614" s="8">
        <v>0</v>
      </c>
      <c r="AP614" s="8">
        <v>0.13</v>
      </c>
      <c r="AQ614" s="8">
        <v>0</v>
      </c>
      <c r="AR614" s="8">
        <v>0</v>
      </c>
      <c r="AS614" s="8">
        <v>0</v>
      </c>
      <c r="AT614" s="8">
        <v>0</v>
      </c>
      <c r="AU614" s="5">
        <v>100</v>
      </c>
      <c r="AV614" s="5">
        <v>23</v>
      </c>
      <c r="AW614" s="5">
        <v>0</v>
      </c>
      <c r="AX614" s="5">
        <v>77</v>
      </c>
      <c r="AY614" s="5">
        <v>0</v>
      </c>
      <c r="AZ614" s="5">
        <v>0</v>
      </c>
      <c r="BA614" s="5">
        <v>0</v>
      </c>
      <c r="BB614" s="5">
        <v>13</v>
      </c>
      <c r="BC614" s="5">
        <v>0</v>
      </c>
      <c r="BD614" s="5">
        <v>87</v>
      </c>
      <c r="BE614" s="5">
        <v>100</v>
      </c>
      <c r="BF614" s="5">
        <v>25</v>
      </c>
      <c r="BG614" s="5">
        <v>100</v>
      </c>
      <c r="BH614" s="5">
        <v>0</v>
      </c>
      <c r="BI614" s="5">
        <v>0</v>
      </c>
      <c r="BJ614" s="5">
        <v>0</v>
      </c>
      <c r="BK614" s="5">
        <v>0</v>
      </c>
      <c r="BL614" s="5">
        <v>100</v>
      </c>
      <c r="BM614" s="5">
        <v>50</v>
      </c>
      <c r="BN614" s="5">
        <v>4</v>
      </c>
      <c r="BO614" s="5" t="s">
        <v>96</v>
      </c>
      <c r="BP614" s="5" t="s">
        <v>96</v>
      </c>
      <c r="BQ614" s="5">
        <v>3</v>
      </c>
      <c r="BR614" s="6" t="s">
        <v>96</v>
      </c>
      <c r="BS614" s="6" t="s">
        <v>97</v>
      </c>
      <c r="BT614" s="6" t="s">
        <v>97</v>
      </c>
      <c r="BU614" s="6" t="s">
        <v>97</v>
      </c>
      <c r="BV614" s="6" t="s">
        <v>97</v>
      </c>
      <c r="BW614" s="5">
        <v>0</v>
      </c>
      <c r="BX614" s="5">
        <v>0</v>
      </c>
      <c r="BY614" s="5">
        <v>11</v>
      </c>
      <c r="BZ614" s="5">
        <v>11</v>
      </c>
      <c r="CA614" s="5">
        <v>11</v>
      </c>
      <c r="CB614" s="6" t="s">
        <v>96</v>
      </c>
      <c r="CC614" s="6" t="s">
        <v>96</v>
      </c>
      <c r="CD614" s="6" t="s">
        <v>96</v>
      </c>
      <c r="CE614" s="6" t="s">
        <v>96</v>
      </c>
      <c r="CF614" s="6" t="s">
        <v>96</v>
      </c>
      <c r="CG614" s="7" t="s">
        <v>96</v>
      </c>
      <c r="CH614" s="6" t="s">
        <v>96</v>
      </c>
      <c r="CI614" s="7" t="s">
        <v>98</v>
      </c>
      <c r="CJ614" s="5">
        <v>11</v>
      </c>
      <c r="CK614" s="5">
        <v>11</v>
      </c>
      <c r="CL614" s="5">
        <v>11</v>
      </c>
      <c r="CM614" s="5">
        <v>0.5</v>
      </c>
      <c r="CN614" s="5">
        <v>1</v>
      </c>
      <c r="CO614" s="5">
        <v>0.5</v>
      </c>
    </row>
    <row r="615" spans="1:403" x14ac:dyDescent="0.3">
      <c r="A615" s="2" t="s">
        <v>849</v>
      </c>
      <c r="B615" s="2" t="s">
        <v>873</v>
      </c>
      <c r="C615" s="2" t="s">
        <v>903</v>
      </c>
      <c r="D615" s="2" t="s">
        <v>905</v>
      </c>
      <c r="E615" s="6" t="s">
        <v>95</v>
      </c>
      <c r="F615" s="6">
        <v>167</v>
      </c>
      <c r="G615" s="5">
        <v>25</v>
      </c>
      <c r="H615" s="6">
        <v>0</v>
      </c>
      <c r="I615" s="6">
        <v>0</v>
      </c>
      <c r="J615" s="6">
        <v>14</v>
      </c>
      <c r="K615" s="6">
        <v>0</v>
      </c>
      <c r="L615" s="6">
        <v>4</v>
      </c>
      <c r="M615" s="6">
        <v>2</v>
      </c>
      <c r="N615" s="6">
        <v>5</v>
      </c>
      <c r="O615" s="6">
        <v>0</v>
      </c>
      <c r="P615" s="6">
        <v>0</v>
      </c>
      <c r="Q615" s="6">
        <v>0</v>
      </c>
      <c r="R615" s="6">
        <v>97</v>
      </c>
      <c r="S615" s="6">
        <v>0</v>
      </c>
      <c r="T615" s="6">
        <v>24</v>
      </c>
      <c r="U615" s="6">
        <v>8</v>
      </c>
      <c r="V615" s="6">
        <v>38</v>
      </c>
      <c r="W615" s="6">
        <v>0</v>
      </c>
      <c r="X615" s="6">
        <v>0</v>
      </c>
      <c r="Y615" s="6">
        <v>0</v>
      </c>
      <c r="Z615" s="6">
        <v>0</v>
      </c>
      <c r="AA615" s="6" t="s">
        <v>96</v>
      </c>
      <c r="AB615" s="6" t="s">
        <v>97</v>
      </c>
      <c r="AC615" s="6"/>
      <c r="AD615" s="6"/>
      <c r="AE615" s="6"/>
      <c r="AF615" s="6"/>
      <c r="AG615" s="6"/>
      <c r="AH615" s="6"/>
      <c r="AI615" s="6" t="s">
        <v>96</v>
      </c>
      <c r="AJ615" s="5"/>
      <c r="AK615" s="8">
        <v>0.35</v>
      </c>
      <c r="AL615" s="8">
        <v>0</v>
      </c>
      <c r="AM615" s="8">
        <v>0.35</v>
      </c>
      <c r="AN615" s="8">
        <v>0.3</v>
      </c>
      <c r="AO615" s="8">
        <v>0</v>
      </c>
      <c r="AP615" s="8">
        <v>0</v>
      </c>
      <c r="AQ615" s="8">
        <v>0</v>
      </c>
      <c r="AR615" s="8">
        <v>0</v>
      </c>
      <c r="AS615" s="8">
        <v>0</v>
      </c>
      <c r="AT615" s="8">
        <v>0</v>
      </c>
      <c r="AU615" s="5">
        <v>97</v>
      </c>
      <c r="AV615" s="5">
        <v>97</v>
      </c>
      <c r="AW615" s="5">
        <v>0</v>
      </c>
      <c r="AX615" s="5">
        <v>3</v>
      </c>
      <c r="AY615" s="5">
        <v>0</v>
      </c>
      <c r="AZ615" s="5">
        <v>0</v>
      </c>
      <c r="BA615" s="5">
        <v>0</v>
      </c>
      <c r="BB615" s="5">
        <v>0</v>
      </c>
      <c r="BC615" s="5">
        <v>0</v>
      </c>
      <c r="BD615" s="5">
        <v>100</v>
      </c>
      <c r="BE615" s="5">
        <v>100</v>
      </c>
      <c r="BF615" s="5">
        <v>100</v>
      </c>
      <c r="BG615" s="5">
        <v>100</v>
      </c>
      <c r="BH615" s="5">
        <v>100</v>
      </c>
      <c r="BI615" s="5">
        <v>100</v>
      </c>
      <c r="BJ615" s="5">
        <v>0</v>
      </c>
      <c r="BK615" s="5">
        <v>50</v>
      </c>
      <c r="BL615" s="5">
        <v>50</v>
      </c>
      <c r="BM615" s="5">
        <v>100</v>
      </c>
      <c r="BN615" s="5">
        <v>4</v>
      </c>
      <c r="BO615" s="5" t="s">
        <v>96</v>
      </c>
      <c r="BP615" s="5" t="s">
        <v>97</v>
      </c>
      <c r="BQ615" s="5" t="s">
        <v>98</v>
      </c>
      <c r="BR615" s="6" t="s">
        <v>96</v>
      </c>
      <c r="BS615" s="6" t="s">
        <v>97</v>
      </c>
      <c r="BT615" s="6" t="s">
        <v>97</v>
      </c>
      <c r="BU615" s="6" t="s">
        <v>97</v>
      </c>
      <c r="BV615" s="6" t="s">
        <v>97</v>
      </c>
      <c r="BW615" s="5">
        <v>1</v>
      </c>
      <c r="BX615" s="5">
        <v>1</v>
      </c>
      <c r="BY615" s="5">
        <v>1</v>
      </c>
      <c r="BZ615" s="5">
        <v>1</v>
      </c>
      <c r="CA615" s="5">
        <v>1</v>
      </c>
      <c r="CB615" s="6" t="s">
        <v>98</v>
      </c>
      <c r="CC615" s="6" t="s">
        <v>98</v>
      </c>
      <c r="CD615" s="6" t="s">
        <v>98</v>
      </c>
      <c r="CE615" s="6" t="s">
        <v>98</v>
      </c>
      <c r="CF615" s="6" t="s">
        <v>366</v>
      </c>
      <c r="CG615" s="7" t="s">
        <v>97</v>
      </c>
      <c r="CH615" s="6" t="s">
        <v>97</v>
      </c>
      <c r="CI615" s="7" t="s">
        <v>97</v>
      </c>
      <c r="CJ615" s="5">
        <v>0</v>
      </c>
      <c r="CK615" s="5">
        <v>0</v>
      </c>
      <c r="CL615" s="5">
        <v>0</v>
      </c>
      <c r="CM615" s="5">
        <v>0</v>
      </c>
      <c r="CN615" s="5">
        <v>0</v>
      </c>
      <c r="CO615" s="5">
        <v>0</v>
      </c>
      <c r="CP615" s="37"/>
      <c r="CQ615" s="37"/>
      <c r="CR615" s="37"/>
    </row>
    <row r="616" spans="1:403" x14ac:dyDescent="0.3">
      <c r="A616" s="2" t="s">
        <v>849</v>
      </c>
      <c r="B616" s="2" t="s">
        <v>873</v>
      </c>
      <c r="C616" s="2" t="s">
        <v>903</v>
      </c>
      <c r="D616" s="2" t="s">
        <v>906</v>
      </c>
      <c r="E616" s="6" t="s">
        <v>104</v>
      </c>
      <c r="F616" s="6">
        <v>35</v>
      </c>
      <c r="G616" s="5">
        <v>5</v>
      </c>
      <c r="H616" s="6">
        <v>0</v>
      </c>
      <c r="I616" s="6">
        <v>0</v>
      </c>
      <c r="J616" s="6">
        <v>3</v>
      </c>
      <c r="K616" s="6">
        <v>0</v>
      </c>
      <c r="L616" s="6">
        <v>2</v>
      </c>
      <c r="M616" s="6">
        <v>0</v>
      </c>
      <c r="N616" s="6">
        <v>0</v>
      </c>
      <c r="O616" s="6">
        <v>0</v>
      </c>
      <c r="P616" s="6">
        <v>0</v>
      </c>
      <c r="Q616" s="6">
        <v>0</v>
      </c>
      <c r="R616" s="6">
        <v>23</v>
      </c>
      <c r="S616" s="6">
        <v>0</v>
      </c>
      <c r="T616" s="6">
        <v>12</v>
      </c>
      <c r="U616" s="6">
        <v>0</v>
      </c>
      <c r="V616" s="6">
        <v>0</v>
      </c>
      <c r="W616" s="6">
        <v>0</v>
      </c>
      <c r="X616" s="6">
        <v>0</v>
      </c>
      <c r="Y616" s="6">
        <v>0</v>
      </c>
      <c r="Z616" s="6">
        <v>0</v>
      </c>
      <c r="AA616" s="6" t="s">
        <v>96</v>
      </c>
      <c r="AB616" s="6" t="s">
        <v>97</v>
      </c>
      <c r="AC616" s="6"/>
      <c r="AD616" s="6" t="s">
        <v>96</v>
      </c>
      <c r="AE616" s="6" t="s">
        <v>96</v>
      </c>
      <c r="AF616" s="6"/>
      <c r="AG616" s="6"/>
      <c r="AH616" s="6"/>
      <c r="AI616" s="6"/>
      <c r="AJ616" s="5">
        <v>4000</v>
      </c>
      <c r="AK616" s="8">
        <v>0.75</v>
      </c>
      <c r="AL616" s="8">
        <v>0</v>
      </c>
      <c r="AM616" s="8">
        <v>0</v>
      </c>
      <c r="AN616" s="8">
        <v>0</v>
      </c>
      <c r="AO616" s="8">
        <v>0</v>
      </c>
      <c r="AP616" s="8">
        <v>0</v>
      </c>
      <c r="AQ616" s="8">
        <v>0</v>
      </c>
      <c r="AR616" s="8">
        <v>0</v>
      </c>
      <c r="AS616" s="8">
        <v>0</v>
      </c>
      <c r="AT616" s="8">
        <v>0.25</v>
      </c>
      <c r="AU616" s="5">
        <v>0</v>
      </c>
      <c r="AV616" s="5">
        <v>0</v>
      </c>
      <c r="AW616" s="5">
        <v>0</v>
      </c>
      <c r="AX616" s="5">
        <v>100</v>
      </c>
      <c r="AY616" s="5">
        <v>0</v>
      </c>
      <c r="AZ616" s="5">
        <v>0</v>
      </c>
      <c r="BA616" s="5">
        <v>0</v>
      </c>
      <c r="BB616" s="5">
        <v>0</v>
      </c>
      <c r="BC616" s="5">
        <v>0</v>
      </c>
      <c r="BD616" s="5">
        <v>100</v>
      </c>
      <c r="BE616" s="5">
        <v>100</v>
      </c>
      <c r="BF616" s="5">
        <v>100</v>
      </c>
      <c r="BG616" s="5">
        <v>100</v>
      </c>
      <c r="BH616" s="5">
        <v>0</v>
      </c>
      <c r="BI616" s="5">
        <v>0</v>
      </c>
      <c r="BJ616" s="5">
        <v>0</v>
      </c>
      <c r="BK616" s="5">
        <v>0</v>
      </c>
      <c r="BL616" s="5">
        <v>100</v>
      </c>
      <c r="BM616" s="5">
        <v>100</v>
      </c>
      <c r="BN616" s="5">
        <v>4</v>
      </c>
      <c r="BO616" s="5" t="s">
        <v>96</v>
      </c>
      <c r="BP616" s="5" t="s">
        <v>97</v>
      </c>
      <c r="BQ616" s="5" t="s">
        <v>98</v>
      </c>
      <c r="BR616" s="6" t="s">
        <v>96</v>
      </c>
      <c r="BS616" s="6" t="s">
        <v>96</v>
      </c>
      <c r="BT616" s="6" t="s">
        <v>97</v>
      </c>
      <c r="BU616" s="6" t="s">
        <v>96</v>
      </c>
      <c r="BV616" s="6" t="s">
        <v>96</v>
      </c>
      <c r="BW616" s="5">
        <v>4.5</v>
      </c>
      <c r="BX616" s="5">
        <v>4</v>
      </c>
      <c r="BY616" s="5">
        <v>4</v>
      </c>
      <c r="BZ616" s="5">
        <v>4</v>
      </c>
      <c r="CA616" s="5">
        <v>4</v>
      </c>
      <c r="CB616" s="6" t="s">
        <v>97</v>
      </c>
      <c r="CC616" s="6" t="s">
        <v>97</v>
      </c>
      <c r="CD616" s="6" t="s">
        <v>97</v>
      </c>
      <c r="CE616" s="6" t="s">
        <v>97</v>
      </c>
      <c r="CF616" s="6" t="s">
        <v>366</v>
      </c>
      <c r="CG616" s="7" t="s">
        <v>97</v>
      </c>
      <c r="CH616" s="6" t="s">
        <v>97</v>
      </c>
      <c r="CI616" s="7" t="s">
        <v>98</v>
      </c>
      <c r="CJ616" s="5">
        <v>4.5</v>
      </c>
      <c r="CK616" s="5">
        <v>4.5</v>
      </c>
      <c r="CL616" s="5">
        <v>4.5</v>
      </c>
      <c r="CM616" s="5">
        <v>1</v>
      </c>
      <c r="CN616" s="5">
        <v>4</v>
      </c>
      <c r="CO616" s="5">
        <v>4</v>
      </c>
      <c r="CP616" s="37"/>
      <c r="CQ616" s="37"/>
      <c r="CR616" s="37"/>
    </row>
    <row r="617" spans="1:403" x14ac:dyDescent="0.3">
      <c r="A617" s="2" t="s">
        <v>849</v>
      </c>
      <c r="B617" s="2" t="s">
        <v>873</v>
      </c>
      <c r="C617" s="2" t="s">
        <v>903</v>
      </c>
      <c r="D617" s="2" t="s">
        <v>907</v>
      </c>
      <c r="E617" s="6" t="s">
        <v>104</v>
      </c>
      <c r="F617" s="6">
        <v>47</v>
      </c>
      <c r="G617" s="5">
        <v>7</v>
      </c>
      <c r="H617" s="6">
        <v>0</v>
      </c>
      <c r="I617" s="6">
        <v>0</v>
      </c>
      <c r="J617" s="6">
        <v>5</v>
      </c>
      <c r="K617" s="6">
        <v>0</v>
      </c>
      <c r="L617" s="6">
        <v>1</v>
      </c>
      <c r="M617" s="6">
        <v>0</v>
      </c>
      <c r="N617" s="6">
        <v>0</v>
      </c>
      <c r="O617" s="6">
        <v>0</v>
      </c>
      <c r="P617" s="6">
        <v>1</v>
      </c>
      <c r="Q617" s="6">
        <v>0</v>
      </c>
      <c r="R617" s="6">
        <v>37</v>
      </c>
      <c r="S617" s="6">
        <v>0</v>
      </c>
      <c r="T617" s="6">
        <v>5</v>
      </c>
      <c r="U617" s="6">
        <v>0</v>
      </c>
      <c r="V617" s="6">
        <v>0</v>
      </c>
      <c r="W617" s="6">
        <v>0</v>
      </c>
      <c r="X617" s="6">
        <v>5</v>
      </c>
      <c r="Y617" s="6">
        <v>0</v>
      </c>
      <c r="Z617" s="6">
        <v>0</v>
      </c>
      <c r="AA617" s="6" t="s">
        <v>96</v>
      </c>
      <c r="AB617" s="6" t="s">
        <v>97</v>
      </c>
      <c r="AC617" s="6"/>
      <c r="AD617" s="6" t="s">
        <v>96</v>
      </c>
      <c r="AE617" s="6" t="s">
        <v>96</v>
      </c>
      <c r="AF617" s="6"/>
      <c r="AG617" s="6"/>
      <c r="AH617" s="6"/>
      <c r="AI617" s="6"/>
      <c r="AJ617" s="5">
        <v>4000</v>
      </c>
      <c r="AK617" s="8">
        <v>0.6</v>
      </c>
      <c r="AL617" s="8">
        <v>0</v>
      </c>
      <c r="AM617" s="8">
        <v>0</v>
      </c>
      <c r="AN617" s="8">
        <v>0</v>
      </c>
      <c r="AO617" s="8">
        <v>0</v>
      </c>
      <c r="AP617" s="8">
        <v>0</v>
      </c>
      <c r="AQ617" s="8">
        <v>0</v>
      </c>
      <c r="AR617" s="8">
        <v>0</v>
      </c>
      <c r="AS617" s="8">
        <v>0.15</v>
      </c>
      <c r="AT617" s="8">
        <v>0.25</v>
      </c>
      <c r="AU617" s="5">
        <v>0</v>
      </c>
      <c r="AV617" s="5">
        <v>0</v>
      </c>
      <c r="AW617" s="5">
        <v>0</v>
      </c>
      <c r="AX617" s="5">
        <v>100</v>
      </c>
      <c r="AY617" s="5">
        <v>0</v>
      </c>
      <c r="AZ617" s="5">
        <v>0</v>
      </c>
      <c r="BA617" s="5">
        <v>0</v>
      </c>
      <c r="BB617" s="5">
        <v>0</v>
      </c>
      <c r="BC617" s="5">
        <v>0</v>
      </c>
      <c r="BD617" s="5">
        <v>100</v>
      </c>
      <c r="BE617" s="5">
        <v>100</v>
      </c>
      <c r="BF617" s="5">
        <v>100</v>
      </c>
      <c r="BG617" s="5">
        <v>100</v>
      </c>
      <c r="BH617" s="5">
        <v>0</v>
      </c>
      <c r="BI617" s="5">
        <v>0</v>
      </c>
      <c r="BJ617" s="5">
        <v>0</v>
      </c>
      <c r="BK617" s="5">
        <v>0</v>
      </c>
      <c r="BL617" s="5">
        <v>100</v>
      </c>
      <c r="BM617" s="5">
        <v>100</v>
      </c>
      <c r="BN617" s="5">
        <v>4</v>
      </c>
      <c r="BO617" s="5" t="s">
        <v>96</v>
      </c>
      <c r="BP617" s="5" t="s">
        <v>97</v>
      </c>
      <c r="BQ617" s="5" t="s">
        <v>98</v>
      </c>
      <c r="BR617" s="6" t="s">
        <v>96</v>
      </c>
      <c r="BS617" s="6" t="s">
        <v>96</v>
      </c>
      <c r="BT617" s="6" t="s">
        <v>97</v>
      </c>
      <c r="BU617" s="6" t="s">
        <v>96</v>
      </c>
      <c r="BV617" s="6" t="s">
        <v>96</v>
      </c>
      <c r="BW617" s="5">
        <v>4.5</v>
      </c>
      <c r="BX617" s="5">
        <v>4</v>
      </c>
      <c r="BY617" s="5">
        <v>4</v>
      </c>
      <c r="BZ617" s="5">
        <v>4</v>
      </c>
      <c r="CA617" s="5">
        <v>4</v>
      </c>
      <c r="CB617" s="6" t="s">
        <v>97</v>
      </c>
      <c r="CC617" s="6" t="s">
        <v>97</v>
      </c>
      <c r="CD617" s="6" t="s">
        <v>97</v>
      </c>
      <c r="CE617" s="6" t="s">
        <v>97</v>
      </c>
      <c r="CF617" s="6" t="s">
        <v>366</v>
      </c>
      <c r="CG617" s="7" t="s">
        <v>97</v>
      </c>
      <c r="CH617" s="6" t="s">
        <v>97</v>
      </c>
      <c r="CI617" s="7" t="s">
        <v>98</v>
      </c>
      <c r="CJ617" s="5">
        <v>4.5</v>
      </c>
      <c r="CK617" s="5">
        <v>4.5</v>
      </c>
      <c r="CL617" s="5">
        <v>4.5</v>
      </c>
      <c r="CM617" s="5">
        <v>1</v>
      </c>
      <c r="CN617" s="5">
        <v>4</v>
      </c>
      <c r="CO617" s="5">
        <v>4</v>
      </c>
      <c r="CP617" s="37"/>
      <c r="CQ617" s="37"/>
      <c r="CR617" s="37"/>
    </row>
    <row r="618" spans="1:403" x14ac:dyDescent="0.3">
      <c r="A618" s="2" t="s">
        <v>849</v>
      </c>
      <c r="B618" s="2" t="s">
        <v>873</v>
      </c>
      <c r="C618" s="2" t="s">
        <v>903</v>
      </c>
      <c r="D618" s="2" t="s">
        <v>904</v>
      </c>
      <c r="E618" s="6" t="s">
        <v>102</v>
      </c>
      <c r="F618" s="6">
        <v>165</v>
      </c>
      <c r="G618" s="5">
        <v>26</v>
      </c>
      <c r="H618" s="6">
        <v>0</v>
      </c>
      <c r="I618" s="6">
        <v>0</v>
      </c>
      <c r="J618" s="6">
        <v>24</v>
      </c>
      <c r="K618" s="6">
        <v>0</v>
      </c>
      <c r="L618" s="6">
        <v>2</v>
      </c>
      <c r="M618" s="6">
        <v>0</v>
      </c>
      <c r="N618" s="6">
        <v>0</v>
      </c>
      <c r="O618" s="6">
        <v>0</v>
      </c>
      <c r="P618" s="6">
        <v>0</v>
      </c>
      <c r="Q618" s="6">
        <v>0</v>
      </c>
      <c r="R618" s="6">
        <v>149</v>
      </c>
      <c r="S618" s="6">
        <v>0</v>
      </c>
      <c r="T618" s="6">
        <v>16</v>
      </c>
      <c r="U618" s="6">
        <v>0</v>
      </c>
      <c r="V618" s="6">
        <v>0</v>
      </c>
      <c r="W618" s="6">
        <v>0</v>
      </c>
      <c r="X618" s="6">
        <v>0</v>
      </c>
      <c r="Y618" s="6">
        <v>0</v>
      </c>
      <c r="Z618" s="6">
        <v>0</v>
      </c>
      <c r="AA618" s="6" t="s">
        <v>96</v>
      </c>
      <c r="AB618" s="6" t="s">
        <v>96</v>
      </c>
      <c r="AC618" s="6"/>
      <c r="AD618" s="6"/>
      <c r="AE618" s="6"/>
      <c r="AF618" s="6"/>
      <c r="AG618" s="6"/>
      <c r="AH618" s="6"/>
      <c r="AI618" s="6" t="s">
        <v>96</v>
      </c>
      <c r="AJ618" s="5"/>
      <c r="AK618" s="8">
        <v>0.7</v>
      </c>
      <c r="AL618" s="8">
        <v>0</v>
      </c>
      <c r="AM618" s="8">
        <v>0.3</v>
      </c>
      <c r="AN618" s="8">
        <v>0</v>
      </c>
      <c r="AO618" s="8">
        <v>0</v>
      </c>
      <c r="AP618" s="8">
        <v>0</v>
      </c>
      <c r="AQ618" s="8">
        <v>0</v>
      </c>
      <c r="AR618" s="8">
        <v>0</v>
      </c>
      <c r="AS618" s="8">
        <v>0</v>
      </c>
      <c r="AT618" s="8">
        <v>0</v>
      </c>
      <c r="AU618" s="5">
        <v>100</v>
      </c>
      <c r="AV618" s="5">
        <v>100</v>
      </c>
      <c r="AW618" s="5">
        <v>0</v>
      </c>
      <c r="AX618" s="5">
        <v>0</v>
      </c>
      <c r="AY618" s="5">
        <v>0</v>
      </c>
      <c r="AZ618" s="5">
        <v>50</v>
      </c>
      <c r="BA618" s="5">
        <v>50</v>
      </c>
      <c r="BB618" s="5">
        <v>30</v>
      </c>
      <c r="BC618" s="5">
        <v>0</v>
      </c>
      <c r="BD618" s="5">
        <v>20</v>
      </c>
      <c r="BE618" s="5">
        <v>100</v>
      </c>
      <c r="BF618" s="5">
        <v>100</v>
      </c>
      <c r="BG618" s="5">
        <v>100</v>
      </c>
      <c r="BH618" s="5">
        <v>100</v>
      </c>
      <c r="BI618" s="5">
        <v>100</v>
      </c>
      <c r="BJ618" s="5">
        <v>0</v>
      </c>
      <c r="BK618" s="5">
        <v>100</v>
      </c>
      <c r="BL618" s="5">
        <v>100</v>
      </c>
      <c r="BM618" s="5">
        <v>100</v>
      </c>
      <c r="BN618" s="5">
        <v>4</v>
      </c>
      <c r="BO618" s="5" t="s">
        <v>96</v>
      </c>
      <c r="BP618" s="5" t="s">
        <v>97</v>
      </c>
      <c r="BQ618" s="5" t="s">
        <v>98</v>
      </c>
      <c r="BR618" s="6" t="s">
        <v>97</v>
      </c>
      <c r="BS618" s="6" t="s">
        <v>97</v>
      </c>
      <c r="BT618" s="6" t="s">
        <v>97</v>
      </c>
      <c r="BU618" s="6" t="s">
        <v>97</v>
      </c>
      <c r="BV618" s="6" t="s">
        <v>97</v>
      </c>
      <c r="BW618" s="5">
        <v>0.5</v>
      </c>
      <c r="BX618" s="5">
        <v>0.5</v>
      </c>
      <c r="BY618" s="5">
        <v>0.5</v>
      </c>
      <c r="BZ618" s="5">
        <v>0.5</v>
      </c>
      <c r="CA618" s="5">
        <v>0.5</v>
      </c>
      <c r="CB618" s="6" t="s">
        <v>98</v>
      </c>
      <c r="CC618" s="6" t="s">
        <v>98</v>
      </c>
      <c r="CD618" s="6" t="s">
        <v>98</v>
      </c>
      <c r="CE618" s="6" t="s">
        <v>98</v>
      </c>
      <c r="CF618" s="6" t="s">
        <v>366</v>
      </c>
      <c r="CG618" s="7" t="s">
        <v>97</v>
      </c>
      <c r="CH618" s="6" t="s">
        <v>97</v>
      </c>
      <c r="CI618" s="7" t="s">
        <v>97</v>
      </c>
      <c r="CJ618" s="5">
        <v>0</v>
      </c>
      <c r="CK618" s="5">
        <v>0</v>
      </c>
      <c r="CL618" s="5">
        <v>0</v>
      </c>
      <c r="CM618" s="5">
        <v>0</v>
      </c>
      <c r="CN618" s="5">
        <v>0</v>
      </c>
      <c r="CO618" s="5">
        <v>0</v>
      </c>
      <c r="CP618" s="37"/>
      <c r="CQ618" s="37"/>
      <c r="CR618" s="37"/>
    </row>
    <row r="619" spans="1:403" x14ac:dyDescent="0.3">
      <c r="A619" s="2" t="s">
        <v>849</v>
      </c>
      <c r="B619" s="2" t="s">
        <v>908</v>
      </c>
      <c r="C619" s="2" t="s">
        <v>909</v>
      </c>
      <c r="D619" s="2" t="s">
        <v>910</v>
      </c>
      <c r="E619" s="6" t="s">
        <v>102</v>
      </c>
      <c r="F619" s="5">
        <v>102</v>
      </c>
      <c r="G619" s="5">
        <v>21</v>
      </c>
      <c r="H619" s="5">
        <v>3</v>
      </c>
      <c r="I619" s="5">
        <v>13</v>
      </c>
      <c r="J619" s="5">
        <v>7</v>
      </c>
      <c r="K619" s="5">
        <v>1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5">
        <v>56</v>
      </c>
      <c r="R619" s="5">
        <v>42</v>
      </c>
      <c r="S619" s="5">
        <v>4</v>
      </c>
      <c r="T619" s="5">
        <v>0</v>
      </c>
      <c r="U619" s="5">
        <v>0</v>
      </c>
      <c r="V619" s="5">
        <v>0</v>
      </c>
      <c r="W619" s="5">
        <v>0</v>
      </c>
      <c r="X619" s="5">
        <v>0</v>
      </c>
      <c r="Y619" s="5">
        <v>13</v>
      </c>
      <c r="Z619" s="5">
        <v>56</v>
      </c>
      <c r="AA619" s="6" t="s">
        <v>96</v>
      </c>
      <c r="AB619" s="6" t="s">
        <v>96</v>
      </c>
      <c r="AC619" s="7"/>
      <c r="AD619" s="7"/>
      <c r="AE619" s="7"/>
      <c r="AF619" s="7"/>
      <c r="AG619" s="7"/>
      <c r="AH619" s="7"/>
      <c r="AI619" s="6" t="s">
        <v>96</v>
      </c>
      <c r="AJ619" s="5"/>
      <c r="AK619" s="8">
        <v>0.5</v>
      </c>
      <c r="AL619" s="8">
        <v>0.5</v>
      </c>
      <c r="AM619" s="8">
        <v>0</v>
      </c>
      <c r="AN619" s="8">
        <v>0</v>
      </c>
      <c r="AO619" s="8">
        <v>0</v>
      </c>
      <c r="AP619" s="8">
        <v>0</v>
      </c>
      <c r="AQ619" s="8">
        <v>0</v>
      </c>
      <c r="AR619" s="8">
        <v>0</v>
      </c>
      <c r="AS619" s="8">
        <v>0</v>
      </c>
      <c r="AT619" s="8">
        <v>0</v>
      </c>
      <c r="AU619" s="5">
        <v>100</v>
      </c>
      <c r="AV619" s="5">
        <v>100</v>
      </c>
      <c r="AW619" s="5">
        <v>0</v>
      </c>
      <c r="AX619" s="5">
        <v>0</v>
      </c>
      <c r="AY619" s="5">
        <v>0</v>
      </c>
      <c r="AZ619" s="5">
        <v>10</v>
      </c>
      <c r="BA619" s="5">
        <v>0</v>
      </c>
      <c r="BB619" s="5">
        <v>10</v>
      </c>
      <c r="BC619" s="5">
        <v>0</v>
      </c>
      <c r="BD619" s="5">
        <v>90</v>
      </c>
      <c r="BE619" s="5">
        <v>100</v>
      </c>
      <c r="BF619" s="5">
        <v>95</v>
      </c>
      <c r="BG619" s="5">
        <v>95</v>
      </c>
      <c r="BH619" s="5">
        <v>100</v>
      </c>
      <c r="BI619" s="5">
        <v>15</v>
      </c>
      <c r="BJ619" s="5">
        <v>10</v>
      </c>
      <c r="BK619" s="5">
        <v>10</v>
      </c>
      <c r="BL619" s="5">
        <v>80</v>
      </c>
      <c r="BM619" s="5">
        <v>100</v>
      </c>
      <c r="BN619" s="5">
        <v>2</v>
      </c>
      <c r="BO619" s="5" t="s">
        <v>96</v>
      </c>
      <c r="BP619" s="5" t="s">
        <v>97</v>
      </c>
      <c r="BQ619" s="5" t="s">
        <v>98</v>
      </c>
      <c r="BR619" s="6" t="s">
        <v>97</v>
      </c>
      <c r="BS619" s="6" t="s">
        <v>97</v>
      </c>
      <c r="BT619" s="6" t="s">
        <v>97</v>
      </c>
      <c r="BU619" s="6" t="s">
        <v>97</v>
      </c>
      <c r="BV619" s="6" t="s">
        <v>97</v>
      </c>
      <c r="BW619" s="5">
        <v>0</v>
      </c>
      <c r="BX619" s="5">
        <v>0</v>
      </c>
      <c r="BY619" s="5">
        <v>0</v>
      </c>
      <c r="BZ619" s="5">
        <v>0</v>
      </c>
      <c r="CA619" s="5">
        <v>15</v>
      </c>
      <c r="CB619" s="6" t="s">
        <v>98</v>
      </c>
      <c r="CC619" s="6" t="s">
        <v>98</v>
      </c>
      <c r="CD619" s="6" t="s">
        <v>98</v>
      </c>
      <c r="CE619" s="6" t="s">
        <v>98</v>
      </c>
      <c r="CF619" s="6" t="s">
        <v>96</v>
      </c>
      <c r="CG619" s="7" t="s">
        <v>96</v>
      </c>
      <c r="CH619" s="6" t="s">
        <v>96</v>
      </c>
      <c r="CI619" s="7" t="s">
        <v>98</v>
      </c>
      <c r="CJ619" s="5">
        <v>0</v>
      </c>
      <c r="CK619" s="5">
        <v>5</v>
      </c>
      <c r="CL619" s="5">
        <v>15</v>
      </c>
      <c r="CM619" s="5">
        <v>0</v>
      </c>
      <c r="CN619" s="5">
        <v>0</v>
      </c>
      <c r="CO619" s="5">
        <v>0</v>
      </c>
    </row>
    <row r="620" spans="1:403" x14ac:dyDescent="0.3">
      <c r="A620" s="2" t="s">
        <v>849</v>
      </c>
      <c r="B620" s="2" t="s">
        <v>908</v>
      </c>
      <c r="C620" s="2" t="s">
        <v>911</v>
      </c>
      <c r="D620" s="2" t="s">
        <v>912</v>
      </c>
      <c r="E620" s="6" t="s">
        <v>102</v>
      </c>
      <c r="F620" s="5">
        <v>215</v>
      </c>
      <c r="G620" s="5">
        <v>30</v>
      </c>
      <c r="H620" s="5">
        <v>0</v>
      </c>
      <c r="I620" s="5">
        <v>0</v>
      </c>
      <c r="J620" s="5">
        <v>24</v>
      </c>
      <c r="K620" s="5">
        <v>0</v>
      </c>
      <c r="L620" s="5">
        <v>0</v>
      </c>
      <c r="M620" s="5">
        <v>0</v>
      </c>
      <c r="N620" s="5">
        <v>6</v>
      </c>
      <c r="O620" s="5">
        <v>0</v>
      </c>
      <c r="P620" s="5">
        <v>0</v>
      </c>
      <c r="Q620" s="5">
        <v>0</v>
      </c>
      <c r="R620" s="5">
        <v>168</v>
      </c>
      <c r="S620" s="5">
        <v>0</v>
      </c>
      <c r="T620" s="5">
        <v>0</v>
      </c>
      <c r="U620" s="5">
        <v>0</v>
      </c>
      <c r="V620" s="5">
        <v>47</v>
      </c>
      <c r="W620" s="5">
        <v>0</v>
      </c>
      <c r="X620" s="5">
        <v>0</v>
      </c>
      <c r="Y620" s="5">
        <v>0</v>
      </c>
      <c r="Z620" s="5">
        <v>0</v>
      </c>
      <c r="AA620" s="6" t="s">
        <v>96</v>
      </c>
      <c r="AB620" s="6" t="s">
        <v>97</v>
      </c>
      <c r="AC620" s="7"/>
      <c r="AD620" s="7"/>
      <c r="AE620" s="7"/>
      <c r="AF620" s="7"/>
      <c r="AG620" s="7"/>
      <c r="AH620" s="7"/>
      <c r="AI620" s="6" t="s">
        <v>96</v>
      </c>
      <c r="AJ620" s="5"/>
      <c r="AK620" s="8">
        <v>0.5</v>
      </c>
      <c r="AL620" s="8">
        <v>0.1</v>
      </c>
      <c r="AM620" s="8">
        <v>0.4</v>
      </c>
      <c r="AN620" s="8">
        <v>0</v>
      </c>
      <c r="AO620" s="8">
        <v>0</v>
      </c>
      <c r="AP620" s="8">
        <v>0</v>
      </c>
      <c r="AQ620" s="8">
        <v>0</v>
      </c>
      <c r="AR620" s="8">
        <v>0</v>
      </c>
      <c r="AS620" s="8">
        <v>0</v>
      </c>
      <c r="AT620" s="8">
        <v>0</v>
      </c>
      <c r="AU620" s="5">
        <v>100</v>
      </c>
      <c r="AV620" s="5">
        <v>50</v>
      </c>
      <c r="AW620" s="5">
        <v>40</v>
      </c>
      <c r="AX620" s="5">
        <v>10</v>
      </c>
      <c r="AY620" s="5">
        <v>0</v>
      </c>
      <c r="AZ620" s="5">
        <v>100</v>
      </c>
      <c r="BA620" s="5">
        <v>50</v>
      </c>
      <c r="BB620" s="5">
        <v>45</v>
      </c>
      <c r="BC620" s="5">
        <v>0</v>
      </c>
      <c r="BD620" s="5">
        <v>5</v>
      </c>
      <c r="BE620" s="5">
        <v>100</v>
      </c>
      <c r="BF620" s="5">
        <v>100</v>
      </c>
      <c r="BG620" s="5">
        <v>100</v>
      </c>
      <c r="BH620" s="5">
        <v>100</v>
      </c>
      <c r="BI620" s="5">
        <v>70</v>
      </c>
      <c r="BJ620" s="5">
        <v>0</v>
      </c>
      <c r="BK620" s="5">
        <v>60</v>
      </c>
      <c r="BL620" s="5">
        <v>40</v>
      </c>
      <c r="BM620" s="5">
        <v>25</v>
      </c>
      <c r="BN620" s="5">
        <v>2</v>
      </c>
      <c r="BO620" s="5" t="s">
        <v>96</v>
      </c>
      <c r="BP620" s="5" t="s">
        <v>96</v>
      </c>
      <c r="BQ620" s="5">
        <v>1</v>
      </c>
      <c r="BR620" s="6" t="s">
        <v>96</v>
      </c>
      <c r="BS620" s="6" t="s">
        <v>97</v>
      </c>
      <c r="BT620" s="6" t="s">
        <v>97</v>
      </c>
      <c r="BU620" s="6" t="s">
        <v>97</v>
      </c>
      <c r="BV620" s="6" t="s">
        <v>97</v>
      </c>
      <c r="BW620" s="5">
        <v>0</v>
      </c>
      <c r="BX620" s="5">
        <v>0</v>
      </c>
      <c r="BY620" s="5">
        <v>0</v>
      </c>
      <c r="BZ620" s="5">
        <v>0</v>
      </c>
      <c r="CA620" s="5">
        <v>9</v>
      </c>
      <c r="CB620" s="6" t="s">
        <v>98</v>
      </c>
      <c r="CC620" s="6" t="s">
        <v>96</v>
      </c>
      <c r="CD620" s="6" t="s">
        <v>98</v>
      </c>
      <c r="CE620" s="6" t="s">
        <v>98</v>
      </c>
      <c r="CF620" s="6" t="s">
        <v>96</v>
      </c>
      <c r="CG620" s="7" t="s">
        <v>96</v>
      </c>
      <c r="CH620" s="6" t="s">
        <v>96</v>
      </c>
      <c r="CI620" s="7" t="s">
        <v>97</v>
      </c>
      <c r="CJ620" s="5">
        <v>1</v>
      </c>
      <c r="CK620" s="5">
        <v>1</v>
      </c>
      <c r="CL620" s="5">
        <v>1</v>
      </c>
      <c r="CM620" s="5">
        <v>0</v>
      </c>
      <c r="CN620" s="5">
        <v>10</v>
      </c>
      <c r="CO620" s="5">
        <v>0</v>
      </c>
    </row>
    <row r="621" spans="1:403" x14ac:dyDescent="0.3">
      <c r="A621" s="2" t="s">
        <v>849</v>
      </c>
      <c r="B621" s="2" t="s">
        <v>908</v>
      </c>
      <c r="C621" s="2" t="s">
        <v>913</v>
      </c>
      <c r="D621" s="2" t="s">
        <v>571</v>
      </c>
      <c r="E621" s="6" t="s">
        <v>95</v>
      </c>
      <c r="F621" s="5">
        <v>145</v>
      </c>
      <c r="G621" s="5">
        <v>25</v>
      </c>
      <c r="H621" s="5">
        <v>0</v>
      </c>
      <c r="I621" s="5">
        <v>0</v>
      </c>
      <c r="J621" s="5">
        <v>25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0</v>
      </c>
      <c r="Q621" s="5">
        <v>0</v>
      </c>
      <c r="R621" s="5">
        <v>145</v>
      </c>
      <c r="S621" s="5">
        <v>0</v>
      </c>
      <c r="T621" s="5">
        <v>0</v>
      </c>
      <c r="U621" s="5">
        <v>0</v>
      </c>
      <c r="V621" s="5">
        <v>0</v>
      </c>
      <c r="W621" s="5">
        <v>0</v>
      </c>
      <c r="X621" s="5">
        <v>0</v>
      </c>
      <c r="Y621" s="5">
        <v>0</v>
      </c>
      <c r="Z621" s="5">
        <v>0</v>
      </c>
      <c r="AA621" s="6" t="s">
        <v>96</v>
      </c>
      <c r="AB621" s="6" t="s">
        <v>97</v>
      </c>
      <c r="AC621" s="6"/>
      <c r="AD621" s="6"/>
      <c r="AE621" s="7"/>
      <c r="AF621" s="7"/>
      <c r="AG621" s="7"/>
      <c r="AH621" s="7"/>
      <c r="AI621" s="7" t="s">
        <v>96</v>
      </c>
      <c r="AJ621" s="5"/>
      <c r="AK621" s="8">
        <v>0.2</v>
      </c>
      <c r="AL621" s="8">
        <v>0.1</v>
      </c>
      <c r="AM621" s="8">
        <v>0.6</v>
      </c>
      <c r="AN621" s="8">
        <v>0</v>
      </c>
      <c r="AO621" s="8">
        <v>0</v>
      </c>
      <c r="AP621" s="8">
        <v>0.1</v>
      </c>
      <c r="AQ621" s="8">
        <v>0</v>
      </c>
      <c r="AR621" s="8">
        <v>0</v>
      </c>
      <c r="AS621" s="8">
        <v>0</v>
      </c>
      <c r="AT621" s="8">
        <v>0</v>
      </c>
      <c r="AU621" s="5">
        <v>100</v>
      </c>
      <c r="AV621" s="5">
        <v>100</v>
      </c>
      <c r="AW621" s="5">
        <v>0</v>
      </c>
      <c r="AX621" s="5">
        <v>0</v>
      </c>
      <c r="AY621" s="5">
        <v>0</v>
      </c>
      <c r="AZ621" s="5">
        <v>0</v>
      </c>
      <c r="BA621" s="5">
        <v>0</v>
      </c>
      <c r="BB621" s="5">
        <v>90</v>
      </c>
      <c r="BC621" s="5">
        <v>0</v>
      </c>
      <c r="BD621" s="5">
        <v>10</v>
      </c>
      <c r="BE621" s="5">
        <v>100</v>
      </c>
      <c r="BF621" s="5">
        <v>100</v>
      </c>
      <c r="BG621" s="5">
        <v>100</v>
      </c>
      <c r="BH621" s="5">
        <v>100</v>
      </c>
      <c r="BI621" s="5">
        <v>60</v>
      </c>
      <c r="BJ621" s="5">
        <v>0</v>
      </c>
      <c r="BK621" s="5">
        <v>50</v>
      </c>
      <c r="BL621" s="5">
        <v>50</v>
      </c>
      <c r="BM621" s="5">
        <v>100</v>
      </c>
      <c r="BN621" s="5">
        <v>2</v>
      </c>
      <c r="BO621" s="5" t="s">
        <v>96</v>
      </c>
      <c r="BP621" s="5" t="s">
        <v>96</v>
      </c>
      <c r="BQ621" s="5">
        <v>2</v>
      </c>
      <c r="BR621" s="6" t="s">
        <v>97</v>
      </c>
      <c r="BS621" s="6" t="s">
        <v>97</v>
      </c>
      <c r="BT621" s="6" t="s">
        <v>97</v>
      </c>
      <c r="BU621" s="6" t="s">
        <v>97</v>
      </c>
      <c r="BV621" s="6" t="s">
        <v>96</v>
      </c>
      <c r="BW621" s="5">
        <v>1</v>
      </c>
      <c r="BX621" s="5">
        <v>1</v>
      </c>
      <c r="BY621" s="5">
        <v>1</v>
      </c>
      <c r="BZ621" s="5">
        <v>10</v>
      </c>
      <c r="CA621" s="5">
        <v>10</v>
      </c>
      <c r="CB621" s="6" t="s">
        <v>96</v>
      </c>
      <c r="CC621" s="6" t="s">
        <v>367</v>
      </c>
      <c r="CD621" s="6" t="s">
        <v>96</v>
      </c>
      <c r="CE621" s="6" t="s">
        <v>98</v>
      </c>
      <c r="CF621" s="14" t="s">
        <v>366</v>
      </c>
      <c r="CG621" s="7" t="s">
        <v>367</v>
      </c>
      <c r="CH621" s="7" t="s">
        <v>96</v>
      </c>
      <c r="CI621" s="7" t="s">
        <v>367</v>
      </c>
      <c r="CJ621" s="5">
        <v>0</v>
      </c>
      <c r="CK621" s="5">
        <v>0</v>
      </c>
      <c r="CL621" s="5">
        <v>0</v>
      </c>
      <c r="CM621" s="5">
        <v>0</v>
      </c>
      <c r="CN621" s="5">
        <v>0</v>
      </c>
      <c r="CO621" s="5">
        <v>0</v>
      </c>
    </row>
    <row r="622" spans="1:403" x14ac:dyDescent="0.3">
      <c r="A622" s="2" t="s">
        <v>849</v>
      </c>
      <c r="B622" s="2" t="s">
        <v>908</v>
      </c>
      <c r="C622" s="2" t="s">
        <v>913</v>
      </c>
      <c r="D622" s="2" t="s">
        <v>572</v>
      </c>
      <c r="E622" s="6" t="s">
        <v>102</v>
      </c>
      <c r="F622" s="5">
        <v>41</v>
      </c>
      <c r="G622" s="5">
        <v>7</v>
      </c>
      <c r="H622" s="5">
        <v>0</v>
      </c>
      <c r="I622" s="5">
        <v>0</v>
      </c>
      <c r="J622" s="5">
        <v>6</v>
      </c>
      <c r="K622" s="5">
        <v>0</v>
      </c>
      <c r="L622" s="5">
        <v>0</v>
      </c>
      <c r="M622" s="5">
        <v>1</v>
      </c>
      <c r="N622" s="5">
        <v>0</v>
      </c>
      <c r="O622" s="5">
        <v>0</v>
      </c>
      <c r="P622" s="5">
        <v>0</v>
      </c>
      <c r="Q622" s="5">
        <v>0</v>
      </c>
      <c r="R622" s="5">
        <v>38</v>
      </c>
      <c r="S622" s="5">
        <v>0</v>
      </c>
      <c r="T622" s="5">
        <v>0</v>
      </c>
      <c r="U622" s="5">
        <v>3</v>
      </c>
      <c r="V622" s="5">
        <v>0</v>
      </c>
      <c r="W622" s="5">
        <v>0</v>
      </c>
      <c r="X622" s="5">
        <v>0</v>
      </c>
      <c r="Y622" s="5">
        <v>0</v>
      </c>
      <c r="Z622" s="5">
        <v>0</v>
      </c>
      <c r="AA622" s="6" t="s">
        <v>96</v>
      </c>
      <c r="AB622" s="6" t="s">
        <v>97</v>
      </c>
      <c r="AC622" s="6"/>
      <c r="AD622" s="6"/>
      <c r="AE622" s="7"/>
      <c r="AF622" s="7"/>
      <c r="AG622" s="7"/>
      <c r="AH622" s="7"/>
      <c r="AI622" s="7" t="s">
        <v>96</v>
      </c>
      <c r="AJ622" s="5"/>
      <c r="AK622" s="8">
        <v>0.6</v>
      </c>
      <c r="AL622" s="8">
        <v>0.3</v>
      </c>
      <c r="AM622" s="8">
        <v>0.1</v>
      </c>
      <c r="AN622" s="8">
        <v>0</v>
      </c>
      <c r="AO622" s="8">
        <v>0</v>
      </c>
      <c r="AP622" s="8">
        <v>0</v>
      </c>
      <c r="AQ622" s="8">
        <v>0</v>
      </c>
      <c r="AR622" s="8">
        <v>0</v>
      </c>
      <c r="AS622" s="8">
        <v>0</v>
      </c>
      <c r="AT622" s="8">
        <v>0</v>
      </c>
      <c r="AU622" s="5">
        <v>100</v>
      </c>
      <c r="AV622" s="5">
        <v>100</v>
      </c>
      <c r="AW622" s="5">
        <v>0</v>
      </c>
      <c r="AX622" s="5">
        <v>0</v>
      </c>
      <c r="AY622" s="5">
        <v>0</v>
      </c>
      <c r="AZ622" s="5">
        <v>0</v>
      </c>
      <c r="BA622" s="5">
        <v>0</v>
      </c>
      <c r="BB622" s="5">
        <v>100</v>
      </c>
      <c r="BC622" s="5">
        <v>0</v>
      </c>
      <c r="BD622" s="5">
        <v>0</v>
      </c>
      <c r="BE622" s="5">
        <v>100</v>
      </c>
      <c r="BF622" s="5">
        <v>100</v>
      </c>
      <c r="BG622" s="5">
        <v>100</v>
      </c>
      <c r="BH622" s="5">
        <v>100</v>
      </c>
      <c r="BI622" s="5">
        <v>60</v>
      </c>
      <c r="BJ622" s="5">
        <v>0</v>
      </c>
      <c r="BK622" s="5">
        <v>50</v>
      </c>
      <c r="BL622" s="5">
        <v>50</v>
      </c>
      <c r="BM622" s="5">
        <v>100</v>
      </c>
      <c r="BN622" s="5">
        <v>2</v>
      </c>
      <c r="BO622" s="5" t="s">
        <v>96</v>
      </c>
      <c r="BP622" s="5" t="s">
        <v>96</v>
      </c>
      <c r="BQ622" s="5">
        <v>2</v>
      </c>
      <c r="BR622" s="6" t="s">
        <v>97</v>
      </c>
      <c r="BS622" s="6" t="s">
        <v>97</v>
      </c>
      <c r="BT622" s="6" t="s">
        <v>97</v>
      </c>
      <c r="BU622" s="6" t="s">
        <v>97</v>
      </c>
      <c r="BV622" s="6" t="s">
        <v>96</v>
      </c>
      <c r="BW622" s="5">
        <v>1</v>
      </c>
      <c r="BX622" s="5">
        <v>1</v>
      </c>
      <c r="BY622" s="5">
        <v>1</v>
      </c>
      <c r="BZ622" s="5">
        <v>10</v>
      </c>
      <c r="CA622" s="5">
        <v>10</v>
      </c>
      <c r="CB622" s="6" t="s">
        <v>96</v>
      </c>
      <c r="CC622" s="6" t="s">
        <v>367</v>
      </c>
      <c r="CD622" s="6" t="s">
        <v>96</v>
      </c>
      <c r="CE622" s="6" t="s">
        <v>98</v>
      </c>
      <c r="CF622" s="14" t="s">
        <v>366</v>
      </c>
      <c r="CG622" s="7" t="s">
        <v>367</v>
      </c>
      <c r="CH622" s="7" t="s">
        <v>96</v>
      </c>
      <c r="CI622" s="7" t="s">
        <v>367</v>
      </c>
      <c r="CJ622" s="5">
        <v>0</v>
      </c>
      <c r="CK622" s="5">
        <v>0</v>
      </c>
      <c r="CL622" s="5">
        <v>0</v>
      </c>
      <c r="CM622" s="5">
        <v>0</v>
      </c>
      <c r="CN622" s="5">
        <v>0</v>
      </c>
      <c r="CO622" s="5">
        <v>0</v>
      </c>
    </row>
    <row r="623" spans="1:403" x14ac:dyDescent="0.3">
      <c r="A623" s="2" t="s">
        <v>849</v>
      </c>
      <c r="B623" s="2" t="s">
        <v>908</v>
      </c>
      <c r="C623" s="2" t="s">
        <v>914</v>
      </c>
      <c r="D623" s="2" t="s">
        <v>915</v>
      </c>
      <c r="E623" s="6" t="s">
        <v>102</v>
      </c>
      <c r="F623" s="5">
        <v>37</v>
      </c>
      <c r="G623" s="5">
        <v>4</v>
      </c>
      <c r="H623" s="5">
        <v>0</v>
      </c>
      <c r="I623" s="5">
        <v>0</v>
      </c>
      <c r="J623" s="5">
        <v>2</v>
      </c>
      <c r="K623" s="5">
        <v>0</v>
      </c>
      <c r="L623" s="5">
        <v>0</v>
      </c>
      <c r="M623" s="5">
        <v>0</v>
      </c>
      <c r="N623" s="5">
        <v>2</v>
      </c>
      <c r="O623" s="5">
        <v>0</v>
      </c>
      <c r="P623" s="5">
        <v>0</v>
      </c>
      <c r="Q623" s="5">
        <v>0</v>
      </c>
      <c r="R623" s="5">
        <v>25</v>
      </c>
      <c r="S623" s="5">
        <v>0</v>
      </c>
      <c r="T623" s="5">
        <v>0</v>
      </c>
      <c r="U623" s="5">
        <v>0</v>
      </c>
      <c r="V623" s="5">
        <v>12</v>
      </c>
      <c r="W623" s="5">
        <v>0</v>
      </c>
      <c r="X623" s="5">
        <v>0</v>
      </c>
      <c r="Y623" s="5">
        <v>0</v>
      </c>
      <c r="Z623" s="5">
        <v>0</v>
      </c>
      <c r="AA623" s="6" t="s">
        <v>96</v>
      </c>
      <c r="AB623" s="6" t="s">
        <v>97</v>
      </c>
      <c r="AC623" s="7"/>
      <c r="AD623" s="7"/>
      <c r="AE623" s="7"/>
      <c r="AF623" s="7"/>
      <c r="AG623" s="7"/>
      <c r="AH623" s="7"/>
      <c r="AI623" s="6" t="s">
        <v>96</v>
      </c>
      <c r="AJ623" s="5"/>
      <c r="AK623" s="8">
        <v>0.7</v>
      </c>
      <c r="AL623" s="8">
        <v>0</v>
      </c>
      <c r="AM623" s="8">
        <v>0.3</v>
      </c>
      <c r="AN623" s="8">
        <v>0</v>
      </c>
      <c r="AO623" s="8">
        <v>0</v>
      </c>
      <c r="AP623" s="8">
        <v>0</v>
      </c>
      <c r="AQ623" s="8">
        <v>0</v>
      </c>
      <c r="AR623" s="8">
        <v>0</v>
      </c>
      <c r="AS623" s="8">
        <v>0</v>
      </c>
      <c r="AT623" s="8">
        <v>0</v>
      </c>
      <c r="AU623" s="5">
        <v>100</v>
      </c>
      <c r="AV623" s="5">
        <v>0</v>
      </c>
      <c r="AW623" s="5">
        <v>0</v>
      </c>
      <c r="AX623" s="5">
        <v>100</v>
      </c>
      <c r="AY623" s="5">
        <v>0</v>
      </c>
      <c r="AZ623" s="5">
        <v>0</v>
      </c>
      <c r="BA623" s="5">
        <v>0</v>
      </c>
      <c r="BB623" s="5">
        <v>0</v>
      </c>
      <c r="BC623" s="5">
        <v>0</v>
      </c>
      <c r="BD623" s="5">
        <v>100</v>
      </c>
      <c r="BE623" s="5">
        <v>100</v>
      </c>
      <c r="BF623" s="5">
        <v>100</v>
      </c>
      <c r="BG623" s="5">
        <v>100</v>
      </c>
      <c r="BH623" s="5">
        <v>100</v>
      </c>
      <c r="BI623" s="5">
        <v>60</v>
      </c>
      <c r="BJ623" s="5">
        <v>0</v>
      </c>
      <c r="BK623" s="5">
        <v>0</v>
      </c>
      <c r="BL623" s="5">
        <v>100</v>
      </c>
      <c r="BM623" s="5">
        <v>100</v>
      </c>
      <c r="BN623" s="5">
        <v>2</v>
      </c>
      <c r="BO623" s="5" t="s">
        <v>96</v>
      </c>
      <c r="BP623" s="5" t="s">
        <v>97</v>
      </c>
      <c r="BQ623" s="5" t="s">
        <v>98</v>
      </c>
      <c r="BR623" s="6" t="s">
        <v>96</v>
      </c>
      <c r="BS623" s="6" t="s">
        <v>97</v>
      </c>
      <c r="BT623" s="6" t="s">
        <v>97</v>
      </c>
      <c r="BU623" s="6" t="s">
        <v>97</v>
      </c>
      <c r="BV623" s="6" t="s">
        <v>97</v>
      </c>
      <c r="BW623" s="5">
        <v>0.6</v>
      </c>
      <c r="BX623" s="5">
        <v>1</v>
      </c>
      <c r="BY623" s="5">
        <v>1</v>
      </c>
      <c r="BZ623" s="5">
        <v>15</v>
      </c>
      <c r="CA623" s="5">
        <v>15</v>
      </c>
      <c r="CB623" s="6" t="s">
        <v>98</v>
      </c>
      <c r="CC623" s="6" t="s">
        <v>98</v>
      </c>
      <c r="CD623" s="6" t="s">
        <v>98</v>
      </c>
      <c r="CE623" s="6" t="s">
        <v>98</v>
      </c>
      <c r="CF623" s="14" t="s">
        <v>366</v>
      </c>
      <c r="CG623" s="7" t="s">
        <v>97</v>
      </c>
      <c r="CH623" s="6" t="s">
        <v>97</v>
      </c>
      <c r="CI623" s="7" t="s">
        <v>367</v>
      </c>
      <c r="CJ623" s="5">
        <v>0</v>
      </c>
      <c r="CK623" s="5">
        <v>0</v>
      </c>
      <c r="CL623" s="5">
        <v>0</v>
      </c>
      <c r="CM623" s="5">
        <v>0</v>
      </c>
      <c r="CN623" s="5">
        <v>0</v>
      </c>
      <c r="CO623" s="5">
        <v>0</v>
      </c>
    </row>
    <row r="624" spans="1:403" x14ac:dyDescent="0.3">
      <c r="A624" s="2" t="s">
        <v>849</v>
      </c>
      <c r="B624" s="2" t="s">
        <v>908</v>
      </c>
      <c r="C624" s="2" t="s">
        <v>914</v>
      </c>
      <c r="D624" s="2" t="s">
        <v>916</v>
      </c>
      <c r="E624" s="6" t="s">
        <v>102</v>
      </c>
      <c r="F624" s="5">
        <v>33</v>
      </c>
      <c r="G624" s="5">
        <v>3</v>
      </c>
      <c r="H624" s="5">
        <v>0</v>
      </c>
      <c r="I624" s="5">
        <v>0</v>
      </c>
      <c r="J624" s="5">
        <v>3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33</v>
      </c>
      <c r="S624" s="5">
        <v>0</v>
      </c>
      <c r="T624" s="5">
        <v>0</v>
      </c>
      <c r="U624" s="5">
        <v>0</v>
      </c>
      <c r="V624" s="5">
        <v>0</v>
      </c>
      <c r="W624" s="5">
        <v>0</v>
      </c>
      <c r="X624" s="5">
        <v>0</v>
      </c>
      <c r="Y624" s="5">
        <v>0</v>
      </c>
      <c r="Z624" s="5">
        <v>0</v>
      </c>
      <c r="AA624" s="6" t="s">
        <v>96</v>
      </c>
      <c r="AB624" s="6" t="s">
        <v>97</v>
      </c>
      <c r="AC624" s="7"/>
      <c r="AD624" s="7"/>
      <c r="AE624" s="7"/>
      <c r="AF624" s="7"/>
      <c r="AG624" s="7"/>
      <c r="AH624" s="7"/>
      <c r="AI624" s="6" t="s">
        <v>96</v>
      </c>
      <c r="AJ624" s="5"/>
      <c r="AK624" s="8">
        <v>1</v>
      </c>
      <c r="AL624" s="8">
        <v>0</v>
      </c>
      <c r="AM624" s="8">
        <v>0</v>
      </c>
      <c r="AN624" s="8">
        <v>0</v>
      </c>
      <c r="AO624" s="8">
        <v>0</v>
      </c>
      <c r="AP624" s="8">
        <v>0</v>
      </c>
      <c r="AQ624" s="8">
        <v>0</v>
      </c>
      <c r="AR624" s="8">
        <v>0</v>
      </c>
      <c r="AS624" s="8">
        <v>0</v>
      </c>
      <c r="AT624" s="8">
        <v>0</v>
      </c>
      <c r="AU624" s="5">
        <v>100</v>
      </c>
      <c r="AV624" s="5">
        <v>0</v>
      </c>
      <c r="AW624" s="5">
        <v>100</v>
      </c>
      <c r="AX624" s="5">
        <v>0</v>
      </c>
      <c r="AY624" s="5">
        <v>0</v>
      </c>
      <c r="AZ624" s="5">
        <v>0</v>
      </c>
      <c r="BA624" s="5">
        <v>0</v>
      </c>
      <c r="BB624" s="5">
        <v>100</v>
      </c>
      <c r="BC624" s="5">
        <v>0</v>
      </c>
      <c r="BD624" s="5">
        <v>0</v>
      </c>
      <c r="BE624" s="5">
        <v>100</v>
      </c>
      <c r="BF624" s="5">
        <v>100</v>
      </c>
      <c r="BG624" s="5">
        <v>100</v>
      </c>
      <c r="BH624" s="5">
        <v>100</v>
      </c>
      <c r="BI624" s="5">
        <v>100</v>
      </c>
      <c r="BJ624" s="5">
        <v>0</v>
      </c>
      <c r="BK624" s="5">
        <v>0</v>
      </c>
      <c r="BL624" s="5">
        <v>100</v>
      </c>
      <c r="BM624" s="5">
        <v>100</v>
      </c>
      <c r="BN624" s="5">
        <v>2</v>
      </c>
      <c r="BO624" s="5" t="s">
        <v>96</v>
      </c>
      <c r="BP624" s="5" t="s">
        <v>97</v>
      </c>
      <c r="BQ624" s="5" t="s">
        <v>98</v>
      </c>
      <c r="BR624" s="6" t="s">
        <v>97</v>
      </c>
      <c r="BS624" s="6" t="s">
        <v>97</v>
      </c>
      <c r="BT624" s="6" t="s">
        <v>97</v>
      </c>
      <c r="BU624" s="6" t="s">
        <v>97</v>
      </c>
      <c r="BV624" s="6" t="s">
        <v>97</v>
      </c>
      <c r="BW624" s="5">
        <v>0.6</v>
      </c>
      <c r="BX624" s="5">
        <v>1</v>
      </c>
      <c r="BY624" s="5">
        <v>1</v>
      </c>
      <c r="BZ624" s="5">
        <v>15</v>
      </c>
      <c r="CA624" s="5">
        <v>15</v>
      </c>
      <c r="CB624" s="6" t="s">
        <v>98</v>
      </c>
      <c r="CC624" s="6" t="s">
        <v>98</v>
      </c>
      <c r="CD624" s="6" t="s">
        <v>98</v>
      </c>
      <c r="CE624" s="6" t="s">
        <v>98</v>
      </c>
      <c r="CF624" s="14" t="s">
        <v>366</v>
      </c>
      <c r="CG624" s="7" t="s">
        <v>97</v>
      </c>
      <c r="CH624" s="6" t="s">
        <v>97</v>
      </c>
      <c r="CI624" s="7" t="s">
        <v>367</v>
      </c>
      <c r="CJ624" s="5">
        <v>0</v>
      </c>
      <c r="CK624" s="5">
        <v>0</v>
      </c>
      <c r="CL624" s="5">
        <v>0</v>
      </c>
      <c r="CM624" s="5">
        <v>0</v>
      </c>
      <c r="CN624" s="5">
        <v>0</v>
      </c>
      <c r="CO624" s="5">
        <v>0</v>
      </c>
    </row>
    <row r="625" spans="1:404" x14ac:dyDescent="0.3">
      <c r="A625" s="2" t="s">
        <v>849</v>
      </c>
      <c r="B625" s="2" t="s">
        <v>908</v>
      </c>
      <c r="C625" s="2" t="s">
        <v>917</v>
      </c>
      <c r="D625" s="2" t="s">
        <v>918</v>
      </c>
      <c r="E625" s="6" t="s">
        <v>102</v>
      </c>
      <c r="F625" s="5">
        <v>355</v>
      </c>
      <c r="G625" s="5">
        <v>38</v>
      </c>
      <c r="H625" s="5">
        <v>0</v>
      </c>
      <c r="I625" s="5">
        <v>0</v>
      </c>
      <c r="J625" s="5">
        <v>36</v>
      </c>
      <c r="K625" s="5">
        <v>2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345</v>
      </c>
      <c r="S625" s="5">
        <v>10</v>
      </c>
      <c r="T625" s="5">
        <v>0</v>
      </c>
      <c r="U625" s="5">
        <v>0</v>
      </c>
      <c r="V625" s="5">
        <v>0</v>
      </c>
      <c r="W625" s="5">
        <v>0</v>
      </c>
      <c r="X625" s="5">
        <v>0</v>
      </c>
      <c r="Y625" s="5">
        <v>0</v>
      </c>
      <c r="Z625" s="5">
        <v>0</v>
      </c>
      <c r="AA625" s="6" t="s">
        <v>96</v>
      </c>
      <c r="AB625" s="6" t="s">
        <v>97</v>
      </c>
      <c r="AC625" s="6"/>
      <c r="AD625" s="6"/>
      <c r="AE625" s="7"/>
      <c r="AF625" s="7"/>
      <c r="AG625" s="7"/>
      <c r="AH625" s="7"/>
      <c r="AI625" s="7" t="s">
        <v>96</v>
      </c>
      <c r="AJ625" s="5"/>
      <c r="AK625" s="8">
        <v>0.95</v>
      </c>
      <c r="AL625" s="8">
        <v>0</v>
      </c>
      <c r="AM625" s="8">
        <v>0.05</v>
      </c>
      <c r="AN625" s="8">
        <v>0</v>
      </c>
      <c r="AO625" s="8">
        <v>0</v>
      </c>
      <c r="AP625" s="8">
        <v>0</v>
      </c>
      <c r="AQ625" s="8">
        <v>0</v>
      </c>
      <c r="AR625" s="8">
        <v>0</v>
      </c>
      <c r="AS625" s="8">
        <v>0</v>
      </c>
      <c r="AT625" s="8">
        <v>0</v>
      </c>
      <c r="AU625" s="5">
        <v>100</v>
      </c>
      <c r="AV625" s="5">
        <v>85</v>
      </c>
      <c r="AW625" s="5">
        <v>10</v>
      </c>
      <c r="AX625" s="5">
        <v>5</v>
      </c>
      <c r="AY625" s="5">
        <v>0</v>
      </c>
      <c r="AZ625" s="5">
        <v>50</v>
      </c>
      <c r="BA625" s="5">
        <v>30</v>
      </c>
      <c r="BB625" s="5">
        <v>50</v>
      </c>
      <c r="BC625" s="5">
        <v>0</v>
      </c>
      <c r="BD625" s="5">
        <v>20</v>
      </c>
      <c r="BE625" s="5">
        <v>100</v>
      </c>
      <c r="BF625" s="5">
        <v>100</v>
      </c>
      <c r="BG625" s="5">
        <v>100</v>
      </c>
      <c r="BH625" s="5">
        <v>100</v>
      </c>
      <c r="BI625" s="5">
        <v>100</v>
      </c>
      <c r="BJ625" s="5">
        <v>0</v>
      </c>
      <c r="BK625" s="5">
        <v>50</v>
      </c>
      <c r="BL625" s="5">
        <v>50</v>
      </c>
      <c r="BM625" s="5">
        <v>100</v>
      </c>
      <c r="BN625" s="5">
        <v>2</v>
      </c>
      <c r="BO625" s="5" t="s">
        <v>96</v>
      </c>
      <c r="BP625" s="5" t="s">
        <v>96</v>
      </c>
      <c r="BQ625" s="5">
        <v>2</v>
      </c>
      <c r="BR625" s="6" t="s">
        <v>96</v>
      </c>
      <c r="BS625" s="6" t="s">
        <v>97</v>
      </c>
      <c r="BT625" s="6" t="s">
        <v>97</v>
      </c>
      <c r="BU625" s="6" t="s">
        <v>96</v>
      </c>
      <c r="BV625" s="6" t="s">
        <v>96</v>
      </c>
      <c r="BW625" s="5">
        <v>0</v>
      </c>
      <c r="BX625" s="5">
        <v>0</v>
      </c>
      <c r="BY625" s="5">
        <v>0</v>
      </c>
      <c r="BZ625" s="5">
        <v>7</v>
      </c>
      <c r="CA625" s="5">
        <v>10</v>
      </c>
      <c r="CB625" s="6" t="s">
        <v>98</v>
      </c>
      <c r="CC625" s="6" t="s">
        <v>96</v>
      </c>
      <c r="CD625" s="6" t="s">
        <v>98</v>
      </c>
      <c r="CE625" s="6" t="s">
        <v>96</v>
      </c>
      <c r="CF625" s="6" t="s">
        <v>96</v>
      </c>
      <c r="CG625" s="7" t="s">
        <v>96</v>
      </c>
      <c r="CH625" s="7" t="s">
        <v>96</v>
      </c>
      <c r="CI625" s="7" t="s">
        <v>97</v>
      </c>
      <c r="CJ625" s="5">
        <v>0</v>
      </c>
      <c r="CK625" s="5">
        <v>0</v>
      </c>
      <c r="CL625" s="5">
        <v>10</v>
      </c>
      <c r="CM625" s="5">
        <v>0</v>
      </c>
      <c r="CN625" s="5">
        <v>0</v>
      </c>
      <c r="CO625" s="5">
        <v>0</v>
      </c>
    </row>
    <row r="626" spans="1:404" x14ac:dyDescent="0.3">
      <c r="A626" s="2" t="s">
        <v>849</v>
      </c>
      <c r="B626" s="2" t="s">
        <v>908</v>
      </c>
      <c r="C626" s="2" t="s">
        <v>917</v>
      </c>
      <c r="D626" s="2" t="s">
        <v>891</v>
      </c>
      <c r="E626" s="6" t="s">
        <v>102</v>
      </c>
      <c r="F626" s="5">
        <v>47</v>
      </c>
      <c r="G626" s="5">
        <v>11</v>
      </c>
      <c r="H626" s="5">
        <v>2</v>
      </c>
      <c r="I626" s="5">
        <v>11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47</v>
      </c>
      <c r="R626" s="5">
        <v>0</v>
      </c>
      <c r="S626" s="5">
        <v>0</v>
      </c>
      <c r="T626" s="5">
        <v>0</v>
      </c>
      <c r="U626" s="5">
        <v>0</v>
      </c>
      <c r="V626" s="5">
        <v>0</v>
      </c>
      <c r="W626" s="5">
        <v>0</v>
      </c>
      <c r="X626" s="5">
        <v>0</v>
      </c>
      <c r="Y626" s="5">
        <v>0</v>
      </c>
      <c r="Z626" s="5">
        <v>0</v>
      </c>
      <c r="AA626" s="6" t="s">
        <v>96</v>
      </c>
      <c r="AB626" s="6" t="s">
        <v>97</v>
      </c>
      <c r="AC626" s="6"/>
      <c r="AD626" s="6"/>
      <c r="AE626" s="7"/>
      <c r="AF626" s="7"/>
      <c r="AG626" s="7"/>
      <c r="AH626" s="7"/>
      <c r="AI626" s="7" t="s">
        <v>96</v>
      </c>
      <c r="AJ626" s="5"/>
      <c r="AK626" s="8">
        <v>0</v>
      </c>
      <c r="AL626" s="8">
        <v>0</v>
      </c>
      <c r="AM626" s="8">
        <v>0</v>
      </c>
      <c r="AN626" s="8">
        <v>0</v>
      </c>
      <c r="AO626" s="8">
        <v>0</v>
      </c>
      <c r="AP626" s="8">
        <v>0</v>
      </c>
      <c r="AQ626" s="8">
        <v>0</v>
      </c>
      <c r="AR626" s="8">
        <v>0</v>
      </c>
      <c r="AS626" s="8">
        <v>1</v>
      </c>
      <c r="AT626" s="8">
        <v>0</v>
      </c>
      <c r="AU626" s="5">
        <v>100</v>
      </c>
      <c r="AV626" s="5">
        <v>100</v>
      </c>
      <c r="AW626" s="5">
        <v>0</v>
      </c>
      <c r="AX626" s="5">
        <v>0</v>
      </c>
      <c r="AY626" s="5">
        <v>0</v>
      </c>
      <c r="AZ626" s="5">
        <v>100</v>
      </c>
      <c r="BA626" s="5">
        <v>50</v>
      </c>
      <c r="BB626" s="5">
        <v>0</v>
      </c>
      <c r="BC626" s="5">
        <v>0</v>
      </c>
      <c r="BD626" s="5">
        <v>50</v>
      </c>
      <c r="BE626" s="5">
        <v>100</v>
      </c>
      <c r="BF626" s="5">
        <v>100</v>
      </c>
      <c r="BG626" s="5">
        <v>100</v>
      </c>
      <c r="BH626" s="5">
        <v>100</v>
      </c>
      <c r="BI626" s="5">
        <v>100</v>
      </c>
      <c r="BJ626" s="5">
        <v>0</v>
      </c>
      <c r="BK626" s="5">
        <v>50</v>
      </c>
      <c r="BL626" s="5">
        <v>50</v>
      </c>
      <c r="BM626" s="5">
        <v>100</v>
      </c>
      <c r="BN626" s="5">
        <v>2</v>
      </c>
      <c r="BO626" s="5" t="s">
        <v>96</v>
      </c>
      <c r="BP626" s="5" t="s">
        <v>96</v>
      </c>
      <c r="BQ626" s="5">
        <v>2</v>
      </c>
      <c r="BR626" s="6" t="s">
        <v>96</v>
      </c>
      <c r="BS626" s="6" t="s">
        <v>97</v>
      </c>
      <c r="BT626" s="6" t="s">
        <v>97</v>
      </c>
      <c r="BU626" s="6" t="s">
        <v>96</v>
      </c>
      <c r="BV626" s="6" t="s">
        <v>96</v>
      </c>
      <c r="BW626" s="5">
        <v>0</v>
      </c>
      <c r="BX626" s="5">
        <v>0</v>
      </c>
      <c r="BY626" s="5">
        <v>0</v>
      </c>
      <c r="BZ626" s="5">
        <v>7</v>
      </c>
      <c r="CA626" s="5">
        <v>10</v>
      </c>
      <c r="CB626" s="6" t="s">
        <v>98</v>
      </c>
      <c r="CC626" s="6" t="s">
        <v>96</v>
      </c>
      <c r="CD626" s="6" t="s">
        <v>98</v>
      </c>
      <c r="CE626" s="6" t="s">
        <v>96</v>
      </c>
      <c r="CF626" s="6" t="s">
        <v>96</v>
      </c>
      <c r="CG626" s="7" t="s">
        <v>96</v>
      </c>
      <c r="CH626" s="7" t="s">
        <v>96</v>
      </c>
      <c r="CI626" s="7" t="s">
        <v>97</v>
      </c>
      <c r="CJ626" s="5">
        <v>0</v>
      </c>
      <c r="CK626" s="5">
        <v>0</v>
      </c>
      <c r="CL626" s="5">
        <v>10</v>
      </c>
      <c r="CM626" s="5">
        <v>0</v>
      </c>
      <c r="CN626" s="5">
        <v>0</v>
      </c>
      <c r="CO626" s="5">
        <v>0</v>
      </c>
    </row>
    <row r="627" spans="1:404" x14ac:dyDescent="0.3">
      <c r="A627" s="2" t="s">
        <v>849</v>
      </c>
      <c r="B627" s="2" t="s">
        <v>908</v>
      </c>
      <c r="C627" s="2" t="s">
        <v>917</v>
      </c>
      <c r="D627" s="2" t="s">
        <v>919</v>
      </c>
      <c r="E627" s="6" t="s">
        <v>102</v>
      </c>
      <c r="F627" s="5">
        <v>32</v>
      </c>
      <c r="G627" s="5">
        <v>9</v>
      </c>
      <c r="H627" s="5">
        <v>0</v>
      </c>
      <c r="I627" s="5">
        <v>0</v>
      </c>
      <c r="J627" s="5">
        <v>9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32</v>
      </c>
      <c r="S627" s="5">
        <v>0</v>
      </c>
      <c r="T627" s="5">
        <v>0</v>
      </c>
      <c r="U627" s="5">
        <v>0</v>
      </c>
      <c r="V627" s="5">
        <v>0</v>
      </c>
      <c r="W627" s="5">
        <v>0</v>
      </c>
      <c r="X627" s="5">
        <v>0</v>
      </c>
      <c r="Y627" s="5">
        <v>0</v>
      </c>
      <c r="Z627" s="5">
        <v>0</v>
      </c>
      <c r="AA627" s="6" t="s">
        <v>96</v>
      </c>
      <c r="AB627" s="6" t="s">
        <v>96</v>
      </c>
      <c r="AC627" s="6"/>
      <c r="AD627" s="6"/>
      <c r="AE627" s="7"/>
      <c r="AF627" s="7"/>
      <c r="AG627" s="7"/>
      <c r="AH627" s="7"/>
      <c r="AI627" s="7" t="s">
        <v>96</v>
      </c>
      <c r="AJ627" s="5"/>
      <c r="AK627" s="8">
        <v>1</v>
      </c>
      <c r="AL627" s="8">
        <v>0</v>
      </c>
      <c r="AM627" s="8">
        <v>0</v>
      </c>
      <c r="AN627" s="8">
        <v>0</v>
      </c>
      <c r="AO627" s="8">
        <v>0</v>
      </c>
      <c r="AP627" s="8">
        <v>0</v>
      </c>
      <c r="AQ627" s="8">
        <v>0</v>
      </c>
      <c r="AR627" s="8">
        <v>0</v>
      </c>
      <c r="AS627" s="8">
        <v>0</v>
      </c>
      <c r="AT627" s="8">
        <v>0</v>
      </c>
      <c r="AU627" s="5">
        <v>100</v>
      </c>
      <c r="AV627" s="5">
        <v>100</v>
      </c>
      <c r="AW627" s="5">
        <v>0</v>
      </c>
      <c r="AX627" s="5">
        <v>0</v>
      </c>
      <c r="AY627" s="5">
        <v>0</v>
      </c>
      <c r="AZ627" s="5">
        <v>45</v>
      </c>
      <c r="BA627" s="5">
        <v>45</v>
      </c>
      <c r="BB627" s="5">
        <v>55</v>
      </c>
      <c r="BC627" s="5">
        <v>0</v>
      </c>
      <c r="BD627" s="5">
        <v>0</v>
      </c>
      <c r="BE627" s="5">
        <v>100</v>
      </c>
      <c r="BF627" s="5">
        <v>100</v>
      </c>
      <c r="BG627" s="5">
        <v>100</v>
      </c>
      <c r="BH627" s="5">
        <v>100</v>
      </c>
      <c r="BI627" s="5">
        <v>100</v>
      </c>
      <c r="BJ627" s="5">
        <v>0</v>
      </c>
      <c r="BK627" s="5">
        <v>95</v>
      </c>
      <c r="BL627" s="5">
        <v>5</v>
      </c>
      <c r="BM627" s="5">
        <v>100</v>
      </c>
      <c r="BN627" s="5">
        <v>2</v>
      </c>
      <c r="BO627" s="5" t="s">
        <v>96</v>
      </c>
      <c r="BP627" s="5" t="s">
        <v>96</v>
      </c>
      <c r="BQ627" s="5">
        <v>2</v>
      </c>
      <c r="BR627" s="6" t="s">
        <v>97</v>
      </c>
      <c r="BS627" s="6" t="s">
        <v>97</v>
      </c>
      <c r="BT627" s="6" t="s">
        <v>97</v>
      </c>
      <c r="BU627" s="6" t="s">
        <v>96</v>
      </c>
      <c r="BV627" s="6" t="s">
        <v>96</v>
      </c>
      <c r="BW627" s="5">
        <v>0</v>
      </c>
      <c r="BX627" s="5">
        <v>0</v>
      </c>
      <c r="BY627" s="5">
        <v>0</v>
      </c>
      <c r="BZ627" s="5">
        <v>7</v>
      </c>
      <c r="CA627" s="5">
        <v>10</v>
      </c>
      <c r="CB627" s="6" t="s">
        <v>98</v>
      </c>
      <c r="CC627" s="6" t="s">
        <v>96</v>
      </c>
      <c r="CD627" s="6" t="s">
        <v>98</v>
      </c>
      <c r="CE627" s="6" t="s">
        <v>96</v>
      </c>
      <c r="CF627" s="6" t="s">
        <v>96</v>
      </c>
      <c r="CG627" s="7" t="s">
        <v>96</v>
      </c>
      <c r="CH627" s="7" t="s">
        <v>96</v>
      </c>
      <c r="CI627" s="7" t="s">
        <v>97</v>
      </c>
      <c r="CJ627" s="5">
        <v>0</v>
      </c>
      <c r="CK627" s="5">
        <v>0</v>
      </c>
      <c r="CL627" s="5">
        <v>10</v>
      </c>
      <c r="CM627" s="5">
        <v>0</v>
      </c>
      <c r="CN627" s="5">
        <v>0</v>
      </c>
      <c r="CO627" s="5">
        <v>0</v>
      </c>
    </row>
    <row r="628" spans="1:404" x14ac:dyDescent="0.3">
      <c r="A628" s="2" t="s">
        <v>849</v>
      </c>
      <c r="B628" s="2" t="s">
        <v>908</v>
      </c>
      <c r="C628" s="2" t="s">
        <v>920</v>
      </c>
      <c r="D628" s="2" t="s">
        <v>921</v>
      </c>
      <c r="E628" s="6" t="s">
        <v>102</v>
      </c>
      <c r="F628" s="5">
        <v>102</v>
      </c>
      <c r="G628" s="5">
        <v>18</v>
      </c>
      <c r="H628" s="5">
        <v>0</v>
      </c>
      <c r="I628" s="5">
        <v>0</v>
      </c>
      <c r="J628" s="5">
        <v>12</v>
      </c>
      <c r="K628" s="5">
        <v>0</v>
      </c>
      <c r="L628" s="5">
        <v>0</v>
      </c>
      <c r="M628" s="5">
        <v>2</v>
      </c>
      <c r="N628" s="5">
        <v>4</v>
      </c>
      <c r="O628" s="5">
        <v>0</v>
      </c>
      <c r="P628" s="5">
        <v>0</v>
      </c>
      <c r="Q628" s="5">
        <v>0</v>
      </c>
      <c r="R628" s="5">
        <v>78</v>
      </c>
      <c r="S628" s="5">
        <v>0</v>
      </c>
      <c r="T628" s="5">
        <v>0</v>
      </c>
      <c r="U628" s="5">
        <v>7</v>
      </c>
      <c r="V628" s="5">
        <v>17</v>
      </c>
      <c r="W628" s="5">
        <v>0</v>
      </c>
      <c r="X628" s="5">
        <v>0</v>
      </c>
      <c r="Y628" s="5">
        <v>0</v>
      </c>
      <c r="Z628" s="5">
        <v>0</v>
      </c>
      <c r="AA628" s="6" t="s">
        <v>97</v>
      </c>
      <c r="AB628" s="6" t="s">
        <v>96</v>
      </c>
      <c r="AC628" s="7"/>
      <c r="AD628" s="7"/>
      <c r="AE628" s="7"/>
      <c r="AF628" s="7"/>
      <c r="AG628" s="7"/>
      <c r="AH628" s="7"/>
      <c r="AI628" s="6" t="s">
        <v>96</v>
      </c>
      <c r="AJ628" s="5"/>
      <c r="AK628" s="8">
        <v>0.4</v>
      </c>
      <c r="AL628" s="8">
        <v>0.1</v>
      </c>
      <c r="AM628" s="8">
        <v>0.2</v>
      </c>
      <c r="AN628" s="8">
        <v>0</v>
      </c>
      <c r="AO628" s="8">
        <v>0</v>
      </c>
      <c r="AP628" s="8">
        <v>0</v>
      </c>
      <c r="AQ628" s="8">
        <v>0.3</v>
      </c>
      <c r="AR628" s="8">
        <v>0</v>
      </c>
      <c r="AS628" s="8">
        <v>0</v>
      </c>
      <c r="AT628" s="8">
        <v>0</v>
      </c>
      <c r="AU628" s="5">
        <v>10</v>
      </c>
      <c r="AV628" s="5">
        <v>10</v>
      </c>
      <c r="AW628" s="5">
        <v>0</v>
      </c>
      <c r="AX628" s="5">
        <v>90</v>
      </c>
      <c r="AY628" s="5">
        <v>0</v>
      </c>
      <c r="AZ628" s="5">
        <v>50</v>
      </c>
      <c r="BA628" s="5">
        <v>0</v>
      </c>
      <c r="BB628" s="5">
        <v>10</v>
      </c>
      <c r="BC628" s="5">
        <v>0</v>
      </c>
      <c r="BD628" s="5">
        <v>90</v>
      </c>
      <c r="BE628" s="5">
        <v>100</v>
      </c>
      <c r="BF628" s="5">
        <v>80</v>
      </c>
      <c r="BG628" s="5">
        <v>0</v>
      </c>
      <c r="BH628" s="5">
        <v>0</v>
      </c>
      <c r="BI628" s="5">
        <v>0</v>
      </c>
      <c r="BJ628" s="5">
        <v>0</v>
      </c>
      <c r="BK628" s="5">
        <v>0</v>
      </c>
      <c r="BL628" s="5">
        <v>100</v>
      </c>
      <c r="BM628" s="5">
        <v>35</v>
      </c>
      <c r="BN628" s="5">
        <v>2</v>
      </c>
      <c r="BO628" s="5" t="s">
        <v>96</v>
      </c>
      <c r="BP628" s="5" t="s">
        <v>97</v>
      </c>
      <c r="BQ628" s="5" t="s">
        <v>98</v>
      </c>
      <c r="BR628" s="6" t="s">
        <v>96</v>
      </c>
      <c r="BS628" s="6" t="s">
        <v>97</v>
      </c>
      <c r="BT628" s="6" t="s">
        <v>97</v>
      </c>
      <c r="BU628" s="6" t="s">
        <v>97</v>
      </c>
      <c r="BV628" s="6" t="s">
        <v>97</v>
      </c>
      <c r="BW628" s="5">
        <v>0.3</v>
      </c>
      <c r="BX628" s="5">
        <v>0.3</v>
      </c>
      <c r="BY628" s="5">
        <v>0.3</v>
      </c>
      <c r="BZ628" s="5">
        <v>1</v>
      </c>
      <c r="CA628" s="5">
        <v>15</v>
      </c>
      <c r="CB628" s="6" t="s">
        <v>98</v>
      </c>
      <c r="CC628" s="6" t="s">
        <v>96</v>
      </c>
      <c r="CD628" s="6" t="s">
        <v>98</v>
      </c>
      <c r="CE628" s="6" t="s">
        <v>96</v>
      </c>
      <c r="CF628" s="6" t="s">
        <v>96</v>
      </c>
      <c r="CG628" s="7" t="s">
        <v>96</v>
      </c>
      <c r="CH628" s="6" t="s">
        <v>96</v>
      </c>
      <c r="CI628" s="7" t="s">
        <v>97</v>
      </c>
      <c r="CJ628" s="5">
        <v>0.5</v>
      </c>
      <c r="CK628" s="5">
        <v>0.5</v>
      </c>
      <c r="CL628" s="5">
        <v>10</v>
      </c>
      <c r="CM628" s="5">
        <v>0</v>
      </c>
      <c r="CN628" s="5">
        <v>5</v>
      </c>
      <c r="CO628" s="5">
        <v>0</v>
      </c>
    </row>
    <row r="629" spans="1:404" x14ac:dyDescent="0.3">
      <c r="A629" s="2" t="s">
        <v>849</v>
      </c>
      <c r="B629" s="2" t="s">
        <v>908</v>
      </c>
      <c r="C629" s="2" t="s">
        <v>920</v>
      </c>
      <c r="D629" s="2" t="s">
        <v>922</v>
      </c>
      <c r="E629" s="6" t="s">
        <v>102</v>
      </c>
      <c r="F629" s="5">
        <v>42</v>
      </c>
      <c r="G629" s="5">
        <v>6</v>
      </c>
      <c r="H629" s="5">
        <v>0</v>
      </c>
      <c r="I629" s="5">
        <v>0</v>
      </c>
      <c r="J629" s="5">
        <v>4</v>
      </c>
      <c r="K629" s="5">
        <v>0</v>
      </c>
      <c r="L629" s="5">
        <v>0</v>
      </c>
      <c r="M629" s="5">
        <v>0</v>
      </c>
      <c r="N629" s="5">
        <v>2</v>
      </c>
      <c r="O629" s="5">
        <v>0</v>
      </c>
      <c r="P629" s="5">
        <v>0</v>
      </c>
      <c r="Q629" s="5">
        <v>0</v>
      </c>
      <c r="R629" s="5">
        <v>35</v>
      </c>
      <c r="S629" s="5">
        <v>0</v>
      </c>
      <c r="T629" s="5">
        <v>0</v>
      </c>
      <c r="U629" s="5">
        <v>0</v>
      </c>
      <c r="V629" s="5">
        <v>7</v>
      </c>
      <c r="W629" s="5">
        <v>0</v>
      </c>
      <c r="X629" s="5">
        <v>0</v>
      </c>
      <c r="Y629" s="5">
        <v>0</v>
      </c>
      <c r="Z629" s="5">
        <v>0</v>
      </c>
      <c r="AA629" s="6" t="s">
        <v>96</v>
      </c>
      <c r="AB629" s="6" t="s">
        <v>97</v>
      </c>
      <c r="AC629" s="7"/>
      <c r="AD629" s="7"/>
      <c r="AE629" s="7"/>
      <c r="AF629" s="7"/>
      <c r="AG629" s="7"/>
      <c r="AH629" s="7"/>
      <c r="AI629" s="6" t="s">
        <v>96</v>
      </c>
      <c r="AJ629" s="5"/>
      <c r="AK629" s="8">
        <v>0.2</v>
      </c>
      <c r="AL629" s="8">
        <v>0.4</v>
      </c>
      <c r="AM629" s="8">
        <v>0.1</v>
      </c>
      <c r="AN629" s="8">
        <v>0</v>
      </c>
      <c r="AO629" s="8">
        <v>0</v>
      </c>
      <c r="AP629" s="8">
        <v>0</v>
      </c>
      <c r="AQ629" s="8">
        <v>0.3</v>
      </c>
      <c r="AR629" s="8">
        <v>0</v>
      </c>
      <c r="AS629" s="8">
        <v>0</v>
      </c>
      <c r="AT629" s="8">
        <v>0</v>
      </c>
      <c r="AU629" s="5">
        <v>15</v>
      </c>
      <c r="AV629" s="5">
        <v>10</v>
      </c>
      <c r="AW629" s="5">
        <v>5</v>
      </c>
      <c r="AX629" s="5">
        <v>85</v>
      </c>
      <c r="AY629" s="5">
        <v>0</v>
      </c>
      <c r="AZ629" s="5">
        <v>50</v>
      </c>
      <c r="BA629" s="5">
        <v>0</v>
      </c>
      <c r="BB629" s="5">
        <v>10</v>
      </c>
      <c r="BC629" s="5">
        <v>0</v>
      </c>
      <c r="BD629" s="5">
        <v>90</v>
      </c>
      <c r="BE629" s="5">
        <v>100</v>
      </c>
      <c r="BF629" s="5">
        <v>80</v>
      </c>
      <c r="BG629" s="5">
        <v>0</v>
      </c>
      <c r="BH629" s="5">
        <v>0</v>
      </c>
      <c r="BI629" s="5">
        <v>0</v>
      </c>
      <c r="BJ629" s="5">
        <v>0</v>
      </c>
      <c r="BK629" s="5">
        <v>0</v>
      </c>
      <c r="BL629" s="5">
        <v>100</v>
      </c>
      <c r="BM629" s="5">
        <v>45</v>
      </c>
      <c r="BN629" s="5">
        <v>2</v>
      </c>
      <c r="BO629" s="5" t="s">
        <v>96</v>
      </c>
      <c r="BP629" s="5" t="s">
        <v>97</v>
      </c>
      <c r="BQ629" s="5" t="s">
        <v>98</v>
      </c>
      <c r="BR629" s="6" t="s">
        <v>96</v>
      </c>
      <c r="BS629" s="6" t="s">
        <v>97</v>
      </c>
      <c r="BT629" s="6" t="s">
        <v>97</v>
      </c>
      <c r="BU629" s="6" t="s">
        <v>97</v>
      </c>
      <c r="BV629" s="6" t="s">
        <v>97</v>
      </c>
      <c r="BW629" s="5">
        <v>0.5</v>
      </c>
      <c r="BX629" s="5">
        <v>0.5</v>
      </c>
      <c r="BY629" s="5">
        <v>0.5</v>
      </c>
      <c r="BZ629" s="5">
        <v>1</v>
      </c>
      <c r="CA629" s="5">
        <v>15</v>
      </c>
      <c r="CB629" s="6" t="s">
        <v>98</v>
      </c>
      <c r="CC629" s="6" t="s">
        <v>96</v>
      </c>
      <c r="CD629" s="6" t="s">
        <v>98</v>
      </c>
      <c r="CE629" s="6" t="s">
        <v>96</v>
      </c>
      <c r="CF629" s="6" t="s">
        <v>96</v>
      </c>
      <c r="CG629" s="7" t="s">
        <v>96</v>
      </c>
      <c r="CH629" s="6" t="s">
        <v>96</v>
      </c>
      <c r="CI629" s="7" t="s">
        <v>97</v>
      </c>
      <c r="CJ629" s="5">
        <v>0.5</v>
      </c>
      <c r="CK629" s="5">
        <v>0.5</v>
      </c>
      <c r="CL629" s="5">
        <v>10</v>
      </c>
      <c r="CM629" s="5">
        <v>0</v>
      </c>
      <c r="CN629" s="5">
        <v>5</v>
      </c>
      <c r="CO629" s="5">
        <v>0</v>
      </c>
    </row>
    <row r="630" spans="1:404" x14ac:dyDescent="0.3">
      <c r="A630" s="2" t="s">
        <v>849</v>
      </c>
      <c r="B630" s="2" t="s">
        <v>908</v>
      </c>
      <c r="C630" s="2" t="s">
        <v>908</v>
      </c>
      <c r="D630" s="2" t="s">
        <v>923</v>
      </c>
      <c r="E630" s="6" t="s">
        <v>102</v>
      </c>
      <c r="F630" s="5">
        <v>500</v>
      </c>
      <c r="G630" s="5">
        <v>78</v>
      </c>
      <c r="H630" s="5">
        <v>2</v>
      </c>
      <c r="I630" s="5">
        <v>36</v>
      </c>
      <c r="J630" s="5">
        <v>42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100</v>
      </c>
      <c r="R630" s="5">
        <v>400</v>
      </c>
      <c r="S630" s="5">
        <v>0</v>
      </c>
      <c r="T630" s="5">
        <v>0</v>
      </c>
      <c r="U630" s="5">
        <v>0</v>
      </c>
      <c r="V630" s="5">
        <v>0</v>
      </c>
      <c r="W630" s="5">
        <v>0</v>
      </c>
      <c r="X630" s="5">
        <v>0</v>
      </c>
      <c r="Y630" s="5">
        <v>0</v>
      </c>
      <c r="Z630" s="6">
        <v>0</v>
      </c>
      <c r="AA630" s="6" t="s">
        <v>96</v>
      </c>
      <c r="AB630" s="6" t="s">
        <v>96</v>
      </c>
      <c r="AC630" s="7"/>
      <c r="AD630" s="7"/>
      <c r="AE630" s="7"/>
      <c r="AF630" s="7"/>
      <c r="AG630" s="7"/>
      <c r="AH630" s="7"/>
      <c r="AI630" s="6" t="s">
        <v>96</v>
      </c>
      <c r="AJ630" s="5"/>
      <c r="AK630" s="8">
        <v>1</v>
      </c>
      <c r="AL630" s="8">
        <v>0</v>
      </c>
      <c r="AM630" s="8">
        <v>0</v>
      </c>
      <c r="AN630" s="8">
        <v>0</v>
      </c>
      <c r="AO630" s="8">
        <v>0</v>
      </c>
      <c r="AP630" s="8">
        <v>0</v>
      </c>
      <c r="AQ630" s="8">
        <v>0</v>
      </c>
      <c r="AR630" s="8">
        <v>0</v>
      </c>
      <c r="AS630" s="8">
        <v>0</v>
      </c>
      <c r="AT630" s="8">
        <v>0</v>
      </c>
      <c r="AU630" s="5">
        <v>100</v>
      </c>
      <c r="AV630" s="5">
        <v>70</v>
      </c>
      <c r="AW630" s="5">
        <v>30</v>
      </c>
      <c r="AX630" s="5">
        <v>0</v>
      </c>
      <c r="AY630" s="5">
        <v>0</v>
      </c>
      <c r="AZ630" s="5">
        <v>100</v>
      </c>
      <c r="BA630" s="5">
        <v>40</v>
      </c>
      <c r="BB630" s="5">
        <v>10</v>
      </c>
      <c r="BC630" s="5">
        <v>0</v>
      </c>
      <c r="BD630" s="5">
        <v>50</v>
      </c>
      <c r="BE630" s="5">
        <v>100</v>
      </c>
      <c r="BF630" s="5">
        <v>90</v>
      </c>
      <c r="BG630" s="5">
        <v>100</v>
      </c>
      <c r="BH630" s="5">
        <v>100</v>
      </c>
      <c r="BI630" s="5">
        <v>20</v>
      </c>
      <c r="BJ630" s="5">
        <v>0</v>
      </c>
      <c r="BK630" s="5">
        <v>20</v>
      </c>
      <c r="BL630" s="5">
        <v>80</v>
      </c>
      <c r="BM630" s="5">
        <v>100</v>
      </c>
      <c r="BN630" s="5">
        <v>4</v>
      </c>
      <c r="BO630" s="5" t="s">
        <v>96</v>
      </c>
      <c r="BP630" s="5" t="s">
        <v>97</v>
      </c>
      <c r="BQ630" s="5" t="s">
        <v>98</v>
      </c>
      <c r="BR630" s="6" t="s">
        <v>97</v>
      </c>
      <c r="BS630" s="6" t="s">
        <v>97</v>
      </c>
      <c r="BT630" s="6" t="s">
        <v>97</v>
      </c>
      <c r="BU630" s="6" t="s">
        <v>97</v>
      </c>
      <c r="BV630" s="6" t="s">
        <v>97</v>
      </c>
      <c r="BW630" s="5">
        <v>1</v>
      </c>
      <c r="BX630" s="5">
        <v>1</v>
      </c>
      <c r="BY630" s="5">
        <v>1</v>
      </c>
      <c r="BZ630" s="5">
        <v>3</v>
      </c>
      <c r="CA630" s="5">
        <v>3</v>
      </c>
      <c r="CB630" s="6" t="s">
        <v>98</v>
      </c>
      <c r="CC630" s="6" t="s">
        <v>98</v>
      </c>
      <c r="CD630" s="6" t="s">
        <v>98</v>
      </c>
      <c r="CE630" s="6" t="s">
        <v>96</v>
      </c>
      <c r="CF630" s="6" t="s">
        <v>96</v>
      </c>
      <c r="CG630" s="6" t="s">
        <v>96</v>
      </c>
      <c r="CH630" s="6" t="s">
        <v>96</v>
      </c>
      <c r="CI630" s="6" t="s">
        <v>97</v>
      </c>
      <c r="CJ630" s="5">
        <v>0</v>
      </c>
      <c r="CK630" s="5">
        <v>0</v>
      </c>
      <c r="CL630" s="5">
        <v>0</v>
      </c>
      <c r="CM630" s="5">
        <v>0</v>
      </c>
      <c r="CN630" s="5">
        <v>1</v>
      </c>
      <c r="CO630" s="5">
        <v>0</v>
      </c>
    </row>
    <row r="631" spans="1:404" x14ac:dyDescent="0.3">
      <c r="A631" s="2" t="s">
        <v>849</v>
      </c>
      <c r="B631" s="2" t="s">
        <v>908</v>
      </c>
      <c r="C631" s="2" t="s">
        <v>908</v>
      </c>
      <c r="D631" s="2" t="s">
        <v>924</v>
      </c>
      <c r="E631" s="6" t="s">
        <v>102</v>
      </c>
      <c r="F631" s="5">
        <v>350</v>
      </c>
      <c r="G631" s="5">
        <v>20</v>
      </c>
      <c r="H631" s="5">
        <v>0</v>
      </c>
      <c r="I631" s="5">
        <v>0</v>
      </c>
      <c r="J631" s="5">
        <v>20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350</v>
      </c>
      <c r="S631" s="5">
        <v>0</v>
      </c>
      <c r="T631" s="5">
        <v>0</v>
      </c>
      <c r="U631" s="5">
        <v>0</v>
      </c>
      <c r="V631" s="5">
        <v>0</v>
      </c>
      <c r="W631" s="5">
        <v>0</v>
      </c>
      <c r="X631" s="5">
        <v>0</v>
      </c>
      <c r="Y631" s="5">
        <v>0</v>
      </c>
      <c r="Z631" s="6">
        <v>0</v>
      </c>
      <c r="AA631" s="6" t="s">
        <v>96</v>
      </c>
      <c r="AB631" s="6" t="s">
        <v>96</v>
      </c>
      <c r="AC631" s="7"/>
      <c r="AD631" s="7"/>
      <c r="AE631" s="7"/>
      <c r="AF631" s="7"/>
      <c r="AG631" s="7"/>
      <c r="AH631" s="7"/>
      <c r="AI631" s="6" t="s">
        <v>96</v>
      </c>
      <c r="AJ631" s="5"/>
      <c r="AK631" s="8">
        <v>1</v>
      </c>
      <c r="AL631" s="8">
        <v>0</v>
      </c>
      <c r="AM631" s="8">
        <v>0</v>
      </c>
      <c r="AN631" s="8">
        <v>0</v>
      </c>
      <c r="AO631" s="8">
        <v>0</v>
      </c>
      <c r="AP631" s="8">
        <v>0</v>
      </c>
      <c r="AQ631" s="8">
        <v>0</v>
      </c>
      <c r="AR631" s="8">
        <v>0</v>
      </c>
      <c r="AS631" s="8">
        <v>0</v>
      </c>
      <c r="AT631" s="8">
        <v>0</v>
      </c>
      <c r="AU631" s="5">
        <v>100</v>
      </c>
      <c r="AV631" s="5">
        <v>50</v>
      </c>
      <c r="AW631" s="5">
        <v>50</v>
      </c>
      <c r="AX631" s="5">
        <v>0</v>
      </c>
      <c r="AY631" s="5">
        <v>0</v>
      </c>
      <c r="AZ631" s="5">
        <v>100</v>
      </c>
      <c r="BA631" s="5">
        <v>0</v>
      </c>
      <c r="BB631" s="5">
        <v>80</v>
      </c>
      <c r="BC631" s="5">
        <v>0</v>
      </c>
      <c r="BD631" s="5">
        <v>20</v>
      </c>
      <c r="BE631" s="5">
        <v>100</v>
      </c>
      <c r="BF631" s="5">
        <v>90</v>
      </c>
      <c r="BG631" s="5">
        <v>100</v>
      </c>
      <c r="BH631" s="5">
        <v>100</v>
      </c>
      <c r="BI631" s="5">
        <v>0</v>
      </c>
      <c r="BJ631" s="5">
        <v>0</v>
      </c>
      <c r="BK631" s="5">
        <v>0</v>
      </c>
      <c r="BL631" s="5">
        <v>100</v>
      </c>
      <c r="BM631" s="5">
        <v>100</v>
      </c>
      <c r="BN631" s="5">
        <v>4</v>
      </c>
      <c r="BO631" s="5" t="s">
        <v>96</v>
      </c>
      <c r="BP631" s="5" t="s">
        <v>97</v>
      </c>
      <c r="BQ631" s="5" t="s">
        <v>98</v>
      </c>
      <c r="BR631" s="6" t="s">
        <v>97</v>
      </c>
      <c r="BS631" s="6" t="s">
        <v>97</v>
      </c>
      <c r="BT631" s="6" t="s">
        <v>97</v>
      </c>
      <c r="BU631" s="6" t="s">
        <v>97</v>
      </c>
      <c r="BV631" s="6" t="s">
        <v>97</v>
      </c>
      <c r="BW631" s="5">
        <v>0</v>
      </c>
      <c r="BX631" s="5">
        <v>0</v>
      </c>
      <c r="BY631" s="5">
        <v>0</v>
      </c>
      <c r="BZ631" s="5">
        <v>3</v>
      </c>
      <c r="CA631" s="5">
        <v>3</v>
      </c>
      <c r="CB631" s="6" t="s">
        <v>98</v>
      </c>
      <c r="CC631" s="6" t="s">
        <v>98</v>
      </c>
      <c r="CD631" s="6" t="s">
        <v>98</v>
      </c>
      <c r="CE631" s="6" t="s">
        <v>96</v>
      </c>
      <c r="CF631" s="6" t="s">
        <v>96</v>
      </c>
      <c r="CG631" s="6" t="s">
        <v>96</v>
      </c>
      <c r="CH631" s="6" t="s">
        <v>96</v>
      </c>
      <c r="CI631" s="6" t="s">
        <v>97</v>
      </c>
      <c r="CJ631" s="5">
        <v>0</v>
      </c>
      <c r="CK631" s="5">
        <v>0</v>
      </c>
      <c r="CL631" s="5">
        <v>0</v>
      </c>
      <c r="CM631" s="5">
        <v>0</v>
      </c>
      <c r="CN631" s="5">
        <v>3</v>
      </c>
      <c r="CO631" s="5">
        <v>0</v>
      </c>
    </row>
    <row r="632" spans="1:404" x14ac:dyDescent="0.3">
      <c r="A632" s="2" t="s">
        <v>849</v>
      </c>
      <c r="B632" s="2" t="s">
        <v>908</v>
      </c>
      <c r="C632" s="2" t="s">
        <v>908</v>
      </c>
      <c r="D632" s="2" t="s">
        <v>925</v>
      </c>
      <c r="E632" s="6" t="s">
        <v>102</v>
      </c>
      <c r="F632" s="5">
        <v>350</v>
      </c>
      <c r="G632" s="5">
        <v>30</v>
      </c>
      <c r="H632" s="5">
        <v>0</v>
      </c>
      <c r="I632" s="5">
        <v>0</v>
      </c>
      <c r="J632" s="5">
        <v>30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0</v>
      </c>
      <c r="Q632" s="5">
        <v>0</v>
      </c>
      <c r="R632" s="5">
        <v>350</v>
      </c>
      <c r="S632" s="5">
        <v>0</v>
      </c>
      <c r="T632" s="5">
        <v>0</v>
      </c>
      <c r="U632" s="5">
        <v>0</v>
      </c>
      <c r="V632" s="5">
        <v>0</v>
      </c>
      <c r="W632" s="5">
        <v>0</v>
      </c>
      <c r="X632" s="5">
        <v>0</v>
      </c>
      <c r="Y632" s="5">
        <v>0</v>
      </c>
      <c r="Z632" s="6">
        <v>0</v>
      </c>
      <c r="AA632" s="6" t="s">
        <v>96</v>
      </c>
      <c r="AB632" s="6" t="s">
        <v>96</v>
      </c>
      <c r="AC632" s="7"/>
      <c r="AD632" s="7"/>
      <c r="AE632" s="7"/>
      <c r="AF632" s="7"/>
      <c r="AG632" s="7"/>
      <c r="AH632" s="7"/>
      <c r="AI632" s="6" t="s">
        <v>96</v>
      </c>
      <c r="AJ632" s="5"/>
      <c r="AK632" s="8">
        <v>1</v>
      </c>
      <c r="AL632" s="8">
        <v>0</v>
      </c>
      <c r="AM632" s="8">
        <v>0</v>
      </c>
      <c r="AN632" s="8">
        <v>0</v>
      </c>
      <c r="AO632" s="8">
        <v>0</v>
      </c>
      <c r="AP632" s="8">
        <v>0</v>
      </c>
      <c r="AQ632" s="8">
        <v>0</v>
      </c>
      <c r="AR632" s="8">
        <v>0</v>
      </c>
      <c r="AS632" s="8">
        <v>0</v>
      </c>
      <c r="AT632" s="8">
        <v>0</v>
      </c>
      <c r="AU632" s="5">
        <v>100</v>
      </c>
      <c r="AV632" s="5">
        <v>50</v>
      </c>
      <c r="AW632" s="5">
        <v>50</v>
      </c>
      <c r="AX632" s="5">
        <v>0</v>
      </c>
      <c r="AY632" s="5">
        <v>0</v>
      </c>
      <c r="AZ632" s="5">
        <v>100</v>
      </c>
      <c r="BA632" s="5">
        <v>0</v>
      </c>
      <c r="BB632" s="5">
        <v>70</v>
      </c>
      <c r="BC632" s="5">
        <v>0</v>
      </c>
      <c r="BD632" s="5">
        <v>30</v>
      </c>
      <c r="BE632" s="5">
        <v>100</v>
      </c>
      <c r="BF632" s="5">
        <v>95</v>
      </c>
      <c r="BG632" s="5">
        <v>100</v>
      </c>
      <c r="BH632" s="5">
        <v>100</v>
      </c>
      <c r="BI632" s="5">
        <v>0</v>
      </c>
      <c r="BJ632" s="5">
        <v>0</v>
      </c>
      <c r="BK632" s="5">
        <v>10</v>
      </c>
      <c r="BL632" s="5">
        <v>90</v>
      </c>
      <c r="BM632" s="5">
        <v>100</v>
      </c>
      <c r="BN632" s="5">
        <v>4</v>
      </c>
      <c r="BO632" s="5" t="s">
        <v>96</v>
      </c>
      <c r="BP632" s="5" t="s">
        <v>97</v>
      </c>
      <c r="BQ632" s="5" t="s">
        <v>98</v>
      </c>
      <c r="BR632" s="6" t="s">
        <v>97</v>
      </c>
      <c r="BS632" s="6" t="s">
        <v>97</v>
      </c>
      <c r="BT632" s="6" t="s">
        <v>97</v>
      </c>
      <c r="BU632" s="6" t="s">
        <v>97</v>
      </c>
      <c r="BV632" s="6" t="s">
        <v>97</v>
      </c>
      <c r="BW632" s="5">
        <v>0</v>
      </c>
      <c r="BX632" s="5">
        <v>0</v>
      </c>
      <c r="BY632" s="5">
        <v>0</v>
      </c>
      <c r="BZ632" s="5">
        <v>10</v>
      </c>
      <c r="CA632" s="5">
        <v>10</v>
      </c>
      <c r="CB632" s="6" t="s">
        <v>98</v>
      </c>
      <c r="CC632" s="6" t="s">
        <v>98</v>
      </c>
      <c r="CD632" s="6" t="s">
        <v>98</v>
      </c>
      <c r="CE632" s="6" t="s">
        <v>96</v>
      </c>
      <c r="CF632" s="6" t="s">
        <v>96</v>
      </c>
      <c r="CG632" s="6" t="s">
        <v>96</v>
      </c>
      <c r="CH632" s="6" t="s">
        <v>96</v>
      </c>
      <c r="CI632" s="6" t="s">
        <v>97</v>
      </c>
      <c r="CJ632" s="5">
        <v>8</v>
      </c>
      <c r="CK632" s="5">
        <v>8</v>
      </c>
      <c r="CL632" s="5">
        <v>8</v>
      </c>
      <c r="CM632" s="5">
        <v>0</v>
      </c>
      <c r="CN632" s="5">
        <v>8</v>
      </c>
      <c r="CO632" s="5">
        <v>0</v>
      </c>
    </row>
    <row r="633" spans="1:404" x14ac:dyDescent="0.3">
      <c r="A633" s="2" t="s">
        <v>849</v>
      </c>
      <c r="B633" s="2" t="s">
        <v>908</v>
      </c>
      <c r="C633" s="2" t="s">
        <v>908</v>
      </c>
      <c r="D633" s="2" t="s">
        <v>926</v>
      </c>
      <c r="E633" s="6" t="s">
        <v>102</v>
      </c>
      <c r="F633" s="5">
        <v>250</v>
      </c>
      <c r="G633" s="5">
        <v>10</v>
      </c>
      <c r="H633" s="5">
        <v>0</v>
      </c>
      <c r="I633" s="5">
        <v>0</v>
      </c>
      <c r="J633" s="5">
        <v>10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250</v>
      </c>
      <c r="S633" s="5">
        <v>0</v>
      </c>
      <c r="T633" s="5">
        <v>0</v>
      </c>
      <c r="U633" s="5">
        <v>0</v>
      </c>
      <c r="V633" s="5">
        <v>0</v>
      </c>
      <c r="W633" s="5">
        <v>0</v>
      </c>
      <c r="X633" s="5">
        <v>0</v>
      </c>
      <c r="Y633" s="5">
        <v>0</v>
      </c>
      <c r="Z633" s="6">
        <v>0</v>
      </c>
      <c r="AA633" s="6" t="s">
        <v>96</v>
      </c>
      <c r="AB633" s="6" t="s">
        <v>96</v>
      </c>
      <c r="AC633" s="7"/>
      <c r="AD633" s="7"/>
      <c r="AE633" s="7"/>
      <c r="AF633" s="7"/>
      <c r="AG633" s="7"/>
      <c r="AH633" s="7"/>
      <c r="AI633" s="6" t="s">
        <v>96</v>
      </c>
      <c r="AJ633" s="5"/>
      <c r="AK633" s="8">
        <v>0.9</v>
      </c>
      <c r="AL633" s="8">
        <v>0.1</v>
      </c>
      <c r="AM633" s="8">
        <v>0</v>
      </c>
      <c r="AN633" s="8">
        <v>0</v>
      </c>
      <c r="AO633" s="8">
        <v>0</v>
      </c>
      <c r="AP633" s="8">
        <v>0</v>
      </c>
      <c r="AQ633" s="8">
        <v>0</v>
      </c>
      <c r="AR633" s="8">
        <v>0</v>
      </c>
      <c r="AS633" s="8">
        <v>0</v>
      </c>
      <c r="AT633" s="8">
        <v>0</v>
      </c>
      <c r="AU633" s="5">
        <v>100</v>
      </c>
      <c r="AV633" s="5">
        <v>10</v>
      </c>
      <c r="AW633" s="5">
        <v>90</v>
      </c>
      <c r="AX633" s="5">
        <v>0</v>
      </c>
      <c r="AY633" s="5">
        <v>0</v>
      </c>
      <c r="AZ633" s="5">
        <v>100</v>
      </c>
      <c r="BA633" s="5">
        <v>0</v>
      </c>
      <c r="BB633" s="5">
        <v>60</v>
      </c>
      <c r="BC633" s="5">
        <v>0</v>
      </c>
      <c r="BD633" s="5">
        <v>40</v>
      </c>
      <c r="BE633" s="5">
        <v>100</v>
      </c>
      <c r="BF633" s="5">
        <v>80</v>
      </c>
      <c r="BG633" s="5">
        <v>100</v>
      </c>
      <c r="BH633" s="5">
        <v>100</v>
      </c>
      <c r="BI633" s="5">
        <v>0</v>
      </c>
      <c r="BJ633" s="5">
        <v>0</v>
      </c>
      <c r="BK633" s="5">
        <v>0</v>
      </c>
      <c r="BL633" s="5">
        <v>100</v>
      </c>
      <c r="BM633" s="5">
        <v>100</v>
      </c>
      <c r="BN633" s="5">
        <v>4</v>
      </c>
      <c r="BO633" s="5" t="s">
        <v>96</v>
      </c>
      <c r="BP633" s="5" t="s">
        <v>97</v>
      </c>
      <c r="BQ633" s="5" t="s">
        <v>98</v>
      </c>
      <c r="BR633" s="6" t="s">
        <v>97</v>
      </c>
      <c r="BS633" s="6" t="s">
        <v>97</v>
      </c>
      <c r="BT633" s="6" t="s">
        <v>97</v>
      </c>
      <c r="BU633" s="6" t="s">
        <v>97</v>
      </c>
      <c r="BV633" s="6" t="s">
        <v>97</v>
      </c>
      <c r="BW633" s="5">
        <v>0</v>
      </c>
      <c r="BX633" s="5">
        <v>4</v>
      </c>
      <c r="BY633" s="5">
        <v>4</v>
      </c>
      <c r="BZ633" s="5">
        <v>4</v>
      </c>
      <c r="CA633" s="5">
        <v>4</v>
      </c>
      <c r="CB633" s="6" t="s">
        <v>98</v>
      </c>
      <c r="CC633" s="6" t="s">
        <v>96</v>
      </c>
      <c r="CD633" s="6" t="s">
        <v>96</v>
      </c>
      <c r="CE633" s="6" t="s">
        <v>96</v>
      </c>
      <c r="CF633" s="6" t="s">
        <v>96</v>
      </c>
      <c r="CG633" s="6" t="s">
        <v>96</v>
      </c>
      <c r="CH633" s="6" t="s">
        <v>96</v>
      </c>
      <c r="CI633" s="6" t="s">
        <v>97</v>
      </c>
      <c r="CJ633" s="5">
        <v>3</v>
      </c>
      <c r="CK633" s="5">
        <v>3</v>
      </c>
      <c r="CL633" s="5">
        <v>3</v>
      </c>
      <c r="CM633" s="5">
        <v>0</v>
      </c>
      <c r="CN633" s="5">
        <v>3</v>
      </c>
      <c r="CO633" s="5">
        <v>0</v>
      </c>
      <c r="ON633" s="37"/>
    </row>
    <row r="634" spans="1:404" x14ac:dyDescent="0.3">
      <c r="A634" s="2" t="s">
        <v>849</v>
      </c>
      <c r="B634" s="2" t="s">
        <v>908</v>
      </c>
      <c r="C634" s="2" t="s">
        <v>908</v>
      </c>
      <c r="D634" s="2" t="s">
        <v>927</v>
      </c>
      <c r="E634" s="6" t="s">
        <v>104</v>
      </c>
      <c r="F634" s="5">
        <v>450</v>
      </c>
      <c r="G634" s="5">
        <v>61</v>
      </c>
      <c r="H634" s="5">
        <v>4</v>
      </c>
      <c r="I634" s="5">
        <v>36</v>
      </c>
      <c r="J634" s="5">
        <v>0</v>
      </c>
      <c r="K634" s="5">
        <v>0</v>
      </c>
      <c r="L634" s="5">
        <v>0</v>
      </c>
      <c r="M634" s="5">
        <v>25</v>
      </c>
      <c r="N634" s="5">
        <v>0</v>
      </c>
      <c r="O634" s="5">
        <v>0</v>
      </c>
      <c r="P634" s="5">
        <v>0</v>
      </c>
      <c r="Q634" s="5">
        <v>300</v>
      </c>
      <c r="R634" s="5">
        <v>0</v>
      </c>
      <c r="S634" s="5">
        <v>0</v>
      </c>
      <c r="T634" s="5">
        <v>0</v>
      </c>
      <c r="U634" s="5">
        <v>150</v>
      </c>
      <c r="V634" s="5">
        <v>0</v>
      </c>
      <c r="W634" s="5">
        <v>0</v>
      </c>
      <c r="X634" s="5">
        <v>0</v>
      </c>
      <c r="Y634" s="5">
        <v>61</v>
      </c>
      <c r="Z634" s="5">
        <v>450</v>
      </c>
      <c r="AA634" s="6" t="s">
        <v>96</v>
      </c>
      <c r="AB634" s="6" t="s">
        <v>97</v>
      </c>
      <c r="AC634" s="7"/>
      <c r="AD634" s="7"/>
      <c r="AE634" s="9" t="s">
        <v>96</v>
      </c>
      <c r="AF634" s="7"/>
      <c r="AG634" s="7"/>
      <c r="AH634" s="7"/>
      <c r="AI634" s="7"/>
      <c r="AJ634" s="5">
        <v>800</v>
      </c>
      <c r="AK634" s="8">
        <v>0</v>
      </c>
      <c r="AL634" s="8">
        <v>1</v>
      </c>
      <c r="AM634" s="8">
        <v>0</v>
      </c>
      <c r="AN634" s="8">
        <v>0</v>
      </c>
      <c r="AO634" s="8">
        <v>0</v>
      </c>
      <c r="AP634" s="8">
        <v>0</v>
      </c>
      <c r="AQ634" s="8">
        <v>0</v>
      </c>
      <c r="AR634" s="8">
        <v>0</v>
      </c>
      <c r="AS634" s="8">
        <v>0</v>
      </c>
      <c r="AT634" s="8">
        <v>0</v>
      </c>
      <c r="AU634" s="5">
        <v>100</v>
      </c>
      <c r="AV634" s="5">
        <v>100</v>
      </c>
      <c r="AW634" s="5">
        <v>0</v>
      </c>
      <c r="AX634" s="5">
        <v>0</v>
      </c>
      <c r="AY634" s="5">
        <v>0</v>
      </c>
      <c r="AZ634" s="5">
        <v>0</v>
      </c>
      <c r="BA634" s="5">
        <v>0</v>
      </c>
      <c r="BB634" s="5">
        <v>100</v>
      </c>
      <c r="BC634" s="5">
        <v>0</v>
      </c>
      <c r="BD634" s="5">
        <v>0</v>
      </c>
      <c r="BE634" s="5">
        <v>100</v>
      </c>
      <c r="BF634" s="5">
        <v>80</v>
      </c>
      <c r="BG634" s="5">
        <v>100</v>
      </c>
      <c r="BH634" s="5">
        <v>0</v>
      </c>
      <c r="BI634" s="5">
        <v>0</v>
      </c>
      <c r="BJ634" s="5">
        <v>0</v>
      </c>
      <c r="BK634" s="5">
        <v>0</v>
      </c>
      <c r="BL634" s="5">
        <v>100</v>
      </c>
      <c r="BM634" s="5">
        <v>100</v>
      </c>
      <c r="BN634" s="5">
        <v>4</v>
      </c>
      <c r="BO634" s="5" t="s">
        <v>97</v>
      </c>
      <c r="BP634" s="5" t="s">
        <v>96</v>
      </c>
      <c r="BQ634" s="5">
        <v>2</v>
      </c>
      <c r="BR634" s="6" t="s">
        <v>97</v>
      </c>
      <c r="BS634" s="6" t="s">
        <v>97</v>
      </c>
      <c r="BT634" s="6" t="s">
        <v>97</v>
      </c>
      <c r="BU634" s="6" t="s">
        <v>97</v>
      </c>
      <c r="BV634" s="6" t="s">
        <v>97</v>
      </c>
      <c r="BW634" s="5">
        <v>0</v>
      </c>
      <c r="BX634" s="5">
        <v>5</v>
      </c>
      <c r="BY634" s="5">
        <v>5</v>
      </c>
      <c r="BZ634" s="5">
        <v>5</v>
      </c>
      <c r="CA634" s="5">
        <v>7</v>
      </c>
      <c r="CB634" s="6" t="s">
        <v>98</v>
      </c>
      <c r="CC634" s="6" t="s">
        <v>96</v>
      </c>
      <c r="CD634" s="6" t="s">
        <v>96</v>
      </c>
      <c r="CE634" s="6" t="s">
        <v>96</v>
      </c>
      <c r="CF634" s="6" t="s">
        <v>96</v>
      </c>
      <c r="CG634" s="6" t="s">
        <v>97</v>
      </c>
      <c r="CH634" s="6" t="s">
        <v>97</v>
      </c>
      <c r="CI634" s="6" t="s">
        <v>97</v>
      </c>
      <c r="CJ634" s="5">
        <v>3</v>
      </c>
      <c r="CK634" s="5">
        <v>3</v>
      </c>
      <c r="CL634" s="5">
        <v>3</v>
      </c>
      <c r="CM634" s="5">
        <v>1</v>
      </c>
      <c r="CN634" s="5">
        <v>3</v>
      </c>
      <c r="CO634" s="5">
        <v>3</v>
      </c>
    </row>
    <row r="635" spans="1:404" x14ac:dyDescent="0.3">
      <c r="A635" s="2" t="s">
        <v>849</v>
      </c>
      <c r="B635" s="2" t="s">
        <v>908</v>
      </c>
      <c r="C635" s="2" t="s">
        <v>928</v>
      </c>
      <c r="D635" s="2" t="s">
        <v>929</v>
      </c>
      <c r="E635" s="6" t="s">
        <v>102</v>
      </c>
      <c r="F635" s="5">
        <v>113</v>
      </c>
      <c r="G635" s="5">
        <v>12</v>
      </c>
      <c r="H635" s="5">
        <v>0</v>
      </c>
      <c r="I635" s="5">
        <v>0</v>
      </c>
      <c r="J635" s="5">
        <v>11</v>
      </c>
      <c r="K635" s="5">
        <v>0</v>
      </c>
      <c r="L635" s="5">
        <v>0</v>
      </c>
      <c r="M635" s="5">
        <v>0</v>
      </c>
      <c r="N635" s="5">
        <v>1</v>
      </c>
      <c r="O635" s="5">
        <v>0</v>
      </c>
      <c r="P635" s="5">
        <v>0</v>
      </c>
      <c r="Q635" s="5">
        <v>0</v>
      </c>
      <c r="R635" s="5">
        <v>107</v>
      </c>
      <c r="S635" s="5">
        <v>0</v>
      </c>
      <c r="T635" s="5">
        <v>0</v>
      </c>
      <c r="U635" s="5">
        <v>0</v>
      </c>
      <c r="V635" s="5">
        <v>6</v>
      </c>
      <c r="W635" s="5">
        <v>0</v>
      </c>
      <c r="X635" s="5">
        <v>0</v>
      </c>
      <c r="Y635" s="5">
        <v>0</v>
      </c>
      <c r="Z635" s="5">
        <v>0</v>
      </c>
      <c r="AA635" s="6" t="s">
        <v>97</v>
      </c>
      <c r="AB635" s="6" t="s">
        <v>97</v>
      </c>
      <c r="AC635" s="7"/>
      <c r="AD635" s="7"/>
      <c r="AE635" s="7"/>
      <c r="AF635" s="7"/>
      <c r="AG635" s="7"/>
      <c r="AH635" s="7"/>
      <c r="AI635" s="6" t="s">
        <v>96</v>
      </c>
      <c r="AJ635" s="5"/>
      <c r="AK635" s="8">
        <v>0.98</v>
      </c>
      <c r="AL635" s="8">
        <v>0</v>
      </c>
      <c r="AM635" s="8">
        <v>0.02</v>
      </c>
      <c r="AN635" s="8">
        <v>0</v>
      </c>
      <c r="AO635" s="8">
        <v>0</v>
      </c>
      <c r="AP635" s="8">
        <v>0</v>
      </c>
      <c r="AQ635" s="8">
        <v>0</v>
      </c>
      <c r="AR635" s="8">
        <v>0</v>
      </c>
      <c r="AS635" s="8">
        <v>0</v>
      </c>
      <c r="AT635" s="8">
        <v>0</v>
      </c>
      <c r="AU635" s="5">
        <v>100</v>
      </c>
      <c r="AV635" s="5">
        <v>85</v>
      </c>
      <c r="AW635" s="5">
        <v>0</v>
      </c>
      <c r="AX635" s="5">
        <v>0</v>
      </c>
      <c r="AY635" s="5">
        <v>15</v>
      </c>
      <c r="AZ635" s="5">
        <v>100</v>
      </c>
      <c r="BA635" s="5">
        <v>70</v>
      </c>
      <c r="BB635" s="5">
        <v>0</v>
      </c>
      <c r="BC635" s="5">
        <v>0</v>
      </c>
      <c r="BD635" s="5">
        <v>30</v>
      </c>
      <c r="BE635" s="5">
        <v>100</v>
      </c>
      <c r="BF635" s="5">
        <v>95</v>
      </c>
      <c r="BG635" s="5">
        <v>100</v>
      </c>
      <c r="BH635" s="5">
        <v>100</v>
      </c>
      <c r="BI635" s="5">
        <v>80</v>
      </c>
      <c r="BJ635" s="5">
        <v>0</v>
      </c>
      <c r="BK635" s="5">
        <v>80</v>
      </c>
      <c r="BL635" s="5">
        <v>20</v>
      </c>
      <c r="BM635" s="5">
        <v>75</v>
      </c>
      <c r="BN635" s="5">
        <v>2</v>
      </c>
      <c r="BO635" s="5" t="s">
        <v>96</v>
      </c>
      <c r="BP635" s="5" t="s">
        <v>96</v>
      </c>
      <c r="BQ635" s="5">
        <v>2</v>
      </c>
      <c r="BR635" s="6" t="s">
        <v>97</v>
      </c>
      <c r="BS635" s="6" t="s">
        <v>97</v>
      </c>
      <c r="BT635" s="6" t="s">
        <v>97</v>
      </c>
      <c r="BU635" s="6" t="s">
        <v>96</v>
      </c>
      <c r="BV635" s="6" t="s">
        <v>96</v>
      </c>
      <c r="BW635" s="5">
        <v>0</v>
      </c>
      <c r="BX635" s="5">
        <v>1</v>
      </c>
      <c r="BY635" s="5">
        <v>4</v>
      </c>
      <c r="BZ635" s="5">
        <v>14</v>
      </c>
      <c r="CA635" s="5">
        <v>4</v>
      </c>
      <c r="CB635" s="6" t="s">
        <v>98</v>
      </c>
      <c r="CC635" s="6" t="s">
        <v>98</v>
      </c>
      <c r="CD635" s="6" t="s">
        <v>96</v>
      </c>
      <c r="CE635" s="6" t="s">
        <v>96</v>
      </c>
      <c r="CF635" s="6" t="s">
        <v>96</v>
      </c>
      <c r="CG635" s="6" t="s">
        <v>96</v>
      </c>
      <c r="CH635" s="6" t="s">
        <v>97</v>
      </c>
      <c r="CI635" s="6" t="s">
        <v>96</v>
      </c>
      <c r="CJ635" s="5">
        <v>4</v>
      </c>
      <c r="CK635" s="5">
        <v>4</v>
      </c>
      <c r="CL635" s="5">
        <v>4</v>
      </c>
      <c r="CM635" s="5">
        <v>0</v>
      </c>
      <c r="CN635" s="5">
        <v>14</v>
      </c>
      <c r="CO635" s="5">
        <v>0</v>
      </c>
    </row>
    <row r="636" spans="1:404" x14ac:dyDescent="0.3">
      <c r="A636" s="2" t="s">
        <v>849</v>
      </c>
      <c r="B636" s="2" t="s">
        <v>908</v>
      </c>
      <c r="C636" s="2" t="s">
        <v>930</v>
      </c>
      <c r="D636" s="2" t="s">
        <v>931</v>
      </c>
      <c r="E636" s="6" t="s">
        <v>102</v>
      </c>
      <c r="F636" s="5">
        <v>61</v>
      </c>
      <c r="G636" s="5">
        <v>7</v>
      </c>
      <c r="H636" s="5">
        <v>0</v>
      </c>
      <c r="I636" s="5">
        <v>0</v>
      </c>
      <c r="J636" s="5">
        <v>6</v>
      </c>
      <c r="K636" s="5">
        <v>0</v>
      </c>
      <c r="L636" s="5">
        <v>0</v>
      </c>
      <c r="M636" s="5">
        <v>1</v>
      </c>
      <c r="N636" s="5">
        <v>0</v>
      </c>
      <c r="O636" s="5">
        <v>0</v>
      </c>
      <c r="P636" s="5">
        <v>0</v>
      </c>
      <c r="Q636" s="5">
        <v>0</v>
      </c>
      <c r="R636" s="5">
        <v>51</v>
      </c>
      <c r="S636" s="5">
        <v>0</v>
      </c>
      <c r="T636" s="5">
        <v>0</v>
      </c>
      <c r="U636" s="5">
        <v>10</v>
      </c>
      <c r="V636" s="5">
        <v>0</v>
      </c>
      <c r="W636" s="5">
        <v>0</v>
      </c>
      <c r="X636" s="5">
        <v>0</v>
      </c>
      <c r="Y636" s="5">
        <v>0</v>
      </c>
      <c r="Z636" s="5">
        <v>0</v>
      </c>
      <c r="AA636" s="6" t="s">
        <v>96</v>
      </c>
      <c r="AB636" s="6" t="s">
        <v>97</v>
      </c>
      <c r="AC636" s="6" t="s">
        <v>96</v>
      </c>
      <c r="AD636" s="7"/>
      <c r="AE636" s="7"/>
      <c r="AF636" s="7"/>
      <c r="AG636" s="7"/>
      <c r="AH636" s="7"/>
      <c r="AI636" s="7"/>
      <c r="AJ636" s="5"/>
      <c r="AK636" s="8">
        <v>0.6</v>
      </c>
      <c r="AL636" s="8">
        <v>0</v>
      </c>
      <c r="AM636" s="8">
        <v>0.18</v>
      </c>
      <c r="AN636" s="8">
        <v>0</v>
      </c>
      <c r="AO636" s="8">
        <v>0</v>
      </c>
      <c r="AP636" s="8">
        <v>0</v>
      </c>
      <c r="AQ636" s="8">
        <v>0.22</v>
      </c>
      <c r="AR636" s="8">
        <v>0</v>
      </c>
      <c r="AS636" s="8">
        <v>0</v>
      </c>
      <c r="AT636" s="8">
        <v>0</v>
      </c>
      <c r="AU636" s="5">
        <v>100</v>
      </c>
      <c r="AV636" s="5">
        <v>80</v>
      </c>
      <c r="AW636" s="5">
        <v>20</v>
      </c>
      <c r="AX636" s="5">
        <v>0</v>
      </c>
      <c r="AY636" s="5">
        <v>0</v>
      </c>
      <c r="AZ636" s="5">
        <v>0</v>
      </c>
      <c r="BA636" s="5">
        <v>0</v>
      </c>
      <c r="BB636" s="5">
        <v>0</v>
      </c>
      <c r="BC636" s="5">
        <v>0</v>
      </c>
      <c r="BD636" s="5">
        <v>100</v>
      </c>
      <c r="BE636" s="5">
        <v>100</v>
      </c>
      <c r="BF636" s="5">
        <v>98</v>
      </c>
      <c r="BG636" s="5">
        <v>100</v>
      </c>
      <c r="BH636" s="5">
        <v>100</v>
      </c>
      <c r="BI636" s="5">
        <v>0</v>
      </c>
      <c r="BJ636" s="5">
        <v>0</v>
      </c>
      <c r="BK636" s="5">
        <v>0</v>
      </c>
      <c r="BL636" s="5">
        <v>100</v>
      </c>
      <c r="BM636" s="5">
        <v>100</v>
      </c>
      <c r="BN636" s="5">
        <v>2</v>
      </c>
      <c r="BO636" s="5" t="s">
        <v>97</v>
      </c>
      <c r="BP636" s="5" t="s">
        <v>97</v>
      </c>
      <c r="BQ636" s="5" t="s">
        <v>98</v>
      </c>
      <c r="BR636" s="6" t="s">
        <v>96</v>
      </c>
      <c r="BS636" s="6" t="s">
        <v>97</v>
      </c>
      <c r="BT636" s="6" t="s">
        <v>97</v>
      </c>
      <c r="BU636" s="6" t="s">
        <v>97</v>
      </c>
      <c r="BV636" s="6" t="s">
        <v>97</v>
      </c>
      <c r="BW636" s="5">
        <v>2</v>
      </c>
      <c r="BX636" s="5">
        <v>2</v>
      </c>
      <c r="BY636" s="5">
        <v>6</v>
      </c>
      <c r="BZ636" s="5">
        <v>5</v>
      </c>
      <c r="CA636" s="5">
        <v>5</v>
      </c>
      <c r="CB636" s="6" t="s">
        <v>97</v>
      </c>
      <c r="CC636" s="6" t="s">
        <v>96</v>
      </c>
      <c r="CD636" s="6" t="s">
        <v>96</v>
      </c>
      <c r="CE636" s="6" t="s">
        <v>96</v>
      </c>
      <c r="CF636" s="6" t="s">
        <v>96</v>
      </c>
      <c r="CG636" s="6" t="s">
        <v>96</v>
      </c>
      <c r="CH636" s="6" t="s">
        <v>96</v>
      </c>
      <c r="CI636" s="7" t="s">
        <v>98</v>
      </c>
      <c r="CJ636" s="5">
        <v>5</v>
      </c>
      <c r="CK636" s="5">
        <v>5</v>
      </c>
      <c r="CL636" s="5">
        <v>5</v>
      </c>
      <c r="CM636" s="5">
        <v>0</v>
      </c>
      <c r="CN636" s="5">
        <v>6</v>
      </c>
      <c r="CO636" s="5">
        <v>2</v>
      </c>
    </row>
    <row r="637" spans="1:404" x14ac:dyDescent="0.3">
      <c r="A637" s="2" t="s">
        <v>849</v>
      </c>
      <c r="B637" s="2" t="s">
        <v>908</v>
      </c>
      <c r="C637" s="2" t="s">
        <v>932</v>
      </c>
      <c r="D637" s="2" t="s">
        <v>933</v>
      </c>
      <c r="E637" s="6" t="s">
        <v>95</v>
      </c>
      <c r="F637" s="6">
        <v>118</v>
      </c>
      <c r="G637" s="5">
        <v>15</v>
      </c>
      <c r="H637" s="5">
        <v>0</v>
      </c>
      <c r="I637" s="5">
        <v>0</v>
      </c>
      <c r="J637" s="6">
        <v>5</v>
      </c>
      <c r="K637" s="6">
        <v>10</v>
      </c>
      <c r="L637" s="5">
        <v>0</v>
      </c>
      <c r="M637" s="5">
        <v>0</v>
      </c>
      <c r="N637" s="5">
        <v>0</v>
      </c>
      <c r="O637" s="5">
        <v>0</v>
      </c>
      <c r="P637" s="5">
        <v>0</v>
      </c>
      <c r="Q637" s="5">
        <v>0</v>
      </c>
      <c r="R637" s="6">
        <v>40</v>
      </c>
      <c r="S637" s="6">
        <v>78</v>
      </c>
      <c r="T637" s="5">
        <v>0</v>
      </c>
      <c r="U637" s="5">
        <v>0</v>
      </c>
      <c r="V637" s="5">
        <v>0</v>
      </c>
      <c r="W637" s="5">
        <v>0</v>
      </c>
      <c r="X637" s="5">
        <v>0</v>
      </c>
      <c r="Y637" s="6">
        <v>0</v>
      </c>
      <c r="Z637" s="6">
        <v>0</v>
      </c>
      <c r="AA637" s="6" t="s">
        <v>96</v>
      </c>
      <c r="AB637" s="6" t="s">
        <v>96</v>
      </c>
      <c r="AC637" s="6"/>
      <c r="AD637" s="6"/>
      <c r="AE637" s="6"/>
      <c r="AF637" s="6"/>
      <c r="AG637" s="6"/>
      <c r="AH637" s="6"/>
      <c r="AI637" s="6" t="s">
        <v>96</v>
      </c>
      <c r="AJ637" s="5"/>
      <c r="AK637" s="8">
        <v>0.3</v>
      </c>
      <c r="AL637" s="8">
        <v>0</v>
      </c>
      <c r="AM637" s="8">
        <v>0.3</v>
      </c>
      <c r="AN637" s="8">
        <v>0</v>
      </c>
      <c r="AO637" s="8">
        <v>0</v>
      </c>
      <c r="AP637" s="8">
        <v>0.3</v>
      </c>
      <c r="AQ637" s="8">
        <v>0</v>
      </c>
      <c r="AR637" s="8">
        <v>0</v>
      </c>
      <c r="AS637" s="8">
        <v>0.1</v>
      </c>
      <c r="AT637" s="8">
        <v>0</v>
      </c>
      <c r="AU637" s="5">
        <v>100</v>
      </c>
      <c r="AV637" s="5">
        <v>20</v>
      </c>
      <c r="AW637" s="5">
        <v>50</v>
      </c>
      <c r="AX637" s="5">
        <v>30</v>
      </c>
      <c r="AY637" s="5">
        <v>0</v>
      </c>
      <c r="AZ637" s="5">
        <v>0</v>
      </c>
      <c r="BA637" s="5">
        <v>0</v>
      </c>
      <c r="BB637" s="5">
        <v>30</v>
      </c>
      <c r="BC637" s="5">
        <v>0</v>
      </c>
      <c r="BD637" s="5">
        <v>70</v>
      </c>
      <c r="BE637" s="5">
        <v>100</v>
      </c>
      <c r="BF637" s="5">
        <v>100</v>
      </c>
      <c r="BG637" s="5">
        <v>100</v>
      </c>
      <c r="BH637" s="5">
        <v>100</v>
      </c>
      <c r="BI637" s="5">
        <v>50</v>
      </c>
      <c r="BJ637" s="5">
        <v>0</v>
      </c>
      <c r="BK637" s="5">
        <v>50</v>
      </c>
      <c r="BL637" s="5">
        <v>50</v>
      </c>
      <c r="BM637" s="5">
        <v>100</v>
      </c>
      <c r="BN637" s="5">
        <v>2</v>
      </c>
      <c r="BO637" s="6" t="s">
        <v>96</v>
      </c>
      <c r="BP637" s="5" t="s">
        <v>97</v>
      </c>
      <c r="BQ637" s="5" t="s">
        <v>98</v>
      </c>
      <c r="BR637" s="6" t="s">
        <v>96</v>
      </c>
      <c r="BS637" s="5" t="s">
        <v>97</v>
      </c>
      <c r="BT637" s="5" t="s">
        <v>97</v>
      </c>
      <c r="BU637" s="6" t="s">
        <v>96</v>
      </c>
      <c r="BV637" s="6" t="s">
        <v>96</v>
      </c>
      <c r="BW637" s="5">
        <v>0.2</v>
      </c>
      <c r="BX637" s="5">
        <v>0</v>
      </c>
      <c r="BY637" s="5">
        <v>0.8</v>
      </c>
      <c r="BZ637" s="5">
        <v>14</v>
      </c>
      <c r="CA637" s="5">
        <v>14</v>
      </c>
      <c r="CB637" s="6" t="s">
        <v>97</v>
      </c>
      <c r="CC637" s="6" t="s">
        <v>98</v>
      </c>
      <c r="CD637" s="6" t="s">
        <v>97</v>
      </c>
      <c r="CE637" s="6" t="s">
        <v>97</v>
      </c>
      <c r="CF637" s="6" t="s">
        <v>96</v>
      </c>
      <c r="CG637" s="6" t="s">
        <v>98</v>
      </c>
      <c r="CH637" s="6" t="s">
        <v>96</v>
      </c>
      <c r="CI637" s="6" t="s">
        <v>97</v>
      </c>
      <c r="CJ637" s="5">
        <v>1</v>
      </c>
      <c r="CK637" s="5">
        <v>3</v>
      </c>
      <c r="CL637" s="5">
        <v>20</v>
      </c>
      <c r="CM637" s="5">
        <v>0.3</v>
      </c>
      <c r="CN637" s="5">
        <v>10</v>
      </c>
      <c r="CO637" s="5">
        <v>1</v>
      </c>
    </row>
    <row r="638" spans="1:404" x14ac:dyDescent="0.3">
      <c r="A638" s="2" t="s">
        <v>849</v>
      </c>
      <c r="B638" s="2" t="s">
        <v>908</v>
      </c>
      <c r="C638" s="2" t="s">
        <v>934</v>
      </c>
      <c r="D638" s="2" t="s">
        <v>108</v>
      </c>
      <c r="E638" s="6" t="s">
        <v>102</v>
      </c>
      <c r="F638" s="5">
        <v>95</v>
      </c>
      <c r="G638" s="5">
        <v>15</v>
      </c>
      <c r="H638" s="5">
        <v>0</v>
      </c>
      <c r="I638" s="5">
        <v>0</v>
      </c>
      <c r="J638" s="5">
        <v>14</v>
      </c>
      <c r="K638" s="5">
        <v>1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95</v>
      </c>
      <c r="S638" s="5">
        <v>0</v>
      </c>
      <c r="T638" s="5">
        <v>0</v>
      </c>
      <c r="U638" s="5">
        <v>0</v>
      </c>
      <c r="V638" s="5">
        <v>0</v>
      </c>
      <c r="W638" s="5">
        <v>0</v>
      </c>
      <c r="X638" s="5">
        <v>0</v>
      </c>
      <c r="Y638" s="5">
        <v>1</v>
      </c>
      <c r="Z638" s="5">
        <v>3</v>
      </c>
      <c r="AA638" s="6" t="s">
        <v>96</v>
      </c>
      <c r="AB638" s="6" t="s">
        <v>97</v>
      </c>
      <c r="AC638" s="7"/>
      <c r="AD638" s="7"/>
      <c r="AE638" s="7"/>
      <c r="AF638" s="7"/>
      <c r="AG638" s="7"/>
      <c r="AH638" s="7"/>
      <c r="AI638" s="6" t="s">
        <v>96</v>
      </c>
      <c r="AJ638" s="5"/>
      <c r="AK638" s="8">
        <v>0.85</v>
      </c>
      <c r="AL638" s="8">
        <v>0</v>
      </c>
      <c r="AM638" s="8">
        <v>0.15</v>
      </c>
      <c r="AN638" s="8">
        <v>0</v>
      </c>
      <c r="AO638" s="8">
        <v>0</v>
      </c>
      <c r="AP638" s="8">
        <v>0</v>
      </c>
      <c r="AQ638" s="8">
        <v>0</v>
      </c>
      <c r="AR638" s="8">
        <v>0</v>
      </c>
      <c r="AS638" s="8">
        <v>0</v>
      </c>
      <c r="AT638" s="8">
        <v>0</v>
      </c>
      <c r="AU638" s="5">
        <v>100</v>
      </c>
      <c r="AV638" s="5">
        <v>60</v>
      </c>
      <c r="AW638" s="5">
        <v>40</v>
      </c>
      <c r="AX638" s="5">
        <v>0</v>
      </c>
      <c r="AY638" s="5">
        <v>0</v>
      </c>
      <c r="AZ638" s="5">
        <v>0</v>
      </c>
      <c r="BA638" s="5">
        <v>0</v>
      </c>
      <c r="BB638" s="5">
        <v>100</v>
      </c>
      <c r="BC638" s="5">
        <v>0</v>
      </c>
      <c r="BD638" s="5">
        <v>0</v>
      </c>
      <c r="BE638" s="5">
        <v>100</v>
      </c>
      <c r="BF638" s="5">
        <v>100</v>
      </c>
      <c r="BG638" s="5">
        <v>100</v>
      </c>
      <c r="BH638" s="5">
        <v>100</v>
      </c>
      <c r="BI638" s="5">
        <v>90</v>
      </c>
      <c r="BJ638" s="5">
        <v>0</v>
      </c>
      <c r="BK638" s="5">
        <v>90</v>
      </c>
      <c r="BL638" s="5">
        <v>0</v>
      </c>
      <c r="BM638" s="5">
        <v>90</v>
      </c>
      <c r="BN638" s="5">
        <v>2</v>
      </c>
      <c r="BO638" s="5" t="s">
        <v>96</v>
      </c>
      <c r="BP638" s="5" t="s">
        <v>97</v>
      </c>
      <c r="BQ638" s="5" t="s">
        <v>98</v>
      </c>
      <c r="BR638" s="6" t="s">
        <v>97</v>
      </c>
      <c r="BS638" s="6" t="s">
        <v>97</v>
      </c>
      <c r="BT638" s="6" t="s">
        <v>97</v>
      </c>
      <c r="BU638" s="6" t="s">
        <v>97</v>
      </c>
      <c r="BV638" s="6" t="s">
        <v>97</v>
      </c>
      <c r="BW638" s="5">
        <v>0.5</v>
      </c>
      <c r="BX638" s="5">
        <v>1</v>
      </c>
      <c r="BY638" s="5">
        <v>1</v>
      </c>
      <c r="BZ638" s="5">
        <v>10</v>
      </c>
      <c r="CA638" s="5">
        <v>10</v>
      </c>
      <c r="CB638" s="6" t="s">
        <v>98</v>
      </c>
      <c r="CC638" s="6" t="s">
        <v>98</v>
      </c>
      <c r="CD638" s="6" t="s">
        <v>98</v>
      </c>
      <c r="CE638" s="6" t="s">
        <v>98</v>
      </c>
      <c r="CF638" s="6" t="s">
        <v>98</v>
      </c>
      <c r="CG638" s="6" t="s">
        <v>98</v>
      </c>
      <c r="CH638" s="6" t="s">
        <v>96</v>
      </c>
      <c r="CI638" s="6" t="s">
        <v>98</v>
      </c>
      <c r="CJ638" s="5">
        <v>0.5</v>
      </c>
      <c r="CK638" s="5">
        <v>4</v>
      </c>
      <c r="CL638" s="5">
        <v>0.5</v>
      </c>
      <c r="CM638" s="5">
        <v>0.5</v>
      </c>
      <c r="CN638" s="5">
        <v>0.6</v>
      </c>
      <c r="CO638" s="5">
        <v>0.2</v>
      </c>
    </row>
    <row r="639" spans="1:404" x14ac:dyDescent="0.3">
      <c r="A639" s="2" t="s">
        <v>849</v>
      </c>
      <c r="B639" s="2" t="s">
        <v>908</v>
      </c>
      <c r="C639" s="2" t="s">
        <v>935</v>
      </c>
      <c r="D639" s="2" t="s">
        <v>936</v>
      </c>
      <c r="E639" s="6" t="s">
        <v>102</v>
      </c>
      <c r="F639" s="5">
        <v>60</v>
      </c>
      <c r="G639" s="5">
        <v>4</v>
      </c>
      <c r="H639" s="5">
        <v>0</v>
      </c>
      <c r="I639" s="5">
        <v>0</v>
      </c>
      <c r="J639" s="5">
        <v>4</v>
      </c>
      <c r="K639" s="5">
        <v>0</v>
      </c>
      <c r="L639" s="5">
        <v>0</v>
      </c>
      <c r="M639" s="5">
        <v>0</v>
      </c>
      <c r="N639" s="5">
        <v>0</v>
      </c>
      <c r="O639" s="5">
        <v>0</v>
      </c>
      <c r="P639" s="5">
        <v>0</v>
      </c>
      <c r="Q639" s="5">
        <v>0</v>
      </c>
      <c r="R639" s="5">
        <v>60</v>
      </c>
      <c r="S639" s="5">
        <v>0</v>
      </c>
      <c r="T639" s="5">
        <v>0</v>
      </c>
      <c r="U639" s="5">
        <v>0</v>
      </c>
      <c r="V639" s="5">
        <v>0</v>
      </c>
      <c r="W639" s="5">
        <v>0</v>
      </c>
      <c r="X639" s="5">
        <v>0</v>
      </c>
      <c r="Y639" s="5">
        <v>0</v>
      </c>
      <c r="Z639" s="5">
        <v>0</v>
      </c>
      <c r="AA639" s="6" t="s">
        <v>96</v>
      </c>
      <c r="AB639" s="6" t="s">
        <v>97</v>
      </c>
      <c r="AC639" s="7"/>
      <c r="AD639" s="7"/>
      <c r="AE639" s="7"/>
      <c r="AF639" s="7"/>
      <c r="AG639" s="7"/>
      <c r="AH639" s="7"/>
      <c r="AI639" s="6" t="s">
        <v>96</v>
      </c>
      <c r="AJ639" s="5"/>
      <c r="AK639" s="8">
        <v>0.8</v>
      </c>
      <c r="AL639" s="8">
        <v>0.2</v>
      </c>
      <c r="AM639" s="8">
        <v>0</v>
      </c>
      <c r="AN639" s="8">
        <v>0</v>
      </c>
      <c r="AO639" s="8">
        <v>0</v>
      </c>
      <c r="AP639" s="8">
        <v>0</v>
      </c>
      <c r="AQ639" s="8">
        <v>0</v>
      </c>
      <c r="AR639" s="8">
        <v>0</v>
      </c>
      <c r="AS639" s="8">
        <v>0</v>
      </c>
      <c r="AT639" s="8">
        <v>0</v>
      </c>
      <c r="AU639" s="5">
        <v>100</v>
      </c>
      <c r="AV639" s="5">
        <v>100</v>
      </c>
      <c r="AW639" s="5">
        <v>0</v>
      </c>
      <c r="AX639" s="5">
        <v>0</v>
      </c>
      <c r="AY639" s="5">
        <v>0</v>
      </c>
      <c r="AZ639" s="5">
        <v>100</v>
      </c>
      <c r="BA639" s="5">
        <v>100</v>
      </c>
      <c r="BB639" s="5">
        <v>0</v>
      </c>
      <c r="BC639" s="5">
        <v>0</v>
      </c>
      <c r="BD639" s="5">
        <v>0</v>
      </c>
      <c r="BE639" s="5">
        <v>100</v>
      </c>
      <c r="BF639" s="5">
        <v>100</v>
      </c>
      <c r="BG639" s="5">
        <v>100</v>
      </c>
      <c r="BH639" s="5">
        <v>100</v>
      </c>
      <c r="BI639" s="5">
        <v>100</v>
      </c>
      <c r="BJ639" s="5">
        <v>0</v>
      </c>
      <c r="BK639" s="5">
        <v>100</v>
      </c>
      <c r="BL639" s="5">
        <v>0</v>
      </c>
      <c r="BM639" s="5">
        <v>100</v>
      </c>
      <c r="BN639" s="5">
        <v>2</v>
      </c>
      <c r="BO639" s="5" t="s">
        <v>96</v>
      </c>
      <c r="BP639" s="5" t="s">
        <v>97</v>
      </c>
      <c r="BQ639" s="5" t="s">
        <v>98</v>
      </c>
      <c r="BR639" s="6" t="s">
        <v>97</v>
      </c>
      <c r="BS639" s="6" t="s">
        <v>97</v>
      </c>
      <c r="BT639" s="6" t="s">
        <v>97</v>
      </c>
      <c r="BU639" s="6" t="s">
        <v>97</v>
      </c>
      <c r="BV639" s="6" t="s">
        <v>97</v>
      </c>
      <c r="BW639" s="5">
        <v>1</v>
      </c>
      <c r="BX639" s="5">
        <v>1</v>
      </c>
      <c r="BY639" s="5">
        <v>7</v>
      </c>
      <c r="BZ639" s="5">
        <v>16</v>
      </c>
      <c r="CA639" s="5">
        <v>14</v>
      </c>
      <c r="CB639" s="6" t="s">
        <v>96</v>
      </c>
      <c r="CC639" s="6" t="s">
        <v>96</v>
      </c>
      <c r="CD639" s="6" t="s">
        <v>96</v>
      </c>
      <c r="CE639" s="6" t="s">
        <v>96</v>
      </c>
      <c r="CF639" s="6" t="s">
        <v>96</v>
      </c>
      <c r="CG639" s="6" t="s">
        <v>96</v>
      </c>
      <c r="CH639" s="6" t="s">
        <v>96</v>
      </c>
      <c r="CI639" s="7" t="s">
        <v>98</v>
      </c>
      <c r="CJ639" s="5">
        <v>7</v>
      </c>
      <c r="CK639" s="5">
        <v>7</v>
      </c>
      <c r="CL639" s="5">
        <v>7</v>
      </c>
      <c r="CM639" s="5">
        <v>0</v>
      </c>
      <c r="CN639" s="5">
        <v>12</v>
      </c>
      <c r="CO639" s="5">
        <v>0</v>
      </c>
    </row>
    <row r="640" spans="1:404" x14ac:dyDescent="0.3">
      <c r="A640" s="2" t="s">
        <v>849</v>
      </c>
      <c r="B640" s="2" t="s">
        <v>937</v>
      </c>
      <c r="C640" s="2" t="s">
        <v>938</v>
      </c>
      <c r="D640" s="2" t="s">
        <v>108</v>
      </c>
      <c r="E640" s="6" t="s">
        <v>95</v>
      </c>
      <c r="F640" s="5">
        <v>100</v>
      </c>
      <c r="G640" s="5">
        <v>20</v>
      </c>
      <c r="H640" s="5">
        <v>1</v>
      </c>
      <c r="I640" s="5">
        <v>20</v>
      </c>
      <c r="J640" s="5">
        <v>0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100</v>
      </c>
      <c r="R640" s="5">
        <v>0</v>
      </c>
      <c r="S640" s="5">
        <v>0</v>
      </c>
      <c r="T640" s="5">
        <v>0</v>
      </c>
      <c r="U640" s="5">
        <v>0</v>
      </c>
      <c r="V640" s="5">
        <v>0</v>
      </c>
      <c r="W640" s="5">
        <v>0</v>
      </c>
      <c r="X640" s="5">
        <v>0</v>
      </c>
      <c r="Y640" s="5">
        <v>2</v>
      </c>
      <c r="Z640" s="5">
        <v>6</v>
      </c>
      <c r="AA640" s="6" t="s">
        <v>96</v>
      </c>
      <c r="AB640" s="6" t="s">
        <v>96</v>
      </c>
      <c r="AC640" s="7"/>
      <c r="AD640" s="7"/>
      <c r="AE640" s="7"/>
      <c r="AF640" s="7"/>
      <c r="AG640" s="7"/>
      <c r="AH640" s="7"/>
      <c r="AI640" s="6" t="s">
        <v>96</v>
      </c>
      <c r="AJ640" s="5"/>
      <c r="AK640" s="8">
        <v>0.5</v>
      </c>
      <c r="AL640" s="8">
        <v>0</v>
      </c>
      <c r="AM640" s="8">
        <v>0</v>
      </c>
      <c r="AN640" s="8">
        <v>0</v>
      </c>
      <c r="AO640" s="8">
        <v>0</v>
      </c>
      <c r="AP640" s="8">
        <v>0</v>
      </c>
      <c r="AQ640" s="8">
        <v>0.5</v>
      </c>
      <c r="AR640" s="8">
        <v>0</v>
      </c>
      <c r="AS640" s="8">
        <v>0</v>
      </c>
      <c r="AT640" s="8">
        <v>0</v>
      </c>
      <c r="AU640" s="5">
        <v>100</v>
      </c>
      <c r="AV640" s="5">
        <v>10</v>
      </c>
      <c r="AW640" s="5">
        <v>90</v>
      </c>
      <c r="AX640" s="5">
        <v>0</v>
      </c>
      <c r="AY640" s="5">
        <v>0</v>
      </c>
      <c r="AZ640" s="5">
        <v>0</v>
      </c>
      <c r="BA640" s="5">
        <v>0</v>
      </c>
      <c r="BB640" s="5">
        <v>100</v>
      </c>
      <c r="BC640" s="5">
        <v>0</v>
      </c>
      <c r="BD640" s="5">
        <v>0</v>
      </c>
      <c r="BE640" s="5">
        <v>100</v>
      </c>
      <c r="BF640" s="5">
        <v>100</v>
      </c>
      <c r="BG640" s="5">
        <v>100</v>
      </c>
      <c r="BH640" s="5">
        <v>100</v>
      </c>
      <c r="BI640" s="5">
        <v>50</v>
      </c>
      <c r="BJ640" s="5">
        <v>0</v>
      </c>
      <c r="BK640" s="5">
        <v>50</v>
      </c>
      <c r="BL640" s="5">
        <v>50</v>
      </c>
      <c r="BM640" s="5">
        <v>100</v>
      </c>
      <c r="BN640" s="5">
        <v>4</v>
      </c>
      <c r="BO640" s="5" t="s">
        <v>97</v>
      </c>
      <c r="BP640" s="5" t="s">
        <v>97</v>
      </c>
      <c r="BQ640" s="5" t="s">
        <v>98</v>
      </c>
      <c r="BR640" s="6" t="s">
        <v>97</v>
      </c>
      <c r="BS640" s="6" t="s">
        <v>97</v>
      </c>
      <c r="BT640" s="6" t="s">
        <v>97</v>
      </c>
      <c r="BU640" s="6" t="s">
        <v>97</v>
      </c>
      <c r="BV640" s="6" t="s">
        <v>97</v>
      </c>
      <c r="BW640" s="5">
        <v>0</v>
      </c>
      <c r="BX640" s="5">
        <v>6</v>
      </c>
      <c r="BY640" s="5">
        <v>6</v>
      </c>
      <c r="BZ640" s="5">
        <v>22</v>
      </c>
      <c r="CA640" s="5">
        <v>22</v>
      </c>
      <c r="CB640" s="6" t="s">
        <v>98</v>
      </c>
      <c r="CC640" s="6" t="s">
        <v>96</v>
      </c>
      <c r="CD640" s="6" t="s">
        <v>96</v>
      </c>
      <c r="CE640" s="6" t="s">
        <v>96</v>
      </c>
      <c r="CF640" s="6" t="s">
        <v>96</v>
      </c>
      <c r="CG640" s="6" t="s">
        <v>96</v>
      </c>
      <c r="CH640" s="6" t="s">
        <v>96</v>
      </c>
      <c r="CI640" s="6" t="s">
        <v>96</v>
      </c>
      <c r="CJ640" s="5">
        <v>6</v>
      </c>
      <c r="CK640" s="5">
        <v>16</v>
      </c>
      <c r="CL640" s="5">
        <v>16</v>
      </c>
      <c r="CM640" s="5">
        <v>0</v>
      </c>
      <c r="CN640" s="5">
        <v>0</v>
      </c>
      <c r="CO640" s="5">
        <v>0</v>
      </c>
    </row>
    <row r="641" spans="1:404" x14ac:dyDescent="0.3">
      <c r="A641" s="2" t="s">
        <v>849</v>
      </c>
      <c r="B641" s="2" t="s">
        <v>937</v>
      </c>
      <c r="C641" s="2" t="s">
        <v>939</v>
      </c>
      <c r="D641" s="2" t="s">
        <v>940</v>
      </c>
      <c r="E641" s="6" t="s">
        <v>104</v>
      </c>
      <c r="F641" s="5">
        <v>69</v>
      </c>
      <c r="G641" s="5">
        <v>8</v>
      </c>
      <c r="H641" s="5">
        <v>0</v>
      </c>
      <c r="I641" s="5">
        <v>0</v>
      </c>
      <c r="J641" s="5">
        <v>8</v>
      </c>
      <c r="K641" s="5">
        <v>0</v>
      </c>
      <c r="L641" s="5">
        <v>0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5">
        <v>69</v>
      </c>
      <c r="S641" s="5">
        <v>0</v>
      </c>
      <c r="T641" s="5">
        <v>0</v>
      </c>
      <c r="U641" s="5">
        <v>0</v>
      </c>
      <c r="V641" s="5">
        <v>0</v>
      </c>
      <c r="W641" s="5">
        <v>0</v>
      </c>
      <c r="X641" s="5">
        <v>0</v>
      </c>
      <c r="Y641" s="5">
        <v>0</v>
      </c>
      <c r="Z641" s="5">
        <v>0</v>
      </c>
      <c r="AA641" s="6" t="s">
        <v>96</v>
      </c>
      <c r="AB641" s="6" t="s">
        <v>97</v>
      </c>
      <c r="AC641" s="7"/>
      <c r="AD641" s="7"/>
      <c r="AE641" s="9" t="s">
        <v>96</v>
      </c>
      <c r="AF641" s="7"/>
      <c r="AG641" s="7"/>
      <c r="AH641" s="7"/>
      <c r="AI641" s="7"/>
      <c r="AJ641" s="5">
        <v>10000</v>
      </c>
      <c r="AK641" s="8">
        <v>0.3</v>
      </c>
      <c r="AL641" s="8">
        <v>0</v>
      </c>
      <c r="AM641" s="8">
        <v>0</v>
      </c>
      <c r="AN641" s="8">
        <v>0</v>
      </c>
      <c r="AO641" s="8">
        <v>0.7</v>
      </c>
      <c r="AP641" s="8">
        <v>0</v>
      </c>
      <c r="AQ641" s="8">
        <v>0</v>
      </c>
      <c r="AR641" s="8">
        <v>0</v>
      </c>
      <c r="AS641" s="8">
        <v>0</v>
      </c>
      <c r="AT641" s="8">
        <v>0</v>
      </c>
      <c r="AU641" s="5">
        <v>100</v>
      </c>
      <c r="AV641" s="5">
        <v>100</v>
      </c>
      <c r="AW641" s="5">
        <v>0</v>
      </c>
      <c r="AX641" s="5">
        <v>0</v>
      </c>
      <c r="AY641" s="5">
        <v>0</v>
      </c>
      <c r="AZ641" s="5">
        <v>0</v>
      </c>
      <c r="BA641" s="5">
        <v>0</v>
      </c>
      <c r="BB641" s="5">
        <v>0</v>
      </c>
      <c r="BC641" s="5">
        <v>0</v>
      </c>
      <c r="BD641" s="5">
        <v>100</v>
      </c>
      <c r="BE641" s="5">
        <v>100</v>
      </c>
      <c r="BF641" s="5">
        <v>100</v>
      </c>
      <c r="BG641" s="5">
        <v>100</v>
      </c>
      <c r="BH641" s="5">
        <v>70</v>
      </c>
      <c r="BI641" s="5">
        <v>0</v>
      </c>
      <c r="BJ641" s="5">
        <v>0</v>
      </c>
      <c r="BK641" s="5">
        <v>0</v>
      </c>
      <c r="BL641" s="5">
        <v>100</v>
      </c>
      <c r="BM641" s="5">
        <v>20</v>
      </c>
      <c r="BN641" s="5">
        <v>2</v>
      </c>
      <c r="BO641" s="5" t="s">
        <v>96</v>
      </c>
      <c r="BP641" s="5" t="s">
        <v>96</v>
      </c>
      <c r="BQ641" s="5">
        <v>4</v>
      </c>
      <c r="BR641" s="6" t="s">
        <v>97</v>
      </c>
      <c r="BS641" s="6" t="s">
        <v>97</v>
      </c>
      <c r="BT641" s="6" t="s">
        <v>97</v>
      </c>
      <c r="BU641" s="6" t="s">
        <v>97</v>
      </c>
      <c r="BV641" s="6" t="s">
        <v>97</v>
      </c>
      <c r="BW641" s="5">
        <v>10</v>
      </c>
      <c r="BX641" s="5">
        <v>10</v>
      </c>
      <c r="BY641" s="5">
        <v>10</v>
      </c>
      <c r="BZ641" s="5">
        <v>12</v>
      </c>
      <c r="CA641" s="5">
        <v>12</v>
      </c>
      <c r="CB641" s="6" t="s">
        <v>96</v>
      </c>
      <c r="CC641" s="6" t="s">
        <v>96</v>
      </c>
      <c r="CD641" s="6" t="s">
        <v>96</v>
      </c>
      <c r="CE641" s="6" t="s">
        <v>96</v>
      </c>
      <c r="CF641" s="6" t="s">
        <v>96</v>
      </c>
      <c r="CG641" s="6" t="s">
        <v>96</v>
      </c>
      <c r="CH641" s="6" t="s">
        <v>96</v>
      </c>
      <c r="CI641" s="6" t="s">
        <v>97</v>
      </c>
      <c r="CJ641" s="5">
        <v>15</v>
      </c>
      <c r="CK641" s="5">
        <v>15</v>
      </c>
      <c r="CL641" s="5">
        <v>15</v>
      </c>
      <c r="CM641" s="5">
        <v>0</v>
      </c>
      <c r="CN641" s="5">
        <v>0</v>
      </c>
      <c r="CO641" s="5">
        <v>0</v>
      </c>
    </row>
    <row r="642" spans="1:404" x14ac:dyDescent="0.3">
      <c r="A642" s="2" t="s">
        <v>849</v>
      </c>
      <c r="B642" s="2" t="s">
        <v>937</v>
      </c>
      <c r="C642" s="2" t="s">
        <v>941</v>
      </c>
      <c r="D642" s="2" t="s">
        <v>942</v>
      </c>
      <c r="E642" s="6" t="s">
        <v>102</v>
      </c>
      <c r="F642" s="5">
        <v>40</v>
      </c>
      <c r="G642" s="5">
        <v>5</v>
      </c>
      <c r="H642" s="5">
        <v>0</v>
      </c>
      <c r="I642" s="5">
        <v>0</v>
      </c>
      <c r="J642" s="5">
        <v>5</v>
      </c>
      <c r="K642" s="5">
        <v>0</v>
      </c>
      <c r="L642" s="5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40</v>
      </c>
      <c r="S642" s="5">
        <v>0</v>
      </c>
      <c r="T642" s="5">
        <v>0</v>
      </c>
      <c r="U642" s="5">
        <v>0</v>
      </c>
      <c r="V642" s="5">
        <v>0</v>
      </c>
      <c r="W642" s="5">
        <v>0</v>
      </c>
      <c r="X642" s="5">
        <v>0</v>
      </c>
      <c r="Y642" s="5">
        <v>0</v>
      </c>
      <c r="Z642" s="5">
        <v>0</v>
      </c>
      <c r="AA642" s="6" t="s">
        <v>96</v>
      </c>
      <c r="AB642" s="6" t="s">
        <v>96</v>
      </c>
      <c r="AC642" s="7"/>
      <c r="AD642" s="7"/>
      <c r="AE642" s="7"/>
      <c r="AF642" s="7"/>
      <c r="AG642" s="7"/>
      <c r="AH642" s="7"/>
      <c r="AI642" s="6" t="s">
        <v>96</v>
      </c>
      <c r="AJ642" s="5"/>
      <c r="AK642" s="8">
        <v>0.95</v>
      </c>
      <c r="AL642" s="8">
        <v>0.05</v>
      </c>
      <c r="AM642" s="8">
        <v>0</v>
      </c>
      <c r="AN642" s="8">
        <v>0</v>
      </c>
      <c r="AO642" s="8">
        <v>0</v>
      </c>
      <c r="AP642" s="8">
        <v>0</v>
      </c>
      <c r="AQ642" s="8">
        <v>0</v>
      </c>
      <c r="AR642" s="8">
        <v>0</v>
      </c>
      <c r="AS642" s="8">
        <v>0</v>
      </c>
      <c r="AT642" s="8">
        <v>0</v>
      </c>
      <c r="AU642" s="5">
        <v>100</v>
      </c>
      <c r="AV642" s="5">
        <v>20</v>
      </c>
      <c r="AW642" s="5">
        <v>80</v>
      </c>
      <c r="AX642" s="5">
        <v>0</v>
      </c>
      <c r="AY642" s="5">
        <v>0</v>
      </c>
      <c r="AZ642" s="5">
        <v>0</v>
      </c>
      <c r="BA642" s="5">
        <v>0</v>
      </c>
      <c r="BB642" s="5">
        <v>90</v>
      </c>
      <c r="BC642" s="5">
        <v>0</v>
      </c>
      <c r="BD642" s="5">
        <v>10</v>
      </c>
      <c r="BE642" s="5">
        <v>100</v>
      </c>
      <c r="BF642" s="5">
        <v>100</v>
      </c>
      <c r="BG642" s="5">
        <v>100</v>
      </c>
      <c r="BH642" s="5">
        <v>100</v>
      </c>
      <c r="BI642" s="5">
        <v>80</v>
      </c>
      <c r="BJ642" s="5">
        <v>0</v>
      </c>
      <c r="BK642" s="5">
        <v>80</v>
      </c>
      <c r="BL642" s="5">
        <v>20</v>
      </c>
      <c r="BM642" s="5">
        <v>100</v>
      </c>
      <c r="BN642" s="5">
        <v>2</v>
      </c>
      <c r="BO642" s="5" t="s">
        <v>96</v>
      </c>
      <c r="BP642" s="5" t="s">
        <v>97</v>
      </c>
      <c r="BQ642" s="5" t="s">
        <v>98</v>
      </c>
      <c r="BR642" s="6" t="s">
        <v>97</v>
      </c>
      <c r="BS642" s="6" t="s">
        <v>97</v>
      </c>
      <c r="BT642" s="6" t="s">
        <v>97</v>
      </c>
      <c r="BU642" s="6" t="s">
        <v>97</v>
      </c>
      <c r="BV642" s="6" t="s">
        <v>97</v>
      </c>
      <c r="BW642" s="5">
        <v>1</v>
      </c>
      <c r="BX642" s="5">
        <v>1</v>
      </c>
      <c r="BY642" s="5">
        <v>1</v>
      </c>
      <c r="BZ642" s="5">
        <v>8</v>
      </c>
      <c r="CA642" s="5">
        <v>1</v>
      </c>
      <c r="CB642" s="6" t="s">
        <v>98</v>
      </c>
      <c r="CC642" s="6" t="s">
        <v>98</v>
      </c>
      <c r="CD642" s="6" t="s">
        <v>98</v>
      </c>
      <c r="CE642" s="6" t="s">
        <v>96</v>
      </c>
      <c r="CF642" s="6" t="s">
        <v>96</v>
      </c>
      <c r="CG642" s="6" t="s">
        <v>96</v>
      </c>
      <c r="CH642" s="6" t="s">
        <v>97</v>
      </c>
      <c r="CI642" s="7" t="s">
        <v>98</v>
      </c>
      <c r="CJ642" s="5">
        <v>1</v>
      </c>
      <c r="CK642" s="5">
        <v>1</v>
      </c>
      <c r="CL642" s="5">
        <v>1</v>
      </c>
      <c r="CM642" s="5">
        <v>1</v>
      </c>
      <c r="CN642" s="5">
        <v>5</v>
      </c>
      <c r="CO642" s="5">
        <v>1</v>
      </c>
    </row>
    <row r="643" spans="1:404" x14ac:dyDescent="0.3">
      <c r="A643" s="2" t="s">
        <v>849</v>
      </c>
      <c r="B643" s="2" t="s">
        <v>937</v>
      </c>
      <c r="C643" s="2" t="s">
        <v>941</v>
      </c>
      <c r="D643" s="2" t="s">
        <v>943</v>
      </c>
      <c r="E643" s="6" t="s">
        <v>102</v>
      </c>
      <c r="F643" s="5">
        <v>40</v>
      </c>
      <c r="G643" s="5">
        <v>7</v>
      </c>
      <c r="H643" s="5">
        <v>0</v>
      </c>
      <c r="I643" s="5">
        <v>0</v>
      </c>
      <c r="J643" s="5">
        <v>7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5">
        <v>0</v>
      </c>
      <c r="R643" s="5">
        <v>40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  <c r="AA643" s="6" t="s">
        <v>97</v>
      </c>
      <c r="AB643" s="6" t="s">
        <v>97</v>
      </c>
      <c r="AC643" s="7"/>
      <c r="AD643" s="7"/>
      <c r="AE643" s="7"/>
      <c r="AF643" s="7"/>
      <c r="AG643" s="7"/>
      <c r="AH643" s="7"/>
      <c r="AI643" s="6" t="s">
        <v>96</v>
      </c>
      <c r="AJ643" s="5"/>
      <c r="AK643" s="8">
        <v>0.5</v>
      </c>
      <c r="AL643" s="8">
        <v>0.5</v>
      </c>
      <c r="AM643" s="8">
        <v>0</v>
      </c>
      <c r="AN643" s="8">
        <v>0</v>
      </c>
      <c r="AO643" s="8">
        <v>0</v>
      </c>
      <c r="AP643" s="8">
        <v>0</v>
      </c>
      <c r="AQ643" s="8">
        <v>0</v>
      </c>
      <c r="AR643" s="8">
        <v>0</v>
      </c>
      <c r="AS643" s="8">
        <v>0</v>
      </c>
      <c r="AT643" s="8">
        <v>0</v>
      </c>
      <c r="AU643" s="5">
        <v>0</v>
      </c>
      <c r="AV643" s="5">
        <v>0</v>
      </c>
      <c r="AW643" s="5">
        <v>100</v>
      </c>
      <c r="AX643" s="5">
        <v>0</v>
      </c>
      <c r="AY643" s="5">
        <v>0</v>
      </c>
      <c r="AZ643" s="5">
        <v>0</v>
      </c>
      <c r="BA643" s="5">
        <v>0</v>
      </c>
      <c r="BB643" s="5">
        <v>50</v>
      </c>
      <c r="BC643" s="5">
        <v>0</v>
      </c>
      <c r="BD643" s="5">
        <v>50</v>
      </c>
      <c r="BE643" s="5">
        <v>100</v>
      </c>
      <c r="BF643" s="5">
        <v>100</v>
      </c>
      <c r="BG643" s="5">
        <v>100</v>
      </c>
      <c r="BH643" s="5">
        <v>0</v>
      </c>
      <c r="BI643" s="5">
        <v>0</v>
      </c>
      <c r="BJ643" s="5">
        <v>0</v>
      </c>
      <c r="BK643" s="5">
        <v>0</v>
      </c>
      <c r="BL643" s="5">
        <v>100</v>
      </c>
      <c r="BM643" s="5">
        <v>100</v>
      </c>
      <c r="BN643" s="5">
        <v>2</v>
      </c>
      <c r="BO643" s="5" t="s">
        <v>96</v>
      </c>
      <c r="BP643" s="5" t="s">
        <v>97</v>
      </c>
      <c r="BQ643" s="5" t="s">
        <v>98</v>
      </c>
      <c r="BR643" s="6" t="s">
        <v>97</v>
      </c>
      <c r="BS643" s="6" t="s">
        <v>97</v>
      </c>
      <c r="BT643" s="6" t="s">
        <v>97</v>
      </c>
      <c r="BU643" s="6" t="s">
        <v>97</v>
      </c>
      <c r="BV643" s="6" t="s">
        <v>97</v>
      </c>
      <c r="BW643" s="5">
        <v>1</v>
      </c>
      <c r="BX643" s="5">
        <v>1</v>
      </c>
      <c r="BY643" s="5">
        <v>1</v>
      </c>
      <c r="BZ643" s="5">
        <v>8</v>
      </c>
      <c r="CA643" s="5">
        <v>1</v>
      </c>
      <c r="CB643" s="6" t="s">
        <v>98</v>
      </c>
      <c r="CC643" s="6" t="s">
        <v>98</v>
      </c>
      <c r="CD643" s="6" t="s">
        <v>98</v>
      </c>
      <c r="CE643" s="6" t="s">
        <v>96</v>
      </c>
      <c r="CF643" s="6" t="s">
        <v>96</v>
      </c>
      <c r="CG643" s="6" t="s">
        <v>96</v>
      </c>
      <c r="CH643" s="6" t="s">
        <v>97</v>
      </c>
      <c r="CI643" s="7" t="s">
        <v>98</v>
      </c>
      <c r="CJ643" s="5">
        <v>1</v>
      </c>
      <c r="CK643" s="5">
        <v>1</v>
      </c>
      <c r="CL643" s="5">
        <v>1</v>
      </c>
      <c r="CM643" s="5">
        <v>1</v>
      </c>
      <c r="CN643" s="5">
        <v>5</v>
      </c>
      <c r="CO643" s="5">
        <v>1</v>
      </c>
    </row>
    <row r="644" spans="1:404" x14ac:dyDescent="0.3">
      <c r="A644" s="2" t="s">
        <v>849</v>
      </c>
      <c r="B644" s="2" t="s">
        <v>937</v>
      </c>
      <c r="C644" s="2" t="s">
        <v>941</v>
      </c>
      <c r="D644" s="2" t="s">
        <v>944</v>
      </c>
      <c r="E644" s="6" t="s">
        <v>102</v>
      </c>
      <c r="F644" s="5">
        <v>202</v>
      </c>
      <c r="G644" s="5">
        <v>30</v>
      </c>
      <c r="H644" s="5">
        <v>0</v>
      </c>
      <c r="I644" s="5">
        <v>0</v>
      </c>
      <c r="J644" s="5">
        <v>30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202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  <c r="AA644" s="6" t="s">
        <v>96</v>
      </c>
      <c r="AB644" s="6" t="s">
        <v>96</v>
      </c>
      <c r="AC644" s="7"/>
      <c r="AD644" s="7"/>
      <c r="AE644" s="7"/>
      <c r="AF644" s="7"/>
      <c r="AG644" s="7"/>
      <c r="AH644" s="7"/>
      <c r="AI644" s="6" t="s">
        <v>96</v>
      </c>
      <c r="AJ644" s="5"/>
      <c r="AK644" s="8">
        <v>0.6</v>
      </c>
      <c r="AL644" s="8">
        <v>0.4</v>
      </c>
      <c r="AM644" s="8">
        <v>0</v>
      </c>
      <c r="AN644" s="8">
        <v>0</v>
      </c>
      <c r="AO644" s="8">
        <v>0</v>
      </c>
      <c r="AP644" s="8">
        <v>0</v>
      </c>
      <c r="AQ644" s="8">
        <v>0</v>
      </c>
      <c r="AR644" s="8">
        <v>0</v>
      </c>
      <c r="AS644" s="8">
        <v>0</v>
      </c>
      <c r="AT644" s="8">
        <v>0</v>
      </c>
      <c r="AU644" s="5">
        <v>100</v>
      </c>
      <c r="AV644" s="5">
        <v>20</v>
      </c>
      <c r="AW644" s="5">
        <v>80</v>
      </c>
      <c r="AX644" s="5">
        <v>0</v>
      </c>
      <c r="AY644" s="5">
        <v>0</v>
      </c>
      <c r="AZ644" s="5">
        <v>100</v>
      </c>
      <c r="BA644" s="5">
        <v>0</v>
      </c>
      <c r="BB644" s="5">
        <v>80</v>
      </c>
      <c r="BC644" s="5">
        <v>0</v>
      </c>
      <c r="BD644" s="5">
        <v>20</v>
      </c>
      <c r="BE644" s="5">
        <v>100</v>
      </c>
      <c r="BF644" s="5">
        <v>100</v>
      </c>
      <c r="BG644" s="5">
        <v>100</v>
      </c>
      <c r="BH644" s="5">
        <v>100</v>
      </c>
      <c r="BI644" s="5">
        <v>80</v>
      </c>
      <c r="BJ644" s="5">
        <v>0</v>
      </c>
      <c r="BK644" s="5">
        <v>80</v>
      </c>
      <c r="BL644" s="5">
        <v>20</v>
      </c>
      <c r="BM644" s="5">
        <v>100</v>
      </c>
      <c r="BN644" s="5">
        <v>2</v>
      </c>
      <c r="BO644" s="5" t="s">
        <v>96</v>
      </c>
      <c r="BP644" s="5" t="s">
        <v>97</v>
      </c>
      <c r="BQ644" s="5" t="s">
        <v>98</v>
      </c>
      <c r="BR644" s="6" t="s">
        <v>97</v>
      </c>
      <c r="BS644" s="6" t="s">
        <v>97</v>
      </c>
      <c r="BT644" s="6" t="s">
        <v>97</v>
      </c>
      <c r="BU644" s="6" t="s">
        <v>97</v>
      </c>
      <c r="BV644" s="6" t="s">
        <v>97</v>
      </c>
      <c r="BW644" s="5">
        <v>1</v>
      </c>
      <c r="BX644" s="5">
        <v>1</v>
      </c>
      <c r="BY644" s="5">
        <v>1</v>
      </c>
      <c r="BZ644" s="5">
        <v>8</v>
      </c>
      <c r="CA644" s="5">
        <v>1</v>
      </c>
      <c r="CB644" s="6" t="s">
        <v>98</v>
      </c>
      <c r="CC644" s="6" t="s">
        <v>98</v>
      </c>
      <c r="CD644" s="6" t="s">
        <v>98</v>
      </c>
      <c r="CE644" s="6" t="s">
        <v>96</v>
      </c>
      <c r="CF644" s="6" t="s">
        <v>96</v>
      </c>
      <c r="CG644" s="6" t="s">
        <v>96</v>
      </c>
      <c r="CH644" s="6" t="s">
        <v>97</v>
      </c>
      <c r="CI644" s="7" t="s">
        <v>98</v>
      </c>
      <c r="CJ644" s="5">
        <v>1</v>
      </c>
      <c r="CK644" s="5">
        <v>1</v>
      </c>
      <c r="CL644" s="5">
        <v>1</v>
      </c>
      <c r="CM644" s="5">
        <v>1</v>
      </c>
      <c r="CN644" s="5">
        <v>5</v>
      </c>
      <c r="CO644" s="5">
        <v>1</v>
      </c>
    </row>
    <row r="645" spans="1:404" x14ac:dyDescent="0.3">
      <c r="A645" s="2" t="s">
        <v>849</v>
      </c>
      <c r="B645" s="2" t="s">
        <v>937</v>
      </c>
      <c r="C645" s="2" t="s">
        <v>941</v>
      </c>
      <c r="D645" s="2" t="s">
        <v>945</v>
      </c>
      <c r="E645" s="6" t="s">
        <v>102</v>
      </c>
      <c r="F645" s="5">
        <v>56</v>
      </c>
      <c r="G645" s="5">
        <v>15</v>
      </c>
      <c r="H645" s="5">
        <v>0</v>
      </c>
      <c r="I645" s="5">
        <v>0</v>
      </c>
      <c r="J645" s="5">
        <v>15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56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5">
        <v>0</v>
      </c>
      <c r="Y645" s="5">
        <v>0</v>
      </c>
      <c r="Z645" s="5">
        <v>0</v>
      </c>
      <c r="AA645" s="6" t="s">
        <v>96</v>
      </c>
      <c r="AB645" s="6" t="s">
        <v>96</v>
      </c>
      <c r="AC645" s="7"/>
      <c r="AD645" s="7"/>
      <c r="AE645" s="7"/>
      <c r="AF645" s="7"/>
      <c r="AG645" s="7"/>
      <c r="AH645" s="7"/>
      <c r="AI645" s="6" t="s">
        <v>96</v>
      </c>
      <c r="AJ645" s="5"/>
      <c r="AK645" s="8">
        <v>0.95</v>
      </c>
      <c r="AL645" s="8">
        <v>0.05</v>
      </c>
      <c r="AM645" s="8">
        <v>0</v>
      </c>
      <c r="AN645" s="8">
        <v>0</v>
      </c>
      <c r="AO645" s="8">
        <v>0</v>
      </c>
      <c r="AP645" s="8">
        <v>0</v>
      </c>
      <c r="AQ645" s="8">
        <v>0</v>
      </c>
      <c r="AR645" s="8">
        <v>0</v>
      </c>
      <c r="AS645" s="8">
        <v>0</v>
      </c>
      <c r="AT645" s="8">
        <v>0</v>
      </c>
      <c r="AU645" s="5">
        <v>0</v>
      </c>
      <c r="AV645" s="5">
        <v>0</v>
      </c>
      <c r="AW645" s="5">
        <v>100</v>
      </c>
      <c r="AX645" s="5">
        <v>0</v>
      </c>
      <c r="AY645" s="5">
        <v>0</v>
      </c>
      <c r="AZ645" s="5">
        <v>0</v>
      </c>
      <c r="BA645" s="5">
        <v>0</v>
      </c>
      <c r="BB645" s="5">
        <v>60</v>
      </c>
      <c r="BC645" s="5">
        <v>0</v>
      </c>
      <c r="BD645" s="5">
        <v>40</v>
      </c>
      <c r="BE645" s="5">
        <v>100</v>
      </c>
      <c r="BF645" s="5">
        <v>100</v>
      </c>
      <c r="BG645" s="5">
        <v>100</v>
      </c>
      <c r="BH645" s="5">
        <v>0</v>
      </c>
      <c r="BI645" s="5">
        <v>0</v>
      </c>
      <c r="BJ645" s="5">
        <v>0</v>
      </c>
      <c r="BK645" s="5">
        <v>20</v>
      </c>
      <c r="BL645" s="5">
        <v>80</v>
      </c>
      <c r="BM645" s="5">
        <v>100</v>
      </c>
      <c r="BN645" s="5">
        <v>2</v>
      </c>
      <c r="BO645" s="5" t="s">
        <v>96</v>
      </c>
      <c r="BP645" s="5" t="s">
        <v>97</v>
      </c>
      <c r="BQ645" s="5" t="s">
        <v>98</v>
      </c>
      <c r="BR645" s="6" t="s">
        <v>97</v>
      </c>
      <c r="BS645" s="6" t="s">
        <v>97</v>
      </c>
      <c r="BT645" s="6" t="s">
        <v>97</v>
      </c>
      <c r="BU645" s="6" t="s">
        <v>97</v>
      </c>
      <c r="BV645" s="6" t="s">
        <v>97</v>
      </c>
      <c r="BW645" s="5">
        <v>1</v>
      </c>
      <c r="BX645" s="5">
        <v>1</v>
      </c>
      <c r="BY645" s="5">
        <v>1</v>
      </c>
      <c r="BZ645" s="5">
        <v>9</v>
      </c>
      <c r="CA645" s="5">
        <v>1</v>
      </c>
      <c r="CB645" s="6" t="s">
        <v>98</v>
      </c>
      <c r="CC645" s="6" t="s">
        <v>98</v>
      </c>
      <c r="CD645" s="6" t="s">
        <v>98</v>
      </c>
      <c r="CE645" s="6" t="s">
        <v>96</v>
      </c>
      <c r="CF645" s="6" t="s">
        <v>98</v>
      </c>
      <c r="CG645" s="6" t="s">
        <v>96</v>
      </c>
      <c r="CH645" s="6" t="s">
        <v>97</v>
      </c>
      <c r="CI645" s="7" t="s">
        <v>98</v>
      </c>
      <c r="CJ645" s="5">
        <v>1</v>
      </c>
      <c r="CK645" s="5">
        <v>1</v>
      </c>
      <c r="CL645" s="5">
        <v>1</v>
      </c>
      <c r="CM645" s="5">
        <v>1</v>
      </c>
      <c r="CN645" s="5">
        <v>5</v>
      </c>
      <c r="CO645" s="5">
        <v>1</v>
      </c>
    </row>
    <row r="646" spans="1:404" x14ac:dyDescent="0.3">
      <c r="A646" s="2" t="s">
        <v>849</v>
      </c>
      <c r="B646" s="2" t="s">
        <v>937</v>
      </c>
      <c r="C646" s="2" t="s">
        <v>941</v>
      </c>
      <c r="D646" s="2" t="s">
        <v>946</v>
      </c>
      <c r="E646" s="6" t="s">
        <v>102</v>
      </c>
      <c r="F646" s="5">
        <v>105</v>
      </c>
      <c r="G646" s="5">
        <v>13</v>
      </c>
      <c r="H646" s="5">
        <v>0</v>
      </c>
      <c r="I646" s="5">
        <v>0</v>
      </c>
      <c r="J646" s="5">
        <v>12</v>
      </c>
      <c r="K646" s="5">
        <v>0</v>
      </c>
      <c r="L646" s="5">
        <v>0</v>
      </c>
      <c r="M646" s="5">
        <v>0</v>
      </c>
      <c r="N646" s="5">
        <v>0</v>
      </c>
      <c r="O646" s="5">
        <v>1</v>
      </c>
      <c r="P646" s="5">
        <v>0</v>
      </c>
      <c r="Q646" s="5">
        <v>0</v>
      </c>
      <c r="R646" s="5">
        <v>104</v>
      </c>
      <c r="S646" s="5">
        <v>0</v>
      </c>
      <c r="T646" s="5">
        <v>0</v>
      </c>
      <c r="U646" s="5">
        <v>0</v>
      </c>
      <c r="V646" s="5">
        <v>0</v>
      </c>
      <c r="W646" s="5">
        <v>1</v>
      </c>
      <c r="X646" s="5">
        <v>0</v>
      </c>
      <c r="Y646" s="5">
        <v>0</v>
      </c>
      <c r="Z646" s="5">
        <v>0</v>
      </c>
      <c r="AA646" s="6" t="s">
        <v>97</v>
      </c>
      <c r="AB646" s="6" t="s">
        <v>97</v>
      </c>
      <c r="AC646" s="7"/>
      <c r="AD646" s="7"/>
      <c r="AE646" s="7"/>
      <c r="AF646" s="7"/>
      <c r="AG646" s="7"/>
      <c r="AH646" s="7"/>
      <c r="AI646" s="6" t="s">
        <v>96</v>
      </c>
      <c r="AJ646" s="5"/>
      <c r="AK646" s="8">
        <v>0.9</v>
      </c>
      <c r="AL646" s="8">
        <v>0.1</v>
      </c>
      <c r="AM646" s="8">
        <v>0</v>
      </c>
      <c r="AN646" s="8">
        <v>0</v>
      </c>
      <c r="AO646" s="8">
        <v>0</v>
      </c>
      <c r="AP646" s="8">
        <v>0</v>
      </c>
      <c r="AQ646" s="8">
        <v>0</v>
      </c>
      <c r="AR646" s="8">
        <v>0</v>
      </c>
      <c r="AS646" s="8">
        <v>0</v>
      </c>
      <c r="AT646" s="8">
        <v>0</v>
      </c>
      <c r="AU646" s="5">
        <v>100</v>
      </c>
      <c r="AV646" s="5">
        <v>15</v>
      </c>
      <c r="AW646" s="5">
        <v>85</v>
      </c>
      <c r="AX646" s="5">
        <v>0</v>
      </c>
      <c r="AY646" s="5">
        <v>0</v>
      </c>
      <c r="AZ646" s="5">
        <v>0</v>
      </c>
      <c r="BA646" s="5">
        <v>0</v>
      </c>
      <c r="BB646" s="5">
        <v>60</v>
      </c>
      <c r="BC646" s="5">
        <v>0</v>
      </c>
      <c r="BD646" s="5">
        <v>40</v>
      </c>
      <c r="BE646" s="5">
        <v>100</v>
      </c>
      <c r="BF646" s="5">
        <v>100</v>
      </c>
      <c r="BG646" s="5">
        <v>100</v>
      </c>
      <c r="BH646" s="5">
        <v>0</v>
      </c>
      <c r="BI646" s="5">
        <v>0</v>
      </c>
      <c r="BJ646" s="5">
        <v>0</v>
      </c>
      <c r="BK646" s="5">
        <v>20</v>
      </c>
      <c r="BL646" s="5">
        <v>80</v>
      </c>
      <c r="BM646" s="5">
        <v>100</v>
      </c>
      <c r="BN646" s="5">
        <v>2</v>
      </c>
      <c r="BO646" s="5" t="s">
        <v>96</v>
      </c>
      <c r="BP646" s="5" t="s">
        <v>97</v>
      </c>
      <c r="BQ646" s="5" t="s">
        <v>98</v>
      </c>
      <c r="BR646" s="6" t="s">
        <v>97</v>
      </c>
      <c r="BS646" s="6" t="s">
        <v>97</v>
      </c>
      <c r="BT646" s="6" t="s">
        <v>97</v>
      </c>
      <c r="BU646" s="6" t="s">
        <v>97</v>
      </c>
      <c r="BV646" s="6" t="s">
        <v>97</v>
      </c>
      <c r="BW646" s="5">
        <v>1</v>
      </c>
      <c r="BX646" s="5">
        <v>1</v>
      </c>
      <c r="BY646" s="5">
        <v>1</v>
      </c>
      <c r="BZ646" s="5">
        <v>0.95</v>
      </c>
      <c r="CA646" s="5">
        <v>12</v>
      </c>
      <c r="CB646" s="6" t="s">
        <v>98</v>
      </c>
      <c r="CC646" s="6" t="s">
        <v>98</v>
      </c>
      <c r="CD646" s="6" t="s">
        <v>98</v>
      </c>
      <c r="CE646" s="6" t="s">
        <v>96</v>
      </c>
      <c r="CF646" s="6" t="s">
        <v>96</v>
      </c>
      <c r="CG646" s="6" t="s">
        <v>96</v>
      </c>
      <c r="CH646" s="6" t="s">
        <v>97</v>
      </c>
      <c r="CI646" s="6" t="s">
        <v>97</v>
      </c>
      <c r="CJ646" s="5">
        <v>1</v>
      </c>
      <c r="CK646" s="5">
        <v>1</v>
      </c>
      <c r="CL646" s="5">
        <v>1</v>
      </c>
      <c r="CM646" s="5">
        <v>1</v>
      </c>
      <c r="CN646" s="5">
        <v>5</v>
      </c>
      <c r="CO646" s="5">
        <v>1</v>
      </c>
    </row>
    <row r="647" spans="1:404" x14ac:dyDescent="0.3">
      <c r="A647" s="2" t="s">
        <v>849</v>
      </c>
      <c r="B647" s="2" t="s">
        <v>937</v>
      </c>
      <c r="C647" s="2" t="s">
        <v>947</v>
      </c>
      <c r="D647" s="2" t="s">
        <v>948</v>
      </c>
      <c r="E647" s="6" t="s">
        <v>95</v>
      </c>
      <c r="F647" s="5">
        <v>190</v>
      </c>
      <c r="G647" s="5">
        <v>22</v>
      </c>
      <c r="H647" s="5">
        <v>0</v>
      </c>
      <c r="I647" s="5">
        <v>0</v>
      </c>
      <c r="J647" s="5">
        <v>2</v>
      </c>
      <c r="K647" s="5">
        <v>10</v>
      </c>
      <c r="L647" s="5">
        <v>10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5">
        <v>10</v>
      </c>
      <c r="S647" s="5">
        <v>90</v>
      </c>
      <c r="T647" s="5">
        <v>90</v>
      </c>
      <c r="U647" s="5">
        <v>0</v>
      </c>
      <c r="V647" s="5">
        <v>0</v>
      </c>
      <c r="W647" s="5">
        <v>0</v>
      </c>
      <c r="X647" s="5">
        <v>0</v>
      </c>
      <c r="Y647" s="5">
        <v>0</v>
      </c>
      <c r="Z647" s="5">
        <v>0</v>
      </c>
      <c r="AA647" s="6" t="s">
        <v>96</v>
      </c>
      <c r="AB647" s="6" t="s">
        <v>96</v>
      </c>
      <c r="AC647" s="7"/>
      <c r="AD647" s="7"/>
      <c r="AE647" s="7"/>
      <c r="AF647" s="7"/>
      <c r="AG647" s="2"/>
      <c r="AH647" s="7"/>
      <c r="AI647" s="6" t="s">
        <v>96</v>
      </c>
      <c r="AJ647" s="5"/>
      <c r="AK647" s="8">
        <v>0.2</v>
      </c>
      <c r="AL647" s="8">
        <v>0.5</v>
      </c>
      <c r="AM647" s="8">
        <v>0.3</v>
      </c>
      <c r="AN647" s="8">
        <v>0</v>
      </c>
      <c r="AO647" s="8">
        <v>0</v>
      </c>
      <c r="AP647" s="8">
        <v>0</v>
      </c>
      <c r="AQ647" s="8">
        <v>0</v>
      </c>
      <c r="AR647" s="8">
        <v>0</v>
      </c>
      <c r="AS647" s="8">
        <v>0</v>
      </c>
      <c r="AT647" s="8">
        <v>0</v>
      </c>
      <c r="AU647" s="5">
        <v>100</v>
      </c>
      <c r="AV647" s="5">
        <v>0</v>
      </c>
      <c r="AW647" s="5">
        <v>0</v>
      </c>
      <c r="AX647" s="5">
        <v>100</v>
      </c>
      <c r="AY647" s="5">
        <v>0</v>
      </c>
      <c r="AZ647" s="5">
        <v>0</v>
      </c>
      <c r="BA647" s="5">
        <v>0</v>
      </c>
      <c r="BB647" s="5">
        <v>0</v>
      </c>
      <c r="BC647" s="5">
        <v>0</v>
      </c>
      <c r="BD647" s="5">
        <v>100</v>
      </c>
      <c r="BE647" s="5">
        <v>100</v>
      </c>
      <c r="BF647" s="5">
        <v>100</v>
      </c>
      <c r="BG647" s="5">
        <v>100</v>
      </c>
      <c r="BH647" s="5">
        <v>0</v>
      </c>
      <c r="BI647" s="5">
        <v>0</v>
      </c>
      <c r="BJ647" s="5">
        <v>0</v>
      </c>
      <c r="BK647" s="5">
        <v>0</v>
      </c>
      <c r="BL647" s="5">
        <v>100</v>
      </c>
      <c r="BM647" s="5">
        <v>100</v>
      </c>
      <c r="BN647" s="5">
        <v>4</v>
      </c>
      <c r="BO647" s="5" t="s">
        <v>96</v>
      </c>
      <c r="BP647" s="5" t="s">
        <v>97</v>
      </c>
      <c r="BQ647" s="5" t="s">
        <v>98</v>
      </c>
      <c r="BR647" s="6" t="s">
        <v>97</v>
      </c>
      <c r="BS647" s="6" t="s">
        <v>97</v>
      </c>
      <c r="BT647" s="6" t="s">
        <v>97</v>
      </c>
      <c r="BU647" s="6" t="s">
        <v>97</v>
      </c>
      <c r="BV647" s="6" t="s">
        <v>97</v>
      </c>
      <c r="BW647" s="5">
        <v>1</v>
      </c>
      <c r="BX647" s="5">
        <v>1</v>
      </c>
      <c r="BY647" s="5">
        <v>1</v>
      </c>
      <c r="BZ647" s="5">
        <v>6</v>
      </c>
      <c r="CA647" s="5">
        <v>13</v>
      </c>
      <c r="CB647" s="6" t="s">
        <v>98</v>
      </c>
      <c r="CC647" s="6" t="s">
        <v>98</v>
      </c>
      <c r="CD647" s="6" t="s">
        <v>98</v>
      </c>
      <c r="CE647" s="6" t="s">
        <v>98</v>
      </c>
      <c r="CF647" s="6" t="s">
        <v>366</v>
      </c>
      <c r="CG647" s="6" t="s">
        <v>98</v>
      </c>
      <c r="CH647" s="6" t="s">
        <v>96</v>
      </c>
      <c r="CI647" s="6" t="s">
        <v>98</v>
      </c>
      <c r="CJ647" s="5">
        <v>0</v>
      </c>
      <c r="CK647" s="5">
        <v>0</v>
      </c>
      <c r="CL647" s="5">
        <v>15</v>
      </c>
      <c r="CM647" s="5">
        <v>0</v>
      </c>
      <c r="CN647" s="5">
        <v>0</v>
      </c>
      <c r="CO647" s="5">
        <v>0</v>
      </c>
      <c r="CP647" s="37"/>
      <c r="CQ647" s="37"/>
      <c r="CR647" s="37"/>
    </row>
    <row r="648" spans="1:404" x14ac:dyDescent="0.3">
      <c r="A648" s="2" t="s">
        <v>849</v>
      </c>
      <c r="B648" s="2" t="s">
        <v>937</v>
      </c>
      <c r="C648" s="2" t="s">
        <v>949</v>
      </c>
      <c r="D648" s="2" t="s">
        <v>673</v>
      </c>
      <c r="E648" s="6" t="s">
        <v>104</v>
      </c>
      <c r="F648" s="5">
        <v>52</v>
      </c>
      <c r="G648" s="5">
        <v>6</v>
      </c>
      <c r="H648" s="5">
        <v>0</v>
      </c>
      <c r="I648" s="5">
        <v>0</v>
      </c>
      <c r="J648" s="5">
        <v>6</v>
      </c>
      <c r="K648" s="5">
        <v>0</v>
      </c>
      <c r="L648" s="5">
        <v>0</v>
      </c>
      <c r="M648" s="5">
        <v>0</v>
      </c>
      <c r="N648" s="5">
        <v>0</v>
      </c>
      <c r="O648" s="5">
        <v>0</v>
      </c>
      <c r="P648" s="5">
        <v>0</v>
      </c>
      <c r="Q648" s="5">
        <v>0</v>
      </c>
      <c r="R648" s="5">
        <v>52</v>
      </c>
      <c r="S648" s="5">
        <v>0</v>
      </c>
      <c r="T648" s="5">
        <v>0</v>
      </c>
      <c r="U648" s="5">
        <v>0</v>
      </c>
      <c r="V648" s="5">
        <v>0</v>
      </c>
      <c r="W648" s="5">
        <v>0</v>
      </c>
      <c r="X648" s="5">
        <v>0</v>
      </c>
      <c r="Y648" s="5">
        <v>0</v>
      </c>
      <c r="Z648" s="5">
        <v>0</v>
      </c>
      <c r="AA648" s="6" t="s">
        <v>96</v>
      </c>
      <c r="AB648" s="6" t="s">
        <v>97</v>
      </c>
      <c r="AC648" s="6"/>
      <c r="AD648" s="6" t="s">
        <v>96</v>
      </c>
      <c r="AE648" s="7" t="s">
        <v>96</v>
      </c>
      <c r="AF648" s="7"/>
      <c r="AG648" s="7"/>
      <c r="AH648" s="7"/>
      <c r="AI648" s="7"/>
      <c r="AJ648" s="5">
        <v>1000</v>
      </c>
      <c r="AK648" s="8">
        <v>0</v>
      </c>
      <c r="AL648" s="8">
        <v>0</v>
      </c>
      <c r="AM648" s="8">
        <v>0.4</v>
      </c>
      <c r="AN648" s="8">
        <v>0</v>
      </c>
      <c r="AO648" s="8">
        <v>0.4</v>
      </c>
      <c r="AP648" s="8">
        <v>0.2</v>
      </c>
      <c r="AQ648" s="8">
        <v>0</v>
      </c>
      <c r="AR648" s="8">
        <v>0</v>
      </c>
      <c r="AS648" s="8">
        <v>0</v>
      </c>
      <c r="AT648" s="8">
        <v>0</v>
      </c>
      <c r="AU648" s="5">
        <v>100</v>
      </c>
      <c r="AV648" s="5">
        <v>100</v>
      </c>
      <c r="AW648" s="5">
        <v>0</v>
      </c>
      <c r="AX648" s="5">
        <v>0</v>
      </c>
      <c r="AY648" s="5">
        <v>0</v>
      </c>
      <c r="AZ648" s="5">
        <v>0</v>
      </c>
      <c r="BA648" s="5">
        <v>0</v>
      </c>
      <c r="BB648" s="5">
        <v>100</v>
      </c>
      <c r="BC648" s="5">
        <v>0</v>
      </c>
      <c r="BD648" s="5">
        <v>0</v>
      </c>
      <c r="BE648" s="5">
        <v>100</v>
      </c>
      <c r="BF648" s="5">
        <v>100</v>
      </c>
      <c r="BG648" s="5">
        <v>60</v>
      </c>
      <c r="BH648" s="5">
        <v>0</v>
      </c>
      <c r="BI648" s="5">
        <v>0</v>
      </c>
      <c r="BJ648" s="5">
        <v>0</v>
      </c>
      <c r="BK648" s="5">
        <v>0</v>
      </c>
      <c r="BL648" s="5">
        <v>100</v>
      </c>
      <c r="BM648" s="5">
        <v>100</v>
      </c>
      <c r="BN648" s="5">
        <v>6</v>
      </c>
      <c r="BO648" s="5" t="s">
        <v>97</v>
      </c>
      <c r="BP648" s="5" t="s">
        <v>97</v>
      </c>
      <c r="BQ648" s="5" t="s">
        <v>98</v>
      </c>
      <c r="BR648" s="6" t="s">
        <v>96</v>
      </c>
      <c r="BS648" s="6" t="s">
        <v>97</v>
      </c>
      <c r="BT648" s="6" t="s">
        <v>97</v>
      </c>
      <c r="BU648" s="6" t="s">
        <v>97</v>
      </c>
      <c r="BV648" s="6" t="s">
        <v>97</v>
      </c>
      <c r="BW648" s="5">
        <v>2</v>
      </c>
      <c r="BX648" s="5">
        <v>7</v>
      </c>
      <c r="BY648" s="5">
        <v>7</v>
      </c>
      <c r="BZ648" s="5">
        <v>8</v>
      </c>
      <c r="CA648" s="5">
        <v>8</v>
      </c>
      <c r="CB648" s="6" t="s">
        <v>98</v>
      </c>
      <c r="CC648" s="6" t="s">
        <v>96</v>
      </c>
      <c r="CD648" s="6" t="s">
        <v>96</v>
      </c>
      <c r="CE648" s="6" t="s">
        <v>96</v>
      </c>
      <c r="CF648" s="14" t="s">
        <v>366</v>
      </c>
      <c r="CG648" s="7" t="s">
        <v>97</v>
      </c>
      <c r="CH648" s="7" t="s">
        <v>97</v>
      </c>
      <c r="CI648" s="7" t="s">
        <v>97</v>
      </c>
      <c r="CJ648" s="5">
        <v>10</v>
      </c>
      <c r="CK648" s="5">
        <v>7</v>
      </c>
      <c r="CL648" s="5">
        <v>10</v>
      </c>
      <c r="CM648" s="5">
        <v>1</v>
      </c>
      <c r="CN648" s="5">
        <v>1</v>
      </c>
      <c r="CO648" s="5">
        <v>1</v>
      </c>
    </row>
    <row r="649" spans="1:404" x14ac:dyDescent="0.3">
      <c r="A649" s="2" t="s">
        <v>849</v>
      </c>
      <c r="B649" s="2" t="s">
        <v>937</v>
      </c>
      <c r="C649" s="2" t="s">
        <v>950</v>
      </c>
      <c r="D649" s="2" t="s">
        <v>951</v>
      </c>
      <c r="E649" s="6" t="s">
        <v>104</v>
      </c>
      <c r="F649" s="5">
        <v>75</v>
      </c>
      <c r="G649" s="5">
        <v>8</v>
      </c>
      <c r="H649" s="5">
        <v>0</v>
      </c>
      <c r="I649" s="5">
        <v>0</v>
      </c>
      <c r="J649" s="5">
        <v>8</v>
      </c>
      <c r="K649" s="5">
        <v>0</v>
      </c>
      <c r="L649" s="5">
        <v>0</v>
      </c>
      <c r="M649" s="5">
        <v>0</v>
      </c>
      <c r="N649" s="5">
        <v>0</v>
      </c>
      <c r="O649" s="5">
        <v>0</v>
      </c>
      <c r="P649" s="5">
        <v>0</v>
      </c>
      <c r="Q649" s="5">
        <v>0</v>
      </c>
      <c r="R649" s="5">
        <v>75</v>
      </c>
      <c r="S649" s="5">
        <v>0</v>
      </c>
      <c r="T649" s="5">
        <v>0</v>
      </c>
      <c r="U649" s="5">
        <v>0</v>
      </c>
      <c r="V649" s="5">
        <v>0</v>
      </c>
      <c r="W649" s="5">
        <v>0</v>
      </c>
      <c r="X649" s="5">
        <v>0</v>
      </c>
      <c r="Y649" s="5">
        <v>0</v>
      </c>
      <c r="Z649" s="6">
        <v>0</v>
      </c>
      <c r="AA649" s="6" t="s">
        <v>96</v>
      </c>
      <c r="AB649" s="6" t="s">
        <v>96</v>
      </c>
      <c r="AC649" s="7"/>
      <c r="AD649" s="7"/>
      <c r="AE649" s="9" t="s">
        <v>96</v>
      </c>
      <c r="AF649" s="7"/>
      <c r="AG649" s="7"/>
      <c r="AH649" s="7"/>
      <c r="AI649" s="7"/>
      <c r="AJ649" s="5">
        <v>250</v>
      </c>
      <c r="AK649" s="8">
        <v>1</v>
      </c>
      <c r="AL649" s="8">
        <v>0</v>
      </c>
      <c r="AM649" s="8">
        <v>0</v>
      </c>
      <c r="AN649" s="8">
        <v>0</v>
      </c>
      <c r="AO649" s="8">
        <v>0</v>
      </c>
      <c r="AP649" s="8">
        <v>0</v>
      </c>
      <c r="AQ649" s="8">
        <v>0</v>
      </c>
      <c r="AR649" s="8">
        <v>0</v>
      </c>
      <c r="AS649" s="8">
        <v>0</v>
      </c>
      <c r="AT649" s="8">
        <v>0</v>
      </c>
      <c r="AU649" s="5">
        <v>0</v>
      </c>
      <c r="AV649" s="5">
        <v>0</v>
      </c>
      <c r="AW649" s="5">
        <v>100</v>
      </c>
      <c r="AX649" s="5">
        <v>0</v>
      </c>
      <c r="AY649" s="5">
        <v>0</v>
      </c>
      <c r="AZ649" s="5">
        <v>0</v>
      </c>
      <c r="BA649" s="5">
        <v>0</v>
      </c>
      <c r="BB649" s="5">
        <v>0</v>
      </c>
      <c r="BC649" s="5">
        <v>0</v>
      </c>
      <c r="BD649" s="5">
        <v>100</v>
      </c>
      <c r="BE649" s="5">
        <v>100</v>
      </c>
      <c r="BF649" s="5">
        <v>100</v>
      </c>
      <c r="BG649" s="5">
        <v>100</v>
      </c>
      <c r="BH649" s="5">
        <v>0</v>
      </c>
      <c r="BI649" s="5">
        <v>0</v>
      </c>
      <c r="BJ649" s="5">
        <v>0</v>
      </c>
      <c r="BK649" s="5">
        <v>0</v>
      </c>
      <c r="BL649" s="5">
        <v>100</v>
      </c>
      <c r="BM649" s="5">
        <v>5</v>
      </c>
      <c r="BN649" s="5">
        <v>4</v>
      </c>
      <c r="BO649" s="5" t="s">
        <v>96</v>
      </c>
      <c r="BP649" s="5" t="s">
        <v>97</v>
      </c>
      <c r="BQ649" s="5" t="s">
        <v>98</v>
      </c>
      <c r="BR649" s="6" t="s">
        <v>96</v>
      </c>
      <c r="BS649" s="6" t="s">
        <v>97</v>
      </c>
      <c r="BT649" s="6" t="s">
        <v>97</v>
      </c>
      <c r="BU649" s="6" t="s">
        <v>97</v>
      </c>
      <c r="BV649" s="6" t="s">
        <v>97</v>
      </c>
      <c r="BW649" s="5">
        <v>0.6</v>
      </c>
      <c r="BX649" s="5">
        <v>0</v>
      </c>
      <c r="BY649" s="5">
        <v>0</v>
      </c>
      <c r="BZ649" s="5">
        <v>0.95</v>
      </c>
      <c r="CA649" s="5">
        <v>12</v>
      </c>
      <c r="CB649" s="6" t="s">
        <v>98</v>
      </c>
      <c r="CC649" s="6" t="s">
        <v>98</v>
      </c>
      <c r="CD649" s="6" t="s">
        <v>98</v>
      </c>
      <c r="CE649" s="6" t="s">
        <v>98</v>
      </c>
      <c r="CF649" s="6" t="s">
        <v>96</v>
      </c>
      <c r="CG649" s="6" t="s">
        <v>96</v>
      </c>
      <c r="CH649" s="6" t="s">
        <v>96</v>
      </c>
      <c r="CI649" s="6" t="s">
        <v>96</v>
      </c>
      <c r="CJ649" s="5">
        <v>0.8</v>
      </c>
      <c r="CK649" s="5">
        <v>0.8</v>
      </c>
      <c r="CL649" s="5">
        <v>12</v>
      </c>
      <c r="CM649" s="5">
        <v>0.6</v>
      </c>
      <c r="CN649" s="5">
        <v>1.1000000000000001</v>
      </c>
      <c r="CO649" s="5">
        <v>0.5</v>
      </c>
    </row>
    <row r="650" spans="1:404" x14ac:dyDescent="0.3">
      <c r="A650" s="2" t="s">
        <v>849</v>
      </c>
      <c r="B650" s="2" t="s">
        <v>937</v>
      </c>
      <c r="C650" s="2" t="s">
        <v>950</v>
      </c>
      <c r="D650" s="2" t="s">
        <v>952</v>
      </c>
      <c r="E650" s="6" t="s">
        <v>102</v>
      </c>
      <c r="F650" s="5">
        <v>121</v>
      </c>
      <c r="G650" s="5">
        <v>22</v>
      </c>
      <c r="H650" s="5">
        <v>0</v>
      </c>
      <c r="I650" s="5">
        <v>0</v>
      </c>
      <c r="J650" s="5">
        <v>22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0</v>
      </c>
      <c r="Q650" s="5">
        <v>0</v>
      </c>
      <c r="R650" s="5">
        <v>121</v>
      </c>
      <c r="S650" s="5">
        <v>0</v>
      </c>
      <c r="T650" s="5">
        <v>0</v>
      </c>
      <c r="U650" s="5">
        <v>0</v>
      </c>
      <c r="V650" s="5">
        <v>0</v>
      </c>
      <c r="W650" s="5">
        <v>0</v>
      </c>
      <c r="X650" s="5">
        <v>0</v>
      </c>
      <c r="Y650" s="5">
        <v>0</v>
      </c>
      <c r="Z650" s="6">
        <v>0</v>
      </c>
      <c r="AA650" s="6" t="s">
        <v>96</v>
      </c>
      <c r="AB650" s="6" t="s">
        <v>96</v>
      </c>
      <c r="AC650" s="7"/>
      <c r="AD650" s="7"/>
      <c r="AE650" s="7"/>
      <c r="AF650" s="7"/>
      <c r="AG650" s="7"/>
      <c r="AH650" s="7"/>
      <c r="AI650" s="6" t="s">
        <v>96</v>
      </c>
      <c r="AJ650" s="5"/>
      <c r="AK650" s="8">
        <v>0.7</v>
      </c>
      <c r="AL650" s="8">
        <v>0.3</v>
      </c>
      <c r="AM650" s="8">
        <v>0</v>
      </c>
      <c r="AN650" s="8">
        <v>0</v>
      </c>
      <c r="AO650" s="8">
        <v>0</v>
      </c>
      <c r="AP650" s="8">
        <v>0</v>
      </c>
      <c r="AQ650" s="8">
        <v>0</v>
      </c>
      <c r="AR650" s="8">
        <v>0</v>
      </c>
      <c r="AS650" s="8">
        <v>0</v>
      </c>
      <c r="AT650" s="8">
        <v>0</v>
      </c>
      <c r="AU650" s="5">
        <v>79</v>
      </c>
      <c r="AV650" s="5">
        <v>79</v>
      </c>
      <c r="AW650" s="5">
        <v>21</v>
      </c>
      <c r="AX650" s="5">
        <v>0</v>
      </c>
      <c r="AY650" s="5">
        <v>0</v>
      </c>
      <c r="AZ650" s="5">
        <v>0</v>
      </c>
      <c r="BA650" s="5">
        <v>0</v>
      </c>
      <c r="BB650" s="5">
        <v>100</v>
      </c>
      <c r="BC650" s="5">
        <v>0</v>
      </c>
      <c r="BD650" s="5">
        <v>0</v>
      </c>
      <c r="BE650" s="5">
        <v>100</v>
      </c>
      <c r="BF650" s="5">
        <v>100</v>
      </c>
      <c r="BG650" s="5">
        <v>100</v>
      </c>
      <c r="BH650" s="5">
        <v>100</v>
      </c>
      <c r="BI650" s="5">
        <v>100</v>
      </c>
      <c r="BJ650" s="5">
        <v>0</v>
      </c>
      <c r="BK650" s="5">
        <v>95</v>
      </c>
      <c r="BL650" s="5">
        <v>5</v>
      </c>
      <c r="BM650" s="5">
        <v>100</v>
      </c>
      <c r="BN650" s="5">
        <v>4</v>
      </c>
      <c r="BO650" s="5" t="s">
        <v>96</v>
      </c>
      <c r="BP650" s="5" t="s">
        <v>97</v>
      </c>
      <c r="BQ650" s="5" t="s">
        <v>98</v>
      </c>
      <c r="BR650" s="6" t="s">
        <v>96</v>
      </c>
      <c r="BS650" s="6" t="s">
        <v>97</v>
      </c>
      <c r="BT650" s="6" t="s">
        <v>97</v>
      </c>
      <c r="BU650" s="6" t="s">
        <v>97</v>
      </c>
      <c r="BV650" s="6" t="s">
        <v>96</v>
      </c>
      <c r="BW650" s="5">
        <v>0.6</v>
      </c>
      <c r="BX650" s="5">
        <v>0</v>
      </c>
      <c r="BY650" s="5">
        <v>0</v>
      </c>
      <c r="BZ650" s="5">
        <v>0</v>
      </c>
      <c r="CA650" s="5">
        <v>11</v>
      </c>
      <c r="CB650" s="6" t="s">
        <v>98</v>
      </c>
      <c r="CC650" s="6" t="s">
        <v>98</v>
      </c>
      <c r="CD650" s="6" t="s">
        <v>98</v>
      </c>
      <c r="CE650" s="6" t="s">
        <v>98</v>
      </c>
      <c r="CF650" s="6" t="s">
        <v>96</v>
      </c>
      <c r="CG650" s="6" t="s">
        <v>96</v>
      </c>
      <c r="CH650" s="6" t="s">
        <v>96</v>
      </c>
      <c r="CI650" s="6" t="s">
        <v>96</v>
      </c>
      <c r="CJ650" s="5">
        <v>1.1000000000000001</v>
      </c>
      <c r="CK650" s="5">
        <v>1.1000000000000001</v>
      </c>
      <c r="CL650" s="5">
        <v>12</v>
      </c>
      <c r="CM650" s="5">
        <v>0.2</v>
      </c>
      <c r="CN650" s="5">
        <v>0.9</v>
      </c>
      <c r="CO650" s="5">
        <v>0.35</v>
      </c>
    </row>
    <row r="651" spans="1:404" x14ac:dyDescent="0.3">
      <c r="A651" s="2" t="s">
        <v>849</v>
      </c>
      <c r="B651" s="2" t="s">
        <v>937</v>
      </c>
      <c r="C651" s="2" t="s">
        <v>937</v>
      </c>
      <c r="D651" s="2" t="s">
        <v>953</v>
      </c>
      <c r="E651" s="6" t="s">
        <v>102</v>
      </c>
      <c r="F651" s="5">
        <v>30</v>
      </c>
      <c r="G651" s="5">
        <v>2</v>
      </c>
      <c r="H651" s="5">
        <v>0</v>
      </c>
      <c r="I651" s="5">
        <v>0</v>
      </c>
      <c r="J651" s="5">
        <v>1</v>
      </c>
      <c r="K651" s="5">
        <v>0</v>
      </c>
      <c r="L651" s="5">
        <v>0</v>
      </c>
      <c r="M651" s="5">
        <v>0</v>
      </c>
      <c r="N651" s="5">
        <v>1</v>
      </c>
      <c r="O651" s="5">
        <v>0</v>
      </c>
      <c r="P651" s="5">
        <v>0</v>
      </c>
      <c r="Q651" s="5">
        <v>0</v>
      </c>
      <c r="R651" s="5">
        <v>24</v>
      </c>
      <c r="S651" s="5">
        <v>0</v>
      </c>
      <c r="T651" s="5">
        <v>0</v>
      </c>
      <c r="U651" s="5">
        <v>0</v>
      </c>
      <c r="V651" s="5">
        <v>6</v>
      </c>
      <c r="W651" s="5">
        <v>0</v>
      </c>
      <c r="X651" s="5">
        <v>0</v>
      </c>
      <c r="Y651" s="5">
        <v>0</v>
      </c>
      <c r="Z651" s="5">
        <v>0</v>
      </c>
      <c r="AA651" s="6" t="s">
        <v>96</v>
      </c>
      <c r="AB651" s="6" t="s">
        <v>96</v>
      </c>
      <c r="AC651" s="7"/>
      <c r="AD651" s="7"/>
      <c r="AE651" s="7"/>
      <c r="AF651" s="7"/>
      <c r="AG651" s="7"/>
      <c r="AH651" s="7"/>
      <c r="AI651" s="6" t="s">
        <v>96</v>
      </c>
      <c r="AJ651" s="5"/>
      <c r="AK651" s="8">
        <v>0</v>
      </c>
      <c r="AL651" s="8">
        <v>0</v>
      </c>
      <c r="AM651" s="8">
        <v>1</v>
      </c>
      <c r="AN651" s="8">
        <v>0</v>
      </c>
      <c r="AO651" s="8">
        <v>0</v>
      </c>
      <c r="AP651" s="8">
        <v>0</v>
      </c>
      <c r="AQ651" s="8">
        <v>0</v>
      </c>
      <c r="AR651" s="8">
        <v>0</v>
      </c>
      <c r="AS651" s="8">
        <v>0</v>
      </c>
      <c r="AT651" s="8">
        <v>0</v>
      </c>
      <c r="AU651" s="5">
        <v>100</v>
      </c>
      <c r="AV651" s="5">
        <v>0</v>
      </c>
      <c r="AW651" s="5">
        <v>100</v>
      </c>
      <c r="AX651" s="5">
        <v>0</v>
      </c>
      <c r="AY651" s="5">
        <v>0</v>
      </c>
      <c r="AZ651" s="5">
        <v>100</v>
      </c>
      <c r="BA651" s="5">
        <v>0</v>
      </c>
      <c r="BB651" s="5">
        <v>100</v>
      </c>
      <c r="BC651" s="5">
        <v>0</v>
      </c>
      <c r="BD651" s="5">
        <v>0</v>
      </c>
      <c r="BE651" s="5">
        <v>100</v>
      </c>
      <c r="BF651" s="5">
        <v>100</v>
      </c>
      <c r="BG651" s="5">
        <v>100</v>
      </c>
      <c r="BH651" s="5">
        <v>100</v>
      </c>
      <c r="BI651" s="5">
        <v>0</v>
      </c>
      <c r="BJ651" s="5">
        <v>0</v>
      </c>
      <c r="BK651" s="5">
        <v>50</v>
      </c>
      <c r="BL651" s="5">
        <v>50</v>
      </c>
      <c r="BM651" s="5">
        <v>100</v>
      </c>
      <c r="BN651" s="5">
        <v>4</v>
      </c>
      <c r="BO651" s="5" t="s">
        <v>97</v>
      </c>
      <c r="BP651" s="5" t="s">
        <v>96</v>
      </c>
      <c r="BQ651" s="5">
        <v>2</v>
      </c>
      <c r="BR651" s="6" t="s">
        <v>97</v>
      </c>
      <c r="BS651" s="6" t="s">
        <v>97</v>
      </c>
      <c r="BT651" s="6" t="s">
        <v>97</v>
      </c>
      <c r="BU651" s="6" t="s">
        <v>97</v>
      </c>
      <c r="BV651" s="6" t="s">
        <v>97</v>
      </c>
      <c r="BW651" s="5">
        <v>2</v>
      </c>
      <c r="BX651" s="5">
        <v>2</v>
      </c>
      <c r="BY651" s="5">
        <v>2</v>
      </c>
      <c r="BZ651" s="5">
        <v>0</v>
      </c>
      <c r="CA651" s="5">
        <v>0</v>
      </c>
      <c r="CB651" s="6" t="s">
        <v>98</v>
      </c>
      <c r="CC651" s="6" t="s">
        <v>98</v>
      </c>
      <c r="CD651" s="6" t="s">
        <v>98</v>
      </c>
      <c r="CE651" s="6" t="s">
        <v>98</v>
      </c>
      <c r="CF651" s="6" t="s">
        <v>98</v>
      </c>
      <c r="CG651" s="6" t="s">
        <v>97</v>
      </c>
      <c r="CH651" s="6" t="s">
        <v>97</v>
      </c>
      <c r="CI651" s="6" t="s">
        <v>96</v>
      </c>
      <c r="CJ651" s="5">
        <v>0</v>
      </c>
      <c r="CK651" s="5">
        <v>0</v>
      </c>
      <c r="CL651" s="5">
        <v>0</v>
      </c>
      <c r="CM651" s="5">
        <v>0</v>
      </c>
      <c r="CN651" s="5">
        <v>1</v>
      </c>
      <c r="CO651" s="5">
        <v>0</v>
      </c>
      <c r="ON651" s="37"/>
    </row>
    <row r="652" spans="1:404" x14ac:dyDescent="0.3">
      <c r="A652" s="2" t="s">
        <v>849</v>
      </c>
      <c r="B652" s="2" t="s">
        <v>937</v>
      </c>
      <c r="C652" s="2" t="s">
        <v>937</v>
      </c>
      <c r="D652" s="2" t="s">
        <v>954</v>
      </c>
      <c r="E652" s="6" t="s">
        <v>102</v>
      </c>
      <c r="F652" s="5">
        <v>40</v>
      </c>
      <c r="G652" s="5">
        <v>2</v>
      </c>
      <c r="H652" s="5">
        <v>0</v>
      </c>
      <c r="I652" s="5">
        <v>0</v>
      </c>
      <c r="J652" s="5">
        <v>2</v>
      </c>
      <c r="K652" s="5">
        <v>0</v>
      </c>
      <c r="L652" s="5">
        <v>0</v>
      </c>
      <c r="M652" s="5">
        <v>0</v>
      </c>
      <c r="N652" s="5">
        <v>0</v>
      </c>
      <c r="O652" s="5">
        <v>0</v>
      </c>
      <c r="P652" s="5">
        <v>0</v>
      </c>
      <c r="Q652" s="5">
        <v>0</v>
      </c>
      <c r="R652" s="5">
        <v>40</v>
      </c>
      <c r="S652" s="5">
        <v>0</v>
      </c>
      <c r="T652" s="5">
        <v>0</v>
      </c>
      <c r="U652" s="5">
        <v>0</v>
      </c>
      <c r="V652" s="5">
        <v>0</v>
      </c>
      <c r="W652" s="5">
        <v>0</v>
      </c>
      <c r="X652" s="5">
        <v>0</v>
      </c>
      <c r="Y652" s="5">
        <v>0</v>
      </c>
      <c r="Z652" s="5">
        <v>0</v>
      </c>
      <c r="AA652" s="6" t="s">
        <v>96</v>
      </c>
      <c r="AB652" s="6" t="s">
        <v>96</v>
      </c>
      <c r="AC652" s="7"/>
      <c r="AD652" s="7"/>
      <c r="AE652" s="7"/>
      <c r="AF652" s="7"/>
      <c r="AG652" s="7"/>
      <c r="AH652" s="7"/>
      <c r="AI652" s="6" t="s">
        <v>96</v>
      </c>
      <c r="AJ652" s="5"/>
      <c r="AK652" s="8">
        <v>0</v>
      </c>
      <c r="AL652" s="8">
        <v>0</v>
      </c>
      <c r="AM652" s="8">
        <v>1</v>
      </c>
      <c r="AN652" s="8">
        <v>0</v>
      </c>
      <c r="AO652" s="8">
        <v>0</v>
      </c>
      <c r="AP652" s="8">
        <v>0</v>
      </c>
      <c r="AQ652" s="8">
        <v>0</v>
      </c>
      <c r="AR652" s="8">
        <v>0</v>
      </c>
      <c r="AS652" s="8">
        <v>0</v>
      </c>
      <c r="AT652" s="8">
        <v>0</v>
      </c>
      <c r="AU652" s="5">
        <v>100</v>
      </c>
      <c r="AV652" s="5">
        <v>100</v>
      </c>
      <c r="AW652" s="5">
        <v>0</v>
      </c>
      <c r="AX652" s="5">
        <v>0</v>
      </c>
      <c r="AY652" s="5">
        <v>0</v>
      </c>
      <c r="AZ652" s="5">
        <v>100</v>
      </c>
      <c r="BA652" s="5">
        <v>100</v>
      </c>
      <c r="BB652" s="5">
        <v>0</v>
      </c>
      <c r="BC652" s="5">
        <v>0</v>
      </c>
      <c r="BD652" s="5">
        <v>0</v>
      </c>
      <c r="BE652" s="5">
        <v>100</v>
      </c>
      <c r="BF652" s="5">
        <v>100</v>
      </c>
      <c r="BG652" s="5">
        <v>100</v>
      </c>
      <c r="BH652" s="5">
        <v>100</v>
      </c>
      <c r="BI652" s="5">
        <v>0</v>
      </c>
      <c r="BJ652" s="5">
        <v>0</v>
      </c>
      <c r="BK652" s="5">
        <v>50</v>
      </c>
      <c r="BL652" s="5">
        <v>50</v>
      </c>
      <c r="BM652" s="5">
        <v>100</v>
      </c>
      <c r="BN652" s="5">
        <v>4</v>
      </c>
      <c r="BO652" s="5" t="s">
        <v>97</v>
      </c>
      <c r="BP652" s="5" t="s">
        <v>96</v>
      </c>
      <c r="BQ652" s="5">
        <v>2</v>
      </c>
      <c r="BR652" s="6" t="s">
        <v>97</v>
      </c>
      <c r="BS652" s="6" t="s">
        <v>96</v>
      </c>
      <c r="BT652" s="6" t="s">
        <v>97</v>
      </c>
      <c r="BU652" s="6" t="s">
        <v>97</v>
      </c>
      <c r="BV652" s="6" t="s">
        <v>97</v>
      </c>
      <c r="BW652" s="5">
        <v>2</v>
      </c>
      <c r="BX652" s="5">
        <v>2</v>
      </c>
      <c r="BY652" s="5">
        <v>2</v>
      </c>
      <c r="BZ652" s="5">
        <v>0</v>
      </c>
      <c r="CA652" s="5">
        <v>0</v>
      </c>
      <c r="CB652" s="6" t="s">
        <v>98</v>
      </c>
      <c r="CC652" s="6" t="s">
        <v>98</v>
      </c>
      <c r="CD652" s="6" t="s">
        <v>98</v>
      </c>
      <c r="CE652" s="6" t="s">
        <v>98</v>
      </c>
      <c r="CF652" s="6" t="s">
        <v>98</v>
      </c>
      <c r="CG652" s="6" t="s">
        <v>97</v>
      </c>
      <c r="CH652" s="6" t="s">
        <v>97</v>
      </c>
      <c r="CI652" s="6" t="s">
        <v>96</v>
      </c>
      <c r="CJ652" s="5">
        <v>0</v>
      </c>
      <c r="CK652" s="5">
        <v>0</v>
      </c>
      <c r="CL652" s="5">
        <v>0</v>
      </c>
      <c r="CM652" s="5">
        <v>0</v>
      </c>
      <c r="CN652" s="5">
        <v>2</v>
      </c>
      <c r="CO652" s="5">
        <v>0</v>
      </c>
    </row>
    <row r="653" spans="1:404" x14ac:dyDescent="0.3">
      <c r="A653" s="2" t="s">
        <v>849</v>
      </c>
      <c r="B653" s="2" t="s">
        <v>937</v>
      </c>
      <c r="C653" s="2" t="s">
        <v>937</v>
      </c>
      <c r="D653" s="2" t="s">
        <v>955</v>
      </c>
      <c r="E653" s="6" t="s">
        <v>102</v>
      </c>
      <c r="F653" s="5">
        <v>200</v>
      </c>
      <c r="G653" s="5">
        <v>39</v>
      </c>
      <c r="H653" s="5">
        <v>1</v>
      </c>
      <c r="I653" s="5">
        <v>39</v>
      </c>
      <c r="J653" s="5">
        <v>0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200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5">
        <v>0</v>
      </c>
      <c r="AA653" s="6" t="s">
        <v>96</v>
      </c>
      <c r="AB653" s="6" t="s">
        <v>96</v>
      </c>
      <c r="AC653" s="7"/>
      <c r="AD653" s="7"/>
      <c r="AE653" s="7"/>
      <c r="AF653" s="7"/>
      <c r="AG653" s="7"/>
      <c r="AH653" s="7"/>
      <c r="AI653" s="6" t="s">
        <v>96</v>
      </c>
      <c r="AJ653" s="5"/>
      <c r="AK653" s="8">
        <v>0</v>
      </c>
      <c r="AL653" s="8">
        <v>1</v>
      </c>
      <c r="AM653" s="8">
        <v>0</v>
      </c>
      <c r="AN653" s="8">
        <v>0</v>
      </c>
      <c r="AO653" s="8">
        <v>0</v>
      </c>
      <c r="AP653" s="8">
        <v>0</v>
      </c>
      <c r="AQ653" s="8">
        <v>0</v>
      </c>
      <c r="AR653" s="8">
        <v>0</v>
      </c>
      <c r="AS653" s="8">
        <v>0</v>
      </c>
      <c r="AT653" s="8">
        <v>0</v>
      </c>
      <c r="AU653" s="5">
        <v>100</v>
      </c>
      <c r="AV653" s="5">
        <v>100</v>
      </c>
      <c r="AW653" s="5">
        <v>0</v>
      </c>
      <c r="AX653" s="5">
        <v>0</v>
      </c>
      <c r="AY653" s="5">
        <v>0</v>
      </c>
      <c r="AZ653" s="5">
        <v>100</v>
      </c>
      <c r="BA653" s="5">
        <v>100</v>
      </c>
      <c r="BB653" s="5">
        <v>0</v>
      </c>
      <c r="BC653" s="5">
        <v>0</v>
      </c>
      <c r="BD653" s="5">
        <v>0</v>
      </c>
      <c r="BE653" s="5">
        <v>100</v>
      </c>
      <c r="BF653" s="5">
        <v>100</v>
      </c>
      <c r="BG653" s="5">
        <v>100</v>
      </c>
      <c r="BH653" s="5">
        <v>100</v>
      </c>
      <c r="BI653" s="5">
        <v>100</v>
      </c>
      <c r="BJ653" s="5">
        <v>100</v>
      </c>
      <c r="BK653" s="5">
        <v>0</v>
      </c>
      <c r="BL653" s="5">
        <v>0</v>
      </c>
      <c r="BM653" s="5">
        <v>100</v>
      </c>
      <c r="BN653" s="5">
        <v>4</v>
      </c>
      <c r="BO653" s="5" t="s">
        <v>96</v>
      </c>
      <c r="BP653" s="5" t="s">
        <v>96</v>
      </c>
      <c r="BQ653" s="5">
        <v>2</v>
      </c>
      <c r="BR653" s="6" t="s">
        <v>97</v>
      </c>
      <c r="BS653" s="6" t="s">
        <v>97</v>
      </c>
      <c r="BT653" s="6" t="s">
        <v>97</v>
      </c>
      <c r="BU653" s="6" t="s">
        <v>97</v>
      </c>
      <c r="BV653" s="6" t="s">
        <v>97</v>
      </c>
      <c r="BW653" s="5">
        <v>0</v>
      </c>
      <c r="BX653" s="5">
        <v>0</v>
      </c>
      <c r="BY653" s="5">
        <v>0</v>
      </c>
      <c r="BZ653" s="5">
        <v>2</v>
      </c>
      <c r="CA653" s="5">
        <v>2</v>
      </c>
      <c r="CB653" s="6" t="s">
        <v>98</v>
      </c>
      <c r="CC653" s="6" t="s">
        <v>98</v>
      </c>
      <c r="CD653" s="6" t="s">
        <v>98</v>
      </c>
      <c r="CE653" s="6" t="s">
        <v>98</v>
      </c>
      <c r="CF653" s="6" t="s">
        <v>98</v>
      </c>
      <c r="CG653" s="6" t="s">
        <v>96</v>
      </c>
      <c r="CH653" s="6" t="s">
        <v>96</v>
      </c>
      <c r="CI653" s="6" t="s">
        <v>96</v>
      </c>
      <c r="CJ653" s="5">
        <v>0</v>
      </c>
      <c r="CK653" s="5">
        <v>0</v>
      </c>
      <c r="CL653" s="5">
        <v>0</v>
      </c>
      <c r="CM653" s="5">
        <v>0</v>
      </c>
      <c r="CN653" s="5">
        <v>0</v>
      </c>
      <c r="CO653" s="5">
        <v>0</v>
      </c>
      <c r="ON653" s="37"/>
    </row>
    <row r="654" spans="1:404" x14ac:dyDescent="0.3">
      <c r="A654" s="2" t="s">
        <v>849</v>
      </c>
      <c r="B654" s="2" t="s">
        <v>937</v>
      </c>
      <c r="C654" s="2" t="s">
        <v>937</v>
      </c>
      <c r="D654" s="2" t="s">
        <v>956</v>
      </c>
      <c r="E654" s="6" t="s">
        <v>95</v>
      </c>
      <c r="F654" s="5">
        <v>39</v>
      </c>
      <c r="G654" s="5">
        <v>14</v>
      </c>
      <c r="H654" s="5">
        <v>0</v>
      </c>
      <c r="I654" s="5">
        <v>0</v>
      </c>
      <c r="J654" s="5">
        <v>0</v>
      </c>
      <c r="K654" s="5">
        <v>0</v>
      </c>
      <c r="L654" s="5">
        <v>0</v>
      </c>
      <c r="M654" s="5">
        <v>14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39</v>
      </c>
      <c r="V654" s="5">
        <v>0</v>
      </c>
      <c r="W654" s="5">
        <v>0</v>
      </c>
      <c r="X654" s="5">
        <v>0</v>
      </c>
      <c r="Y654" s="5">
        <v>0</v>
      </c>
      <c r="Z654" s="5">
        <v>0</v>
      </c>
      <c r="AA654" s="6" t="s">
        <v>96</v>
      </c>
      <c r="AB654" s="6" t="s">
        <v>96</v>
      </c>
      <c r="AC654" s="7"/>
      <c r="AD654" s="7"/>
      <c r="AE654" s="7"/>
      <c r="AF654" s="7"/>
      <c r="AG654" s="7"/>
      <c r="AH654" s="7"/>
      <c r="AI654" s="6" t="s">
        <v>96</v>
      </c>
      <c r="AJ654" s="5"/>
      <c r="AK654" s="8">
        <v>0</v>
      </c>
      <c r="AL654" s="8">
        <v>1</v>
      </c>
      <c r="AM654" s="8">
        <v>0</v>
      </c>
      <c r="AN654" s="8">
        <v>0</v>
      </c>
      <c r="AO654" s="8">
        <v>0</v>
      </c>
      <c r="AP654" s="8">
        <v>0</v>
      </c>
      <c r="AQ654" s="8">
        <v>0</v>
      </c>
      <c r="AR654" s="8">
        <v>0</v>
      </c>
      <c r="AS654" s="8">
        <v>0</v>
      </c>
      <c r="AT654" s="8">
        <v>0</v>
      </c>
      <c r="AU654" s="5">
        <v>100</v>
      </c>
      <c r="AV654" s="5">
        <v>100</v>
      </c>
      <c r="AW654" s="5">
        <v>0</v>
      </c>
      <c r="AX654" s="5">
        <v>0</v>
      </c>
      <c r="AY654" s="5">
        <v>0</v>
      </c>
      <c r="AZ654" s="5">
        <v>100</v>
      </c>
      <c r="BA654" s="5">
        <v>100</v>
      </c>
      <c r="BB654" s="5">
        <v>0</v>
      </c>
      <c r="BC654" s="5">
        <v>0</v>
      </c>
      <c r="BD654" s="5">
        <v>0</v>
      </c>
      <c r="BE654" s="5">
        <v>100</v>
      </c>
      <c r="BF654" s="5">
        <v>100</v>
      </c>
      <c r="BG654" s="5">
        <v>100</v>
      </c>
      <c r="BH654" s="5">
        <v>100</v>
      </c>
      <c r="BI654" s="5">
        <v>100</v>
      </c>
      <c r="BJ654" s="5">
        <v>100</v>
      </c>
      <c r="BK654" s="5">
        <v>0</v>
      </c>
      <c r="BL654" s="5">
        <v>0</v>
      </c>
      <c r="BM654" s="5">
        <v>100</v>
      </c>
      <c r="BN654" s="5">
        <v>4</v>
      </c>
      <c r="BO654" s="5" t="s">
        <v>97</v>
      </c>
      <c r="BP654" s="5" t="s">
        <v>96</v>
      </c>
      <c r="BQ654" s="5">
        <v>2</v>
      </c>
      <c r="BR654" s="6" t="s">
        <v>97</v>
      </c>
      <c r="BS654" s="6" t="s">
        <v>97</v>
      </c>
      <c r="BT654" s="6" t="s">
        <v>97</v>
      </c>
      <c r="BU654" s="6" t="s">
        <v>97</v>
      </c>
      <c r="BV654" s="6" t="s">
        <v>97</v>
      </c>
      <c r="BW654" s="5">
        <v>2</v>
      </c>
      <c r="BX654" s="5">
        <v>2</v>
      </c>
      <c r="BY654" s="5">
        <v>2</v>
      </c>
      <c r="BZ654" s="5">
        <v>3</v>
      </c>
      <c r="CA654" s="5">
        <v>1</v>
      </c>
      <c r="CB654" s="6" t="s">
        <v>96</v>
      </c>
      <c r="CC654" s="6" t="s">
        <v>96</v>
      </c>
      <c r="CD654" s="6" t="s">
        <v>96</v>
      </c>
      <c r="CE654" s="6" t="s">
        <v>96</v>
      </c>
      <c r="CF654" s="6" t="s">
        <v>96</v>
      </c>
      <c r="CG654" s="6" t="s">
        <v>96</v>
      </c>
      <c r="CH654" s="6" t="s">
        <v>96</v>
      </c>
      <c r="CI654" s="6" t="s">
        <v>96</v>
      </c>
      <c r="CJ654" s="5">
        <v>2</v>
      </c>
      <c r="CK654" s="5">
        <v>2</v>
      </c>
      <c r="CL654" s="5">
        <v>2</v>
      </c>
      <c r="CM654" s="5">
        <v>0</v>
      </c>
      <c r="CN654" s="5">
        <v>2</v>
      </c>
      <c r="CO654" s="5">
        <v>0</v>
      </c>
      <c r="ON654" s="37"/>
    </row>
    <row r="655" spans="1:404" x14ac:dyDescent="0.3">
      <c r="A655" s="2" t="s">
        <v>849</v>
      </c>
      <c r="B655" s="2" t="s">
        <v>937</v>
      </c>
      <c r="C655" s="2" t="s">
        <v>957</v>
      </c>
      <c r="D655" s="2" t="s">
        <v>673</v>
      </c>
      <c r="E655" s="6" t="s">
        <v>104</v>
      </c>
      <c r="F655" s="5">
        <v>35</v>
      </c>
      <c r="G655" s="5">
        <v>3</v>
      </c>
      <c r="H655" s="5">
        <v>0</v>
      </c>
      <c r="I655" s="5">
        <v>0</v>
      </c>
      <c r="J655" s="5">
        <v>3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35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s="5">
        <v>0</v>
      </c>
      <c r="Y655" s="5">
        <v>0</v>
      </c>
      <c r="Z655" s="5">
        <v>0</v>
      </c>
      <c r="AA655" s="6" t="s">
        <v>96</v>
      </c>
      <c r="AB655" s="6" t="s">
        <v>97</v>
      </c>
      <c r="AC655" s="7"/>
      <c r="AD655" s="7"/>
      <c r="AE655" s="7"/>
      <c r="AF655" s="7"/>
      <c r="AG655" s="7"/>
      <c r="AH655" s="7" t="s">
        <v>96</v>
      </c>
      <c r="AI655" s="6"/>
      <c r="AJ655" s="5">
        <v>1500</v>
      </c>
      <c r="AK655" s="8">
        <v>0</v>
      </c>
      <c r="AL655" s="8">
        <v>0</v>
      </c>
      <c r="AM655" s="8">
        <v>0</v>
      </c>
      <c r="AN655" s="8">
        <v>0</v>
      </c>
      <c r="AO655" s="8">
        <v>0</v>
      </c>
      <c r="AP655" s="8">
        <v>1</v>
      </c>
      <c r="AQ655" s="8">
        <v>0</v>
      </c>
      <c r="AR655" s="8">
        <v>0</v>
      </c>
      <c r="AS655" s="8">
        <v>0</v>
      </c>
      <c r="AT655" s="8">
        <v>0</v>
      </c>
      <c r="AU655" s="5">
        <v>0</v>
      </c>
      <c r="AV655" s="5">
        <v>0</v>
      </c>
      <c r="AW655" s="5">
        <v>0</v>
      </c>
      <c r="AX655" s="5">
        <v>70</v>
      </c>
      <c r="AY655" s="5">
        <v>30</v>
      </c>
      <c r="AZ655" s="5">
        <v>0</v>
      </c>
      <c r="BA655" s="5">
        <v>0</v>
      </c>
      <c r="BB655" s="5">
        <v>0</v>
      </c>
      <c r="BC655" s="5">
        <v>0</v>
      </c>
      <c r="BD655" s="5">
        <v>100</v>
      </c>
      <c r="BE655" s="5">
        <v>0</v>
      </c>
      <c r="BF655" s="5">
        <v>0</v>
      </c>
      <c r="BG655" s="5">
        <v>0</v>
      </c>
      <c r="BH655" s="5">
        <v>0</v>
      </c>
      <c r="BI655" s="5">
        <v>0</v>
      </c>
      <c r="BJ655" s="5">
        <v>0</v>
      </c>
      <c r="BK655" s="5">
        <v>0</v>
      </c>
      <c r="BL655" s="5">
        <v>100</v>
      </c>
      <c r="BM655" s="5">
        <v>0</v>
      </c>
      <c r="BN655" s="5" t="s">
        <v>98</v>
      </c>
      <c r="BO655" s="5" t="s">
        <v>97</v>
      </c>
      <c r="BP655" s="5" t="s">
        <v>97</v>
      </c>
      <c r="BQ655" s="5" t="s">
        <v>98</v>
      </c>
      <c r="BR655" s="6" t="s">
        <v>96</v>
      </c>
      <c r="BS655" s="6" t="s">
        <v>97</v>
      </c>
      <c r="BT655" s="6" t="s">
        <v>97</v>
      </c>
      <c r="BU655" s="6" t="s">
        <v>97</v>
      </c>
      <c r="BV655" s="6" t="s">
        <v>97</v>
      </c>
      <c r="BW655" s="5">
        <v>2</v>
      </c>
      <c r="BX655" s="5">
        <v>5</v>
      </c>
      <c r="BY655" s="5">
        <v>5</v>
      </c>
      <c r="BZ655" s="5">
        <v>9</v>
      </c>
      <c r="CA655" s="5">
        <v>7</v>
      </c>
      <c r="CB655" s="6" t="s">
        <v>97</v>
      </c>
      <c r="CC655" s="6" t="s">
        <v>97</v>
      </c>
      <c r="CD655" s="6" t="s">
        <v>97</v>
      </c>
      <c r="CE655" s="6" t="s">
        <v>97</v>
      </c>
      <c r="CF655" s="14" t="s">
        <v>366</v>
      </c>
      <c r="CG655" s="6" t="s">
        <v>97</v>
      </c>
      <c r="CH655" s="6" t="s">
        <v>97</v>
      </c>
      <c r="CI655" s="6" t="s">
        <v>97</v>
      </c>
      <c r="CJ655" s="5">
        <v>9</v>
      </c>
      <c r="CK655" s="5">
        <v>9</v>
      </c>
      <c r="CL655" s="5">
        <v>9</v>
      </c>
      <c r="CM655" s="5">
        <v>2</v>
      </c>
      <c r="CN655" s="5">
        <v>3</v>
      </c>
      <c r="CO655" s="5">
        <v>2</v>
      </c>
    </row>
    <row r="656" spans="1:404" x14ac:dyDescent="0.3">
      <c r="A656" s="2" t="s">
        <v>849</v>
      </c>
      <c r="B656" s="2" t="s">
        <v>937</v>
      </c>
      <c r="C656" s="2" t="s">
        <v>958</v>
      </c>
      <c r="D656" s="2" t="s">
        <v>959</v>
      </c>
      <c r="E656" s="6" t="s">
        <v>102</v>
      </c>
      <c r="F656" s="5">
        <v>38</v>
      </c>
      <c r="G656" s="5">
        <v>3</v>
      </c>
      <c r="H656" s="5">
        <v>1</v>
      </c>
      <c r="I656" s="5">
        <v>3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38</v>
      </c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6" t="s">
        <v>96</v>
      </c>
      <c r="AB656" s="6" t="s">
        <v>96</v>
      </c>
      <c r="AC656" s="7"/>
      <c r="AD656" s="7"/>
      <c r="AE656" s="7"/>
      <c r="AF656" s="7"/>
      <c r="AG656" s="7"/>
      <c r="AH656" s="7"/>
      <c r="AI656" s="6" t="s">
        <v>96</v>
      </c>
      <c r="AJ656" s="5"/>
      <c r="AK656" s="8">
        <v>0.75</v>
      </c>
      <c r="AL656" s="8">
        <v>0</v>
      </c>
      <c r="AM656" s="8">
        <v>0.25</v>
      </c>
      <c r="AN656" s="8">
        <v>0</v>
      </c>
      <c r="AO656" s="8">
        <v>0</v>
      </c>
      <c r="AP656" s="8">
        <v>0</v>
      </c>
      <c r="AQ656" s="8">
        <v>0</v>
      </c>
      <c r="AR656" s="8">
        <v>0</v>
      </c>
      <c r="AS656" s="8">
        <v>0</v>
      </c>
      <c r="AT656" s="8">
        <v>0</v>
      </c>
      <c r="AU656" s="5">
        <v>100</v>
      </c>
      <c r="AV656" s="5">
        <v>100</v>
      </c>
      <c r="AW656" s="5">
        <v>0</v>
      </c>
      <c r="AX656" s="5">
        <v>0</v>
      </c>
      <c r="AY656" s="5">
        <v>0</v>
      </c>
      <c r="AZ656" s="5">
        <v>65</v>
      </c>
      <c r="BA656" s="5">
        <v>25</v>
      </c>
      <c r="BB656" s="5">
        <v>70</v>
      </c>
      <c r="BC656" s="5">
        <v>0</v>
      </c>
      <c r="BD656" s="5">
        <v>5</v>
      </c>
      <c r="BE656" s="5">
        <v>100</v>
      </c>
      <c r="BF656" s="5">
        <v>100</v>
      </c>
      <c r="BG656" s="5">
        <v>100</v>
      </c>
      <c r="BH656" s="5">
        <v>100</v>
      </c>
      <c r="BI656" s="5">
        <v>0</v>
      </c>
      <c r="BJ656" s="5">
        <v>0</v>
      </c>
      <c r="BK656" s="5">
        <v>0</v>
      </c>
      <c r="BL656" s="5">
        <v>100</v>
      </c>
      <c r="BM656" s="5">
        <v>25</v>
      </c>
      <c r="BN656" s="5">
        <v>2</v>
      </c>
      <c r="BO656" s="5" t="s">
        <v>96</v>
      </c>
      <c r="BP656" s="5" t="s">
        <v>97</v>
      </c>
      <c r="BQ656" s="5" t="s">
        <v>98</v>
      </c>
      <c r="BR656" s="6" t="s">
        <v>97</v>
      </c>
      <c r="BS656" s="6" t="s">
        <v>97</v>
      </c>
      <c r="BT656" s="6" t="s">
        <v>97</v>
      </c>
      <c r="BU656" s="6" t="s">
        <v>97</v>
      </c>
      <c r="BV656" s="6" t="s">
        <v>97</v>
      </c>
      <c r="BW656" s="5">
        <v>1</v>
      </c>
      <c r="BX656" s="5">
        <v>0</v>
      </c>
      <c r="BY656" s="5">
        <v>0</v>
      </c>
      <c r="BZ656" s="5">
        <v>10</v>
      </c>
      <c r="CA656" s="5">
        <v>10</v>
      </c>
      <c r="CB656" s="6" t="s">
        <v>98</v>
      </c>
      <c r="CC656" s="6" t="s">
        <v>98</v>
      </c>
      <c r="CD656" s="6" t="s">
        <v>98</v>
      </c>
      <c r="CE656" s="6" t="s">
        <v>98</v>
      </c>
      <c r="CF656" s="6" t="s">
        <v>96</v>
      </c>
      <c r="CG656" s="6" t="s">
        <v>97</v>
      </c>
      <c r="CH656" s="6" t="s">
        <v>97</v>
      </c>
      <c r="CI656" s="6" t="s">
        <v>96</v>
      </c>
      <c r="CJ656" s="5">
        <v>1</v>
      </c>
      <c r="CK656" s="5">
        <v>2</v>
      </c>
      <c r="CL656" s="5">
        <v>15</v>
      </c>
      <c r="CM656" s="5">
        <v>3</v>
      </c>
      <c r="CN656" s="5">
        <v>4</v>
      </c>
      <c r="CO656" s="5">
        <v>1</v>
      </c>
    </row>
    <row r="657" spans="1:403" x14ac:dyDescent="0.3">
      <c r="A657" s="2" t="s">
        <v>849</v>
      </c>
      <c r="B657" s="2" t="s">
        <v>937</v>
      </c>
      <c r="C657" s="2" t="s">
        <v>960</v>
      </c>
      <c r="D657" s="2" t="s">
        <v>961</v>
      </c>
      <c r="E657" s="6" t="s">
        <v>95</v>
      </c>
      <c r="F657" s="6">
        <v>80</v>
      </c>
      <c r="G657" s="5">
        <v>12</v>
      </c>
      <c r="H657" s="5">
        <v>0</v>
      </c>
      <c r="I657" s="5">
        <v>0</v>
      </c>
      <c r="J657" s="6">
        <v>6</v>
      </c>
      <c r="K657" s="6">
        <v>5</v>
      </c>
      <c r="L657" s="5">
        <v>0</v>
      </c>
      <c r="M657" s="6">
        <v>1</v>
      </c>
      <c r="N657" s="5">
        <v>0</v>
      </c>
      <c r="O657" s="5">
        <v>0</v>
      </c>
      <c r="P657" s="5">
        <v>0</v>
      </c>
      <c r="Q657" s="5">
        <v>0</v>
      </c>
      <c r="R657" s="6">
        <v>58</v>
      </c>
      <c r="S657" s="6">
        <v>17</v>
      </c>
      <c r="T657" s="5">
        <v>0</v>
      </c>
      <c r="U657" s="6">
        <v>5</v>
      </c>
      <c r="V657" s="5">
        <v>0</v>
      </c>
      <c r="W657" s="5">
        <v>0</v>
      </c>
      <c r="X657" s="5">
        <v>0</v>
      </c>
      <c r="Y657" s="5">
        <v>0</v>
      </c>
      <c r="Z657" s="5">
        <v>0</v>
      </c>
      <c r="AA657" s="6" t="s">
        <v>96</v>
      </c>
      <c r="AB657" s="6" t="s">
        <v>96</v>
      </c>
      <c r="AC657" s="6"/>
      <c r="AD657" s="6"/>
      <c r="AE657" s="6"/>
      <c r="AF657" s="6"/>
      <c r="AG657" s="6"/>
      <c r="AH657" s="6"/>
      <c r="AI657" s="6" t="s">
        <v>96</v>
      </c>
      <c r="AJ657" s="5"/>
      <c r="AK657" s="8">
        <v>0</v>
      </c>
      <c r="AL657" s="8">
        <v>0</v>
      </c>
      <c r="AM657" s="8">
        <v>1</v>
      </c>
      <c r="AN657" s="8">
        <v>0</v>
      </c>
      <c r="AO657" s="8">
        <v>0</v>
      </c>
      <c r="AP657" s="8">
        <v>0</v>
      </c>
      <c r="AQ657" s="8">
        <v>0</v>
      </c>
      <c r="AR657" s="8">
        <v>0</v>
      </c>
      <c r="AS657" s="8">
        <v>0</v>
      </c>
      <c r="AT657" s="8">
        <v>0</v>
      </c>
      <c r="AU657" s="5">
        <v>100</v>
      </c>
      <c r="AV657" s="5">
        <v>100</v>
      </c>
      <c r="AW657" s="5">
        <v>0</v>
      </c>
      <c r="AX657" s="5">
        <v>0</v>
      </c>
      <c r="AY657" s="5">
        <v>0</v>
      </c>
      <c r="AZ657" s="5">
        <v>100</v>
      </c>
      <c r="BA657" s="5">
        <v>100</v>
      </c>
      <c r="BB657" s="5">
        <v>0</v>
      </c>
      <c r="BC657" s="5">
        <v>0</v>
      </c>
      <c r="BD657" s="5">
        <v>0</v>
      </c>
      <c r="BE657" s="5">
        <v>100</v>
      </c>
      <c r="BF657" s="5">
        <v>100</v>
      </c>
      <c r="BG657" s="5">
        <v>100</v>
      </c>
      <c r="BH657" s="5">
        <v>100</v>
      </c>
      <c r="BI657" s="5">
        <v>50</v>
      </c>
      <c r="BJ657" s="5">
        <v>0</v>
      </c>
      <c r="BK657" s="5">
        <v>50</v>
      </c>
      <c r="BL657" s="5">
        <v>50</v>
      </c>
      <c r="BM657" s="5">
        <v>100</v>
      </c>
      <c r="BN657" s="5">
        <v>2</v>
      </c>
      <c r="BO657" s="5" t="s">
        <v>96</v>
      </c>
      <c r="BP657" s="5" t="s">
        <v>97</v>
      </c>
      <c r="BQ657" s="5" t="s">
        <v>98</v>
      </c>
      <c r="BR657" s="6" t="s">
        <v>97</v>
      </c>
      <c r="BS657" s="6" t="s">
        <v>97</v>
      </c>
      <c r="BT657" s="6" t="s">
        <v>97</v>
      </c>
      <c r="BU657" s="6" t="s">
        <v>97</v>
      </c>
      <c r="BV657" s="6" t="s">
        <v>97</v>
      </c>
      <c r="BW657" s="5">
        <v>0</v>
      </c>
      <c r="BX657" s="5">
        <v>0</v>
      </c>
      <c r="BY657" s="5">
        <v>0</v>
      </c>
      <c r="BZ657" s="5">
        <v>10</v>
      </c>
      <c r="CA657" s="5">
        <v>10</v>
      </c>
      <c r="CB657" s="6" t="s">
        <v>98</v>
      </c>
      <c r="CC657" s="6" t="s">
        <v>98</v>
      </c>
      <c r="CD657" s="6" t="s">
        <v>98</v>
      </c>
      <c r="CE657" s="6" t="s">
        <v>98</v>
      </c>
      <c r="CF657" s="6" t="s">
        <v>98</v>
      </c>
      <c r="CG657" s="6" t="s">
        <v>97</v>
      </c>
      <c r="CH657" s="6" t="s">
        <v>97</v>
      </c>
      <c r="CI657" s="6" t="s">
        <v>97</v>
      </c>
      <c r="CJ657" s="5">
        <v>0</v>
      </c>
      <c r="CK657" s="5">
        <v>0</v>
      </c>
      <c r="CL657" s="5">
        <v>0</v>
      </c>
      <c r="CM657" s="5">
        <v>0</v>
      </c>
      <c r="CN657" s="5">
        <v>0</v>
      </c>
      <c r="CO657" s="5">
        <v>0</v>
      </c>
    </row>
    <row r="658" spans="1:403" x14ac:dyDescent="0.3">
      <c r="A658" s="2" t="s">
        <v>849</v>
      </c>
      <c r="B658" s="2" t="s">
        <v>937</v>
      </c>
      <c r="C658" s="2" t="s">
        <v>960</v>
      </c>
      <c r="D658" s="2" t="s">
        <v>962</v>
      </c>
      <c r="E658" s="6" t="s">
        <v>102</v>
      </c>
      <c r="F658" s="6">
        <v>30</v>
      </c>
      <c r="G658" s="5">
        <v>3</v>
      </c>
      <c r="H658" s="5">
        <v>0</v>
      </c>
      <c r="I658" s="5">
        <v>0</v>
      </c>
      <c r="J658" s="6">
        <v>3</v>
      </c>
      <c r="K658" s="5">
        <v>0</v>
      </c>
      <c r="L658" s="5">
        <v>0</v>
      </c>
      <c r="M658" s="5">
        <v>0</v>
      </c>
      <c r="N658" s="5">
        <v>0</v>
      </c>
      <c r="O658" s="5">
        <v>0</v>
      </c>
      <c r="P658" s="5">
        <v>0</v>
      </c>
      <c r="Q658" s="5">
        <v>0</v>
      </c>
      <c r="R658" s="6">
        <v>30</v>
      </c>
      <c r="S658" s="5">
        <v>0</v>
      </c>
      <c r="T658" s="5">
        <v>0</v>
      </c>
      <c r="U658" s="5">
        <v>0</v>
      </c>
      <c r="V658" s="5">
        <v>0</v>
      </c>
      <c r="W658" s="5">
        <v>0</v>
      </c>
      <c r="X658" s="5">
        <v>0</v>
      </c>
      <c r="Y658" s="5">
        <v>0</v>
      </c>
      <c r="Z658" s="5">
        <v>0</v>
      </c>
      <c r="AA658" s="6" t="s">
        <v>96</v>
      </c>
      <c r="AB658" s="6" t="s">
        <v>96</v>
      </c>
      <c r="AC658" s="6"/>
      <c r="AD658" s="6"/>
      <c r="AE658" s="6"/>
      <c r="AF658" s="6"/>
      <c r="AG658" s="6"/>
      <c r="AH658" s="6"/>
      <c r="AI658" s="6" t="s">
        <v>96</v>
      </c>
      <c r="AJ658" s="5"/>
      <c r="AK658" s="8">
        <v>1</v>
      </c>
      <c r="AL658" s="8">
        <v>0</v>
      </c>
      <c r="AM658" s="8">
        <v>0</v>
      </c>
      <c r="AN658" s="8">
        <v>0</v>
      </c>
      <c r="AO658" s="8">
        <v>0</v>
      </c>
      <c r="AP658" s="8">
        <v>0</v>
      </c>
      <c r="AQ658" s="8">
        <v>0</v>
      </c>
      <c r="AR658" s="8">
        <v>0</v>
      </c>
      <c r="AS658" s="8">
        <v>0</v>
      </c>
      <c r="AT658" s="8">
        <v>0</v>
      </c>
      <c r="AU658" s="5">
        <v>100</v>
      </c>
      <c r="AV658" s="5">
        <v>100</v>
      </c>
      <c r="AW658" s="5">
        <v>0</v>
      </c>
      <c r="AX658" s="5">
        <v>0</v>
      </c>
      <c r="AY658" s="5">
        <v>0</v>
      </c>
      <c r="AZ658" s="5">
        <v>100</v>
      </c>
      <c r="BA658" s="5">
        <v>100</v>
      </c>
      <c r="BB658" s="5">
        <v>0</v>
      </c>
      <c r="BC658" s="5">
        <v>0</v>
      </c>
      <c r="BD658" s="5">
        <v>0</v>
      </c>
      <c r="BE658" s="5">
        <v>100</v>
      </c>
      <c r="BF658" s="5">
        <v>100</v>
      </c>
      <c r="BG658" s="5">
        <v>100</v>
      </c>
      <c r="BH658" s="5">
        <v>100</v>
      </c>
      <c r="BI658" s="5">
        <v>50</v>
      </c>
      <c r="BJ658" s="5">
        <v>0</v>
      </c>
      <c r="BK658" s="5">
        <v>50</v>
      </c>
      <c r="BL658" s="5">
        <v>50</v>
      </c>
      <c r="BM658" s="5">
        <v>100</v>
      </c>
      <c r="BN658" s="5">
        <v>2</v>
      </c>
      <c r="BO658" s="5" t="s">
        <v>96</v>
      </c>
      <c r="BP658" s="5" t="s">
        <v>97</v>
      </c>
      <c r="BQ658" s="5" t="s">
        <v>98</v>
      </c>
      <c r="BR658" s="6" t="s">
        <v>97</v>
      </c>
      <c r="BS658" s="6" t="s">
        <v>97</v>
      </c>
      <c r="BT658" s="6" t="s">
        <v>97</v>
      </c>
      <c r="BU658" s="6" t="s">
        <v>97</v>
      </c>
      <c r="BV658" s="6" t="s">
        <v>97</v>
      </c>
      <c r="BW658" s="5">
        <v>0</v>
      </c>
      <c r="BX658" s="5">
        <v>0</v>
      </c>
      <c r="BY658" s="5">
        <v>0</v>
      </c>
      <c r="BZ658" s="5">
        <v>2</v>
      </c>
      <c r="CA658" s="5">
        <v>2</v>
      </c>
      <c r="CB658" s="6" t="s">
        <v>98</v>
      </c>
      <c r="CC658" s="6" t="s">
        <v>98</v>
      </c>
      <c r="CD658" s="6" t="s">
        <v>98</v>
      </c>
      <c r="CE658" s="6" t="s">
        <v>98</v>
      </c>
      <c r="CF658" s="6" t="s">
        <v>98</v>
      </c>
      <c r="CG658" s="6" t="s">
        <v>97</v>
      </c>
      <c r="CH658" s="6" t="s">
        <v>97</v>
      </c>
      <c r="CI658" s="6" t="s">
        <v>97</v>
      </c>
      <c r="CJ658" s="5">
        <v>0</v>
      </c>
      <c r="CK658" s="5">
        <v>0</v>
      </c>
      <c r="CL658" s="5">
        <v>0</v>
      </c>
      <c r="CM658" s="5">
        <v>0</v>
      </c>
      <c r="CN658" s="5">
        <v>0</v>
      </c>
      <c r="CO658" s="5">
        <v>0</v>
      </c>
    </row>
    <row r="659" spans="1:403" x14ac:dyDescent="0.3">
      <c r="A659" s="2" t="s">
        <v>849</v>
      </c>
      <c r="B659" s="2" t="s">
        <v>937</v>
      </c>
      <c r="C659" s="2" t="s">
        <v>963</v>
      </c>
      <c r="D659" s="2" t="s">
        <v>964</v>
      </c>
      <c r="E659" s="6" t="s">
        <v>104</v>
      </c>
      <c r="F659" s="5">
        <v>120</v>
      </c>
      <c r="G659" s="5">
        <v>26</v>
      </c>
      <c r="H659" s="5">
        <v>1</v>
      </c>
      <c r="I659" s="5">
        <v>4</v>
      </c>
      <c r="J659" s="5">
        <v>22</v>
      </c>
      <c r="K659" s="5">
        <v>0</v>
      </c>
      <c r="L659" s="5">
        <v>0</v>
      </c>
      <c r="M659" s="5">
        <v>0</v>
      </c>
      <c r="N659" s="5">
        <v>0</v>
      </c>
      <c r="O659" s="5">
        <v>0</v>
      </c>
      <c r="P659" s="5">
        <v>0</v>
      </c>
      <c r="Q659" s="5">
        <v>48</v>
      </c>
      <c r="R659" s="5">
        <v>72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  <c r="Z659" s="5">
        <v>0</v>
      </c>
      <c r="AA659" s="6" t="s">
        <v>96</v>
      </c>
      <c r="AB659" s="6" t="s">
        <v>97</v>
      </c>
      <c r="AC659" s="7"/>
      <c r="AD659" s="6" t="s">
        <v>96</v>
      </c>
      <c r="AE659" s="9" t="s">
        <v>96</v>
      </c>
      <c r="AF659" s="7"/>
      <c r="AG659" s="7"/>
      <c r="AH659" s="7"/>
      <c r="AI659" s="7"/>
      <c r="AJ659" s="5">
        <v>3000</v>
      </c>
      <c r="AK659" s="8">
        <v>0</v>
      </c>
      <c r="AL659" s="8">
        <v>0</v>
      </c>
      <c r="AM659" s="8">
        <v>0</v>
      </c>
      <c r="AN659" s="8">
        <v>0</v>
      </c>
      <c r="AO659" s="8">
        <v>1</v>
      </c>
      <c r="AP659" s="8">
        <v>0</v>
      </c>
      <c r="AQ659" s="8">
        <v>0</v>
      </c>
      <c r="AR659" s="8">
        <v>0</v>
      </c>
      <c r="AS659" s="8">
        <v>0</v>
      </c>
      <c r="AT659" s="8">
        <v>0</v>
      </c>
      <c r="AU659" s="5">
        <v>100</v>
      </c>
      <c r="AV659" s="5">
        <v>0</v>
      </c>
      <c r="AW659" s="5">
        <v>100</v>
      </c>
      <c r="AX659" s="5">
        <v>0</v>
      </c>
      <c r="AY659" s="5">
        <v>0</v>
      </c>
      <c r="AZ659" s="5">
        <v>0</v>
      </c>
      <c r="BA659" s="5">
        <v>0</v>
      </c>
      <c r="BB659" s="5">
        <v>50</v>
      </c>
      <c r="BC659" s="5">
        <v>0</v>
      </c>
      <c r="BD659" s="5">
        <v>50</v>
      </c>
      <c r="BE659" s="5">
        <v>100</v>
      </c>
      <c r="BF659" s="5">
        <v>50</v>
      </c>
      <c r="BG659" s="5">
        <v>0</v>
      </c>
      <c r="BH659" s="5">
        <v>0</v>
      </c>
      <c r="BI659" s="5">
        <v>0</v>
      </c>
      <c r="BJ659" s="5">
        <v>0</v>
      </c>
      <c r="BK659" s="5">
        <v>10</v>
      </c>
      <c r="BL659" s="5">
        <v>90</v>
      </c>
      <c r="BM659" s="5">
        <v>100</v>
      </c>
      <c r="BN659" s="5">
        <v>2</v>
      </c>
      <c r="BO659" s="5" t="s">
        <v>97</v>
      </c>
      <c r="BP659" s="5" t="s">
        <v>96</v>
      </c>
      <c r="BQ659" s="5">
        <v>4</v>
      </c>
      <c r="BR659" s="6" t="s">
        <v>97</v>
      </c>
      <c r="BS659" s="6" t="s">
        <v>97</v>
      </c>
      <c r="BT659" s="6" t="s">
        <v>97</v>
      </c>
      <c r="BU659" s="6" t="s">
        <v>97</v>
      </c>
      <c r="BV659" s="6" t="s">
        <v>97</v>
      </c>
      <c r="BW659" s="5">
        <v>5</v>
      </c>
      <c r="BX659" s="5">
        <v>6</v>
      </c>
      <c r="BY659" s="5">
        <v>6</v>
      </c>
      <c r="BZ659" s="5">
        <v>10</v>
      </c>
      <c r="CA659" s="5">
        <v>19</v>
      </c>
      <c r="CB659" s="6" t="s">
        <v>96</v>
      </c>
      <c r="CC659" s="6" t="s">
        <v>96</v>
      </c>
      <c r="CD659" s="6" t="s">
        <v>96</v>
      </c>
      <c r="CE659" s="6" t="s">
        <v>96</v>
      </c>
      <c r="CF659" s="6" t="s">
        <v>96</v>
      </c>
      <c r="CG659" s="6" t="s">
        <v>97</v>
      </c>
      <c r="CH659" s="6" t="s">
        <v>97</v>
      </c>
      <c r="CI659" s="7" t="s">
        <v>98</v>
      </c>
      <c r="CJ659" s="5">
        <v>5</v>
      </c>
      <c r="CK659" s="5">
        <v>5</v>
      </c>
      <c r="CL659" s="5">
        <v>5</v>
      </c>
      <c r="CM659" s="5">
        <v>3</v>
      </c>
      <c r="CN659" s="5">
        <v>3</v>
      </c>
      <c r="CO659" s="5">
        <v>3</v>
      </c>
    </row>
    <row r="660" spans="1:403" x14ac:dyDescent="0.3">
      <c r="A660" s="2" t="s">
        <v>849</v>
      </c>
      <c r="B660" s="2" t="s">
        <v>937</v>
      </c>
      <c r="C660" s="2" t="s">
        <v>963</v>
      </c>
      <c r="D660" s="2" t="s">
        <v>965</v>
      </c>
      <c r="E660" s="6" t="s">
        <v>102</v>
      </c>
      <c r="F660" s="5">
        <v>149</v>
      </c>
      <c r="G660" s="5">
        <v>20</v>
      </c>
      <c r="H660" s="5">
        <v>0</v>
      </c>
      <c r="I660" s="5">
        <v>0</v>
      </c>
      <c r="J660" s="5">
        <v>20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149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  <c r="AA660" s="6" t="s">
        <v>96</v>
      </c>
      <c r="AB660" s="6" t="s">
        <v>96</v>
      </c>
      <c r="AC660" s="7"/>
      <c r="AD660" s="7"/>
      <c r="AE660" s="7"/>
      <c r="AF660" s="7"/>
      <c r="AG660" s="7"/>
      <c r="AH660" s="7"/>
      <c r="AI660" s="6" t="s">
        <v>96</v>
      </c>
      <c r="AJ660" s="5"/>
      <c r="AK660" s="8">
        <v>0</v>
      </c>
      <c r="AL660" s="8">
        <v>1</v>
      </c>
      <c r="AM660" s="8">
        <v>0</v>
      </c>
      <c r="AN660" s="8">
        <v>0</v>
      </c>
      <c r="AO660" s="8">
        <v>0</v>
      </c>
      <c r="AP660" s="8">
        <v>0</v>
      </c>
      <c r="AQ660" s="8">
        <v>0</v>
      </c>
      <c r="AR660" s="8">
        <v>0</v>
      </c>
      <c r="AS660" s="8">
        <v>0</v>
      </c>
      <c r="AT660" s="8">
        <v>0</v>
      </c>
      <c r="AU660" s="5">
        <v>100</v>
      </c>
      <c r="AV660" s="5">
        <v>100</v>
      </c>
      <c r="AW660" s="5">
        <v>0</v>
      </c>
      <c r="AX660" s="5">
        <v>0</v>
      </c>
      <c r="AY660" s="5">
        <v>0</v>
      </c>
      <c r="AZ660" s="5">
        <v>0</v>
      </c>
      <c r="BA660" s="5">
        <v>0</v>
      </c>
      <c r="BB660" s="5">
        <v>40</v>
      </c>
      <c r="BC660" s="5">
        <v>0</v>
      </c>
      <c r="BD660" s="5">
        <v>60</v>
      </c>
      <c r="BE660" s="5">
        <v>100</v>
      </c>
      <c r="BF660" s="5">
        <v>90</v>
      </c>
      <c r="BG660" s="5">
        <v>100</v>
      </c>
      <c r="BH660" s="5">
        <v>100</v>
      </c>
      <c r="BI660" s="5">
        <v>70</v>
      </c>
      <c r="BJ660" s="5">
        <v>0</v>
      </c>
      <c r="BK660" s="5">
        <v>50</v>
      </c>
      <c r="BL660" s="5">
        <v>50</v>
      </c>
      <c r="BM660" s="5">
        <v>100</v>
      </c>
      <c r="BN660" s="5">
        <v>4</v>
      </c>
      <c r="BO660" s="5" t="s">
        <v>96</v>
      </c>
      <c r="BP660" s="5" t="s">
        <v>97</v>
      </c>
      <c r="BQ660" s="5" t="s">
        <v>98</v>
      </c>
      <c r="BR660" s="6" t="s">
        <v>97</v>
      </c>
      <c r="BS660" s="6" t="s">
        <v>97</v>
      </c>
      <c r="BT660" s="6" t="s">
        <v>97</v>
      </c>
      <c r="BU660" s="6" t="s">
        <v>97</v>
      </c>
      <c r="BV660" s="6" t="s">
        <v>97</v>
      </c>
      <c r="BW660" s="5">
        <v>0.2</v>
      </c>
      <c r="BX660" s="5">
        <v>0.2</v>
      </c>
      <c r="BY660" s="5">
        <v>0.2</v>
      </c>
      <c r="BZ660" s="5">
        <v>10</v>
      </c>
      <c r="CA660" s="5">
        <v>16</v>
      </c>
      <c r="CB660" s="6" t="s">
        <v>98</v>
      </c>
      <c r="CC660" s="6" t="s">
        <v>98</v>
      </c>
      <c r="CD660" s="6" t="s">
        <v>98</v>
      </c>
      <c r="CE660" s="6" t="s">
        <v>96</v>
      </c>
      <c r="CF660" s="6" t="s">
        <v>96</v>
      </c>
      <c r="CG660" s="6" t="s">
        <v>97</v>
      </c>
      <c r="CH660" s="6" t="s">
        <v>97</v>
      </c>
      <c r="CI660" s="7" t="s">
        <v>98</v>
      </c>
      <c r="CJ660" s="5">
        <v>0</v>
      </c>
      <c r="CK660" s="5">
        <v>0</v>
      </c>
      <c r="CL660" s="5">
        <v>0</v>
      </c>
      <c r="CM660" s="5">
        <v>0</v>
      </c>
      <c r="CN660" s="5">
        <v>0</v>
      </c>
      <c r="CO660" s="5">
        <v>0</v>
      </c>
    </row>
    <row r="661" spans="1:403" x14ac:dyDescent="0.3">
      <c r="A661" s="2" t="s">
        <v>849</v>
      </c>
      <c r="B661" s="2" t="s">
        <v>937</v>
      </c>
      <c r="C661" s="2" t="s">
        <v>966</v>
      </c>
      <c r="D661" s="2" t="s">
        <v>110</v>
      </c>
      <c r="E661" s="6" t="s">
        <v>95</v>
      </c>
      <c r="F661" s="5">
        <v>200</v>
      </c>
      <c r="G661" s="5">
        <v>19</v>
      </c>
      <c r="H661" s="5">
        <v>0</v>
      </c>
      <c r="I661" s="5">
        <v>0</v>
      </c>
      <c r="J661" s="5">
        <v>15</v>
      </c>
      <c r="K661" s="5">
        <v>4</v>
      </c>
      <c r="L661" s="5">
        <v>0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170</v>
      </c>
      <c r="S661" s="5">
        <v>30</v>
      </c>
      <c r="T661" s="5">
        <v>0</v>
      </c>
      <c r="U661" s="5">
        <v>0</v>
      </c>
      <c r="V661" s="5">
        <v>0</v>
      </c>
      <c r="W661" s="5">
        <v>0</v>
      </c>
      <c r="X661" s="5">
        <v>0</v>
      </c>
      <c r="Y661" s="5">
        <v>0</v>
      </c>
      <c r="Z661" s="6">
        <v>0</v>
      </c>
      <c r="AA661" s="6" t="s">
        <v>96</v>
      </c>
      <c r="AB661" s="6" t="s">
        <v>97</v>
      </c>
      <c r="AC661" s="7"/>
      <c r="AD661" s="7"/>
      <c r="AE661" s="7"/>
      <c r="AF661" s="7"/>
      <c r="AG661" s="7"/>
      <c r="AH661" s="7"/>
      <c r="AI661" s="6" t="s">
        <v>96</v>
      </c>
      <c r="AJ661" s="5"/>
      <c r="AK661" s="8">
        <v>0</v>
      </c>
      <c r="AL661" s="8">
        <v>0</v>
      </c>
      <c r="AM661" s="8">
        <v>1</v>
      </c>
      <c r="AN661" s="8">
        <v>0</v>
      </c>
      <c r="AO661" s="8">
        <v>0</v>
      </c>
      <c r="AP661" s="8">
        <v>0</v>
      </c>
      <c r="AQ661" s="8">
        <v>0</v>
      </c>
      <c r="AR661" s="8">
        <v>0</v>
      </c>
      <c r="AS661" s="8">
        <v>0</v>
      </c>
      <c r="AT661" s="8">
        <v>0</v>
      </c>
      <c r="AU661" s="5">
        <v>100</v>
      </c>
      <c r="AV661" s="5">
        <v>95</v>
      </c>
      <c r="AW661" s="5">
        <v>5</v>
      </c>
      <c r="AX661" s="5">
        <v>0</v>
      </c>
      <c r="AY661" s="5">
        <v>0</v>
      </c>
      <c r="AZ661" s="5">
        <v>0</v>
      </c>
      <c r="BA661" s="5">
        <v>0</v>
      </c>
      <c r="BB661" s="5">
        <v>80</v>
      </c>
      <c r="BC661" s="5">
        <v>0</v>
      </c>
      <c r="BD661" s="5">
        <v>20</v>
      </c>
      <c r="BE661" s="5">
        <v>100</v>
      </c>
      <c r="BF661" s="5">
        <v>70</v>
      </c>
      <c r="BG661" s="5">
        <v>100</v>
      </c>
      <c r="BH661" s="5">
        <v>100</v>
      </c>
      <c r="BI661" s="5">
        <v>70</v>
      </c>
      <c r="BJ661" s="5">
        <v>0</v>
      </c>
      <c r="BK661" s="5">
        <v>75</v>
      </c>
      <c r="BL661" s="5">
        <v>25</v>
      </c>
      <c r="BM661" s="5">
        <v>20</v>
      </c>
      <c r="BN661" s="5">
        <v>2</v>
      </c>
      <c r="BO661" s="5" t="s">
        <v>97</v>
      </c>
      <c r="BP661" s="5" t="s">
        <v>97</v>
      </c>
      <c r="BQ661" s="5" t="s">
        <v>98</v>
      </c>
      <c r="BR661" s="6" t="s">
        <v>96</v>
      </c>
      <c r="BS661" s="6" t="s">
        <v>97</v>
      </c>
      <c r="BT661" s="6" t="s">
        <v>97</v>
      </c>
      <c r="BU661" s="6" t="s">
        <v>97</v>
      </c>
      <c r="BV661" s="6" t="s">
        <v>97</v>
      </c>
      <c r="BW661" s="5">
        <v>1</v>
      </c>
      <c r="BX661" s="5">
        <v>0</v>
      </c>
      <c r="BY661" s="5">
        <v>0</v>
      </c>
      <c r="BZ661" s="5">
        <v>20</v>
      </c>
      <c r="CA661" s="5">
        <v>15</v>
      </c>
      <c r="CB661" s="6" t="s">
        <v>96</v>
      </c>
      <c r="CC661" s="6" t="s">
        <v>96</v>
      </c>
      <c r="CD661" s="6" t="s">
        <v>98</v>
      </c>
      <c r="CE661" s="6" t="s">
        <v>96</v>
      </c>
      <c r="CF661" s="6" t="s">
        <v>96</v>
      </c>
      <c r="CG661" s="7" t="s">
        <v>97</v>
      </c>
      <c r="CH661" s="6" t="s">
        <v>97</v>
      </c>
      <c r="CI661" s="7" t="s">
        <v>97</v>
      </c>
      <c r="CJ661" s="5">
        <v>0</v>
      </c>
      <c r="CK661" s="5">
        <v>6</v>
      </c>
      <c r="CL661" s="5">
        <v>23</v>
      </c>
      <c r="CM661" s="5">
        <v>0</v>
      </c>
      <c r="CN661" s="5">
        <v>20</v>
      </c>
      <c r="CO661" s="5">
        <v>0</v>
      </c>
    </row>
    <row r="662" spans="1:403" x14ac:dyDescent="0.3">
      <c r="A662" s="2" t="s">
        <v>849</v>
      </c>
      <c r="B662" s="2" t="s">
        <v>937</v>
      </c>
      <c r="C662" s="2" t="s">
        <v>967</v>
      </c>
      <c r="D662" s="2" t="s">
        <v>550</v>
      </c>
      <c r="E662" s="6" t="s">
        <v>102</v>
      </c>
      <c r="F662" s="5">
        <v>107</v>
      </c>
      <c r="G662" s="5">
        <v>11</v>
      </c>
      <c r="H662" s="5">
        <v>0</v>
      </c>
      <c r="I662" s="5">
        <v>0</v>
      </c>
      <c r="J662" s="5">
        <v>10</v>
      </c>
      <c r="K662" s="5">
        <v>0</v>
      </c>
      <c r="L662" s="5">
        <v>0</v>
      </c>
      <c r="M662" s="5">
        <v>1</v>
      </c>
      <c r="N662" s="5">
        <v>0</v>
      </c>
      <c r="O662" s="5">
        <v>0</v>
      </c>
      <c r="P662" s="5">
        <v>0</v>
      </c>
      <c r="Q662" s="5">
        <v>0</v>
      </c>
      <c r="R662" s="5">
        <v>102</v>
      </c>
      <c r="S662" s="5">
        <v>0</v>
      </c>
      <c r="T662" s="5">
        <v>0</v>
      </c>
      <c r="U662" s="5">
        <v>5</v>
      </c>
      <c r="V662" s="5">
        <v>0</v>
      </c>
      <c r="W662" s="5">
        <v>0</v>
      </c>
      <c r="X662" s="5">
        <v>0</v>
      </c>
      <c r="Y662" s="5">
        <v>0</v>
      </c>
      <c r="Z662" s="5">
        <v>0</v>
      </c>
      <c r="AA662" s="6" t="s">
        <v>96</v>
      </c>
      <c r="AB662" s="6" t="s">
        <v>96</v>
      </c>
      <c r="AC662" s="7"/>
      <c r="AD662" s="7"/>
      <c r="AE662" s="7"/>
      <c r="AF662" s="7"/>
      <c r="AG662" s="7"/>
      <c r="AH662" s="7"/>
      <c r="AI662" s="6" t="s">
        <v>96</v>
      </c>
      <c r="AJ662" s="5"/>
      <c r="AK662" s="8">
        <v>0.50000000000000011</v>
      </c>
      <c r="AL662" s="8">
        <v>9.9999999999999992E-2</v>
      </c>
      <c r="AM662" s="8">
        <v>9.9999999999999992E-2</v>
      </c>
      <c r="AN662" s="8">
        <v>0</v>
      </c>
      <c r="AO662" s="8">
        <v>0</v>
      </c>
      <c r="AP662" s="8">
        <v>0</v>
      </c>
      <c r="AQ662" s="8">
        <v>0.19999999999999998</v>
      </c>
      <c r="AR662" s="8">
        <v>0</v>
      </c>
      <c r="AS662" s="8">
        <v>0</v>
      </c>
      <c r="AT662" s="8">
        <v>9.9999999999999992E-2</v>
      </c>
      <c r="AU662" s="5">
        <v>100</v>
      </c>
      <c r="AV662" s="5">
        <v>95</v>
      </c>
      <c r="AW662" s="5">
        <v>5</v>
      </c>
      <c r="AX662" s="5">
        <v>0</v>
      </c>
      <c r="AY662" s="5">
        <v>0</v>
      </c>
      <c r="AZ662" s="5">
        <v>90</v>
      </c>
      <c r="BA662" s="5">
        <v>50</v>
      </c>
      <c r="BB662" s="5">
        <v>40</v>
      </c>
      <c r="BC662" s="5">
        <v>0</v>
      </c>
      <c r="BD662" s="5">
        <v>10</v>
      </c>
      <c r="BE662" s="5">
        <v>100</v>
      </c>
      <c r="BF662" s="5">
        <v>100</v>
      </c>
      <c r="BG662" s="5">
        <v>100</v>
      </c>
      <c r="BH662" s="5">
        <v>100</v>
      </c>
      <c r="BI662" s="5">
        <v>95</v>
      </c>
      <c r="BJ662" s="5">
        <v>0</v>
      </c>
      <c r="BK662" s="5">
        <v>95</v>
      </c>
      <c r="BL662" s="5">
        <v>5</v>
      </c>
      <c r="BM662" s="5">
        <v>90</v>
      </c>
      <c r="BN662" s="5">
        <v>4</v>
      </c>
      <c r="BO662" s="5" t="s">
        <v>96</v>
      </c>
      <c r="BP662" s="5" t="s">
        <v>97</v>
      </c>
      <c r="BQ662" s="5" t="s">
        <v>98</v>
      </c>
      <c r="BR662" s="6" t="s">
        <v>96</v>
      </c>
      <c r="BS662" s="6" t="s">
        <v>97</v>
      </c>
      <c r="BT662" s="6" t="s">
        <v>97</v>
      </c>
      <c r="BU662" s="6" t="s">
        <v>97</v>
      </c>
      <c r="BV662" s="6" t="s">
        <v>97</v>
      </c>
      <c r="BW662" s="5">
        <v>0</v>
      </c>
      <c r="BX662" s="5">
        <v>0</v>
      </c>
      <c r="BY662" s="5">
        <v>0</v>
      </c>
      <c r="BZ662" s="5">
        <v>16</v>
      </c>
      <c r="CA662" s="5">
        <v>13</v>
      </c>
      <c r="CB662" s="6" t="s">
        <v>98</v>
      </c>
      <c r="CC662" s="6" t="s">
        <v>98</v>
      </c>
      <c r="CD662" s="6" t="s">
        <v>98</v>
      </c>
      <c r="CE662" s="6" t="s">
        <v>96</v>
      </c>
      <c r="CF662" s="6" t="s">
        <v>96</v>
      </c>
      <c r="CG662" s="6" t="s">
        <v>96</v>
      </c>
      <c r="CH662" s="6" t="s">
        <v>96</v>
      </c>
      <c r="CI662" s="7" t="s">
        <v>98</v>
      </c>
      <c r="CJ662" s="5">
        <v>0</v>
      </c>
      <c r="CK662" s="5">
        <v>0</v>
      </c>
      <c r="CL662" s="5">
        <v>15</v>
      </c>
      <c r="CM662" s="5">
        <v>0</v>
      </c>
      <c r="CN662" s="5">
        <v>15</v>
      </c>
      <c r="CO662" s="5">
        <v>0</v>
      </c>
    </row>
    <row r="663" spans="1:403" x14ac:dyDescent="0.3">
      <c r="A663" s="2" t="s">
        <v>849</v>
      </c>
      <c r="B663" s="2" t="s">
        <v>937</v>
      </c>
      <c r="C663" s="2" t="s">
        <v>967</v>
      </c>
      <c r="D663" s="2" t="s">
        <v>968</v>
      </c>
      <c r="E663" s="6" t="s">
        <v>95</v>
      </c>
      <c r="F663" s="5">
        <v>98</v>
      </c>
      <c r="G663" s="5">
        <v>9</v>
      </c>
      <c r="H663" s="5">
        <v>0</v>
      </c>
      <c r="I663" s="5">
        <v>0</v>
      </c>
      <c r="J663" s="5">
        <v>9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98</v>
      </c>
      <c r="S663" s="5">
        <v>0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  <c r="AA663" s="6" t="s">
        <v>96</v>
      </c>
      <c r="AB663" s="6" t="s">
        <v>96</v>
      </c>
      <c r="AC663" s="7"/>
      <c r="AD663" s="7"/>
      <c r="AE663" s="7"/>
      <c r="AF663" s="7"/>
      <c r="AG663" s="7"/>
      <c r="AH663" s="7"/>
      <c r="AI663" s="6" t="s">
        <v>96</v>
      </c>
      <c r="AJ663" s="5"/>
      <c r="AK663" s="8">
        <v>0.50000000000000011</v>
      </c>
      <c r="AL663" s="8">
        <v>9.9999999999999992E-2</v>
      </c>
      <c r="AM663" s="8">
        <v>9.9999999999999992E-2</v>
      </c>
      <c r="AN663" s="8">
        <v>0</v>
      </c>
      <c r="AO663" s="8">
        <v>0</v>
      </c>
      <c r="AP663" s="8">
        <v>0</v>
      </c>
      <c r="AQ663" s="8">
        <v>0.19999999999999998</v>
      </c>
      <c r="AR663" s="8">
        <v>0</v>
      </c>
      <c r="AS663" s="8">
        <v>0</v>
      </c>
      <c r="AT663" s="8">
        <v>9.9999999999999992E-2</v>
      </c>
      <c r="AU663" s="5">
        <v>100</v>
      </c>
      <c r="AV663" s="5">
        <v>95</v>
      </c>
      <c r="AW663" s="5">
        <v>5</v>
      </c>
      <c r="AX663" s="5">
        <v>0</v>
      </c>
      <c r="AY663" s="5">
        <v>0</v>
      </c>
      <c r="AZ663" s="5">
        <v>0</v>
      </c>
      <c r="BA663" s="5">
        <v>0</v>
      </c>
      <c r="BB663" s="5">
        <v>90</v>
      </c>
      <c r="BC663" s="5">
        <v>0</v>
      </c>
      <c r="BD663" s="5">
        <v>10</v>
      </c>
      <c r="BE663" s="5">
        <v>100</v>
      </c>
      <c r="BF663" s="5">
        <v>100</v>
      </c>
      <c r="BG663" s="5">
        <v>100</v>
      </c>
      <c r="BH663" s="5">
        <v>100</v>
      </c>
      <c r="BI663" s="5">
        <v>95</v>
      </c>
      <c r="BJ663" s="5">
        <v>0</v>
      </c>
      <c r="BK663" s="5">
        <v>95</v>
      </c>
      <c r="BL663" s="5">
        <v>5</v>
      </c>
      <c r="BM663" s="5">
        <v>90</v>
      </c>
      <c r="BN663" s="5">
        <v>4</v>
      </c>
      <c r="BO663" s="5" t="s">
        <v>96</v>
      </c>
      <c r="BP663" s="5" t="s">
        <v>97</v>
      </c>
      <c r="BQ663" s="5" t="s">
        <v>98</v>
      </c>
      <c r="BR663" s="6" t="s">
        <v>96</v>
      </c>
      <c r="BS663" s="6" t="s">
        <v>97</v>
      </c>
      <c r="BT663" s="6" t="s">
        <v>97</v>
      </c>
      <c r="BU663" s="6" t="s">
        <v>97</v>
      </c>
      <c r="BV663" s="6" t="s">
        <v>97</v>
      </c>
      <c r="BW663" s="5">
        <v>0</v>
      </c>
      <c r="BX663" s="5">
        <v>0</v>
      </c>
      <c r="BY663" s="5">
        <v>0</v>
      </c>
      <c r="BZ663" s="5">
        <v>0</v>
      </c>
      <c r="CA663" s="5">
        <v>12</v>
      </c>
      <c r="CB663" s="6" t="s">
        <v>98</v>
      </c>
      <c r="CC663" s="6" t="s">
        <v>98</v>
      </c>
      <c r="CD663" s="6" t="s">
        <v>98</v>
      </c>
      <c r="CE663" s="6" t="s">
        <v>96</v>
      </c>
      <c r="CF663" s="6" t="s">
        <v>96</v>
      </c>
      <c r="CG663" s="6" t="s">
        <v>96</v>
      </c>
      <c r="CH663" s="6" t="s">
        <v>96</v>
      </c>
      <c r="CI663" s="7" t="s">
        <v>98</v>
      </c>
      <c r="CJ663" s="5">
        <v>0</v>
      </c>
      <c r="CK663" s="5">
        <v>0</v>
      </c>
      <c r="CL663" s="5">
        <v>15</v>
      </c>
      <c r="CM663" s="5">
        <v>0</v>
      </c>
      <c r="CN663" s="5">
        <v>15</v>
      </c>
      <c r="CO663" s="5">
        <v>0</v>
      </c>
    </row>
    <row r="664" spans="1:403" x14ac:dyDescent="0.3">
      <c r="A664" s="2" t="s">
        <v>849</v>
      </c>
      <c r="B664" s="2" t="s">
        <v>969</v>
      </c>
      <c r="C664" s="2" t="s">
        <v>970</v>
      </c>
      <c r="D664" s="2" t="s">
        <v>971</v>
      </c>
      <c r="E664" s="6" t="s">
        <v>102</v>
      </c>
      <c r="F664" s="5">
        <v>100</v>
      </c>
      <c r="G664" s="5">
        <v>15</v>
      </c>
      <c r="H664" s="5">
        <v>0</v>
      </c>
      <c r="I664" s="5">
        <v>0</v>
      </c>
      <c r="J664" s="5">
        <v>0</v>
      </c>
      <c r="K664" s="5">
        <v>15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100</v>
      </c>
      <c r="T664" s="5">
        <v>0</v>
      </c>
      <c r="U664" s="5">
        <v>0</v>
      </c>
      <c r="V664" s="5">
        <v>0</v>
      </c>
      <c r="W664" s="5">
        <v>0</v>
      </c>
      <c r="X664" s="5">
        <v>0</v>
      </c>
      <c r="Y664" s="5">
        <v>0</v>
      </c>
      <c r="Z664" s="5">
        <v>0</v>
      </c>
      <c r="AA664" s="6" t="s">
        <v>96</v>
      </c>
      <c r="AB664" s="6" t="s">
        <v>96</v>
      </c>
      <c r="AC664" s="7"/>
      <c r="AD664" s="7"/>
      <c r="AE664" s="7"/>
      <c r="AF664" s="7"/>
      <c r="AG664" s="7"/>
      <c r="AH664" s="7"/>
      <c r="AI664" s="6" t="s">
        <v>96</v>
      </c>
      <c r="AJ664" s="5"/>
      <c r="AK664" s="8">
        <v>0</v>
      </c>
      <c r="AL664" s="8">
        <v>1</v>
      </c>
      <c r="AM664" s="8">
        <v>0</v>
      </c>
      <c r="AN664" s="8">
        <v>0</v>
      </c>
      <c r="AO664" s="8">
        <v>0</v>
      </c>
      <c r="AP664" s="8">
        <v>0</v>
      </c>
      <c r="AQ664" s="8">
        <v>0</v>
      </c>
      <c r="AR664" s="8">
        <v>0</v>
      </c>
      <c r="AS664" s="8">
        <v>0</v>
      </c>
      <c r="AT664" s="8">
        <v>0</v>
      </c>
      <c r="AU664" s="5">
        <v>100</v>
      </c>
      <c r="AV664" s="5">
        <v>0</v>
      </c>
      <c r="AW664" s="5">
        <v>10</v>
      </c>
      <c r="AX664" s="5">
        <v>90</v>
      </c>
      <c r="AY664" s="5">
        <v>0</v>
      </c>
      <c r="AZ664" s="5">
        <v>100</v>
      </c>
      <c r="BA664" s="5">
        <v>50</v>
      </c>
      <c r="BB664" s="5">
        <v>50</v>
      </c>
      <c r="BC664" s="5">
        <v>0</v>
      </c>
      <c r="BD664" s="5">
        <v>0</v>
      </c>
      <c r="BE664" s="5">
        <v>100</v>
      </c>
      <c r="BF664" s="5">
        <v>70</v>
      </c>
      <c r="BG664" s="5">
        <v>0</v>
      </c>
      <c r="BH664" s="5">
        <v>0</v>
      </c>
      <c r="BI664" s="5">
        <v>0</v>
      </c>
      <c r="BJ664" s="5">
        <v>0</v>
      </c>
      <c r="BK664" s="5">
        <v>30</v>
      </c>
      <c r="BL664" s="5">
        <v>70</v>
      </c>
      <c r="BM664" s="5">
        <v>50</v>
      </c>
      <c r="BN664" s="5">
        <v>2</v>
      </c>
      <c r="BO664" s="5" t="s">
        <v>96</v>
      </c>
      <c r="BP664" s="5" t="s">
        <v>96</v>
      </c>
      <c r="BQ664" s="5">
        <v>4</v>
      </c>
      <c r="BR664" s="6" t="s">
        <v>97</v>
      </c>
      <c r="BS664" s="6" t="s">
        <v>97</v>
      </c>
      <c r="BT664" s="6" t="s">
        <v>97</v>
      </c>
      <c r="BU664" s="6" t="s">
        <v>97</v>
      </c>
      <c r="BV664" s="6" t="s">
        <v>97</v>
      </c>
      <c r="BW664" s="5">
        <v>1</v>
      </c>
      <c r="BX664" s="5">
        <v>1</v>
      </c>
      <c r="BY664" s="5">
        <v>1</v>
      </c>
      <c r="BZ664" s="5">
        <v>1</v>
      </c>
      <c r="CA664" s="5">
        <v>18</v>
      </c>
      <c r="CB664" s="6" t="s">
        <v>98</v>
      </c>
      <c r="CC664" s="6" t="s">
        <v>98</v>
      </c>
      <c r="CD664" s="6" t="s">
        <v>98</v>
      </c>
      <c r="CE664" s="6" t="s">
        <v>96</v>
      </c>
      <c r="CF664" s="6" t="s">
        <v>96</v>
      </c>
      <c r="CG664" s="6" t="s">
        <v>96</v>
      </c>
      <c r="CH664" s="6" t="s">
        <v>97</v>
      </c>
      <c r="CI664" s="7" t="s">
        <v>98</v>
      </c>
      <c r="CJ664" s="5">
        <v>10</v>
      </c>
      <c r="CK664" s="5">
        <v>10</v>
      </c>
      <c r="CL664" s="5">
        <v>10</v>
      </c>
      <c r="CM664" s="5">
        <v>1</v>
      </c>
      <c r="CN664" s="5">
        <v>15</v>
      </c>
      <c r="CO664" s="5">
        <v>1</v>
      </c>
    </row>
    <row r="665" spans="1:403" x14ac:dyDescent="0.3">
      <c r="A665" s="2" t="s">
        <v>849</v>
      </c>
      <c r="B665" s="2" t="s">
        <v>969</v>
      </c>
      <c r="C665" s="2" t="s">
        <v>972</v>
      </c>
      <c r="D665" s="2" t="s">
        <v>973</v>
      </c>
      <c r="E665" s="6" t="s">
        <v>95</v>
      </c>
      <c r="F665" s="5">
        <v>90</v>
      </c>
      <c r="G665" s="5">
        <v>12</v>
      </c>
      <c r="H665" s="5">
        <v>0</v>
      </c>
      <c r="I665" s="5">
        <v>0</v>
      </c>
      <c r="J665" s="5">
        <v>12</v>
      </c>
      <c r="K665" s="5">
        <v>0</v>
      </c>
      <c r="L665" s="5">
        <v>0</v>
      </c>
      <c r="M665" s="5">
        <v>0</v>
      </c>
      <c r="N665" s="5">
        <v>0</v>
      </c>
      <c r="O665" s="5">
        <v>0</v>
      </c>
      <c r="P665" s="5">
        <v>0</v>
      </c>
      <c r="Q665" s="5">
        <v>0</v>
      </c>
      <c r="R665" s="5">
        <v>90</v>
      </c>
      <c r="S665" s="5">
        <v>0</v>
      </c>
      <c r="T665" s="5">
        <v>0</v>
      </c>
      <c r="U665" s="5">
        <v>0</v>
      </c>
      <c r="V665" s="5">
        <v>0</v>
      </c>
      <c r="W665" s="5">
        <v>0</v>
      </c>
      <c r="X665" s="5">
        <v>0</v>
      </c>
      <c r="Y665" s="5">
        <v>0</v>
      </c>
      <c r="Z665" s="6">
        <v>0</v>
      </c>
      <c r="AA665" s="6" t="s">
        <v>96</v>
      </c>
      <c r="AB665" s="6" t="s">
        <v>96</v>
      </c>
      <c r="AC665" s="7"/>
      <c r="AD665" s="7"/>
      <c r="AE665" s="7"/>
      <c r="AF665" s="7"/>
      <c r="AG665" s="7"/>
      <c r="AH665" s="7"/>
      <c r="AI665" s="6" t="s">
        <v>96</v>
      </c>
      <c r="AJ665" s="5"/>
      <c r="AK665" s="8">
        <v>1</v>
      </c>
      <c r="AL665" s="8">
        <v>0</v>
      </c>
      <c r="AM665" s="8">
        <v>0</v>
      </c>
      <c r="AN665" s="8">
        <v>0</v>
      </c>
      <c r="AO665" s="8">
        <v>0</v>
      </c>
      <c r="AP665" s="8">
        <v>0</v>
      </c>
      <c r="AQ665" s="8">
        <v>0</v>
      </c>
      <c r="AR665" s="8">
        <v>0</v>
      </c>
      <c r="AS665" s="8">
        <v>0</v>
      </c>
      <c r="AT665" s="8">
        <v>0</v>
      </c>
      <c r="AU665" s="5">
        <v>80</v>
      </c>
      <c r="AV665" s="5">
        <v>80</v>
      </c>
      <c r="AW665" s="5">
        <v>20</v>
      </c>
      <c r="AX665" s="5">
        <v>0</v>
      </c>
      <c r="AY665" s="5">
        <v>0</v>
      </c>
      <c r="AZ665" s="5">
        <v>80</v>
      </c>
      <c r="BA665" s="5">
        <v>80</v>
      </c>
      <c r="BB665" s="5">
        <v>20</v>
      </c>
      <c r="BC665" s="5">
        <v>0</v>
      </c>
      <c r="BD665" s="5">
        <v>0</v>
      </c>
      <c r="BE665" s="5">
        <v>100</v>
      </c>
      <c r="BF665" s="5">
        <v>70</v>
      </c>
      <c r="BG665" s="5">
        <v>100</v>
      </c>
      <c r="BH665" s="5">
        <v>70</v>
      </c>
      <c r="BI665" s="5">
        <v>70</v>
      </c>
      <c r="BJ665" s="5">
        <v>0</v>
      </c>
      <c r="BK665" s="5">
        <v>70</v>
      </c>
      <c r="BL665" s="5">
        <v>30</v>
      </c>
      <c r="BM665" s="5">
        <v>97</v>
      </c>
      <c r="BN665" s="5">
        <v>2</v>
      </c>
      <c r="BO665" s="5" t="s">
        <v>96</v>
      </c>
      <c r="BP665" s="5" t="s">
        <v>96</v>
      </c>
      <c r="BQ665" s="5">
        <v>2</v>
      </c>
      <c r="BR665" s="6" t="s">
        <v>97</v>
      </c>
      <c r="BS665" s="6" t="s">
        <v>97</v>
      </c>
      <c r="BT665" s="6" t="s">
        <v>97</v>
      </c>
      <c r="BU665" s="6" t="s">
        <v>97</v>
      </c>
      <c r="BV665" s="6" t="s">
        <v>96</v>
      </c>
      <c r="BW665" s="5">
        <v>1</v>
      </c>
      <c r="BX665" s="5">
        <v>1</v>
      </c>
      <c r="BY665" s="5">
        <v>1</v>
      </c>
      <c r="BZ665" s="5">
        <v>1</v>
      </c>
      <c r="CA665" s="5">
        <v>18</v>
      </c>
      <c r="CB665" s="6" t="s">
        <v>98</v>
      </c>
      <c r="CC665" s="6" t="s">
        <v>98</v>
      </c>
      <c r="CD665" s="6" t="s">
        <v>98</v>
      </c>
      <c r="CE665" s="6" t="s">
        <v>96</v>
      </c>
      <c r="CF665" s="6" t="s">
        <v>96</v>
      </c>
      <c r="CG665" s="6" t="s">
        <v>96</v>
      </c>
      <c r="CH665" s="6" t="s">
        <v>96</v>
      </c>
      <c r="CI665" s="7" t="s">
        <v>96</v>
      </c>
      <c r="CJ665" s="5">
        <v>3</v>
      </c>
      <c r="CK665" s="5">
        <v>3</v>
      </c>
      <c r="CL665" s="5">
        <v>3</v>
      </c>
      <c r="CM665" s="5">
        <v>0</v>
      </c>
      <c r="CN665" s="5">
        <v>15</v>
      </c>
      <c r="CO665" s="5">
        <v>0</v>
      </c>
    </row>
    <row r="666" spans="1:403" x14ac:dyDescent="0.3">
      <c r="A666" s="2" t="s">
        <v>849</v>
      </c>
      <c r="B666" s="2" t="s">
        <v>969</v>
      </c>
      <c r="C666" s="2" t="s">
        <v>974</v>
      </c>
      <c r="D666" s="2" t="s">
        <v>975</v>
      </c>
      <c r="E666" s="6" t="s">
        <v>102</v>
      </c>
      <c r="F666" s="6">
        <v>159</v>
      </c>
      <c r="G666" s="5">
        <v>31</v>
      </c>
      <c r="H666" s="5">
        <v>0</v>
      </c>
      <c r="I666" s="5">
        <v>0</v>
      </c>
      <c r="J666" s="6">
        <v>31</v>
      </c>
      <c r="K666" s="5">
        <v>0</v>
      </c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6">
        <v>159</v>
      </c>
      <c r="S666" s="5">
        <v>0</v>
      </c>
      <c r="T666" s="5">
        <v>0</v>
      </c>
      <c r="U666" s="5">
        <v>0</v>
      </c>
      <c r="V666" s="5">
        <v>0</v>
      </c>
      <c r="W666" s="5">
        <v>0</v>
      </c>
      <c r="X666" s="5">
        <v>0</v>
      </c>
      <c r="Y666" s="6">
        <v>0</v>
      </c>
      <c r="Z666" s="6">
        <v>0</v>
      </c>
      <c r="AA666" s="6" t="s">
        <v>96</v>
      </c>
      <c r="AB666" s="6" t="s">
        <v>96</v>
      </c>
      <c r="AC666" s="6"/>
      <c r="AD666" s="6"/>
      <c r="AE666" s="6"/>
      <c r="AF666" s="6"/>
      <c r="AG666" s="6"/>
      <c r="AH666" s="6"/>
      <c r="AI666" s="6" t="s">
        <v>96</v>
      </c>
      <c r="AJ666" s="5"/>
      <c r="AK666" s="8">
        <v>0.1</v>
      </c>
      <c r="AL666" s="8">
        <v>0</v>
      </c>
      <c r="AM666" s="8">
        <v>0.9</v>
      </c>
      <c r="AN666" s="8">
        <v>0</v>
      </c>
      <c r="AO666" s="8">
        <v>0</v>
      </c>
      <c r="AP666" s="8">
        <v>0</v>
      </c>
      <c r="AQ666" s="8">
        <v>0</v>
      </c>
      <c r="AR666" s="8">
        <v>0</v>
      </c>
      <c r="AS666" s="8">
        <v>0</v>
      </c>
      <c r="AT666" s="8">
        <v>0</v>
      </c>
      <c r="AU666" s="5">
        <v>100</v>
      </c>
      <c r="AV666" s="5">
        <v>20</v>
      </c>
      <c r="AW666" s="5">
        <v>0</v>
      </c>
      <c r="AX666" s="5">
        <v>0</v>
      </c>
      <c r="AY666" s="5">
        <v>80</v>
      </c>
      <c r="AZ666" s="5">
        <v>100</v>
      </c>
      <c r="BA666" s="5">
        <v>0</v>
      </c>
      <c r="BB666" s="5">
        <v>0</v>
      </c>
      <c r="BC666" s="5">
        <v>0</v>
      </c>
      <c r="BD666" s="5">
        <v>100</v>
      </c>
      <c r="BE666" s="5">
        <v>100</v>
      </c>
      <c r="BF666" s="5">
        <v>100</v>
      </c>
      <c r="BG666" s="5">
        <v>100</v>
      </c>
      <c r="BH666" s="5">
        <v>100</v>
      </c>
      <c r="BI666" s="5">
        <v>0</v>
      </c>
      <c r="BJ666" s="5">
        <v>0</v>
      </c>
      <c r="BK666" s="5">
        <v>0</v>
      </c>
      <c r="BL666" s="5">
        <v>100</v>
      </c>
      <c r="BM666" s="5">
        <v>80</v>
      </c>
      <c r="BN666" s="5">
        <v>2</v>
      </c>
      <c r="BO666" s="5" t="s">
        <v>96</v>
      </c>
      <c r="BP666" s="5" t="s">
        <v>97</v>
      </c>
      <c r="BQ666" s="5" t="s">
        <v>98</v>
      </c>
      <c r="BR666" s="6" t="s">
        <v>96</v>
      </c>
      <c r="BS666" s="6" t="s">
        <v>97</v>
      </c>
      <c r="BT666" s="6" t="s">
        <v>96</v>
      </c>
      <c r="BU666" s="6" t="s">
        <v>97</v>
      </c>
      <c r="BV666" s="6" t="s">
        <v>96</v>
      </c>
      <c r="BW666" s="5">
        <v>1</v>
      </c>
      <c r="BX666" s="5">
        <v>1</v>
      </c>
      <c r="BY666" s="5">
        <v>1</v>
      </c>
      <c r="BZ666" s="5">
        <v>1</v>
      </c>
      <c r="CA666" s="5">
        <v>18</v>
      </c>
      <c r="CB666" s="6" t="s">
        <v>98</v>
      </c>
      <c r="CC666" s="6" t="s">
        <v>98</v>
      </c>
      <c r="CD666" s="6" t="s">
        <v>98</v>
      </c>
      <c r="CE666" s="6" t="s">
        <v>98</v>
      </c>
      <c r="CF666" s="6" t="s">
        <v>96</v>
      </c>
      <c r="CG666" s="6" t="s">
        <v>97</v>
      </c>
      <c r="CH666" s="6" t="s">
        <v>97</v>
      </c>
      <c r="CI666" s="6" t="s">
        <v>97</v>
      </c>
      <c r="CJ666" s="5">
        <v>0</v>
      </c>
      <c r="CK666" s="5">
        <v>0</v>
      </c>
      <c r="CL666" s="5">
        <v>0</v>
      </c>
      <c r="CM666" s="5">
        <v>0</v>
      </c>
      <c r="CN666" s="5">
        <v>20</v>
      </c>
      <c r="CO666" s="5">
        <v>0</v>
      </c>
    </row>
    <row r="667" spans="1:403" x14ac:dyDescent="0.3">
      <c r="A667" s="2" t="s">
        <v>849</v>
      </c>
      <c r="B667" s="2" t="s">
        <v>969</v>
      </c>
      <c r="C667" s="2" t="s">
        <v>976</v>
      </c>
      <c r="D667" s="2" t="s">
        <v>977</v>
      </c>
      <c r="E667" s="6" t="s">
        <v>102</v>
      </c>
      <c r="F667" s="5">
        <v>43</v>
      </c>
      <c r="G667" s="5">
        <v>6</v>
      </c>
      <c r="H667" s="5">
        <v>0</v>
      </c>
      <c r="I667" s="5">
        <v>0</v>
      </c>
      <c r="J667" s="5">
        <v>1</v>
      </c>
      <c r="K667" s="5">
        <v>4</v>
      </c>
      <c r="L667" s="5">
        <v>0</v>
      </c>
      <c r="M667" s="5">
        <v>1</v>
      </c>
      <c r="N667" s="5">
        <v>0</v>
      </c>
      <c r="O667" s="5">
        <v>0</v>
      </c>
      <c r="P667" s="5">
        <v>0</v>
      </c>
      <c r="Q667" s="5">
        <v>0</v>
      </c>
      <c r="R667" s="5">
        <v>6</v>
      </c>
      <c r="S667" s="5">
        <v>35</v>
      </c>
      <c r="T667" s="5">
        <v>0</v>
      </c>
      <c r="U667" s="5">
        <v>2</v>
      </c>
      <c r="V667" s="5">
        <v>0</v>
      </c>
      <c r="W667" s="5">
        <v>0</v>
      </c>
      <c r="X667" s="5">
        <v>0</v>
      </c>
      <c r="Y667" s="5">
        <v>0</v>
      </c>
      <c r="Z667" s="5">
        <v>0</v>
      </c>
      <c r="AA667" s="6" t="s">
        <v>96</v>
      </c>
      <c r="AB667" s="6" t="s">
        <v>97</v>
      </c>
      <c r="AC667" s="7"/>
      <c r="AD667" s="7"/>
      <c r="AE667" s="7"/>
      <c r="AF667" s="7"/>
      <c r="AG667" s="7"/>
      <c r="AH667" s="7"/>
      <c r="AI667" s="6" t="s">
        <v>96</v>
      </c>
      <c r="AJ667" s="5"/>
      <c r="AK667" s="8">
        <v>0.16</v>
      </c>
      <c r="AL667" s="8">
        <v>0.32</v>
      </c>
      <c r="AM667" s="8">
        <v>0.16</v>
      </c>
      <c r="AN667" s="8">
        <v>0</v>
      </c>
      <c r="AO667" s="8">
        <v>0</v>
      </c>
      <c r="AP667" s="8">
        <v>0.32</v>
      </c>
      <c r="AQ667" s="8">
        <v>0</v>
      </c>
      <c r="AR667" s="8">
        <v>0</v>
      </c>
      <c r="AS667" s="8">
        <v>0</v>
      </c>
      <c r="AT667" s="8">
        <v>0</v>
      </c>
      <c r="AU667" s="5">
        <v>100</v>
      </c>
      <c r="AV667" s="5">
        <v>50</v>
      </c>
      <c r="AW667" s="5">
        <v>0</v>
      </c>
      <c r="AX667" s="5">
        <v>50</v>
      </c>
      <c r="AY667" s="5">
        <v>0</v>
      </c>
      <c r="AZ667" s="5">
        <v>100</v>
      </c>
      <c r="BA667" s="5">
        <v>0</v>
      </c>
      <c r="BB667" s="5">
        <v>0</v>
      </c>
      <c r="BC667" s="5">
        <v>0</v>
      </c>
      <c r="BD667" s="5">
        <v>100</v>
      </c>
      <c r="BE667" s="5">
        <v>100</v>
      </c>
      <c r="BF667" s="5">
        <v>80</v>
      </c>
      <c r="BG667" s="5">
        <v>100</v>
      </c>
      <c r="BH667" s="5">
        <v>100</v>
      </c>
      <c r="BI667" s="5">
        <v>0</v>
      </c>
      <c r="BJ667" s="5">
        <v>0</v>
      </c>
      <c r="BK667" s="5">
        <v>0</v>
      </c>
      <c r="BL667" s="5">
        <v>100</v>
      </c>
      <c r="BM667" s="5">
        <v>100</v>
      </c>
      <c r="BN667" s="5">
        <v>2</v>
      </c>
      <c r="BO667" s="5" t="s">
        <v>96</v>
      </c>
      <c r="BP667" s="5" t="s">
        <v>96</v>
      </c>
      <c r="BQ667" s="5">
        <v>2</v>
      </c>
      <c r="BR667" s="6" t="s">
        <v>96</v>
      </c>
      <c r="BS667" s="6" t="s">
        <v>97</v>
      </c>
      <c r="BT667" s="6" t="s">
        <v>97</v>
      </c>
      <c r="BU667" s="6" t="s">
        <v>97</v>
      </c>
      <c r="BV667" s="6" t="s">
        <v>97</v>
      </c>
      <c r="BW667" s="5">
        <v>0</v>
      </c>
      <c r="BX667" s="5">
        <v>0</v>
      </c>
      <c r="BY667" s="5">
        <v>0</v>
      </c>
      <c r="BZ667" s="5">
        <v>3</v>
      </c>
      <c r="CA667" s="5">
        <v>18</v>
      </c>
      <c r="CB667" s="6" t="s">
        <v>98</v>
      </c>
      <c r="CC667" s="6" t="s">
        <v>98</v>
      </c>
      <c r="CD667" s="6" t="s">
        <v>98</v>
      </c>
      <c r="CE667" s="6" t="s">
        <v>98</v>
      </c>
      <c r="CF667" s="6" t="s">
        <v>98</v>
      </c>
      <c r="CG667" s="6" t="s">
        <v>97</v>
      </c>
      <c r="CH667" s="6" t="s">
        <v>97</v>
      </c>
      <c r="CI667" s="6" t="s">
        <v>98</v>
      </c>
      <c r="CJ667" s="5">
        <v>0</v>
      </c>
      <c r="CK667" s="5">
        <v>0</v>
      </c>
      <c r="CL667" s="5">
        <v>0</v>
      </c>
      <c r="CM667" s="5">
        <v>0</v>
      </c>
      <c r="CN667" s="5">
        <v>17</v>
      </c>
      <c r="CO667" s="5">
        <v>0</v>
      </c>
    </row>
    <row r="668" spans="1:403" x14ac:dyDescent="0.3">
      <c r="A668" s="2" t="s">
        <v>849</v>
      </c>
      <c r="B668" s="2" t="s">
        <v>969</v>
      </c>
      <c r="C668" s="2" t="s">
        <v>976</v>
      </c>
      <c r="D668" s="2" t="s">
        <v>978</v>
      </c>
      <c r="E668" s="6" t="s">
        <v>95</v>
      </c>
      <c r="F668" s="5">
        <v>35</v>
      </c>
      <c r="G668" s="5">
        <v>6</v>
      </c>
      <c r="H668" s="5">
        <v>0</v>
      </c>
      <c r="I668" s="5">
        <v>0</v>
      </c>
      <c r="J668" s="5">
        <v>6</v>
      </c>
      <c r="K668" s="5">
        <v>0</v>
      </c>
      <c r="L668" s="5">
        <v>0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35</v>
      </c>
      <c r="S668" s="5">
        <v>0</v>
      </c>
      <c r="T668" s="5">
        <v>0</v>
      </c>
      <c r="U668" s="5">
        <v>0</v>
      </c>
      <c r="V668" s="5">
        <v>0</v>
      </c>
      <c r="W668" s="5">
        <v>0</v>
      </c>
      <c r="X668" s="5">
        <v>0</v>
      </c>
      <c r="Y668" s="5">
        <v>0</v>
      </c>
      <c r="Z668" s="5">
        <v>0</v>
      </c>
      <c r="AA668" s="6" t="s">
        <v>96</v>
      </c>
      <c r="AB668" s="6" t="s">
        <v>96</v>
      </c>
      <c r="AC668" s="7"/>
      <c r="AD668" s="7"/>
      <c r="AE668" s="7"/>
      <c r="AF668" s="7"/>
      <c r="AG668" s="7"/>
      <c r="AH668" s="7"/>
      <c r="AI668" s="6" t="s">
        <v>96</v>
      </c>
      <c r="AJ668" s="5"/>
      <c r="AK668" s="8">
        <v>1</v>
      </c>
      <c r="AL668" s="8">
        <v>0</v>
      </c>
      <c r="AM668" s="8">
        <v>0</v>
      </c>
      <c r="AN668" s="8">
        <v>0</v>
      </c>
      <c r="AO668" s="8">
        <v>0</v>
      </c>
      <c r="AP668" s="8">
        <v>0</v>
      </c>
      <c r="AQ668" s="8">
        <v>0</v>
      </c>
      <c r="AR668" s="8">
        <v>0</v>
      </c>
      <c r="AS668" s="8">
        <v>0</v>
      </c>
      <c r="AT668" s="8">
        <v>0</v>
      </c>
      <c r="AU668" s="5">
        <v>100</v>
      </c>
      <c r="AV668" s="5">
        <v>100</v>
      </c>
      <c r="AW668" s="5">
        <v>0</v>
      </c>
      <c r="AX668" s="5">
        <v>0</v>
      </c>
      <c r="AY668" s="5">
        <v>0</v>
      </c>
      <c r="AZ668" s="5">
        <v>100</v>
      </c>
      <c r="BA668" s="5">
        <v>0</v>
      </c>
      <c r="BB668" s="5">
        <v>0</v>
      </c>
      <c r="BC668" s="5">
        <v>0</v>
      </c>
      <c r="BD668" s="5">
        <v>100</v>
      </c>
      <c r="BE668" s="5">
        <v>100</v>
      </c>
      <c r="BF668" s="5">
        <v>80</v>
      </c>
      <c r="BG668" s="5">
        <v>100</v>
      </c>
      <c r="BH668" s="5">
        <v>100</v>
      </c>
      <c r="BI668" s="5">
        <v>0</v>
      </c>
      <c r="BJ668" s="5">
        <v>0</v>
      </c>
      <c r="BK668" s="5">
        <v>0</v>
      </c>
      <c r="BL668" s="5">
        <v>100</v>
      </c>
      <c r="BM668" s="5">
        <v>100</v>
      </c>
      <c r="BN668" s="5">
        <v>2</v>
      </c>
      <c r="BO668" s="5" t="s">
        <v>96</v>
      </c>
      <c r="BP668" s="5" t="s">
        <v>96</v>
      </c>
      <c r="BQ668" s="5">
        <v>2</v>
      </c>
      <c r="BR668" s="6" t="s">
        <v>96</v>
      </c>
      <c r="BS668" s="6" t="s">
        <v>97</v>
      </c>
      <c r="BT668" s="6" t="s">
        <v>97</v>
      </c>
      <c r="BU668" s="6" t="s">
        <v>97</v>
      </c>
      <c r="BV668" s="6" t="s">
        <v>97</v>
      </c>
      <c r="BW668" s="5">
        <v>0</v>
      </c>
      <c r="BX668" s="5">
        <v>0</v>
      </c>
      <c r="BY668" s="5">
        <v>0</v>
      </c>
      <c r="BZ668" s="5">
        <v>3</v>
      </c>
      <c r="CA668" s="5">
        <v>18</v>
      </c>
      <c r="CB668" s="6" t="s">
        <v>98</v>
      </c>
      <c r="CC668" s="6" t="s">
        <v>98</v>
      </c>
      <c r="CD668" s="6" t="s">
        <v>98</v>
      </c>
      <c r="CE668" s="6" t="s">
        <v>98</v>
      </c>
      <c r="CF668" s="6" t="s">
        <v>98</v>
      </c>
      <c r="CG668" s="6" t="s">
        <v>97</v>
      </c>
      <c r="CH668" s="6" t="s">
        <v>97</v>
      </c>
      <c r="CI668" s="6" t="s">
        <v>98</v>
      </c>
      <c r="CJ668" s="5">
        <v>0</v>
      </c>
      <c r="CK668" s="5">
        <v>0</v>
      </c>
      <c r="CL668" s="5">
        <v>0</v>
      </c>
      <c r="CM668" s="5">
        <v>0</v>
      </c>
      <c r="CN668" s="5">
        <v>17</v>
      </c>
      <c r="CO668" s="5">
        <v>0</v>
      </c>
    </row>
    <row r="669" spans="1:403" x14ac:dyDescent="0.3">
      <c r="A669" s="2" t="s">
        <v>849</v>
      </c>
      <c r="B669" s="2" t="s">
        <v>969</v>
      </c>
      <c r="C669" s="2" t="s">
        <v>1660</v>
      </c>
      <c r="D669" s="6" t="s">
        <v>1555</v>
      </c>
      <c r="E669" s="6" t="s">
        <v>102</v>
      </c>
      <c r="F669" s="6">
        <v>1779</v>
      </c>
      <c r="G669" s="72">
        <f>963*62%</f>
        <v>597.05999999999995</v>
      </c>
      <c r="H669" s="6" t="s">
        <v>98</v>
      </c>
      <c r="I669" s="6" t="s">
        <v>98</v>
      </c>
      <c r="J669" s="6" t="s">
        <v>98</v>
      </c>
      <c r="K669" s="6" t="s">
        <v>98</v>
      </c>
      <c r="L669" s="6" t="s">
        <v>98</v>
      </c>
      <c r="M669" s="6" t="s">
        <v>98</v>
      </c>
      <c r="N669" s="6" t="s">
        <v>98</v>
      </c>
      <c r="O669" s="6" t="s">
        <v>98</v>
      </c>
      <c r="P669" s="6" t="s">
        <v>98</v>
      </c>
      <c r="Q669" s="6" t="s">
        <v>98</v>
      </c>
      <c r="R669" s="6" t="s">
        <v>98</v>
      </c>
      <c r="S669" s="6" t="s">
        <v>98</v>
      </c>
      <c r="T669" s="6" t="s">
        <v>98</v>
      </c>
      <c r="U669" s="6" t="s">
        <v>98</v>
      </c>
      <c r="V669" s="6" t="s">
        <v>98</v>
      </c>
      <c r="W669" s="6" t="s">
        <v>98</v>
      </c>
      <c r="X669" s="6" t="s">
        <v>98</v>
      </c>
      <c r="Y669" s="6">
        <v>62</v>
      </c>
      <c r="Z669" s="6">
        <v>150</v>
      </c>
      <c r="AA669" s="6" t="s">
        <v>98</v>
      </c>
      <c r="AB669" s="6" t="s">
        <v>98</v>
      </c>
      <c r="AC669" s="7"/>
      <c r="AD669" s="7"/>
      <c r="AE669" s="7"/>
      <c r="AF669" s="7"/>
      <c r="AG669" s="7"/>
      <c r="AH669" s="7"/>
      <c r="AI669" s="6" t="s">
        <v>96</v>
      </c>
      <c r="AJ669" s="5"/>
      <c r="AK669" s="6" t="s">
        <v>98</v>
      </c>
      <c r="AL669" s="6" t="s">
        <v>98</v>
      </c>
      <c r="AM669" s="6" t="s">
        <v>98</v>
      </c>
      <c r="AN669" s="6" t="s">
        <v>98</v>
      </c>
      <c r="AO669" s="6" t="s">
        <v>98</v>
      </c>
      <c r="AP669" s="6" t="s">
        <v>98</v>
      </c>
      <c r="AQ669" s="6" t="s">
        <v>98</v>
      </c>
      <c r="AR669" s="6" t="s">
        <v>98</v>
      </c>
      <c r="AS669" s="6" t="s">
        <v>98</v>
      </c>
      <c r="AT669" s="6" t="s">
        <v>98</v>
      </c>
      <c r="AU669" s="6">
        <v>100</v>
      </c>
      <c r="AV669" s="6">
        <v>95</v>
      </c>
      <c r="AW669" s="6">
        <v>0</v>
      </c>
      <c r="AX669" s="6">
        <v>5</v>
      </c>
      <c r="AY669" s="6">
        <v>0</v>
      </c>
      <c r="AZ669" s="6">
        <v>100</v>
      </c>
      <c r="BA669" s="6">
        <v>60</v>
      </c>
      <c r="BB669" s="6">
        <v>30</v>
      </c>
      <c r="BC669" s="6">
        <v>0</v>
      </c>
      <c r="BD669" s="6">
        <v>10</v>
      </c>
      <c r="BE669" s="6">
        <v>100</v>
      </c>
      <c r="BF669" s="6">
        <v>98</v>
      </c>
      <c r="BG669" s="6">
        <v>100</v>
      </c>
      <c r="BH669" s="6">
        <v>100</v>
      </c>
      <c r="BI669" s="6">
        <v>80</v>
      </c>
      <c r="BJ669" s="6">
        <v>0</v>
      </c>
      <c r="BK669" s="6">
        <v>80</v>
      </c>
      <c r="BL669" s="6">
        <v>20</v>
      </c>
      <c r="BM669" s="6">
        <v>75</v>
      </c>
      <c r="BN669" s="6">
        <v>4</v>
      </c>
      <c r="BO669" s="6" t="s">
        <v>96</v>
      </c>
      <c r="BP669" s="6" t="s">
        <v>97</v>
      </c>
      <c r="BQ669" s="6" t="s">
        <v>98</v>
      </c>
      <c r="BR669" s="6" t="s">
        <v>97</v>
      </c>
      <c r="BS669" s="6" t="s">
        <v>97</v>
      </c>
      <c r="BT669" s="6" t="s">
        <v>97</v>
      </c>
      <c r="BU669" s="6" t="s">
        <v>97</v>
      </c>
      <c r="BV669" s="6" t="s">
        <v>96</v>
      </c>
      <c r="BW669" s="5">
        <v>0</v>
      </c>
      <c r="BX669" s="5">
        <v>0</v>
      </c>
      <c r="BY669" s="5">
        <v>0</v>
      </c>
      <c r="BZ669" s="5">
        <v>0</v>
      </c>
      <c r="CA669" s="5">
        <v>13</v>
      </c>
      <c r="CB669" s="6" t="s">
        <v>98</v>
      </c>
      <c r="CC669" s="6" t="s">
        <v>98</v>
      </c>
      <c r="CD669" s="6" t="s">
        <v>98</v>
      </c>
      <c r="CE669" s="6" t="s">
        <v>98</v>
      </c>
      <c r="CF669" s="6" t="s">
        <v>98</v>
      </c>
      <c r="CG669" s="6" t="s">
        <v>98</v>
      </c>
      <c r="CH669" s="6" t="s">
        <v>98</v>
      </c>
      <c r="CI669" s="6" t="s">
        <v>98</v>
      </c>
      <c r="CJ669" s="6">
        <v>0</v>
      </c>
      <c r="CK669" s="6">
        <v>0</v>
      </c>
      <c r="CL669" s="6">
        <v>0</v>
      </c>
      <c r="CM669" s="6">
        <v>0</v>
      </c>
      <c r="CN669" s="6">
        <v>5</v>
      </c>
      <c r="CO669" s="6">
        <v>0</v>
      </c>
      <c r="CP669" s="37"/>
      <c r="CQ669" s="37"/>
      <c r="CR669" s="37"/>
      <c r="CS669" s="37"/>
      <c r="CT669" s="37"/>
      <c r="CU669" s="37"/>
      <c r="CV669" s="37"/>
      <c r="CW669" s="37"/>
      <c r="CX669" s="37"/>
      <c r="CY669" s="37"/>
      <c r="CZ669" s="37"/>
      <c r="DA669" s="37"/>
      <c r="DB669" s="37"/>
      <c r="DC669" s="37"/>
      <c r="DD669" s="37"/>
      <c r="DE669" s="37"/>
      <c r="DF669" s="37"/>
      <c r="DG669" s="37"/>
      <c r="DH669" s="37"/>
      <c r="DI669" s="37"/>
      <c r="DJ669" s="37"/>
      <c r="DK669" s="37"/>
      <c r="DL669" s="37"/>
      <c r="DM669" s="37"/>
      <c r="DN669" s="37"/>
      <c r="DO669" s="37"/>
      <c r="DP669" s="37"/>
      <c r="DQ669" s="37"/>
      <c r="DR669" s="37"/>
      <c r="DS669" s="37"/>
      <c r="DT669" s="37"/>
      <c r="DU669" s="37"/>
      <c r="DV669" s="37"/>
      <c r="DW669" s="37"/>
      <c r="DX669" s="37"/>
      <c r="DY669" s="37"/>
      <c r="DZ669" s="37"/>
      <c r="EA669" s="37"/>
      <c r="EB669" s="37"/>
      <c r="EC669" s="37"/>
      <c r="ED669" s="37"/>
      <c r="EE669" s="37"/>
      <c r="EF669" s="37"/>
      <c r="EG669" s="37"/>
      <c r="EH669" s="37"/>
      <c r="EI669" s="37"/>
      <c r="EJ669" s="37"/>
      <c r="EK669" s="37"/>
      <c r="EL669" s="37"/>
      <c r="EM669" s="37"/>
      <c r="EN669" s="37"/>
      <c r="EO669" s="37"/>
      <c r="EP669" s="37"/>
      <c r="EQ669" s="37"/>
      <c r="ER669" s="37"/>
      <c r="ES669" s="37"/>
      <c r="ET669" s="37"/>
      <c r="EU669" s="37"/>
      <c r="EV669" s="37"/>
      <c r="EW669" s="37"/>
      <c r="EX669" s="37"/>
      <c r="EY669" s="37"/>
      <c r="EZ669" s="37"/>
      <c r="FA669" s="37"/>
      <c r="FB669" s="37"/>
      <c r="FC669" s="37"/>
      <c r="FD669" s="37"/>
      <c r="FE669" s="37"/>
      <c r="FF669" s="37"/>
      <c r="FG669" s="37"/>
      <c r="FH669" s="37"/>
      <c r="FI669" s="37"/>
      <c r="FJ669" s="37"/>
      <c r="FK669" s="37"/>
      <c r="FL669" s="37"/>
      <c r="FM669" s="37"/>
      <c r="FN669" s="37"/>
      <c r="FO669" s="37"/>
      <c r="FP669" s="37"/>
      <c r="FQ669" s="37"/>
      <c r="FR669" s="37"/>
      <c r="FS669" s="37"/>
      <c r="FT669" s="37"/>
      <c r="FU669" s="37"/>
      <c r="FV669" s="37"/>
      <c r="FW669" s="37"/>
      <c r="FX669" s="37"/>
      <c r="FY669" s="37"/>
      <c r="FZ669" s="37"/>
      <c r="GA669" s="37"/>
      <c r="GB669" s="37"/>
      <c r="GC669" s="37"/>
      <c r="GD669" s="37"/>
      <c r="GE669" s="37"/>
      <c r="GF669" s="37"/>
      <c r="GG669" s="37"/>
      <c r="GH669" s="37"/>
      <c r="GI669" s="37"/>
      <c r="GJ669" s="37"/>
      <c r="GK669" s="37"/>
      <c r="GL669" s="37"/>
      <c r="GM669" s="37"/>
      <c r="GN669" s="37"/>
      <c r="GO669" s="37"/>
      <c r="GP669" s="37"/>
      <c r="GQ669" s="37"/>
      <c r="GR669" s="37"/>
      <c r="GS669" s="37"/>
      <c r="GT669" s="37"/>
      <c r="GU669" s="37"/>
      <c r="GV669" s="37"/>
      <c r="GW669" s="37"/>
      <c r="GX669" s="37"/>
      <c r="GY669" s="37"/>
      <c r="GZ669" s="37"/>
      <c r="HA669" s="37"/>
      <c r="HB669" s="37"/>
      <c r="HC669" s="37"/>
      <c r="HD669" s="37"/>
      <c r="HE669" s="37"/>
      <c r="HF669" s="37"/>
      <c r="HG669" s="37"/>
      <c r="HH669" s="37"/>
      <c r="HI669" s="37"/>
      <c r="HJ669" s="37"/>
      <c r="HK669" s="37"/>
      <c r="HL669" s="37"/>
      <c r="HM669" s="37"/>
      <c r="HN669" s="37"/>
      <c r="HO669" s="37"/>
      <c r="HP669" s="37"/>
      <c r="HQ669" s="37"/>
      <c r="HR669" s="37"/>
      <c r="HS669" s="37"/>
      <c r="HT669" s="37"/>
      <c r="HU669" s="37"/>
      <c r="HV669" s="37"/>
      <c r="HW669" s="37"/>
      <c r="HX669" s="37"/>
      <c r="HY669" s="37"/>
      <c r="HZ669" s="37"/>
      <c r="IA669" s="37"/>
      <c r="IB669" s="37"/>
      <c r="IC669" s="37"/>
      <c r="ID669" s="37"/>
      <c r="IE669" s="37"/>
      <c r="IF669" s="37"/>
      <c r="IG669" s="37"/>
      <c r="IH669" s="37"/>
      <c r="II669" s="37"/>
      <c r="IJ669" s="37"/>
      <c r="IK669" s="37"/>
      <c r="IL669" s="37"/>
      <c r="IM669" s="37"/>
      <c r="IN669" s="37"/>
      <c r="IO669" s="37"/>
      <c r="IP669" s="37"/>
      <c r="IQ669" s="37"/>
      <c r="IR669" s="37"/>
      <c r="IS669" s="37"/>
      <c r="IT669" s="37"/>
      <c r="IU669" s="37"/>
      <c r="IV669" s="37"/>
      <c r="IW669" s="37"/>
      <c r="IX669" s="37"/>
      <c r="IY669" s="37"/>
      <c r="IZ669" s="37"/>
      <c r="JA669" s="37"/>
      <c r="JB669" s="37"/>
      <c r="JC669" s="37"/>
      <c r="JD669" s="37"/>
      <c r="JE669" s="37"/>
      <c r="JF669" s="37"/>
      <c r="JG669" s="37"/>
      <c r="JH669" s="37"/>
      <c r="JI669" s="37"/>
      <c r="JJ669" s="37"/>
      <c r="JK669" s="37"/>
      <c r="JL669" s="37"/>
      <c r="JM669" s="37"/>
      <c r="JN669" s="37"/>
      <c r="JO669" s="37"/>
      <c r="JP669" s="37"/>
      <c r="JQ669" s="37"/>
      <c r="JR669" s="37"/>
      <c r="JS669" s="37"/>
      <c r="JT669" s="37"/>
      <c r="JU669" s="37"/>
      <c r="JV669" s="37"/>
      <c r="JW669" s="37"/>
      <c r="JX669" s="37"/>
      <c r="JY669" s="37"/>
      <c r="JZ669" s="37"/>
      <c r="KA669" s="37"/>
      <c r="KB669" s="37"/>
      <c r="KC669" s="37"/>
      <c r="KD669" s="37"/>
      <c r="KE669" s="37"/>
      <c r="KF669" s="37"/>
      <c r="KG669" s="37"/>
      <c r="KH669" s="37"/>
      <c r="KI669" s="37"/>
      <c r="KJ669" s="37"/>
      <c r="KK669" s="37"/>
      <c r="KL669" s="37"/>
      <c r="KM669" s="37"/>
      <c r="KN669" s="37"/>
      <c r="KO669" s="37"/>
      <c r="KP669" s="37"/>
      <c r="KQ669" s="37"/>
      <c r="KR669" s="37"/>
      <c r="KS669" s="37"/>
      <c r="KT669" s="37"/>
      <c r="KU669" s="37"/>
      <c r="KV669" s="37"/>
      <c r="KW669" s="37"/>
      <c r="KX669" s="37"/>
      <c r="KY669" s="37"/>
      <c r="KZ669" s="37"/>
      <c r="LA669" s="37"/>
      <c r="LB669" s="37"/>
      <c r="LC669" s="37"/>
      <c r="LD669" s="37"/>
      <c r="LE669" s="37"/>
      <c r="LF669" s="37"/>
      <c r="LG669" s="37"/>
      <c r="LH669" s="37"/>
      <c r="LI669" s="37"/>
      <c r="LJ669" s="37"/>
      <c r="LK669" s="37"/>
      <c r="LL669" s="37"/>
      <c r="LM669" s="37"/>
      <c r="LN669" s="37"/>
      <c r="LO669" s="37"/>
      <c r="LP669" s="37"/>
      <c r="LQ669" s="37"/>
      <c r="LR669" s="37"/>
      <c r="LS669" s="37"/>
      <c r="LT669" s="37"/>
      <c r="LU669" s="37"/>
      <c r="LV669" s="37"/>
      <c r="LW669" s="37"/>
      <c r="LX669" s="37"/>
      <c r="LY669" s="37"/>
      <c r="LZ669" s="37"/>
      <c r="MA669" s="37"/>
      <c r="MB669" s="37"/>
      <c r="MC669" s="37"/>
      <c r="MD669" s="37"/>
      <c r="ME669" s="37"/>
      <c r="MF669" s="37"/>
      <c r="MG669" s="37"/>
      <c r="MH669" s="37"/>
      <c r="MI669" s="37"/>
      <c r="MJ669" s="37"/>
      <c r="MK669" s="37"/>
      <c r="ML669" s="37"/>
      <c r="MM669" s="37"/>
      <c r="MN669" s="37"/>
      <c r="MO669" s="37"/>
      <c r="MP669" s="37"/>
      <c r="MQ669" s="37"/>
      <c r="MR669" s="37"/>
      <c r="MS669" s="37"/>
      <c r="MT669" s="37"/>
      <c r="MU669" s="37"/>
      <c r="MV669" s="37"/>
      <c r="MW669" s="37"/>
      <c r="MX669" s="37"/>
      <c r="MY669" s="37"/>
      <c r="MZ669" s="37"/>
      <c r="NA669" s="37"/>
      <c r="NB669" s="37"/>
      <c r="NC669" s="37"/>
      <c r="ND669" s="37"/>
      <c r="NE669" s="37"/>
      <c r="NF669" s="37"/>
      <c r="NG669" s="37"/>
      <c r="NH669" s="37"/>
      <c r="NI669" s="37"/>
      <c r="NJ669" s="37"/>
      <c r="NK669" s="37"/>
      <c r="NL669" s="37"/>
      <c r="NM669" s="37"/>
      <c r="NN669" s="37"/>
      <c r="NO669" s="37"/>
      <c r="NP669" s="37"/>
      <c r="NQ669" s="37"/>
      <c r="NR669" s="37"/>
      <c r="NS669" s="37"/>
      <c r="NT669" s="37"/>
      <c r="NU669" s="37"/>
      <c r="NV669" s="37"/>
      <c r="NW669" s="37"/>
      <c r="NX669" s="37"/>
      <c r="NY669" s="37"/>
      <c r="NZ669" s="37"/>
      <c r="OA669" s="37"/>
      <c r="OB669" s="37"/>
      <c r="OC669" s="37"/>
      <c r="OD669" s="37"/>
      <c r="OE669" s="37"/>
      <c r="OF669" s="37"/>
      <c r="OG669" s="37"/>
      <c r="OH669" s="37"/>
      <c r="OI669" s="37"/>
      <c r="OJ669" s="37"/>
      <c r="OK669" s="37"/>
      <c r="OL669" s="37"/>
      <c r="OM669" s="37"/>
    </row>
    <row r="670" spans="1:403" x14ac:dyDescent="0.3">
      <c r="A670" s="2" t="s">
        <v>849</v>
      </c>
      <c r="B670" s="2" t="s">
        <v>969</v>
      </c>
      <c r="C670" s="2" t="s">
        <v>969</v>
      </c>
      <c r="D670" s="2" t="s">
        <v>979</v>
      </c>
      <c r="E670" s="6" t="s">
        <v>102</v>
      </c>
      <c r="F670" s="5">
        <v>107</v>
      </c>
      <c r="G670" s="5">
        <v>35</v>
      </c>
      <c r="H670" s="5">
        <v>1</v>
      </c>
      <c r="I670" s="5">
        <v>35</v>
      </c>
      <c r="J670" s="5">
        <v>0</v>
      </c>
      <c r="K670" s="5">
        <v>0</v>
      </c>
      <c r="L670" s="5">
        <v>0</v>
      </c>
      <c r="M670" s="5">
        <v>0</v>
      </c>
      <c r="N670" s="5">
        <v>0</v>
      </c>
      <c r="O670" s="5">
        <v>0</v>
      </c>
      <c r="P670" s="5">
        <v>0</v>
      </c>
      <c r="Q670" s="5">
        <v>107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9</v>
      </c>
      <c r="Z670" s="5">
        <v>14</v>
      </c>
      <c r="AA670" s="6" t="s">
        <v>96</v>
      </c>
      <c r="AB670" s="6" t="s">
        <v>96</v>
      </c>
      <c r="AC670" s="7"/>
      <c r="AD670" s="7"/>
      <c r="AE670" s="7"/>
      <c r="AF670" s="7"/>
      <c r="AG670" s="7"/>
      <c r="AH670" s="7"/>
      <c r="AI670" s="6" t="s">
        <v>96</v>
      </c>
      <c r="AJ670" s="5"/>
      <c r="AK670" s="8">
        <v>0.6</v>
      </c>
      <c r="AL670" s="8">
        <v>0.4</v>
      </c>
      <c r="AM670" s="8">
        <v>0</v>
      </c>
      <c r="AN670" s="8">
        <v>0</v>
      </c>
      <c r="AO670" s="8">
        <v>0</v>
      </c>
      <c r="AP670" s="8">
        <v>0</v>
      </c>
      <c r="AQ670" s="8">
        <v>0</v>
      </c>
      <c r="AR670" s="8">
        <v>0</v>
      </c>
      <c r="AS670" s="8">
        <v>0</v>
      </c>
      <c r="AT670" s="8">
        <v>0</v>
      </c>
      <c r="AU670" s="5">
        <v>100</v>
      </c>
      <c r="AV670" s="5">
        <v>100</v>
      </c>
      <c r="AW670" s="5">
        <v>0</v>
      </c>
      <c r="AX670" s="5">
        <v>0</v>
      </c>
      <c r="AY670" s="5">
        <v>0</v>
      </c>
      <c r="AZ670" s="5">
        <v>100</v>
      </c>
      <c r="BA670" s="5">
        <v>100</v>
      </c>
      <c r="BB670" s="5">
        <v>0</v>
      </c>
      <c r="BC670" s="5">
        <v>0</v>
      </c>
      <c r="BD670" s="5">
        <v>0</v>
      </c>
      <c r="BE670" s="5">
        <v>100</v>
      </c>
      <c r="BF670" s="5">
        <v>100</v>
      </c>
      <c r="BG670" s="5">
        <v>100</v>
      </c>
      <c r="BH670" s="5">
        <v>100</v>
      </c>
      <c r="BI670" s="5">
        <v>100</v>
      </c>
      <c r="BJ670" s="5">
        <v>0</v>
      </c>
      <c r="BK670" s="5">
        <v>100</v>
      </c>
      <c r="BL670" s="5">
        <v>0</v>
      </c>
      <c r="BM670" s="5">
        <v>100</v>
      </c>
      <c r="BN670" s="5">
        <v>8</v>
      </c>
      <c r="BO670" s="5" t="s">
        <v>96</v>
      </c>
      <c r="BP670" s="5" t="s">
        <v>96</v>
      </c>
      <c r="BQ670" s="5">
        <v>2</v>
      </c>
      <c r="BR670" s="6" t="s">
        <v>97</v>
      </c>
      <c r="BS670" s="6" t="s">
        <v>97</v>
      </c>
      <c r="BT670" s="6" t="s">
        <v>96</v>
      </c>
      <c r="BU670" s="6" t="s">
        <v>97</v>
      </c>
      <c r="BV670" s="6" t="s">
        <v>97</v>
      </c>
      <c r="BW670" s="5">
        <v>0.3</v>
      </c>
      <c r="BX670" s="5">
        <v>0.5</v>
      </c>
      <c r="BY670" s="5">
        <v>0.5</v>
      </c>
      <c r="BZ670" s="5">
        <v>3</v>
      </c>
      <c r="CA670" s="5">
        <v>2</v>
      </c>
      <c r="CB670" s="6" t="s">
        <v>98</v>
      </c>
      <c r="CC670" s="6" t="s">
        <v>98</v>
      </c>
      <c r="CD670" s="6" t="s">
        <v>98</v>
      </c>
      <c r="CE670" s="6" t="s">
        <v>96</v>
      </c>
      <c r="CF670" s="6" t="s">
        <v>96</v>
      </c>
      <c r="CG670" s="6" t="s">
        <v>96</v>
      </c>
      <c r="CH670" s="6" t="s">
        <v>97</v>
      </c>
      <c r="CI670" s="6" t="s">
        <v>97</v>
      </c>
      <c r="CJ670" s="5">
        <v>0</v>
      </c>
      <c r="CK670" s="5">
        <v>0</v>
      </c>
      <c r="CL670" s="5">
        <v>3</v>
      </c>
      <c r="CM670" s="5">
        <v>0</v>
      </c>
      <c r="CN670" s="5">
        <v>3.5</v>
      </c>
      <c r="CO670" s="5">
        <v>0</v>
      </c>
    </row>
    <row r="671" spans="1:403" x14ac:dyDescent="0.3">
      <c r="A671" s="2" t="s">
        <v>849</v>
      </c>
      <c r="B671" s="2" t="s">
        <v>969</v>
      </c>
      <c r="C671" s="2" t="s">
        <v>969</v>
      </c>
      <c r="D671" s="2" t="s">
        <v>980</v>
      </c>
      <c r="E671" s="6" t="s">
        <v>102</v>
      </c>
      <c r="F671" s="5">
        <v>53</v>
      </c>
      <c r="G671" s="5">
        <v>25</v>
      </c>
      <c r="H671" s="5">
        <v>1</v>
      </c>
      <c r="I671" s="5">
        <v>25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0</v>
      </c>
      <c r="P671" s="5">
        <v>0</v>
      </c>
      <c r="Q671" s="5">
        <v>53</v>
      </c>
      <c r="R671" s="5">
        <v>0</v>
      </c>
      <c r="S671" s="5">
        <v>0</v>
      </c>
      <c r="T671" s="5">
        <v>0</v>
      </c>
      <c r="U671" s="5">
        <v>0</v>
      </c>
      <c r="V671" s="5">
        <v>0</v>
      </c>
      <c r="W671" s="5">
        <v>0</v>
      </c>
      <c r="X671" s="5">
        <v>0</v>
      </c>
      <c r="Y671" s="5">
        <v>25</v>
      </c>
      <c r="Z671" s="5">
        <v>53</v>
      </c>
      <c r="AA671" s="6" t="s">
        <v>96</v>
      </c>
      <c r="AB671" s="6" t="s">
        <v>96</v>
      </c>
      <c r="AC671" s="7"/>
      <c r="AD671" s="7"/>
      <c r="AE671" s="7"/>
      <c r="AF671" s="7"/>
      <c r="AG671" s="7"/>
      <c r="AH671" s="7"/>
      <c r="AI671" s="6" t="s">
        <v>96</v>
      </c>
      <c r="AJ671" s="5"/>
      <c r="AK671" s="8">
        <v>0.7</v>
      </c>
      <c r="AL671" s="8">
        <v>0.3</v>
      </c>
      <c r="AM671" s="8">
        <v>0</v>
      </c>
      <c r="AN671" s="8">
        <v>0</v>
      </c>
      <c r="AO671" s="8">
        <v>0</v>
      </c>
      <c r="AP671" s="8">
        <v>0</v>
      </c>
      <c r="AQ671" s="8">
        <v>0</v>
      </c>
      <c r="AR671" s="8">
        <v>0</v>
      </c>
      <c r="AS671" s="8">
        <v>0</v>
      </c>
      <c r="AT671" s="8">
        <v>0</v>
      </c>
      <c r="AU671" s="5">
        <v>100</v>
      </c>
      <c r="AV671" s="5">
        <v>100</v>
      </c>
      <c r="AW671" s="5">
        <v>0</v>
      </c>
      <c r="AX671" s="5">
        <v>0</v>
      </c>
      <c r="AY671" s="5">
        <v>0</v>
      </c>
      <c r="AZ671" s="5">
        <v>100</v>
      </c>
      <c r="BA671" s="5">
        <v>100</v>
      </c>
      <c r="BB671" s="5">
        <v>0</v>
      </c>
      <c r="BC671" s="5">
        <v>0</v>
      </c>
      <c r="BD671" s="5">
        <v>0</v>
      </c>
      <c r="BE671" s="5">
        <v>100</v>
      </c>
      <c r="BF671" s="5">
        <v>100</v>
      </c>
      <c r="BG671" s="5">
        <v>100</v>
      </c>
      <c r="BH671" s="5">
        <v>100</v>
      </c>
      <c r="BI671" s="5">
        <v>100</v>
      </c>
      <c r="BJ671" s="5">
        <v>0</v>
      </c>
      <c r="BK671" s="5">
        <v>100</v>
      </c>
      <c r="BL671" s="5">
        <v>0</v>
      </c>
      <c r="BM671" s="5">
        <v>100</v>
      </c>
      <c r="BN671" s="5">
        <v>8</v>
      </c>
      <c r="BO671" s="5" t="s">
        <v>96</v>
      </c>
      <c r="BP671" s="5" t="s">
        <v>96</v>
      </c>
      <c r="BQ671" s="5">
        <v>2</v>
      </c>
      <c r="BR671" s="6" t="s">
        <v>97</v>
      </c>
      <c r="BS671" s="6" t="s">
        <v>97</v>
      </c>
      <c r="BT671" s="6" t="s">
        <v>96</v>
      </c>
      <c r="BU671" s="6" t="s">
        <v>97</v>
      </c>
      <c r="BV671" s="6" t="s">
        <v>97</v>
      </c>
      <c r="BW671" s="5">
        <v>0.1</v>
      </c>
      <c r="BX671" s="5">
        <v>0.2</v>
      </c>
      <c r="BY671" s="5">
        <v>0.2</v>
      </c>
      <c r="BZ671" s="5">
        <v>3</v>
      </c>
      <c r="CA671" s="5">
        <v>2</v>
      </c>
      <c r="CB671" s="6" t="s">
        <v>98</v>
      </c>
      <c r="CC671" s="6" t="s">
        <v>98</v>
      </c>
      <c r="CD671" s="6" t="s">
        <v>98</v>
      </c>
      <c r="CE671" s="6" t="s">
        <v>98</v>
      </c>
      <c r="CF671" s="6" t="s">
        <v>98</v>
      </c>
      <c r="CG671" s="6" t="s">
        <v>96</v>
      </c>
      <c r="CH671" s="6" t="s">
        <v>97</v>
      </c>
      <c r="CI671" s="6" t="s">
        <v>97</v>
      </c>
      <c r="CJ671" s="5">
        <v>0</v>
      </c>
      <c r="CK671" s="5">
        <v>0</v>
      </c>
      <c r="CL671" s="5">
        <v>0</v>
      </c>
      <c r="CM671" s="5">
        <v>0</v>
      </c>
      <c r="CN671" s="5">
        <v>0.5</v>
      </c>
      <c r="CO671" s="5">
        <v>0</v>
      </c>
    </row>
    <row r="672" spans="1:403" x14ac:dyDescent="0.3">
      <c r="A672" s="2" t="s">
        <v>849</v>
      </c>
      <c r="B672" s="2" t="s">
        <v>969</v>
      </c>
      <c r="C672" s="2" t="s">
        <v>969</v>
      </c>
      <c r="D672" s="2" t="s">
        <v>482</v>
      </c>
      <c r="E672" s="6" t="s">
        <v>102</v>
      </c>
      <c r="F672" s="5">
        <v>76</v>
      </c>
      <c r="G672" s="5">
        <v>23</v>
      </c>
      <c r="H672" s="5">
        <v>1</v>
      </c>
      <c r="I672" s="5">
        <v>21</v>
      </c>
      <c r="J672" s="5">
        <v>2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67</v>
      </c>
      <c r="R672" s="5">
        <v>9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0</v>
      </c>
      <c r="Y672" s="5">
        <v>0</v>
      </c>
      <c r="Z672" s="5">
        <v>0</v>
      </c>
      <c r="AA672" s="6" t="s">
        <v>96</v>
      </c>
      <c r="AB672" s="6" t="s">
        <v>96</v>
      </c>
      <c r="AC672" s="7"/>
      <c r="AD672" s="7"/>
      <c r="AE672" s="7"/>
      <c r="AF672" s="7"/>
      <c r="AG672" s="7"/>
      <c r="AH672" s="7"/>
      <c r="AI672" s="6" t="s">
        <v>96</v>
      </c>
      <c r="AJ672" s="5"/>
      <c r="AK672" s="8">
        <v>1</v>
      </c>
      <c r="AL672" s="8">
        <v>0</v>
      </c>
      <c r="AM672" s="8">
        <v>0</v>
      </c>
      <c r="AN672" s="8">
        <v>0</v>
      </c>
      <c r="AO672" s="8">
        <v>0</v>
      </c>
      <c r="AP672" s="8">
        <v>0</v>
      </c>
      <c r="AQ672" s="8">
        <v>0</v>
      </c>
      <c r="AR672" s="8">
        <v>0</v>
      </c>
      <c r="AS672" s="8">
        <v>0</v>
      </c>
      <c r="AT672" s="8">
        <v>0</v>
      </c>
      <c r="AU672" s="5">
        <v>100</v>
      </c>
      <c r="AV672" s="5">
        <v>100</v>
      </c>
      <c r="AW672" s="5">
        <v>0</v>
      </c>
      <c r="AX672" s="5">
        <v>0</v>
      </c>
      <c r="AY672" s="5">
        <v>0</v>
      </c>
      <c r="AZ672" s="5">
        <v>100</v>
      </c>
      <c r="BA672" s="5">
        <v>100</v>
      </c>
      <c r="BB672" s="5">
        <v>0</v>
      </c>
      <c r="BC672" s="5">
        <v>0</v>
      </c>
      <c r="BD672" s="5">
        <v>0</v>
      </c>
      <c r="BE672" s="5">
        <v>100</v>
      </c>
      <c r="BF672" s="5">
        <v>100</v>
      </c>
      <c r="BG672" s="5">
        <v>100</v>
      </c>
      <c r="BH672" s="5">
        <v>100</v>
      </c>
      <c r="BI672" s="5">
        <v>100</v>
      </c>
      <c r="BJ672" s="5">
        <v>0</v>
      </c>
      <c r="BK672" s="5">
        <v>100</v>
      </c>
      <c r="BL672" s="5">
        <v>0</v>
      </c>
      <c r="BM672" s="5">
        <v>100</v>
      </c>
      <c r="BN672" s="5">
        <v>8</v>
      </c>
      <c r="BO672" s="5" t="s">
        <v>96</v>
      </c>
      <c r="BP672" s="5" t="s">
        <v>96</v>
      </c>
      <c r="BQ672" s="5">
        <v>2</v>
      </c>
      <c r="BR672" s="6" t="s">
        <v>97</v>
      </c>
      <c r="BS672" s="6" t="s">
        <v>97</v>
      </c>
      <c r="BT672" s="6" t="s">
        <v>96</v>
      </c>
      <c r="BU672" s="6" t="s">
        <v>97</v>
      </c>
      <c r="BV672" s="6" t="s">
        <v>97</v>
      </c>
      <c r="BW672" s="5">
        <v>0.3</v>
      </c>
      <c r="BX672" s="5">
        <v>0.3</v>
      </c>
      <c r="BY672" s="5">
        <v>0.3</v>
      </c>
      <c r="BZ672" s="5">
        <v>0.1</v>
      </c>
      <c r="CA672" s="5">
        <v>0.1</v>
      </c>
      <c r="CB672" s="6" t="s">
        <v>98</v>
      </c>
      <c r="CC672" s="6" t="s">
        <v>98</v>
      </c>
      <c r="CD672" s="6" t="s">
        <v>98</v>
      </c>
      <c r="CE672" s="6" t="s">
        <v>98</v>
      </c>
      <c r="CF672" s="6" t="s">
        <v>98</v>
      </c>
      <c r="CG672" s="6" t="s">
        <v>96</v>
      </c>
      <c r="CH672" s="6" t="s">
        <v>97</v>
      </c>
      <c r="CI672" s="6" t="s">
        <v>97</v>
      </c>
      <c r="CJ672" s="5">
        <v>0</v>
      </c>
      <c r="CK672" s="5">
        <v>0</v>
      </c>
      <c r="CL672" s="5">
        <v>0</v>
      </c>
      <c r="CM672" s="5">
        <v>0</v>
      </c>
      <c r="CN672" s="5">
        <v>0.5</v>
      </c>
      <c r="CO672" s="5">
        <v>0</v>
      </c>
    </row>
    <row r="673" spans="1:404" x14ac:dyDescent="0.3">
      <c r="A673" s="2" t="s">
        <v>849</v>
      </c>
      <c r="B673" s="2" t="s">
        <v>969</v>
      </c>
      <c r="C673" s="2" t="s">
        <v>981</v>
      </c>
      <c r="D673" s="2" t="s">
        <v>378</v>
      </c>
      <c r="E673" s="6" t="s">
        <v>95</v>
      </c>
      <c r="F673" s="5">
        <v>31</v>
      </c>
      <c r="G673" s="5">
        <v>4</v>
      </c>
      <c r="H673" s="5">
        <v>0</v>
      </c>
      <c r="I673" s="5">
        <v>0</v>
      </c>
      <c r="J673" s="5">
        <v>4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0</v>
      </c>
      <c r="R673" s="5">
        <v>31</v>
      </c>
      <c r="S673" s="5">
        <v>0</v>
      </c>
      <c r="T673" s="5">
        <v>0</v>
      </c>
      <c r="U673" s="5">
        <v>0</v>
      </c>
      <c r="V673" s="5">
        <v>0</v>
      </c>
      <c r="W673" s="5">
        <v>0</v>
      </c>
      <c r="X673" s="5">
        <v>0</v>
      </c>
      <c r="Y673" s="5">
        <v>0</v>
      </c>
      <c r="Z673" s="5">
        <v>0</v>
      </c>
      <c r="AA673" s="6" t="s">
        <v>96</v>
      </c>
      <c r="AB673" s="6" t="s">
        <v>97</v>
      </c>
      <c r="AC673" s="7"/>
      <c r="AD673" s="7"/>
      <c r="AE673" s="7"/>
      <c r="AF673" s="7"/>
      <c r="AG673" s="7"/>
      <c r="AH673" s="7"/>
      <c r="AI673" s="6" t="s">
        <v>96</v>
      </c>
      <c r="AJ673" s="5"/>
      <c r="AK673" s="8">
        <v>0.5</v>
      </c>
      <c r="AL673" s="8">
        <v>0</v>
      </c>
      <c r="AM673" s="8">
        <v>0.5</v>
      </c>
      <c r="AN673" s="8">
        <v>0</v>
      </c>
      <c r="AO673" s="8">
        <v>0</v>
      </c>
      <c r="AP673" s="8">
        <v>0</v>
      </c>
      <c r="AQ673" s="8">
        <v>0</v>
      </c>
      <c r="AR673" s="8">
        <v>0</v>
      </c>
      <c r="AS673" s="8">
        <v>0</v>
      </c>
      <c r="AT673" s="8">
        <v>0</v>
      </c>
      <c r="AU673" s="5">
        <v>0</v>
      </c>
      <c r="AV673" s="5">
        <v>0</v>
      </c>
      <c r="AW673" s="5">
        <v>80</v>
      </c>
      <c r="AX673" s="5">
        <v>20</v>
      </c>
      <c r="AY673" s="5">
        <v>0</v>
      </c>
      <c r="AZ673" s="5">
        <v>0</v>
      </c>
      <c r="BA673" s="5">
        <v>0</v>
      </c>
      <c r="BB673" s="5">
        <v>50</v>
      </c>
      <c r="BC673" s="5">
        <v>0</v>
      </c>
      <c r="BD673" s="5">
        <v>50</v>
      </c>
      <c r="BE673" s="5">
        <v>50</v>
      </c>
      <c r="BF673" s="5">
        <v>50</v>
      </c>
      <c r="BG673" s="5">
        <v>50</v>
      </c>
      <c r="BH673" s="5">
        <v>100</v>
      </c>
      <c r="BI673" s="5">
        <v>35</v>
      </c>
      <c r="BJ673" s="5">
        <v>0</v>
      </c>
      <c r="BK673" s="5">
        <v>35</v>
      </c>
      <c r="BL673" s="5">
        <v>65</v>
      </c>
      <c r="BM673" s="5">
        <v>50</v>
      </c>
      <c r="BN673" s="5">
        <v>4</v>
      </c>
      <c r="BO673" s="5" t="s">
        <v>97</v>
      </c>
      <c r="BP673" s="5" t="s">
        <v>97</v>
      </c>
      <c r="BQ673" s="5" t="s">
        <v>98</v>
      </c>
      <c r="BR673" s="6" t="s">
        <v>96</v>
      </c>
      <c r="BS673" s="6" t="s">
        <v>97</v>
      </c>
      <c r="BT673" s="6" t="s">
        <v>97</v>
      </c>
      <c r="BU673" s="6" t="s">
        <v>97</v>
      </c>
      <c r="BV673" s="6" t="s">
        <v>97</v>
      </c>
      <c r="BW673" s="5">
        <v>0.1</v>
      </c>
      <c r="BX673" s="5">
        <v>0.1</v>
      </c>
      <c r="BY673" s="5">
        <v>0.1</v>
      </c>
      <c r="BZ673" s="5">
        <v>0</v>
      </c>
      <c r="CA673" s="5">
        <v>1</v>
      </c>
      <c r="CB673" s="6" t="s">
        <v>98</v>
      </c>
      <c r="CC673" s="6" t="s">
        <v>98</v>
      </c>
      <c r="CD673" s="6" t="s">
        <v>98</v>
      </c>
      <c r="CE673" s="6" t="s">
        <v>98</v>
      </c>
      <c r="CF673" s="6" t="s">
        <v>96</v>
      </c>
      <c r="CG673" s="6" t="s">
        <v>97</v>
      </c>
      <c r="CH673" s="6" t="s">
        <v>97</v>
      </c>
      <c r="CI673" s="6" t="s">
        <v>97</v>
      </c>
      <c r="CJ673" s="5">
        <v>0.2</v>
      </c>
      <c r="CK673" s="5">
        <v>0.2</v>
      </c>
      <c r="CL673" s="5">
        <v>12</v>
      </c>
      <c r="CM673" s="5">
        <v>0</v>
      </c>
      <c r="CN673" s="5">
        <v>0</v>
      </c>
      <c r="CO673" s="5">
        <v>0</v>
      </c>
    </row>
    <row r="674" spans="1:404" x14ac:dyDescent="0.3">
      <c r="A674" s="2" t="s">
        <v>849</v>
      </c>
      <c r="B674" s="2" t="s">
        <v>982</v>
      </c>
      <c r="C674" s="2" t="s">
        <v>983</v>
      </c>
      <c r="D674" s="2" t="s">
        <v>984</v>
      </c>
      <c r="E674" s="6" t="s">
        <v>102</v>
      </c>
      <c r="F674" s="5">
        <v>35</v>
      </c>
      <c r="G674" s="5">
        <v>4</v>
      </c>
      <c r="H674" s="5">
        <v>0</v>
      </c>
      <c r="I674" s="5">
        <v>0</v>
      </c>
      <c r="J674" s="5">
        <v>3</v>
      </c>
      <c r="K674" s="5">
        <v>1</v>
      </c>
      <c r="L674" s="5">
        <v>0</v>
      </c>
      <c r="M674" s="5">
        <v>0</v>
      </c>
      <c r="N674" s="5">
        <v>0</v>
      </c>
      <c r="O674" s="5">
        <v>0</v>
      </c>
      <c r="P674" s="5">
        <v>0</v>
      </c>
      <c r="Q674" s="5">
        <v>0</v>
      </c>
      <c r="R674" s="5">
        <v>35</v>
      </c>
      <c r="S674" s="5">
        <v>0</v>
      </c>
      <c r="T674" s="5">
        <v>0</v>
      </c>
      <c r="U674" s="5">
        <v>0</v>
      </c>
      <c r="V674" s="5">
        <v>0</v>
      </c>
      <c r="W674" s="5">
        <v>0</v>
      </c>
      <c r="X674" s="5">
        <v>0</v>
      </c>
      <c r="Y674" s="5">
        <v>0</v>
      </c>
      <c r="Z674" s="5">
        <v>0</v>
      </c>
      <c r="AA674" s="6" t="s">
        <v>96</v>
      </c>
      <c r="AB674" s="6" t="s">
        <v>96</v>
      </c>
      <c r="AC674" s="7"/>
      <c r="AD674" s="7"/>
      <c r="AE674" s="7"/>
      <c r="AF674" s="7"/>
      <c r="AG674" s="7"/>
      <c r="AH674" s="7"/>
      <c r="AI674" s="6" t="s">
        <v>96</v>
      </c>
      <c r="AJ674" s="5"/>
      <c r="AK674" s="8">
        <v>1</v>
      </c>
      <c r="AL674" s="8">
        <v>0</v>
      </c>
      <c r="AM674" s="8">
        <v>0</v>
      </c>
      <c r="AN674" s="8">
        <v>0</v>
      </c>
      <c r="AO674" s="8">
        <v>0</v>
      </c>
      <c r="AP674" s="8">
        <v>0</v>
      </c>
      <c r="AQ674" s="8">
        <v>0</v>
      </c>
      <c r="AR674" s="8">
        <v>0</v>
      </c>
      <c r="AS674" s="8">
        <v>0</v>
      </c>
      <c r="AT674" s="8">
        <v>0</v>
      </c>
      <c r="AU674" s="5">
        <v>100</v>
      </c>
      <c r="AV674" s="5">
        <v>55</v>
      </c>
      <c r="AW674" s="5">
        <v>0</v>
      </c>
      <c r="AX674" s="5">
        <v>45</v>
      </c>
      <c r="AY674" s="5">
        <v>0</v>
      </c>
      <c r="AZ674" s="5">
        <v>0</v>
      </c>
      <c r="BA674" s="5">
        <v>0</v>
      </c>
      <c r="BB674" s="5">
        <v>100</v>
      </c>
      <c r="BC674" s="5">
        <v>0</v>
      </c>
      <c r="BD674" s="5">
        <v>0</v>
      </c>
      <c r="BE674" s="5">
        <v>100</v>
      </c>
      <c r="BF674" s="5">
        <v>100</v>
      </c>
      <c r="BG674" s="5">
        <v>100</v>
      </c>
      <c r="BH674" s="5">
        <v>100</v>
      </c>
      <c r="BI674" s="5">
        <v>55</v>
      </c>
      <c r="BJ674" s="5">
        <v>0</v>
      </c>
      <c r="BK674" s="5">
        <v>55</v>
      </c>
      <c r="BL674" s="5">
        <v>45</v>
      </c>
      <c r="BM674" s="5">
        <v>100</v>
      </c>
      <c r="BN674" s="5">
        <v>2</v>
      </c>
      <c r="BO674" s="5" t="s">
        <v>96</v>
      </c>
      <c r="BP674" s="5" t="s">
        <v>96</v>
      </c>
      <c r="BQ674" s="5">
        <v>4</v>
      </c>
      <c r="BR674" s="6" t="s">
        <v>97</v>
      </c>
      <c r="BS674" s="6" t="s">
        <v>97</v>
      </c>
      <c r="BT674" s="6" t="s">
        <v>97</v>
      </c>
      <c r="BU674" s="6" t="s">
        <v>97</v>
      </c>
      <c r="BV674" s="6" t="s">
        <v>97</v>
      </c>
      <c r="BW674" s="5">
        <v>0</v>
      </c>
      <c r="BX674" s="5">
        <v>5</v>
      </c>
      <c r="BY674" s="5">
        <v>5</v>
      </c>
      <c r="BZ674" s="5">
        <v>9</v>
      </c>
      <c r="CA674" s="5">
        <v>9</v>
      </c>
      <c r="CB674" s="6" t="s">
        <v>98</v>
      </c>
      <c r="CC674" s="6" t="s">
        <v>96</v>
      </c>
      <c r="CD674" s="6" t="s">
        <v>96</v>
      </c>
      <c r="CE674" s="6" t="s">
        <v>96</v>
      </c>
      <c r="CF674" s="6" t="s">
        <v>96</v>
      </c>
      <c r="CG674" s="6" t="s">
        <v>97</v>
      </c>
      <c r="CH674" s="6" t="s">
        <v>97</v>
      </c>
      <c r="CI674" s="6" t="s">
        <v>96</v>
      </c>
      <c r="CJ674" s="5">
        <v>5</v>
      </c>
      <c r="CK674" s="5">
        <v>5</v>
      </c>
      <c r="CL674" s="5">
        <v>5</v>
      </c>
      <c r="CM674" s="5">
        <v>0</v>
      </c>
      <c r="CN674" s="5">
        <v>6</v>
      </c>
      <c r="CO674" s="5">
        <v>0</v>
      </c>
    </row>
    <row r="675" spans="1:404" x14ac:dyDescent="0.3">
      <c r="A675" s="2" t="s">
        <v>849</v>
      </c>
      <c r="B675" s="2" t="s">
        <v>982</v>
      </c>
      <c r="C675" s="2" t="s">
        <v>983</v>
      </c>
      <c r="D675" s="2" t="s">
        <v>985</v>
      </c>
      <c r="E675" s="6" t="s">
        <v>95</v>
      </c>
      <c r="F675" s="5">
        <v>62</v>
      </c>
      <c r="G675" s="5">
        <v>2</v>
      </c>
      <c r="H675" s="5">
        <v>0</v>
      </c>
      <c r="I675" s="5">
        <v>0</v>
      </c>
      <c r="J675" s="5">
        <v>2</v>
      </c>
      <c r="K675" s="5">
        <v>0</v>
      </c>
      <c r="L675" s="5">
        <v>0</v>
      </c>
      <c r="M675" s="5">
        <v>0</v>
      </c>
      <c r="N675" s="5">
        <v>0</v>
      </c>
      <c r="O675" s="5">
        <v>0</v>
      </c>
      <c r="P675" s="5">
        <v>0</v>
      </c>
      <c r="Q675" s="5">
        <v>0</v>
      </c>
      <c r="R675" s="5">
        <v>62</v>
      </c>
      <c r="S675" s="5">
        <v>0</v>
      </c>
      <c r="T675" s="5">
        <v>0</v>
      </c>
      <c r="U675" s="5">
        <v>0</v>
      </c>
      <c r="V675" s="5">
        <v>0</v>
      </c>
      <c r="W675" s="5">
        <v>0</v>
      </c>
      <c r="X675" s="5">
        <v>0</v>
      </c>
      <c r="Y675" s="5">
        <v>0</v>
      </c>
      <c r="Z675" s="5">
        <v>0</v>
      </c>
      <c r="AA675" s="6" t="s">
        <v>96</v>
      </c>
      <c r="AB675" s="6" t="s">
        <v>97</v>
      </c>
      <c r="AC675" s="7"/>
      <c r="AD675" s="7"/>
      <c r="AE675" s="7"/>
      <c r="AF675" s="7"/>
      <c r="AG675" s="7"/>
      <c r="AH675" s="7"/>
      <c r="AI675" s="6" t="s">
        <v>96</v>
      </c>
      <c r="AJ675" s="5"/>
      <c r="AK675" s="8">
        <v>1</v>
      </c>
      <c r="AL675" s="8">
        <v>0</v>
      </c>
      <c r="AM675" s="8">
        <v>0</v>
      </c>
      <c r="AN675" s="8">
        <v>0</v>
      </c>
      <c r="AO675" s="8">
        <v>0</v>
      </c>
      <c r="AP675" s="8">
        <v>0</v>
      </c>
      <c r="AQ675" s="8">
        <v>0</v>
      </c>
      <c r="AR675" s="8">
        <v>0</v>
      </c>
      <c r="AS675" s="8">
        <v>0</v>
      </c>
      <c r="AT675" s="8">
        <v>0</v>
      </c>
      <c r="AU675" s="5">
        <v>100</v>
      </c>
      <c r="AV675" s="5">
        <v>100</v>
      </c>
      <c r="AW675" s="5">
        <v>0</v>
      </c>
      <c r="AX675" s="5">
        <v>0</v>
      </c>
      <c r="AY675" s="5">
        <v>0</v>
      </c>
      <c r="AZ675" s="5">
        <v>0</v>
      </c>
      <c r="BA675" s="5">
        <v>0</v>
      </c>
      <c r="BB675" s="5">
        <v>100</v>
      </c>
      <c r="BC675" s="5">
        <v>0</v>
      </c>
      <c r="BD675" s="5">
        <v>0</v>
      </c>
      <c r="BE675" s="5">
        <v>100</v>
      </c>
      <c r="BF675" s="5">
        <v>100</v>
      </c>
      <c r="BG675" s="5">
        <v>100</v>
      </c>
      <c r="BH675" s="5">
        <v>100</v>
      </c>
      <c r="BI675" s="5">
        <v>0</v>
      </c>
      <c r="BJ675" s="5">
        <v>0</v>
      </c>
      <c r="BK675" s="5">
        <v>0</v>
      </c>
      <c r="BL675" s="5">
        <v>100</v>
      </c>
      <c r="BM675" s="5">
        <v>100</v>
      </c>
      <c r="BN675" s="5">
        <v>2</v>
      </c>
      <c r="BO675" s="5" t="s">
        <v>96</v>
      </c>
      <c r="BP675" s="5" t="s">
        <v>96</v>
      </c>
      <c r="BQ675" s="5">
        <v>4</v>
      </c>
      <c r="BR675" s="6" t="s">
        <v>97</v>
      </c>
      <c r="BS675" s="6" t="s">
        <v>97</v>
      </c>
      <c r="BT675" s="6" t="s">
        <v>97</v>
      </c>
      <c r="BU675" s="6" t="s">
        <v>97</v>
      </c>
      <c r="BV675" s="6" t="s">
        <v>97</v>
      </c>
      <c r="BW675" s="5">
        <v>0</v>
      </c>
      <c r="BX675" s="5">
        <v>5</v>
      </c>
      <c r="BY675" s="5">
        <v>5</v>
      </c>
      <c r="BZ675" s="5">
        <v>9</v>
      </c>
      <c r="CA675" s="5">
        <v>9</v>
      </c>
      <c r="CB675" s="6" t="s">
        <v>98</v>
      </c>
      <c r="CC675" s="6" t="s">
        <v>96</v>
      </c>
      <c r="CD675" s="6" t="s">
        <v>96</v>
      </c>
      <c r="CE675" s="6" t="s">
        <v>96</v>
      </c>
      <c r="CF675" s="6" t="s">
        <v>96</v>
      </c>
      <c r="CG675" s="6" t="s">
        <v>97</v>
      </c>
      <c r="CH675" s="6" t="s">
        <v>97</v>
      </c>
      <c r="CI675" s="6" t="s">
        <v>96</v>
      </c>
      <c r="CJ675" s="5">
        <v>5</v>
      </c>
      <c r="CK675" s="5">
        <v>5</v>
      </c>
      <c r="CL675" s="5">
        <v>5</v>
      </c>
      <c r="CM675" s="5">
        <v>0</v>
      </c>
      <c r="CN675" s="5">
        <v>6</v>
      </c>
      <c r="CO675" s="5">
        <v>0</v>
      </c>
    </row>
    <row r="676" spans="1:404" x14ac:dyDescent="0.3">
      <c r="A676" s="2" t="s">
        <v>849</v>
      </c>
      <c r="B676" s="2" t="s">
        <v>982</v>
      </c>
      <c r="C676" s="2" t="s">
        <v>982</v>
      </c>
      <c r="D676" s="2" t="s">
        <v>986</v>
      </c>
      <c r="E676" s="6" t="s">
        <v>102</v>
      </c>
      <c r="F676" s="5">
        <v>82</v>
      </c>
      <c r="G676" s="5">
        <v>15</v>
      </c>
      <c r="H676" s="5">
        <v>2</v>
      </c>
      <c r="I676" s="5">
        <v>15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82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0</v>
      </c>
      <c r="X676" s="5">
        <v>0</v>
      </c>
      <c r="Y676" s="5">
        <v>15</v>
      </c>
      <c r="Z676" s="5">
        <v>82</v>
      </c>
      <c r="AA676" s="6" t="s">
        <v>96</v>
      </c>
      <c r="AB676" s="6" t="s">
        <v>96</v>
      </c>
      <c r="AC676" s="7"/>
      <c r="AD676" s="7"/>
      <c r="AE676" s="7"/>
      <c r="AF676" s="7"/>
      <c r="AG676" s="7"/>
      <c r="AH676" s="7"/>
      <c r="AI676" s="6" t="s">
        <v>96</v>
      </c>
      <c r="AJ676" s="5"/>
      <c r="AK676" s="8">
        <v>0.05</v>
      </c>
      <c r="AL676" s="8">
        <v>0.9</v>
      </c>
      <c r="AM676" s="8">
        <v>0.05</v>
      </c>
      <c r="AN676" s="8">
        <v>0</v>
      </c>
      <c r="AO676" s="8">
        <v>0</v>
      </c>
      <c r="AP676" s="8">
        <v>0</v>
      </c>
      <c r="AQ676" s="8">
        <v>0</v>
      </c>
      <c r="AR676" s="8">
        <v>0</v>
      </c>
      <c r="AS676" s="8">
        <v>0</v>
      </c>
      <c r="AT676" s="8">
        <v>0</v>
      </c>
      <c r="AU676" s="5">
        <v>100</v>
      </c>
      <c r="AV676" s="5">
        <v>100</v>
      </c>
      <c r="AW676" s="5">
        <v>0</v>
      </c>
      <c r="AX676" s="5">
        <v>0</v>
      </c>
      <c r="AY676" s="5">
        <v>0</v>
      </c>
      <c r="AZ676" s="5">
        <v>100</v>
      </c>
      <c r="BA676" s="5">
        <v>100</v>
      </c>
      <c r="BB676" s="5">
        <v>0</v>
      </c>
      <c r="BC676" s="5">
        <v>0</v>
      </c>
      <c r="BD676" s="5">
        <v>0</v>
      </c>
      <c r="BE676" s="5">
        <v>100</v>
      </c>
      <c r="BF676" s="5">
        <v>100</v>
      </c>
      <c r="BG676" s="5">
        <v>100</v>
      </c>
      <c r="BH676" s="5">
        <v>100</v>
      </c>
      <c r="BI676" s="5">
        <v>100</v>
      </c>
      <c r="BJ676" s="5">
        <v>0</v>
      </c>
      <c r="BK676" s="5">
        <v>100</v>
      </c>
      <c r="BL676" s="5">
        <v>0</v>
      </c>
      <c r="BM676" s="5">
        <v>100</v>
      </c>
      <c r="BN676" s="5">
        <v>8</v>
      </c>
      <c r="BO676" s="5" t="s">
        <v>96</v>
      </c>
      <c r="BP676" s="5" t="s">
        <v>97</v>
      </c>
      <c r="BQ676" s="5" t="s">
        <v>98</v>
      </c>
      <c r="BR676" s="6" t="s">
        <v>97</v>
      </c>
      <c r="BS676" s="6" t="s">
        <v>97</v>
      </c>
      <c r="BT676" s="6" t="s">
        <v>97</v>
      </c>
      <c r="BU676" s="6" t="s">
        <v>97</v>
      </c>
      <c r="BV676" s="6" t="s">
        <v>97</v>
      </c>
      <c r="BW676" s="5">
        <v>1</v>
      </c>
      <c r="BX676" s="5">
        <v>1</v>
      </c>
      <c r="BY676" s="5">
        <v>1</v>
      </c>
      <c r="BZ676" s="5">
        <v>15</v>
      </c>
      <c r="CA676" s="5">
        <v>13</v>
      </c>
      <c r="CB676" s="6" t="s">
        <v>96</v>
      </c>
      <c r="CC676" s="6" t="s">
        <v>96</v>
      </c>
      <c r="CD676" s="6" t="s">
        <v>96</v>
      </c>
      <c r="CE676" s="6" t="s">
        <v>96</v>
      </c>
      <c r="CF676" s="6" t="s">
        <v>96</v>
      </c>
      <c r="CG676" s="6" t="s">
        <v>96</v>
      </c>
      <c r="CH676" s="6" t="s">
        <v>96</v>
      </c>
      <c r="CI676" s="7" t="s">
        <v>97</v>
      </c>
      <c r="CJ676" s="5">
        <v>0</v>
      </c>
      <c r="CK676" s="5">
        <v>0</v>
      </c>
      <c r="CL676" s="5">
        <v>0</v>
      </c>
      <c r="CM676" s="5">
        <v>0</v>
      </c>
      <c r="CN676" s="5">
        <v>0</v>
      </c>
      <c r="CO676" s="5">
        <v>0</v>
      </c>
    </row>
    <row r="677" spans="1:404" x14ac:dyDescent="0.3">
      <c r="A677" s="2" t="s">
        <v>849</v>
      </c>
      <c r="B677" s="2" t="s">
        <v>982</v>
      </c>
      <c r="C677" s="2" t="s">
        <v>982</v>
      </c>
      <c r="D677" s="2" t="s">
        <v>987</v>
      </c>
      <c r="E677" s="6" t="s">
        <v>102</v>
      </c>
      <c r="F677" s="5">
        <v>78</v>
      </c>
      <c r="G677" s="5">
        <v>13</v>
      </c>
      <c r="H677" s="5">
        <v>1</v>
      </c>
      <c r="I677" s="5">
        <v>13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78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13</v>
      </c>
      <c r="Z677" s="5">
        <v>78</v>
      </c>
      <c r="AA677" s="6" t="s">
        <v>96</v>
      </c>
      <c r="AB677" s="6" t="s">
        <v>96</v>
      </c>
      <c r="AC677" s="7"/>
      <c r="AD677" s="7"/>
      <c r="AE677" s="7"/>
      <c r="AF677" s="7"/>
      <c r="AG677" s="7"/>
      <c r="AH677" s="7"/>
      <c r="AI677" s="6" t="s">
        <v>96</v>
      </c>
      <c r="AJ677" s="5"/>
      <c r="AK677" s="8">
        <v>0</v>
      </c>
      <c r="AL677" s="8">
        <v>0.75</v>
      </c>
      <c r="AM677" s="8">
        <v>0.1</v>
      </c>
      <c r="AN677" s="8">
        <v>0</v>
      </c>
      <c r="AO677" s="8">
        <v>0</v>
      </c>
      <c r="AP677" s="8">
        <v>0</v>
      </c>
      <c r="AQ677" s="8">
        <v>0.15</v>
      </c>
      <c r="AR677" s="8">
        <v>0</v>
      </c>
      <c r="AS677" s="8">
        <v>0</v>
      </c>
      <c r="AT677" s="8">
        <v>0</v>
      </c>
      <c r="AU677" s="5">
        <v>100</v>
      </c>
      <c r="AV677" s="5">
        <v>100</v>
      </c>
      <c r="AW677" s="5">
        <v>0</v>
      </c>
      <c r="AX677" s="5">
        <v>0</v>
      </c>
      <c r="AY677" s="5">
        <v>0</v>
      </c>
      <c r="AZ677" s="5">
        <v>100</v>
      </c>
      <c r="BA677" s="5">
        <v>100</v>
      </c>
      <c r="BB677" s="5">
        <v>0</v>
      </c>
      <c r="BC677" s="5">
        <v>0</v>
      </c>
      <c r="BD677" s="5">
        <v>0</v>
      </c>
      <c r="BE677" s="5">
        <v>100</v>
      </c>
      <c r="BF677" s="5">
        <v>100</v>
      </c>
      <c r="BG677" s="5">
        <v>100</v>
      </c>
      <c r="BH677" s="5">
        <v>100</v>
      </c>
      <c r="BI677" s="5">
        <v>100</v>
      </c>
      <c r="BJ677" s="5">
        <v>0</v>
      </c>
      <c r="BK677" s="5">
        <v>100</v>
      </c>
      <c r="BL677" s="5">
        <v>0</v>
      </c>
      <c r="BM677" s="5">
        <v>100</v>
      </c>
      <c r="BN677" s="5">
        <v>8</v>
      </c>
      <c r="BO677" s="5" t="s">
        <v>96</v>
      </c>
      <c r="BP677" s="5" t="s">
        <v>97</v>
      </c>
      <c r="BQ677" s="5" t="s">
        <v>98</v>
      </c>
      <c r="BR677" s="6" t="s">
        <v>97</v>
      </c>
      <c r="BS677" s="6" t="s">
        <v>97</v>
      </c>
      <c r="BT677" s="6" t="s">
        <v>97</v>
      </c>
      <c r="BU677" s="6" t="s">
        <v>97</v>
      </c>
      <c r="BV677" s="6" t="s">
        <v>97</v>
      </c>
      <c r="BW677" s="5">
        <v>1</v>
      </c>
      <c r="BX677" s="5">
        <v>1</v>
      </c>
      <c r="BY677" s="5">
        <v>1</v>
      </c>
      <c r="BZ677" s="5">
        <v>0</v>
      </c>
      <c r="CA677" s="5">
        <v>1</v>
      </c>
      <c r="CB677" s="6" t="s">
        <v>96</v>
      </c>
      <c r="CC677" s="6" t="s">
        <v>96</v>
      </c>
      <c r="CD677" s="6" t="s">
        <v>96</v>
      </c>
      <c r="CE677" s="6" t="s">
        <v>96</v>
      </c>
      <c r="CF677" s="6" t="s">
        <v>96</v>
      </c>
      <c r="CG677" s="6" t="s">
        <v>96</v>
      </c>
      <c r="CH677" s="6" t="s">
        <v>96</v>
      </c>
      <c r="CI677" s="7" t="s">
        <v>97</v>
      </c>
      <c r="CJ677" s="5">
        <v>0</v>
      </c>
      <c r="CK677" s="5">
        <v>0</v>
      </c>
      <c r="CL677" s="5">
        <v>0</v>
      </c>
      <c r="CM677" s="5">
        <v>0</v>
      </c>
      <c r="CN677" s="5">
        <v>0</v>
      </c>
      <c r="CO677" s="5">
        <v>0</v>
      </c>
    </row>
    <row r="678" spans="1:404" x14ac:dyDescent="0.3">
      <c r="A678" s="2" t="s">
        <v>849</v>
      </c>
      <c r="B678" s="2" t="s">
        <v>982</v>
      </c>
      <c r="C678" s="2" t="s">
        <v>982</v>
      </c>
      <c r="D678" s="2" t="s">
        <v>988</v>
      </c>
      <c r="E678" s="6" t="s">
        <v>95</v>
      </c>
      <c r="F678" s="5">
        <v>218</v>
      </c>
      <c r="G678" s="5">
        <v>70</v>
      </c>
      <c r="H678" s="5">
        <v>2</v>
      </c>
      <c r="I678" s="5">
        <v>70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218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70</v>
      </c>
      <c r="Z678" s="5">
        <v>218</v>
      </c>
      <c r="AA678" s="6" t="s">
        <v>96</v>
      </c>
      <c r="AB678" s="6" t="s">
        <v>96</v>
      </c>
      <c r="AC678" s="7"/>
      <c r="AD678" s="7"/>
      <c r="AE678" s="7"/>
      <c r="AF678" s="7"/>
      <c r="AG678" s="7"/>
      <c r="AH678" s="7"/>
      <c r="AI678" s="6" t="s">
        <v>96</v>
      </c>
      <c r="AJ678" s="5"/>
      <c r="AK678" s="8">
        <v>0</v>
      </c>
      <c r="AL678" s="8">
        <v>1</v>
      </c>
      <c r="AM678" s="8">
        <v>0</v>
      </c>
      <c r="AN678" s="8">
        <v>0</v>
      </c>
      <c r="AO678" s="8">
        <v>0</v>
      </c>
      <c r="AP678" s="8">
        <v>0</v>
      </c>
      <c r="AQ678" s="8">
        <v>0</v>
      </c>
      <c r="AR678" s="8">
        <v>0</v>
      </c>
      <c r="AS678" s="8">
        <v>0</v>
      </c>
      <c r="AT678" s="8">
        <v>0</v>
      </c>
      <c r="AU678" s="5">
        <v>100</v>
      </c>
      <c r="AV678" s="5">
        <v>30</v>
      </c>
      <c r="AW678" s="5">
        <v>0</v>
      </c>
      <c r="AX678" s="5">
        <v>70</v>
      </c>
      <c r="AY678" s="5">
        <v>0</v>
      </c>
      <c r="AZ678" s="5">
        <v>100</v>
      </c>
      <c r="BA678" s="5">
        <v>30</v>
      </c>
      <c r="BB678" s="5">
        <v>0</v>
      </c>
      <c r="BC678" s="5">
        <v>0</v>
      </c>
      <c r="BD678" s="5">
        <v>70</v>
      </c>
      <c r="BE678" s="5">
        <v>100</v>
      </c>
      <c r="BF678" s="5">
        <v>50</v>
      </c>
      <c r="BG678" s="5">
        <v>100</v>
      </c>
      <c r="BH678" s="5">
        <v>0</v>
      </c>
      <c r="BI678" s="5">
        <v>0</v>
      </c>
      <c r="BJ678" s="5">
        <v>0</v>
      </c>
      <c r="BK678" s="5">
        <v>0</v>
      </c>
      <c r="BL678" s="5">
        <v>100</v>
      </c>
      <c r="BM678" s="5">
        <v>0</v>
      </c>
      <c r="BN678" s="5" t="s">
        <v>98</v>
      </c>
      <c r="BO678" s="5" t="s">
        <v>97</v>
      </c>
      <c r="BP678" s="5" t="s">
        <v>96</v>
      </c>
      <c r="BQ678" s="5">
        <v>96</v>
      </c>
      <c r="BR678" s="6" t="s">
        <v>96</v>
      </c>
      <c r="BS678" s="6" t="s">
        <v>97</v>
      </c>
      <c r="BT678" s="6" t="s">
        <v>97</v>
      </c>
      <c r="BU678" s="6" t="s">
        <v>97</v>
      </c>
      <c r="BV678" s="6" t="s">
        <v>97</v>
      </c>
      <c r="BW678" s="5">
        <v>2</v>
      </c>
      <c r="BX678" s="5">
        <v>3</v>
      </c>
      <c r="BY678" s="5">
        <v>3</v>
      </c>
      <c r="BZ678" s="5">
        <v>11</v>
      </c>
      <c r="CA678" s="5">
        <v>11</v>
      </c>
      <c r="CB678" s="6" t="s">
        <v>96</v>
      </c>
      <c r="CC678" s="6" t="s">
        <v>98</v>
      </c>
      <c r="CD678" s="6" t="s">
        <v>98</v>
      </c>
      <c r="CE678" s="6" t="s">
        <v>96</v>
      </c>
      <c r="CF678" s="6" t="s">
        <v>96</v>
      </c>
      <c r="CG678" s="6" t="s">
        <v>96</v>
      </c>
      <c r="CH678" s="6" t="s">
        <v>96</v>
      </c>
      <c r="CI678" s="6" t="s">
        <v>97</v>
      </c>
      <c r="CJ678" s="5">
        <v>0</v>
      </c>
      <c r="CK678" s="5">
        <v>0</v>
      </c>
      <c r="CL678" s="5">
        <v>0</v>
      </c>
      <c r="CM678" s="5">
        <v>0</v>
      </c>
      <c r="CN678" s="5">
        <v>0</v>
      </c>
      <c r="CO678" s="5">
        <v>0</v>
      </c>
    </row>
    <row r="679" spans="1:404" x14ac:dyDescent="0.3">
      <c r="A679" s="2" t="s">
        <v>849</v>
      </c>
      <c r="B679" s="2" t="s">
        <v>982</v>
      </c>
      <c r="C679" s="2" t="s">
        <v>982</v>
      </c>
      <c r="D679" s="2" t="s">
        <v>989</v>
      </c>
      <c r="E679" s="6" t="s">
        <v>95</v>
      </c>
      <c r="F679" s="5">
        <v>96</v>
      </c>
      <c r="G679" s="5">
        <v>36</v>
      </c>
      <c r="H679" s="5">
        <v>3</v>
      </c>
      <c r="I679" s="5">
        <v>36</v>
      </c>
      <c r="J679" s="5">
        <v>0</v>
      </c>
      <c r="K679" s="5">
        <v>0</v>
      </c>
      <c r="L679" s="5">
        <v>0</v>
      </c>
      <c r="M679" s="5">
        <v>0</v>
      </c>
      <c r="N679" s="5">
        <v>0</v>
      </c>
      <c r="O679" s="5">
        <v>0</v>
      </c>
      <c r="P679" s="5">
        <v>0</v>
      </c>
      <c r="Q679" s="5">
        <v>96</v>
      </c>
      <c r="R679" s="5">
        <v>0</v>
      </c>
      <c r="S679" s="5">
        <v>0</v>
      </c>
      <c r="T679" s="5">
        <v>0</v>
      </c>
      <c r="U679" s="5">
        <v>0</v>
      </c>
      <c r="V679" s="5">
        <v>0</v>
      </c>
      <c r="W679" s="5">
        <v>0</v>
      </c>
      <c r="X679" s="5">
        <v>0</v>
      </c>
      <c r="Y679" s="5">
        <v>36</v>
      </c>
      <c r="Z679" s="5">
        <v>96</v>
      </c>
      <c r="AA679" s="6" t="s">
        <v>96</v>
      </c>
      <c r="AB679" s="6" t="s">
        <v>96</v>
      </c>
      <c r="AC679" s="7"/>
      <c r="AD679" s="7"/>
      <c r="AE679" s="7"/>
      <c r="AF679" s="7"/>
      <c r="AG679" s="7"/>
      <c r="AH679" s="7"/>
      <c r="AI679" s="6" t="s">
        <v>96</v>
      </c>
      <c r="AJ679" s="5"/>
      <c r="AK679" s="8">
        <v>0</v>
      </c>
      <c r="AL679" s="8">
        <v>1</v>
      </c>
      <c r="AM679" s="8">
        <v>0</v>
      </c>
      <c r="AN679" s="8">
        <v>0</v>
      </c>
      <c r="AO679" s="8">
        <v>0</v>
      </c>
      <c r="AP679" s="8">
        <v>0</v>
      </c>
      <c r="AQ679" s="8">
        <v>0</v>
      </c>
      <c r="AR679" s="8">
        <v>0</v>
      </c>
      <c r="AS679" s="8">
        <v>0</v>
      </c>
      <c r="AT679" s="8">
        <v>0</v>
      </c>
      <c r="AU679" s="5">
        <v>100</v>
      </c>
      <c r="AV679" s="5">
        <v>100</v>
      </c>
      <c r="AW679" s="5">
        <v>0</v>
      </c>
      <c r="AX679" s="5">
        <v>0</v>
      </c>
      <c r="AY679" s="5">
        <v>0</v>
      </c>
      <c r="AZ679" s="5">
        <v>100</v>
      </c>
      <c r="BA679" s="5">
        <v>100</v>
      </c>
      <c r="BB679" s="5">
        <v>0</v>
      </c>
      <c r="BC679" s="5">
        <v>0</v>
      </c>
      <c r="BD679" s="5">
        <v>0</v>
      </c>
      <c r="BE679" s="5">
        <v>100</v>
      </c>
      <c r="BF679" s="5">
        <v>100</v>
      </c>
      <c r="BG679" s="5">
        <v>100</v>
      </c>
      <c r="BH679" s="5">
        <v>100</v>
      </c>
      <c r="BI679" s="5">
        <v>100</v>
      </c>
      <c r="BJ679" s="5">
        <v>100</v>
      </c>
      <c r="BK679" s="5">
        <v>0</v>
      </c>
      <c r="BL679" s="5">
        <v>0</v>
      </c>
      <c r="BM679" s="5">
        <v>100</v>
      </c>
      <c r="BN679" s="5">
        <v>8</v>
      </c>
      <c r="BO679" s="5" t="s">
        <v>97</v>
      </c>
      <c r="BP679" s="5" t="s">
        <v>96</v>
      </c>
      <c r="BQ679" s="5">
        <v>4</v>
      </c>
      <c r="BR679" s="6" t="s">
        <v>97</v>
      </c>
      <c r="BS679" s="6" t="s">
        <v>97</v>
      </c>
      <c r="BT679" s="6" t="s">
        <v>97</v>
      </c>
      <c r="BU679" s="6" t="s">
        <v>97</v>
      </c>
      <c r="BV679" s="6" t="s">
        <v>97</v>
      </c>
      <c r="BW679" s="5">
        <v>2</v>
      </c>
      <c r="BX679" s="5">
        <v>3</v>
      </c>
      <c r="BY679" s="5">
        <v>3</v>
      </c>
      <c r="BZ679" s="5">
        <v>8</v>
      </c>
      <c r="CA679" s="5">
        <v>10</v>
      </c>
      <c r="CB679" s="6" t="s">
        <v>96</v>
      </c>
      <c r="CC679" s="6" t="s">
        <v>98</v>
      </c>
      <c r="CD679" s="6" t="s">
        <v>98</v>
      </c>
      <c r="CE679" s="6" t="s">
        <v>96</v>
      </c>
      <c r="CF679" s="6" t="s">
        <v>96</v>
      </c>
      <c r="CG679" s="6" t="s">
        <v>96</v>
      </c>
      <c r="CH679" s="6" t="s">
        <v>96</v>
      </c>
      <c r="CI679" s="6" t="s">
        <v>96</v>
      </c>
      <c r="CJ679" s="5">
        <v>0</v>
      </c>
      <c r="CK679" s="5">
        <v>0</v>
      </c>
      <c r="CL679" s="5">
        <v>0</v>
      </c>
      <c r="CM679" s="5">
        <v>0</v>
      </c>
      <c r="CN679" s="5">
        <v>0</v>
      </c>
      <c r="CO679" s="5">
        <v>0</v>
      </c>
    </row>
    <row r="680" spans="1:404" x14ac:dyDescent="0.3">
      <c r="A680" s="2" t="s">
        <v>849</v>
      </c>
      <c r="B680" s="2" t="s">
        <v>982</v>
      </c>
      <c r="C680" s="2" t="s">
        <v>990</v>
      </c>
      <c r="D680" s="2" t="s">
        <v>991</v>
      </c>
      <c r="E680" s="6" t="s">
        <v>95</v>
      </c>
      <c r="F680" s="5">
        <v>34</v>
      </c>
      <c r="G680" s="5">
        <v>10</v>
      </c>
      <c r="H680" s="5">
        <v>0</v>
      </c>
      <c r="I680" s="5">
        <v>0</v>
      </c>
      <c r="J680" s="5">
        <v>7</v>
      </c>
      <c r="K680" s="5">
        <v>3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23</v>
      </c>
      <c r="S680" s="5">
        <v>11</v>
      </c>
      <c r="T680" s="5">
        <v>0</v>
      </c>
      <c r="U680" s="5">
        <v>0</v>
      </c>
      <c r="V680" s="5">
        <v>0</v>
      </c>
      <c r="W680" s="5">
        <v>0</v>
      </c>
      <c r="X680" s="5">
        <v>0</v>
      </c>
      <c r="Y680" s="5">
        <v>0</v>
      </c>
      <c r="Z680" s="5">
        <v>0</v>
      </c>
      <c r="AA680" s="6" t="s">
        <v>96</v>
      </c>
      <c r="AB680" s="6" t="s">
        <v>97</v>
      </c>
      <c r="AC680" s="7"/>
      <c r="AD680" s="7"/>
      <c r="AE680" s="7"/>
      <c r="AF680" s="7"/>
      <c r="AG680" s="7"/>
      <c r="AH680" s="7"/>
      <c r="AI680" s="6" t="s">
        <v>96</v>
      </c>
      <c r="AJ680" s="5"/>
      <c r="AK680" s="8">
        <v>1</v>
      </c>
      <c r="AL680" s="8">
        <v>0</v>
      </c>
      <c r="AM680" s="8">
        <v>0</v>
      </c>
      <c r="AN680" s="8">
        <v>0</v>
      </c>
      <c r="AO680" s="8">
        <v>0</v>
      </c>
      <c r="AP680" s="8">
        <v>0</v>
      </c>
      <c r="AQ680" s="8">
        <v>0</v>
      </c>
      <c r="AR680" s="8">
        <v>0</v>
      </c>
      <c r="AS680" s="8">
        <v>0</v>
      </c>
      <c r="AT680" s="8">
        <v>0</v>
      </c>
      <c r="AU680" s="5">
        <v>100</v>
      </c>
      <c r="AV680" s="5">
        <v>30</v>
      </c>
      <c r="AW680" s="5">
        <v>40</v>
      </c>
      <c r="AX680" s="5">
        <v>25</v>
      </c>
      <c r="AY680" s="5">
        <v>5</v>
      </c>
      <c r="AZ680" s="5">
        <v>100</v>
      </c>
      <c r="BA680" s="5">
        <v>30</v>
      </c>
      <c r="BB680" s="5">
        <v>10</v>
      </c>
      <c r="BC680" s="5">
        <v>0</v>
      </c>
      <c r="BD680" s="5">
        <v>60</v>
      </c>
      <c r="BE680" s="5">
        <v>100</v>
      </c>
      <c r="BF680" s="5">
        <v>90</v>
      </c>
      <c r="BG680" s="5">
        <v>100</v>
      </c>
      <c r="BH680" s="5">
        <v>100</v>
      </c>
      <c r="BI680" s="5">
        <v>50</v>
      </c>
      <c r="BJ680" s="5">
        <v>0</v>
      </c>
      <c r="BK680" s="5">
        <v>50</v>
      </c>
      <c r="BL680" s="5">
        <v>50</v>
      </c>
      <c r="BM680" s="5">
        <v>90</v>
      </c>
      <c r="BN680" s="5">
        <v>2</v>
      </c>
      <c r="BO680" s="5" t="s">
        <v>96</v>
      </c>
      <c r="BP680" s="5" t="s">
        <v>97</v>
      </c>
      <c r="BQ680" s="5" t="s">
        <v>98</v>
      </c>
      <c r="BR680" s="6" t="s">
        <v>96</v>
      </c>
      <c r="BS680" s="6" t="s">
        <v>96</v>
      </c>
      <c r="BT680" s="6" t="s">
        <v>96</v>
      </c>
      <c r="BU680" s="6" t="s">
        <v>96</v>
      </c>
      <c r="BV680" s="6" t="s">
        <v>96</v>
      </c>
      <c r="BW680" s="5">
        <v>1.5</v>
      </c>
      <c r="BX680" s="5">
        <v>1.5</v>
      </c>
      <c r="BY680" s="5">
        <v>1.5</v>
      </c>
      <c r="BZ680" s="5">
        <v>18</v>
      </c>
      <c r="CA680" s="5">
        <v>35</v>
      </c>
      <c r="CB680" s="6" t="s">
        <v>98</v>
      </c>
      <c r="CC680" s="6" t="s">
        <v>98</v>
      </c>
      <c r="CD680" s="6" t="s">
        <v>98</v>
      </c>
      <c r="CE680" s="6" t="s">
        <v>96</v>
      </c>
      <c r="CF680" s="6" t="s">
        <v>97</v>
      </c>
      <c r="CG680" s="6" t="s">
        <v>96</v>
      </c>
      <c r="CH680" s="6" t="s">
        <v>96</v>
      </c>
      <c r="CI680" s="6" t="s">
        <v>97</v>
      </c>
      <c r="CJ680" s="5">
        <v>0</v>
      </c>
      <c r="CK680" s="5">
        <v>0</v>
      </c>
      <c r="CL680" s="5">
        <v>18</v>
      </c>
      <c r="CM680" s="5">
        <v>0</v>
      </c>
      <c r="CN680" s="5">
        <v>25</v>
      </c>
      <c r="CO680" s="5">
        <v>0</v>
      </c>
    </row>
    <row r="681" spans="1:404" x14ac:dyDescent="0.3">
      <c r="A681" s="2" t="s">
        <v>849</v>
      </c>
      <c r="B681" s="2" t="s">
        <v>982</v>
      </c>
      <c r="C681" s="2" t="s">
        <v>990</v>
      </c>
      <c r="D681" s="2" t="s">
        <v>992</v>
      </c>
      <c r="E681" s="6" t="s">
        <v>102</v>
      </c>
      <c r="F681" s="5">
        <v>32</v>
      </c>
      <c r="G681" s="5">
        <v>7</v>
      </c>
      <c r="H681" s="5">
        <v>0</v>
      </c>
      <c r="I681" s="5">
        <v>0</v>
      </c>
      <c r="J681" s="5">
        <v>5</v>
      </c>
      <c r="K681" s="5">
        <v>1</v>
      </c>
      <c r="L681" s="5">
        <v>0</v>
      </c>
      <c r="M681" s="5">
        <v>0</v>
      </c>
      <c r="N681" s="5">
        <v>1</v>
      </c>
      <c r="O681" s="5">
        <v>0</v>
      </c>
      <c r="P681" s="5">
        <v>0</v>
      </c>
      <c r="Q681" s="5">
        <v>0</v>
      </c>
      <c r="R681" s="5">
        <v>26</v>
      </c>
      <c r="S681" s="5">
        <v>3</v>
      </c>
      <c r="T681" s="5">
        <v>0</v>
      </c>
      <c r="U681" s="5">
        <v>0</v>
      </c>
      <c r="V681" s="5">
        <v>3</v>
      </c>
      <c r="W681" s="5">
        <v>0</v>
      </c>
      <c r="X681" s="5">
        <v>0</v>
      </c>
      <c r="Y681" s="5">
        <v>0</v>
      </c>
      <c r="Z681" s="5">
        <v>0</v>
      </c>
      <c r="AA681" s="6" t="s">
        <v>96</v>
      </c>
      <c r="AB681" s="6" t="s">
        <v>96</v>
      </c>
      <c r="AC681" s="7"/>
      <c r="AD681" s="7"/>
      <c r="AE681" s="7"/>
      <c r="AF681" s="7"/>
      <c r="AG681" s="7"/>
      <c r="AH681" s="7"/>
      <c r="AI681" s="6" t="s">
        <v>96</v>
      </c>
      <c r="AJ681" s="5"/>
      <c r="AK681" s="8">
        <v>0.85</v>
      </c>
      <c r="AL681" s="8">
        <v>0.15</v>
      </c>
      <c r="AM681" s="8">
        <v>0</v>
      </c>
      <c r="AN681" s="8">
        <v>0</v>
      </c>
      <c r="AO681" s="8">
        <v>0</v>
      </c>
      <c r="AP681" s="8">
        <v>0</v>
      </c>
      <c r="AQ681" s="8">
        <v>0</v>
      </c>
      <c r="AR681" s="8">
        <v>0</v>
      </c>
      <c r="AS681" s="8">
        <v>0</v>
      </c>
      <c r="AT681" s="8">
        <v>0</v>
      </c>
      <c r="AU681" s="5">
        <v>100</v>
      </c>
      <c r="AV681" s="5">
        <v>30</v>
      </c>
      <c r="AW681" s="5">
        <v>70</v>
      </c>
      <c r="AX681" s="5">
        <v>0</v>
      </c>
      <c r="AY681" s="5">
        <v>0</v>
      </c>
      <c r="AZ681" s="5">
        <v>100</v>
      </c>
      <c r="BA681" s="5">
        <v>60</v>
      </c>
      <c r="BB681" s="5">
        <v>0</v>
      </c>
      <c r="BC681" s="5">
        <v>0</v>
      </c>
      <c r="BD681" s="5">
        <v>40</v>
      </c>
      <c r="BE681" s="5">
        <v>100</v>
      </c>
      <c r="BF681" s="5">
        <v>90</v>
      </c>
      <c r="BG681" s="5">
        <v>100</v>
      </c>
      <c r="BH681" s="5">
        <v>100</v>
      </c>
      <c r="BI681" s="5">
        <v>60</v>
      </c>
      <c r="BJ681" s="5">
        <v>0</v>
      </c>
      <c r="BK681" s="5">
        <v>60</v>
      </c>
      <c r="BL681" s="5">
        <v>40</v>
      </c>
      <c r="BM681" s="5">
        <v>90</v>
      </c>
      <c r="BN681" s="5">
        <v>2</v>
      </c>
      <c r="BO681" s="5" t="s">
        <v>96</v>
      </c>
      <c r="BP681" s="5" t="s">
        <v>97</v>
      </c>
      <c r="BQ681" s="5" t="s">
        <v>98</v>
      </c>
      <c r="BR681" s="6" t="s">
        <v>96</v>
      </c>
      <c r="BS681" s="6" t="s">
        <v>96</v>
      </c>
      <c r="BT681" s="6" t="s">
        <v>96</v>
      </c>
      <c r="BU681" s="6" t="s">
        <v>97</v>
      </c>
      <c r="BV681" s="6" t="s">
        <v>97</v>
      </c>
      <c r="BW681" s="5">
        <v>1</v>
      </c>
      <c r="BX681" s="5">
        <v>1</v>
      </c>
      <c r="BY681" s="5">
        <v>1</v>
      </c>
      <c r="BZ681" s="5">
        <v>18</v>
      </c>
      <c r="CA681" s="5">
        <v>35</v>
      </c>
      <c r="CB681" s="6" t="s">
        <v>98</v>
      </c>
      <c r="CC681" s="6" t="s">
        <v>98</v>
      </c>
      <c r="CD681" s="6" t="s">
        <v>98</v>
      </c>
      <c r="CE681" s="6" t="s">
        <v>96</v>
      </c>
      <c r="CF681" s="6" t="s">
        <v>97</v>
      </c>
      <c r="CG681" s="6" t="s">
        <v>96</v>
      </c>
      <c r="CH681" s="6" t="s">
        <v>96</v>
      </c>
      <c r="CI681" s="6" t="s">
        <v>97</v>
      </c>
      <c r="CJ681" s="5">
        <v>0</v>
      </c>
      <c r="CK681" s="5">
        <v>0</v>
      </c>
      <c r="CL681" s="5">
        <v>18</v>
      </c>
      <c r="CM681" s="5">
        <v>0</v>
      </c>
      <c r="CN681" s="5">
        <v>25</v>
      </c>
      <c r="CO681" s="5">
        <v>0</v>
      </c>
    </row>
    <row r="682" spans="1:404" x14ac:dyDescent="0.3">
      <c r="A682" s="2" t="s">
        <v>849</v>
      </c>
      <c r="B682" s="2" t="s">
        <v>993</v>
      </c>
      <c r="C682" s="2" t="s">
        <v>994</v>
      </c>
      <c r="D682" s="2" t="s">
        <v>995</v>
      </c>
      <c r="E682" s="6" t="s">
        <v>104</v>
      </c>
      <c r="F682" s="5">
        <v>97</v>
      </c>
      <c r="G682" s="5">
        <v>11</v>
      </c>
      <c r="H682" s="5">
        <v>0</v>
      </c>
      <c r="I682" s="5">
        <v>0</v>
      </c>
      <c r="J682" s="5">
        <v>11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97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  <c r="AA682" s="6" t="s">
        <v>96</v>
      </c>
      <c r="AB682" s="6" t="s">
        <v>97</v>
      </c>
      <c r="AC682" s="7"/>
      <c r="AD682" s="7"/>
      <c r="AE682" s="9" t="s">
        <v>96</v>
      </c>
      <c r="AF682" s="7"/>
      <c r="AG682" s="7"/>
      <c r="AH682" s="7"/>
      <c r="AI682" s="7"/>
      <c r="AJ682" s="5">
        <v>200</v>
      </c>
      <c r="AK682" s="8">
        <v>0.4</v>
      </c>
      <c r="AL682" s="8">
        <v>0.6</v>
      </c>
      <c r="AM682" s="8">
        <v>0</v>
      </c>
      <c r="AN682" s="8">
        <v>0</v>
      </c>
      <c r="AO682" s="8">
        <v>0</v>
      </c>
      <c r="AP682" s="8">
        <v>0</v>
      </c>
      <c r="AQ682" s="8">
        <v>0</v>
      </c>
      <c r="AR682" s="8">
        <v>0</v>
      </c>
      <c r="AS682" s="8">
        <v>0</v>
      </c>
      <c r="AT682" s="8">
        <v>0</v>
      </c>
      <c r="AU682" s="5">
        <v>0</v>
      </c>
      <c r="AV682" s="5">
        <v>0</v>
      </c>
      <c r="AW682" s="5">
        <v>90</v>
      </c>
      <c r="AX682" s="5">
        <v>10</v>
      </c>
      <c r="AY682" s="5">
        <v>0</v>
      </c>
      <c r="AZ682" s="5">
        <v>100</v>
      </c>
      <c r="BA682" s="5">
        <v>0</v>
      </c>
      <c r="BB682" s="5">
        <v>50</v>
      </c>
      <c r="BC682" s="5">
        <v>0</v>
      </c>
      <c r="BD682" s="5">
        <v>50</v>
      </c>
      <c r="BE682" s="5">
        <v>100</v>
      </c>
      <c r="BF682" s="5">
        <v>99</v>
      </c>
      <c r="BG682" s="5">
        <v>100</v>
      </c>
      <c r="BH682" s="5">
        <v>100</v>
      </c>
      <c r="BI682" s="5">
        <v>10</v>
      </c>
      <c r="BJ682" s="5">
        <v>0</v>
      </c>
      <c r="BK682" s="5">
        <v>10</v>
      </c>
      <c r="BL682" s="5">
        <v>90</v>
      </c>
      <c r="BM682" s="5">
        <v>90</v>
      </c>
      <c r="BN682" s="5">
        <v>4</v>
      </c>
      <c r="BO682" s="5" t="s">
        <v>96</v>
      </c>
      <c r="BP682" s="5" t="s">
        <v>96</v>
      </c>
      <c r="BQ682" s="5">
        <v>2</v>
      </c>
      <c r="BR682" s="6" t="s">
        <v>97</v>
      </c>
      <c r="BS682" s="6" t="s">
        <v>97</v>
      </c>
      <c r="BT682" s="6" t="s">
        <v>97</v>
      </c>
      <c r="BU682" s="6" t="s">
        <v>97</v>
      </c>
      <c r="BV682" s="6" t="s">
        <v>97</v>
      </c>
      <c r="BW682" s="5">
        <v>1</v>
      </c>
      <c r="BX682" s="5">
        <v>1</v>
      </c>
      <c r="BY682" s="5">
        <v>1</v>
      </c>
      <c r="BZ682" s="5">
        <v>12</v>
      </c>
      <c r="CA682" s="5">
        <v>13</v>
      </c>
      <c r="CB682" s="6" t="s">
        <v>96</v>
      </c>
      <c r="CC682" s="6" t="s">
        <v>96</v>
      </c>
      <c r="CD682" s="6" t="s">
        <v>96</v>
      </c>
      <c r="CE682" s="6" t="s">
        <v>98</v>
      </c>
      <c r="CF682" s="6" t="s">
        <v>96</v>
      </c>
      <c r="CG682" s="6" t="s">
        <v>97</v>
      </c>
      <c r="CH682" s="6" t="s">
        <v>97</v>
      </c>
      <c r="CI682" s="6" t="s">
        <v>97</v>
      </c>
      <c r="CJ682" s="5">
        <v>2</v>
      </c>
      <c r="CK682" s="5">
        <v>13</v>
      </c>
      <c r="CL682" s="5">
        <v>13</v>
      </c>
      <c r="CM682" s="5">
        <v>0.1</v>
      </c>
      <c r="CN682" s="5">
        <v>6</v>
      </c>
      <c r="CO682" s="5">
        <v>1</v>
      </c>
    </row>
    <row r="683" spans="1:404" x14ac:dyDescent="0.3">
      <c r="A683" s="2" t="s">
        <v>849</v>
      </c>
      <c r="B683" s="2" t="s">
        <v>993</v>
      </c>
      <c r="C683" s="2" t="s">
        <v>996</v>
      </c>
      <c r="D683" s="2" t="s">
        <v>108</v>
      </c>
      <c r="E683" s="6" t="s">
        <v>102</v>
      </c>
      <c r="F683" s="5">
        <v>52</v>
      </c>
      <c r="G683" s="5">
        <v>9</v>
      </c>
      <c r="H683" s="5">
        <v>0</v>
      </c>
      <c r="I683" s="5">
        <v>0</v>
      </c>
      <c r="J683" s="5">
        <v>0</v>
      </c>
      <c r="K683" s="5">
        <v>6</v>
      </c>
      <c r="L683" s="5">
        <v>0</v>
      </c>
      <c r="M683" s="5">
        <v>1</v>
      </c>
      <c r="N683" s="5">
        <v>2</v>
      </c>
      <c r="O683" s="5">
        <v>0</v>
      </c>
      <c r="P683" s="5">
        <v>0</v>
      </c>
      <c r="Q683" s="5">
        <v>0</v>
      </c>
      <c r="R683" s="5">
        <v>0</v>
      </c>
      <c r="S683" s="5">
        <v>42</v>
      </c>
      <c r="T683" s="5">
        <v>0</v>
      </c>
      <c r="U683" s="5">
        <v>7</v>
      </c>
      <c r="V683" s="5">
        <v>3</v>
      </c>
      <c r="W683" s="5">
        <v>0</v>
      </c>
      <c r="X683" s="5">
        <v>0</v>
      </c>
      <c r="Y683" s="5">
        <v>0</v>
      </c>
      <c r="Z683" s="5">
        <v>0</v>
      </c>
      <c r="AA683" s="6" t="s">
        <v>96</v>
      </c>
      <c r="AB683" s="6" t="s">
        <v>97</v>
      </c>
      <c r="AC683" s="7"/>
      <c r="AD683" s="7"/>
      <c r="AE683" s="7"/>
      <c r="AF683" s="7"/>
      <c r="AG683" s="7"/>
      <c r="AH683" s="7"/>
      <c r="AI683" s="6" t="s">
        <v>96</v>
      </c>
      <c r="AJ683" s="5"/>
      <c r="AK683" s="8">
        <v>0.9</v>
      </c>
      <c r="AL683" s="8">
        <v>0</v>
      </c>
      <c r="AM683" s="8">
        <v>0</v>
      </c>
      <c r="AN683" s="8">
        <v>0.1</v>
      </c>
      <c r="AO683" s="8">
        <v>0</v>
      </c>
      <c r="AP683" s="8">
        <v>0</v>
      </c>
      <c r="AQ683" s="8">
        <v>0</v>
      </c>
      <c r="AR683" s="8">
        <v>0</v>
      </c>
      <c r="AS683" s="8">
        <v>0</v>
      </c>
      <c r="AT683" s="8">
        <v>0</v>
      </c>
      <c r="AU683" s="5">
        <v>100</v>
      </c>
      <c r="AV683" s="5">
        <v>95</v>
      </c>
      <c r="AW683" s="5">
        <v>5</v>
      </c>
      <c r="AX683" s="5">
        <v>0</v>
      </c>
      <c r="AY683" s="5">
        <v>0</v>
      </c>
      <c r="AZ683" s="5">
        <v>0</v>
      </c>
      <c r="BA683" s="5">
        <v>0</v>
      </c>
      <c r="BB683" s="5">
        <v>0</v>
      </c>
      <c r="BC683" s="5">
        <v>0</v>
      </c>
      <c r="BD683" s="5">
        <v>100</v>
      </c>
      <c r="BE683" s="5">
        <v>100</v>
      </c>
      <c r="BF683" s="5">
        <v>100</v>
      </c>
      <c r="BG683" s="5">
        <v>100</v>
      </c>
      <c r="BH683" s="5">
        <v>100</v>
      </c>
      <c r="BI683" s="5">
        <v>0</v>
      </c>
      <c r="BJ683" s="5">
        <v>0</v>
      </c>
      <c r="BK683" s="5">
        <v>0</v>
      </c>
      <c r="BL683" s="5">
        <v>100</v>
      </c>
      <c r="BM683" s="5">
        <v>100</v>
      </c>
      <c r="BN683" s="5">
        <v>4</v>
      </c>
      <c r="BO683" s="5" t="s">
        <v>96</v>
      </c>
      <c r="BP683" s="5" t="s">
        <v>96</v>
      </c>
      <c r="BQ683" s="5">
        <v>2</v>
      </c>
      <c r="BR683" s="6" t="s">
        <v>97</v>
      </c>
      <c r="BS683" s="6" t="s">
        <v>97</v>
      </c>
      <c r="BT683" s="6" t="s">
        <v>97</v>
      </c>
      <c r="BU683" s="6" t="s">
        <v>97</v>
      </c>
      <c r="BV683" s="6" t="s">
        <v>97</v>
      </c>
      <c r="BW683" s="5">
        <v>0</v>
      </c>
      <c r="BX683" s="5">
        <v>0</v>
      </c>
      <c r="BY683" s="5">
        <v>4</v>
      </c>
      <c r="BZ683" s="5">
        <v>11</v>
      </c>
      <c r="CA683" s="5">
        <v>11</v>
      </c>
      <c r="CB683" s="6" t="s">
        <v>98</v>
      </c>
      <c r="CC683" s="6" t="s">
        <v>98</v>
      </c>
      <c r="CD683" s="6" t="s">
        <v>96</v>
      </c>
      <c r="CE683" s="6" t="s">
        <v>96</v>
      </c>
      <c r="CF683" s="6" t="s">
        <v>96</v>
      </c>
      <c r="CG683" s="6" t="s">
        <v>96</v>
      </c>
      <c r="CH683" s="6" t="s">
        <v>97</v>
      </c>
      <c r="CI683" s="6" t="s">
        <v>97</v>
      </c>
      <c r="CJ683" s="5">
        <v>11</v>
      </c>
      <c r="CK683" s="5">
        <v>11</v>
      </c>
      <c r="CL683" s="5">
        <v>11</v>
      </c>
      <c r="CM683" s="5">
        <v>0</v>
      </c>
      <c r="CN683" s="5">
        <v>6</v>
      </c>
      <c r="CO683" s="5">
        <v>0</v>
      </c>
    </row>
    <row r="684" spans="1:404" x14ac:dyDescent="0.3">
      <c r="A684" s="2" t="s">
        <v>849</v>
      </c>
      <c r="B684" s="2" t="s">
        <v>993</v>
      </c>
      <c r="C684" s="2" t="s">
        <v>997</v>
      </c>
      <c r="D684" s="2" t="s">
        <v>998</v>
      </c>
      <c r="E684" s="6" t="s">
        <v>102</v>
      </c>
      <c r="F684" s="5">
        <v>80</v>
      </c>
      <c r="G684" s="5">
        <v>16</v>
      </c>
      <c r="H684" s="5">
        <v>0</v>
      </c>
      <c r="I684" s="5">
        <v>0</v>
      </c>
      <c r="J684" s="5">
        <v>15</v>
      </c>
      <c r="K684" s="5">
        <v>0</v>
      </c>
      <c r="L684" s="5">
        <v>0</v>
      </c>
      <c r="M684" s="5">
        <v>0</v>
      </c>
      <c r="N684" s="5">
        <v>1</v>
      </c>
      <c r="O684" s="5">
        <v>0</v>
      </c>
      <c r="P684" s="5">
        <v>0</v>
      </c>
      <c r="Q684" s="5">
        <v>0</v>
      </c>
      <c r="R684" s="5">
        <v>79</v>
      </c>
      <c r="S684" s="5">
        <v>0</v>
      </c>
      <c r="T684" s="5">
        <v>0</v>
      </c>
      <c r="U684" s="5">
        <v>0</v>
      </c>
      <c r="V684" s="5">
        <v>1</v>
      </c>
      <c r="W684" s="5">
        <v>0</v>
      </c>
      <c r="X684" s="5">
        <v>0</v>
      </c>
      <c r="Y684" s="5">
        <v>0</v>
      </c>
      <c r="Z684" s="5">
        <v>0</v>
      </c>
      <c r="AA684" s="6" t="s">
        <v>96</v>
      </c>
      <c r="AB684" s="6" t="s">
        <v>96</v>
      </c>
      <c r="AC684" s="7"/>
      <c r="AD684" s="7"/>
      <c r="AE684" s="7"/>
      <c r="AF684" s="7"/>
      <c r="AG684" s="7"/>
      <c r="AH684" s="7"/>
      <c r="AI684" s="6" t="s">
        <v>96</v>
      </c>
      <c r="AJ684" s="5"/>
      <c r="AK684" s="8">
        <v>0.6</v>
      </c>
      <c r="AL684" s="8">
        <v>0</v>
      </c>
      <c r="AM684" s="8">
        <v>0</v>
      </c>
      <c r="AN684" s="8">
        <v>0</v>
      </c>
      <c r="AO684" s="8">
        <v>0</v>
      </c>
      <c r="AP684" s="8">
        <v>0</v>
      </c>
      <c r="AQ684" s="8">
        <v>0.4</v>
      </c>
      <c r="AR684" s="8">
        <v>0</v>
      </c>
      <c r="AS684" s="8">
        <v>0</v>
      </c>
      <c r="AT684" s="8">
        <v>0</v>
      </c>
      <c r="AU684" s="5">
        <v>100</v>
      </c>
      <c r="AV684" s="5">
        <v>100</v>
      </c>
      <c r="AW684" s="5">
        <v>0</v>
      </c>
      <c r="AX684" s="5">
        <v>0</v>
      </c>
      <c r="AY684" s="5">
        <v>0</v>
      </c>
      <c r="AZ684" s="5">
        <v>100</v>
      </c>
      <c r="BA684" s="5">
        <v>53</v>
      </c>
      <c r="BB684" s="5">
        <v>0</v>
      </c>
      <c r="BC684" s="5">
        <v>0</v>
      </c>
      <c r="BD684" s="5">
        <v>47</v>
      </c>
      <c r="BE684" s="5">
        <v>100</v>
      </c>
      <c r="BF684" s="5">
        <v>100</v>
      </c>
      <c r="BG684" s="5">
        <v>100</v>
      </c>
      <c r="BH684" s="5">
        <v>100</v>
      </c>
      <c r="BI684" s="5">
        <v>34</v>
      </c>
      <c r="BJ684" s="5">
        <v>0</v>
      </c>
      <c r="BK684" s="5">
        <v>34</v>
      </c>
      <c r="BL684" s="5">
        <v>66</v>
      </c>
      <c r="BM684" s="5">
        <v>100</v>
      </c>
      <c r="BN684" s="5">
        <v>2</v>
      </c>
      <c r="BO684" s="5" t="s">
        <v>96</v>
      </c>
      <c r="BP684" s="5" t="s">
        <v>97</v>
      </c>
      <c r="BQ684" s="5" t="s">
        <v>98</v>
      </c>
      <c r="BR684" s="6" t="s">
        <v>97</v>
      </c>
      <c r="BS684" s="6" t="s">
        <v>97</v>
      </c>
      <c r="BT684" s="6" t="s">
        <v>97</v>
      </c>
      <c r="BU684" s="6" t="s">
        <v>97</v>
      </c>
      <c r="BV684" s="6" t="s">
        <v>97</v>
      </c>
      <c r="BW684" s="5">
        <v>1</v>
      </c>
      <c r="BX684" s="5">
        <v>1</v>
      </c>
      <c r="BY684" s="5">
        <v>1</v>
      </c>
      <c r="BZ684" s="5">
        <v>8</v>
      </c>
      <c r="CA684" s="5">
        <v>10</v>
      </c>
      <c r="CB684" s="6" t="s">
        <v>98</v>
      </c>
      <c r="CC684" s="6" t="s">
        <v>98</v>
      </c>
      <c r="CD684" s="6" t="s">
        <v>98</v>
      </c>
      <c r="CE684" s="6" t="s">
        <v>98</v>
      </c>
      <c r="CF684" s="6" t="s">
        <v>96</v>
      </c>
      <c r="CG684" s="6" t="s">
        <v>96</v>
      </c>
      <c r="CH684" s="6" t="s">
        <v>97</v>
      </c>
      <c r="CI684" s="6" t="s">
        <v>97</v>
      </c>
      <c r="CJ684" s="5">
        <v>10</v>
      </c>
      <c r="CK684" s="5">
        <v>10</v>
      </c>
      <c r="CL684" s="5">
        <v>10</v>
      </c>
      <c r="CM684" s="5">
        <v>0</v>
      </c>
      <c r="CN684" s="5">
        <v>10</v>
      </c>
      <c r="CO684" s="5">
        <v>0</v>
      </c>
    </row>
    <row r="685" spans="1:404" x14ac:dyDescent="0.3">
      <c r="A685" s="2" t="s">
        <v>849</v>
      </c>
      <c r="B685" s="2" t="s">
        <v>993</v>
      </c>
      <c r="C685" s="2" t="s">
        <v>993</v>
      </c>
      <c r="D685" s="2" t="s">
        <v>999</v>
      </c>
      <c r="E685" s="6" t="s">
        <v>102</v>
      </c>
      <c r="F685" s="5">
        <v>630</v>
      </c>
      <c r="G685" s="5">
        <v>94</v>
      </c>
      <c r="H685" s="5">
        <v>5</v>
      </c>
      <c r="I685" s="5">
        <v>94</v>
      </c>
      <c r="J685" s="5">
        <v>0</v>
      </c>
      <c r="K685" s="5">
        <v>0</v>
      </c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5">
        <v>630</v>
      </c>
      <c r="R685" s="5">
        <v>0</v>
      </c>
      <c r="S685" s="5">
        <v>0</v>
      </c>
      <c r="T685" s="5">
        <v>0</v>
      </c>
      <c r="U685" s="5">
        <v>0</v>
      </c>
      <c r="V685" s="5">
        <v>0</v>
      </c>
      <c r="W685" s="5">
        <v>0</v>
      </c>
      <c r="X685" s="5">
        <v>0</v>
      </c>
      <c r="Y685" s="5">
        <v>94</v>
      </c>
      <c r="Z685" s="5">
        <v>630</v>
      </c>
      <c r="AA685" s="6" t="s">
        <v>96</v>
      </c>
      <c r="AB685" s="6" t="s">
        <v>96</v>
      </c>
      <c r="AC685" s="7"/>
      <c r="AD685" s="7"/>
      <c r="AE685" s="7"/>
      <c r="AF685" s="7"/>
      <c r="AG685" s="7"/>
      <c r="AH685" s="7"/>
      <c r="AI685" s="6" t="s">
        <v>96</v>
      </c>
      <c r="AJ685" s="5"/>
      <c r="AK685" s="8">
        <v>0</v>
      </c>
      <c r="AL685" s="8">
        <v>1</v>
      </c>
      <c r="AM685" s="8">
        <v>0</v>
      </c>
      <c r="AN685" s="8">
        <v>0</v>
      </c>
      <c r="AO685" s="8">
        <v>0</v>
      </c>
      <c r="AP685" s="8">
        <v>0</v>
      </c>
      <c r="AQ685" s="8">
        <v>0</v>
      </c>
      <c r="AR685" s="8">
        <v>0</v>
      </c>
      <c r="AS685" s="8">
        <v>0</v>
      </c>
      <c r="AT685" s="8">
        <v>0</v>
      </c>
      <c r="AU685" s="5">
        <v>100</v>
      </c>
      <c r="AV685" s="5">
        <v>100</v>
      </c>
      <c r="AW685" s="5">
        <v>0</v>
      </c>
      <c r="AX685" s="5">
        <v>0</v>
      </c>
      <c r="AY685" s="5">
        <v>0</v>
      </c>
      <c r="AZ685" s="5">
        <v>100</v>
      </c>
      <c r="BA685" s="5">
        <v>100</v>
      </c>
      <c r="BB685" s="5">
        <v>0</v>
      </c>
      <c r="BC685" s="5">
        <v>0</v>
      </c>
      <c r="BD685" s="5">
        <v>0</v>
      </c>
      <c r="BE685" s="5">
        <v>100</v>
      </c>
      <c r="BF685" s="5">
        <v>100</v>
      </c>
      <c r="BG685" s="5">
        <v>100</v>
      </c>
      <c r="BH685" s="5">
        <v>0</v>
      </c>
      <c r="BI685" s="5">
        <v>0</v>
      </c>
      <c r="BJ685" s="5">
        <v>100</v>
      </c>
      <c r="BK685" s="5">
        <v>0</v>
      </c>
      <c r="BL685" s="5">
        <v>0</v>
      </c>
      <c r="BM685" s="5">
        <v>100</v>
      </c>
      <c r="BN685" s="5">
        <v>2</v>
      </c>
      <c r="BO685" s="5" t="s">
        <v>96</v>
      </c>
      <c r="BP685" s="5" t="s">
        <v>97</v>
      </c>
      <c r="BQ685" s="5" t="s">
        <v>98</v>
      </c>
      <c r="BR685" s="6" t="s">
        <v>97</v>
      </c>
      <c r="BS685" s="6" t="s">
        <v>97</v>
      </c>
      <c r="BT685" s="6" t="s">
        <v>97</v>
      </c>
      <c r="BU685" s="6" t="s">
        <v>97</v>
      </c>
      <c r="BV685" s="6" t="s">
        <v>97</v>
      </c>
      <c r="BW685" s="5">
        <v>0.5</v>
      </c>
      <c r="BX685" s="5">
        <v>0.5</v>
      </c>
      <c r="BY685" s="5">
        <v>0.5</v>
      </c>
      <c r="BZ685" s="5">
        <v>1.5</v>
      </c>
      <c r="CA685" s="5">
        <v>1.5</v>
      </c>
      <c r="CB685" s="6" t="s">
        <v>98</v>
      </c>
      <c r="CC685" s="6" t="s">
        <v>98</v>
      </c>
      <c r="CD685" s="6" t="s">
        <v>98</v>
      </c>
      <c r="CE685" s="6" t="s">
        <v>98</v>
      </c>
      <c r="CF685" s="6" t="s">
        <v>98</v>
      </c>
      <c r="CG685" s="6" t="s">
        <v>97</v>
      </c>
      <c r="CH685" s="6" t="s">
        <v>97</v>
      </c>
      <c r="CI685" s="6" t="s">
        <v>97</v>
      </c>
      <c r="CJ685" s="5">
        <v>0</v>
      </c>
      <c r="CK685" s="5">
        <v>0</v>
      </c>
      <c r="CL685" s="5">
        <v>0</v>
      </c>
      <c r="CM685" s="5">
        <v>0</v>
      </c>
      <c r="CN685" s="5">
        <v>0</v>
      </c>
      <c r="CO685" s="5">
        <v>0</v>
      </c>
    </row>
    <row r="686" spans="1:404" x14ac:dyDescent="0.3">
      <c r="A686" s="2" t="s">
        <v>849</v>
      </c>
      <c r="B686" s="2" t="s">
        <v>993</v>
      </c>
      <c r="C686" s="2" t="s">
        <v>993</v>
      </c>
      <c r="D686" s="2" t="s">
        <v>1000</v>
      </c>
      <c r="E686" s="6" t="s">
        <v>95</v>
      </c>
      <c r="F686" s="5">
        <v>300</v>
      </c>
      <c r="G686" s="5">
        <v>22</v>
      </c>
      <c r="H686" s="5">
        <v>0</v>
      </c>
      <c r="I686" s="5">
        <v>0</v>
      </c>
      <c r="J686" s="5">
        <v>22</v>
      </c>
      <c r="K686" s="5">
        <v>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300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  <c r="AA686" s="6" t="s">
        <v>96</v>
      </c>
      <c r="AB686" s="6" t="s">
        <v>96</v>
      </c>
      <c r="AC686" s="7"/>
      <c r="AD686" s="7"/>
      <c r="AE686" s="7"/>
      <c r="AF686" s="7"/>
      <c r="AG686" s="7"/>
      <c r="AH686" s="7"/>
      <c r="AI686" s="6" t="s">
        <v>96</v>
      </c>
      <c r="AJ686" s="5"/>
      <c r="AK686" s="8">
        <v>0.43</v>
      </c>
      <c r="AL686" s="8">
        <v>0</v>
      </c>
      <c r="AM686" s="8">
        <v>0.21</v>
      </c>
      <c r="AN686" s="8">
        <v>0</v>
      </c>
      <c r="AO686" s="8">
        <v>0</v>
      </c>
      <c r="AP686" s="8">
        <v>0</v>
      </c>
      <c r="AQ686" s="8">
        <v>7.0000000000000007E-2</v>
      </c>
      <c r="AR686" s="8">
        <v>0</v>
      </c>
      <c r="AS686" s="8">
        <v>0</v>
      </c>
      <c r="AT686" s="8">
        <v>0.28999999999999998</v>
      </c>
      <c r="AU686" s="5">
        <v>100</v>
      </c>
      <c r="AV686" s="5">
        <v>100</v>
      </c>
      <c r="AW686" s="5">
        <v>0</v>
      </c>
      <c r="AX686" s="5">
        <v>0</v>
      </c>
      <c r="AY686" s="5">
        <v>0</v>
      </c>
      <c r="AZ686" s="5">
        <v>100</v>
      </c>
      <c r="BA686" s="5">
        <v>100</v>
      </c>
      <c r="BB686" s="5">
        <v>0</v>
      </c>
      <c r="BC686" s="5">
        <v>0</v>
      </c>
      <c r="BD686" s="5">
        <v>0</v>
      </c>
      <c r="BE686" s="5">
        <v>100</v>
      </c>
      <c r="BF686" s="5">
        <v>100</v>
      </c>
      <c r="BG686" s="5">
        <v>100</v>
      </c>
      <c r="BH686" s="5">
        <v>0</v>
      </c>
      <c r="BI686" s="5">
        <v>0</v>
      </c>
      <c r="BJ686" s="5">
        <v>0</v>
      </c>
      <c r="BK686" s="5">
        <v>0</v>
      </c>
      <c r="BL686" s="5">
        <v>100</v>
      </c>
      <c r="BM686" s="5">
        <v>70</v>
      </c>
      <c r="BN686" s="5">
        <v>2</v>
      </c>
      <c r="BO686" s="5" t="s">
        <v>96</v>
      </c>
      <c r="BP686" s="5" t="s">
        <v>97</v>
      </c>
      <c r="BQ686" s="5" t="s">
        <v>98</v>
      </c>
      <c r="BR686" s="6" t="s">
        <v>96</v>
      </c>
      <c r="BS686" s="6" t="s">
        <v>97</v>
      </c>
      <c r="BT686" s="6" t="s">
        <v>97</v>
      </c>
      <c r="BU686" s="6" t="s">
        <v>97</v>
      </c>
      <c r="BV686" s="6" t="s">
        <v>97</v>
      </c>
      <c r="BW686" s="5">
        <v>1</v>
      </c>
      <c r="BX686" s="5">
        <v>2</v>
      </c>
      <c r="BY686" s="5">
        <v>2</v>
      </c>
      <c r="BZ686" s="5">
        <v>2</v>
      </c>
      <c r="CA686" s="5">
        <v>2</v>
      </c>
      <c r="CB686" s="6" t="s">
        <v>96</v>
      </c>
      <c r="CC686" s="6" t="s">
        <v>96</v>
      </c>
      <c r="CD686" s="6" t="s">
        <v>96</v>
      </c>
      <c r="CE686" s="6" t="s">
        <v>96</v>
      </c>
      <c r="CF686" s="6" t="s">
        <v>96</v>
      </c>
      <c r="CG686" s="6" t="s">
        <v>97</v>
      </c>
      <c r="CH686" s="6" t="s">
        <v>97</v>
      </c>
      <c r="CI686" s="6" t="s">
        <v>97</v>
      </c>
      <c r="CJ686" s="5">
        <v>2.5</v>
      </c>
      <c r="CK686" s="5">
        <v>2.5</v>
      </c>
      <c r="CL686" s="5">
        <v>2.5</v>
      </c>
      <c r="CM686" s="5">
        <v>3</v>
      </c>
      <c r="CN686" s="5">
        <v>3.5</v>
      </c>
      <c r="CO686" s="5">
        <v>1</v>
      </c>
    </row>
    <row r="687" spans="1:404" x14ac:dyDescent="0.3">
      <c r="A687" s="2" t="s">
        <v>849</v>
      </c>
      <c r="B687" s="2" t="s">
        <v>993</v>
      </c>
      <c r="C687" s="2" t="s">
        <v>993</v>
      </c>
      <c r="D687" s="2" t="s">
        <v>1001</v>
      </c>
      <c r="E687" s="6" t="s">
        <v>102</v>
      </c>
      <c r="F687" s="5">
        <v>48</v>
      </c>
      <c r="G687" s="5">
        <v>2</v>
      </c>
      <c r="H687" s="5">
        <v>0</v>
      </c>
      <c r="I687" s="5">
        <v>0</v>
      </c>
      <c r="J687" s="5">
        <v>2</v>
      </c>
      <c r="K687" s="5">
        <v>0</v>
      </c>
      <c r="L687" s="5">
        <v>0</v>
      </c>
      <c r="M687" s="5">
        <v>0</v>
      </c>
      <c r="N687" s="5">
        <v>0</v>
      </c>
      <c r="O687" s="5">
        <v>0</v>
      </c>
      <c r="P687" s="5">
        <v>0</v>
      </c>
      <c r="Q687" s="5">
        <v>0</v>
      </c>
      <c r="R687" s="5">
        <v>48</v>
      </c>
      <c r="S687" s="5">
        <v>0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5">
        <v>0</v>
      </c>
      <c r="Z687" s="5">
        <v>0</v>
      </c>
      <c r="AA687" s="6" t="s">
        <v>96</v>
      </c>
      <c r="AB687" s="6" t="s">
        <v>96</v>
      </c>
      <c r="AC687" s="7"/>
      <c r="AD687" s="7"/>
      <c r="AE687" s="7"/>
      <c r="AF687" s="7"/>
      <c r="AG687" s="7"/>
      <c r="AH687" s="7"/>
      <c r="AI687" s="6" t="s">
        <v>96</v>
      </c>
      <c r="AJ687" s="5"/>
      <c r="AK687" s="8">
        <v>1</v>
      </c>
      <c r="AL687" s="8">
        <v>0</v>
      </c>
      <c r="AM687" s="8">
        <v>0</v>
      </c>
      <c r="AN687" s="8">
        <v>0</v>
      </c>
      <c r="AO687" s="8">
        <v>0</v>
      </c>
      <c r="AP687" s="8">
        <v>0</v>
      </c>
      <c r="AQ687" s="8">
        <v>0</v>
      </c>
      <c r="AR687" s="8">
        <v>0</v>
      </c>
      <c r="AS687" s="8">
        <v>0</v>
      </c>
      <c r="AT687" s="8">
        <v>0</v>
      </c>
      <c r="AU687" s="5">
        <v>100</v>
      </c>
      <c r="AV687" s="5">
        <v>100</v>
      </c>
      <c r="AW687" s="5">
        <v>0</v>
      </c>
      <c r="AX687" s="5">
        <v>0</v>
      </c>
      <c r="AY687" s="5">
        <v>0</v>
      </c>
      <c r="AZ687" s="5">
        <v>100</v>
      </c>
      <c r="BA687" s="5">
        <v>100</v>
      </c>
      <c r="BB687" s="5">
        <v>0</v>
      </c>
      <c r="BC687" s="5">
        <v>0</v>
      </c>
      <c r="BD687" s="5">
        <v>0</v>
      </c>
      <c r="BE687" s="5">
        <v>100</v>
      </c>
      <c r="BF687" s="5">
        <v>100</v>
      </c>
      <c r="BG687" s="5">
        <v>100</v>
      </c>
      <c r="BH687" s="5">
        <v>0</v>
      </c>
      <c r="BI687" s="5">
        <v>0</v>
      </c>
      <c r="BJ687" s="5">
        <v>0</v>
      </c>
      <c r="BK687" s="5">
        <v>0</v>
      </c>
      <c r="BL687" s="5">
        <v>100</v>
      </c>
      <c r="BM687" s="5">
        <v>100</v>
      </c>
      <c r="BN687" s="5">
        <v>2</v>
      </c>
      <c r="BO687" s="5" t="s">
        <v>96</v>
      </c>
      <c r="BP687" s="5" t="s">
        <v>97</v>
      </c>
      <c r="BQ687" s="5" t="s">
        <v>98</v>
      </c>
      <c r="BR687" s="6" t="s">
        <v>97</v>
      </c>
      <c r="BS687" s="6" t="s">
        <v>97</v>
      </c>
      <c r="BT687" s="6" t="s">
        <v>97</v>
      </c>
      <c r="BU687" s="6" t="s">
        <v>97</v>
      </c>
      <c r="BV687" s="6" t="s">
        <v>97</v>
      </c>
      <c r="BW687" s="5">
        <v>0</v>
      </c>
      <c r="BX687" s="5">
        <v>0</v>
      </c>
      <c r="BY687" s="5">
        <v>0</v>
      </c>
      <c r="BZ687" s="5">
        <v>1.5</v>
      </c>
      <c r="CA687" s="5">
        <v>1.5</v>
      </c>
      <c r="CB687" s="6" t="s">
        <v>98</v>
      </c>
      <c r="CC687" s="6" t="s">
        <v>98</v>
      </c>
      <c r="CD687" s="6" t="s">
        <v>98</v>
      </c>
      <c r="CE687" s="6" t="s">
        <v>98</v>
      </c>
      <c r="CF687" s="6" t="s">
        <v>98</v>
      </c>
      <c r="CG687" s="6" t="s">
        <v>97</v>
      </c>
      <c r="CH687" s="6" t="s">
        <v>97</v>
      </c>
      <c r="CI687" s="6" t="s">
        <v>97</v>
      </c>
      <c r="CJ687" s="5">
        <v>0</v>
      </c>
      <c r="CK687" s="5">
        <v>0</v>
      </c>
      <c r="CL687" s="5">
        <v>0</v>
      </c>
      <c r="CM687" s="5">
        <v>0</v>
      </c>
      <c r="CN687" s="5">
        <v>0</v>
      </c>
      <c r="CO687" s="5">
        <v>0</v>
      </c>
      <c r="ON687" s="37"/>
    </row>
    <row r="688" spans="1:404" x14ac:dyDescent="0.3">
      <c r="A688" s="2" t="s">
        <v>849</v>
      </c>
      <c r="B688" s="2" t="s">
        <v>993</v>
      </c>
      <c r="C688" s="2" t="s">
        <v>993</v>
      </c>
      <c r="D688" s="2" t="s">
        <v>1002</v>
      </c>
      <c r="E688" s="6" t="s">
        <v>102</v>
      </c>
      <c r="F688" s="5">
        <v>34</v>
      </c>
      <c r="G688" s="5">
        <v>3</v>
      </c>
      <c r="H688" s="5">
        <v>0</v>
      </c>
      <c r="I688" s="5">
        <v>0</v>
      </c>
      <c r="J688" s="5">
        <v>3</v>
      </c>
      <c r="K688" s="5">
        <v>0</v>
      </c>
      <c r="L688" s="5">
        <v>0</v>
      </c>
      <c r="M688" s="5">
        <v>0</v>
      </c>
      <c r="N688" s="5">
        <v>0</v>
      </c>
      <c r="O688" s="5">
        <v>0</v>
      </c>
      <c r="P688" s="5">
        <v>0</v>
      </c>
      <c r="Q688" s="5">
        <v>0</v>
      </c>
      <c r="R688" s="5">
        <v>34</v>
      </c>
      <c r="S688" s="5">
        <v>0</v>
      </c>
      <c r="T688" s="5">
        <v>0</v>
      </c>
      <c r="U688" s="5">
        <v>0</v>
      </c>
      <c r="V688" s="5">
        <v>0</v>
      </c>
      <c r="W688" s="5">
        <v>0</v>
      </c>
      <c r="X688" s="5">
        <v>0</v>
      </c>
      <c r="Y688" s="5">
        <v>0</v>
      </c>
      <c r="Z688" s="5">
        <v>0</v>
      </c>
      <c r="AA688" s="6" t="s">
        <v>96</v>
      </c>
      <c r="AB688" s="6" t="s">
        <v>96</v>
      </c>
      <c r="AC688" s="7"/>
      <c r="AD688" s="7"/>
      <c r="AE688" s="7"/>
      <c r="AF688" s="7"/>
      <c r="AG688" s="7"/>
      <c r="AH688" s="7"/>
      <c r="AI688" s="6" t="s">
        <v>96</v>
      </c>
      <c r="AJ688" s="5"/>
      <c r="AK688" s="8">
        <v>1</v>
      </c>
      <c r="AL688" s="8">
        <v>0</v>
      </c>
      <c r="AM688" s="8">
        <v>0</v>
      </c>
      <c r="AN688" s="8">
        <v>0</v>
      </c>
      <c r="AO688" s="8">
        <v>0</v>
      </c>
      <c r="AP688" s="8">
        <v>0</v>
      </c>
      <c r="AQ688" s="8">
        <v>0</v>
      </c>
      <c r="AR688" s="8">
        <v>0</v>
      </c>
      <c r="AS688" s="8">
        <v>0</v>
      </c>
      <c r="AT688" s="8">
        <v>0</v>
      </c>
      <c r="AU688" s="5">
        <v>100</v>
      </c>
      <c r="AV688" s="5">
        <v>100</v>
      </c>
      <c r="AW688" s="5">
        <v>0</v>
      </c>
      <c r="AX688" s="5">
        <v>0</v>
      </c>
      <c r="AY688" s="5">
        <v>0</v>
      </c>
      <c r="AZ688" s="5">
        <v>100</v>
      </c>
      <c r="BA688" s="5">
        <v>100</v>
      </c>
      <c r="BB688" s="5">
        <v>0</v>
      </c>
      <c r="BC688" s="5">
        <v>0</v>
      </c>
      <c r="BD688" s="5">
        <v>0</v>
      </c>
      <c r="BE688" s="5">
        <v>100</v>
      </c>
      <c r="BF688" s="5">
        <v>100</v>
      </c>
      <c r="BG688" s="5">
        <v>100</v>
      </c>
      <c r="BH688" s="5">
        <v>0</v>
      </c>
      <c r="BI688" s="5">
        <v>0</v>
      </c>
      <c r="BJ688" s="5">
        <v>0</v>
      </c>
      <c r="BK688" s="5">
        <v>0</v>
      </c>
      <c r="BL688" s="5">
        <v>100</v>
      </c>
      <c r="BM688" s="5">
        <v>100</v>
      </c>
      <c r="BN688" s="5">
        <v>2</v>
      </c>
      <c r="BO688" s="5" t="s">
        <v>96</v>
      </c>
      <c r="BP688" s="5" t="s">
        <v>97</v>
      </c>
      <c r="BQ688" s="5" t="s">
        <v>98</v>
      </c>
      <c r="BR688" s="6" t="s">
        <v>97</v>
      </c>
      <c r="BS688" s="6" t="s">
        <v>97</v>
      </c>
      <c r="BT688" s="6" t="s">
        <v>97</v>
      </c>
      <c r="BU688" s="6" t="s">
        <v>97</v>
      </c>
      <c r="BV688" s="6" t="s">
        <v>97</v>
      </c>
      <c r="BW688" s="5">
        <v>0</v>
      </c>
      <c r="BX688" s="5">
        <v>0</v>
      </c>
      <c r="BY688" s="5">
        <v>0</v>
      </c>
      <c r="BZ688" s="5">
        <v>1</v>
      </c>
      <c r="CA688" s="5">
        <v>1</v>
      </c>
      <c r="CB688" s="6" t="s">
        <v>98</v>
      </c>
      <c r="CC688" s="6" t="s">
        <v>98</v>
      </c>
      <c r="CD688" s="6" t="s">
        <v>98</v>
      </c>
      <c r="CE688" s="6" t="s">
        <v>98</v>
      </c>
      <c r="CF688" s="6" t="s">
        <v>98</v>
      </c>
      <c r="CG688" s="6" t="s">
        <v>97</v>
      </c>
      <c r="CH688" s="6" t="s">
        <v>97</v>
      </c>
      <c r="CI688" s="6" t="s">
        <v>97</v>
      </c>
      <c r="CJ688" s="5">
        <v>0</v>
      </c>
      <c r="CK688" s="5">
        <v>0</v>
      </c>
      <c r="CL688" s="5">
        <v>0</v>
      </c>
      <c r="CM688" s="5">
        <v>0</v>
      </c>
      <c r="CN688" s="5">
        <v>0</v>
      </c>
      <c r="CO688" s="5">
        <v>0</v>
      </c>
      <c r="ON688" s="37"/>
    </row>
    <row r="689" spans="1:404" x14ac:dyDescent="0.3">
      <c r="A689" s="13" t="s">
        <v>1003</v>
      </c>
      <c r="B689" s="13" t="s">
        <v>1004</v>
      </c>
      <c r="C689" s="13" t="s">
        <v>1005</v>
      </c>
      <c r="D689" s="13" t="s">
        <v>110</v>
      </c>
      <c r="E689" s="14" t="s">
        <v>104</v>
      </c>
      <c r="F689" s="16">
        <v>81</v>
      </c>
      <c r="G689" s="5">
        <v>10</v>
      </c>
      <c r="H689" s="16">
        <v>0</v>
      </c>
      <c r="I689" s="16">
        <v>0</v>
      </c>
      <c r="J689" s="16">
        <v>6</v>
      </c>
      <c r="K689" s="16">
        <v>2</v>
      </c>
      <c r="L689" s="16">
        <v>1</v>
      </c>
      <c r="M689" s="16">
        <v>1</v>
      </c>
      <c r="N689" s="16">
        <v>0</v>
      </c>
      <c r="O689" s="16">
        <v>0</v>
      </c>
      <c r="P689" s="16">
        <v>0</v>
      </c>
      <c r="Q689" s="16">
        <v>0</v>
      </c>
      <c r="R689" s="16">
        <v>49</v>
      </c>
      <c r="S689" s="16">
        <v>16</v>
      </c>
      <c r="T689" s="16">
        <v>8</v>
      </c>
      <c r="U689" s="16">
        <v>8</v>
      </c>
      <c r="V689" s="16">
        <v>0</v>
      </c>
      <c r="W689" s="16">
        <v>0</v>
      </c>
      <c r="X689" s="16">
        <v>0</v>
      </c>
      <c r="Y689" s="16">
        <v>0</v>
      </c>
      <c r="Z689" s="14">
        <v>0</v>
      </c>
      <c r="AA689" s="24" t="s">
        <v>96</v>
      </c>
      <c r="AB689" s="14" t="s">
        <v>97</v>
      </c>
      <c r="AC689" s="14" t="s">
        <v>96</v>
      </c>
      <c r="AD689" s="15"/>
      <c r="AE689" s="15"/>
      <c r="AF689" s="19" t="s">
        <v>96</v>
      </c>
      <c r="AG689" s="15"/>
      <c r="AH689" s="15"/>
      <c r="AI689" s="15"/>
      <c r="AJ689" s="24">
        <v>130</v>
      </c>
      <c r="AK689" s="17">
        <v>0.3</v>
      </c>
      <c r="AL689" s="17">
        <v>0.5</v>
      </c>
      <c r="AM689" s="17">
        <v>0.2</v>
      </c>
      <c r="AN689" s="17">
        <v>0</v>
      </c>
      <c r="AO689" s="17">
        <v>0</v>
      </c>
      <c r="AP689" s="17">
        <v>0</v>
      </c>
      <c r="AQ689" s="17">
        <v>0</v>
      </c>
      <c r="AR689" s="17">
        <v>0</v>
      </c>
      <c r="AS689" s="17">
        <v>0</v>
      </c>
      <c r="AT689" s="17">
        <v>0</v>
      </c>
      <c r="AU689" s="16">
        <v>0</v>
      </c>
      <c r="AV689" s="16">
        <v>0</v>
      </c>
      <c r="AW689" s="16">
        <v>100</v>
      </c>
      <c r="AX689" s="16">
        <v>0</v>
      </c>
      <c r="AY689" s="16">
        <v>0</v>
      </c>
      <c r="AZ689" s="16">
        <v>0</v>
      </c>
      <c r="BA689" s="16">
        <v>0</v>
      </c>
      <c r="BB689" s="24">
        <v>100</v>
      </c>
      <c r="BC689" s="16">
        <v>0</v>
      </c>
      <c r="BD689" s="16">
        <v>0</v>
      </c>
      <c r="BE689" s="16">
        <v>100</v>
      </c>
      <c r="BF689" s="16">
        <v>100</v>
      </c>
      <c r="BG689" s="16">
        <v>100</v>
      </c>
      <c r="BH689" s="16">
        <v>100</v>
      </c>
      <c r="BI689" s="16">
        <v>5</v>
      </c>
      <c r="BJ689" s="16">
        <v>0</v>
      </c>
      <c r="BK689" s="24">
        <v>5</v>
      </c>
      <c r="BL689" s="16">
        <v>95</v>
      </c>
      <c r="BM689" s="16">
        <v>98</v>
      </c>
      <c r="BN689" s="16">
        <v>1</v>
      </c>
      <c r="BO689" s="16" t="s">
        <v>96</v>
      </c>
      <c r="BP689" s="16" t="s">
        <v>96</v>
      </c>
      <c r="BQ689" s="16">
        <v>3</v>
      </c>
      <c r="BR689" s="14" t="s">
        <v>97</v>
      </c>
      <c r="BS689" s="14" t="s">
        <v>97</v>
      </c>
      <c r="BT689" s="14" t="s">
        <v>97</v>
      </c>
      <c r="BU689" s="14" t="s">
        <v>96</v>
      </c>
      <c r="BV689" s="14" t="s">
        <v>96</v>
      </c>
      <c r="BW689" s="16">
        <v>14</v>
      </c>
      <c r="BX689" s="16">
        <v>14</v>
      </c>
      <c r="BY689" s="16">
        <v>14</v>
      </c>
      <c r="BZ689" s="16">
        <v>14</v>
      </c>
      <c r="CA689" s="16">
        <v>14</v>
      </c>
      <c r="CB689" s="14" t="s">
        <v>96</v>
      </c>
      <c r="CC689" s="14" t="s">
        <v>96</v>
      </c>
      <c r="CD689" s="14" t="s">
        <v>96</v>
      </c>
      <c r="CE689" s="14" t="s">
        <v>96</v>
      </c>
      <c r="CF689" s="14" t="s">
        <v>96</v>
      </c>
      <c r="CG689" s="14" t="s">
        <v>96</v>
      </c>
      <c r="CH689" s="14" t="s">
        <v>96</v>
      </c>
      <c r="CI689" s="15" t="s">
        <v>97</v>
      </c>
      <c r="CJ689" s="16">
        <v>4</v>
      </c>
      <c r="CK689" s="16">
        <v>14</v>
      </c>
      <c r="CL689" s="16">
        <v>14</v>
      </c>
      <c r="CM689" s="16">
        <v>0</v>
      </c>
      <c r="CN689" s="16">
        <v>0</v>
      </c>
      <c r="CO689" s="16">
        <v>0</v>
      </c>
    </row>
    <row r="690" spans="1:404" x14ac:dyDescent="0.3">
      <c r="A690" s="13" t="s">
        <v>1003</v>
      </c>
      <c r="B690" s="13" t="s">
        <v>1004</v>
      </c>
      <c r="C690" s="13" t="s">
        <v>1004</v>
      </c>
      <c r="D690" s="13" t="s">
        <v>1006</v>
      </c>
      <c r="E690" s="24" t="s">
        <v>104</v>
      </c>
      <c r="F690" s="16">
        <v>109</v>
      </c>
      <c r="G690" s="5">
        <v>10</v>
      </c>
      <c r="H690" s="16">
        <v>0</v>
      </c>
      <c r="I690" s="16">
        <v>0</v>
      </c>
      <c r="J690" s="16">
        <v>10</v>
      </c>
      <c r="K690" s="16">
        <v>0</v>
      </c>
      <c r="L690" s="16">
        <v>0</v>
      </c>
      <c r="M690" s="16">
        <v>0</v>
      </c>
      <c r="N690" s="16">
        <v>0</v>
      </c>
      <c r="O690" s="16">
        <v>0</v>
      </c>
      <c r="P690" s="16">
        <v>0</v>
      </c>
      <c r="Q690" s="16">
        <v>0</v>
      </c>
      <c r="R690" s="16">
        <v>109</v>
      </c>
      <c r="S690" s="16">
        <v>0</v>
      </c>
      <c r="T690" s="16">
        <v>0</v>
      </c>
      <c r="U690" s="16">
        <v>0</v>
      </c>
      <c r="V690" s="16">
        <v>0</v>
      </c>
      <c r="W690" s="16">
        <v>0</v>
      </c>
      <c r="X690" s="16">
        <v>0</v>
      </c>
      <c r="Y690" s="16">
        <v>10</v>
      </c>
      <c r="Z690" s="16">
        <v>109</v>
      </c>
      <c r="AA690" s="14" t="s">
        <v>96</v>
      </c>
      <c r="AB690" s="14" t="s">
        <v>96</v>
      </c>
      <c r="AC690" s="15"/>
      <c r="AD690" s="15"/>
      <c r="AE690" s="15"/>
      <c r="AF690" s="15"/>
      <c r="AG690" s="15"/>
      <c r="AH690" s="15"/>
      <c r="AI690" s="14" t="s">
        <v>96</v>
      </c>
      <c r="AJ690" s="24">
        <v>400</v>
      </c>
      <c r="AK690" s="17">
        <v>0</v>
      </c>
      <c r="AL690" s="17">
        <v>1</v>
      </c>
      <c r="AM690" s="17">
        <v>0</v>
      </c>
      <c r="AN690" s="17">
        <v>0</v>
      </c>
      <c r="AO690" s="17">
        <v>0</v>
      </c>
      <c r="AP690" s="17">
        <v>0</v>
      </c>
      <c r="AQ690" s="17">
        <v>0</v>
      </c>
      <c r="AR690" s="17">
        <v>0</v>
      </c>
      <c r="AS690" s="17">
        <v>0</v>
      </c>
      <c r="AT690" s="17">
        <v>0</v>
      </c>
      <c r="AU690" s="16">
        <v>100</v>
      </c>
      <c r="AV690" s="16">
        <v>100</v>
      </c>
      <c r="AW690" s="16">
        <v>0</v>
      </c>
      <c r="AX690" s="16">
        <v>0</v>
      </c>
      <c r="AY690" s="16">
        <v>0</v>
      </c>
      <c r="AZ690" s="16">
        <v>0</v>
      </c>
      <c r="BA690" s="16">
        <v>0</v>
      </c>
      <c r="BB690" s="16">
        <v>100</v>
      </c>
      <c r="BC690" s="16">
        <v>0</v>
      </c>
      <c r="BD690" s="16">
        <v>0</v>
      </c>
      <c r="BE690" s="16">
        <v>100</v>
      </c>
      <c r="BF690" s="16">
        <v>90</v>
      </c>
      <c r="BG690" s="16">
        <v>100</v>
      </c>
      <c r="BH690" s="16">
        <v>0</v>
      </c>
      <c r="BI690" s="16">
        <v>0</v>
      </c>
      <c r="BJ690" s="16">
        <v>0</v>
      </c>
      <c r="BK690" s="16">
        <v>0</v>
      </c>
      <c r="BL690" s="16">
        <v>100</v>
      </c>
      <c r="BM690" s="16">
        <v>100</v>
      </c>
      <c r="BN690" s="16">
        <v>8</v>
      </c>
      <c r="BO690" s="16" t="s">
        <v>96</v>
      </c>
      <c r="BP690" s="16" t="s">
        <v>96</v>
      </c>
      <c r="BQ690" s="16">
        <v>2</v>
      </c>
      <c r="BR690" s="14" t="s">
        <v>97</v>
      </c>
      <c r="BS690" s="14" t="s">
        <v>97</v>
      </c>
      <c r="BT690" s="14" t="s">
        <v>97</v>
      </c>
      <c r="BU690" s="14" t="s">
        <v>97</v>
      </c>
      <c r="BV690" s="14" t="s">
        <v>97</v>
      </c>
      <c r="BW690" s="16">
        <v>1</v>
      </c>
      <c r="BX690" s="16">
        <v>1</v>
      </c>
      <c r="BY690" s="16">
        <v>1</v>
      </c>
      <c r="BZ690" s="16">
        <v>5</v>
      </c>
      <c r="CA690" s="16">
        <v>5</v>
      </c>
      <c r="CB690" s="14" t="s">
        <v>98</v>
      </c>
      <c r="CC690" s="14" t="s">
        <v>98</v>
      </c>
      <c r="CD690" s="14" t="s">
        <v>98</v>
      </c>
      <c r="CE690" s="14" t="s">
        <v>96</v>
      </c>
      <c r="CF690" s="14" t="s">
        <v>96</v>
      </c>
      <c r="CG690" s="14" t="s">
        <v>96</v>
      </c>
      <c r="CH690" s="14" t="s">
        <v>96</v>
      </c>
      <c r="CI690" s="14" t="s">
        <v>96</v>
      </c>
      <c r="CJ690" s="16">
        <v>5</v>
      </c>
      <c r="CK690" s="16">
        <v>5</v>
      </c>
      <c r="CL690" s="16">
        <v>5</v>
      </c>
      <c r="CM690" s="16">
        <v>0</v>
      </c>
      <c r="CN690" s="16">
        <v>5</v>
      </c>
      <c r="CO690" s="16">
        <v>1</v>
      </c>
      <c r="ON690" s="37"/>
    </row>
    <row r="691" spans="1:404" x14ac:dyDescent="0.3">
      <c r="A691" s="13" t="s">
        <v>1003</v>
      </c>
      <c r="B691" s="13" t="s">
        <v>1004</v>
      </c>
      <c r="C691" s="13" t="s">
        <v>1004</v>
      </c>
      <c r="D691" s="13" t="s">
        <v>1007</v>
      </c>
      <c r="E691" s="14" t="s">
        <v>95</v>
      </c>
      <c r="F691" s="16">
        <v>1483</v>
      </c>
      <c r="G691" s="5">
        <v>190</v>
      </c>
      <c r="H691" s="16">
        <v>11</v>
      </c>
      <c r="I691" s="16">
        <v>118</v>
      </c>
      <c r="J691" s="16">
        <v>72</v>
      </c>
      <c r="K691" s="16">
        <v>0</v>
      </c>
      <c r="L691" s="16">
        <v>0</v>
      </c>
      <c r="M691" s="16">
        <v>0</v>
      </c>
      <c r="N691" s="16">
        <v>0</v>
      </c>
      <c r="O691" s="16">
        <v>0</v>
      </c>
      <c r="P691" s="16">
        <v>0</v>
      </c>
      <c r="Q691" s="16">
        <v>799</v>
      </c>
      <c r="R691" s="16">
        <v>684</v>
      </c>
      <c r="S691" s="16">
        <v>0</v>
      </c>
      <c r="T691" s="16">
        <v>0</v>
      </c>
      <c r="U691" s="16">
        <v>0</v>
      </c>
      <c r="V691" s="16">
        <v>0</v>
      </c>
      <c r="W691" s="16">
        <v>0</v>
      </c>
      <c r="X691" s="16">
        <v>0</v>
      </c>
      <c r="Y691" s="16">
        <v>188</v>
      </c>
      <c r="Z691" s="16">
        <v>1483</v>
      </c>
      <c r="AA691" s="14" t="s">
        <v>96</v>
      </c>
      <c r="AB691" s="14" t="s">
        <v>96</v>
      </c>
      <c r="AC691" s="15"/>
      <c r="AD691" s="15"/>
      <c r="AE691" s="15"/>
      <c r="AF691" s="15"/>
      <c r="AG691" s="15"/>
      <c r="AH691" s="15"/>
      <c r="AI691" s="14" t="s">
        <v>96</v>
      </c>
      <c r="AJ691" s="16"/>
      <c r="AK691" s="17">
        <v>0</v>
      </c>
      <c r="AL691" s="17">
        <v>1</v>
      </c>
      <c r="AM691" s="17">
        <v>0</v>
      </c>
      <c r="AN691" s="17">
        <v>0</v>
      </c>
      <c r="AO691" s="17">
        <v>0</v>
      </c>
      <c r="AP691" s="17">
        <v>0</v>
      </c>
      <c r="AQ691" s="17">
        <v>0</v>
      </c>
      <c r="AR691" s="17">
        <v>0</v>
      </c>
      <c r="AS691" s="17">
        <v>0</v>
      </c>
      <c r="AT691" s="17">
        <v>0</v>
      </c>
      <c r="AU691" s="16">
        <v>100</v>
      </c>
      <c r="AV691" s="16">
        <v>95</v>
      </c>
      <c r="AW691" s="16">
        <v>0</v>
      </c>
      <c r="AX691" s="24">
        <v>5</v>
      </c>
      <c r="AY691" s="16">
        <v>0</v>
      </c>
      <c r="AZ691" s="24">
        <v>100</v>
      </c>
      <c r="BA691" s="16">
        <v>95</v>
      </c>
      <c r="BB691" s="16">
        <v>0</v>
      </c>
      <c r="BC691" s="16">
        <v>0</v>
      </c>
      <c r="BD691" s="24">
        <v>5</v>
      </c>
      <c r="BE691" s="16">
        <v>100</v>
      </c>
      <c r="BF691" s="16">
        <v>100</v>
      </c>
      <c r="BG691" s="16">
        <v>100</v>
      </c>
      <c r="BH691" s="16">
        <v>0</v>
      </c>
      <c r="BI691" s="16">
        <v>0</v>
      </c>
      <c r="BJ691" s="16">
        <v>0</v>
      </c>
      <c r="BK691" s="16">
        <v>0</v>
      </c>
      <c r="BL691" s="16">
        <v>100</v>
      </c>
      <c r="BM691" s="16">
        <v>100</v>
      </c>
      <c r="BN691" s="16">
        <v>8</v>
      </c>
      <c r="BO691" s="16" t="s">
        <v>96</v>
      </c>
      <c r="BP691" s="16" t="s">
        <v>96</v>
      </c>
      <c r="BQ691" s="16">
        <v>2</v>
      </c>
      <c r="BR691" s="14" t="s">
        <v>97</v>
      </c>
      <c r="BS691" s="14" t="s">
        <v>97</v>
      </c>
      <c r="BT691" s="14" t="s">
        <v>97</v>
      </c>
      <c r="BU691" s="14" t="s">
        <v>97</v>
      </c>
      <c r="BV691" s="14" t="s">
        <v>97</v>
      </c>
      <c r="BW691" s="16">
        <v>0</v>
      </c>
      <c r="BX691" s="16">
        <v>0</v>
      </c>
      <c r="BY691" s="16">
        <v>3</v>
      </c>
      <c r="BZ691" s="16">
        <v>3</v>
      </c>
      <c r="CA691" s="16">
        <v>3</v>
      </c>
      <c r="CB691" s="14" t="s">
        <v>98</v>
      </c>
      <c r="CC691" s="14" t="s">
        <v>98</v>
      </c>
      <c r="CD691" s="14" t="s">
        <v>96</v>
      </c>
      <c r="CE691" s="14" t="s">
        <v>96</v>
      </c>
      <c r="CF691" s="14" t="s">
        <v>96</v>
      </c>
      <c r="CG691" s="14" t="s">
        <v>96</v>
      </c>
      <c r="CH691" s="14" t="s">
        <v>96</v>
      </c>
      <c r="CI691" s="14" t="s">
        <v>96</v>
      </c>
      <c r="CJ691" s="16">
        <v>3</v>
      </c>
      <c r="CK691" s="16">
        <v>3</v>
      </c>
      <c r="CL691" s="16">
        <v>3</v>
      </c>
      <c r="CM691" s="16">
        <v>0</v>
      </c>
      <c r="CN691" s="16">
        <v>3</v>
      </c>
      <c r="CO691" s="16">
        <v>0</v>
      </c>
      <c r="ON691" s="37"/>
    </row>
    <row r="692" spans="1:404" x14ac:dyDescent="0.3">
      <c r="A692" s="13" t="s">
        <v>1003</v>
      </c>
      <c r="B692" s="13" t="s">
        <v>1004</v>
      </c>
      <c r="C692" s="13" t="s">
        <v>1008</v>
      </c>
      <c r="D692" s="13" t="s">
        <v>1009</v>
      </c>
      <c r="E692" s="14" t="s">
        <v>95</v>
      </c>
      <c r="F692" s="16">
        <v>40</v>
      </c>
      <c r="G692" s="5">
        <v>5</v>
      </c>
      <c r="H692" s="16">
        <v>0</v>
      </c>
      <c r="I692" s="16">
        <v>0</v>
      </c>
      <c r="J692" s="16">
        <v>5</v>
      </c>
      <c r="K692" s="16">
        <v>0</v>
      </c>
      <c r="L692" s="16">
        <v>0</v>
      </c>
      <c r="M692" s="16">
        <v>0</v>
      </c>
      <c r="N692" s="16">
        <v>0</v>
      </c>
      <c r="O692" s="16">
        <v>0</v>
      </c>
      <c r="P692" s="16">
        <v>0</v>
      </c>
      <c r="Q692" s="16">
        <v>0</v>
      </c>
      <c r="R692" s="16">
        <v>40</v>
      </c>
      <c r="S692" s="16">
        <v>0</v>
      </c>
      <c r="T692" s="16">
        <v>0</v>
      </c>
      <c r="U692" s="16">
        <v>0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4" t="s">
        <v>96</v>
      </c>
      <c r="AB692" s="14" t="s">
        <v>97</v>
      </c>
      <c r="AC692" s="15"/>
      <c r="AD692" s="15"/>
      <c r="AE692" s="15"/>
      <c r="AF692" s="15"/>
      <c r="AG692" s="15"/>
      <c r="AH692" s="15"/>
      <c r="AI692" s="14" t="s">
        <v>96</v>
      </c>
      <c r="AJ692" s="16"/>
      <c r="AK692" s="17">
        <v>1</v>
      </c>
      <c r="AL692" s="17">
        <v>0</v>
      </c>
      <c r="AM692" s="17">
        <v>0</v>
      </c>
      <c r="AN692" s="17">
        <v>0</v>
      </c>
      <c r="AO692" s="17">
        <v>0</v>
      </c>
      <c r="AP692" s="17">
        <v>0</v>
      </c>
      <c r="AQ692" s="17">
        <v>0</v>
      </c>
      <c r="AR692" s="17">
        <v>0</v>
      </c>
      <c r="AS692" s="17">
        <v>0</v>
      </c>
      <c r="AT692" s="17">
        <v>0</v>
      </c>
      <c r="AU692" s="16">
        <v>100</v>
      </c>
      <c r="AV692" s="16">
        <v>100</v>
      </c>
      <c r="AW692" s="16">
        <v>0</v>
      </c>
      <c r="AX692" s="16">
        <v>0</v>
      </c>
      <c r="AY692" s="16">
        <v>0</v>
      </c>
      <c r="AZ692" s="16">
        <v>0</v>
      </c>
      <c r="BA692" s="16">
        <v>0</v>
      </c>
      <c r="BB692" s="16">
        <v>100</v>
      </c>
      <c r="BC692" s="16">
        <v>0</v>
      </c>
      <c r="BD692" s="16">
        <v>0</v>
      </c>
      <c r="BE692" s="16">
        <v>100</v>
      </c>
      <c r="BF692" s="16">
        <v>100</v>
      </c>
      <c r="BG692" s="16">
        <v>100</v>
      </c>
      <c r="BH692" s="16">
        <v>100</v>
      </c>
      <c r="BI692" s="16">
        <v>0</v>
      </c>
      <c r="BJ692" s="16">
        <v>0</v>
      </c>
      <c r="BK692" s="16">
        <v>40</v>
      </c>
      <c r="BL692" s="16">
        <v>60</v>
      </c>
      <c r="BM692" s="16">
        <v>100</v>
      </c>
      <c r="BN692" s="16">
        <v>2</v>
      </c>
      <c r="BO692" s="16" t="s">
        <v>96</v>
      </c>
      <c r="BP692" s="16" t="s">
        <v>97</v>
      </c>
      <c r="BQ692" s="5" t="s">
        <v>98</v>
      </c>
      <c r="BR692" s="14" t="s">
        <v>97</v>
      </c>
      <c r="BS692" s="14" t="s">
        <v>97</v>
      </c>
      <c r="BT692" s="14" t="s">
        <v>97</v>
      </c>
      <c r="BU692" s="14" t="s">
        <v>96</v>
      </c>
      <c r="BV692" s="14" t="s">
        <v>96</v>
      </c>
      <c r="BW692" s="16">
        <v>2</v>
      </c>
      <c r="BX692" s="16">
        <v>15</v>
      </c>
      <c r="BY692" s="16">
        <v>15</v>
      </c>
      <c r="BZ692" s="16">
        <v>17</v>
      </c>
      <c r="CA692" s="16">
        <v>15</v>
      </c>
      <c r="CB692" s="14" t="s">
        <v>96</v>
      </c>
      <c r="CC692" s="14" t="s">
        <v>96</v>
      </c>
      <c r="CD692" s="14" t="s">
        <v>96</v>
      </c>
      <c r="CE692" s="14" t="s">
        <v>96</v>
      </c>
      <c r="CF692" s="14" t="s">
        <v>96</v>
      </c>
      <c r="CG692" s="14" t="s">
        <v>96</v>
      </c>
      <c r="CH692" s="15" t="s">
        <v>96</v>
      </c>
      <c r="CI692" s="15" t="s">
        <v>97</v>
      </c>
      <c r="CJ692" s="16">
        <v>6</v>
      </c>
      <c r="CK692" s="16">
        <v>5</v>
      </c>
      <c r="CL692" s="16">
        <v>15</v>
      </c>
      <c r="CM692" s="16">
        <v>0</v>
      </c>
      <c r="CN692" s="16">
        <v>15</v>
      </c>
      <c r="CO692" s="16">
        <v>0</v>
      </c>
    </row>
    <row r="693" spans="1:404" x14ac:dyDescent="0.3">
      <c r="A693" s="13" t="s">
        <v>1003</v>
      </c>
      <c r="B693" s="13" t="s">
        <v>1004</v>
      </c>
      <c r="C693" s="13" t="s">
        <v>1010</v>
      </c>
      <c r="D693" s="13" t="s">
        <v>110</v>
      </c>
      <c r="E693" s="14" t="s">
        <v>95</v>
      </c>
      <c r="F693" s="16">
        <v>449</v>
      </c>
      <c r="G693" s="5">
        <v>82</v>
      </c>
      <c r="H693" s="16">
        <v>2</v>
      </c>
      <c r="I693" s="16">
        <v>12</v>
      </c>
      <c r="J693" s="16">
        <v>49</v>
      </c>
      <c r="K693" s="16">
        <v>16</v>
      </c>
      <c r="L693" s="16">
        <v>2</v>
      </c>
      <c r="M693" s="16">
        <v>0</v>
      </c>
      <c r="N693" s="16">
        <v>3</v>
      </c>
      <c r="O693" s="16">
        <v>0</v>
      </c>
      <c r="P693" s="16">
        <v>0</v>
      </c>
      <c r="Q693" s="16">
        <v>128</v>
      </c>
      <c r="R693" s="16">
        <v>281</v>
      </c>
      <c r="S693" s="16">
        <v>0</v>
      </c>
      <c r="T693" s="16">
        <v>15</v>
      </c>
      <c r="U693" s="16">
        <v>0</v>
      </c>
      <c r="V693" s="16">
        <v>25</v>
      </c>
      <c r="W693" s="16">
        <v>0</v>
      </c>
      <c r="X693" s="16">
        <v>0</v>
      </c>
      <c r="Y693" s="16">
        <v>12</v>
      </c>
      <c r="Z693" s="16">
        <v>128</v>
      </c>
      <c r="AA693" s="14" t="s">
        <v>96</v>
      </c>
      <c r="AB693" s="14" t="s">
        <v>97</v>
      </c>
      <c r="AC693" s="15"/>
      <c r="AD693" s="15"/>
      <c r="AE693" s="19" t="s">
        <v>96</v>
      </c>
      <c r="AF693" s="15"/>
      <c r="AG693" s="15"/>
      <c r="AH693" s="15"/>
      <c r="AI693" s="15"/>
      <c r="AJ693" s="16"/>
      <c r="AK693" s="17">
        <v>0.1</v>
      </c>
      <c r="AL693" s="17">
        <v>0.65</v>
      </c>
      <c r="AM693" s="17">
        <v>0.05</v>
      </c>
      <c r="AN693" s="17">
        <v>0</v>
      </c>
      <c r="AO693" s="17">
        <v>0</v>
      </c>
      <c r="AP693" s="17">
        <v>0.1</v>
      </c>
      <c r="AQ693" s="17">
        <v>0</v>
      </c>
      <c r="AR693" s="17">
        <v>0.1</v>
      </c>
      <c r="AS693" s="17">
        <v>0</v>
      </c>
      <c r="AT693" s="17">
        <v>0</v>
      </c>
      <c r="AU693" s="16">
        <v>100</v>
      </c>
      <c r="AV693" s="24">
        <v>90</v>
      </c>
      <c r="AW693" s="16">
        <v>0</v>
      </c>
      <c r="AX693" s="16">
        <v>0</v>
      </c>
      <c r="AY693" s="24">
        <v>10</v>
      </c>
      <c r="AZ693" s="16">
        <v>0</v>
      </c>
      <c r="BA693" s="16">
        <v>0</v>
      </c>
      <c r="BB693" s="16">
        <v>50</v>
      </c>
      <c r="BC693" s="16">
        <v>0</v>
      </c>
      <c r="BD693" s="16">
        <v>50</v>
      </c>
      <c r="BE693" s="16">
        <v>100</v>
      </c>
      <c r="BF693" s="16">
        <v>80</v>
      </c>
      <c r="BG693" s="16">
        <v>100</v>
      </c>
      <c r="BH693" s="16">
        <v>0</v>
      </c>
      <c r="BI693" s="16">
        <v>0</v>
      </c>
      <c r="BJ693" s="16">
        <v>0</v>
      </c>
      <c r="BK693" s="16">
        <v>0</v>
      </c>
      <c r="BL693" s="16">
        <v>100</v>
      </c>
      <c r="BM693" s="16">
        <v>100</v>
      </c>
      <c r="BN693" s="16">
        <v>1</v>
      </c>
      <c r="BO693" s="16" t="s">
        <v>97</v>
      </c>
      <c r="BP693" s="16" t="s">
        <v>96</v>
      </c>
      <c r="BQ693" s="16">
        <v>6</v>
      </c>
      <c r="BR693" s="14" t="s">
        <v>97</v>
      </c>
      <c r="BS693" s="14" t="s">
        <v>97</v>
      </c>
      <c r="BT693" s="14" t="s">
        <v>97</v>
      </c>
      <c r="BU693" s="14" t="s">
        <v>97</v>
      </c>
      <c r="BV693" s="14" t="s">
        <v>97</v>
      </c>
      <c r="BW693" s="16">
        <v>2</v>
      </c>
      <c r="BX693" s="16">
        <v>0</v>
      </c>
      <c r="BY693" s="16">
        <v>5</v>
      </c>
      <c r="BZ693" s="16">
        <v>22</v>
      </c>
      <c r="CA693" s="16">
        <v>22</v>
      </c>
      <c r="CB693" s="14" t="s">
        <v>98</v>
      </c>
      <c r="CC693" s="14" t="s">
        <v>98</v>
      </c>
      <c r="CD693" s="14" t="s">
        <v>96</v>
      </c>
      <c r="CE693" s="14" t="s">
        <v>96</v>
      </c>
      <c r="CF693" s="14" t="s">
        <v>96</v>
      </c>
      <c r="CG693" s="14" t="s">
        <v>97</v>
      </c>
      <c r="CH693" s="14" t="s">
        <v>96</v>
      </c>
      <c r="CI693" s="14" t="s">
        <v>97</v>
      </c>
      <c r="CJ693" s="16">
        <v>5</v>
      </c>
      <c r="CK693" s="16">
        <v>5</v>
      </c>
      <c r="CL693" s="16">
        <v>22</v>
      </c>
      <c r="CM693" s="16">
        <v>0</v>
      </c>
      <c r="CN693" s="16">
        <v>22</v>
      </c>
      <c r="CO693" s="16">
        <v>0</v>
      </c>
    </row>
    <row r="694" spans="1:404" x14ac:dyDescent="0.3">
      <c r="A694" s="13" t="s">
        <v>1003</v>
      </c>
      <c r="B694" s="13" t="s">
        <v>1004</v>
      </c>
      <c r="C694" s="13" t="s">
        <v>1011</v>
      </c>
      <c r="D694" s="13" t="s">
        <v>1012</v>
      </c>
      <c r="E694" s="14" t="s">
        <v>104</v>
      </c>
      <c r="F694" s="24">
        <v>71</v>
      </c>
      <c r="G694" s="5">
        <v>6</v>
      </c>
      <c r="H694" s="16">
        <v>0</v>
      </c>
      <c r="I694" s="16">
        <v>0</v>
      </c>
      <c r="J694" s="16">
        <v>1</v>
      </c>
      <c r="K694" s="16">
        <v>5</v>
      </c>
      <c r="L694" s="16">
        <v>0</v>
      </c>
      <c r="M694" s="16">
        <v>0</v>
      </c>
      <c r="N694" s="16">
        <v>0</v>
      </c>
      <c r="O694" s="16">
        <v>0</v>
      </c>
      <c r="P694" s="16">
        <v>0</v>
      </c>
      <c r="Q694" s="16">
        <v>0</v>
      </c>
      <c r="R694" s="16">
        <v>13</v>
      </c>
      <c r="S694" s="16">
        <v>58</v>
      </c>
      <c r="T694" s="16">
        <v>0</v>
      </c>
      <c r="U694" s="16">
        <v>0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4" t="s">
        <v>96</v>
      </c>
      <c r="AB694" s="14" t="s">
        <v>97</v>
      </c>
      <c r="AC694" s="15"/>
      <c r="AD694" s="15"/>
      <c r="AE694" s="19" t="s">
        <v>96</v>
      </c>
      <c r="AF694" s="15"/>
      <c r="AG694" s="15"/>
      <c r="AH694" s="15"/>
      <c r="AI694" s="15"/>
      <c r="AJ694" s="24">
        <v>150</v>
      </c>
      <c r="AK694" s="17">
        <v>1</v>
      </c>
      <c r="AL694" s="17">
        <v>0</v>
      </c>
      <c r="AM694" s="17">
        <v>0</v>
      </c>
      <c r="AN694" s="17">
        <v>0</v>
      </c>
      <c r="AO694" s="17">
        <v>0</v>
      </c>
      <c r="AP694" s="17">
        <v>0</v>
      </c>
      <c r="AQ694" s="17">
        <v>0</v>
      </c>
      <c r="AR694" s="17">
        <v>0</v>
      </c>
      <c r="AS694" s="17">
        <v>0</v>
      </c>
      <c r="AT694" s="17">
        <v>0</v>
      </c>
      <c r="AU694" s="16">
        <v>50</v>
      </c>
      <c r="AV694" s="16">
        <v>50</v>
      </c>
      <c r="AW694" s="16">
        <v>10</v>
      </c>
      <c r="AX694" s="16">
        <v>40</v>
      </c>
      <c r="AY694" s="16">
        <v>0</v>
      </c>
      <c r="AZ694" s="16">
        <v>0</v>
      </c>
      <c r="BA694" s="16">
        <v>0</v>
      </c>
      <c r="BB694" s="16">
        <v>1</v>
      </c>
      <c r="BC694" s="16">
        <v>0</v>
      </c>
      <c r="BD694" s="24">
        <v>99</v>
      </c>
      <c r="BE694" s="16">
        <v>100</v>
      </c>
      <c r="BF694" s="16">
        <v>100</v>
      </c>
      <c r="BG694" s="16">
        <v>60</v>
      </c>
      <c r="BH694" s="16">
        <v>0</v>
      </c>
      <c r="BI694" s="16">
        <v>0</v>
      </c>
      <c r="BJ694" s="16">
        <v>0</v>
      </c>
      <c r="BK694" s="16">
        <v>0</v>
      </c>
      <c r="BL694" s="16">
        <v>100</v>
      </c>
      <c r="BM694" s="16">
        <v>100</v>
      </c>
      <c r="BN694" s="16">
        <v>2</v>
      </c>
      <c r="BO694" s="16" t="s">
        <v>96</v>
      </c>
      <c r="BP694" s="16" t="s">
        <v>96</v>
      </c>
      <c r="BQ694" s="16">
        <v>10</v>
      </c>
      <c r="BR694" s="14" t="s">
        <v>97</v>
      </c>
      <c r="BS694" s="14" t="s">
        <v>97</v>
      </c>
      <c r="BT694" s="14" t="s">
        <v>97</v>
      </c>
      <c r="BU694" s="14" t="s">
        <v>96</v>
      </c>
      <c r="BV694" s="14" t="s">
        <v>96</v>
      </c>
      <c r="BW694" s="16">
        <v>7</v>
      </c>
      <c r="BX694" s="16">
        <v>7</v>
      </c>
      <c r="BY694" s="16">
        <v>7</v>
      </c>
      <c r="BZ694" s="16">
        <v>0</v>
      </c>
      <c r="CA694" s="16">
        <v>0</v>
      </c>
      <c r="CB694" s="14" t="s">
        <v>96</v>
      </c>
      <c r="CC694" s="14" t="s">
        <v>96</v>
      </c>
      <c r="CD694" s="14" t="s">
        <v>96</v>
      </c>
      <c r="CE694" s="14" t="s">
        <v>96</v>
      </c>
      <c r="CF694" s="14" t="s">
        <v>96</v>
      </c>
      <c r="CG694" s="14" t="s">
        <v>96</v>
      </c>
      <c r="CH694" s="15" t="s">
        <v>97</v>
      </c>
      <c r="CI694" s="15" t="s">
        <v>96</v>
      </c>
      <c r="CJ694" s="16">
        <v>7</v>
      </c>
      <c r="CK694" s="16">
        <v>7</v>
      </c>
      <c r="CL694" s="16">
        <v>21</v>
      </c>
      <c r="CM694" s="16">
        <v>0.25</v>
      </c>
      <c r="CN694" s="16">
        <v>0.4</v>
      </c>
      <c r="CO694" s="16">
        <v>0.4</v>
      </c>
    </row>
    <row r="695" spans="1:404" x14ac:dyDescent="0.3">
      <c r="A695" s="13" t="s">
        <v>1003</v>
      </c>
      <c r="B695" s="13" t="s">
        <v>1004</v>
      </c>
      <c r="C695" s="13" t="s">
        <v>1011</v>
      </c>
      <c r="D695" s="13" t="s">
        <v>1013</v>
      </c>
      <c r="E695" s="14" t="s">
        <v>104</v>
      </c>
      <c r="F695" s="24">
        <v>63</v>
      </c>
      <c r="G695" s="5">
        <v>8</v>
      </c>
      <c r="H695" s="16">
        <v>0</v>
      </c>
      <c r="I695" s="16">
        <v>0</v>
      </c>
      <c r="J695" s="16">
        <v>3</v>
      </c>
      <c r="K695" s="16">
        <v>2</v>
      </c>
      <c r="L695" s="16">
        <v>0</v>
      </c>
      <c r="M695" s="16">
        <v>0</v>
      </c>
      <c r="N695" s="16">
        <v>3</v>
      </c>
      <c r="O695" s="16">
        <v>0</v>
      </c>
      <c r="P695" s="16">
        <v>0</v>
      </c>
      <c r="Q695" s="16">
        <v>0</v>
      </c>
      <c r="R695" s="16">
        <v>32</v>
      </c>
      <c r="S695" s="16">
        <v>15</v>
      </c>
      <c r="T695" s="16">
        <v>0</v>
      </c>
      <c r="U695" s="16">
        <v>0</v>
      </c>
      <c r="V695" s="16">
        <v>16</v>
      </c>
      <c r="W695" s="16">
        <v>0</v>
      </c>
      <c r="X695" s="16">
        <v>0</v>
      </c>
      <c r="Y695" s="16">
        <v>0</v>
      </c>
      <c r="Z695" s="16">
        <v>0</v>
      </c>
      <c r="AA695" s="14" t="s">
        <v>97</v>
      </c>
      <c r="AB695" s="14" t="s">
        <v>97</v>
      </c>
      <c r="AC695" s="15"/>
      <c r="AD695" s="15"/>
      <c r="AE695" s="19" t="s">
        <v>96</v>
      </c>
      <c r="AF695" s="15"/>
      <c r="AG695" s="15"/>
      <c r="AH695" s="15"/>
      <c r="AI695" s="15"/>
      <c r="AJ695" s="24">
        <v>150</v>
      </c>
      <c r="AK695" s="17">
        <v>0.5</v>
      </c>
      <c r="AL695" s="17">
        <v>0</v>
      </c>
      <c r="AM695" s="17">
        <v>0.5</v>
      </c>
      <c r="AN695" s="17">
        <v>0</v>
      </c>
      <c r="AO695" s="17">
        <v>0</v>
      </c>
      <c r="AP695" s="17">
        <v>0</v>
      </c>
      <c r="AQ695" s="17">
        <v>0</v>
      </c>
      <c r="AR695" s="17">
        <v>0</v>
      </c>
      <c r="AS695" s="17">
        <v>0</v>
      </c>
      <c r="AT695" s="17">
        <v>0</v>
      </c>
      <c r="AU695" s="16">
        <v>100</v>
      </c>
      <c r="AV695" s="16">
        <v>100</v>
      </c>
      <c r="AW695" s="16">
        <v>0</v>
      </c>
      <c r="AX695" s="16">
        <v>0</v>
      </c>
      <c r="AY695" s="16">
        <v>0</v>
      </c>
      <c r="AZ695" s="16">
        <v>0</v>
      </c>
      <c r="BA695" s="16">
        <v>0</v>
      </c>
      <c r="BB695" s="16">
        <v>0</v>
      </c>
      <c r="BC695" s="16">
        <v>0</v>
      </c>
      <c r="BD695" s="24">
        <v>100</v>
      </c>
      <c r="BE695" s="16">
        <v>100</v>
      </c>
      <c r="BF695" s="16">
        <v>100</v>
      </c>
      <c r="BG695" s="16">
        <v>0</v>
      </c>
      <c r="BH695" s="16">
        <v>0</v>
      </c>
      <c r="BI695" s="16">
        <v>0</v>
      </c>
      <c r="BJ695" s="16">
        <v>0</v>
      </c>
      <c r="BK695" s="16">
        <v>0</v>
      </c>
      <c r="BL695" s="16">
        <v>100</v>
      </c>
      <c r="BM695" s="16">
        <v>100</v>
      </c>
      <c r="BN695" s="16">
        <v>2</v>
      </c>
      <c r="BO695" s="16" t="s">
        <v>96</v>
      </c>
      <c r="BP695" s="16" t="s">
        <v>96</v>
      </c>
      <c r="BQ695" s="16">
        <v>10</v>
      </c>
      <c r="BR695" s="14" t="s">
        <v>97</v>
      </c>
      <c r="BS695" s="14" t="s">
        <v>97</v>
      </c>
      <c r="BT695" s="14" t="s">
        <v>97</v>
      </c>
      <c r="BU695" s="14" t="s">
        <v>96</v>
      </c>
      <c r="BV695" s="14" t="s">
        <v>96</v>
      </c>
      <c r="BW695" s="16">
        <v>7</v>
      </c>
      <c r="BX695" s="16">
        <v>7</v>
      </c>
      <c r="BY695" s="16">
        <v>7</v>
      </c>
      <c r="BZ695" s="16">
        <v>0</v>
      </c>
      <c r="CA695" s="16">
        <v>21</v>
      </c>
      <c r="CB695" s="14" t="s">
        <v>96</v>
      </c>
      <c r="CC695" s="14" t="s">
        <v>96</v>
      </c>
      <c r="CD695" s="14" t="s">
        <v>96</v>
      </c>
      <c r="CE695" s="14" t="s">
        <v>96</v>
      </c>
      <c r="CF695" s="14" t="s">
        <v>96</v>
      </c>
      <c r="CG695" s="14" t="s">
        <v>96</v>
      </c>
      <c r="CH695" s="15" t="s">
        <v>96</v>
      </c>
      <c r="CI695" s="15" t="s">
        <v>96</v>
      </c>
      <c r="CJ695" s="16">
        <v>7</v>
      </c>
      <c r="CK695" s="16">
        <v>7</v>
      </c>
      <c r="CL695" s="16">
        <v>21</v>
      </c>
      <c r="CM695" s="16">
        <v>0.3</v>
      </c>
      <c r="CN695" s="16">
        <v>0.5</v>
      </c>
      <c r="CO695" s="16">
        <v>0.5</v>
      </c>
    </row>
    <row r="696" spans="1:404" x14ac:dyDescent="0.3">
      <c r="A696" s="13" t="s">
        <v>1003</v>
      </c>
      <c r="B696" s="13" t="s">
        <v>1004</v>
      </c>
      <c r="C696" s="13" t="s">
        <v>1011</v>
      </c>
      <c r="D696" s="13" t="s">
        <v>589</v>
      </c>
      <c r="E696" s="14" t="s">
        <v>95</v>
      </c>
      <c r="F696" s="24">
        <v>44</v>
      </c>
      <c r="G696" s="5">
        <v>6</v>
      </c>
      <c r="H696" s="16">
        <v>0</v>
      </c>
      <c r="I696" s="16">
        <v>0</v>
      </c>
      <c r="J696" s="16">
        <v>0</v>
      </c>
      <c r="K696" s="16">
        <v>4</v>
      </c>
      <c r="L696" s="16">
        <v>0</v>
      </c>
      <c r="M696" s="16">
        <v>0</v>
      </c>
      <c r="N696" s="16">
        <v>2</v>
      </c>
      <c r="O696" s="16">
        <v>0</v>
      </c>
      <c r="P696" s="16">
        <v>0</v>
      </c>
      <c r="Q696" s="16">
        <v>0</v>
      </c>
      <c r="R696" s="16">
        <v>0</v>
      </c>
      <c r="S696" s="16">
        <v>23</v>
      </c>
      <c r="T696" s="16">
        <v>0</v>
      </c>
      <c r="U696" s="16">
        <v>0</v>
      </c>
      <c r="V696" s="16">
        <v>21</v>
      </c>
      <c r="W696" s="16">
        <v>0</v>
      </c>
      <c r="X696" s="16">
        <v>0</v>
      </c>
      <c r="Y696" s="16">
        <v>0</v>
      </c>
      <c r="Z696" s="16">
        <v>0</v>
      </c>
      <c r="AA696" s="14" t="s">
        <v>96</v>
      </c>
      <c r="AB696" s="14" t="s">
        <v>97</v>
      </c>
      <c r="AC696" s="14" t="s">
        <v>96</v>
      </c>
      <c r="AD696" s="15"/>
      <c r="AE696" s="15"/>
      <c r="AF696" s="15"/>
      <c r="AG696" s="15"/>
      <c r="AH696" s="15"/>
      <c r="AI696" s="15"/>
      <c r="AJ696" s="16"/>
      <c r="AK696" s="17">
        <v>0.7</v>
      </c>
      <c r="AL696" s="17">
        <v>0</v>
      </c>
      <c r="AM696" s="17">
        <v>0.3</v>
      </c>
      <c r="AN696" s="17">
        <v>0</v>
      </c>
      <c r="AO696" s="17">
        <v>0</v>
      </c>
      <c r="AP696" s="17">
        <v>0</v>
      </c>
      <c r="AQ696" s="17">
        <v>0</v>
      </c>
      <c r="AR696" s="17">
        <v>0</v>
      </c>
      <c r="AS696" s="17">
        <v>0</v>
      </c>
      <c r="AT696" s="17">
        <v>0</v>
      </c>
      <c r="AU696" s="16">
        <v>90</v>
      </c>
      <c r="AV696" s="16">
        <v>90</v>
      </c>
      <c r="AW696" s="16">
        <v>0</v>
      </c>
      <c r="AX696" s="16">
        <v>10</v>
      </c>
      <c r="AY696" s="16">
        <v>0</v>
      </c>
      <c r="AZ696" s="16">
        <v>0</v>
      </c>
      <c r="BA696" s="16">
        <v>0</v>
      </c>
      <c r="BB696" s="16">
        <v>0</v>
      </c>
      <c r="BC696" s="16">
        <v>0</v>
      </c>
      <c r="BD696" s="24">
        <v>100</v>
      </c>
      <c r="BE696" s="16">
        <v>100</v>
      </c>
      <c r="BF696" s="16">
        <v>100</v>
      </c>
      <c r="BG696" s="16">
        <v>50</v>
      </c>
      <c r="BH696" s="16">
        <v>0</v>
      </c>
      <c r="BI696" s="16">
        <v>0</v>
      </c>
      <c r="BJ696" s="16">
        <v>0</v>
      </c>
      <c r="BK696" s="16">
        <v>0</v>
      </c>
      <c r="BL696" s="16">
        <v>100</v>
      </c>
      <c r="BM696" s="16">
        <v>100</v>
      </c>
      <c r="BN696" s="16">
        <v>2</v>
      </c>
      <c r="BO696" s="16" t="s">
        <v>96</v>
      </c>
      <c r="BP696" s="16" t="s">
        <v>96</v>
      </c>
      <c r="BQ696" s="16">
        <v>10</v>
      </c>
      <c r="BR696" s="14" t="s">
        <v>97</v>
      </c>
      <c r="BS696" s="14" t="s">
        <v>97</v>
      </c>
      <c r="BT696" s="14" t="s">
        <v>97</v>
      </c>
      <c r="BU696" s="14" t="s">
        <v>96</v>
      </c>
      <c r="BV696" s="14" t="s">
        <v>96</v>
      </c>
      <c r="BW696" s="16">
        <v>7</v>
      </c>
      <c r="BX696" s="16">
        <v>7</v>
      </c>
      <c r="BY696" s="16">
        <v>7</v>
      </c>
      <c r="BZ696" s="16">
        <v>0</v>
      </c>
      <c r="CA696" s="16">
        <v>0</v>
      </c>
      <c r="CB696" s="14" t="s">
        <v>96</v>
      </c>
      <c r="CC696" s="14" t="s">
        <v>96</v>
      </c>
      <c r="CD696" s="14" t="s">
        <v>96</v>
      </c>
      <c r="CE696" s="14" t="s">
        <v>96</v>
      </c>
      <c r="CF696" s="14" t="s">
        <v>96</v>
      </c>
      <c r="CG696" s="14" t="s">
        <v>96</v>
      </c>
      <c r="CH696" s="15" t="s">
        <v>96</v>
      </c>
      <c r="CI696" s="15" t="s">
        <v>96</v>
      </c>
      <c r="CJ696" s="16">
        <v>7</v>
      </c>
      <c r="CK696" s="16">
        <v>7</v>
      </c>
      <c r="CL696" s="16">
        <v>21</v>
      </c>
      <c r="CM696" s="16">
        <v>0.2</v>
      </c>
      <c r="CN696" s="16">
        <v>0.3</v>
      </c>
      <c r="CO696" s="16">
        <v>0.3</v>
      </c>
    </row>
    <row r="697" spans="1:404" x14ac:dyDescent="0.3">
      <c r="A697" s="13" t="s">
        <v>1003</v>
      </c>
      <c r="B697" s="13" t="s">
        <v>1004</v>
      </c>
      <c r="C697" s="13" t="s">
        <v>1014</v>
      </c>
      <c r="D697" s="13" t="s">
        <v>110</v>
      </c>
      <c r="E697" s="14" t="s">
        <v>95</v>
      </c>
      <c r="F697" s="24">
        <v>232</v>
      </c>
      <c r="G697" s="5">
        <v>33</v>
      </c>
      <c r="H697" s="16">
        <v>2</v>
      </c>
      <c r="I697" s="16">
        <v>12</v>
      </c>
      <c r="J697" s="16">
        <v>1</v>
      </c>
      <c r="K697" s="16">
        <v>0</v>
      </c>
      <c r="L697" s="16">
        <v>14</v>
      </c>
      <c r="M697" s="16">
        <v>0</v>
      </c>
      <c r="N697" s="16">
        <v>6</v>
      </c>
      <c r="O697" s="16">
        <v>0</v>
      </c>
      <c r="P697" s="16">
        <v>0</v>
      </c>
      <c r="Q697" s="16">
        <v>98</v>
      </c>
      <c r="R697" s="16">
        <v>39</v>
      </c>
      <c r="S697" s="16">
        <v>0</v>
      </c>
      <c r="T697" s="16">
        <v>54</v>
      </c>
      <c r="U697" s="16">
        <v>0</v>
      </c>
      <c r="V697" s="16">
        <v>41</v>
      </c>
      <c r="W697" s="16">
        <v>0</v>
      </c>
      <c r="X697" s="16">
        <v>0</v>
      </c>
      <c r="Y697" s="16">
        <v>12</v>
      </c>
      <c r="Z697" s="16">
        <v>98</v>
      </c>
      <c r="AA697" s="14" t="s">
        <v>96</v>
      </c>
      <c r="AB697" s="14" t="s">
        <v>96</v>
      </c>
      <c r="AC697" s="15"/>
      <c r="AD697" s="15"/>
      <c r="AE697" s="15"/>
      <c r="AF697" s="15"/>
      <c r="AG697" s="15"/>
      <c r="AH697" s="15"/>
      <c r="AI697" s="14" t="s">
        <v>96</v>
      </c>
      <c r="AJ697" s="16"/>
      <c r="AK697" s="17">
        <v>0</v>
      </c>
      <c r="AL697" s="17">
        <v>0.8</v>
      </c>
      <c r="AM697" s="17">
        <v>0.2</v>
      </c>
      <c r="AN697" s="17">
        <v>0</v>
      </c>
      <c r="AO697" s="17">
        <v>0</v>
      </c>
      <c r="AP697" s="17">
        <v>0</v>
      </c>
      <c r="AQ697" s="17">
        <v>0</v>
      </c>
      <c r="AR697" s="17">
        <v>0</v>
      </c>
      <c r="AS697" s="17">
        <v>0</v>
      </c>
      <c r="AT697" s="17">
        <v>0</v>
      </c>
      <c r="AU697" s="16">
        <v>100</v>
      </c>
      <c r="AV697" s="16">
        <v>100</v>
      </c>
      <c r="AW697" s="16">
        <v>0</v>
      </c>
      <c r="AX697" s="16">
        <v>0</v>
      </c>
      <c r="AY697" s="16">
        <v>0</v>
      </c>
      <c r="AZ697" s="16">
        <v>0</v>
      </c>
      <c r="BA697" s="16">
        <v>0</v>
      </c>
      <c r="BB697" s="16">
        <v>94</v>
      </c>
      <c r="BC697" s="16">
        <v>0</v>
      </c>
      <c r="BD697" s="16">
        <v>6</v>
      </c>
      <c r="BE697" s="16">
        <v>100</v>
      </c>
      <c r="BF697" s="16">
        <v>100</v>
      </c>
      <c r="BG697" s="16">
        <v>100</v>
      </c>
      <c r="BH697" s="16">
        <v>0</v>
      </c>
      <c r="BI697" s="16">
        <v>0</v>
      </c>
      <c r="BJ697" s="16">
        <v>0</v>
      </c>
      <c r="BK697" s="16">
        <v>0</v>
      </c>
      <c r="BL697" s="16">
        <v>100</v>
      </c>
      <c r="BM697" s="16">
        <v>100</v>
      </c>
      <c r="BN697" s="16">
        <v>2</v>
      </c>
      <c r="BO697" s="16" t="s">
        <v>96</v>
      </c>
      <c r="BP697" s="16" t="s">
        <v>96</v>
      </c>
      <c r="BQ697" s="16">
        <v>2</v>
      </c>
      <c r="BR697" s="14" t="s">
        <v>97</v>
      </c>
      <c r="BS697" s="14" t="s">
        <v>97</v>
      </c>
      <c r="BT697" s="14" t="s">
        <v>97</v>
      </c>
      <c r="BU697" s="14" t="s">
        <v>97</v>
      </c>
      <c r="BV697" s="14" t="s">
        <v>96</v>
      </c>
      <c r="BW697" s="16">
        <v>1</v>
      </c>
      <c r="BX697" s="16">
        <v>1</v>
      </c>
      <c r="BY697" s="16">
        <v>4</v>
      </c>
      <c r="BZ697" s="16">
        <v>13</v>
      </c>
      <c r="CA697" s="16">
        <v>15</v>
      </c>
      <c r="CB697" s="14" t="s">
        <v>96</v>
      </c>
      <c r="CC697" s="14" t="s">
        <v>96</v>
      </c>
      <c r="CD697" s="14" t="s">
        <v>96</v>
      </c>
      <c r="CE697" s="14" t="s">
        <v>96</v>
      </c>
      <c r="CF697" s="14" t="s">
        <v>96</v>
      </c>
      <c r="CG697" s="14" t="s">
        <v>96</v>
      </c>
      <c r="CH697" s="14" t="s">
        <v>97</v>
      </c>
      <c r="CI697" s="14" t="s">
        <v>97</v>
      </c>
      <c r="CJ697" s="16">
        <v>1</v>
      </c>
      <c r="CK697" s="16">
        <v>1</v>
      </c>
      <c r="CL697" s="16">
        <v>15</v>
      </c>
      <c r="CM697" s="16">
        <v>1</v>
      </c>
      <c r="CN697" s="16">
        <v>15</v>
      </c>
      <c r="CO697" s="16">
        <v>1</v>
      </c>
    </row>
    <row r="698" spans="1:404" x14ac:dyDescent="0.3">
      <c r="A698" s="13" t="s">
        <v>1003</v>
      </c>
      <c r="B698" s="13" t="s">
        <v>1004</v>
      </c>
      <c r="C698" s="13" t="s">
        <v>1015</v>
      </c>
      <c r="D698" s="13" t="s">
        <v>110</v>
      </c>
      <c r="E698" s="14" t="s">
        <v>104</v>
      </c>
      <c r="F698" s="16">
        <v>348</v>
      </c>
      <c r="G698" s="5">
        <v>52</v>
      </c>
      <c r="H698" s="16">
        <v>0</v>
      </c>
      <c r="I698" s="16">
        <v>24</v>
      </c>
      <c r="J698" s="16">
        <v>5</v>
      </c>
      <c r="K698" s="16">
        <v>0</v>
      </c>
      <c r="L698" s="16">
        <v>0</v>
      </c>
      <c r="M698" s="16">
        <v>0</v>
      </c>
      <c r="N698" s="16">
        <v>23</v>
      </c>
      <c r="O698" s="16">
        <v>0</v>
      </c>
      <c r="P698" s="16">
        <v>0</v>
      </c>
      <c r="Q698" s="16">
        <v>151</v>
      </c>
      <c r="R698" s="16">
        <v>38</v>
      </c>
      <c r="S698" s="16">
        <v>0</v>
      </c>
      <c r="T698" s="16">
        <v>0</v>
      </c>
      <c r="U698" s="16">
        <v>0</v>
      </c>
      <c r="V698" s="16">
        <v>159</v>
      </c>
      <c r="W698" s="16">
        <v>0</v>
      </c>
      <c r="X698" s="16">
        <v>0</v>
      </c>
      <c r="Y698" s="16">
        <v>24</v>
      </c>
      <c r="Z698" s="16">
        <v>151</v>
      </c>
      <c r="AA698" s="14" t="s">
        <v>97</v>
      </c>
      <c r="AB698" s="14" t="s">
        <v>97</v>
      </c>
      <c r="AC698" s="14" t="s">
        <v>96</v>
      </c>
      <c r="AD698" s="15"/>
      <c r="AE698" s="19" t="s">
        <v>96</v>
      </c>
      <c r="AF698" s="19" t="s">
        <v>96</v>
      </c>
      <c r="AG698" s="15"/>
      <c r="AH698" s="15"/>
      <c r="AI698" s="15"/>
      <c r="AJ698" s="16">
        <v>1000</v>
      </c>
      <c r="AK698" s="17">
        <v>0</v>
      </c>
      <c r="AL698" s="17">
        <v>0.33</v>
      </c>
      <c r="AM698" s="17">
        <v>0</v>
      </c>
      <c r="AN698" s="17">
        <v>0.33</v>
      </c>
      <c r="AO698" s="17">
        <v>0.34</v>
      </c>
      <c r="AP698" s="17">
        <v>0</v>
      </c>
      <c r="AQ698" s="17">
        <v>0</v>
      </c>
      <c r="AR698" s="17">
        <v>0</v>
      </c>
      <c r="AS698" s="17">
        <v>0</v>
      </c>
      <c r="AT698" s="17">
        <v>0</v>
      </c>
      <c r="AU698" s="16">
        <v>50</v>
      </c>
      <c r="AV698" s="16">
        <v>50</v>
      </c>
      <c r="AW698" s="16">
        <v>0</v>
      </c>
      <c r="AX698" s="16">
        <v>40</v>
      </c>
      <c r="AY698" s="16">
        <v>10</v>
      </c>
      <c r="AZ698" s="16">
        <v>0</v>
      </c>
      <c r="BA698" s="16">
        <v>0</v>
      </c>
      <c r="BB698" s="16">
        <v>46</v>
      </c>
      <c r="BC698" s="16">
        <v>0</v>
      </c>
      <c r="BD698" s="16">
        <v>54</v>
      </c>
      <c r="BE698" s="16">
        <v>100</v>
      </c>
      <c r="BF698" s="16">
        <v>56</v>
      </c>
      <c r="BG698" s="16">
        <v>30</v>
      </c>
      <c r="BH698" s="16">
        <v>0</v>
      </c>
      <c r="BI698" s="16">
        <v>0</v>
      </c>
      <c r="BJ698" s="16">
        <v>0</v>
      </c>
      <c r="BK698" s="16">
        <v>0</v>
      </c>
      <c r="BL698" s="16">
        <v>100</v>
      </c>
      <c r="BM698" s="16">
        <v>0</v>
      </c>
      <c r="BN698" s="5" t="s">
        <v>98</v>
      </c>
      <c r="BO698" s="16" t="s">
        <v>97</v>
      </c>
      <c r="BP698" s="16" t="s">
        <v>96</v>
      </c>
      <c r="BQ698" s="16">
        <v>12</v>
      </c>
      <c r="BR698" s="14" t="s">
        <v>96</v>
      </c>
      <c r="BS698" s="14" t="s">
        <v>97</v>
      </c>
      <c r="BT698" s="14" t="s">
        <v>97</v>
      </c>
      <c r="BU698" s="14" t="s">
        <v>97</v>
      </c>
      <c r="BV698" s="14" t="s">
        <v>96</v>
      </c>
      <c r="BW698" s="16">
        <v>0</v>
      </c>
      <c r="BX698" s="16">
        <v>0</v>
      </c>
      <c r="BY698" s="16">
        <v>4</v>
      </c>
      <c r="BZ698" s="16">
        <v>17</v>
      </c>
      <c r="CA698" s="16">
        <v>17</v>
      </c>
      <c r="CB698" s="14" t="s">
        <v>96</v>
      </c>
      <c r="CC698" s="14" t="s">
        <v>96</v>
      </c>
      <c r="CD698" s="14" t="s">
        <v>96</v>
      </c>
      <c r="CE698" s="14" t="s">
        <v>96</v>
      </c>
      <c r="CF698" s="14" t="s">
        <v>96</v>
      </c>
      <c r="CG698" s="14" t="s">
        <v>97</v>
      </c>
      <c r="CH698" s="14" t="s">
        <v>97</v>
      </c>
      <c r="CI698" s="14" t="s">
        <v>97</v>
      </c>
      <c r="CJ698" s="16">
        <v>7</v>
      </c>
      <c r="CK698" s="16">
        <v>7</v>
      </c>
      <c r="CL698" s="16">
        <v>17</v>
      </c>
      <c r="CM698" s="16">
        <v>0</v>
      </c>
      <c r="CN698" s="16">
        <v>17</v>
      </c>
      <c r="CO698" s="16">
        <v>4</v>
      </c>
    </row>
    <row r="699" spans="1:404" x14ac:dyDescent="0.3">
      <c r="A699" s="13" t="s">
        <v>1003</v>
      </c>
      <c r="B699" s="13" t="s">
        <v>1004</v>
      </c>
      <c r="C699" s="13" t="s">
        <v>1016</v>
      </c>
      <c r="D699" s="13" t="s">
        <v>1017</v>
      </c>
      <c r="E699" s="14" t="s">
        <v>95</v>
      </c>
      <c r="F699" s="16">
        <v>212</v>
      </c>
      <c r="G699" s="5">
        <v>27</v>
      </c>
      <c r="H699" s="16">
        <v>0</v>
      </c>
      <c r="I699" s="16">
        <v>0</v>
      </c>
      <c r="J699" s="16">
        <v>27</v>
      </c>
      <c r="K699" s="16">
        <v>0</v>
      </c>
      <c r="L699" s="16">
        <v>0</v>
      </c>
      <c r="M699" s="16">
        <v>0</v>
      </c>
      <c r="N699" s="16">
        <v>0</v>
      </c>
      <c r="O699" s="16">
        <v>0</v>
      </c>
      <c r="P699" s="16">
        <v>0</v>
      </c>
      <c r="Q699" s="16">
        <v>0</v>
      </c>
      <c r="R699" s="16">
        <v>212</v>
      </c>
      <c r="S699" s="16">
        <v>0</v>
      </c>
      <c r="T699" s="16">
        <v>0</v>
      </c>
      <c r="U699" s="16">
        <v>0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4" t="s">
        <v>96</v>
      </c>
      <c r="AB699" s="14" t="s">
        <v>97</v>
      </c>
      <c r="AC699" s="15"/>
      <c r="AD699" s="15"/>
      <c r="AE699" s="15"/>
      <c r="AF699" s="15"/>
      <c r="AG699" s="15"/>
      <c r="AH699" s="15"/>
      <c r="AI699" s="14" t="s">
        <v>96</v>
      </c>
      <c r="AJ699" s="16"/>
      <c r="AK699" s="17">
        <v>0.9</v>
      </c>
      <c r="AL699" s="17">
        <v>0.1</v>
      </c>
      <c r="AM699" s="17">
        <v>0</v>
      </c>
      <c r="AN699" s="17">
        <v>0</v>
      </c>
      <c r="AO699" s="17">
        <v>0</v>
      </c>
      <c r="AP699" s="17">
        <v>0</v>
      </c>
      <c r="AQ699" s="17">
        <v>0</v>
      </c>
      <c r="AR699" s="17">
        <v>0</v>
      </c>
      <c r="AS699" s="17">
        <v>0</v>
      </c>
      <c r="AT699" s="17">
        <v>0</v>
      </c>
      <c r="AU699" s="16">
        <v>100</v>
      </c>
      <c r="AV699" s="16">
        <v>80</v>
      </c>
      <c r="AW699" s="16">
        <v>20</v>
      </c>
      <c r="AX699" s="16">
        <v>0</v>
      </c>
      <c r="AY699" s="16">
        <v>0</v>
      </c>
      <c r="AZ699" s="16">
        <v>100</v>
      </c>
      <c r="BA699" s="16">
        <v>90</v>
      </c>
      <c r="BB699" s="16">
        <v>10</v>
      </c>
      <c r="BC699" s="16">
        <v>0</v>
      </c>
      <c r="BD699" s="16">
        <v>0</v>
      </c>
      <c r="BE699" s="16">
        <v>100</v>
      </c>
      <c r="BF699" s="16">
        <v>100</v>
      </c>
      <c r="BG699" s="16">
        <v>100</v>
      </c>
      <c r="BH699" s="16">
        <v>100</v>
      </c>
      <c r="BI699" s="16">
        <v>60</v>
      </c>
      <c r="BJ699" s="16">
        <v>0</v>
      </c>
      <c r="BK699" s="16">
        <v>50</v>
      </c>
      <c r="BL699" s="16">
        <v>50</v>
      </c>
      <c r="BM699" s="16">
        <v>100</v>
      </c>
      <c r="BN699" s="16">
        <v>2</v>
      </c>
      <c r="BO699" s="16" t="s">
        <v>96</v>
      </c>
      <c r="BP699" s="16" t="s">
        <v>96</v>
      </c>
      <c r="BQ699" s="16">
        <v>2</v>
      </c>
      <c r="BR699" s="14" t="s">
        <v>96</v>
      </c>
      <c r="BS699" s="14" t="s">
        <v>97</v>
      </c>
      <c r="BT699" s="14" t="s">
        <v>97</v>
      </c>
      <c r="BU699" s="14" t="s">
        <v>96</v>
      </c>
      <c r="BV699" s="14" t="s">
        <v>96</v>
      </c>
      <c r="BW699" s="16">
        <v>0.5</v>
      </c>
      <c r="BX699" s="16">
        <v>0.5</v>
      </c>
      <c r="BY699" s="16">
        <v>0.5</v>
      </c>
      <c r="BZ699" s="16">
        <v>18</v>
      </c>
      <c r="CA699" s="16">
        <v>18</v>
      </c>
      <c r="CB699" s="14" t="s">
        <v>98</v>
      </c>
      <c r="CC699" s="14" t="s">
        <v>98</v>
      </c>
      <c r="CD699" s="14" t="s">
        <v>98</v>
      </c>
      <c r="CE699" s="14" t="s">
        <v>96</v>
      </c>
      <c r="CF699" s="14" t="s">
        <v>97</v>
      </c>
      <c r="CG699" s="14" t="s">
        <v>97</v>
      </c>
      <c r="CH699" s="14" t="s">
        <v>96</v>
      </c>
      <c r="CI699" s="15" t="s">
        <v>97</v>
      </c>
      <c r="CJ699" s="16">
        <v>0</v>
      </c>
      <c r="CK699" s="16">
        <v>0</v>
      </c>
      <c r="CL699" s="16">
        <v>18</v>
      </c>
      <c r="CM699" s="16">
        <v>0</v>
      </c>
      <c r="CN699" s="16">
        <v>18</v>
      </c>
      <c r="CO699" s="16">
        <v>0</v>
      </c>
    </row>
    <row r="700" spans="1:404" x14ac:dyDescent="0.3">
      <c r="A700" s="13" t="s">
        <v>1003</v>
      </c>
      <c r="B700" s="13" t="s">
        <v>1004</v>
      </c>
      <c r="C700" s="13" t="s">
        <v>1018</v>
      </c>
      <c r="D700" s="13" t="s">
        <v>110</v>
      </c>
      <c r="E700" s="14" t="s">
        <v>95</v>
      </c>
      <c r="F700" s="16">
        <v>240</v>
      </c>
      <c r="G700" s="5">
        <v>23</v>
      </c>
      <c r="H700" s="16">
        <v>0</v>
      </c>
      <c r="I700" s="16">
        <v>18</v>
      </c>
      <c r="J700" s="16">
        <v>5</v>
      </c>
      <c r="K700" s="16">
        <v>0</v>
      </c>
      <c r="L700" s="16">
        <v>0</v>
      </c>
      <c r="M700" s="16">
        <v>0</v>
      </c>
      <c r="N700" s="16">
        <v>0</v>
      </c>
      <c r="O700" s="16">
        <v>0</v>
      </c>
      <c r="P700" s="16">
        <v>0</v>
      </c>
      <c r="Q700" s="16">
        <v>90</v>
      </c>
      <c r="R700" s="16">
        <v>150</v>
      </c>
      <c r="S700" s="16">
        <v>0</v>
      </c>
      <c r="T700" s="16">
        <v>0</v>
      </c>
      <c r="U700" s="16">
        <v>0</v>
      </c>
      <c r="V700" s="16">
        <v>0</v>
      </c>
      <c r="W700" s="16">
        <v>0</v>
      </c>
      <c r="X700" s="16">
        <v>0</v>
      </c>
      <c r="Y700" s="16">
        <v>0</v>
      </c>
      <c r="Z700" s="14">
        <v>0</v>
      </c>
      <c r="AA700" s="14" t="s">
        <v>96</v>
      </c>
      <c r="AB700" s="14" t="s">
        <v>97</v>
      </c>
      <c r="AC700" s="15"/>
      <c r="AD700" s="15"/>
      <c r="AE700" s="15"/>
      <c r="AF700" s="15"/>
      <c r="AG700" s="15"/>
      <c r="AH700" s="15"/>
      <c r="AI700" s="14" t="s">
        <v>96</v>
      </c>
      <c r="AJ700" s="16"/>
      <c r="AK700" s="17">
        <v>0.1</v>
      </c>
      <c r="AL700" s="17">
        <v>0.9</v>
      </c>
      <c r="AM700" s="17">
        <v>0</v>
      </c>
      <c r="AN700" s="17">
        <v>0</v>
      </c>
      <c r="AO700" s="17">
        <v>0</v>
      </c>
      <c r="AP700" s="17">
        <v>0</v>
      </c>
      <c r="AQ700" s="17">
        <v>0</v>
      </c>
      <c r="AR700" s="17">
        <v>0</v>
      </c>
      <c r="AS700" s="17">
        <v>0</v>
      </c>
      <c r="AT700" s="17">
        <v>0</v>
      </c>
      <c r="AU700" s="16">
        <v>80</v>
      </c>
      <c r="AV700" s="16">
        <v>80</v>
      </c>
      <c r="AW700" s="16">
        <v>20</v>
      </c>
      <c r="AX700" s="16">
        <v>0</v>
      </c>
      <c r="AY700" s="16">
        <v>0</v>
      </c>
      <c r="AZ700" s="16">
        <v>0</v>
      </c>
      <c r="BA700" s="16">
        <v>0</v>
      </c>
      <c r="BB700" s="16">
        <v>80</v>
      </c>
      <c r="BC700" s="16">
        <v>0</v>
      </c>
      <c r="BD700" s="16">
        <v>20</v>
      </c>
      <c r="BE700" s="16">
        <v>100</v>
      </c>
      <c r="BF700" s="16">
        <v>90</v>
      </c>
      <c r="BG700" s="16">
        <v>100</v>
      </c>
      <c r="BH700" s="16">
        <v>0</v>
      </c>
      <c r="BI700" s="16">
        <v>0</v>
      </c>
      <c r="BJ700" s="16">
        <v>0</v>
      </c>
      <c r="BK700" s="16">
        <v>0</v>
      </c>
      <c r="BL700" s="16">
        <v>100</v>
      </c>
      <c r="BM700" s="16">
        <v>100</v>
      </c>
      <c r="BN700" s="16">
        <v>2</v>
      </c>
      <c r="BO700" s="16" t="s">
        <v>96</v>
      </c>
      <c r="BP700" s="16" t="s">
        <v>96</v>
      </c>
      <c r="BQ700" s="16">
        <v>4</v>
      </c>
      <c r="BR700" s="14" t="s">
        <v>96</v>
      </c>
      <c r="BS700" s="14" t="s">
        <v>97</v>
      </c>
      <c r="BT700" s="14" t="s">
        <v>97</v>
      </c>
      <c r="BU700" s="14" t="s">
        <v>97</v>
      </c>
      <c r="BV700" s="14" t="s">
        <v>96</v>
      </c>
      <c r="BW700" s="16">
        <v>1</v>
      </c>
      <c r="BX700" s="16">
        <v>1</v>
      </c>
      <c r="BY700" s="16">
        <v>9</v>
      </c>
      <c r="BZ700" s="16">
        <v>12</v>
      </c>
      <c r="CA700" s="16">
        <v>12</v>
      </c>
      <c r="CB700" s="14" t="s">
        <v>98</v>
      </c>
      <c r="CC700" s="14" t="s">
        <v>98</v>
      </c>
      <c r="CD700" s="14" t="s">
        <v>96</v>
      </c>
      <c r="CE700" s="14" t="s">
        <v>96</v>
      </c>
      <c r="CF700" s="14" t="s">
        <v>96</v>
      </c>
      <c r="CG700" s="14" t="s">
        <v>96</v>
      </c>
      <c r="CH700" s="14" t="s">
        <v>96</v>
      </c>
      <c r="CI700" s="14" t="s">
        <v>96</v>
      </c>
      <c r="CJ700" s="16">
        <v>5</v>
      </c>
      <c r="CK700" s="16">
        <v>5</v>
      </c>
      <c r="CL700" s="16">
        <v>12</v>
      </c>
      <c r="CM700" s="16">
        <v>5</v>
      </c>
      <c r="CN700" s="16">
        <v>12</v>
      </c>
      <c r="CO700" s="16">
        <v>5</v>
      </c>
    </row>
    <row r="701" spans="1:404" x14ac:dyDescent="0.3">
      <c r="A701" s="13" t="s">
        <v>1003</v>
      </c>
      <c r="B701" s="13" t="s">
        <v>1004</v>
      </c>
      <c r="C701" s="13" t="s">
        <v>1019</v>
      </c>
      <c r="D701" s="13" t="s">
        <v>110</v>
      </c>
      <c r="E701" s="14" t="s">
        <v>95</v>
      </c>
      <c r="F701" s="16">
        <v>182</v>
      </c>
      <c r="G701" s="5">
        <v>47</v>
      </c>
      <c r="H701" s="16">
        <v>0</v>
      </c>
      <c r="I701" s="16">
        <v>0</v>
      </c>
      <c r="J701" s="16">
        <v>1</v>
      </c>
      <c r="K701" s="16">
        <v>10</v>
      </c>
      <c r="L701" s="16">
        <v>36</v>
      </c>
      <c r="M701" s="16">
        <v>0</v>
      </c>
      <c r="N701" s="16">
        <v>0</v>
      </c>
      <c r="O701" s="16">
        <v>0</v>
      </c>
      <c r="P701" s="16">
        <v>0</v>
      </c>
      <c r="Q701" s="16">
        <v>0</v>
      </c>
      <c r="R701" s="16">
        <v>32</v>
      </c>
      <c r="S701" s="16">
        <v>44</v>
      </c>
      <c r="T701" s="16">
        <v>106</v>
      </c>
      <c r="U701" s="16">
        <v>0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4" t="s">
        <v>96</v>
      </c>
      <c r="AB701" s="14" t="s">
        <v>96</v>
      </c>
      <c r="AC701" s="15"/>
      <c r="AD701" s="15"/>
      <c r="AE701" s="15"/>
      <c r="AF701" s="15"/>
      <c r="AG701" s="15"/>
      <c r="AH701" s="15"/>
      <c r="AI701" s="14" t="s">
        <v>96</v>
      </c>
      <c r="AJ701" s="16"/>
      <c r="AK701" s="17">
        <v>0</v>
      </c>
      <c r="AL701" s="17">
        <v>1</v>
      </c>
      <c r="AM701" s="17">
        <v>0</v>
      </c>
      <c r="AN701" s="17">
        <v>0</v>
      </c>
      <c r="AO701" s="17">
        <v>0</v>
      </c>
      <c r="AP701" s="17">
        <v>0</v>
      </c>
      <c r="AQ701" s="17">
        <v>0</v>
      </c>
      <c r="AR701" s="17">
        <v>0</v>
      </c>
      <c r="AS701" s="17">
        <v>0</v>
      </c>
      <c r="AT701" s="17">
        <v>0</v>
      </c>
      <c r="AU701" s="16">
        <v>100</v>
      </c>
      <c r="AV701" s="16">
        <v>0</v>
      </c>
      <c r="AW701" s="16">
        <v>0</v>
      </c>
      <c r="AX701" s="16">
        <v>100</v>
      </c>
      <c r="AY701" s="16">
        <v>0</v>
      </c>
      <c r="AZ701" s="16">
        <v>0</v>
      </c>
      <c r="BA701" s="16">
        <v>0</v>
      </c>
      <c r="BB701" s="16">
        <v>0</v>
      </c>
      <c r="BC701" s="16">
        <v>0</v>
      </c>
      <c r="BD701" s="16">
        <v>100</v>
      </c>
      <c r="BE701" s="16">
        <v>100</v>
      </c>
      <c r="BF701" s="16">
        <v>100</v>
      </c>
      <c r="BG701" s="16">
        <v>100</v>
      </c>
      <c r="BH701" s="16">
        <v>100</v>
      </c>
      <c r="BI701" s="16">
        <v>20</v>
      </c>
      <c r="BJ701" s="16">
        <v>0</v>
      </c>
      <c r="BK701" s="16">
        <v>0</v>
      </c>
      <c r="BL701" s="16">
        <v>100</v>
      </c>
      <c r="BM701" s="16">
        <v>70</v>
      </c>
      <c r="BN701" s="16">
        <v>2</v>
      </c>
      <c r="BO701" s="16" t="s">
        <v>96</v>
      </c>
      <c r="BP701" s="16" t="s">
        <v>96</v>
      </c>
      <c r="BQ701" s="16">
        <v>5</v>
      </c>
      <c r="BR701" s="14" t="s">
        <v>96</v>
      </c>
      <c r="BS701" s="14" t="s">
        <v>97</v>
      </c>
      <c r="BT701" s="14" t="s">
        <v>97</v>
      </c>
      <c r="BU701" s="14" t="s">
        <v>96</v>
      </c>
      <c r="BV701" s="14" t="s">
        <v>97</v>
      </c>
      <c r="BW701" s="16">
        <v>0</v>
      </c>
      <c r="BX701" s="16">
        <v>0</v>
      </c>
      <c r="BY701" s="16">
        <v>2</v>
      </c>
      <c r="BZ701" s="16">
        <v>2</v>
      </c>
      <c r="CA701" s="16">
        <v>7</v>
      </c>
      <c r="CB701" s="14" t="s">
        <v>98</v>
      </c>
      <c r="CC701" s="14" t="s">
        <v>98</v>
      </c>
      <c r="CD701" s="14" t="s">
        <v>96</v>
      </c>
      <c r="CE701" s="14" t="s">
        <v>97</v>
      </c>
      <c r="CF701" s="14" t="s">
        <v>96</v>
      </c>
      <c r="CG701" s="14" t="s">
        <v>96</v>
      </c>
      <c r="CH701" s="14" t="s">
        <v>96</v>
      </c>
      <c r="CI701" s="14" t="s">
        <v>97</v>
      </c>
      <c r="CJ701" s="16">
        <v>7</v>
      </c>
      <c r="CK701" s="16">
        <v>7</v>
      </c>
      <c r="CL701" s="16">
        <v>7</v>
      </c>
      <c r="CM701" s="16">
        <v>0</v>
      </c>
      <c r="CN701" s="16">
        <v>16</v>
      </c>
      <c r="CO701" s="16">
        <v>0</v>
      </c>
    </row>
    <row r="702" spans="1:404" x14ac:dyDescent="0.3">
      <c r="A702" s="13" t="s">
        <v>1003</v>
      </c>
      <c r="B702" s="13" t="s">
        <v>1004</v>
      </c>
      <c r="C702" s="13" t="s">
        <v>1020</v>
      </c>
      <c r="D702" s="13" t="s">
        <v>110</v>
      </c>
      <c r="E702" s="14" t="s">
        <v>104</v>
      </c>
      <c r="F702" s="16">
        <v>729</v>
      </c>
      <c r="G702" s="5">
        <v>125</v>
      </c>
      <c r="H702" s="16">
        <v>1</v>
      </c>
      <c r="I702" s="16">
        <v>18</v>
      </c>
      <c r="J702" s="16">
        <v>19</v>
      </c>
      <c r="K702" s="16">
        <v>3</v>
      </c>
      <c r="L702" s="16">
        <v>0</v>
      </c>
      <c r="M702" s="16">
        <v>4</v>
      </c>
      <c r="N702" s="16">
        <v>79</v>
      </c>
      <c r="O702" s="16">
        <v>0</v>
      </c>
      <c r="P702" s="16">
        <v>2</v>
      </c>
      <c r="Q702" s="16">
        <v>110</v>
      </c>
      <c r="R702" s="16">
        <v>100</v>
      </c>
      <c r="S702" s="16">
        <v>0</v>
      </c>
      <c r="T702" s="16">
        <v>0</v>
      </c>
      <c r="U702" s="16">
        <v>17</v>
      </c>
      <c r="V702" s="16">
        <v>472</v>
      </c>
      <c r="W702" s="16">
        <v>0</v>
      </c>
      <c r="X702" s="16">
        <v>30</v>
      </c>
      <c r="Y702" s="16">
        <v>12</v>
      </c>
      <c r="Z702" s="24">
        <v>110</v>
      </c>
      <c r="AA702" s="14" t="s">
        <v>96</v>
      </c>
      <c r="AB702" s="14" t="s">
        <v>97</v>
      </c>
      <c r="AC702" s="14" t="s">
        <v>96</v>
      </c>
      <c r="AD702" s="15"/>
      <c r="AE702" s="15"/>
      <c r="AF702" s="15"/>
      <c r="AG702" s="15"/>
      <c r="AH702" s="14" t="s">
        <v>96</v>
      </c>
      <c r="AI702" s="15"/>
      <c r="AJ702" s="16">
        <v>300</v>
      </c>
      <c r="AK702" s="17">
        <v>0.10000000000000002</v>
      </c>
      <c r="AL702" s="17">
        <v>0.70000000000000007</v>
      </c>
      <c r="AM702" s="17">
        <v>0.01</v>
      </c>
      <c r="AN702" s="17">
        <v>9.0000000000000011E-2</v>
      </c>
      <c r="AO702" s="17">
        <v>0</v>
      </c>
      <c r="AP702" s="17">
        <v>0</v>
      </c>
      <c r="AQ702" s="17">
        <v>0</v>
      </c>
      <c r="AR702" s="17">
        <v>0.10000000000000002</v>
      </c>
      <c r="AS702" s="17">
        <v>0</v>
      </c>
      <c r="AT702" s="17">
        <v>0</v>
      </c>
      <c r="AU702" s="16">
        <v>10</v>
      </c>
      <c r="AV702" s="16">
        <v>10</v>
      </c>
      <c r="AW702" s="16">
        <v>1</v>
      </c>
      <c r="AX702" s="16">
        <v>89</v>
      </c>
      <c r="AY702" s="24">
        <v>0</v>
      </c>
      <c r="AZ702" s="16">
        <v>0</v>
      </c>
      <c r="BA702" s="16">
        <v>0</v>
      </c>
      <c r="BB702" s="16">
        <v>10</v>
      </c>
      <c r="BC702" s="16">
        <v>0</v>
      </c>
      <c r="BD702" s="16">
        <v>90</v>
      </c>
      <c r="BE702" s="24">
        <v>70</v>
      </c>
      <c r="BF702" s="16">
        <v>70</v>
      </c>
      <c r="BG702" s="16">
        <v>100</v>
      </c>
      <c r="BH702" s="16">
        <v>0</v>
      </c>
      <c r="BI702" s="16">
        <v>0</v>
      </c>
      <c r="BJ702" s="16">
        <v>0</v>
      </c>
      <c r="BK702" s="16">
        <v>0</v>
      </c>
      <c r="BL702" s="16">
        <v>100</v>
      </c>
      <c r="BM702" s="16">
        <v>50</v>
      </c>
      <c r="BN702" s="16">
        <v>2</v>
      </c>
      <c r="BO702" s="16" t="s">
        <v>96</v>
      </c>
      <c r="BP702" s="16" t="s">
        <v>96</v>
      </c>
      <c r="BQ702" s="16">
        <v>6</v>
      </c>
      <c r="BR702" s="14" t="s">
        <v>97</v>
      </c>
      <c r="BS702" s="14" t="s">
        <v>97</v>
      </c>
      <c r="BT702" s="14" t="s">
        <v>97</v>
      </c>
      <c r="BU702" s="14" t="s">
        <v>97</v>
      </c>
      <c r="BV702" s="14" t="s">
        <v>96</v>
      </c>
      <c r="BW702" s="16">
        <v>1</v>
      </c>
      <c r="BX702" s="16">
        <v>1</v>
      </c>
      <c r="BY702" s="16">
        <v>4</v>
      </c>
      <c r="BZ702" s="16">
        <v>22</v>
      </c>
      <c r="CA702" s="16">
        <v>22</v>
      </c>
      <c r="CB702" s="14" t="s">
        <v>98</v>
      </c>
      <c r="CC702" s="14" t="s">
        <v>98</v>
      </c>
      <c r="CD702" s="14" t="s">
        <v>96</v>
      </c>
      <c r="CE702" s="14" t="s">
        <v>96</v>
      </c>
      <c r="CF702" s="14" t="s">
        <v>96</v>
      </c>
      <c r="CG702" s="14" t="s">
        <v>97</v>
      </c>
      <c r="CH702" s="14" t="s">
        <v>97</v>
      </c>
      <c r="CI702" s="14" t="s">
        <v>97</v>
      </c>
      <c r="CJ702" s="16">
        <v>12</v>
      </c>
      <c r="CK702" s="16">
        <v>12</v>
      </c>
      <c r="CL702" s="16">
        <v>22</v>
      </c>
      <c r="CM702" s="16">
        <v>0</v>
      </c>
      <c r="CN702" s="16">
        <v>22</v>
      </c>
      <c r="CO702" s="16">
        <v>0</v>
      </c>
    </row>
    <row r="703" spans="1:404" x14ac:dyDescent="0.3">
      <c r="A703" s="13" t="s">
        <v>1003</v>
      </c>
      <c r="B703" s="13" t="s">
        <v>1004</v>
      </c>
      <c r="C703" s="13" t="s">
        <v>1021</v>
      </c>
      <c r="D703" s="13" t="s">
        <v>1022</v>
      </c>
      <c r="E703" s="14" t="s">
        <v>95</v>
      </c>
      <c r="F703" s="24">
        <v>245</v>
      </c>
      <c r="G703" s="5">
        <v>27</v>
      </c>
      <c r="H703" s="16">
        <v>2</v>
      </c>
      <c r="I703" s="16">
        <v>19</v>
      </c>
      <c r="J703" s="16">
        <v>1</v>
      </c>
      <c r="K703" s="16">
        <v>0</v>
      </c>
      <c r="L703" s="16">
        <v>0</v>
      </c>
      <c r="M703" s="16">
        <v>3</v>
      </c>
      <c r="N703" s="16">
        <v>4</v>
      </c>
      <c r="O703" s="16">
        <v>0</v>
      </c>
      <c r="P703" s="16">
        <v>0</v>
      </c>
      <c r="Q703" s="16">
        <v>170</v>
      </c>
      <c r="R703" s="16">
        <v>6</v>
      </c>
      <c r="S703" s="16">
        <v>0</v>
      </c>
      <c r="T703" s="16">
        <v>0</v>
      </c>
      <c r="U703" s="16">
        <v>10</v>
      </c>
      <c r="V703" s="16">
        <v>59</v>
      </c>
      <c r="W703" s="16">
        <v>0</v>
      </c>
      <c r="X703" s="16">
        <v>0</v>
      </c>
      <c r="Y703" s="16">
        <v>19</v>
      </c>
      <c r="Z703" s="16">
        <v>170</v>
      </c>
      <c r="AA703" s="14" t="s">
        <v>96</v>
      </c>
      <c r="AB703" s="14" t="s">
        <v>97</v>
      </c>
      <c r="AC703" s="14" t="s">
        <v>96</v>
      </c>
      <c r="AD703" s="15"/>
      <c r="AE703" s="15"/>
      <c r="AF703" s="15"/>
      <c r="AG703" s="15"/>
      <c r="AH703" s="15"/>
      <c r="AI703" s="15"/>
      <c r="AJ703" s="16"/>
      <c r="AK703" s="17">
        <v>0.01</v>
      </c>
      <c r="AL703" s="17">
        <v>0.8</v>
      </c>
      <c r="AM703" s="17">
        <v>0</v>
      </c>
      <c r="AN703" s="17">
        <v>0.19</v>
      </c>
      <c r="AO703" s="17">
        <v>0</v>
      </c>
      <c r="AP703" s="17">
        <v>0</v>
      </c>
      <c r="AQ703" s="17">
        <v>0</v>
      </c>
      <c r="AR703" s="17">
        <v>0</v>
      </c>
      <c r="AS703" s="17">
        <v>0</v>
      </c>
      <c r="AT703" s="17">
        <v>0</v>
      </c>
      <c r="AU703" s="16">
        <v>75</v>
      </c>
      <c r="AV703" s="16">
        <v>75</v>
      </c>
      <c r="AW703" s="16">
        <v>25</v>
      </c>
      <c r="AX703" s="16">
        <v>0</v>
      </c>
      <c r="AY703" s="16">
        <v>0</v>
      </c>
      <c r="AZ703" s="16">
        <v>0</v>
      </c>
      <c r="BA703" s="16">
        <v>0</v>
      </c>
      <c r="BB703" s="16">
        <v>0</v>
      </c>
      <c r="BC703" s="16">
        <v>66</v>
      </c>
      <c r="BD703" s="16">
        <v>34</v>
      </c>
      <c r="BE703" s="16">
        <v>100</v>
      </c>
      <c r="BF703" s="16">
        <v>0</v>
      </c>
      <c r="BG703" s="16">
        <v>100</v>
      </c>
      <c r="BH703" s="16">
        <v>0</v>
      </c>
      <c r="BI703" s="16">
        <v>0</v>
      </c>
      <c r="BJ703" s="16">
        <v>0</v>
      </c>
      <c r="BK703" s="16">
        <v>0</v>
      </c>
      <c r="BL703" s="16">
        <v>100</v>
      </c>
      <c r="BM703" s="16">
        <v>100</v>
      </c>
      <c r="BN703" s="16">
        <v>2</v>
      </c>
      <c r="BO703" s="16" t="s">
        <v>97</v>
      </c>
      <c r="BP703" s="16" t="s">
        <v>97</v>
      </c>
      <c r="BQ703" s="5" t="s">
        <v>98</v>
      </c>
      <c r="BR703" s="14" t="s">
        <v>96</v>
      </c>
      <c r="BS703" s="14" t="s">
        <v>97</v>
      </c>
      <c r="BT703" s="14" t="s">
        <v>97</v>
      </c>
      <c r="BU703" s="14" t="s">
        <v>97</v>
      </c>
      <c r="BV703" s="14" t="s">
        <v>96</v>
      </c>
      <c r="BW703" s="16">
        <v>1</v>
      </c>
      <c r="BX703" s="16">
        <v>1</v>
      </c>
      <c r="BY703" s="16">
        <v>3</v>
      </c>
      <c r="BZ703" s="16">
        <v>0</v>
      </c>
      <c r="CA703" s="16">
        <v>22</v>
      </c>
      <c r="CB703" s="14" t="s">
        <v>98</v>
      </c>
      <c r="CC703" s="14" t="s">
        <v>98</v>
      </c>
      <c r="CD703" s="14" t="s">
        <v>96</v>
      </c>
      <c r="CE703" s="14" t="s">
        <v>97</v>
      </c>
      <c r="CF703" s="14" t="s">
        <v>97</v>
      </c>
      <c r="CG703" s="14" t="s">
        <v>96</v>
      </c>
      <c r="CH703" s="14" t="s">
        <v>97</v>
      </c>
      <c r="CI703" s="14" t="s">
        <v>97</v>
      </c>
      <c r="CJ703" s="16">
        <v>7</v>
      </c>
      <c r="CK703" s="16">
        <v>7</v>
      </c>
      <c r="CL703" s="16">
        <v>22</v>
      </c>
      <c r="CM703" s="16">
        <v>0</v>
      </c>
      <c r="CN703" s="16">
        <v>22</v>
      </c>
      <c r="CO703" s="16">
        <v>0</v>
      </c>
    </row>
    <row r="704" spans="1:404" x14ac:dyDescent="0.3">
      <c r="A704" s="13" t="s">
        <v>1003</v>
      </c>
      <c r="B704" s="13" t="s">
        <v>1004</v>
      </c>
      <c r="C704" s="13" t="s">
        <v>1023</v>
      </c>
      <c r="D704" s="13" t="s">
        <v>110</v>
      </c>
      <c r="E704" s="14" t="s">
        <v>95</v>
      </c>
      <c r="F704" s="16">
        <v>446</v>
      </c>
      <c r="G704" s="5">
        <v>59</v>
      </c>
      <c r="H704" s="16">
        <v>0</v>
      </c>
      <c r="I704" s="16">
        <v>0</v>
      </c>
      <c r="J704" s="16">
        <v>8</v>
      </c>
      <c r="K704" s="16">
        <v>0</v>
      </c>
      <c r="L704" s="16">
        <v>15</v>
      </c>
      <c r="M704" s="16">
        <v>0</v>
      </c>
      <c r="N704" s="16">
        <v>36</v>
      </c>
      <c r="O704" s="16">
        <v>0</v>
      </c>
      <c r="P704" s="16">
        <v>0</v>
      </c>
      <c r="Q704" s="16">
        <v>0</v>
      </c>
      <c r="R704" s="16">
        <v>40</v>
      </c>
      <c r="S704" s="16">
        <v>0</v>
      </c>
      <c r="T704" s="16">
        <v>195</v>
      </c>
      <c r="U704" s="16">
        <v>0</v>
      </c>
      <c r="V704" s="16">
        <v>211</v>
      </c>
      <c r="W704" s="16">
        <v>0</v>
      </c>
      <c r="X704" s="16">
        <v>0</v>
      </c>
      <c r="Y704" s="16">
        <v>0</v>
      </c>
      <c r="Z704" s="14">
        <v>0</v>
      </c>
      <c r="AA704" s="14" t="s">
        <v>96</v>
      </c>
      <c r="AB704" s="14" t="s">
        <v>97</v>
      </c>
      <c r="AC704" s="15"/>
      <c r="AD704" s="15"/>
      <c r="AE704" s="15"/>
      <c r="AF704" s="15"/>
      <c r="AG704" s="15"/>
      <c r="AH704" s="15"/>
      <c r="AI704" s="14" t="s">
        <v>96</v>
      </c>
      <c r="AJ704" s="16"/>
      <c r="AK704" s="17">
        <v>0.1</v>
      </c>
      <c r="AL704" s="17">
        <v>0.05</v>
      </c>
      <c r="AM704" s="17">
        <v>0.6</v>
      </c>
      <c r="AN704" s="17">
        <v>0.05</v>
      </c>
      <c r="AO704" s="17">
        <v>0</v>
      </c>
      <c r="AP704" s="17">
        <v>0.2</v>
      </c>
      <c r="AQ704" s="17">
        <v>0</v>
      </c>
      <c r="AR704" s="17">
        <v>0</v>
      </c>
      <c r="AS704" s="17">
        <v>0</v>
      </c>
      <c r="AT704" s="17">
        <v>0</v>
      </c>
      <c r="AU704" s="16">
        <v>100</v>
      </c>
      <c r="AV704" s="16">
        <v>80</v>
      </c>
      <c r="AW704" s="16">
        <v>10</v>
      </c>
      <c r="AX704" s="16">
        <v>0</v>
      </c>
      <c r="AY704" s="16">
        <v>10</v>
      </c>
      <c r="AZ704" s="16">
        <v>0</v>
      </c>
      <c r="BA704" s="16">
        <v>0</v>
      </c>
      <c r="BB704" s="16">
        <v>0</v>
      </c>
      <c r="BC704" s="16">
        <v>0</v>
      </c>
      <c r="BD704" s="16">
        <v>100</v>
      </c>
      <c r="BE704" s="16">
        <v>100</v>
      </c>
      <c r="BF704" s="16">
        <v>100</v>
      </c>
      <c r="BG704" s="16">
        <v>100</v>
      </c>
      <c r="BH704" s="16">
        <v>0</v>
      </c>
      <c r="BI704" s="16">
        <v>0</v>
      </c>
      <c r="BJ704" s="16">
        <v>0</v>
      </c>
      <c r="BK704" s="16">
        <v>0</v>
      </c>
      <c r="BL704" s="16">
        <v>100</v>
      </c>
      <c r="BM704" s="16">
        <v>100</v>
      </c>
      <c r="BN704" s="16">
        <v>2</v>
      </c>
      <c r="BO704" s="16" t="s">
        <v>96</v>
      </c>
      <c r="BP704" s="16" t="s">
        <v>96</v>
      </c>
      <c r="BQ704" s="16">
        <v>2</v>
      </c>
      <c r="BR704" s="14" t="s">
        <v>97</v>
      </c>
      <c r="BS704" s="14" t="s">
        <v>97</v>
      </c>
      <c r="BT704" s="14" t="s">
        <v>97</v>
      </c>
      <c r="BU704" s="14" t="s">
        <v>97</v>
      </c>
      <c r="BV704" s="14" t="s">
        <v>97</v>
      </c>
      <c r="BW704" s="16">
        <v>1</v>
      </c>
      <c r="BX704" s="16">
        <v>1</v>
      </c>
      <c r="BY704" s="16">
        <v>1</v>
      </c>
      <c r="BZ704" s="16">
        <v>17</v>
      </c>
      <c r="CA704" s="16">
        <v>20</v>
      </c>
      <c r="CB704" s="14" t="s">
        <v>98</v>
      </c>
      <c r="CC704" s="14" t="s">
        <v>98</v>
      </c>
      <c r="CD704" s="14" t="s">
        <v>98</v>
      </c>
      <c r="CE704" s="14" t="s">
        <v>96</v>
      </c>
      <c r="CF704" s="14" t="s">
        <v>96</v>
      </c>
      <c r="CG704" s="14" t="s">
        <v>96</v>
      </c>
      <c r="CH704" s="14" t="s">
        <v>97</v>
      </c>
      <c r="CI704" s="15" t="s">
        <v>97</v>
      </c>
      <c r="CJ704" s="16">
        <v>6</v>
      </c>
      <c r="CK704" s="16">
        <v>6</v>
      </c>
      <c r="CL704" s="16">
        <v>20</v>
      </c>
      <c r="CM704" s="16">
        <v>0</v>
      </c>
      <c r="CN704" s="16">
        <v>20</v>
      </c>
      <c r="CO704" s="16">
        <v>0</v>
      </c>
    </row>
    <row r="705" spans="1:403" x14ac:dyDescent="0.3">
      <c r="A705" s="13" t="s">
        <v>1003</v>
      </c>
      <c r="B705" s="13" t="s">
        <v>1004</v>
      </c>
      <c r="C705" s="13" t="s">
        <v>1024</v>
      </c>
      <c r="D705" s="13" t="s">
        <v>110</v>
      </c>
      <c r="E705" s="14" t="s">
        <v>104</v>
      </c>
      <c r="F705" s="14">
        <v>239</v>
      </c>
      <c r="G705" s="5">
        <v>13</v>
      </c>
      <c r="H705" s="14">
        <v>0</v>
      </c>
      <c r="I705" s="14">
        <v>0</v>
      </c>
      <c r="J705" s="14">
        <v>3</v>
      </c>
      <c r="K705" s="14">
        <v>0</v>
      </c>
      <c r="L705" s="14">
        <v>0</v>
      </c>
      <c r="M705" s="14">
        <v>0</v>
      </c>
      <c r="N705" s="14">
        <v>10</v>
      </c>
      <c r="O705" s="14">
        <v>0</v>
      </c>
      <c r="P705" s="14">
        <v>0</v>
      </c>
      <c r="Q705" s="16">
        <v>0</v>
      </c>
      <c r="R705" s="14">
        <v>32</v>
      </c>
      <c r="S705" s="14">
        <v>0</v>
      </c>
      <c r="T705" s="14">
        <v>0</v>
      </c>
      <c r="U705" s="14">
        <v>0</v>
      </c>
      <c r="V705" s="14">
        <v>207</v>
      </c>
      <c r="W705" s="14">
        <v>0</v>
      </c>
      <c r="X705" s="14">
        <v>0</v>
      </c>
      <c r="Y705" s="14">
        <v>0</v>
      </c>
      <c r="Z705" s="14">
        <v>0</v>
      </c>
      <c r="AA705" s="14" t="s">
        <v>96</v>
      </c>
      <c r="AB705" s="14" t="s">
        <v>97</v>
      </c>
      <c r="AC705" s="14"/>
      <c r="AD705" s="14"/>
      <c r="AE705" s="14" t="s">
        <v>96</v>
      </c>
      <c r="AF705" s="14"/>
      <c r="AG705" s="14"/>
      <c r="AH705" s="14"/>
      <c r="AI705" s="14" t="s">
        <v>96</v>
      </c>
      <c r="AJ705" s="16">
        <v>120</v>
      </c>
      <c r="AK705" s="17">
        <v>0</v>
      </c>
      <c r="AL705" s="17">
        <v>1</v>
      </c>
      <c r="AM705" s="17">
        <v>0</v>
      </c>
      <c r="AN705" s="17">
        <v>0</v>
      </c>
      <c r="AO705" s="17">
        <v>0</v>
      </c>
      <c r="AP705" s="17">
        <v>0</v>
      </c>
      <c r="AQ705" s="17">
        <v>0</v>
      </c>
      <c r="AR705" s="17">
        <v>0</v>
      </c>
      <c r="AS705" s="17">
        <v>0</v>
      </c>
      <c r="AT705" s="17">
        <v>0</v>
      </c>
      <c r="AU705" s="16">
        <v>0</v>
      </c>
      <c r="AV705" s="16">
        <v>0</v>
      </c>
      <c r="AW705" s="16">
        <v>100</v>
      </c>
      <c r="AX705" s="16">
        <v>0</v>
      </c>
      <c r="AY705" s="16">
        <v>0</v>
      </c>
      <c r="AZ705" s="16">
        <v>0</v>
      </c>
      <c r="BA705" s="16">
        <v>0</v>
      </c>
      <c r="BB705" s="16">
        <v>0</v>
      </c>
      <c r="BC705" s="16">
        <v>0</v>
      </c>
      <c r="BD705" s="16">
        <v>100</v>
      </c>
      <c r="BE705" s="16">
        <v>100</v>
      </c>
      <c r="BF705" s="16">
        <v>100</v>
      </c>
      <c r="BG705" s="16">
        <v>100</v>
      </c>
      <c r="BH705" s="16">
        <v>100</v>
      </c>
      <c r="BI705" s="16">
        <v>0</v>
      </c>
      <c r="BJ705" s="16">
        <v>0</v>
      </c>
      <c r="BK705" s="16">
        <v>0</v>
      </c>
      <c r="BL705" s="16">
        <v>100</v>
      </c>
      <c r="BM705" s="16">
        <v>10</v>
      </c>
      <c r="BN705" s="16">
        <v>2</v>
      </c>
      <c r="BO705" s="16" t="s">
        <v>96</v>
      </c>
      <c r="BP705" s="16" t="s">
        <v>96</v>
      </c>
      <c r="BQ705" s="16">
        <v>12</v>
      </c>
      <c r="BR705" s="14" t="s">
        <v>97</v>
      </c>
      <c r="BS705" s="14" t="s">
        <v>97</v>
      </c>
      <c r="BT705" s="14" t="s">
        <v>97</v>
      </c>
      <c r="BU705" s="14" t="s">
        <v>97</v>
      </c>
      <c r="BV705" s="14" t="s">
        <v>97</v>
      </c>
      <c r="BW705" s="16">
        <v>0.5</v>
      </c>
      <c r="BX705" s="16">
        <v>0.5</v>
      </c>
      <c r="BY705" s="16">
        <v>1</v>
      </c>
      <c r="BZ705" s="16">
        <v>9</v>
      </c>
      <c r="CA705" s="16">
        <v>9</v>
      </c>
      <c r="CB705" s="14" t="s">
        <v>98</v>
      </c>
      <c r="CC705" s="14" t="s">
        <v>98</v>
      </c>
      <c r="CD705" s="14" t="s">
        <v>98</v>
      </c>
      <c r="CE705" s="14" t="s">
        <v>98</v>
      </c>
      <c r="CF705" s="14" t="s">
        <v>96</v>
      </c>
      <c r="CG705" s="14" t="s">
        <v>96</v>
      </c>
      <c r="CH705" s="14" t="s">
        <v>96</v>
      </c>
      <c r="CI705" s="14" t="s">
        <v>97</v>
      </c>
      <c r="CJ705" s="16">
        <v>9</v>
      </c>
      <c r="CK705" s="16">
        <v>9</v>
      </c>
      <c r="CL705" s="16">
        <v>9</v>
      </c>
      <c r="CM705" s="16">
        <v>0.5</v>
      </c>
      <c r="CN705" s="16">
        <v>25</v>
      </c>
      <c r="CO705" s="16">
        <v>0.5</v>
      </c>
    </row>
    <row r="706" spans="1:403" x14ac:dyDescent="0.3">
      <c r="A706" s="13" t="s">
        <v>1003</v>
      </c>
      <c r="B706" s="13" t="s">
        <v>1004</v>
      </c>
      <c r="C706" s="13" t="s">
        <v>1025</v>
      </c>
      <c r="D706" s="13" t="s">
        <v>110</v>
      </c>
      <c r="E706" s="14" t="s">
        <v>104</v>
      </c>
      <c r="F706" s="16">
        <v>240</v>
      </c>
      <c r="G706" s="5">
        <v>37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37</v>
      </c>
      <c r="O706" s="16">
        <v>0</v>
      </c>
      <c r="P706" s="16">
        <v>0</v>
      </c>
      <c r="Q706" s="16">
        <v>0</v>
      </c>
      <c r="R706" s="16">
        <v>0</v>
      </c>
      <c r="S706" s="16">
        <v>0</v>
      </c>
      <c r="T706" s="16">
        <v>0</v>
      </c>
      <c r="U706" s="16">
        <v>0</v>
      </c>
      <c r="V706" s="16">
        <v>240</v>
      </c>
      <c r="W706" s="16">
        <v>0</v>
      </c>
      <c r="X706" s="16">
        <v>0</v>
      </c>
      <c r="Y706" s="16">
        <v>0</v>
      </c>
      <c r="Z706" s="16">
        <v>0</v>
      </c>
      <c r="AA706" s="14" t="s">
        <v>96</v>
      </c>
      <c r="AB706" s="14" t="s">
        <v>97</v>
      </c>
      <c r="AC706" s="15"/>
      <c r="AD706" s="15"/>
      <c r="AE706" s="19" t="s">
        <v>96</v>
      </c>
      <c r="AF706" s="15"/>
      <c r="AG706" s="15"/>
      <c r="AH706" s="14" t="s">
        <v>96</v>
      </c>
      <c r="AI706" s="15"/>
      <c r="AJ706" s="16">
        <v>500</v>
      </c>
      <c r="AK706" s="17">
        <v>0</v>
      </c>
      <c r="AL706" s="17">
        <v>0</v>
      </c>
      <c r="AM706" s="17">
        <v>0</v>
      </c>
      <c r="AN706" s="17">
        <v>0</v>
      </c>
      <c r="AO706" s="17">
        <v>0</v>
      </c>
      <c r="AP706" s="17">
        <v>1</v>
      </c>
      <c r="AQ706" s="17">
        <v>0</v>
      </c>
      <c r="AR706" s="17">
        <v>0</v>
      </c>
      <c r="AS706" s="17">
        <v>0</v>
      </c>
      <c r="AT706" s="17">
        <v>0</v>
      </c>
      <c r="AU706" s="16">
        <v>100</v>
      </c>
      <c r="AV706" s="16">
        <v>0</v>
      </c>
      <c r="AW706" s="16">
        <v>0</v>
      </c>
      <c r="AX706" s="16">
        <v>100</v>
      </c>
      <c r="AY706" s="16">
        <v>0</v>
      </c>
      <c r="AZ706" s="16">
        <v>0</v>
      </c>
      <c r="BA706" s="16">
        <v>0</v>
      </c>
      <c r="BB706" s="16">
        <v>0</v>
      </c>
      <c r="BC706" s="16">
        <v>0</v>
      </c>
      <c r="BD706" s="16">
        <v>100</v>
      </c>
      <c r="BE706" s="16">
        <v>100</v>
      </c>
      <c r="BF706" s="16">
        <v>50</v>
      </c>
      <c r="BG706" s="16">
        <v>100</v>
      </c>
      <c r="BH706" s="16">
        <v>0</v>
      </c>
      <c r="BI706" s="16">
        <v>0</v>
      </c>
      <c r="BJ706" s="16">
        <v>0</v>
      </c>
      <c r="BK706" s="16">
        <v>0</v>
      </c>
      <c r="BL706" s="16">
        <v>100</v>
      </c>
      <c r="BM706" s="16">
        <v>0</v>
      </c>
      <c r="BN706" s="5" t="s">
        <v>98</v>
      </c>
      <c r="BO706" s="16" t="s">
        <v>97</v>
      </c>
      <c r="BP706" s="16" t="s">
        <v>96</v>
      </c>
      <c r="BQ706" s="16">
        <v>1</v>
      </c>
      <c r="BR706" s="14" t="s">
        <v>96</v>
      </c>
      <c r="BS706" s="14" t="s">
        <v>97</v>
      </c>
      <c r="BT706" s="14" t="s">
        <v>97</v>
      </c>
      <c r="BU706" s="14" t="s">
        <v>97</v>
      </c>
      <c r="BV706" s="14" t="s">
        <v>97</v>
      </c>
      <c r="BW706" s="16">
        <v>1</v>
      </c>
      <c r="BX706" s="16">
        <v>1</v>
      </c>
      <c r="BY706" s="16">
        <v>5</v>
      </c>
      <c r="BZ706" s="16">
        <v>15</v>
      </c>
      <c r="CA706" s="16">
        <v>15</v>
      </c>
      <c r="CB706" s="14" t="s">
        <v>98</v>
      </c>
      <c r="CC706" s="14" t="s">
        <v>98</v>
      </c>
      <c r="CD706" s="14" t="s">
        <v>96</v>
      </c>
      <c r="CE706" s="14" t="s">
        <v>96</v>
      </c>
      <c r="CF706" s="14" t="s">
        <v>96</v>
      </c>
      <c r="CG706" s="14" t="s">
        <v>96</v>
      </c>
      <c r="CH706" s="14" t="s">
        <v>97</v>
      </c>
      <c r="CI706" s="14" t="s">
        <v>97</v>
      </c>
      <c r="CJ706" s="16">
        <v>5</v>
      </c>
      <c r="CK706" s="16">
        <v>5</v>
      </c>
      <c r="CL706" s="16">
        <v>15</v>
      </c>
      <c r="CM706" s="16">
        <v>0</v>
      </c>
      <c r="CN706" s="16">
        <v>15</v>
      </c>
      <c r="CO706" s="16">
        <v>1</v>
      </c>
    </row>
    <row r="707" spans="1:403" x14ac:dyDescent="0.3">
      <c r="A707" s="2" t="s">
        <v>1003</v>
      </c>
      <c r="B707" s="2" t="s">
        <v>1004</v>
      </c>
      <c r="C707" s="2" t="s">
        <v>1662</v>
      </c>
      <c r="D707" s="6" t="s">
        <v>1555</v>
      </c>
      <c r="E707" s="6" t="s">
        <v>102</v>
      </c>
      <c r="F707" s="6">
        <v>886</v>
      </c>
      <c r="G707" s="72">
        <f>113*97%</f>
        <v>109.61</v>
      </c>
      <c r="H707" s="6" t="s">
        <v>98</v>
      </c>
      <c r="I707" s="6" t="s">
        <v>98</v>
      </c>
      <c r="J707" s="6" t="s">
        <v>98</v>
      </c>
      <c r="K707" s="6" t="s">
        <v>98</v>
      </c>
      <c r="L707" s="6" t="s">
        <v>98</v>
      </c>
      <c r="M707" s="6" t="s">
        <v>98</v>
      </c>
      <c r="N707" s="6" t="s">
        <v>98</v>
      </c>
      <c r="O707" s="6" t="s">
        <v>98</v>
      </c>
      <c r="P707" s="6" t="s">
        <v>98</v>
      </c>
      <c r="Q707" s="6" t="s">
        <v>98</v>
      </c>
      <c r="R707" s="6" t="s">
        <v>98</v>
      </c>
      <c r="S707" s="6" t="s">
        <v>98</v>
      </c>
      <c r="T707" s="6" t="s">
        <v>98</v>
      </c>
      <c r="U707" s="6" t="s">
        <v>98</v>
      </c>
      <c r="V707" s="6" t="s">
        <v>98</v>
      </c>
      <c r="W707" s="6" t="s">
        <v>98</v>
      </c>
      <c r="X707" s="6" t="s">
        <v>98</v>
      </c>
      <c r="Y707" s="6">
        <v>24</v>
      </c>
      <c r="Z707" s="6">
        <v>211</v>
      </c>
      <c r="AA707" s="6" t="s">
        <v>98</v>
      </c>
      <c r="AB707" s="6" t="s">
        <v>98</v>
      </c>
      <c r="AC707" s="7"/>
      <c r="AD707" s="7"/>
      <c r="AE707" s="7"/>
      <c r="AF707" s="7"/>
      <c r="AG707" s="7"/>
      <c r="AH707" s="7"/>
      <c r="AI707" s="6" t="s">
        <v>96</v>
      </c>
      <c r="AJ707" s="5"/>
      <c r="AK707" s="6" t="s">
        <v>98</v>
      </c>
      <c r="AL707" s="6" t="s">
        <v>98</v>
      </c>
      <c r="AM707" s="6" t="s">
        <v>98</v>
      </c>
      <c r="AN707" s="6" t="s">
        <v>98</v>
      </c>
      <c r="AO707" s="6" t="s">
        <v>98</v>
      </c>
      <c r="AP707" s="6" t="s">
        <v>98</v>
      </c>
      <c r="AQ707" s="6" t="s">
        <v>98</v>
      </c>
      <c r="AR707" s="6" t="s">
        <v>98</v>
      </c>
      <c r="AS707" s="6" t="s">
        <v>98</v>
      </c>
      <c r="AT707" s="6" t="s">
        <v>98</v>
      </c>
      <c r="AU707" s="6">
        <v>100</v>
      </c>
      <c r="AV707" s="6">
        <v>80</v>
      </c>
      <c r="AW707" s="6">
        <v>20</v>
      </c>
      <c r="AX707" s="6">
        <v>0</v>
      </c>
      <c r="AY707" s="6">
        <v>0</v>
      </c>
      <c r="AZ707" s="6">
        <v>0</v>
      </c>
      <c r="BA707" s="6">
        <v>0</v>
      </c>
      <c r="BB707" s="6">
        <v>40</v>
      </c>
      <c r="BC707" s="6">
        <v>0</v>
      </c>
      <c r="BD707" s="6">
        <v>60</v>
      </c>
      <c r="BE707" s="6">
        <v>100</v>
      </c>
      <c r="BF707" s="6">
        <v>100</v>
      </c>
      <c r="BG707" s="6">
        <v>100</v>
      </c>
      <c r="BH707" s="6">
        <v>0</v>
      </c>
      <c r="BI707" s="6">
        <v>0</v>
      </c>
      <c r="BJ707" s="6">
        <v>0</v>
      </c>
      <c r="BK707" s="6">
        <v>0</v>
      </c>
      <c r="BL707" s="6">
        <v>100</v>
      </c>
      <c r="BM707" s="6">
        <v>80</v>
      </c>
      <c r="BN707" s="6">
        <v>2</v>
      </c>
      <c r="BO707" s="6" t="s">
        <v>96</v>
      </c>
      <c r="BP707" s="6" t="s">
        <v>96</v>
      </c>
      <c r="BQ707" s="6">
        <v>2</v>
      </c>
      <c r="BR707" s="6" t="s">
        <v>97</v>
      </c>
      <c r="BS707" s="6" t="s">
        <v>97</v>
      </c>
      <c r="BT707" s="6" t="s">
        <v>97</v>
      </c>
      <c r="BU707" s="6" t="s">
        <v>96</v>
      </c>
      <c r="BV707" s="6" t="s">
        <v>96</v>
      </c>
      <c r="BW707" s="6">
        <v>0</v>
      </c>
      <c r="BX707" s="6">
        <v>0</v>
      </c>
      <c r="BY707" s="6">
        <v>3</v>
      </c>
      <c r="BZ707" s="6">
        <v>18</v>
      </c>
      <c r="CA707" s="6">
        <v>18</v>
      </c>
      <c r="CB707" s="6" t="s">
        <v>98</v>
      </c>
      <c r="CC707" s="6" t="s">
        <v>98</v>
      </c>
      <c r="CD707" s="6" t="s">
        <v>98</v>
      </c>
      <c r="CE707" s="6" t="s">
        <v>98</v>
      </c>
      <c r="CF707" s="6" t="s">
        <v>98</v>
      </c>
      <c r="CG707" s="6" t="s">
        <v>98</v>
      </c>
      <c r="CH707" s="6" t="s">
        <v>98</v>
      </c>
      <c r="CI707" s="6" t="s">
        <v>98</v>
      </c>
      <c r="CJ707" s="6">
        <v>3</v>
      </c>
      <c r="CK707" s="6">
        <v>3</v>
      </c>
      <c r="CL707" s="6">
        <v>20</v>
      </c>
      <c r="CM707" s="6">
        <v>1</v>
      </c>
      <c r="CN707" s="6">
        <v>20</v>
      </c>
      <c r="CO707" s="6">
        <v>0</v>
      </c>
      <c r="CP707" s="37"/>
      <c r="CQ707" s="37"/>
      <c r="CR707" s="37"/>
      <c r="CS707" s="37"/>
      <c r="CT707" s="37"/>
      <c r="CU707" s="37"/>
      <c r="CV707" s="37"/>
      <c r="CW707" s="37"/>
      <c r="CX707" s="37"/>
      <c r="CY707" s="37"/>
      <c r="CZ707" s="37"/>
      <c r="DA707" s="37"/>
      <c r="DB707" s="37"/>
      <c r="DC707" s="37"/>
      <c r="DD707" s="37"/>
      <c r="DE707" s="37"/>
      <c r="DF707" s="37"/>
      <c r="DG707" s="37"/>
      <c r="DH707" s="37"/>
      <c r="DI707" s="37"/>
      <c r="DJ707" s="37"/>
      <c r="DK707" s="37"/>
      <c r="DL707" s="37"/>
      <c r="DM707" s="37"/>
      <c r="DN707" s="37"/>
      <c r="DO707" s="37"/>
      <c r="DP707" s="37"/>
      <c r="DQ707" s="37"/>
      <c r="DR707" s="37"/>
      <c r="DS707" s="37"/>
      <c r="DT707" s="37"/>
      <c r="DU707" s="37"/>
      <c r="DV707" s="37"/>
      <c r="DW707" s="37"/>
      <c r="DX707" s="37"/>
      <c r="DY707" s="37"/>
      <c r="DZ707" s="37"/>
      <c r="EA707" s="37"/>
      <c r="EB707" s="37"/>
      <c r="EC707" s="37"/>
      <c r="ED707" s="37"/>
      <c r="EE707" s="37"/>
      <c r="EF707" s="37"/>
      <c r="EG707" s="37"/>
      <c r="EH707" s="37"/>
      <c r="EI707" s="37"/>
      <c r="EJ707" s="37"/>
      <c r="EK707" s="37"/>
      <c r="EL707" s="37"/>
      <c r="EM707" s="37"/>
      <c r="EN707" s="37"/>
      <c r="EO707" s="37"/>
      <c r="EP707" s="37"/>
      <c r="EQ707" s="37"/>
      <c r="ER707" s="37"/>
      <c r="ES707" s="37"/>
      <c r="ET707" s="37"/>
      <c r="EU707" s="37"/>
      <c r="EV707" s="37"/>
      <c r="EW707" s="37"/>
      <c r="EX707" s="37"/>
      <c r="EY707" s="37"/>
      <c r="EZ707" s="37"/>
      <c r="FA707" s="37"/>
      <c r="FB707" s="37"/>
      <c r="FC707" s="37"/>
      <c r="FD707" s="37"/>
      <c r="FE707" s="37"/>
      <c r="FF707" s="37"/>
      <c r="FG707" s="37"/>
      <c r="FH707" s="37"/>
      <c r="FI707" s="37"/>
      <c r="FJ707" s="37"/>
      <c r="FK707" s="37"/>
      <c r="FL707" s="37"/>
      <c r="FM707" s="37"/>
      <c r="FN707" s="37"/>
      <c r="FO707" s="37"/>
      <c r="FP707" s="37"/>
      <c r="FQ707" s="37"/>
      <c r="FR707" s="37"/>
      <c r="FS707" s="37"/>
      <c r="FT707" s="37"/>
      <c r="FU707" s="37"/>
      <c r="FV707" s="37"/>
      <c r="FW707" s="37"/>
      <c r="FX707" s="37"/>
      <c r="FY707" s="37"/>
      <c r="FZ707" s="37"/>
      <c r="GA707" s="37"/>
      <c r="GB707" s="37"/>
      <c r="GC707" s="37"/>
      <c r="GD707" s="37"/>
      <c r="GE707" s="37"/>
      <c r="GF707" s="37"/>
      <c r="GG707" s="37"/>
      <c r="GH707" s="37"/>
      <c r="GI707" s="37"/>
      <c r="GJ707" s="37"/>
      <c r="GK707" s="37"/>
      <c r="GL707" s="37"/>
      <c r="GM707" s="37"/>
      <c r="GN707" s="37"/>
      <c r="GO707" s="37"/>
      <c r="GP707" s="37"/>
      <c r="GQ707" s="37"/>
      <c r="GR707" s="37"/>
      <c r="GS707" s="37"/>
      <c r="GT707" s="37"/>
      <c r="GU707" s="37"/>
      <c r="GV707" s="37"/>
      <c r="GW707" s="37"/>
      <c r="GX707" s="37"/>
      <c r="GY707" s="37"/>
      <c r="GZ707" s="37"/>
      <c r="HA707" s="37"/>
      <c r="HB707" s="37"/>
      <c r="HC707" s="37"/>
      <c r="HD707" s="37"/>
      <c r="HE707" s="37"/>
      <c r="HF707" s="37"/>
      <c r="HG707" s="37"/>
      <c r="HH707" s="37"/>
      <c r="HI707" s="37"/>
      <c r="HJ707" s="37"/>
      <c r="HK707" s="37"/>
      <c r="HL707" s="37"/>
      <c r="HM707" s="37"/>
      <c r="HN707" s="37"/>
      <c r="HO707" s="37"/>
      <c r="HP707" s="37"/>
      <c r="HQ707" s="37"/>
      <c r="HR707" s="37"/>
      <c r="HS707" s="37"/>
      <c r="HT707" s="37"/>
      <c r="HU707" s="37"/>
      <c r="HV707" s="37"/>
      <c r="HW707" s="37"/>
      <c r="HX707" s="37"/>
      <c r="HY707" s="37"/>
      <c r="HZ707" s="37"/>
      <c r="IA707" s="37"/>
      <c r="IB707" s="37"/>
      <c r="IC707" s="37"/>
      <c r="ID707" s="37"/>
      <c r="IE707" s="37"/>
      <c r="IF707" s="37"/>
      <c r="IG707" s="37"/>
      <c r="IH707" s="37"/>
      <c r="II707" s="37"/>
      <c r="IJ707" s="37"/>
      <c r="IK707" s="37"/>
      <c r="IL707" s="37"/>
      <c r="IM707" s="37"/>
      <c r="IN707" s="37"/>
      <c r="IO707" s="37"/>
      <c r="IP707" s="37"/>
      <c r="IQ707" s="37"/>
      <c r="IR707" s="37"/>
      <c r="IS707" s="37"/>
      <c r="IT707" s="37"/>
      <c r="IU707" s="37"/>
      <c r="IV707" s="37"/>
      <c r="IW707" s="37"/>
      <c r="IX707" s="37"/>
      <c r="IY707" s="37"/>
      <c r="IZ707" s="37"/>
      <c r="JA707" s="37"/>
      <c r="JB707" s="37"/>
      <c r="JC707" s="37"/>
      <c r="JD707" s="37"/>
      <c r="JE707" s="37"/>
      <c r="JF707" s="37"/>
      <c r="JG707" s="37"/>
      <c r="JH707" s="37"/>
      <c r="JI707" s="37"/>
      <c r="JJ707" s="37"/>
      <c r="JK707" s="37"/>
      <c r="JL707" s="37"/>
      <c r="JM707" s="37"/>
      <c r="JN707" s="37"/>
      <c r="JO707" s="37"/>
      <c r="JP707" s="37"/>
      <c r="JQ707" s="37"/>
      <c r="JR707" s="37"/>
      <c r="JS707" s="37"/>
      <c r="JT707" s="37"/>
      <c r="JU707" s="37"/>
      <c r="JV707" s="37"/>
      <c r="JW707" s="37"/>
      <c r="JX707" s="37"/>
      <c r="JY707" s="37"/>
      <c r="JZ707" s="37"/>
      <c r="KA707" s="37"/>
      <c r="KB707" s="37"/>
      <c r="KC707" s="37"/>
      <c r="KD707" s="37"/>
      <c r="KE707" s="37"/>
      <c r="KF707" s="37"/>
      <c r="KG707" s="37"/>
      <c r="KH707" s="37"/>
      <c r="KI707" s="37"/>
      <c r="KJ707" s="37"/>
      <c r="KK707" s="37"/>
      <c r="KL707" s="37"/>
      <c r="KM707" s="37"/>
      <c r="KN707" s="37"/>
      <c r="KO707" s="37"/>
      <c r="KP707" s="37"/>
      <c r="KQ707" s="37"/>
      <c r="KR707" s="37"/>
      <c r="KS707" s="37"/>
      <c r="KT707" s="37"/>
      <c r="KU707" s="37"/>
      <c r="KV707" s="37"/>
      <c r="KW707" s="37"/>
      <c r="KX707" s="37"/>
      <c r="KY707" s="37"/>
      <c r="KZ707" s="37"/>
      <c r="LA707" s="37"/>
      <c r="LB707" s="37"/>
      <c r="LC707" s="37"/>
      <c r="LD707" s="37"/>
      <c r="LE707" s="37"/>
      <c r="LF707" s="37"/>
      <c r="LG707" s="37"/>
      <c r="LH707" s="37"/>
      <c r="LI707" s="37"/>
      <c r="LJ707" s="37"/>
      <c r="LK707" s="37"/>
      <c r="LL707" s="37"/>
      <c r="LM707" s="37"/>
      <c r="LN707" s="37"/>
      <c r="LO707" s="37"/>
      <c r="LP707" s="37"/>
      <c r="LQ707" s="37"/>
      <c r="LR707" s="37"/>
      <c r="LS707" s="37"/>
      <c r="LT707" s="37"/>
      <c r="LU707" s="37"/>
      <c r="LV707" s="37"/>
      <c r="LW707" s="37"/>
      <c r="LX707" s="37"/>
      <c r="LY707" s="37"/>
      <c r="LZ707" s="37"/>
      <c r="MA707" s="37"/>
      <c r="MB707" s="37"/>
      <c r="MC707" s="37"/>
      <c r="MD707" s="37"/>
      <c r="ME707" s="37"/>
      <c r="MF707" s="37"/>
      <c r="MG707" s="37"/>
      <c r="MH707" s="37"/>
      <c r="MI707" s="37"/>
      <c r="MJ707" s="37"/>
      <c r="MK707" s="37"/>
      <c r="ML707" s="37"/>
      <c r="MM707" s="37"/>
      <c r="MN707" s="37"/>
      <c r="MO707" s="37"/>
      <c r="MP707" s="37"/>
      <c r="MQ707" s="37"/>
      <c r="MR707" s="37"/>
      <c r="MS707" s="37"/>
      <c r="MT707" s="37"/>
      <c r="MU707" s="37"/>
      <c r="MV707" s="37"/>
      <c r="MW707" s="37"/>
      <c r="MX707" s="37"/>
      <c r="MY707" s="37"/>
      <c r="MZ707" s="37"/>
      <c r="NA707" s="37"/>
      <c r="NB707" s="37"/>
      <c r="NC707" s="37"/>
      <c r="ND707" s="37"/>
      <c r="NE707" s="37"/>
      <c r="NF707" s="37"/>
      <c r="NG707" s="37"/>
      <c r="NH707" s="37"/>
      <c r="NI707" s="37"/>
      <c r="NJ707" s="37"/>
      <c r="NK707" s="37"/>
      <c r="NL707" s="37"/>
      <c r="NM707" s="37"/>
      <c r="NN707" s="37"/>
      <c r="NO707" s="37"/>
      <c r="NP707" s="37"/>
      <c r="NQ707" s="37"/>
      <c r="NR707" s="37"/>
      <c r="NS707" s="37"/>
      <c r="NT707" s="37"/>
      <c r="NU707" s="37"/>
      <c r="NV707" s="37"/>
      <c r="NW707" s="37"/>
      <c r="NX707" s="37"/>
      <c r="NY707" s="37"/>
      <c r="NZ707" s="37"/>
      <c r="OA707" s="37"/>
      <c r="OB707" s="37"/>
      <c r="OC707" s="37"/>
      <c r="OD707" s="37"/>
      <c r="OE707" s="37"/>
      <c r="OF707" s="37"/>
      <c r="OG707" s="37"/>
      <c r="OH707" s="37"/>
      <c r="OI707" s="37"/>
      <c r="OJ707" s="37"/>
      <c r="OK707" s="37"/>
      <c r="OL707" s="37"/>
      <c r="OM707" s="37"/>
    </row>
    <row r="708" spans="1:403" x14ac:dyDescent="0.3">
      <c r="A708" s="13" t="s">
        <v>1003</v>
      </c>
      <c r="B708" s="13" t="s">
        <v>1004</v>
      </c>
      <c r="C708" s="13" t="s">
        <v>1026</v>
      </c>
      <c r="D708" s="13" t="s">
        <v>1027</v>
      </c>
      <c r="E708" s="14" t="s">
        <v>95</v>
      </c>
      <c r="F708" s="16">
        <v>438</v>
      </c>
      <c r="G708" s="5">
        <v>104</v>
      </c>
      <c r="H708" s="16">
        <v>0</v>
      </c>
      <c r="I708" s="16">
        <v>0</v>
      </c>
      <c r="J708" s="16">
        <v>43</v>
      </c>
      <c r="K708" s="16">
        <v>60</v>
      </c>
      <c r="L708" s="16">
        <v>0</v>
      </c>
      <c r="M708" s="16">
        <v>0</v>
      </c>
      <c r="N708" s="16">
        <v>1</v>
      </c>
      <c r="O708" s="16">
        <v>0</v>
      </c>
      <c r="P708" s="16">
        <v>0</v>
      </c>
      <c r="Q708" s="16">
        <v>0</v>
      </c>
      <c r="R708" s="16">
        <v>210</v>
      </c>
      <c r="S708" s="16">
        <v>226</v>
      </c>
      <c r="T708" s="16">
        <v>0</v>
      </c>
      <c r="U708" s="16">
        <v>0</v>
      </c>
      <c r="V708" s="16">
        <v>2</v>
      </c>
      <c r="W708" s="16">
        <v>0</v>
      </c>
      <c r="X708" s="16">
        <v>0</v>
      </c>
      <c r="Y708" s="16">
        <v>0</v>
      </c>
      <c r="Z708" s="16">
        <v>0</v>
      </c>
      <c r="AA708" s="14" t="s">
        <v>96</v>
      </c>
      <c r="AB708" s="14" t="s">
        <v>96</v>
      </c>
      <c r="AC708" s="15"/>
      <c r="AD708" s="15"/>
      <c r="AE708" s="15"/>
      <c r="AF708" s="15"/>
      <c r="AG708" s="15"/>
      <c r="AH708" s="15"/>
      <c r="AI708" s="14" t="s">
        <v>96</v>
      </c>
      <c r="AJ708" s="16"/>
      <c r="AK708" s="17">
        <v>1</v>
      </c>
      <c r="AL708" s="17">
        <v>0</v>
      </c>
      <c r="AM708" s="17">
        <v>0</v>
      </c>
      <c r="AN708" s="17">
        <v>0</v>
      </c>
      <c r="AO708" s="17">
        <v>0</v>
      </c>
      <c r="AP708" s="17">
        <v>0</v>
      </c>
      <c r="AQ708" s="17">
        <v>0</v>
      </c>
      <c r="AR708" s="17">
        <v>0</v>
      </c>
      <c r="AS708" s="17">
        <v>0</v>
      </c>
      <c r="AT708" s="17">
        <v>0</v>
      </c>
      <c r="AU708" s="16">
        <v>95</v>
      </c>
      <c r="AV708" s="16">
        <v>60</v>
      </c>
      <c r="AW708" s="24">
        <v>30</v>
      </c>
      <c r="AX708" s="24">
        <v>10</v>
      </c>
      <c r="AY708" s="16">
        <v>0</v>
      </c>
      <c r="AZ708" s="16">
        <v>80</v>
      </c>
      <c r="BA708" s="16">
        <v>60</v>
      </c>
      <c r="BB708" s="16">
        <v>0</v>
      </c>
      <c r="BC708" s="16">
        <v>0</v>
      </c>
      <c r="BD708" s="24">
        <v>40</v>
      </c>
      <c r="BE708" s="16">
        <v>100</v>
      </c>
      <c r="BF708" s="16">
        <v>75</v>
      </c>
      <c r="BG708" s="16">
        <v>100</v>
      </c>
      <c r="BH708" s="16">
        <v>90</v>
      </c>
      <c r="BI708" s="16">
        <v>15</v>
      </c>
      <c r="BJ708" s="16">
        <v>0</v>
      </c>
      <c r="BK708" s="16">
        <v>15</v>
      </c>
      <c r="BL708" s="16">
        <v>85</v>
      </c>
      <c r="BM708" s="16">
        <v>100</v>
      </c>
      <c r="BN708" s="16">
        <v>1</v>
      </c>
      <c r="BO708" s="16" t="s">
        <v>96</v>
      </c>
      <c r="BP708" s="16" t="s">
        <v>97</v>
      </c>
      <c r="BQ708" s="5" t="s">
        <v>98</v>
      </c>
      <c r="BR708" s="14" t="s">
        <v>97</v>
      </c>
      <c r="BS708" s="14" t="s">
        <v>97</v>
      </c>
      <c r="BT708" s="14" t="s">
        <v>97</v>
      </c>
      <c r="BU708" s="14" t="s">
        <v>97</v>
      </c>
      <c r="BV708" s="14" t="s">
        <v>97</v>
      </c>
      <c r="BW708" s="16">
        <v>0</v>
      </c>
      <c r="BX708" s="16">
        <v>0</v>
      </c>
      <c r="BY708" s="16">
        <v>0</v>
      </c>
      <c r="BZ708" s="16">
        <v>20</v>
      </c>
      <c r="CA708" s="16">
        <v>20</v>
      </c>
      <c r="CB708" s="14" t="s">
        <v>98</v>
      </c>
      <c r="CC708" s="14" t="s">
        <v>98</v>
      </c>
      <c r="CD708" s="14" t="s">
        <v>98</v>
      </c>
      <c r="CE708" s="14" t="s">
        <v>96</v>
      </c>
      <c r="CF708" s="14" t="s">
        <v>96</v>
      </c>
      <c r="CG708" s="14" t="s">
        <v>96</v>
      </c>
      <c r="CH708" s="14" t="s">
        <v>96</v>
      </c>
      <c r="CI708" s="14" t="s">
        <v>97</v>
      </c>
      <c r="CJ708" s="16">
        <v>0</v>
      </c>
      <c r="CK708" s="16">
        <v>0</v>
      </c>
      <c r="CL708" s="16">
        <v>0</v>
      </c>
      <c r="CM708" s="16">
        <v>0</v>
      </c>
      <c r="CN708" s="16">
        <v>0</v>
      </c>
      <c r="CO708" s="16">
        <v>0</v>
      </c>
    </row>
    <row r="709" spans="1:403" x14ac:dyDescent="0.3">
      <c r="A709" s="13" t="s">
        <v>1003</v>
      </c>
      <c r="B709" s="13" t="s">
        <v>1004</v>
      </c>
      <c r="C709" s="13" t="s">
        <v>1028</v>
      </c>
      <c r="D709" s="13" t="s">
        <v>1029</v>
      </c>
      <c r="E709" s="14" t="s">
        <v>95</v>
      </c>
      <c r="F709" s="16">
        <v>160</v>
      </c>
      <c r="G709" s="5">
        <v>20</v>
      </c>
      <c r="H709" s="16">
        <v>2</v>
      </c>
      <c r="I709" s="16">
        <v>20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>
        <v>0</v>
      </c>
      <c r="P709" s="16">
        <v>0</v>
      </c>
      <c r="Q709" s="16">
        <v>160</v>
      </c>
      <c r="R709" s="16">
        <v>0</v>
      </c>
      <c r="S709" s="16">
        <v>0</v>
      </c>
      <c r="T709" s="16">
        <v>0</v>
      </c>
      <c r="U709" s="16">
        <v>0</v>
      </c>
      <c r="V709" s="16">
        <v>0</v>
      </c>
      <c r="W709" s="16">
        <v>0</v>
      </c>
      <c r="X709" s="16">
        <v>0</v>
      </c>
      <c r="Y709" s="16">
        <v>20</v>
      </c>
      <c r="Z709" s="16">
        <v>160</v>
      </c>
      <c r="AA709" s="14" t="s">
        <v>96</v>
      </c>
      <c r="AB709" s="14" t="s">
        <v>96</v>
      </c>
      <c r="AC709" s="15"/>
      <c r="AD709" s="15"/>
      <c r="AE709" s="15"/>
      <c r="AF709" s="15"/>
      <c r="AG709" s="15"/>
      <c r="AH709" s="15"/>
      <c r="AI709" s="14" t="s">
        <v>96</v>
      </c>
      <c r="AJ709" s="16"/>
      <c r="AK709" s="17">
        <v>0</v>
      </c>
      <c r="AL709" s="17">
        <v>1</v>
      </c>
      <c r="AM709" s="17">
        <v>0</v>
      </c>
      <c r="AN709" s="17">
        <v>0</v>
      </c>
      <c r="AO709" s="17">
        <v>0</v>
      </c>
      <c r="AP709" s="17">
        <v>0</v>
      </c>
      <c r="AQ709" s="17">
        <v>0</v>
      </c>
      <c r="AR709" s="17">
        <v>0</v>
      </c>
      <c r="AS709" s="17">
        <v>0</v>
      </c>
      <c r="AT709" s="17">
        <v>0</v>
      </c>
      <c r="AU709" s="16">
        <v>100</v>
      </c>
      <c r="AV709" s="16">
        <v>100</v>
      </c>
      <c r="AW709" s="16">
        <v>0</v>
      </c>
      <c r="AX709" s="16">
        <v>0</v>
      </c>
      <c r="AY709" s="16">
        <v>0</v>
      </c>
      <c r="AZ709" s="16">
        <v>0</v>
      </c>
      <c r="BA709" s="16">
        <v>0</v>
      </c>
      <c r="BB709" s="16">
        <v>100</v>
      </c>
      <c r="BC709" s="16">
        <v>0</v>
      </c>
      <c r="BD709" s="16">
        <v>0</v>
      </c>
      <c r="BE709" s="16">
        <v>100</v>
      </c>
      <c r="BF709" s="16">
        <v>100</v>
      </c>
      <c r="BG709" s="16">
        <v>100</v>
      </c>
      <c r="BH709" s="16">
        <v>100</v>
      </c>
      <c r="BI709" s="16">
        <v>50</v>
      </c>
      <c r="BJ709" s="16">
        <v>0</v>
      </c>
      <c r="BK709" s="16">
        <v>50</v>
      </c>
      <c r="BL709" s="16">
        <v>50</v>
      </c>
      <c r="BM709" s="16">
        <v>100</v>
      </c>
      <c r="BN709" s="16">
        <v>2</v>
      </c>
      <c r="BO709" s="16" t="s">
        <v>97</v>
      </c>
      <c r="BP709" s="16" t="s">
        <v>97</v>
      </c>
      <c r="BQ709" s="5" t="s">
        <v>98</v>
      </c>
      <c r="BR709" s="14" t="s">
        <v>97</v>
      </c>
      <c r="BS709" s="14" t="s">
        <v>97</v>
      </c>
      <c r="BT709" s="14" t="s">
        <v>97</v>
      </c>
      <c r="BU709" s="14" t="s">
        <v>97</v>
      </c>
      <c r="BV709" s="14" t="s">
        <v>97</v>
      </c>
      <c r="BW709" s="16">
        <v>0</v>
      </c>
      <c r="BX709" s="16">
        <v>8</v>
      </c>
      <c r="BY709" s="16">
        <v>8</v>
      </c>
      <c r="BZ709" s="16">
        <v>7</v>
      </c>
      <c r="CA709" s="16">
        <v>8</v>
      </c>
      <c r="CB709" s="14" t="s">
        <v>96</v>
      </c>
      <c r="CC709" s="14" t="s">
        <v>96</v>
      </c>
      <c r="CD709" s="14" t="s">
        <v>96</v>
      </c>
      <c r="CE709" s="14" t="s">
        <v>96</v>
      </c>
      <c r="CF709" s="14" t="s">
        <v>96</v>
      </c>
      <c r="CG709" s="14" t="s">
        <v>96</v>
      </c>
      <c r="CH709" s="15" t="s">
        <v>96</v>
      </c>
      <c r="CI709" s="15" t="s">
        <v>97</v>
      </c>
      <c r="CJ709" s="16">
        <v>8</v>
      </c>
      <c r="CK709" s="16">
        <v>8</v>
      </c>
      <c r="CL709" s="16">
        <v>8</v>
      </c>
      <c r="CM709" s="16">
        <v>0</v>
      </c>
      <c r="CN709" s="16">
        <v>8</v>
      </c>
      <c r="CO709" s="16">
        <v>0</v>
      </c>
    </row>
    <row r="710" spans="1:403" x14ac:dyDescent="0.3">
      <c r="A710" s="13" t="s">
        <v>1003</v>
      </c>
      <c r="B710" s="13" t="s">
        <v>1004</v>
      </c>
      <c r="C710" s="13" t="s">
        <v>1030</v>
      </c>
      <c r="D710" s="13" t="s">
        <v>1031</v>
      </c>
      <c r="E710" s="14" t="s">
        <v>104</v>
      </c>
      <c r="F710" s="16">
        <v>135</v>
      </c>
      <c r="G710" s="5">
        <v>19</v>
      </c>
      <c r="H710" s="16">
        <v>0</v>
      </c>
      <c r="I710" s="16">
        <v>0</v>
      </c>
      <c r="J710" s="16">
        <v>12</v>
      </c>
      <c r="K710" s="16">
        <v>6</v>
      </c>
      <c r="L710" s="16">
        <v>0</v>
      </c>
      <c r="M710" s="16">
        <v>0</v>
      </c>
      <c r="N710" s="16">
        <v>1</v>
      </c>
      <c r="O710" s="16">
        <v>0</v>
      </c>
      <c r="P710" s="16">
        <v>0</v>
      </c>
      <c r="Q710" s="16">
        <v>0</v>
      </c>
      <c r="R710" s="16">
        <v>82</v>
      </c>
      <c r="S710" s="16">
        <v>47</v>
      </c>
      <c r="T710" s="16">
        <v>0</v>
      </c>
      <c r="U710" s="16">
        <v>0</v>
      </c>
      <c r="V710" s="16">
        <v>6</v>
      </c>
      <c r="W710" s="16">
        <v>0</v>
      </c>
      <c r="X710" s="16">
        <v>0</v>
      </c>
      <c r="Y710" s="16">
        <v>0</v>
      </c>
      <c r="Z710" s="14">
        <v>0</v>
      </c>
      <c r="AA710" s="14" t="s">
        <v>96</v>
      </c>
      <c r="AB710" s="14" t="s">
        <v>97</v>
      </c>
      <c r="AC710" s="14" t="s">
        <v>96</v>
      </c>
      <c r="AD710" s="15"/>
      <c r="AE710" s="19" t="s">
        <v>96</v>
      </c>
      <c r="AF710" s="20" t="s">
        <v>96</v>
      </c>
      <c r="AG710" s="15"/>
      <c r="AH710" s="15"/>
      <c r="AI710" s="15"/>
      <c r="AJ710" s="16">
        <v>600</v>
      </c>
      <c r="AK710" s="17">
        <v>1</v>
      </c>
      <c r="AL710" s="17">
        <v>0</v>
      </c>
      <c r="AM710" s="17">
        <v>0</v>
      </c>
      <c r="AN710" s="17">
        <v>0</v>
      </c>
      <c r="AO710" s="17">
        <v>0</v>
      </c>
      <c r="AP710" s="17">
        <v>0</v>
      </c>
      <c r="AQ710" s="17">
        <v>0</v>
      </c>
      <c r="AR710" s="17">
        <v>0</v>
      </c>
      <c r="AS710" s="17">
        <v>0</v>
      </c>
      <c r="AT710" s="17">
        <v>0</v>
      </c>
      <c r="AU710" s="16">
        <v>0</v>
      </c>
      <c r="AV710" s="16">
        <v>0</v>
      </c>
      <c r="AW710" s="16">
        <v>99</v>
      </c>
      <c r="AX710" s="16">
        <v>1</v>
      </c>
      <c r="AY710" s="16">
        <v>0</v>
      </c>
      <c r="AZ710" s="16">
        <v>0</v>
      </c>
      <c r="BA710" s="16">
        <v>0</v>
      </c>
      <c r="BB710" s="16">
        <v>90</v>
      </c>
      <c r="BC710" s="16">
        <v>0</v>
      </c>
      <c r="BD710" s="16">
        <v>10</v>
      </c>
      <c r="BE710" s="16">
        <v>100</v>
      </c>
      <c r="BF710" s="16">
        <v>100</v>
      </c>
      <c r="BG710" s="16">
        <v>100</v>
      </c>
      <c r="BH710" s="16">
        <v>0</v>
      </c>
      <c r="BI710" s="16">
        <v>0</v>
      </c>
      <c r="BJ710" s="16">
        <v>0</v>
      </c>
      <c r="BK710" s="16">
        <v>0</v>
      </c>
      <c r="BL710" s="16">
        <v>100</v>
      </c>
      <c r="BM710" s="16">
        <v>100</v>
      </c>
      <c r="BN710" s="16">
        <v>2</v>
      </c>
      <c r="BO710" s="16" t="s">
        <v>96</v>
      </c>
      <c r="BP710" s="16" t="s">
        <v>97</v>
      </c>
      <c r="BQ710" s="5" t="s">
        <v>98</v>
      </c>
      <c r="BR710" s="14" t="s">
        <v>97</v>
      </c>
      <c r="BS710" s="14" t="s">
        <v>97</v>
      </c>
      <c r="BT710" s="14" t="s">
        <v>97</v>
      </c>
      <c r="BU710" s="14" t="s">
        <v>97</v>
      </c>
      <c r="BV710" s="14" t="s">
        <v>97</v>
      </c>
      <c r="BW710" s="16">
        <v>1.2</v>
      </c>
      <c r="BX710" s="16">
        <v>1.6</v>
      </c>
      <c r="BY710" s="16">
        <v>4</v>
      </c>
      <c r="BZ710" s="16">
        <v>18</v>
      </c>
      <c r="CA710" s="16">
        <v>18</v>
      </c>
      <c r="CB710" s="14" t="s">
        <v>98</v>
      </c>
      <c r="CC710" s="14" t="s">
        <v>98</v>
      </c>
      <c r="CD710" s="14" t="s">
        <v>96</v>
      </c>
      <c r="CE710" s="14" t="s">
        <v>96</v>
      </c>
      <c r="CF710" s="14" t="s">
        <v>96</v>
      </c>
      <c r="CG710" s="14" t="s">
        <v>96</v>
      </c>
      <c r="CH710" s="14" t="s">
        <v>97</v>
      </c>
      <c r="CI710" s="15" t="s">
        <v>97</v>
      </c>
      <c r="CJ710" s="16">
        <v>8</v>
      </c>
      <c r="CK710" s="16">
        <v>8</v>
      </c>
      <c r="CL710" s="16">
        <v>18</v>
      </c>
      <c r="CM710" s="16">
        <v>0.1</v>
      </c>
      <c r="CN710" s="16">
        <v>20</v>
      </c>
      <c r="CO710" s="16">
        <v>1</v>
      </c>
    </row>
    <row r="711" spans="1:403" x14ac:dyDescent="0.3">
      <c r="A711" s="13" t="s">
        <v>1003</v>
      </c>
      <c r="B711" s="13" t="s">
        <v>1004</v>
      </c>
      <c r="C711" s="13" t="s">
        <v>1030</v>
      </c>
      <c r="D711" s="13" t="s">
        <v>110</v>
      </c>
      <c r="E711" s="14" t="s">
        <v>102</v>
      </c>
      <c r="F711" s="16">
        <v>96</v>
      </c>
      <c r="G711" s="5">
        <v>9</v>
      </c>
      <c r="H711" s="16">
        <v>0</v>
      </c>
      <c r="I711" s="16">
        <v>0</v>
      </c>
      <c r="J711" s="16">
        <v>9</v>
      </c>
      <c r="K711" s="16">
        <v>0</v>
      </c>
      <c r="L711" s="16">
        <v>0</v>
      </c>
      <c r="M711" s="16">
        <v>0</v>
      </c>
      <c r="N711" s="16">
        <v>0</v>
      </c>
      <c r="O711" s="16">
        <v>0</v>
      </c>
      <c r="P711" s="16">
        <v>0</v>
      </c>
      <c r="Q711" s="16">
        <v>0</v>
      </c>
      <c r="R711" s="16">
        <v>96</v>
      </c>
      <c r="S711" s="16">
        <v>0</v>
      </c>
      <c r="T711" s="16">
        <v>0</v>
      </c>
      <c r="U711" s="16">
        <v>0</v>
      </c>
      <c r="V711" s="16">
        <v>0</v>
      </c>
      <c r="W711" s="16">
        <v>0</v>
      </c>
      <c r="X711" s="16">
        <v>0</v>
      </c>
      <c r="Y711" s="16">
        <v>0</v>
      </c>
      <c r="Z711" s="14">
        <v>0</v>
      </c>
      <c r="AA711" s="14" t="s">
        <v>96</v>
      </c>
      <c r="AB711" s="14" t="s">
        <v>97</v>
      </c>
      <c r="AC711" s="14" t="s">
        <v>96</v>
      </c>
      <c r="AD711" s="15"/>
      <c r="AE711" s="15"/>
      <c r="AF711" s="15"/>
      <c r="AG711" s="15"/>
      <c r="AH711" s="15"/>
      <c r="AI711" s="15"/>
      <c r="AJ711" s="16"/>
      <c r="AK711" s="17">
        <v>1</v>
      </c>
      <c r="AL711" s="17">
        <v>0</v>
      </c>
      <c r="AM711" s="17">
        <v>0</v>
      </c>
      <c r="AN711" s="17">
        <v>0</v>
      </c>
      <c r="AO711" s="17">
        <v>0</v>
      </c>
      <c r="AP711" s="17">
        <v>0</v>
      </c>
      <c r="AQ711" s="17">
        <v>0</v>
      </c>
      <c r="AR711" s="17">
        <v>0</v>
      </c>
      <c r="AS711" s="17">
        <v>0</v>
      </c>
      <c r="AT711" s="17">
        <v>0</v>
      </c>
      <c r="AU711" s="16">
        <v>100</v>
      </c>
      <c r="AV711" s="16">
        <v>0</v>
      </c>
      <c r="AW711" s="16">
        <v>100</v>
      </c>
      <c r="AX711" s="16">
        <v>0</v>
      </c>
      <c r="AY711" s="16">
        <v>0</v>
      </c>
      <c r="AZ711" s="16">
        <v>0</v>
      </c>
      <c r="BA711" s="16">
        <v>0</v>
      </c>
      <c r="BB711" s="16">
        <v>70</v>
      </c>
      <c r="BC711" s="16">
        <v>0</v>
      </c>
      <c r="BD711" s="16">
        <v>30</v>
      </c>
      <c r="BE711" s="16">
        <v>100</v>
      </c>
      <c r="BF711" s="16">
        <v>100</v>
      </c>
      <c r="BG711" s="16">
        <v>100</v>
      </c>
      <c r="BH711" s="16">
        <v>0</v>
      </c>
      <c r="BI711" s="16">
        <v>0</v>
      </c>
      <c r="BJ711" s="16">
        <v>0</v>
      </c>
      <c r="BK711" s="16">
        <v>0</v>
      </c>
      <c r="BL711" s="16">
        <v>100</v>
      </c>
      <c r="BM711" s="16">
        <v>100</v>
      </c>
      <c r="BN711" s="16">
        <v>2</v>
      </c>
      <c r="BO711" s="16" t="s">
        <v>96</v>
      </c>
      <c r="BP711" s="16" t="s">
        <v>97</v>
      </c>
      <c r="BQ711" s="5" t="s">
        <v>98</v>
      </c>
      <c r="BR711" s="14" t="s">
        <v>97</v>
      </c>
      <c r="BS711" s="14" t="s">
        <v>97</v>
      </c>
      <c r="BT711" s="14" t="s">
        <v>97</v>
      </c>
      <c r="BU711" s="14" t="s">
        <v>97</v>
      </c>
      <c r="BV711" s="14" t="s">
        <v>97</v>
      </c>
      <c r="BW711" s="16">
        <v>0.6</v>
      </c>
      <c r="BX711" s="16">
        <v>1</v>
      </c>
      <c r="BY711" s="16">
        <v>4</v>
      </c>
      <c r="BZ711" s="16">
        <v>18</v>
      </c>
      <c r="CA711" s="16">
        <v>18</v>
      </c>
      <c r="CB711" s="14" t="s">
        <v>98</v>
      </c>
      <c r="CC711" s="14" t="s">
        <v>98</v>
      </c>
      <c r="CD711" s="14" t="s">
        <v>96</v>
      </c>
      <c r="CE711" s="14" t="s">
        <v>96</v>
      </c>
      <c r="CF711" s="14" t="s">
        <v>96</v>
      </c>
      <c r="CG711" s="14" t="s">
        <v>96</v>
      </c>
      <c r="CH711" s="14" t="s">
        <v>97</v>
      </c>
      <c r="CI711" s="15" t="s">
        <v>97</v>
      </c>
      <c r="CJ711" s="16">
        <v>8</v>
      </c>
      <c r="CK711" s="16">
        <v>8</v>
      </c>
      <c r="CL711" s="16">
        <v>18</v>
      </c>
      <c r="CM711" s="16">
        <v>0</v>
      </c>
      <c r="CN711" s="16">
        <v>20</v>
      </c>
      <c r="CO711" s="16">
        <v>0</v>
      </c>
    </row>
    <row r="712" spans="1:403" x14ac:dyDescent="0.3">
      <c r="A712" s="13" t="s">
        <v>1003</v>
      </c>
      <c r="B712" s="13" t="s">
        <v>1004</v>
      </c>
      <c r="C712" s="13" t="s">
        <v>1032</v>
      </c>
      <c r="D712" s="13" t="s">
        <v>110</v>
      </c>
      <c r="E712" s="14" t="s">
        <v>95</v>
      </c>
      <c r="F712" s="16">
        <v>113</v>
      </c>
      <c r="G712" s="5">
        <v>12</v>
      </c>
      <c r="H712" s="16">
        <v>2</v>
      </c>
      <c r="I712" s="16">
        <v>12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>
        <v>0</v>
      </c>
      <c r="P712" s="16">
        <v>0</v>
      </c>
      <c r="Q712" s="16">
        <v>113</v>
      </c>
      <c r="R712" s="16">
        <v>0</v>
      </c>
      <c r="S712" s="16">
        <v>0</v>
      </c>
      <c r="T712" s="16">
        <v>0</v>
      </c>
      <c r="U712" s="16">
        <v>0</v>
      </c>
      <c r="V712" s="16">
        <v>0</v>
      </c>
      <c r="W712" s="16">
        <v>0</v>
      </c>
      <c r="X712" s="16">
        <v>0</v>
      </c>
      <c r="Y712" s="16">
        <v>0</v>
      </c>
      <c r="Z712" s="14">
        <v>0</v>
      </c>
      <c r="AA712" s="14" t="s">
        <v>96</v>
      </c>
      <c r="AB712" s="14" t="s">
        <v>97</v>
      </c>
      <c r="AC712" s="15"/>
      <c r="AD712" s="15"/>
      <c r="AE712" s="15"/>
      <c r="AF712" s="15"/>
      <c r="AG712" s="15"/>
      <c r="AH712" s="15"/>
      <c r="AI712" s="14" t="s">
        <v>96</v>
      </c>
      <c r="AJ712" s="16"/>
      <c r="AK712" s="17">
        <v>0</v>
      </c>
      <c r="AL712" s="17">
        <v>1</v>
      </c>
      <c r="AM712" s="17">
        <v>0</v>
      </c>
      <c r="AN712" s="17">
        <v>0</v>
      </c>
      <c r="AO712" s="17">
        <v>0</v>
      </c>
      <c r="AP712" s="17">
        <v>0</v>
      </c>
      <c r="AQ712" s="17">
        <v>0</v>
      </c>
      <c r="AR712" s="17">
        <v>0</v>
      </c>
      <c r="AS712" s="17">
        <v>0</v>
      </c>
      <c r="AT712" s="17">
        <v>0</v>
      </c>
      <c r="AU712" s="16">
        <v>100</v>
      </c>
      <c r="AV712" s="16">
        <v>100</v>
      </c>
      <c r="AW712" s="16">
        <v>0</v>
      </c>
      <c r="AX712" s="16">
        <v>0</v>
      </c>
      <c r="AY712" s="16">
        <v>0</v>
      </c>
      <c r="AZ712" s="16">
        <v>0</v>
      </c>
      <c r="BA712" s="16">
        <v>0</v>
      </c>
      <c r="BB712" s="16">
        <v>100</v>
      </c>
      <c r="BC712" s="16">
        <v>0</v>
      </c>
      <c r="BD712" s="16">
        <v>0</v>
      </c>
      <c r="BE712" s="16">
        <v>100</v>
      </c>
      <c r="BF712" s="16">
        <v>100</v>
      </c>
      <c r="BG712" s="16">
        <v>100</v>
      </c>
      <c r="BH712" s="16">
        <v>0</v>
      </c>
      <c r="BI712" s="16">
        <v>0</v>
      </c>
      <c r="BJ712" s="16">
        <v>0</v>
      </c>
      <c r="BK712" s="16">
        <v>0</v>
      </c>
      <c r="BL712" s="16">
        <v>100</v>
      </c>
      <c r="BM712" s="16">
        <v>100</v>
      </c>
      <c r="BN712" s="16">
        <v>1</v>
      </c>
      <c r="BO712" s="16" t="s">
        <v>97</v>
      </c>
      <c r="BP712" s="16" t="s">
        <v>97</v>
      </c>
      <c r="BQ712" s="5" t="s">
        <v>98</v>
      </c>
      <c r="BR712" s="14" t="s">
        <v>96</v>
      </c>
      <c r="BS712" s="14" t="s">
        <v>97</v>
      </c>
      <c r="BT712" s="14" t="s">
        <v>97</v>
      </c>
      <c r="BU712" s="14" t="s">
        <v>97</v>
      </c>
      <c r="BV712" s="14" t="s">
        <v>97</v>
      </c>
      <c r="BW712" s="16">
        <v>0</v>
      </c>
      <c r="BX712" s="16">
        <v>0</v>
      </c>
      <c r="BY712" s="16">
        <v>4</v>
      </c>
      <c r="BZ712" s="16">
        <v>11</v>
      </c>
      <c r="CA712" s="16">
        <v>11</v>
      </c>
      <c r="CB712" s="14" t="s">
        <v>98</v>
      </c>
      <c r="CC712" s="14" t="s">
        <v>98</v>
      </c>
      <c r="CD712" s="14" t="s">
        <v>96</v>
      </c>
      <c r="CE712" s="14" t="s">
        <v>96</v>
      </c>
      <c r="CF712" s="14" t="s">
        <v>96</v>
      </c>
      <c r="CG712" s="14" t="s">
        <v>96</v>
      </c>
      <c r="CH712" s="14" t="s">
        <v>97</v>
      </c>
      <c r="CI712" s="14" t="s">
        <v>97</v>
      </c>
      <c r="CJ712" s="16">
        <v>4</v>
      </c>
      <c r="CK712" s="16">
        <v>4</v>
      </c>
      <c r="CL712" s="16">
        <v>11</v>
      </c>
      <c r="CM712" s="16">
        <v>0</v>
      </c>
      <c r="CN712" s="16">
        <v>11</v>
      </c>
      <c r="CO712" s="16">
        <v>0</v>
      </c>
    </row>
    <row r="713" spans="1:403" x14ac:dyDescent="0.3">
      <c r="A713" s="13" t="s">
        <v>1003</v>
      </c>
      <c r="B713" s="13" t="s">
        <v>1004</v>
      </c>
      <c r="C713" s="13" t="s">
        <v>1033</v>
      </c>
      <c r="D713" s="13" t="s">
        <v>1034</v>
      </c>
      <c r="E713" s="14" t="s">
        <v>95</v>
      </c>
      <c r="F713" s="16">
        <v>42</v>
      </c>
      <c r="G713" s="5">
        <v>7</v>
      </c>
      <c r="H713" s="16">
        <v>0</v>
      </c>
      <c r="I713" s="16">
        <v>0</v>
      </c>
      <c r="J713" s="16">
        <v>7</v>
      </c>
      <c r="K713" s="16">
        <v>0</v>
      </c>
      <c r="L713" s="16">
        <v>0</v>
      </c>
      <c r="M713" s="16">
        <v>0</v>
      </c>
      <c r="N713" s="16">
        <v>0</v>
      </c>
      <c r="O713" s="16">
        <v>0</v>
      </c>
      <c r="P713" s="16">
        <v>0</v>
      </c>
      <c r="Q713" s="16">
        <v>0</v>
      </c>
      <c r="R713" s="16">
        <v>42</v>
      </c>
      <c r="S713" s="16">
        <v>0</v>
      </c>
      <c r="T713" s="16">
        <v>0</v>
      </c>
      <c r="U713" s="16">
        <v>0</v>
      </c>
      <c r="V713" s="16">
        <v>0</v>
      </c>
      <c r="W713" s="16">
        <v>0</v>
      </c>
      <c r="X713" s="16">
        <v>0</v>
      </c>
      <c r="Y713" s="16">
        <v>0</v>
      </c>
      <c r="Z713" s="14">
        <v>0</v>
      </c>
      <c r="AA713" s="14" t="s">
        <v>96</v>
      </c>
      <c r="AB713" s="14" t="s">
        <v>97</v>
      </c>
      <c r="AC713" s="15"/>
      <c r="AD713" s="15"/>
      <c r="AE713" s="15"/>
      <c r="AF713" s="15"/>
      <c r="AG713" s="15"/>
      <c r="AH713" s="15"/>
      <c r="AI713" s="14" t="s">
        <v>96</v>
      </c>
      <c r="AJ713" s="16"/>
      <c r="AK713" s="17">
        <v>0.5</v>
      </c>
      <c r="AL713" s="17">
        <v>0.5</v>
      </c>
      <c r="AM713" s="17">
        <v>0</v>
      </c>
      <c r="AN713" s="17">
        <v>0</v>
      </c>
      <c r="AO713" s="17">
        <v>0</v>
      </c>
      <c r="AP713" s="17">
        <v>0</v>
      </c>
      <c r="AQ713" s="17">
        <v>0</v>
      </c>
      <c r="AR713" s="17">
        <v>0</v>
      </c>
      <c r="AS713" s="17">
        <v>0</v>
      </c>
      <c r="AT713" s="17">
        <v>0</v>
      </c>
      <c r="AU713" s="16">
        <v>100</v>
      </c>
      <c r="AV713" s="16">
        <v>100</v>
      </c>
      <c r="AW713" s="16">
        <v>0</v>
      </c>
      <c r="AX713" s="16">
        <v>0</v>
      </c>
      <c r="AY713" s="16">
        <v>0</v>
      </c>
      <c r="AZ713" s="16">
        <v>0</v>
      </c>
      <c r="BA713" s="16">
        <v>0</v>
      </c>
      <c r="BB713" s="16">
        <v>80</v>
      </c>
      <c r="BC713" s="16">
        <v>0</v>
      </c>
      <c r="BD713" s="16">
        <v>20</v>
      </c>
      <c r="BE713" s="16">
        <v>100</v>
      </c>
      <c r="BF713" s="16">
        <v>100</v>
      </c>
      <c r="BG713" s="16">
        <v>100</v>
      </c>
      <c r="BH713" s="16">
        <v>100</v>
      </c>
      <c r="BI713" s="16">
        <v>0</v>
      </c>
      <c r="BJ713" s="16">
        <v>0</v>
      </c>
      <c r="BK713" s="16">
        <v>0</v>
      </c>
      <c r="BL713" s="16">
        <v>100</v>
      </c>
      <c r="BM713" s="16">
        <v>100</v>
      </c>
      <c r="BN713" s="16">
        <v>1</v>
      </c>
      <c r="BO713" s="16" t="s">
        <v>96</v>
      </c>
      <c r="BP713" s="16" t="s">
        <v>97</v>
      </c>
      <c r="BQ713" s="5" t="s">
        <v>98</v>
      </c>
      <c r="BR713" s="14" t="s">
        <v>97</v>
      </c>
      <c r="BS713" s="14" t="s">
        <v>97</v>
      </c>
      <c r="BT713" s="14" t="s">
        <v>97</v>
      </c>
      <c r="BU713" s="14" t="s">
        <v>96</v>
      </c>
      <c r="BV713" s="14" t="s">
        <v>96</v>
      </c>
      <c r="BW713" s="16">
        <v>0</v>
      </c>
      <c r="BX713" s="16">
        <v>15</v>
      </c>
      <c r="BY713" s="16">
        <v>15</v>
      </c>
      <c r="BZ713" s="16">
        <v>14</v>
      </c>
      <c r="CA713" s="16">
        <v>15</v>
      </c>
      <c r="CB713" s="14" t="s">
        <v>98</v>
      </c>
      <c r="CC713" s="14" t="s">
        <v>96</v>
      </c>
      <c r="CD713" s="14" t="s">
        <v>96</v>
      </c>
      <c r="CE713" s="14" t="s">
        <v>96</v>
      </c>
      <c r="CF713" s="14" t="s">
        <v>96</v>
      </c>
      <c r="CG713" s="14" t="s">
        <v>96</v>
      </c>
      <c r="CH713" s="14" t="s">
        <v>97</v>
      </c>
      <c r="CI713" s="15" t="s">
        <v>97</v>
      </c>
      <c r="CJ713" s="16">
        <v>15</v>
      </c>
      <c r="CK713" s="16">
        <v>15</v>
      </c>
      <c r="CL713" s="16">
        <v>15</v>
      </c>
      <c r="CM713" s="16">
        <v>0</v>
      </c>
      <c r="CN713" s="16">
        <v>15</v>
      </c>
      <c r="CO713" s="16">
        <v>0</v>
      </c>
    </row>
    <row r="714" spans="1:403" x14ac:dyDescent="0.3">
      <c r="A714" s="13" t="s">
        <v>1003</v>
      </c>
      <c r="B714" s="13" t="s">
        <v>1004</v>
      </c>
      <c r="C714" s="13" t="s">
        <v>1035</v>
      </c>
      <c r="D714" s="13" t="s">
        <v>108</v>
      </c>
      <c r="E714" s="14" t="s">
        <v>95</v>
      </c>
      <c r="F714" s="16">
        <v>32</v>
      </c>
      <c r="G714" s="5">
        <v>5</v>
      </c>
      <c r="H714" s="16">
        <v>0</v>
      </c>
      <c r="I714" s="16">
        <v>0</v>
      </c>
      <c r="J714" s="16">
        <v>2</v>
      </c>
      <c r="K714" s="16">
        <v>3</v>
      </c>
      <c r="L714" s="16">
        <v>0</v>
      </c>
      <c r="M714" s="16">
        <v>0</v>
      </c>
      <c r="N714" s="16">
        <v>0</v>
      </c>
      <c r="O714" s="16">
        <v>0</v>
      </c>
      <c r="P714" s="16">
        <v>0</v>
      </c>
      <c r="Q714" s="16">
        <v>0</v>
      </c>
      <c r="R714" s="16">
        <v>11</v>
      </c>
      <c r="S714" s="16">
        <v>21</v>
      </c>
      <c r="T714" s="16">
        <v>0</v>
      </c>
      <c r="U714" s="16">
        <v>0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  <c r="AA714" s="14" t="s">
        <v>96</v>
      </c>
      <c r="AB714" s="14" t="s">
        <v>97</v>
      </c>
      <c r="AC714" s="15"/>
      <c r="AD714" s="15"/>
      <c r="AE714" s="15"/>
      <c r="AF714" s="15"/>
      <c r="AG714" s="15"/>
      <c r="AH714" s="15"/>
      <c r="AI714" s="14" t="s">
        <v>96</v>
      </c>
      <c r="AJ714" s="16"/>
      <c r="AK714" s="17">
        <v>0.68686868686868696</v>
      </c>
      <c r="AL714" s="17">
        <v>0</v>
      </c>
      <c r="AM714" s="17">
        <v>0.31313131313131315</v>
      </c>
      <c r="AN714" s="17">
        <v>0</v>
      </c>
      <c r="AO714" s="17">
        <v>0</v>
      </c>
      <c r="AP714" s="17">
        <v>0</v>
      </c>
      <c r="AQ714" s="17">
        <v>0</v>
      </c>
      <c r="AR714" s="17">
        <v>0</v>
      </c>
      <c r="AS714" s="17">
        <v>0</v>
      </c>
      <c r="AT714" s="17">
        <v>0</v>
      </c>
      <c r="AU714" s="16">
        <v>100</v>
      </c>
      <c r="AV714" s="16">
        <v>0</v>
      </c>
      <c r="AW714" s="16">
        <v>100</v>
      </c>
      <c r="AX714" s="16">
        <v>0</v>
      </c>
      <c r="AY714" s="16">
        <v>0</v>
      </c>
      <c r="AZ714" s="16">
        <v>0</v>
      </c>
      <c r="BA714" s="16">
        <v>0</v>
      </c>
      <c r="BB714" s="16">
        <v>50</v>
      </c>
      <c r="BC714" s="16">
        <v>0</v>
      </c>
      <c r="BD714" s="16">
        <v>50</v>
      </c>
      <c r="BE714" s="16">
        <v>100</v>
      </c>
      <c r="BF714" s="16">
        <v>100</v>
      </c>
      <c r="BG714" s="16">
        <v>100</v>
      </c>
      <c r="BH714" s="16">
        <v>100</v>
      </c>
      <c r="BI714" s="16">
        <v>100</v>
      </c>
      <c r="BJ714" s="16">
        <v>0</v>
      </c>
      <c r="BK714" s="16">
        <v>0</v>
      </c>
      <c r="BL714" s="16">
        <v>100</v>
      </c>
      <c r="BM714" s="16">
        <v>100</v>
      </c>
      <c r="BN714" s="16">
        <v>1</v>
      </c>
      <c r="BO714" s="16" t="s">
        <v>96</v>
      </c>
      <c r="BP714" s="16" t="s">
        <v>96</v>
      </c>
      <c r="BQ714" s="16">
        <v>1</v>
      </c>
      <c r="BR714" s="14" t="s">
        <v>96</v>
      </c>
      <c r="BS714" s="14" t="s">
        <v>97</v>
      </c>
      <c r="BT714" s="14" t="s">
        <v>96</v>
      </c>
      <c r="BU714" s="14" t="s">
        <v>96</v>
      </c>
      <c r="BV714" s="14" t="s">
        <v>97</v>
      </c>
      <c r="BW714" s="16">
        <v>0</v>
      </c>
      <c r="BX714" s="16">
        <v>4</v>
      </c>
      <c r="BY714" s="16">
        <v>4</v>
      </c>
      <c r="BZ714" s="16">
        <v>0</v>
      </c>
      <c r="CA714" s="16">
        <v>0</v>
      </c>
      <c r="CB714" s="14" t="s">
        <v>96</v>
      </c>
      <c r="CC714" s="14" t="s">
        <v>96</v>
      </c>
      <c r="CD714" s="14" t="s">
        <v>96</v>
      </c>
      <c r="CE714" s="14" t="s">
        <v>96</v>
      </c>
      <c r="CF714" s="14" t="s">
        <v>96</v>
      </c>
      <c r="CG714" s="14" t="s">
        <v>96</v>
      </c>
      <c r="CH714" s="14" t="s">
        <v>96</v>
      </c>
      <c r="CI714" s="15" t="s">
        <v>97</v>
      </c>
      <c r="CJ714" s="16">
        <v>6</v>
      </c>
      <c r="CK714" s="16">
        <v>6</v>
      </c>
      <c r="CL714" s="16">
        <v>19</v>
      </c>
      <c r="CM714" s="16">
        <v>0</v>
      </c>
      <c r="CN714" s="16">
        <v>17</v>
      </c>
      <c r="CO714" s="16">
        <v>0</v>
      </c>
    </row>
    <row r="715" spans="1:403" x14ac:dyDescent="0.3">
      <c r="A715" s="13" t="s">
        <v>1003</v>
      </c>
      <c r="B715" s="13" t="s">
        <v>1004</v>
      </c>
      <c r="C715" s="13" t="s">
        <v>1036</v>
      </c>
      <c r="D715" s="13" t="s">
        <v>108</v>
      </c>
      <c r="E715" s="14" t="s">
        <v>95</v>
      </c>
      <c r="F715" s="16">
        <v>90</v>
      </c>
      <c r="G715" s="5">
        <v>16</v>
      </c>
      <c r="H715" s="16">
        <v>4</v>
      </c>
      <c r="I715" s="16">
        <v>16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>
        <v>0</v>
      </c>
      <c r="P715" s="16">
        <v>0</v>
      </c>
      <c r="Q715" s="16">
        <v>90</v>
      </c>
      <c r="R715" s="16">
        <v>0</v>
      </c>
      <c r="S715" s="16">
        <v>0</v>
      </c>
      <c r="T715" s="16">
        <v>0</v>
      </c>
      <c r="U715" s="16">
        <v>0</v>
      </c>
      <c r="V715" s="16">
        <v>0</v>
      </c>
      <c r="W715" s="16">
        <v>0</v>
      </c>
      <c r="X715" s="16">
        <v>0</v>
      </c>
      <c r="Y715" s="16">
        <v>16</v>
      </c>
      <c r="Z715" s="16">
        <v>90</v>
      </c>
      <c r="AA715" s="14" t="s">
        <v>96</v>
      </c>
      <c r="AB715" s="14" t="s">
        <v>97</v>
      </c>
      <c r="AC715" s="15"/>
      <c r="AD715" s="15"/>
      <c r="AE715" s="15"/>
      <c r="AF715" s="15"/>
      <c r="AG715" s="15"/>
      <c r="AH715" s="15"/>
      <c r="AI715" s="14" t="s">
        <v>96</v>
      </c>
      <c r="AJ715" s="16"/>
      <c r="AK715" s="17">
        <v>0</v>
      </c>
      <c r="AL715" s="17">
        <v>1</v>
      </c>
      <c r="AM715" s="17">
        <v>0</v>
      </c>
      <c r="AN715" s="17">
        <v>0</v>
      </c>
      <c r="AO715" s="17">
        <v>0</v>
      </c>
      <c r="AP715" s="17">
        <v>0</v>
      </c>
      <c r="AQ715" s="17">
        <v>0</v>
      </c>
      <c r="AR715" s="17">
        <v>0</v>
      </c>
      <c r="AS715" s="17">
        <v>0</v>
      </c>
      <c r="AT715" s="17">
        <v>0</v>
      </c>
      <c r="AU715" s="16">
        <v>100</v>
      </c>
      <c r="AV715" s="16">
        <v>100</v>
      </c>
      <c r="AW715" s="16">
        <v>0</v>
      </c>
      <c r="AX715" s="16">
        <v>0</v>
      </c>
      <c r="AY715" s="16">
        <v>0</v>
      </c>
      <c r="AZ715" s="16">
        <v>0</v>
      </c>
      <c r="BA715" s="16">
        <v>0</v>
      </c>
      <c r="BB715" s="16">
        <v>0</v>
      </c>
      <c r="BC715" s="16">
        <v>100</v>
      </c>
      <c r="BD715" s="16">
        <v>0</v>
      </c>
      <c r="BE715" s="16">
        <v>100</v>
      </c>
      <c r="BF715" s="16">
        <v>100</v>
      </c>
      <c r="BG715" s="16">
        <v>100</v>
      </c>
      <c r="BH715" s="16">
        <v>0</v>
      </c>
      <c r="BI715" s="16">
        <v>0</v>
      </c>
      <c r="BJ715" s="16">
        <v>0</v>
      </c>
      <c r="BK715" s="16">
        <v>0</v>
      </c>
      <c r="BL715" s="16">
        <v>100</v>
      </c>
      <c r="BM715" s="16">
        <v>100</v>
      </c>
      <c r="BN715" s="16">
        <v>1</v>
      </c>
      <c r="BO715" s="16" t="s">
        <v>96</v>
      </c>
      <c r="BP715" s="16" t="s">
        <v>96</v>
      </c>
      <c r="BQ715" s="16">
        <v>2</v>
      </c>
      <c r="BR715" s="14" t="s">
        <v>97</v>
      </c>
      <c r="BS715" s="14" t="s">
        <v>97</v>
      </c>
      <c r="BT715" s="14" t="s">
        <v>97</v>
      </c>
      <c r="BU715" s="14" t="s">
        <v>97</v>
      </c>
      <c r="BV715" s="14" t="s">
        <v>97</v>
      </c>
      <c r="BW715" s="16">
        <v>2</v>
      </c>
      <c r="BX715" s="16">
        <v>2</v>
      </c>
      <c r="BY715" s="16">
        <v>20</v>
      </c>
      <c r="BZ715" s="16">
        <v>20</v>
      </c>
      <c r="CA715" s="16">
        <v>20</v>
      </c>
      <c r="CB715" s="14" t="s">
        <v>96</v>
      </c>
      <c r="CC715" s="14" t="s">
        <v>96</v>
      </c>
      <c r="CD715" s="14" t="s">
        <v>96</v>
      </c>
      <c r="CE715" s="14" t="s">
        <v>96</v>
      </c>
      <c r="CF715" s="14" t="s">
        <v>96</v>
      </c>
      <c r="CG715" s="14" t="s">
        <v>96</v>
      </c>
      <c r="CH715" s="15" t="s">
        <v>97</v>
      </c>
      <c r="CI715" s="15" t="s">
        <v>97</v>
      </c>
      <c r="CJ715" s="16">
        <v>10</v>
      </c>
      <c r="CK715" s="16">
        <v>10</v>
      </c>
      <c r="CL715" s="16">
        <v>20</v>
      </c>
      <c r="CM715" s="16">
        <v>0</v>
      </c>
      <c r="CN715" s="16">
        <v>20</v>
      </c>
      <c r="CO715" s="16">
        <v>2</v>
      </c>
    </row>
    <row r="716" spans="1:403" x14ac:dyDescent="0.3">
      <c r="A716" s="13" t="s">
        <v>1003</v>
      </c>
      <c r="B716" s="13" t="s">
        <v>1004</v>
      </c>
      <c r="C716" s="13" t="s">
        <v>1037</v>
      </c>
      <c r="D716" s="13" t="s">
        <v>1038</v>
      </c>
      <c r="E716" s="14" t="s">
        <v>95</v>
      </c>
      <c r="F716" s="16">
        <v>759</v>
      </c>
      <c r="G716" s="5">
        <v>107</v>
      </c>
      <c r="H716" s="16">
        <v>3</v>
      </c>
      <c r="I716" s="16">
        <v>21</v>
      </c>
      <c r="J716" s="16">
        <v>6</v>
      </c>
      <c r="K716" s="16">
        <v>4</v>
      </c>
      <c r="L716" s="16">
        <v>0</v>
      </c>
      <c r="M716" s="16">
        <v>0</v>
      </c>
      <c r="N716" s="16">
        <v>76</v>
      </c>
      <c r="O716" s="16">
        <v>0</v>
      </c>
      <c r="P716" s="16">
        <v>0</v>
      </c>
      <c r="Q716" s="16">
        <v>150</v>
      </c>
      <c r="R716" s="16">
        <v>54</v>
      </c>
      <c r="S716" s="16">
        <v>32</v>
      </c>
      <c r="T716" s="16">
        <v>0</v>
      </c>
      <c r="U716" s="16">
        <v>0</v>
      </c>
      <c r="V716" s="16">
        <v>523</v>
      </c>
      <c r="W716" s="16">
        <v>0</v>
      </c>
      <c r="X716" s="16">
        <v>0</v>
      </c>
      <c r="Y716" s="16">
        <v>21</v>
      </c>
      <c r="Z716" s="16">
        <v>148</v>
      </c>
      <c r="AA716" s="14" t="s">
        <v>96</v>
      </c>
      <c r="AB716" s="14" t="s">
        <v>97</v>
      </c>
      <c r="AC716" s="14" t="s">
        <v>96</v>
      </c>
      <c r="AD716" s="15"/>
      <c r="AE716" s="15"/>
      <c r="AF716" s="15"/>
      <c r="AG716" s="15"/>
      <c r="AH716" s="15"/>
      <c r="AI716" s="15"/>
      <c r="AJ716" s="16"/>
      <c r="AK716" s="17">
        <v>0.1</v>
      </c>
      <c r="AL716" s="17">
        <v>0.75</v>
      </c>
      <c r="AM716" s="17">
        <v>0.05</v>
      </c>
      <c r="AN716" s="17">
        <v>0</v>
      </c>
      <c r="AO716" s="17">
        <v>0</v>
      </c>
      <c r="AP716" s="17">
        <v>0</v>
      </c>
      <c r="AQ716" s="17">
        <v>0.1</v>
      </c>
      <c r="AR716" s="17">
        <v>0</v>
      </c>
      <c r="AS716" s="17">
        <v>0</v>
      </c>
      <c r="AT716" s="17">
        <v>0</v>
      </c>
      <c r="AU716" s="16">
        <v>75</v>
      </c>
      <c r="AV716" s="24">
        <v>75</v>
      </c>
      <c r="AW716" s="16">
        <v>0</v>
      </c>
      <c r="AX716" s="16">
        <v>25</v>
      </c>
      <c r="AY716" s="16">
        <v>0</v>
      </c>
      <c r="AZ716" s="16">
        <v>100</v>
      </c>
      <c r="BA716" s="16">
        <v>50</v>
      </c>
      <c r="BB716" s="16">
        <v>0</v>
      </c>
      <c r="BC716" s="16">
        <v>0</v>
      </c>
      <c r="BD716" s="16">
        <v>50</v>
      </c>
      <c r="BE716" s="16">
        <v>100</v>
      </c>
      <c r="BF716" s="16">
        <v>35</v>
      </c>
      <c r="BG716" s="16">
        <v>50</v>
      </c>
      <c r="BH716" s="16">
        <v>0</v>
      </c>
      <c r="BI716" s="16">
        <v>0</v>
      </c>
      <c r="BJ716" s="16">
        <v>0</v>
      </c>
      <c r="BK716" s="16">
        <v>0</v>
      </c>
      <c r="BL716" s="16">
        <v>100</v>
      </c>
      <c r="BM716" s="16">
        <v>20</v>
      </c>
      <c r="BN716" s="16">
        <v>2</v>
      </c>
      <c r="BO716" s="16" t="s">
        <v>97</v>
      </c>
      <c r="BP716" s="16" t="s">
        <v>96</v>
      </c>
      <c r="BQ716" s="16">
        <v>1</v>
      </c>
      <c r="BR716" s="14" t="s">
        <v>96</v>
      </c>
      <c r="BS716" s="14" t="s">
        <v>97</v>
      </c>
      <c r="BT716" s="14" t="s">
        <v>97</v>
      </c>
      <c r="BU716" s="14" t="s">
        <v>96</v>
      </c>
      <c r="BV716" s="14" t="s">
        <v>96</v>
      </c>
      <c r="BW716" s="16">
        <v>1.5</v>
      </c>
      <c r="BX716" s="16">
        <v>1.5</v>
      </c>
      <c r="BY716" s="16">
        <v>1.5</v>
      </c>
      <c r="BZ716" s="16">
        <v>1.5</v>
      </c>
      <c r="CA716" s="16">
        <v>10</v>
      </c>
      <c r="CB716" s="14" t="s">
        <v>98</v>
      </c>
      <c r="CC716" s="14" t="s">
        <v>96</v>
      </c>
      <c r="CD716" s="14" t="s">
        <v>98</v>
      </c>
      <c r="CE716" s="14" t="s">
        <v>98</v>
      </c>
      <c r="CF716" s="14" t="s">
        <v>96</v>
      </c>
      <c r="CG716" s="15" t="s">
        <v>96</v>
      </c>
      <c r="CH716" s="14" t="s">
        <v>96</v>
      </c>
      <c r="CI716" s="14" t="s">
        <v>96</v>
      </c>
      <c r="CJ716" s="16">
        <v>1</v>
      </c>
      <c r="CK716" s="16">
        <v>1</v>
      </c>
      <c r="CL716" s="16">
        <v>1</v>
      </c>
      <c r="CM716" s="16">
        <v>1</v>
      </c>
      <c r="CN716" s="16">
        <v>10</v>
      </c>
      <c r="CO716" s="16">
        <v>1</v>
      </c>
    </row>
    <row r="717" spans="1:403" x14ac:dyDescent="0.3">
      <c r="A717" s="13" t="s">
        <v>1003</v>
      </c>
      <c r="B717" s="13" t="s">
        <v>1004</v>
      </c>
      <c r="C717" s="13" t="s">
        <v>1037</v>
      </c>
      <c r="D717" s="13" t="s">
        <v>1039</v>
      </c>
      <c r="E717" s="14" t="s">
        <v>95</v>
      </c>
      <c r="F717" s="16">
        <v>777</v>
      </c>
      <c r="G717" s="5">
        <v>108</v>
      </c>
      <c r="H717" s="16">
        <v>10</v>
      </c>
      <c r="I717" s="16">
        <v>87</v>
      </c>
      <c r="J717" s="16">
        <v>16</v>
      </c>
      <c r="K717" s="16">
        <v>1</v>
      </c>
      <c r="L717" s="16">
        <v>0</v>
      </c>
      <c r="M717" s="16">
        <v>4</v>
      </c>
      <c r="N717" s="16">
        <v>0</v>
      </c>
      <c r="O717" s="16">
        <v>0</v>
      </c>
      <c r="P717" s="16">
        <v>0</v>
      </c>
      <c r="Q717" s="16">
        <v>645</v>
      </c>
      <c r="R717" s="16">
        <v>112</v>
      </c>
      <c r="S717" s="16">
        <v>5</v>
      </c>
      <c r="T717" s="16">
        <v>0</v>
      </c>
      <c r="U717" s="16">
        <v>15</v>
      </c>
      <c r="V717" s="16">
        <v>0</v>
      </c>
      <c r="W717" s="16">
        <v>0</v>
      </c>
      <c r="X717" s="16">
        <v>0</v>
      </c>
      <c r="Y717" s="16">
        <v>87</v>
      </c>
      <c r="Z717" s="16">
        <v>645</v>
      </c>
      <c r="AA717" s="14" t="s">
        <v>96</v>
      </c>
      <c r="AB717" s="14" t="s">
        <v>97</v>
      </c>
      <c r="AC717" s="15"/>
      <c r="AD717" s="15"/>
      <c r="AE717" s="15"/>
      <c r="AF717" s="15"/>
      <c r="AG717" s="15"/>
      <c r="AH717" s="15"/>
      <c r="AI717" s="14" t="s">
        <v>96</v>
      </c>
      <c r="AJ717" s="16"/>
      <c r="AK717" s="17">
        <v>0.1</v>
      </c>
      <c r="AL717" s="17">
        <v>0.65</v>
      </c>
      <c r="AM717" s="17">
        <v>0.1</v>
      </c>
      <c r="AN717" s="17">
        <v>0</v>
      </c>
      <c r="AO717" s="17">
        <v>0</v>
      </c>
      <c r="AP717" s="17">
        <v>0</v>
      </c>
      <c r="AQ717" s="17">
        <v>0.15</v>
      </c>
      <c r="AR717" s="17">
        <v>0</v>
      </c>
      <c r="AS717" s="17">
        <v>0</v>
      </c>
      <c r="AT717" s="17">
        <v>0</v>
      </c>
      <c r="AU717" s="16">
        <v>95</v>
      </c>
      <c r="AV717" s="24">
        <v>70</v>
      </c>
      <c r="AW717" s="16">
        <v>5</v>
      </c>
      <c r="AX717" s="16">
        <v>5</v>
      </c>
      <c r="AY717" s="24">
        <v>20</v>
      </c>
      <c r="AZ717" s="16">
        <v>100</v>
      </c>
      <c r="BA717" s="16">
        <v>90</v>
      </c>
      <c r="BB717" s="16">
        <v>0</v>
      </c>
      <c r="BC717" s="16">
        <v>0</v>
      </c>
      <c r="BD717" s="16">
        <v>10</v>
      </c>
      <c r="BE717" s="16">
        <v>100</v>
      </c>
      <c r="BF717" s="16">
        <v>95</v>
      </c>
      <c r="BG717" s="16">
        <v>50</v>
      </c>
      <c r="BH717" s="16">
        <v>10</v>
      </c>
      <c r="BI717" s="16">
        <v>5</v>
      </c>
      <c r="BJ717" s="16">
        <v>0</v>
      </c>
      <c r="BK717" s="16">
        <v>5</v>
      </c>
      <c r="BL717" s="16">
        <v>95</v>
      </c>
      <c r="BM717" s="16">
        <v>40</v>
      </c>
      <c r="BN717" s="16">
        <v>2</v>
      </c>
      <c r="BO717" s="16" t="s">
        <v>97</v>
      </c>
      <c r="BP717" s="16" t="s">
        <v>96</v>
      </c>
      <c r="BQ717" s="16">
        <v>1</v>
      </c>
      <c r="BR717" s="14" t="s">
        <v>96</v>
      </c>
      <c r="BS717" s="14" t="s">
        <v>97</v>
      </c>
      <c r="BT717" s="14" t="s">
        <v>97</v>
      </c>
      <c r="BU717" s="14" t="s">
        <v>97</v>
      </c>
      <c r="BV717" s="14" t="s">
        <v>96</v>
      </c>
      <c r="BW717" s="16">
        <v>1.5</v>
      </c>
      <c r="BX717" s="16">
        <v>1</v>
      </c>
      <c r="BY717" s="16">
        <v>1</v>
      </c>
      <c r="BZ717" s="16">
        <v>1</v>
      </c>
      <c r="CA717" s="16">
        <v>10</v>
      </c>
      <c r="CB717" s="14" t="s">
        <v>98</v>
      </c>
      <c r="CC717" s="14" t="s">
        <v>96</v>
      </c>
      <c r="CD717" s="14" t="s">
        <v>98</v>
      </c>
      <c r="CE717" s="14" t="s">
        <v>98</v>
      </c>
      <c r="CF717" s="14" t="s">
        <v>96</v>
      </c>
      <c r="CG717" s="15" t="s">
        <v>96</v>
      </c>
      <c r="CH717" s="14" t="s">
        <v>96</v>
      </c>
      <c r="CI717" s="14" t="s">
        <v>96</v>
      </c>
      <c r="CJ717" s="16">
        <v>1</v>
      </c>
      <c r="CK717" s="16">
        <v>1</v>
      </c>
      <c r="CL717" s="16">
        <v>1</v>
      </c>
      <c r="CM717" s="16">
        <v>1</v>
      </c>
      <c r="CN717" s="16">
        <v>10</v>
      </c>
      <c r="CO717" s="16">
        <v>1</v>
      </c>
    </row>
    <row r="718" spans="1:403" x14ac:dyDescent="0.3">
      <c r="A718" s="13" t="s">
        <v>1003</v>
      </c>
      <c r="B718" s="13" t="s">
        <v>1040</v>
      </c>
      <c r="C718" s="13" t="s">
        <v>1041</v>
      </c>
      <c r="D718" s="13" t="s">
        <v>108</v>
      </c>
      <c r="E718" s="14" t="s">
        <v>95</v>
      </c>
      <c r="F718" s="16">
        <v>375</v>
      </c>
      <c r="G718" s="5">
        <v>60</v>
      </c>
      <c r="H718" s="24">
        <v>0</v>
      </c>
      <c r="I718" s="24">
        <v>0</v>
      </c>
      <c r="J718" s="16">
        <v>50</v>
      </c>
      <c r="K718" s="16">
        <v>10</v>
      </c>
      <c r="L718" s="16">
        <v>0</v>
      </c>
      <c r="M718" s="16">
        <v>0</v>
      </c>
      <c r="N718" s="16">
        <v>0</v>
      </c>
      <c r="O718" s="16">
        <v>0</v>
      </c>
      <c r="P718" s="16">
        <v>0</v>
      </c>
      <c r="Q718" s="16">
        <v>0</v>
      </c>
      <c r="R718" s="24">
        <v>325</v>
      </c>
      <c r="S718" s="24">
        <v>50</v>
      </c>
      <c r="T718" s="16">
        <v>0</v>
      </c>
      <c r="U718" s="16">
        <v>0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  <c r="AA718" s="14" t="s">
        <v>96</v>
      </c>
      <c r="AB718" s="14" t="s">
        <v>97</v>
      </c>
      <c r="AC718" s="15"/>
      <c r="AD718" s="15"/>
      <c r="AE718" s="15"/>
      <c r="AF718" s="15"/>
      <c r="AG718" s="15"/>
      <c r="AH718" s="15"/>
      <c r="AI718" s="14" t="s">
        <v>96</v>
      </c>
      <c r="AJ718" s="16"/>
      <c r="AK718" s="17">
        <v>0.9</v>
      </c>
      <c r="AL718" s="17">
        <v>0.05</v>
      </c>
      <c r="AM718" s="17">
        <v>0.03</v>
      </c>
      <c r="AN718" s="17">
        <v>0.02</v>
      </c>
      <c r="AO718" s="17">
        <v>0</v>
      </c>
      <c r="AP718" s="17">
        <v>0</v>
      </c>
      <c r="AQ718" s="17">
        <v>0</v>
      </c>
      <c r="AR718" s="17">
        <v>0</v>
      </c>
      <c r="AS718" s="17">
        <v>0</v>
      </c>
      <c r="AT718" s="17">
        <v>0</v>
      </c>
      <c r="AU718" s="16">
        <v>100</v>
      </c>
      <c r="AV718" s="16">
        <v>100</v>
      </c>
      <c r="AW718" s="16">
        <v>0</v>
      </c>
      <c r="AX718" s="16">
        <v>0</v>
      </c>
      <c r="AY718" s="16">
        <v>0</v>
      </c>
      <c r="AZ718" s="16">
        <v>0</v>
      </c>
      <c r="BA718" s="16">
        <v>0</v>
      </c>
      <c r="BB718" s="16">
        <v>10</v>
      </c>
      <c r="BC718" s="16">
        <v>0</v>
      </c>
      <c r="BD718" s="16">
        <v>90</v>
      </c>
      <c r="BE718" s="16">
        <v>100</v>
      </c>
      <c r="BF718" s="16">
        <v>100</v>
      </c>
      <c r="BG718" s="16">
        <v>100</v>
      </c>
      <c r="BH718" s="16">
        <v>100</v>
      </c>
      <c r="BI718" s="16">
        <v>100</v>
      </c>
      <c r="BJ718" s="16">
        <v>0</v>
      </c>
      <c r="BK718" s="16">
        <v>60</v>
      </c>
      <c r="BL718" s="16">
        <v>40</v>
      </c>
      <c r="BM718" s="16">
        <v>100</v>
      </c>
      <c r="BN718" s="16">
        <v>2</v>
      </c>
      <c r="BO718" s="16" t="s">
        <v>96</v>
      </c>
      <c r="BP718" s="16" t="s">
        <v>97</v>
      </c>
      <c r="BQ718" s="5" t="s">
        <v>98</v>
      </c>
      <c r="BR718" s="14" t="s">
        <v>96</v>
      </c>
      <c r="BS718" s="14" t="s">
        <v>97</v>
      </c>
      <c r="BT718" s="14" t="s">
        <v>96</v>
      </c>
      <c r="BU718" s="14" t="s">
        <v>97</v>
      </c>
      <c r="BV718" s="14" t="s">
        <v>97</v>
      </c>
      <c r="BW718" s="16">
        <v>0.5</v>
      </c>
      <c r="BX718" s="16">
        <v>0.5</v>
      </c>
      <c r="BY718" s="16">
        <v>8</v>
      </c>
      <c r="BZ718" s="16">
        <v>8</v>
      </c>
      <c r="CA718" s="16">
        <v>8</v>
      </c>
      <c r="CB718" s="14" t="s">
        <v>98</v>
      </c>
      <c r="CC718" s="14" t="s">
        <v>98</v>
      </c>
      <c r="CD718" s="14" t="s">
        <v>96</v>
      </c>
      <c r="CE718" s="14" t="s">
        <v>96</v>
      </c>
      <c r="CF718" s="14" t="s">
        <v>96</v>
      </c>
      <c r="CG718" s="14" t="s">
        <v>96</v>
      </c>
      <c r="CH718" s="14" t="s">
        <v>96</v>
      </c>
      <c r="CI718" s="14" t="s">
        <v>96</v>
      </c>
      <c r="CJ718" s="16">
        <v>8</v>
      </c>
      <c r="CK718" s="16">
        <v>8</v>
      </c>
      <c r="CL718" s="16">
        <v>8</v>
      </c>
      <c r="CM718" s="16">
        <v>0</v>
      </c>
      <c r="CN718" s="16">
        <v>0</v>
      </c>
      <c r="CO718" s="16">
        <v>0</v>
      </c>
    </row>
    <row r="719" spans="1:403" x14ac:dyDescent="0.3">
      <c r="A719" s="13" t="s">
        <v>1003</v>
      </c>
      <c r="B719" s="13" t="s">
        <v>1040</v>
      </c>
      <c r="C719" s="13" t="s">
        <v>1040</v>
      </c>
      <c r="D719" s="13" t="s">
        <v>1042</v>
      </c>
      <c r="E719" s="14" t="s">
        <v>95</v>
      </c>
      <c r="F719" s="16">
        <v>1032</v>
      </c>
      <c r="G719" s="5">
        <v>170</v>
      </c>
      <c r="H719" s="16">
        <v>6</v>
      </c>
      <c r="I719" s="16">
        <v>136</v>
      </c>
      <c r="J719" s="16">
        <v>23</v>
      </c>
      <c r="K719" s="16">
        <v>0</v>
      </c>
      <c r="L719" s="16">
        <v>0</v>
      </c>
      <c r="M719" s="16">
        <v>1</v>
      </c>
      <c r="N719" s="16">
        <v>8</v>
      </c>
      <c r="O719" s="16">
        <v>2</v>
      </c>
      <c r="P719" s="16">
        <v>0</v>
      </c>
      <c r="Q719" s="16">
        <v>742</v>
      </c>
      <c r="R719" s="16">
        <v>263</v>
      </c>
      <c r="S719" s="16">
        <v>0</v>
      </c>
      <c r="T719" s="16">
        <v>0</v>
      </c>
      <c r="U719" s="16">
        <v>2</v>
      </c>
      <c r="V719" s="16">
        <v>20</v>
      </c>
      <c r="W719" s="16">
        <v>5</v>
      </c>
      <c r="X719" s="16">
        <v>0</v>
      </c>
      <c r="Y719" s="16">
        <v>131</v>
      </c>
      <c r="Z719" s="16">
        <v>518</v>
      </c>
      <c r="AA719" s="14" t="s">
        <v>96</v>
      </c>
      <c r="AB719" s="14" t="s">
        <v>96</v>
      </c>
      <c r="AC719" s="15"/>
      <c r="AD719" s="15"/>
      <c r="AE719" s="15"/>
      <c r="AF719" s="15"/>
      <c r="AG719" s="15"/>
      <c r="AH719" s="15"/>
      <c r="AI719" s="14" t="s">
        <v>96</v>
      </c>
      <c r="AJ719" s="16"/>
      <c r="AK719" s="17">
        <v>0</v>
      </c>
      <c r="AL719" s="17">
        <v>0.28999999999999998</v>
      </c>
      <c r="AM719" s="17">
        <v>0.41</v>
      </c>
      <c r="AN719" s="17">
        <v>0.28000000000000003</v>
      </c>
      <c r="AO719" s="17">
        <v>0</v>
      </c>
      <c r="AP719" s="17">
        <v>0.02</v>
      </c>
      <c r="AQ719" s="17">
        <v>0</v>
      </c>
      <c r="AR719" s="17">
        <v>0</v>
      </c>
      <c r="AS719" s="17">
        <v>0</v>
      </c>
      <c r="AT719" s="17">
        <v>0</v>
      </c>
      <c r="AU719" s="16">
        <v>50</v>
      </c>
      <c r="AV719" s="16">
        <v>50</v>
      </c>
      <c r="AW719" s="16">
        <v>0</v>
      </c>
      <c r="AX719" s="16">
        <v>50</v>
      </c>
      <c r="AY719" s="16">
        <v>0</v>
      </c>
      <c r="AZ719" s="16">
        <v>33</v>
      </c>
      <c r="BA719" s="16">
        <v>33</v>
      </c>
      <c r="BB719" s="16">
        <v>0</v>
      </c>
      <c r="BC719" s="16">
        <v>0</v>
      </c>
      <c r="BD719" s="16">
        <v>67</v>
      </c>
      <c r="BE719" s="16">
        <v>100</v>
      </c>
      <c r="BF719" s="16">
        <v>100</v>
      </c>
      <c r="BG719" s="16">
        <v>50</v>
      </c>
      <c r="BH719" s="16">
        <v>0</v>
      </c>
      <c r="BI719" s="16">
        <v>0</v>
      </c>
      <c r="BJ719" s="16">
        <v>0</v>
      </c>
      <c r="BK719" s="16">
        <v>33</v>
      </c>
      <c r="BL719" s="16">
        <v>67</v>
      </c>
      <c r="BM719" s="16">
        <v>100</v>
      </c>
      <c r="BN719" s="16">
        <v>4</v>
      </c>
      <c r="BO719" s="16" t="s">
        <v>97</v>
      </c>
      <c r="BP719" s="16" t="s">
        <v>96</v>
      </c>
      <c r="BQ719" s="16">
        <v>10</v>
      </c>
      <c r="BR719" s="14" t="s">
        <v>97</v>
      </c>
      <c r="BS719" s="14" t="s">
        <v>97</v>
      </c>
      <c r="BT719" s="14" t="s">
        <v>97</v>
      </c>
      <c r="BU719" s="14" t="s">
        <v>97</v>
      </c>
      <c r="BV719" s="14" t="s">
        <v>97</v>
      </c>
      <c r="BW719" s="16">
        <v>0</v>
      </c>
      <c r="BX719" s="16">
        <v>0</v>
      </c>
      <c r="BY719" s="16">
        <v>3</v>
      </c>
      <c r="BZ719" s="16">
        <v>3</v>
      </c>
      <c r="CA719" s="16">
        <v>5</v>
      </c>
      <c r="CB719" s="14" t="s">
        <v>98</v>
      </c>
      <c r="CC719" s="14" t="s">
        <v>98</v>
      </c>
      <c r="CD719" s="14" t="s">
        <v>96</v>
      </c>
      <c r="CE719" s="14" t="s">
        <v>96</v>
      </c>
      <c r="CF719" s="14" t="s">
        <v>96</v>
      </c>
      <c r="CG719" s="14" t="s">
        <v>96</v>
      </c>
      <c r="CH719" s="14" t="s">
        <v>97</v>
      </c>
      <c r="CI719" s="14" t="s">
        <v>96</v>
      </c>
      <c r="CJ719" s="16">
        <v>5</v>
      </c>
      <c r="CK719" s="16">
        <v>5</v>
      </c>
      <c r="CL719" s="16">
        <v>5</v>
      </c>
      <c r="CM719" s="16">
        <v>0</v>
      </c>
      <c r="CN719" s="16">
        <v>5</v>
      </c>
      <c r="CO719" s="16">
        <v>0</v>
      </c>
    </row>
    <row r="720" spans="1:403" x14ac:dyDescent="0.3">
      <c r="A720" s="13" t="s">
        <v>1003</v>
      </c>
      <c r="B720" s="13" t="s">
        <v>1040</v>
      </c>
      <c r="C720" s="13" t="s">
        <v>1043</v>
      </c>
      <c r="D720" s="13" t="s">
        <v>203</v>
      </c>
      <c r="E720" s="14" t="s">
        <v>102</v>
      </c>
      <c r="F720" s="16">
        <v>33</v>
      </c>
      <c r="G720" s="5">
        <v>6</v>
      </c>
      <c r="H720" s="16">
        <v>0</v>
      </c>
      <c r="I720" s="16">
        <v>0</v>
      </c>
      <c r="J720" s="16">
        <v>6</v>
      </c>
      <c r="K720" s="16">
        <v>0</v>
      </c>
      <c r="L720" s="16">
        <v>0</v>
      </c>
      <c r="M720" s="16">
        <v>0</v>
      </c>
      <c r="N720" s="16">
        <v>0</v>
      </c>
      <c r="O720" s="16">
        <v>0</v>
      </c>
      <c r="P720" s="16">
        <v>0</v>
      </c>
      <c r="Q720" s="16">
        <v>0</v>
      </c>
      <c r="R720" s="16">
        <v>33</v>
      </c>
      <c r="S720" s="16">
        <v>0</v>
      </c>
      <c r="T720" s="16">
        <v>0</v>
      </c>
      <c r="U720" s="16">
        <v>0</v>
      </c>
      <c r="V720" s="16">
        <v>0</v>
      </c>
      <c r="W720" s="16">
        <v>0</v>
      </c>
      <c r="X720" s="16">
        <v>0</v>
      </c>
      <c r="Y720" s="16">
        <v>0</v>
      </c>
      <c r="Z720" s="16">
        <v>0</v>
      </c>
      <c r="AA720" s="14" t="s">
        <v>96</v>
      </c>
      <c r="AB720" s="14" t="s">
        <v>97</v>
      </c>
      <c r="AC720" s="15"/>
      <c r="AD720" s="15"/>
      <c r="AE720" s="15"/>
      <c r="AF720" s="15"/>
      <c r="AG720" s="15"/>
      <c r="AH720" s="15"/>
      <c r="AI720" s="14" t="s">
        <v>96</v>
      </c>
      <c r="AJ720" s="16"/>
      <c r="AK720" s="17">
        <v>0.6</v>
      </c>
      <c r="AL720" s="17">
        <v>0.4</v>
      </c>
      <c r="AM720" s="17">
        <v>0</v>
      </c>
      <c r="AN720" s="17">
        <v>0</v>
      </c>
      <c r="AO720" s="17">
        <v>0</v>
      </c>
      <c r="AP720" s="17">
        <v>0</v>
      </c>
      <c r="AQ720" s="17">
        <v>0</v>
      </c>
      <c r="AR720" s="17">
        <v>0</v>
      </c>
      <c r="AS720" s="17">
        <v>0</v>
      </c>
      <c r="AT720" s="17">
        <v>0</v>
      </c>
      <c r="AU720" s="16">
        <v>100</v>
      </c>
      <c r="AV720" s="16">
        <v>100</v>
      </c>
      <c r="AW720" s="16">
        <v>0</v>
      </c>
      <c r="AX720" s="16">
        <v>0</v>
      </c>
      <c r="AY720" s="16">
        <v>0</v>
      </c>
      <c r="AZ720" s="16">
        <v>100</v>
      </c>
      <c r="BA720" s="16">
        <v>100</v>
      </c>
      <c r="BB720" s="16">
        <v>0</v>
      </c>
      <c r="BC720" s="16">
        <v>0</v>
      </c>
      <c r="BD720" s="16">
        <v>0</v>
      </c>
      <c r="BE720" s="16">
        <v>100</v>
      </c>
      <c r="BF720" s="16">
        <v>100</v>
      </c>
      <c r="BG720" s="16">
        <v>100</v>
      </c>
      <c r="BH720" s="16">
        <v>100</v>
      </c>
      <c r="BI720" s="16">
        <v>100</v>
      </c>
      <c r="BJ720" s="16">
        <v>0</v>
      </c>
      <c r="BK720" s="16">
        <v>80</v>
      </c>
      <c r="BL720" s="16">
        <v>20</v>
      </c>
      <c r="BM720" s="16">
        <v>100</v>
      </c>
      <c r="BN720" s="16">
        <v>2</v>
      </c>
      <c r="BO720" s="16" t="s">
        <v>96</v>
      </c>
      <c r="BP720" s="16" t="s">
        <v>97</v>
      </c>
      <c r="BQ720" s="5" t="s">
        <v>98</v>
      </c>
      <c r="BR720" s="14" t="s">
        <v>97</v>
      </c>
      <c r="BS720" s="14" t="s">
        <v>97</v>
      </c>
      <c r="BT720" s="14" t="s">
        <v>97</v>
      </c>
      <c r="BU720" s="14" t="s">
        <v>97</v>
      </c>
      <c r="BV720" s="14" t="s">
        <v>97</v>
      </c>
      <c r="BW720" s="16">
        <v>2</v>
      </c>
      <c r="BX720" s="5">
        <v>2</v>
      </c>
      <c r="BY720" s="16">
        <v>2</v>
      </c>
      <c r="BZ720" s="16">
        <v>7</v>
      </c>
      <c r="CA720" s="16">
        <v>7</v>
      </c>
      <c r="CB720" s="14" t="s">
        <v>98</v>
      </c>
      <c r="CC720" s="14" t="s">
        <v>98</v>
      </c>
      <c r="CD720" s="14" t="s">
        <v>98</v>
      </c>
      <c r="CE720" s="6" t="s">
        <v>98</v>
      </c>
      <c r="CF720" s="14" t="s">
        <v>96</v>
      </c>
      <c r="CG720" s="14" t="s">
        <v>98</v>
      </c>
      <c r="CH720" s="14" t="s">
        <v>96</v>
      </c>
      <c r="CI720" s="7" t="s">
        <v>98</v>
      </c>
      <c r="CJ720" s="16">
        <v>2</v>
      </c>
      <c r="CK720" s="16">
        <v>2</v>
      </c>
      <c r="CL720" s="16">
        <v>7</v>
      </c>
      <c r="CM720" s="16">
        <v>0.3</v>
      </c>
      <c r="CN720" s="16">
        <v>1.5</v>
      </c>
      <c r="CO720" s="16">
        <v>0.7</v>
      </c>
    </row>
    <row r="721" spans="1:403" x14ac:dyDescent="0.3">
      <c r="A721" s="13" t="s">
        <v>1003</v>
      </c>
      <c r="B721" s="13" t="s">
        <v>1040</v>
      </c>
      <c r="C721" s="13" t="s">
        <v>1043</v>
      </c>
      <c r="D721" s="13" t="s">
        <v>1044</v>
      </c>
      <c r="E721" s="14" t="s">
        <v>95</v>
      </c>
      <c r="F721" s="16">
        <v>133</v>
      </c>
      <c r="G721" s="5">
        <v>23</v>
      </c>
      <c r="H721" s="16">
        <v>0</v>
      </c>
      <c r="I721" s="16">
        <v>0</v>
      </c>
      <c r="J721" s="16">
        <v>21</v>
      </c>
      <c r="K721" s="16">
        <v>2</v>
      </c>
      <c r="L721" s="16">
        <v>0</v>
      </c>
      <c r="M721" s="16">
        <v>0</v>
      </c>
      <c r="N721" s="16">
        <v>0</v>
      </c>
      <c r="O721" s="16">
        <v>0</v>
      </c>
      <c r="P721" s="16">
        <v>0</v>
      </c>
      <c r="Q721" s="16">
        <v>0</v>
      </c>
      <c r="R721" s="16">
        <v>133</v>
      </c>
      <c r="S721" s="16">
        <v>0</v>
      </c>
      <c r="T721" s="16">
        <v>0</v>
      </c>
      <c r="U721" s="16">
        <v>0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4" t="s">
        <v>96</v>
      </c>
      <c r="AB721" s="14" t="s">
        <v>97</v>
      </c>
      <c r="AC721" s="15"/>
      <c r="AD721" s="15"/>
      <c r="AE721" s="15"/>
      <c r="AF721" s="15"/>
      <c r="AG721" s="15"/>
      <c r="AH721" s="15"/>
      <c r="AI721" s="14" t="s">
        <v>96</v>
      </c>
      <c r="AJ721" s="16"/>
      <c r="AK721" s="17">
        <v>0.95</v>
      </c>
      <c r="AL721" s="17">
        <v>0</v>
      </c>
      <c r="AM721" s="17">
        <v>0.05</v>
      </c>
      <c r="AN721" s="17">
        <v>0</v>
      </c>
      <c r="AO721" s="17">
        <v>0</v>
      </c>
      <c r="AP721" s="17">
        <v>0</v>
      </c>
      <c r="AQ721" s="17">
        <v>0</v>
      </c>
      <c r="AR721" s="17">
        <v>0</v>
      </c>
      <c r="AS721" s="17">
        <v>0</v>
      </c>
      <c r="AT721" s="17">
        <v>0</v>
      </c>
      <c r="AU721" s="16">
        <v>100</v>
      </c>
      <c r="AV721" s="16">
        <v>100</v>
      </c>
      <c r="AW721" s="16">
        <v>0</v>
      </c>
      <c r="AX721" s="16">
        <v>0</v>
      </c>
      <c r="AY721" s="16">
        <v>0</v>
      </c>
      <c r="AZ721" s="16">
        <v>100</v>
      </c>
      <c r="BA721" s="16">
        <v>100</v>
      </c>
      <c r="BB721" s="16">
        <v>0</v>
      </c>
      <c r="BC721" s="16">
        <v>0</v>
      </c>
      <c r="BD721" s="16">
        <v>0</v>
      </c>
      <c r="BE721" s="16">
        <v>100</v>
      </c>
      <c r="BF721" s="16">
        <v>100</v>
      </c>
      <c r="BG721" s="16">
        <v>100</v>
      </c>
      <c r="BH721" s="16">
        <v>100</v>
      </c>
      <c r="BI721" s="16">
        <v>100</v>
      </c>
      <c r="BJ721" s="16">
        <v>0</v>
      </c>
      <c r="BK721" s="16">
        <v>80</v>
      </c>
      <c r="BL721" s="16">
        <v>20</v>
      </c>
      <c r="BM721" s="16">
        <v>100</v>
      </c>
      <c r="BN721" s="16">
        <v>2</v>
      </c>
      <c r="BO721" s="16" t="s">
        <v>96</v>
      </c>
      <c r="BP721" s="16" t="s">
        <v>97</v>
      </c>
      <c r="BQ721" s="5" t="s">
        <v>98</v>
      </c>
      <c r="BR721" s="14" t="s">
        <v>96</v>
      </c>
      <c r="BS721" s="14" t="s">
        <v>97</v>
      </c>
      <c r="BT721" s="14" t="s">
        <v>97</v>
      </c>
      <c r="BU721" s="14" t="s">
        <v>97</v>
      </c>
      <c r="BV721" s="14" t="s">
        <v>97</v>
      </c>
      <c r="BW721" s="16">
        <v>1</v>
      </c>
      <c r="BX721" s="5">
        <v>1</v>
      </c>
      <c r="BY721" s="16">
        <v>1</v>
      </c>
      <c r="BZ721" s="16">
        <v>7</v>
      </c>
      <c r="CA721" s="16">
        <v>7</v>
      </c>
      <c r="CB721" s="14" t="s">
        <v>98</v>
      </c>
      <c r="CC721" s="14" t="s">
        <v>98</v>
      </c>
      <c r="CD721" s="14" t="s">
        <v>98</v>
      </c>
      <c r="CE721" s="6" t="s">
        <v>98</v>
      </c>
      <c r="CF721" s="14" t="s">
        <v>96</v>
      </c>
      <c r="CG721" s="14" t="s">
        <v>98</v>
      </c>
      <c r="CH721" s="14" t="s">
        <v>96</v>
      </c>
      <c r="CI721" s="7" t="s">
        <v>98</v>
      </c>
      <c r="CJ721" s="16">
        <v>1</v>
      </c>
      <c r="CK721" s="16">
        <v>1</v>
      </c>
      <c r="CL721" s="16">
        <v>7</v>
      </c>
      <c r="CM721" s="16">
        <v>1</v>
      </c>
      <c r="CN721" s="16">
        <v>1.5</v>
      </c>
      <c r="CO721" s="16">
        <v>0.7</v>
      </c>
    </row>
    <row r="722" spans="1:403" x14ac:dyDescent="0.3">
      <c r="A722" s="13" t="s">
        <v>1003</v>
      </c>
      <c r="B722" s="13" t="s">
        <v>1040</v>
      </c>
      <c r="C722" s="13" t="s">
        <v>1045</v>
      </c>
      <c r="D722" s="13" t="s">
        <v>110</v>
      </c>
      <c r="E722" s="14" t="s">
        <v>95</v>
      </c>
      <c r="F722" s="16">
        <v>151</v>
      </c>
      <c r="G722" s="5">
        <v>42</v>
      </c>
      <c r="H722" s="16">
        <v>18</v>
      </c>
      <c r="I722" s="16">
        <v>24</v>
      </c>
      <c r="J722" s="16">
        <v>18</v>
      </c>
      <c r="K722" s="16">
        <v>0</v>
      </c>
      <c r="L722" s="16">
        <v>0</v>
      </c>
      <c r="M722" s="16">
        <v>0</v>
      </c>
      <c r="N722" s="16">
        <v>0</v>
      </c>
      <c r="O722" s="16">
        <v>0</v>
      </c>
      <c r="P722" s="16">
        <v>0</v>
      </c>
      <c r="Q722" s="16">
        <v>80</v>
      </c>
      <c r="R722" s="16">
        <v>71</v>
      </c>
      <c r="S722" s="16">
        <v>0</v>
      </c>
      <c r="T722" s="16">
        <v>0</v>
      </c>
      <c r="U722" s="16">
        <v>0</v>
      </c>
      <c r="V722" s="16">
        <v>0</v>
      </c>
      <c r="W722" s="16">
        <v>0</v>
      </c>
      <c r="X722" s="16">
        <v>0</v>
      </c>
      <c r="Y722" s="16">
        <v>0</v>
      </c>
      <c r="Z722" s="14">
        <v>0</v>
      </c>
      <c r="AA722" s="14" t="s">
        <v>96</v>
      </c>
      <c r="AB722" s="14" t="s">
        <v>97</v>
      </c>
      <c r="AC722" s="15"/>
      <c r="AD722" s="15"/>
      <c r="AE722" s="15"/>
      <c r="AF722" s="15"/>
      <c r="AG722" s="15"/>
      <c r="AH722" s="15"/>
      <c r="AI722" s="14" t="s">
        <v>96</v>
      </c>
      <c r="AJ722" s="16"/>
      <c r="AK722" s="17">
        <v>0.65</v>
      </c>
      <c r="AL722" s="17">
        <v>0.35</v>
      </c>
      <c r="AM722" s="17">
        <v>0</v>
      </c>
      <c r="AN722" s="17">
        <v>0</v>
      </c>
      <c r="AO722" s="17">
        <v>0</v>
      </c>
      <c r="AP722" s="17">
        <v>0</v>
      </c>
      <c r="AQ722" s="17">
        <v>0</v>
      </c>
      <c r="AR722" s="17">
        <v>0</v>
      </c>
      <c r="AS722" s="17">
        <v>0</v>
      </c>
      <c r="AT722" s="17">
        <v>0</v>
      </c>
      <c r="AU722" s="16">
        <v>0</v>
      </c>
      <c r="AV722" s="16">
        <v>0</v>
      </c>
      <c r="AW722" s="16">
        <v>100</v>
      </c>
      <c r="AX722" s="16">
        <v>0</v>
      </c>
      <c r="AY722" s="16">
        <v>0</v>
      </c>
      <c r="AZ722" s="16">
        <v>0</v>
      </c>
      <c r="BA722" s="16">
        <v>0</v>
      </c>
      <c r="BB722" s="16">
        <v>30</v>
      </c>
      <c r="BC722" s="16">
        <v>0</v>
      </c>
      <c r="BD722" s="16">
        <v>70</v>
      </c>
      <c r="BE722" s="16">
        <v>100</v>
      </c>
      <c r="BF722" s="16">
        <v>100</v>
      </c>
      <c r="BG722" s="16">
        <v>100</v>
      </c>
      <c r="BH722" s="16">
        <v>0</v>
      </c>
      <c r="BI722" s="16">
        <v>0</v>
      </c>
      <c r="BJ722" s="16">
        <v>0</v>
      </c>
      <c r="BK722" s="16">
        <v>0</v>
      </c>
      <c r="BL722" s="16">
        <v>100</v>
      </c>
      <c r="BM722" s="16">
        <v>100</v>
      </c>
      <c r="BN722" s="16">
        <v>2</v>
      </c>
      <c r="BO722" s="16" t="s">
        <v>96</v>
      </c>
      <c r="BP722" s="16" t="s">
        <v>96</v>
      </c>
      <c r="BQ722" s="16">
        <v>2</v>
      </c>
      <c r="BR722" s="14" t="s">
        <v>97</v>
      </c>
      <c r="BS722" s="14" t="s">
        <v>97</v>
      </c>
      <c r="BT722" s="14" t="s">
        <v>97</v>
      </c>
      <c r="BU722" s="14" t="s">
        <v>96</v>
      </c>
      <c r="BV722" s="14" t="s">
        <v>96</v>
      </c>
      <c r="BW722" s="16">
        <v>0</v>
      </c>
      <c r="BX722" s="16">
        <v>7</v>
      </c>
      <c r="BY722" s="16">
        <v>7</v>
      </c>
      <c r="BZ722" s="16">
        <v>15</v>
      </c>
      <c r="CA722" s="16">
        <v>15</v>
      </c>
      <c r="CB722" s="14" t="s">
        <v>98</v>
      </c>
      <c r="CC722" s="14" t="s">
        <v>96</v>
      </c>
      <c r="CD722" s="14" t="s">
        <v>96</v>
      </c>
      <c r="CE722" s="14" t="s">
        <v>96</v>
      </c>
      <c r="CF722" s="14" t="s">
        <v>96</v>
      </c>
      <c r="CG722" s="14" t="s">
        <v>97</v>
      </c>
      <c r="CH722" s="14" t="s">
        <v>97</v>
      </c>
      <c r="CI722" s="15" t="s">
        <v>97</v>
      </c>
      <c r="CJ722" s="16">
        <v>15</v>
      </c>
      <c r="CK722" s="16">
        <v>15</v>
      </c>
      <c r="CL722" s="16">
        <v>15</v>
      </c>
      <c r="CM722" s="16">
        <v>0</v>
      </c>
      <c r="CN722" s="16">
        <v>15</v>
      </c>
      <c r="CO722" s="16">
        <v>0</v>
      </c>
    </row>
    <row r="723" spans="1:403" x14ac:dyDescent="0.3">
      <c r="A723" s="13" t="s">
        <v>1003</v>
      </c>
      <c r="B723" s="13" t="s">
        <v>1040</v>
      </c>
      <c r="C723" s="13" t="s">
        <v>1046</v>
      </c>
      <c r="D723" s="13" t="s">
        <v>110</v>
      </c>
      <c r="E723" s="14" t="s">
        <v>104</v>
      </c>
      <c r="F723" s="16">
        <v>80</v>
      </c>
      <c r="G723" s="5">
        <v>14</v>
      </c>
      <c r="H723" s="16">
        <v>0</v>
      </c>
      <c r="I723" s="16">
        <v>0</v>
      </c>
      <c r="J723" s="16">
        <v>14</v>
      </c>
      <c r="K723" s="16">
        <v>0</v>
      </c>
      <c r="L723" s="16">
        <v>0</v>
      </c>
      <c r="M723" s="16">
        <v>0</v>
      </c>
      <c r="N723" s="16">
        <v>0</v>
      </c>
      <c r="O723" s="16">
        <v>0</v>
      </c>
      <c r="P723" s="16">
        <v>0</v>
      </c>
      <c r="Q723" s="16">
        <v>0</v>
      </c>
      <c r="R723" s="16">
        <v>80</v>
      </c>
      <c r="S723" s="16">
        <v>0</v>
      </c>
      <c r="T723" s="16">
        <v>0</v>
      </c>
      <c r="U723" s="16">
        <v>0</v>
      </c>
      <c r="V723" s="16">
        <v>0</v>
      </c>
      <c r="W723" s="16">
        <v>0</v>
      </c>
      <c r="X723" s="16">
        <v>0</v>
      </c>
      <c r="Y723" s="16">
        <v>0</v>
      </c>
      <c r="Z723" s="14">
        <v>0</v>
      </c>
      <c r="AA723" s="14" t="s">
        <v>96</v>
      </c>
      <c r="AB723" s="14" t="s">
        <v>97</v>
      </c>
      <c r="AC723" s="15"/>
      <c r="AD723" s="15"/>
      <c r="AE723" s="19" t="s">
        <v>96</v>
      </c>
      <c r="AF723" s="15"/>
      <c r="AG723" s="15"/>
      <c r="AH723" s="15"/>
      <c r="AI723" s="15"/>
      <c r="AJ723" s="16">
        <v>200</v>
      </c>
      <c r="AK723" s="17">
        <v>0.97</v>
      </c>
      <c r="AL723" s="17">
        <v>0</v>
      </c>
      <c r="AM723" s="17">
        <v>0</v>
      </c>
      <c r="AN723" s="17">
        <v>0.02</v>
      </c>
      <c r="AO723" s="17">
        <v>0</v>
      </c>
      <c r="AP723" s="17">
        <v>0.01</v>
      </c>
      <c r="AQ723" s="17">
        <v>0</v>
      </c>
      <c r="AR723" s="17">
        <v>0</v>
      </c>
      <c r="AS723" s="17">
        <v>0</v>
      </c>
      <c r="AT723" s="17">
        <v>0</v>
      </c>
      <c r="AU723" s="16">
        <v>100</v>
      </c>
      <c r="AV723" s="16">
        <v>100</v>
      </c>
      <c r="AW723" s="16">
        <v>0</v>
      </c>
      <c r="AX723" s="16">
        <v>0</v>
      </c>
      <c r="AY723" s="16">
        <v>0</v>
      </c>
      <c r="AZ723" s="16">
        <v>100</v>
      </c>
      <c r="BA723" s="16">
        <v>50</v>
      </c>
      <c r="BB723" s="16">
        <v>50</v>
      </c>
      <c r="BC723" s="16">
        <v>0</v>
      </c>
      <c r="BD723" s="16">
        <v>0</v>
      </c>
      <c r="BE723" s="16">
        <v>100</v>
      </c>
      <c r="BF723" s="16">
        <v>100</v>
      </c>
      <c r="BG723" s="16">
        <v>100</v>
      </c>
      <c r="BH723" s="16">
        <v>100</v>
      </c>
      <c r="BI723" s="16">
        <v>70</v>
      </c>
      <c r="BJ723" s="16">
        <v>0</v>
      </c>
      <c r="BK723" s="24">
        <v>70</v>
      </c>
      <c r="BL723" s="16">
        <v>30</v>
      </c>
      <c r="BM723" s="16">
        <v>100</v>
      </c>
      <c r="BN723" s="16">
        <v>2</v>
      </c>
      <c r="BO723" s="16" t="s">
        <v>96</v>
      </c>
      <c r="BP723" s="16" t="s">
        <v>97</v>
      </c>
      <c r="BQ723" s="5" t="s">
        <v>98</v>
      </c>
      <c r="BR723" s="14" t="s">
        <v>97</v>
      </c>
      <c r="BS723" s="14" t="s">
        <v>97</v>
      </c>
      <c r="BT723" s="14" t="s">
        <v>97</v>
      </c>
      <c r="BU723" s="14" t="s">
        <v>97</v>
      </c>
      <c r="BV723" s="14" t="s">
        <v>97</v>
      </c>
      <c r="BW723" s="16">
        <v>0</v>
      </c>
      <c r="BX723" s="16">
        <v>0</v>
      </c>
      <c r="BY723" s="16">
        <v>3</v>
      </c>
      <c r="BZ723" s="16">
        <v>10</v>
      </c>
      <c r="CA723" s="16">
        <v>10</v>
      </c>
      <c r="CB723" s="14" t="s">
        <v>98</v>
      </c>
      <c r="CC723" s="14" t="s">
        <v>98</v>
      </c>
      <c r="CD723" s="14" t="s">
        <v>96</v>
      </c>
      <c r="CE723" s="14" t="s">
        <v>96</v>
      </c>
      <c r="CF723" s="14" t="s">
        <v>96</v>
      </c>
      <c r="CG723" s="14" t="s">
        <v>96</v>
      </c>
      <c r="CH723" s="14" t="s">
        <v>96</v>
      </c>
      <c r="CI723" s="15" t="s">
        <v>97</v>
      </c>
      <c r="CJ723" s="16">
        <v>10</v>
      </c>
      <c r="CK723" s="16">
        <v>10</v>
      </c>
      <c r="CL723" s="16">
        <v>10</v>
      </c>
      <c r="CM723" s="16">
        <v>0</v>
      </c>
      <c r="CN723" s="16">
        <v>0</v>
      </c>
      <c r="CO723" s="16">
        <v>0</v>
      </c>
    </row>
    <row r="724" spans="1:403" x14ac:dyDescent="0.3">
      <c r="A724" s="13" t="s">
        <v>1003</v>
      </c>
      <c r="B724" s="13" t="s">
        <v>1040</v>
      </c>
      <c r="C724" s="13" t="s">
        <v>1047</v>
      </c>
      <c r="D724" s="13" t="s">
        <v>110</v>
      </c>
      <c r="E724" s="14" t="s">
        <v>104</v>
      </c>
      <c r="F724" s="16">
        <v>95</v>
      </c>
      <c r="G724" s="5">
        <v>15</v>
      </c>
      <c r="H724" s="16">
        <v>0</v>
      </c>
      <c r="I724" s="16">
        <v>0</v>
      </c>
      <c r="J724" s="16">
        <v>5</v>
      </c>
      <c r="K724" s="16">
        <v>10</v>
      </c>
      <c r="L724" s="16">
        <v>0</v>
      </c>
      <c r="M724" s="16">
        <v>0</v>
      </c>
      <c r="N724" s="16">
        <v>0</v>
      </c>
      <c r="O724" s="16">
        <v>0</v>
      </c>
      <c r="P724" s="16">
        <v>0</v>
      </c>
      <c r="Q724" s="16">
        <v>0</v>
      </c>
      <c r="R724" s="16">
        <v>41</v>
      </c>
      <c r="S724" s="16">
        <v>54</v>
      </c>
      <c r="T724" s="16">
        <v>0</v>
      </c>
      <c r="U724" s="16">
        <v>0</v>
      </c>
      <c r="V724" s="16">
        <v>0</v>
      </c>
      <c r="W724" s="16">
        <v>0</v>
      </c>
      <c r="X724" s="16">
        <v>0</v>
      </c>
      <c r="Y724" s="16">
        <v>0</v>
      </c>
      <c r="Z724" s="14">
        <v>0</v>
      </c>
      <c r="AA724" s="14" t="s">
        <v>96</v>
      </c>
      <c r="AB724" s="14" t="s">
        <v>97</v>
      </c>
      <c r="AC724" s="14" t="s">
        <v>96</v>
      </c>
      <c r="AD724" s="15"/>
      <c r="AE724" s="19" t="s">
        <v>96</v>
      </c>
      <c r="AF724" s="15"/>
      <c r="AG724" s="15"/>
      <c r="AH724" s="15"/>
      <c r="AI724" s="15"/>
      <c r="AJ724" s="16">
        <v>300</v>
      </c>
      <c r="AK724" s="17">
        <v>0</v>
      </c>
      <c r="AL724" s="17">
        <v>0</v>
      </c>
      <c r="AM724" s="17">
        <v>0.15</v>
      </c>
      <c r="AN724" s="17">
        <v>0.85</v>
      </c>
      <c r="AO724" s="17">
        <v>0</v>
      </c>
      <c r="AP724" s="17">
        <v>0</v>
      </c>
      <c r="AQ724" s="17">
        <v>0</v>
      </c>
      <c r="AR724" s="17">
        <v>0</v>
      </c>
      <c r="AS724" s="17">
        <v>0</v>
      </c>
      <c r="AT724" s="17">
        <v>0</v>
      </c>
      <c r="AU724" s="16">
        <v>100</v>
      </c>
      <c r="AV724" s="16">
        <v>100</v>
      </c>
      <c r="AW724" s="16">
        <v>0</v>
      </c>
      <c r="AX724" s="16">
        <v>0</v>
      </c>
      <c r="AY724" s="16">
        <v>0</v>
      </c>
      <c r="AZ724" s="16">
        <v>0</v>
      </c>
      <c r="BA724" s="16">
        <v>0</v>
      </c>
      <c r="BB724" s="16">
        <v>80</v>
      </c>
      <c r="BC724" s="16">
        <v>0</v>
      </c>
      <c r="BD724" s="16">
        <v>20</v>
      </c>
      <c r="BE724" s="16">
        <v>100</v>
      </c>
      <c r="BF724" s="16">
        <v>25</v>
      </c>
      <c r="BG724" s="16">
        <v>100</v>
      </c>
      <c r="BH724" s="16">
        <v>0</v>
      </c>
      <c r="BI724" s="16">
        <v>0</v>
      </c>
      <c r="BJ724" s="16">
        <v>0</v>
      </c>
      <c r="BK724" s="16">
        <v>0</v>
      </c>
      <c r="BL724" s="16">
        <v>100</v>
      </c>
      <c r="BM724" s="16">
        <v>100</v>
      </c>
      <c r="BN724" s="16">
        <v>2</v>
      </c>
      <c r="BO724" s="16" t="s">
        <v>96</v>
      </c>
      <c r="BP724" s="16" t="s">
        <v>96</v>
      </c>
      <c r="BQ724" s="16">
        <v>7</v>
      </c>
      <c r="BR724" s="14" t="s">
        <v>97</v>
      </c>
      <c r="BS724" s="14" t="s">
        <v>97</v>
      </c>
      <c r="BT724" s="14" t="s">
        <v>97</v>
      </c>
      <c r="BU724" s="14" t="s">
        <v>97</v>
      </c>
      <c r="BV724" s="14" t="s">
        <v>97</v>
      </c>
      <c r="BW724" s="16">
        <v>7</v>
      </c>
      <c r="BX724" s="16">
        <v>7</v>
      </c>
      <c r="BY724" s="16">
        <v>7</v>
      </c>
      <c r="BZ724" s="16">
        <v>7</v>
      </c>
      <c r="CA724" s="16">
        <v>7</v>
      </c>
      <c r="CB724" s="14" t="s">
        <v>96</v>
      </c>
      <c r="CC724" s="14" t="s">
        <v>96</v>
      </c>
      <c r="CD724" s="14" t="s">
        <v>96</v>
      </c>
      <c r="CE724" s="14" t="s">
        <v>96</v>
      </c>
      <c r="CF724" s="14" t="s">
        <v>96</v>
      </c>
      <c r="CG724" s="15" t="s">
        <v>97</v>
      </c>
      <c r="CH724" s="14" t="s">
        <v>97</v>
      </c>
      <c r="CI724" s="14" t="s">
        <v>96</v>
      </c>
      <c r="CJ724" s="16">
        <v>7</v>
      </c>
      <c r="CK724" s="16">
        <v>7</v>
      </c>
      <c r="CL724" s="16">
        <v>7</v>
      </c>
      <c r="CM724" s="16">
        <v>1</v>
      </c>
      <c r="CN724" s="16">
        <v>7</v>
      </c>
      <c r="CO724" s="16">
        <v>7</v>
      </c>
    </row>
    <row r="725" spans="1:403" x14ac:dyDescent="0.3">
      <c r="A725" s="13" t="s">
        <v>1003</v>
      </c>
      <c r="B725" s="13" t="s">
        <v>1040</v>
      </c>
      <c r="C725" s="13" t="s">
        <v>1048</v>
      </c>
      <c r="D725" s="13" t="s">
        <v>1049</v>
      </c>
      <c r="E725" s="14" t="s">
        <v>104</v>
      </c>
      <c r="F725" s="16">
        <v>42</v>
      </c>
      <c r="G725" s="5">
        <v>2</v>
      </c>
      <c r="H725" s="16">
        <v>0</v>
      </c>
      <c r="I725" s="16">
        <v>0</v>
      </c>
      <c r="J725" s="16">
        <v>2</v>
      </c>
      <c r="K725" s="16">
        <v>0</v>
      </c>
      <c r="L725" s="16">
        <v>0</v>
      </c>
      <c r="M725" s="16">
        <v>0</v>
      </c>
      <c r="N725" s="16">
        <v>0</v>
      </c>
      <c r="O725" s="16">
        <v>0</v>
      </c>
      <c r="P725" s="16">
        <v>0</v>
      </c>
      <c r="Q725" s="16">
        <v>0</v>
      </c>
      <c r="R725" s="16">
        <v>42</v>
      </c>
      <c r="S725" s="16">
        <v>0</v>
      </c>
      <c r="T725" s="16">
        <v>0</v>
      </c>
      <c r="U725" s="16">
        <v>0</v>
      </c>
      <c r="V725" s="16">
        <v>0</v>
      </c>
      <c r="W725" s="16">
        <v>0</v>
      </c>
      <c r="X725" s="16">
        <v>0</v>
      </c>
      <c r="Y725" s="16">
        <v>0</v>
      </c>
      <c r="Z725" s="14">
        <v>0</v>
      </c>
      <c r="AA725" s="14" t="s">
        <v>97</v>
      </c>
      <c r="AB725" s="14" t="s">
        <v>97</v>
      </c>
      <c r="AC725" s="15"/>
      <c r="AD725" s="15"/>
      <c r="AE725" s="19" t="s">
        <v>96</v>
      </c>
      <c r="AF725" s="20" t="s">
        <v>96</v>
      </c>
      <c r="AG725" s="15"/>
      <c r="AH725" s="15"/>
      <c r="AI725" s="15"/>
      <c r="AJ725" s="16">
        <v>250</v>
      </c>
      <c r="AK725" s="17">
        <v>0.5</v>
      </c>
      <c r="AL725" s="17">
        <v>0</v>
      </c>
      <c r="AM725" s="17">
        <v>0</v>
      </c>
      <c r="AN725" s="17">
        <v>0.5</v>
      </c>
      <c r="AO725" s="17">
        <v>0</v>
      </c>
      <c r="AP725" s="17">
        <v>0</v>
      </c>
      <c r="AQ725" s="17">
        <v>0</v>
      </c>
      <c r="AR725" s="17">
        <v>0</v>
      </c>
      <c r="AS725" s="17">
        <v>0</v>
      </c>
      <c r="AT725" s="17">
        <v>0</v>
      </c>
      <c r="AU725" s="16">
        <v>100</v>
      </c>
      <c r="AV725" s="16">
        <v>100</v>
      </c>
      <c r="AW725" s="16">
        <v>0</v>
      </c>
      <c r="AX725" s="16">
        <v>0</v>
      </c>
      <c r="AY725" s="16">
        <v>0</v>
      </c>
      <c r="AZ725" s="16">
        <v>0</v>
      </c>
      <c r="BA725" s="16">
        <v>0</v>
      </c>
      <c r="BB725" s="16">
        <v>0</v>
      </c>
      <c r="BC725" s="16">
        <v>0</v>
      </c>
      <c r="BD725" s="16">
        <v>100</v>
      </c>
      <c r="BE725" s="16">
        <v>100</v>
      </c>
      <c r="BF725" s="16">
        <v>100</v>
      </c>
      <c r="BG725" s="16">
        <v>100</v>
      </c>
      <c r="BH725" s="16">
        <v>100</v>
      </c>
      <c r="BI725" s="16">
        <v>100</v>
      </c>
      <c r="BJ725" s="16">
        <v>0</v>
      </c>
      <c r="BK725" s="16">
        <v>100</v>
      </c>
      <c r="BL725" s="16">
        <v>0</v>
      </c>
      <c r="BM725" s="16">
        <v>98</v>
      </c>
      <c r="BN725" s="16">
        <v>2</v>
      </c>
      <c r="BO725" s="16" t="s">
        <v>97</v>
      </c>
      <c r="BP725" s="16" t="s">
        <v>96</v>
      </c>
      <c r="BQ725" s="16">
        <v>4</v>
      </c>
      <c r="BR725" s="14" t="s">
        <v>97</v>
      </c>
      <c r="BS725" s="14" t="s">
        <v>97</v>
      </c>
      <c r="BT725" s="14" t="s">
        <v>97</v>
      </c>
      <c r="BU725" s="14" t="s">
        <v>97</v>
      </c>
      <c r="BV725" s="14" t="s">
        <v>97</v>
      </c>
      <c r="BW725" s="16">
        <v>5</v>
      </c>
      <c r="BX725" s="16">
        <v>5</v>
      </c>
      <c r="BY725" s="16">
        <v>5</v>
      </c>
      <c r="BZ725" s="16">
        <v>5</v>
      </c>
      <c r="CA725" s="16">
        <v>5</v>
      </c>
      <c r="CB725" s="14" t="s">
        <v>96</v>
      </c>
      <c r="CC725" s="14" t="s">
        <v>96</v>
      </c>
      <c r="CD725" s="14" t="s">
        <v>96</v>
      </c>
      <c r="CE725" s="14" t="s">
        <v>96</v>
      </c>
      <c r="CF725" s="14" t="s">
        <v>96</v>
      </c>
      <c r="CG725" s="14" t="s">
        <v>97</v>
      </c>
      <c r="CH725" s="14" t="s">
        <v>97</v>
      </c>
      <c r="CI725" s="15" t="s">
        <v>97</v>
      </c>
      <c r="CJ725" s="16">
        <v>12</v>
      </c>
      <c r="CK725" s="16">
        <v>12</v>
      </c>
      <c r="CL725" s="16">
        <v>12</v>
      </c>
      <c r="CM725" s="16">
        <v>0</v>
      </c>
      <c r="CN725" s="16">
        <v>6</v>
      </c>
      <c r="CO725" s="16">
        <v>0</v>
      </c>
    </row>
    <row r="726" spans="1:403" x14ac:dyDescent="0.3">
      <c r="A726" s="13" t="s">
        <v>1003</v>
      </c>
      <c r="B726" s="13" t="s">
        <v>1040</v>
      </c>
      <c r="C726" s="13" t="s">
        <v>1050</v>
      </c>
      <c r="D726" s="13" t="s">
        <v>110</v>
      </c>
      <c r="E726" s="14" t="s">
        <v>95</v>
      </c>
      <c r="F726" s="16">
        <v>216</v>
      </c>
      <c r="G726" s="5">
        <v>17</v>
      </c>
      <c r="H726" s="16">
        <v>0</v>
      </c>
      <c r="I726" s="16">
        <v>0</v>
      </c>
      <c r="J726" s="16">
        <v>3</v>
      </c>
      <c r="K726" s="16">
        <v>1</v>
      </c>
      <c r="L726" s="16">
        <v>13</v>
      </c>
      <c r="M726" s="16">
        <v>0</v>
      </c>
      <c r="N726" s="16">
        <v>0</v>
      </c>
      <c r="O726" s="16">
        <v>0</v>
      </c>
      <c r="P726" s="16">
        <v>0</v>
      </c>
      <c r="Q726" s="16">
        <v>0</v>
      </c>
      <c r="R726" s="16">
        <v>11</v>
      </c>
      <c r="S726" s="16">
        <v>11</v>
      </c>
      <c r="T726" s="16">
        <v>194</v>
      </c>
      <c r="U726" s="16">
        <v>0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4" t="s">
        <v>96</v>
      </c>
      <c r="AB726" s="14" t="s">
        <v>97</v>
      </c>
      <c r="AC726" s="15"/>
      <c r="AD726" s="15"/>
      <c r="AE726" s="15"/>
      <c r="AF726" s="15"/>
      <c r="AG726" s="15"/>
      <c r="AH726" s="15"/>
      <c r="AI726" s="14" t="s">
        <v>96</v>
      </c>
      <c r="AJ726" s="16"/>
      <c r="AK726" s="17">
        <v>0.1</v>
      </c>
      <c r="AL726" s="17">
        <v>0</v>
      </c>
      <c r="AM726" s="17">
        <v>0.3</v>
      </c>
      <c r="AN726" s="17">
        <v>0.6</v>
      </c>
      <c r="AO726" s="17">
        <v>0</v>
      </c>
      <c r="AP726" s="17">
        <v>0</v>
      </c>
      <c r="AQ726" s="17">
        <v>0</v>
      </c>
      <c r="AR726" s="17">
        <v>0</v>
      </c>
      <c r="AS726" s="17">
        <v>0</v>
      </c>
      <c r="AT726" s="17">
        <v>0</v>
      </c>
      <c r="AU726" s="16">
        <v>100</v>
      </c>
      <c r="AV726" s="16">
        <v>80</v>
      </c>
      <c r="AW726" s="16">
        <v>19</v>
      </c>
      <c r="AX726" s="16">
        <v>0</v>
      </c>
      <c r="AY726" s="16">
        <v>1</v>
      </c>
      <c r="AZ726" s="16">
        <v>0</v>
      </c>
      <c r="BA726" s="16">
        <v>0</v>
      </c>
      <c r="BB726" s="16">
        <v>96</v>
      </c>
      <c r="BC726" s="16">
        <v>0</v>
      </c>
      <c r="BD726" s="16">
        <v>4</v>
      </c>
      <c r="BE726" s="16">
        <v>100</v>
      </c>
      <c r="BF726" s="16">
        <v>100</v>
      </c>
      <c r="BG726" s="16">
        <v>100</v>
      </c>
      <c r="BH726" s="16">
        <v>100</v>
      </c>
      <c r="BI726" s="16">
        <v>0</v>
      </c>
      <c r="BJ726" s="16">
        <v>0</v>
      </c>
      <c r="BK726" s="16">
        <v>5</v>
      </c>
      <c r="BL726" s="16">
        <v>95</v>
      </c>
      <c r="BM726" s="16">
        <v>100</v>
      </c>
      <c r="BN726" s="16">
        <v>2</v>
      </c>
      <c r="BO726" s="16" t="s">
        <v>96</v>
      </c>
      <c r="BP726" s="16" t="s">
        <v>96</v>
      </c>
      <c r="BQ726" s="16">
        <v>2</v>
      </c>
      <c r="BR726" s="14" t="s">
        <v>97</v>
      </c>
      <c r="BS726" s="14" t="s">
        <v>97</v>
      </c>
      <c r="BT726" s="14" t="s">
        <v>97</v>
      </c>
      <c r="BU726" s="14" t="s">
        <v>97</v>
      </c>
      <c r="BV726" s="14" t="s">
        <v>96</v>
      </c>
      <c r="BW726" s="16">
        <v>0</v>
      </c>
      <c r="BX726" s="16">
        <v>4</v>
      </c>
      <c r="BY726" s="16">
        <v>4</v>
      </c>
      <c r="BZ726" s="16">
        <v>0</v>
      </c>
      <c r="CA726" s="16">
        <v>8</v>
      </c>
      <c r="CB726" s="14" t="s">
        <v>98</v>
      </c>
      <c r="CC726" s="14" t="s">
        <v>96</v>
      </c>
      <c r="CD726" s="14" t="s">
        <v>96</v>
      </c>
      <c r="CE726" s="14" t="s">
        <v>98</v>
      </c>
      <c r="CF726" s="14" t="s">
        <v>96</v>
      </c>
      <c r="CG726" s="14" t="s">
        <v>97</v>
      </c>
      <c r="CH726" s="14" t="s">
        <v>97</v>
      </c>
      <c r="CI726" s="14" t="s">
        <v>97</v>
      </c>
      <c r="CJ726" s="16">
        <v>8</v>
      </c>
      <c r="CK726" s="16">
        <v>8</v>
      </c>
      <c r="CL726" s="16">
        <v>8</v>
      </c>
      <c r="CM726" s="16">
        <v>8</v>
      </c>
      <c r="CN726" s="16">
        <v>10</v>
      </c>
      <c r="CO726" s="16">
        <v>0</v>
      </c>
    </row>
    <row r="727" spans="1:403" x14ac:dyDescent="0.3">
      <c r="A727" s="13" t="s">
        <v>1003</v>
      </c>
      <c r="B727" s="13" t="s">
        <v>1040</v>
      </c>
      <c r="C727" s="13" t="s">
        <v>1051</v>
      </c>
      <c r="D727" s="13" t="s">
        <v>1052</v>
      </c>
      <c r="E727" s="14" t="s">
        <v>95</v>
      </c>
      <c r="F727" s="16">
        <v>30</v>
      </c>
      <c r="G727" s="5">
        <v>4</v>
      </c>
      <c r="H727" s="16">
        <v>0</v>
      </c>
      <c r="I727" s="16">
        <v>0</v>
      </c>
      <c r="J727" s="16">
        <v>4</v>
      </c>
      <c r="K727" s="16">
        <v>0</v>
      </c>
      <c r="L727" s="16">
        <v>0</v>
      </c>
      <c r="M727" s="16">
        <v>0</v>
      </c>
      <c r="N727" s="16">
        <v>0</v>
      </c>
      <c r="O727" s="16">
        <v>0</v>
      </c>
      <c r="P727" s="16">
        <v>0</v>
      </c>
      <c r="Q727" s="16">
        <v>0</v>
      </c>
      <c r="R727" s="16">
        <v>30</v>
      </c>
      <c r="S727" s="16">
        <v>0</v>
      </c>
      <c r="T727" s="16">
        <v>0</v>
      </c>
      <c r="U727" s="16">
        <v>0</v>
      </c>
      <c r="V727" s="16">
        <v>0</v>
      </c>
      <c r="W727" s="16">
        <v>0</v>
      </c>
      <c r="X727" s="16">
        <v>0</v>
      </c>
      <c r="Y727" s="16">
        <v>0</v>
      </c>
      <c r="Z727" s="14">
        <v>0</v>
      </c>
      <c r="AA727" s="14" t="s">
        <v>96</v>
      </c>
      <c r="AB727" s="14" t="s">
        <v>97</v>
      </c>
      <c r="AC727" s="14" t="s">
        <v>96</v>
      </c>
      <c r="AD727" s="15"/>
      <c r="AE727" s="15"/>
      <c r="AF727" s="15"/>
      <c r="AG727" s="15"/>
      <c r="AH727" s="15"/>
      <c r="AI727" s="15"/>
      <c r="AJ727" s="16"/>
      <c r="AK727" s="17">
        <v>1</v>
      </c>
      <c r="AL727" s="17">
        <v>0</v>
      </c>
      <c r="AM727" s="17">
        <v>0</v>
      </c>
      <c r="AN727" s="17">
        <v>0</v>
      </c>
      <c r="AO727" s="17">
        <v>0</v>
      </c>
      <c r="AP727" s="17">
        <v>0</v>
      </c>
      <c r="AQ727" s="17">
        <v>0</v>
      </c>
      <c r="AR727" s="17">
        <v>0</v>
      </c>
      <c r="AS727" s="17">
        <v>0</v>
      </c>
      <c r="AT727" s="17">
        <v>0</v>
      </c>
      <c r="AU727" s="16">
        <v>0</v>
      </c>
      <c r="AV727" s="16">
        <v>0</v>
      </c>
      <c r="AW727" s="16">
        <v>100</v>
      </c>
      <c r="AX727" s="16">
        <v>0</v>
      </c>
      <c r="AY727" s="16">
        <v>0</v>
      </c>
      <c r="AZ727" s="16">
        <v>0</v>
      </c>
      <c r="BA727" s="16">
        <v>0</v>
      </c>
      <c r="BB727" s="16">
        <v>100</v>
      </c>
      <c r="BC727" s="16">
        <v>0</v>
      </c>
      <c r="BD727" s="16">
        <v>0</v>
      </c>
      <c r="BE727" s="16">
        <v>100</v>
      </c>
      <c r="BF727" s="16">
        <v>100</v>
      </c>
      <c r="BG727" s="16">
        <v>100</v>
      </c>
      <c r="BH727" s="16">
        <v>100</v>
      </c>
      <c r="BI727" s="16">
        <v>100</v>
      </c>
      <c r="BJ727" s="16">
        <v>0</v>
      </c>
      <c r="BK727" s="16">
        <v>40</v>
      </c>
      <c r="BL727" s="16">
        <v>60</v>
      </c>
      <c r="BM727" s="16">
        <v>100</v>
      </c>
      <c r="BN727" s="16">
        <v>2</v>
      </c>
      <c r="BO727" s="16" t="s">
        <v>96</v>
      </c>
      <c r="BP727" s="16" t="s">
        <v>96</v>
      </c>
      <c r="BQ727" s="16">
        <v>4</v>
      </c>
      <c r="BR727" s="14" t="s">
        <v>97</v>
      </c>
      <c r="BS727" s="14" t="s">
        <v>97</v>
      </c>
      <c r="BT727" s="14" t="s">
        <v>97</v>
      </c>
      <c r="BU727" s="14" t="s">
        <v>96</v>
      </c>
      <c r="BV727" s="14" t="s">
        <v>96</v>
      </c>
      <c r="BW727" s="16">
        <v>0</v>
      </c>
      <c r="BX727" s="16">
        <v>0</v>
      </c>
      <c r="BY727" s="16">
        <v>0</v>
      </c>
      <c r="BZ727" s="16">
        <v>11</v>
      </c>
      <c r="CA727" s="16">
        <v>11</v>
      </c>
      <c r="CB727" s="14" t="s">
        <v>97</v>
      </c>
      <c r="CC727" s="14" t="s">
        <v>97</v>
      </c>
      <c r="CD727" s="14" t="s">
        <v>97</v>
      </c>
      <c r="CE727" s="14" t="s">
        <v>96</v>
      </c>
      <c r="CF727" s="14" t="s">
        <v>96</v>
      </c>
      <c r="CG727" s="15" t="s">
        <v>96</v>
      </c>
      <c r="CH727" s="14" t="s">
        <v>96</v>
      </c>
      <c r="CI727" s="15" t="s">
        <v>97</v>
      </c>
      <c r="CJ727" s="16">
        <v>12</v>
      </c>
      <c r="CK727" s="16">
        <v>12</v>
      </c>
      <c r="CL727" s="16">
        <v>12</v>
      </c>
      <c r="CM727" s="16">
        <v>0</v>
      </c>
      <c r="CN727" s="16">
        <v>8</v>
      </c>
      <c r="CO727" s="16">
        <v>0</v>
      </c>
    </row>
    <row r="728" spans="1:403" x14ac:dyDescent="0.3">
      <c r="A728" s="13" t="s">
        <v>1003</v>
      </c>
      <c r="B728" s="13" t="s">
        <v>1040</v>
      </c>
      <c r="C728" s="13" t="s">
        <v>1051</v>
      </c>
      <c r="D728" s="13" t="s">
        <v>1053</v>
      </c>
      <c r="E728" s="14" t="s">
        <v>95</v>
      </c>
      <c r="F728" s="16">
        <v>40</v>
      </c>
      <c r="G728" s="5">
        <v>5</v>
      </c>
      <c r="H728" s="16">
        <v>0</v>
      </c>
      <c r="I728" s="16">
        <v>0</v>
      </c>
      <c r="J728" s="16">
        <v>5</v>
      </c>
      <c r="K728" s="16">
        <v>0</v>
      </c>
      <c r="L728" s="16">
        <v>0</v>
      </c>
      <c r="M728" s="16">
        <v>0</v>
      </c>
      <c r="N728" s="16">
        <v>0</v>
      </c>
      <c r="O728" s="16">
        <v>0</v>
      </c>
      <c r="P728" s="16">
        <v>0</v>
      </c>
      <c r="Q728" s="16">
        <v>0</v>
      </c>
      <c r="R728" s="16">
        <v>40</v>
      </c>
      <c r="S728" s="16">
        <v>0</v>
      </c>
      <c r="T728" s="16">
        <v>0</v>
      </c>
      <c r="U728" s="16">
        <v>0</v>
      </c>
      <c r="V728" s="16">
        <v>0</v>
      </c>
      <c r="W728" s="16">
        <v>0</v>
      </c>
      <c r="X728" s="16">
        <v>0</v>
      </c>
      <c r="Y728" s="16">
        <v>0</v>
      </c>
      <c r="Z728" s="14">
        <v>0</v>
      </c>
      <c r="AA728" s="14" t="s">
        <v>97</v>
      </c>
      <c r="AB728" s="14" t="s">
        <v>97</v>
      </c>
      <c r="AC728" s="15"/>
      <c r="AD728" s="15"/>
      <c r="AE728" s="15"/>
      <c r="AF728" s="15"/>
      <c r="AG728" s="15"/>
      <c r="AH728" s="15"/>
      <c r="AI728" s="14" t="s">
        <v>96</v>
      </c>
      <c r="AJ728" s="16"/>
      <c r="AK728" s="17">
        <v>1</v>
      </c>
      <c r="AL728" s="17">
        <v>0</v>
      </c>
      <c r="AM728" s="17">
        <v>0</v>
      </c>
      <c r="AN728" s="17">
        <v>0</v>
      </c>
      <c r="AO728" s="17">
        <v>0</v>
      </c>
      <c r="AP728" s="17">
        <v>0</v>
      </c>
      <c r="AQ728" s="17">
        <v>0</v>
      </c>
      <c r="AR728" s="17">
        <v>0</v>
      </c>
      <c r="AS728" s="17">
        <v>0</v>
      </c>
      <c r="AT728" s="17">
        <v>0</v>
      </c>
      <c r="AU728" s="16">
        <v>0</v>
      </c>
      <c r="AV728" s="16">
        <v>0</v>
      </c>
      <c r="AW728" s="16">
        <v>100</v>
      </c>
      <c r="AX728" s="16">
        <v>0</v>
      </c>
      <c r="AY728" s="16">
        <v>0</v>
      </c>
      <c r="AZ728" s="16">
        <v>0</v>
      </c>
      <c r="BA728" s="16">
        <v>0</v>
      </c>
      <c r="BB728" s="16">
        <v>100</v>
      </c>
      <c r="BC728" s="16">
        <v>0</v>
      </c>
      <c r="BD728" s="16">
        <v>0</v>
      </c>
      <c r="BE728" s="16">
        <v>100</v>
      </c>
      <c r="BF728" s="16">
        <v>100</v>
      </c>
      <c r="BG728" s="16">
        <v>100</v>
      </c>
      <c r="BH728" s="16">
        <v>80</v>
      </c>
      <c r="BI728" s="16">
        <v>80</v>
      </c>
      <c r="BJ728" s="16">
        <v>0</v>
      </c>
      <c r="BK728" s="16">
        <v>20</v>
      </c>
      <c r="BL728" s="16">
        <v>80</v>
      </c>
      <c r="BM728" s="16">
        <v>100</v>
      </c>
      <c r="BN728" s="16">
        <v>2</v>
      </c>
      <c r="BO728" s="16" t="s">
        <v>96</v>
      </c>
      <c r="BP728" s="16" t="s">
        <v>96</v>
      </c>
      <c r="BQ728" s="16">
        <v>4</v>
      </c>
      <c r="BR728" s="14" t="s">
        <v>96</v>
      </c>
      <c r="BS728" s="14" t="s">
        <v>97</v>
      </c>
      <c r="BT728" s="14" t="s">
        <v>97</v>
      </c>
      <c r="BU728" s="14" t="s">
        <v>96</v>
      </c>
      <c r="BV728" s="14" t="s">
        <v>96</v>
      </c>
      <c r="BW728" s="16">
        <v>0</v>
      </c>
      <c r="BX728" s="16">
        <v>0</v>
      </c>
      <c r="BY728" s="16">
        <v>0</v>
      </c>
      <c r="BZ728" s="16">
        <v>11</v>
      </c>
      <c r="CA728" s="16">
        <v>11</v>
      </c>
      <c r="CB728" s="14" t="s">
        <v>97</v>
      </c>
      <c r="CC728" s="14" t="s">
        <v>97</v>
      </c>
      <c r="CD728" s="14" t="s">
        <v>97</v>
      </c>
      <c r="CE728" s="14" t="s">
        <v>96</v>
      </c>
      <c r="CF728" s="14" t="s">
        <v>96</v>
      </c>
      <c r="CG728" s="15" t="s">
        <v>96</v>
      </c>
      <c r="CH728" s="14" t="s">
        <v>96</v>
      </c>
      <c r="CI728" s="15" t="s">
        <v>97</v>
      </c>
      <c r="CJ728" s="16">
        <v>12</v>
      </c>
      <c r="CK728" s="16">
        <v>12</v>
      </c>
      <c r="CL728" s="16">
        <v>12</v>
      </c>
      <c r="CM728" s="16">
        <v>0</v>
      </c>
      <c r="CN728" s="16">
        <v>8</v>
      </c>
      <c r="CO728" s="16">
        <v>0</v>
      </c>
    </row>
    <row r="729" spans="1:403" x14ac:dyDescent="0.3">
      <c r="A729" s="13" t="s">
        <v>1003</v>
      </c>
      <c r="B729" s="13" t="s">
        <v>1040</v>
      </c>
      <c r="C729" s="13" t="s">
        <v>1054</v>
      </c>
      <c r="D729" s="13" t="s">
        <v>110</v>
      </c>
      <c r="E729" s="14" t="s">
        <v>104</v>
      </c>
      <c r="F729" s="16">
        <v>544</v>
      </c>
      <c r="G729" s="5">
        <v>93</v>
      </c>
      <c r="H729" s="16">
        <v>1</v>
      </c>
      <c r="I729" s="16">
        <v>8</v>
      </c>
      <c r="J729" s="16">
        <v>73</v>
      </c>
      <c r="K729" s="16">
        <v>12</v>
      </c>
      <c r="L729" s="16">
        <v>0</v>
      </c>
      <c r="M729" s="16">
        <v>0</v>
      </c>
      <c r="N729" s="16">
        <v>0</v>
      </c>
      <c r="O729" s="16">
        <v>0</v>
      </c>
      <c r="P729" s="16">
        <v>0</v>
      </c>
      <c r="Q729" s="16">
        <v>52</v>
      </c>
      <c r="R729" s="16">
        <v>444</v>
      </c>
      <c r="S729" s="16">
        <v>48</v>
      </c>
      <c r="T729" s="16">
        <v>0</v>
      </c>
      <c r="U729" s="16">
        <v>0</v>
      </c>
      <c r="V729" s="16">
        <v>0</v>
      </c>
      <c r="W729" s="16">
        <v>0</v>
      </c>
      <c r="X729" s="16">
        <v>0</v>
      </c>
      <c r="Y729" s="16">
        <v>8</v>
      </c>
      <c r="Z729" s="16">
        <v>52</v>
      </c>
      <c r="AA729" s="14" t="s">
        <v>96</v>
      </c>
      <c r="AB729" s="14" t="s">
        <v>97</v>
      </c>
      <c r="AC729" s="15"/>
      <c r="AD729" s="15"/>
      <c r="AE729" s="15"/>
      <c r="AF729" s="15"/>
      <c r="AG729" s="15"/>
      <c r="AH729" s="15"/>
      <c r="AI729" s="14" t="s">
        <v>96</v>
      </c>
      <c r="AJ729" s="16">
        <v>1800</v>
      </c>
      <c r="AK729" s="17">
        <v>0</v>
      </c>
      <c r="AL729" s="17">
        <v>0.64999999999999991</v>
      </c>
      <c r="AM729" s="17">
        <v>4.9999999999999989E-2</v>
      </c>
      <c r="AN729" s="17">
        <v>0.19999999999999996</v>
      </c>
      <c r="AO729" s="17">
        <v>0</v>
      </c>
      <c r="AP729" s="17">
        <v>3.9999999999999987E-2</v>
      </c>
      <c r="AQ729" s="17">
        <v>0.01</v>
      </c>
      <c r="AR729" s="17">
        <v>4.9999999999999989E-2</v>
      </c>
      <c r="AS729" s="17">
        <v>0</v>
      </c>
      <c r="AT729" s="17">
        <v>0</v>
      </c>
      <c r="AU729" s="16">
        <v>100</v>
      </c>
      <c r="AV729" s="16">
        <v>100</v>
      </c>
      <c r="AW729" s="16">
        <v>0</v>
      </c>
      <c r="AX729" s="16">
        <v>0</v>
      </c>
      <c r="AY729" s="16">
        <v>0</v>
      </c>
      <c r="AZ729" s="16">
        <v>95</v>
      </c>
      <c r="BA729" s="16">
        <v>20</v>
      </c>
      <c r="BB729" s="16">
        <v>0</v>
      </c>
      <c r="BC729" s="16">
        <v>0</v>
      </c>
      <c r="BD729" s="16">
        <v>80</v>
      </c>
      <c r="BE729" s="16">
        <v>100</v>
      </c>
      <c r="BF729" s="16">
        <v>100</v>
      </c>
      <c r="BG729" s="16">
        <v>100</v>
      </c>
      <c r="BH729" s="16">
        <v>0</v>
      </c>
      <c r="BI729" s="16">
        <v>0</v>
      </c>
      <c r="BJ729" s="16">
        <v>0</v>
      </c>
      <c r="BK729" s="16">
        <v>0</v>
      </c>
      <c r="BL729" s="16">
        <v>100</v>
      </c>
      <c r="BM729" s="16">
        <v>100</v>
      </c>
      <c r="BN729" s="16">
        <v>3</v>
      </c>
      <c r="BO729" s="16" t="s">
        <v>96</v>
      </c>
      <c r="BP729" s="16" t="s">
        <v>97</v>
      </c>
      <c r="BQ729" s="5" t="s">
        <v>98</v>
      </c>
      <c r="BR729" s="14" t="s">
        <v>96</v>
      </c>
      <c r="BS729" s="14" t="s">
        <v>97</v>
      </c>
      <c r="BT729" s="14" t="s">
        <v>97</v>
      </c>
      <c r="BU729" s="14" t="s">
        <v>97</v>
      </c>
      <c r="BV729" s="14" t="s">
        <v>97</v>
      </c>
      <c r="BW729" s="16">
        <v>0</v>
      </c>
      <c r="BX729" s="16">
        <v>2</v>
      </c>
      <c r="BY729" s="16">
        <v>6</v>
      </c>
      <c r="BZ729" s="18">
        <v>0</v>
      </c>
      <c r="CA729" s="16">
        <v>6</v>
      </c>
      <c r="CB729" s="14" t="s">
        <v>97</v>
      </c>
      <c r="CC729" s="14" t="s">
        <v>96</v>
      </c>
      <c r="CD729" s="14" t="s">
        <v>96</v>
      </c>
      <c r="CE729" s="14" t="s">
        <v>96</v>
      </c>
      <c r="CF729" s="14" t="s">
        <v>96</v>
      </c>
      <c r="CG729" s="14" t="s">
        <v>96</v>
      </c>
      <c r="CH729" s="14" t="s">
        <v>96</v>
      </c>
      <c r="CI729" s="15" t="s">
        <v>97</v>
      </c>
      <c r="CJ729" s="16">
        <v>6</v>
      </c>
      <c r="CK729" s="16">
        <v>6</v>
      </c>
      <c r="CL729" s="16">
        <v>20</v>
      </c>
      <c r="CM729" s="16">
        <v>0</v>
      </c>
      <c r="CN729" s="16">
        <v>2</v>
      </c>
      <c r="CO729" s="16">
        <v>0</v>
      </c>
    </row>
    <row r="730" spans="1:403" x14ac:dyDescent="0.3">
      <c r="A730" s="13" t="s">
        <v>1003</v>
      </c>
      <c r="B730" s="13" t="s">
        <v>1055</v>
      </c>
      <c r="C730" s="13" t="s">
        <v>1056</v>
      </c>
      <c r="D730" s="13" t="s">
        <v>110</v>
      </c>
      <c r="E730" s="14" t="s">
        <v>102</v>
      </c>
      <c r="F730" s="16">
        <v>664</v>
      </c>
      <c r="G730" s="5">
        <v>123</v>
      </c>
      <c r="H730" s="16">
        <v>2</v>
      </c>
      <c r="I730" s="16">
        <v>14</v>
      </c>
      <c r="J730" s="16">
        <v>102</v>
      </c>
      <c r="K730" s="16">
        <v>7</v>
      </c>
      <c r="L730" s="16">
        <v>0</v>
      </c>
      <c r="M730" s="16">
        <v>0</v>
      </c>
      <c r="N730" s="16">
        <v>0</v>
      </c>
      <c r="O730" s="16">
        <v>0</v>
      </c>
      <c r="P730" s="16">
        <v>0</v>
      </c>
      <c r="Q730" s="16">
        <v>53</v>
      </c>
      <c r="R730" s="16">
        <v>611</v>
      </c>
      <c r="S730" s="16">
        <v>0</v>
      </c>
      <c r="T730" s="16">
        <v>0</v>
      </c>
      <c r="U730" s="16">
        <v>0</v>
      </c>
      <c r="V730" s="16">
        <v>0</v>
      </c>
      <c r="W730" s="16">
        <v>0</v>
      </c>
      <c r="X730" s="16">
        <v>0</v>
      </c>
      <c r="Y730" s="16">
        <v>14</v>
      </c>
      <c r="Z730" s="24">
        <v>53</v>
      </c>
      <c r="AA730" s="14" t="s">
        <v>96</v>
      </c>
      <c r="AB730" s="14" t="s">
        <v>97</v>
      </c>
      <c r="AC730" s="15"/>
      <c r="AD730" s="15"/>
      <c r="AE730" s="15"/>
      <c r="AF730" s="15"/>
      <c r="AG730" s="15"/>
      <c r="AH730" s="15"/>
      <c r="AI730" s="14" t="s">
        <v>96</v>
      </c>
      <c r="AJ730" s="16"/>
      <c r="AK730" s="17">
        <v>1</v>
      </c>
      <c r="AL730" s="17">
        <v>0</v>
      </c>
      <c r="AM730" s="17">
        <v>0</v>
      </c>
      <c r="AN730" s="17">
        <v>0</v>
      </c>
      <c r="AO730" s="17">
        <v>0</v>
      </c>
      <c r="AP730" s="17">
        <v>0</v>
      </c>
      <c r="AQ730" s="17">
        <v>0</v>
      </c>
      <c r="AR730" s="17">
        <v>0</v>
      </c>
      <c r="AS730" s="17">
        <v>0</v>
      </c>
      <c r="AT730" s="17">
        <v>0</v>
      </c>
      <c r="AU730" s="16">
        <v>100</v>
      </c>
      <c r="AV730" s="16">
        <v>83</v>
      </c>
      <c r="AW730" s="16">
        <v>17</v>
      </c>
      <c r="AX730" s="16">
        <v>0</v>
      </c>
      <c r="AY730" s="16">
        <v>0</v>
      </c>
      <c r="AZ730" s="16">
        <v>100</v>
      </c>
      <c r="BA730" s="16">
        <v>85</v>
      </c>
      <c r="BB730" s="16">
        <v>4</v>
      </c>
      <c r="BC730" s="16">
        <v>0</v>
      </c>
      <c r="BD730" s="16">
        <v>11</v>
      </c>
      <c r="BE730" s="16">
        <v>100</v>
      </c>
      <c r="BF730" s="16">
        <v>99</v>
      </c>
      <c r="BG730" s="16">
        <v>100</v>
      </c>
      <c r="BH730" s="16">
        <v>100</v>
      </c>
      <c r="BI730" s="16">
        <v>52</v>
      </c>
      <c r="BJ730" s="16">
        <v>2</v>
      </c>
      <c r="BK730" s="16">
        <v>43</v>
      </c>
      <c r="BL730" s="16">
        <v>55</v>
      </c>
      <c r="BM730" s="16">
        <v>87</v>
      </c>
      <c r="BN730" s="16">
        <v>2</v>
      </c>
      <c r="BO730" s="16" t="s">
        <v>97</v>
      </c>
      <c r="BP730" s="16" t="s">
        <v>96</v>
      </c>
      <c r="BQ730" s="16">
        <v>6</v>
      </c>
      <c r="BR730" s="14" t="s">
        <v>97</v>
      </c>
      <c r="BS730" s="14" t="s">
        <v>97</v>
      </c>
      <c r="BT730" s="14" t="s">
        <v>97</v>
      </c>
      <c r="BU730" s="14" t="s">
        <v>96</v>
      </c>
      <c r="BV730" s="14" t="s">
        <v>96</v>
      </c>
      <c r="BW730" s="16">
        <v>0</v>
      </c>
      <c r="BX730" s="16">
        <v>0</v>
      </c>
      <c r="BY730" s="16">
        <v>0</v>
      </c>
      <c r="BZ730" s="16">
        <v>17</v>
      </c>
      <c r="CA730" s="16">
        <v>4</v>
      </c>
      <c r="CB730" s="14" t="s">
        <v>98</v>
      </c>
      <c r="CC730" s="14" t="s">
        <v>98</v>
      </c>
      <c r="CD730" s="14" t="s">
        <v>98</v>
      </c>
      <c r="CE730" s="14" t="s">
        <v>96</v>
      </c>
      <c r="CF730" s="14" t="s">
        <v>96</v>
      </c>
      <c r="CG730" s="14" t="s">
        <v>96</v>
      </c>
      <c r="CH730" s="14" t="s">
        <v>96</v>
      </c>
      <c r="CI730" s="14" t="s">
        <v>96</v>
      </c>
      <c r="CJ730" s="16">
        <v>0</v>
      </c>
      <c r="CK730" s="16">
        <v>0</v>
      </c>
      <c r="CL730" s="16">
        <v>0</v>
      </c>
      <c r="CM730" s="16">
        <v>0</v>
      </c>
      <c r="CN730" s="16">
        <v>1</v>
      </c>
      <c r="CO730" s="16">
        <v>0</v>
      </c>
    </row>
    <row r="731" spans="1:403" x14ac:dyDescent="0.3">
      <c r="A731" s="13" t="s">
        <v>1003</v>
      </c>
      <c r="B731" s="13" t="s">
        <v>1055</v>
      </c>
      <c r="C731" s="13" t="s">
        <v>1057</v>
      </c>
      <c r="D731" s="13" t="s">
        <v>108</v>
      </c>
      <c r="E731" s="14" t="s">
        <v>102</v>
      </c>
      <c r="F731" s="16">
        <v>60</v>
      </c>
      <c r="G731" s="5">
        <v>5</v>
      </c>
      <c r="H731" s="16">
        <v>0</v>
      </c>
      <c r="I731" s="16">
        <v>0</v>
      </c>
      <c r="J731" s="16">
        <v>3</v>
      </c>
      <c r="K731" s="16">
        <v>0</v>
      </c>
      <c r="L731" s="16">
        <v>0</v>
      </c>
      <c r="M731" s="16">
        <v>0</v>
      </c>
      <c r="N731" s="16">
        <v>2</v>
      </c>
      <c r="O731" s="16">
        <v>0</v>
      </c>
      <c r="P731" s="16">
        <v>0</v>
      </c>
      <c r="Q731" s="16">
        <v>0</v>
      </c>
      <c r="R731" s="16">
        <v>45</v>
      </c>
      <c r="S731" s="16">
        <v>0</v>
      </c>
      <c r="T731" s="16">
        <v>0</v>
      </c>
      <c r="U731" s="16">
        <v>0</v>
      </c>
      <c r="V731" s="16">
        <v>15</v>
      </c>
      <c r="W731" s="16">
        <v>0</v>
      </c>
      <c r="X731" s="16">
        <v>0</v>
      </c>
      <c r="Y731" s="16">
        <v>0</v>
      </c>
      <c r="Z731" s="16">
        <v>0</v>
      </c>
      <c r="AA731" s="14" t="s">
        <v>96</v>
      </c>
      <c r="AB731" s="24" t="s">
        <v>96</v>
      </c>
      <c r="AC731" s="14"/>
      <c r="AD731" s="14"/>
      <c r="AE731" s="19"/>
      <c r="AF731" s="15"/>
      <c r="AG731" s="15"/>
      <c r="AH731" s="15"/>
      <c r="AI731" s="15" t="s">
        <v>96</v>
      </c>
      <c r="AJ731" s="16"/>
      <c r="AK731" s="17">
        <v>0.7</v>
      </c>
      <c r="AL731" s="17">
        <v>0.3</v>
      </c>
      <c r="AM731" s="17">
        <v>0</v>
      </c>
      <c r="AN731" s="17">
        <v>0</v>
      </c>
      <c r="AO731" s="17">
        <v>0</v>
      </c>
      <c r="AP731" s="17">
        <v>0</v>
      </c>
      <c r="AQ731" s="17">
        <v>0</v>
      </c>
      <c r="AR731" s="17">
        <v>0</v>
      </c>
      <c r="AS731" s="17">
        <v>0</v>
      </c>
      <c r="AT731" s="17">
        <v>0</v>
      </c>
      <c r="AU731" s="16">
        <v>100</v>
      </c>
      <c r="AV731" s="16">
        <v>100</v>
      </c>
      <c r="AW731" s="16">
        <v>0</v>
      </c>
      <c r="AX731" s="16">
        <v>0</v>
      </c>
      <c r="AY731" s="16">
        <v>0</v>
      </c>
      <c r="AZ731" s="16">
        <v>100</v>
      </c>
      <c r="BA731" s="16">
        <v>50</v>
      </c>
      <c r="BB731" s="16">
        <v>0</v>
      </c>
      <c r="BC731" s="16">
        <v>0</v>
      </c>
      <c r="BD731" s="16">
        <v>50</v>
      </c>
      <c r="BE731" s="16">
        <v>100</v>
      </c>
      <c r="BF731" s="16">
        <v>100</v>
      </c>
      <c r="BG731" s="16">
        <v>100</v>
      </c>
      <c r="BH731" s="16">
        <v>100</v>
      </c>
      <c r="BI731" s="16">
        <v>0</v>
      </c>
      <c r="BJ731" s="16">
        <v>0</v>
      </c>
      <c r="BK731" s="16">
        <v>0</v>
      </c>
      <c r="BL731" s="16">
        <v>100</v>
      </c>
      <c r="BM731" s="16">
        <v>100</v>
      </c>
      <c r="BN731" s="16">
        <v>4</v>
      </c>
      <c r="BO731" s="16" t="s">
        <v>96</v>
      </c>
      <c r="BP731" s="16" t="s">
        <v>96</v>
      </c>
      <c r="BQ731" s="16">
        <v>12</v>
      </c>
      <c r="BR731" s="14" t="s">
        <v>96</v>
      </c>
      <c r="BS731" s="14" t="s">
        <v>97</v>
      </c>
      <c r="BT731" s="14" t="s">
        <v>96</v>
      </c>
      <c r="BU731" s="14" t="s">
        <v>97</v>
      </c>
      <c r="BV731" s="14" t="s">
        <v>97</v>
      </c>
      <c r="BW731" s="16">
        <v>0</v>
      </c>
      <c r="BX731" s="16">
        <v>0</v>
      </c>
      <c r="BY731" s="16">
        <v>0</v>
      </c>
      <c r="BZ731" s="16">
        <v>0</v>
      </c>
      <c r="CA731" s="16">
        <v>4</v>
      </c>
      <c r="CB731" s="6" t="s">
        <v>98</v>
      </c>
      <c r="CC731" s="6" t="s">
        <v>98</v>
      </c>
      <c r="CD731" s="6" t="s">
        <v>98</v>
      </c>
      <c r="CE731" s="6" t="s">
        <v>98</v>
      </c>
      <c r="CF731" s="14" t="s">
        <v>96</v>
      </c>
      <c r="CG731" s="14" t="s">
        <v>96</v>
      </c>
      <c r="CH731" s="14" t="s">
        <v>96</v>
      </c>
      <c r="CI731" s="14" t="s">
        <v>97</v>
      </c>
      <c r="CJ731" s="16">
        <v>0</v>
      </c>
      <c r="CK731" s="16">
        <v>0</v>
      </c>
      <c r="CL731" s="16">
        <v>4</v>
      </c>
      <c r="CM731" s="16">
        <v>0</v>
      </c>
      <c r="CN731" s="16">
        <v>1</v>
      </c>
      <c r="CO731" s="16">
        <v>0</v>
      </c>
    </row>
    <row r="732" spans="1:403" x14ac:dyDescent="0.3">
      <c r="A732" s="13" t="s">
        <v>1003</v>
      </c>
      <c r="B732" s="13" t="s">
        <v>1055</v>
      </c>
      <c r="C732" s="13" t="s">
        <v>1057</v>
      </c>
      <c r="D732" s="13" t="s">
        <v>110</v>
      </c>
      <c r="E732" s="14" t="s">
        <v>104</v>
      </c>
      <c r="F732" s="16">
        <v>1310</v>
      </c>
      <c r="G732" s="5">
        <v>142</v>
      </c>
      <c r="H732" s="16">
        <v>0</v>
      </c>
      <c r="I732" s="16">
        <v>0</v>
      </c>
      <c r="J732" s="16">
        <v>30</v>
      </c>
      <c r="K732" s="16">
        <v>15</v>
      </c>
      <c r="L732" s="16">
        <v>0</v>
      </c>
      <c r="M732" s="16">
        <v>12</v>
      </c>
      <c r="N732" s="16">
        <v>85</v>
      </c>
      <c r="O732" s="16">
        <v>0</v>
      </c>
      <c r="P732" s="16">
        <v>0</v>
      </c>
      <c r="Q732" s="16">
        <v>0</v>
      </c>
      <c r="R732" s="16">
        <v>405</v>
      </c>
      <c r="S732" s="16">
        <v>110</v>
      </c>
      <c r="T732" s="16">
        <v>0</v>
      </c>
      <c r="U732" s="16">
        <v>120</v>
      </c>
      <c r="V732" s="16">
        <v>675</v>
      </c>
      <c r="W732" s="16">
        <v>0</v>
      </c>
      <c r="X732" s="16">
        <v>0</v>
      </c>
      <c r="Y732" s="16">
        <v>0</v>
      </c>
      <c r="Z732" s="16">
        <v>0</v>
      </c>
      <c r="AA732" s="14" t="s">
        <v>96</v>
      </c>
      <c r="AB732" s="24" t="s">
        <v>97</v>
      </c>
      <c r="AC732" s="14" t="s">
        <v>96</v>
      </c>
      <c r="AD732" s="14" t="s">
        <v>96</v>
      </c>
      <c r="AE732" s="19" t="s">
        <v>96</v>
      </c>
      <c r="AF732" s="15"/>
      <c r="AG732" s="15"/>
      <c r="AH732" s="15"/>
      <c r="AI732" s="15"/>
      <c r="AJ732" s="16">
        <v>700</v>
      </c>
      <c r="AK732" s="17">
        <v>0.3</v>
      </c>
      <c r="AL732" s="17">
        <v>0.5</v>
      </c>
      <c r="AM732" s="17">
        <v>0.05</v>
      </c>
      <c r="AN732" s="17">
        <v>0</v>
      </c>
      <c r="AO732" s="17">
        <v>0</v>
      </c>
      <c r="AP732" s="17">
        <v>0.15</v>
      </c>
      <c r="AQ732" s="17">
        <v>0</v>
      </c>
      <c r="AR732" s="17">
        <v>0</v>
      </c>
      <c r="AS732" s="17">
        <v>0</v>
      </c>
      <c r="AT732" s="17">
        <v>0</v>
      </c>
      <c r="AU732" s="16">
        <v>40</v>
      </c>
      <c r="AV732" s="16">
        <v>35</v>
      </c>
      <c r="AW732" s="16">
        <v>0</v>
      </c>
      <c r="AX732" s="16">
        <v>0</v>
      </c>
      <c r="AY732" s="16">
        <v>65</v>
      </c>
      <c r="AZ732" s="16">
        <v>55</v>
      </c>
      <c r="BA732" s="16">
        <v>35</v>
      </c>
      <c r="BB732" s="16">
        <v>0</v>
      </c>
      <c r="BC732" s="16">
        <v>0</v>
      </c>
      <c r="BD732" s="16">
        <v>65</v>
      </c>
      <c r="BE732" s="16">
        <v>65</v>
      </c>
      <c r="BF732" s="16">
        <v>45</v>
      </c>
      <c r="BG732" s="16">
        <v>30</v>
      </c>
      <c r="BH732" s="16">
        <v>0</v>
      </c>
      <c r="BI732" s="16">
        <v>0</v>
      </c>
      <c r="BJ732" s="16">
        <v>0</v>
      </c>
      <c r="BK732" s="16">
        <v>0</v>
      </c>
      <c r="BL732" s="16">
        <v>100</v>
      </c>
      <c r="BM732" s="16">
        <v>0</v>
      </c>
      <c r="BN732" s="5" t="s">
        <v>98</v>
      </c>
      <c r="BO732" s="16" t="s">
        <v>97</v>
      </c>
      <c r="BP732" s="16" t="s">
        <v>96</v>
      </c>
      <c r="BQ732" s="16">
        <v>12</v>
      </c>
      <c r="BR732" s="14" t="s">
        <v>96</v>
      </c>
      <c r="BS732" s="14" t="s">
        <v>97</v>
      </c>
      <c r="BT732" s="14" t="s">
        <v>97</v>
      </c>
      <c r="BU732" s="14" t="s">
        <v>97</v>
      </c>
      <c r="BV732" s="14" t="s">
        <v>97</v>
      </c>
      <c r="BW732" s="16">
        <v>1</v>
      </c>
      <c r="BX732" s="16">
        <v>1</v>
      </c>
      <c r="BY732" s="16">
        <v>1</v>
      </c>
      <c r="BZ732" s="16">
        <v>1</v>
      </c>
      <c r="CA732" s="16">
        <v>4</v>
      </c>
      <c r="CB732" s="14" t="s">
        <v>98</v>
      </c>
      <c r="CC732" s="14" t="s">
        <v>98</v>
      </c>
      <c r="CD732" s="14" t="s">
        <v>98</v>
      </c>
      <c r="CE732" s="14" t="s">
        <v>98</v>
      </c>
      <c r="CF732" s="14" t="s">
        <v>96</v>
      </c>
      <c r="CG732" s="14" t="s">
        <v>96</v>
      </c>
      <c r="CH732" s="14" t="s">
        <v>96</v>
      </c>
      <c r="CI732" s="14" t="s">
        <v>97</v>
      </c>
      <c r="CJ732" s="16">
        <v>1</v>
      </c>
      <c r="CK732" s="16">
        <v>1</v>
      </c>
      <c r="CL732" s="16">
        <v>4</v>
      </c>
      <c r="CM732" s="16">
        <v>1</v>
      </c>
      <c r="CN732" s="16">
        <v>0</v>
      </c>
      <c r="CO732" s="16">
        <v>0</v>
      </c>
    </row>
    <row r="733" spans="1:403" x14ac:dyDescent="0.3">
      <c r="A733" s="13" t="s">
        <v>1003</v>
      </c>
      <c r="B733" s="13" t="s">
        <v>1055</v>
      </c>
      <c r="C733" s="13" t="s">
        <v>1058</v>
      </c>
      <c r="D733" s="13" t="s">
        <v>1059</v>
      </c>
      <c r="E733" s="40" t="s">
        <v>95</v>
      </c>
      <c r="F733" s="16">
        <v>411</v>
      </c>
      <c r="G733" s="5">
        <v>95</v>
      </c>
      <c r="H733" s="16">
        <v>10</v>
      </c>
      <c r="I733" s="16">
        <v>20</v>
      </c>
      <c r="J733" s="16">
        <v>71</v>
      </c>
      <c r="K733" s="16">
        <v>4</v>
      </c>
      <c r="L733" s="16">
        <v>0</v>
      </c>
      <c r="M733" s="16">
        <v>0</v>
      </c>
      <c r="N733" s="16">
        <v>0</v>
      </c>
      <c r="O733" s="16">
        <v>0</v>
      </c>
      <c r="P733" s="16">
        <v>0</v>
      </c>
      <c r="Q733" s="16">
        <v>84</v>
      </c>
      <c r="R733" s="16">
        <v>327</v>
      </c>
      <c r="S733" s="16">
        <v>0</v>
      </c>
      <c r="T733" s="16">
        <v>0</v>
      </c>
      <c r="U733" s="16">
        <v>0</v>
      </c>
      <c r="V733" s="16">
        <v>0</v>
      </c>
      <c r="W733" s="16">
        <v>0</v>
      </c>
      <c r="X733" s="16">
        <v>0</v>
      </c>
      <c r="Y733" s="16">
        <v>1</v>
      </c>
      <c r="Z733" s="16">
        <v>84</v>
      </c>
      <c r="AA733" s="14" t="s">
        <v>96</v>
      </c>
      <c r="AB733" s="14" t="s">
        <v>96</v>
      </c>
      <c r="AC733" s="15"/>
      <c r="AD733" s="15"/>
      <c r="AE733" s="20"/>
      <c r="AF733" s="15"/>
      <c r="AG733" s="15"/>
      <c r="AH733" s="15"/>
      <c r="AI733" s="14" t="s">
        <v>96</v>
      </c>
      <c r="AJ733" s="16"/>
      <c r="AK733" s="17">
        <v>0</v>
      </c>
      <c r="AL733" s="17">
        <v>1</v>
      </c>
      <c r="AM733" s="17">
        <v>0</v>
      </c>
      <c r="AN733" s="17">
        <v>0</v>
      </c>
      <c r="AO733" s="17">
        <v>0</v>
      </c>
      <c r="AP733" s="17">
        <v>0</v>
      </c>
      <c r="AQ733" s="17">
        <v>0</v>
      </c>
      <c r="AR733" s="17">
        <v>0</v>
      </c>
      <c r="AS733" s="17">
        <v>0</v>
      </c>
      <c r="AT733" s="17">
        <v>0</v>
      </c>
      <c r="AU733" s="16">
        <v>100</v>
      </c>
      <c r="AV733" s="16">
        <v>100</v>
      </c>
      <c r="AW733" s="16">
        <v>0</v>
      </c>
      <c r="AX733" s="16">
        <v>0</v>
      </c>
      <c r="AY733" s="16">
        <v>0</v>
      </c>
      <c r="AZ733" s="16">
        <v>100</v>
      </c>
      <c r="BA733" s="16">
        <v>98</v>
      </c>
      <c r="BB733" s="16">
        <v>2</v>
      </c>
      <c r="BC733" s="16">
        <v>0</v>
      </c>
      <c r="BD733" s="16">
        <v>0</v>
      </c>
      <c r="BE733" s="16">
        <v>100</v>
      </c>
      <c r="BF733" s="16">
        <v>100</v>
      </c>
      <c r="BG733" s="16">
        <v>100</v>
      </c>
      <c r="BH733" s="16">
        <v>100</v>
      </c>
      <c r="BI733" s="16">
        <v>5</v>
      </c>
      <c r="BJ733" s="16">
        <v>0</v>
      </c>
      <c r="BK733" s="24">
        <v>5</v>
      </c>
      <c r="BL733" s="16">
        <v>95</v>
      </c>
      <c r="BM733" s="16">
        <v>10</v>
      </c>
      <c r="BN733" s="16">
        <v>2</v>
      </c>
      <c r="BO733" s="16" t="s">
        <v>96</v>
      </c>
      <c r="BP733" s="16" t="s">
        <v>96</v>
      </c>
      <c r="BQ733" s="16">
        <v>3</v>
      </c>
      <c r="BR733" s="14" t="s">
        <v>97</v>
      </c>
      <c r="BS733" s="14" t="s">
        <v>97</v>
      </c>
      <c r="BT733" s="14" t="s">
        <v>97</v>
      </c>
      <c r="BU733" s="14" t="s">
        <v>96</v>
      </c>
      <c r="BV733" s="14" t="s">
        <v>96</v>
      </c>
      <c r="BW733" s="16">
        <v>0</v>
      </c>
      <c r="BX733" s="16">
        <v>0</v>
      </c>
      <c r="BY733" s="16">
        <v>9</v>
      </c>
      <c r="BZ733" s="16">
        <v>3</v>
      </c>
      <c r="CA733" s="16">
        <v>0</v>
      </c>
      <c r="CB733" s="14" t="s">
        <v>98</v>
      </c>
      <c r="CC733" s="14" t="s">
        <v>98</v>
      </c>
      <c r="CD733" s="14" t="s">
        <v>96</v>
      </c>
      <c r="CE733" s="14" t="s">
        <v>96</v>
      </c>
      <c r="CF733" s="14" t="s">
        <v>96</v>
      </c>
      <c r="CG733" s="14" t="s">
        <v>97</v>
      </c>
      <c r="CH733" s="14" t="s">
        <v>97</v>
      </c>
      <c r="CI733" s="14" t="s">
        <v>97</v>
      </c>
      <c r="CJ733" s="16">
        <v>13</v>
      </c>
      <c r="CK733" s="16">
        <v>9</v>
      </c>
      <c r="CL733" s="16">
        <v>9</v>
      </c>
      <c r="CM733" s="16">
        <v>0</v>
      </c>
      <c r="CN733" s="16">
        <v>11</v>
      </c>
      <c r="CO733" s="16">
        <v>0</v>
      </c>
    </row>
    <row r="734" spans="1:403" x14ac:dyDescent="0.3">
      <c r="A734" s="13" t="s">
        <v>1003</v>
      </c>
      <c r="B734" s="13" t="s">
        <v>1055</v>
      </c>
      <c r="C734" s="13" t="s">
        <v>1058</v>
      </c>
      <c r="D734" s="13" t="s">
        <v>1060</v>
      </c>
      <c r="E734" s="24" t="s">
        <v>95</v>
      </c>
      <c r="F734" s="16">
        <v>740</v>
      </c>
      <c r="G734" s="5">
        <v>39</v>
      </c>
      <c r="H734" s="16">
        <v>1</v>
      </c>
      <c r="I734" s="16">
        <v>10</v>
      </c>
      <c r="J734" s="16">
        <v>29</v>
      </c>
      <c r="K734" s="16">
        <v>0</v>
      </c>
      <c r="L734" s="16">
        <v>0</v>
      </c>
      <c r="M734" s="16">
        <v>0</v>
      </c>
      <c r="N734" s="16">
        <v>0</v>
      </c>
      <c r="O734" s="16">
        <v>0</v>
      </c>
      <c r="P734" s="16">
        <v>0</v>
      </c>
      <c r="Q734" s="16">
        <v>36</v>
      </c>
      <c r="R734" s="16">
        <v>704</v>
      </c>
      <c r="S734" s="16">
        <v>0</v>
      </c>
      <c r="T734" s="16">
        <v>0</v>
      </c>
      <c r="U734" s="16">
        <v>0</v>
      </c>
      <c r="V734" s="16">
        <v>0</v>
      </c>
      <c r="W734" s="16">
        <v>0</v>
      </c>
      <c r="X734" s="16">
        <v>0</v>
      </c>
      <c r="Y734" s="16">
        <v>1</v>
      </c>
      <c r="Z734" s="16">
        <v>36</v>
      </c>
      <c r="AA734" s="14" t="s">
        <v>96</v>
      </c>
      <c r="AB734" s="14" t="s">
        <v>96</v>
      </c>
      <c r="AC734" s="15"/>
      <c r="AD734" s="15"/>
      <c r="AE734" s="20" t="s">
        <v>96</v>
      </c>
      <c r="AF734" s="15"/>
      <c r="AG734" s="15"/>
      <c r="AH734" s="15"/>
      <c r="AI734" s="16"/>
      <c r="AJ734" s="16"/>
      <c r="AK734" s="17">
        <v>0</v>
      </c>
      <c r="AL734" s="17">
        <v>1</v>
      </c>
      <c r="AM734" s="17">
        <v>0</v>
      </c>
      <c r="AN734" s="17">
        <v>0</v>
      </c>
      <c r="AO734" s="17">
        <v>0</v>
      </c>
      <c r="AP734" s="17">
        <v>0</v>
      </c>
      <c r="AQ734" s="17">
        <v>0</v>
      </c>
      <c r="AR734" s="17">
        <v>0</v>
      </c>
      <c r="AS734" s="17">
        <v>0</v>
      </c>
      <c r="AT734" s="17">
        <v>0</v>
      </c>
      <c r="AU734" s="16">
        <v>100</v>
      </c>
      <c r="AV734" s="16">
        <v>100</v>
      </c>
      <c r="AW734" s="16">
        <v>0</v>
      </c>
      <c r="AX734" s="16">
        <v>0</v>
      </c>
      <c r="AY734" s="16">
        <v>0</v>
      </c>
      <c r="AZ734" s="16">
        <v>100</v>
      </c>
      <c r="BA734" s="16">
        <v>95</v>
      </c>
      <c r="BB734" s="16">
        <v>5</v>
      </c>
      <c r="BC734" s="16">
        <v>0</v>
      </c>
      <c r="BD734" s="16">
        <v>0</v>
      </c>
      <c r="BE734" s="16">
        <v>100</v>
      </c>
      <c r="BF734" s="16">
        <v>100</v>
      </c>
      <c r="BG734" s="16">
        <v>100</v>
      </c>
      <c r="BH734" s="16">
        <v>100</v>
      </c>
      <c r="BI734" s="16">
        <v>0</v>
      </c>
      <c r="BJ734" s="16">
        <v>0</v>
      </c>
      <c r="BK734" s="16">
        <v>0</v>
      </c>
      <c r="BL734" s="16">
        <v>100</v>
      </c>
      <c r="BM734" s="16">
        <v>5</v>
      </c>
      <c r="BN734" s="16">
        <v>2</v>
      </c>
      <c r="BO734" s="16" t="s">
        <v>96</v>
      </c>
      <c r="BP734" s="16" t="s">
        <v>96</v>
      </c>
      <c r="BQ734" s="16">
        <v>3</v>
      </c>
      <c r="BR734" s="14" t="s">
        <v>97</v>
      </c>
      <c r="BS734" s="14" t="s">
        <v>97</v>
      </c>
      <c r="BT734" s="14" t="s">
        <v>97</v>
      </c>
      <c r="BU734" s="14" t="s">
        <v>96</v>
      </c>
      <c r="BV734" s="14" t="s">
        <v>96</v>
      </c>
      <c r="BW734" s="16">
        <v>0</v>
      </c>
      <c r="BX734" s="16">
        <v>0</v>
      </c>
      <c r="BY734" s="16">
        <v>9</v>
      </c>
      <c r="BZ734" s="16">
        <v>6</v>
      </c>
      <c r="CA734" s="16">
        <v>0</v>
      </c>
      <c r="CB734" s="14" t="s">
        <v>98</v>
      </c>
      <c r="CC734" s="14" t="s">
        <v>98</v>
      </c>
      <c r="CD734" s="14" t="s">
        <v>96</v>
      </c>
      <c r="CE734" s="14" t="s">
        <v>96</v>
      </c>
      <c r="CF734" s="14" t="s">
        <v>96</v>
      </c>
      <c r="CG734" s="14" t="s">
        <v>97</v>
      </c>
      <c r="CH734" s="14" t="s">
        <v>97</v>
      </c>
      <c r="CI734" s="14" t="s">
        <v>97</v>
      </c>
      <c r="CJ734" s="16">
        <v>13</v>
      </c>
      <c r="CK734" s="16">
        <v>9</v>
      </c>
      <c r="CL734" s="16">
        <v>9</v>
      </c>
      <c r="CM734" s="16">
        <v>0</v>
      </c>
      <c r="CN734" s="16">
        <v>11</v>
      </c>
      <c r="CO734" s="16">
        <v>0</v>
      </c>
    </row>
    <row r="735" spans="1:403" x14ac:dyDescent="0.3">
      <c r="A735" s="2" t="s">
        <v>1003</v>
      </c>
      <c r="B735" s="2" t="s">
        <v>1055</v>
      </c>
      <c r="C735" s="2" t="s">
        <v>1663</v>
      </c>
      <c r="D735" s="6" t="s">
        <v>1555</v>
      </c>
      <c r="E735" s="6" t="s">
        <v>102</v>
      </c>
      <c r="F735" s="6">
        <v>1006</v>
      </c>
      <c r="G735" s="72">
        <f>166*98%</f>
        <v>162.68</v>
      </c>
      <c r="H735" s="6" t="s">
        <v>98</v>
      </c>
      <c r="I735" s="6" t="s">
        <v>98</v>
      </c>
      <c r="J735" s="6" t="s">
        <v>98</v>
      </c>
      <c r="K735" s="6" t="s">
        <v>98</v>
      </c>
      <c r="L735" s="6" t="s">
        <v>98</v>
      </c>
      <c r="M735" s="6" t="s">
        <v>98</v>
      </c>
      <c r="N735" s="6" t="s">
        <v>98</v>
      </c>
      <c r="O735" s="6" t="s">
        <v>98</v>
      </c>
      <c r="P735" s="6" t="s">
        <v>98</v>
      </c>
      <c r="Q735" s="6" t="s">
        <v>98</v>
      </c>
      <c r="R735" s="6" t="s">
        <v>98</v>
      </c>
      <c r="S735" s="6" t="s">
        <v>98</v>
      </c>
      <c r="T735" s="6" t="s">
        <v>98</v>
      </c>
      <c r="U735" s="6" t="s">
        <v>98</v>
      </c>
      <c r="V735" s="6" t="s">
        <v>98</v>
      </c>
      <c r="W735" s="6" t="s">
        <v>98</v>
      </c>
      <c r="X735" s="6" t="s">
        <v>98</v>
      </c>
      <c r="Y735" s="6">
        <v>10</v>
      </c>
      <c r="Z735" s="6">
        <v>70</v>
      </c>
      <c r="AA735" s="6" t="s">
        <v>98</v>
      </c>
      <c r="AB735" s="6" t="s">
        <v>98</v>
      </c>
      <c r="AC735" s="7"/>
      <c r="AD735" s="7"/>
      <c r="AE735" s="7"/>
      <c r="AF735" s="7"/>
      <c r="AG735" s="7"/>
      <c r="AH735" s="7"/>
      <c r="AI735" s="6" t="s">
        <v>96</v>
      </c>
      <c r="AJ735" s="5"/>
      <c r="AK735" s="6" t="s">
        <v>98</v>
      </c>
      <c r="AL735" s="6" t="s">
        <v>98</v>
      </c>
      <c r="AM735" s="6" t="s">
        <v>98</v>
      </c>
      <c r="AN735" s="6" t="s">
        <v>98</v>
      </c>
      <c r="AO735" s="6" t="s">
        <v>98</v>
      </c>
      <c r="AP735" s="6" t="s">
        <v>98</v>
      </c>
      <c r="AQ735" s="6" t="s">
        <v>98</v>
      </c>
      <c r="AR735" s="6" t="s">
        <v>98</v>
      </c>
      <c r="AS735" s="6" t="s">
        <v>98</v>
      </c>
      <c r="AT735" s="6" t="s">
        <v>98</v>
      </c>
      <c r="AU735" s="6">
        <v>0</v>
      </c>
      <c r="AV735" s="6">
        <v>0</v>
      </c>
      <c r="AW735" s="6">
        <v>25</v>
      </c>
      <c r="AX735" s="6">
        <v>20</v>
      </c>
      <c r="AY735" s="6">
        <v>55</v>
      </c>
      <c r="AZ735" s="6">
        <v>0</v>
      </c>
      <c r="BA735" s="6">
        <v>0</v>
      </c>
      <c r="BB735" s="6">
        <v>20</v>
      </c>
      <c r="BC735" s="6">
        <v>15</v>
      </c>
      <c r="BD735" s="6">
        <v>65</v>
      </c>
      <c r="BE735" s="6">
        <v>95</v>
      </c>
      <c r="BF735" s="6">
        <v>95</v>
      </c>
      <c r="BG735" s="6">
        <v>100</v>
      </c>
      <c r="BH735" s="6">
        <v>75</v>
      </c>
      <c r="BI735" s="6">
        <v>30</v>
      </c>
      <c r="BJ735" s="6">
        <v>0</v>
      </c>
      <c r="BK735" s="6">
        <v>50</v>
      </c>
      <c r="BL735" s="6">
        <v>50</v>
      </c>
      <c r="BM735" s="6">
        <v>30</v>
      </c>
      <c r="BN735" s="6">
        <v>2</v>
      </c>
      <c r="BO735" s="6" t="s">
        <v>97</v>
      </c>
      <c r="BP735" s="6" t="s">
        <v>96</v>
      </c>
      <c r="BQ735" s="6">
        <v>12</v>
      </c>
      <c r="BR735" s="6" t="s">
        <v>97</v>
      </c>
      <c r="BS735" s="6" t="s">
        <v>97</v>
      </c>
      <c r="BT735" s="6" t="s">
        <v>97</v>
      </c>
      <c r="BU735" s="6" t="s">
        <v>96</v>
      </c>
      <c r="BV735" s="6" t="s">
        <v>96</v>
      </c>
      <c r="BW735" s="16">
        <v>0</v>
      </c>
      <c r="BX735" s="16">
        <v>0</v>
      </c>
      <c r="BY735" s="16">
        <v>0</v>
      </c>
      <c r="BZ735" s="16">
        <v>0</v>
      </c>
      <c r="CA735" s="6">
        <v>8</v>
      </c>
      <c r="CB735" s="6" t="s">
        <v>98</v>
      </c>
      <c r="CC735" s="6" t="s">
        <v>98</v>
      </c>
      <c r="CD735" s="6" t="s">
        <v>98</v>
      </c>
      <c r="CE735" s="6" t="s">
        <v>98</v>
      </c>
      <c r="CF735" s="6" t="s">
        <v>98</v>
      </c>
      <c r="CG735" s="6" t="s">
        <v>98</v>
      </c>
      <c r="CH735" s="6" t="s">
        <v>98</v>
      </c>
      <c r="CI735" s="6" t="s">
        <v>98</v>
      </c>
      <c r="CJ735" s="6">
        <v>6</v>
      </c>
      <c r="CK735" s="6">
        <v>6</v>
      </c>
      <c r="CL735" s="6">
        <v>6</v>
      </c>
      <c r="CM735" s="6">
        <v>0</v>
      </c>
      <c r="CN735" s="6">
        <v>6</v>
      </c>
      <c r="CO735" s="6">
        <v>0</v>
      </c>
      <c r="CP735" s="37"/>
      <c r="CQ735" s="37"/>
      <c r="CR735" s="37"/>
      <c r="CS735" s="37"/>
      <c r="CT735" s="37"/>
      <c r="CU735" s="37"/>
      <c r="CV735" s="37"/>
      <c r="CW735" s="37"/>
      <c r="CX735" s="37"/>
      <c r="CY735" s="37"/>
      <c r="CZ735" s="37"/>
      <c r="DA735" s="37"/>
      <c r="DB735" s="37"/>
      <c r="DC735" s="37"/>
      <c r="DD735" s="37"/>
      <c r="DE735" s="37"/>
      <c r="DF735" s="37"/>
      <c r="DG735" s="37"/>
      <c r="DH735" s="37"/>
      <c r="DI735" s="37"/>
      <c r="DJ735" s="37"/>
      <c r="DK735" s="37"/>
      <c r="DL735" s="37"/>
      <c r="DM735" s="37"/>
      <c r="DN735" s="37"/>
      <c r="DO735" s="37"/>
      <c r="DP735" s="37"/>
      <c r="DQ735" s="37"/>
      <c r="DR735" s="37"/>
      <c r="DS735" s="37"/>
      <c r="DT735" s="37"/>
      <c r="DU735" s="37"/>
      <c r="DV735" s="37"/>
      <c r="DW735" s="37"/>
      <c r="DX735" s="37"/>
      <c r="DY735" s="37"/>
      <c r="DZ735" s="37"/>
      <c r="EA735" s="37"/>
      <c r="EB735" s="37"/>
      <c r="EC735" s="37"/>
      <c r="ED735" s="37"/>
      <c r="EE735" s="37"/>
      <c r="EF735" s="37"/>
      <c r="EG735" s="37"/>
      <c r="EH735" s="37"/>
      <c r="EI735" s="37"/>
      <c r="EJ735" s="37"/>
      <c r="EK735" s="37"/>
      <c r="EL735" s="37"/>
      <c r="EM735" s="37"/>
      <c r="EN735" s="37"/>
      <c r="EO735" s="37"/>
      <c r="EP735" s="37"/>
      <c r="EQ735" s="37"/>
      <c r="ER735" s="37"/>
      <c r="ES735" s="37"/>
      <c r="ET735" s="37"/>
      <c r="EU735" s="37"/>
      <c r="EV735" s="37"/>
      <c r="EW735" s="37"/>
      <c r="EX735" s="37"/>
      <c r="EY735" s="37"/>
      <c r="EZ735" s="37"/>
      <c r="FA735" s="37"/>
      <c r="FB735" s="37"/>
      <c r="FC735" s="37"/>
      <c r="FD735" s="37"/>
      <c r="FE735" s="37"/>
      <c r="FF735" s="37"/>
      <c r="FG735" s="37"/>
      <c r="FH735" s="37"/>
      <c r="FI735" s="37"/>
      <c r="FJ735" s="37"/>
      <c r="FK735" s="37"/>
      <c r="FL735" s="37"/>
      <c r="FM735" s="37"/>
      <c r="FN735" s="37"/>
      <c r="FO735" s="37"/>
      <c r="FP735" s="37"/>
      <c r="FQ735" s="37"/>
      <c r="FR735" s="37"/>
      <c r="FS735" s="37"/>
      <c r="FT735" s="37"/>
      <c r="FU735" s="37"/>
      <c r="FV735" s="37"/>
      <c r="FW735" s="37"/>
      <c r="FX735" s="37"/>
      <c r="FY735" s="37"/>
      <c r="FZ735" s="37"/>
      <c r="GA735" s="37"/>
      <c r="GB735" s="37"/>
      <c r="GC735" s="37"/>
      <c r="GD735" s="37"/>
      <c r="GE735" s="37"/>
      <c r="GF735" s="37"/>
      <c r="GG735" s="37"/>
      <c r="GH735" s="37"/>
      <c r="GI735" s="37"/>
      <c r="GJ735" s="37"/>
      <c r="GK735" s="37"/>
      <c r="GL735" s="37"/>
      <c r="GM735" s="37"/>
      <c r="GN735" s="37"/>
      <c r="GO735" s="37"/>
      <c r="GP735" s="37"/>
      <c r="GQ735" s="37"/>
      <c r="GR735" s="37"/>
      <c r="GS735" s="37"/>
      <c r="GT735" s="37"/>
      <c r="GU735" s="37"/>
      <c r="GV735" s="37"/>
      <c r="GW735" s="37"/>
      <c r="GX735" s="37"/>
      <c r="GY735" s="37"/>
      <c r="GZ735" s="37"/>
      <c r="HA735" s="37"/>
      <c r="HB735" s="37"/>
      <c r="HC735" s="37"/>
      <c r="HD735" s="37"/>
      <c r="HE735" s="37"/>
      <c r="HF735" s="37"/>
      <c r="HG735" s="37"/>
      <c r="HH735" s="37"/>
      <c r="HI735" s="37"/>
      <c r="HJ735" s="37"/>
      <c r="HK735" s="37"/>
      <c r="HL735" s="37"/>
      <c r="HM735" s="37"/>
      <c r="HN735" s="37"/>
      <c r="HO735" s="37"/>
      <c r="HP735" s="37"/>
      <c r="HQ735" s="37"/>
      <c r="HR735" s="37"/>
      <c r="HS735" s="37"/>
      <c r="HT735" s="37"/>
      <c r="HU735" s="37"/>
      <c r="HV735" s="37"/>
      <c r="HW735" s="37"/>
      <c r="HX735" s="37"/>
      <c r="HY735" s="37"/>
      <c r="HZ735" s="37"/>
      <c r="IA735" s="37"/>
      <c r="IB735" s="37"/>
      <c r="IC735" s="37"/>
      <c r="ID735" s="37"/>
      <c r="IE735" s="37"/>
      <c r="IF735" s="37"/>
      <c r="IG735" s="37"/>
      <c r="IH735" s="37"/>
      <c r="II735" s="37"/>
      <c r="IJ735" s="37"/>
      <c r="IK735" s="37"/>
      <c r="IL735" s="37"/>
      <c r="IM735" s="37"/>
      <c r="IN735" s="37"/>
      <c r="IO735" s="37"/>
      <c r="IP735" s="37"/>
      <c r="IQ735" s="37"/>
      <c r="IR735" s="37"/>
      <c r="IS735" s="37"/>
      <c r="IT735" s="37"/>
      <c r="IU735" s="37"/>
      <c r="IV735" s="37"/>
      <c r="IW735" s="37"/>
      <c r="IX735" s="37"/>
      <c r="IY735" s="37"/>
      <c r="IZ735" s="37"/>
      <c r="JA735" s="37"/>
      <c r="JB735" s="37"/>
      <c r="JC735" s="37"/>
      <c r="JD735" s="37"/>
      <c r="JE735" s="37"/>
      <c r="JF735" s="37"/>
      <c r="JG735" s="37"/>
      <c r="JH735" s="37"/>
      <c r="JI735" s="37"/>
      <c r="JJ735" s="37"/>
      <c r="JK735" s="37"/>
      <c r="JL735" s="37"/>
      <c r="JM735" s="37"/>
      <c r="JN735" s="37"/>
      <c r="JO735" s="37"/>
      <c r="JP735" s="37"/>
      <c r="JQ735" s="37"/>
      <c r="JR735" s="37"/>
      <c r="JS735" s="37"/>
      <c r="JT735" s="37"/>
      <c r="JU735" s="37"/>
      <c r="JV735" s="37"/>
      <c r="JW735" s="37"/>
      <c r="JX735" s="37"/>
      <c r="JY735" s="37"/>
      <c r="JZ735" s="37"/>
      <c r="KA735" s="37"/>
      <c r="KB735" s="37"/>
      <c r="KC735" s="37"/>
      <c r="KD735" s="37"/>
      <c r="KE735" s="37"/>
      <c r="KF735" s="37"/>
      <c r="KG735" s="37"/>
      <c r="KH735" s="37"/>
      <c r="KI735" s="37"/>
      <c r="KJ735" s="37"/>
      <c r="KK735" s="37"/>
      <c r="KL735" s="37"/>
      <c r="KM735" s="37"/>
      <c r="KN735" s="37"/>
      <c r="KO735" s="37"/>
      <c r="KP735" s="37"/>
      <c r="KQ735" s="37"/>
      <c r="KR735" s="37"/>
      <c r="KS735" s="37"/>
      <c r="KT735" s="37"/>
      <c r="KU735" s="37"/>
      <c r="KV735" s="37"/>
      <c r="KW735" s="37"/>
      <c r="KX735" s="37"/>
      <c r="KY735" s="37"/>
      <c r="KZ735" s="37"/>
      <c r="LA735" s="37"/>
      <c r="LB735" s="37"/>
      <c r="LC735" s="37"/>
      <c r="LD735" s="37"/>
      <c r="LE735" s="37"/>
      <c r="LF735" s="37"/>
      <c r="LG735" s="37"/>
      <c r="LH735" s="37"/>
      <c r="LI735" s="37"/>
      <c r="LJ735" s="37"/>
      <c r="LK735" s="37"/>
      <c r="LL735" s="37"/>
      <c r="LM735" s="37"/>
      <c r="LN735" s="37"/>
      <c r="LO735" s="37"/>
      <c r="LP735" s="37"/>
      <c r="LQ735" s="37"/>
      <c r="LR735" s="37"/>
      <c r="LS735" s="37"/>
      <c r="LT735" s="37"/>
      <c r="LU735" s="37"/>
      <c r="LV735" s="37"/>
      <c r="LW735" s="37"/>
      <c r="LX735" s="37"/>
      <c r="LY735" s="37"/>
      <c r="LZ735" s="37"/>
      <c r="MA735" s="37"/>
      <c r="MB735" s="37"/>
      <c r="MC735" s="37"/>
      <c r="MD735" s="37"/>
      <c r="ME735" s="37"/>
      <c r="MF735" s="37"/>
      <c r="MG735" s="37"/>
      <c r="MH735" s="37"/>
      <c r="MI735" s="37"/>
      <c r="MJ735" s="37"/>
      <c r="MK735" s="37"/>
      <c r="ML735" s="37"/>
      <c r="MM735" s="37"/>
      <c r="MN735" s="37"/>
      <c r="MO735" s="37"/>
      <c r="MP735" s="37"/>
      <c r="MQ735" s="37"/>
      <c r="MR735" s="37"/>
      <c r="MS735" s="37"/>
      <c r="MT735" s="37"/>
      <c r="MU735" s="37"/>
      <c r="MV735" s="37"/>
      <c r="MW735" s="37"/>
      <c r="MX735" s="37"/>
      <c r="MY735" s="37"/>
      <c r="MZ735" s="37"/>
      <c r="NA735" s="37"/>
      <c r="NB735" s="37"/>
      <c r="NC735" s="37"/>
      <c r="ND735" s="37"/>
      <c r="NE735" s="37"/>
      <c r="NF735" s="37"/>
      <c r="NG735" s="37"/>
      <c r="NH735" s="37"/>
      <c r="NI735" s="37"/>
      <c r="NJ735" s="37"/>
      <c r="NK735" s="37"/>
      <c r="NL735" s="37"/>
      <c r="NM735" s="37"/>
      <c r="NN735" s="37"/>
      <c r="NO735" s="37"/>
      <c r="NP735" s="37"/>
      <c r="NQ735" s="37"/>
      <c r="NR735" s="37"/>
      <c r="NS735" s="37"/>
      <c r="NT735" s="37"/>
      <c r="NU735" s="37"/>
      <c r="NV735" s="37"/>
      <c r="NW735" s="37"/>
      <c r="NX735" s="37"/>
      <c r="NY735" s="37"/>
      <c r="NZ735" s="37"/>
      <c r="OA735" s="37"/>
      <c r="OB735" s="37"/>
      <c r="OC735" s="37"/>
      <c r="OD735" s="37"/>
      <c r="OE735" s="37"/>
      <c r="OF735" s="37"/>
      <c r="OG735" s="37"/>
      <c r="OH735" s="37"/>
      <c r="OI735" s="37"/>
      <c r="OJ735" s="37"/>
      <c r="OK735" s="37"/>
      <c r="OL735" s="37"/>
      <c r="OM735" s="37"/>
    </row>
    <row r="736" spans="1:403" x14ac:dyDescent="0.3">
      <c r="A736" s="13" t="s">
        <v>1003</v>
      </c>
      <c r="B736" s="13" t="s">
        <v>1055</v>
      </c>
      <c r="C736" s="13" t="s">
        <v>1055</v>
      </c>
      <c r="D736" s="13" t="s">
        <v>1061</v>
      </c>
      <c r="E736" s="14" t="s">
        <v>102</v>
      </c>
      <c r="F736" s="16">
        <v>152</v>
      </c>
      <c r="G736" s="5">
        <v>19</v>
      </c>
      <c r="H736" s="16">
        <v>0</v>
      </c>
      <c r="I736" s="16">
        <v>0</v>
      </c>
      <c r="J736" s="16">
        <v>19</v>
      </c>
      <c r="K736" s="16">
        <v>0</v>
      </c>
      <c r="L736" s="16">
        <v>0</v>
      </c>
      <c r="M736" s="16">
        <v>0</v>
      </c>
      <c r="N736" s="16">
        <v>0</v>
      </c>
      <c r="O736" s="16">
        <v>0</v>
      </c>
      <c r="P736" s="16">
        <v>0</v>
      </c>
      <c r="Q736" s="16">
        <v>0</v>
      </c>
      <c r="R736" s="16">
        <v>152</v>
      </c>
      <c r="S736" s="16">
        <v>0</v>
      </c>
      <c r="T736" s="16">
        <v>0</v>
      </c>
      <c r="U736" s="16">
        <v>0</v>
      </c>
      <c r="V736" s="16">
        <v>0</v>
      </c>
      <c r="W736" s="16">
        <v>0</v>
      </c>
      <c r="X736" s="16">
        <v>0</v>
      </c>
      <c r="Y736" s="16">
        <v>0</v>
      </c>
      <c r="Z736" s="14">
        <v>0</v>
      </c>
      <c r="AA736" s="14" t="s">
        <v>96</v>
      </c>
      <c r="AB736" s="14" t="s">
        <v>96</v>
      </c>
      <c r="AC736" s="15"/>
      <c r="AD736" s="15"/>
      <c r="AE736" s="20"/>
      <c r="AF736" s="15"/>
      <c r="AG736" s="15"/>
      <c r="AH736" s="15"/>
      <c r="AI736" s="14" t="s">
        <v>96</v>
      </c>
      <c r="AJ736" s="16"/>
      <c r="AK736" s="17">
        <v>1</v>
      </c>
      <c r="AL736" s="17">
        <v>0</v>
      </c>
      <c r="AM736" s="17">
        <v>0</v>
      </c>
      <c r="AN736" s="17">
        <v>0</v>
      </c>
      <c r="AO736" s="17">
        <v>0</v>
      </c>
      <c r="AP736" s="17">
        <v>0</v>
      </c>
      <c r="AQ736" s="17">
        <v>0</v>
      </c>
      <c r="AR736" s="17">
        <v>0</v>
      </c>
      <c r="AS736" s="17">
        <v>0</v>
      </c>
      <c r="AT736" s="17">
        <v>0</v>
      </c>
      <c r="AU736" s="16">
        <v>100</v>
      </c>
      <c r="AV736" s="16">
        <v>100</v>
      </c>
      <c r="AW736" s="16">
        <v>0</v>
      </c>
      <c r="AX736" s="16">
        <v>0</v>
      </c>
      <c r="AY736" s="16">
        <v>0</v>
      </c>
      <c r="AZ736" s="16">
        <v>100</v>
      </c>
      <c r="BA736" s="16">
        <v>100</v>
      </c>
      <c r="BB736" s="16">
        <v>0</v>
      </c>
      <c r="BC736" s="16">
        <v>0</v>
      </c>
      <c r="BD736" s="16">
        <v>0</v>
      </c>
      <c r="BE736" s="16">
        <v>100</v>
      </c>
      <c r="BF736" s="16">
        <v>100</v>
      </c>
      <c r="BG736" s="16">
        <v>0</v>
      </c>
      <c r="BH736" s="16">
        <v>100</v>
      </c>
      <c r="BI736" s="16">
        <v>100</v>
      </c>
      <c r="BJ736" s="16">
        <v>0</v>
      </c>
      <c r="BK736" s="24">
        <v>10</v>
      </c>
      <c r="BL736" s="16">
        <v>90</v>
      </c>
      <c r="BM736" s="16">
        <v>100</v>
      </c>
      <c r="BN736" s="16">
        <v>8</v>
      </c>
      <c r="BO736" s="16" t="s">
        <v>96</v>
      </c>
      <c r="BP736" s="16" t="s">
        <v>96</v>
      </c>
      <c r="BQ736" s="16">
        <v>1</v>
      </c>
      <c r="BR736" s="14" t="s">
        <v>97</v>
      </c>
      <c r="BS736" s="14" t="s">
        <v>97</v>
      </c>
      <c r="BT736" s="14" t="s">
        <v>97</v>
      </c>
      <c r="BU736" s="14" t="s">
        <v>97</v>
      </c>
      <c r="BV736" s="14" t="s">
        <v>96</v>
      </c>
      <c r="BW736" s="16">
        <v>1</v>
      </c>
      <c r="BX736" s="16">
        <v>1</v>
      </c>
      <c r="BY736" s="16">
        <v>1</v>
      </c>
      <c r="BZ736" s="16">
        <v>0</v>
      </c>
      <c r="CA736" s="16">
        <v>2</v>
      </c>
      <c r="CB736" s="14" t="s">
        <v>97</v>
      </c>
      <c r="CC736" s="14" t="s">
        <v>96</v>
      </c>
      <c r="CD736" s="14" t="s">
        <v>96</v>
      </c>
      <c r="CE736" s="14" t="s">
        <v>96</v>
      </c>
      <c r="CF736" s="14" t="s">
        <v>96</v>
      </c>
      <c r="CG736" s="14" t="s">
        <v>96</v>
      </c>
      <c r="CH736" s="14" t="s">
        <v>97</v>
      </c>
      <c r="CI736" s="14" t="s">
        <v>97</v>
      </c>
      <c r="CJ736" s="16">
        <v>0</v>
      </c>
      <c r="CK736" s="16">
        <v>0</v>
      </c>
      <c r="CL736" s="16">
        <v>0</v>
      </c>
      <c r="CM736" s="16">
        <v>0</v>
      </c>
      <c r="CN736" s="16">
        <v>0</v>
      </c>
      <c r="CO736" s="16">
        <v>0</v>
      </c>
    </row>
    <row r="737" spans="1:93" x14ac:dyDescent="0.3">
      <c r="A737" s="13" t="s">
        <v>1003</v>
      </c>
      <c r="B737" s="13" t="s">
        <v>1055</v>
      </c>
      <c r="C737" s="13" t="s">
        <v>1055</v>
      </c>
      <c r="D737" s="13" t="s">
        <v>1062</v>
      </c>
      <c r="E737" s="14" t="s">
        <v>102</v>
      </c>
      <c r="F737" s="16">
        <v>74</v>
      </c>
      <c r="G737" s="5">
        <v>19</v>
      </c>
      <c r="H737" s="16">
        <v>0</v>
      </c>
      <c r="I737" s="16">
        <v>0</v>
      </c>
      <c r="J737" s="16">
        <v>19</v>
      </c>
      <c r="K737" s="16">
        <v>0</v>
      </c>
      <c r="L737" s="16">
        <v>0</v>
      </c>
      <c r="M737" s="16">
        <v>0</v>
      </c>
      <c r="N737" s="16">
        <v>0</v>
      </c>
      <c r="O737" s="16">
        <v>0</v>
      </c>
      <c r="P737" s="16">
        <v>0</v>
      </c>
      <c r="Q737" s="16">
        <v>0</v>
      </c>
      <c r="R737" s="16">
        <v>74</v>
      </c>
      <c r="S737" s="16">
        <v>0</v>
      </c>
      <c r="T737" s="16">
        <v>0</v>
      </c>
      <c r="U737" s="16">
        <v>0</v>
      </c>
      <c r="V737" s="16">
        <v>0</v>
      </c>
      <c r="W737" s="16">
        <v>0</v>
      </c>
      <c r="X737" s="16">
        <v>0</v>
      </c>
      <c r="Y737" s="16">
        <v>0</v>
      </c>
      <c r="Z737" s="14">
        <v>0</v>
      </c>
      <c r="AA737" s="14" t="s">
        <v>96</v>
      </c>
      <c r="AB737" s="14" t="s">
        <v>97</v>
      </c>
      <c r="AC737" s="15"/>
      <c r="AD737" s="15"/>
      <c r="AE737" s="20"/>
      <c r="AF737" s="15"/>
      <c r="AG737" s="15"/>
      <c r="AH737" s="15"/>
      <c r="AI737" s="14" t="s">
        <v>96</v>
      </c>
      <c r="AJ737" s="16"/>
      <c r="AK737" s="17">
        <v>1</v>
      </c>
      <c r="AL737" s="17">
        <v>0</v>
      </c>
      <c r="AM737" s="17">
        <v>0</v>
      </c>
      <c r="AN737" s="17">
        <v>0</v>
      </c>
      <c r="AO737" s="17">
        <v>0</v>
      </c>
      <c r="AP737" s="17">
        <v>0</v>
      </c>
      <c r="AQ737" s="17">
        <v>0</v>
      </c>
      <c r="AR737" s="17">
        <v>0</v>
      </c>
      <c r="AS737" s="17">
        <v>0</v>
      </c>
      <c r="AT737" s="17">
        <v>0</v>
      </c>
      <c r="AU737" s="16">
        <v>100</v>
      </c>
      <c r="AV737" s="16">
        <v>100</v>
      </c>
      <c r="AW737" s="16">
        <v>0</v>
      </c>
      <c r="AX737" s="16">
        <v>0</v>
      </c>
      <c r="AY737" s="16">
        <v>0</v>
      </c>
      <c r="AZ737" s="16">
        <v>100</v>
      </c>
      <c r="BA737" s="16">
        <v>100</v>
      </c>
      <c r="BB737" s="16">
        <v>0</v>
      </c>
      <c r="BC737" s="16">
        <v>0</v>
      </c>
      <c r="BD737" s="16">
        <v>0</v>
      </c>
      <c r="BE737" s="16">
        <v>100</v>
      </c>
      <c r="BF737" s="16">
        <v>100</v>
      </c>
      <c r="BG737" s="16">
        <v>0</v>
      </c>
      <c r="BH737" s="16">
        <v>100</v>
      </c>
      <c r="BI737" s="16">
        <v>100</v>
      </c>
      <c r="BJ737" s="16">
        <v>0</v>
      </c>
      <c r="BK737" s="24">
        <v>20</v>
      </c>
      <c r="BL737" s="16">
        <v>80</v>
      </c>
      <c r="BM737" s="16">
        <v>100</v>
      </c>
      <c r="BN737" s="16">
        <v>8</v>
      </c>
      <c r="BO737" s="16" t="s">
        <v>96</v>
      </c>
      <c r="BP737" s="16" t="s">
        <v>96</v>
      </c>
      <c r="BQ737" s="16">
        <v>1</v>
      </c>
      <c r="BR737" s="14" t="s">
        <v>97</v>
      </c>
      <c r="BS737" s="14" t="s">
        <v>97</v>
      </c>
      <c r="BT737" s="14" t="s">
        <v>97</v>
      </c>
      <c r="BU737" s="14" t="s">
        <v>97</v>
      </c>
      <c r="BV737" s="14" t="s">
        <v>96</v>
      </c>
      <c r="BW737" s="16">
        <v>1</v>
      </c>
      <c r="BX737" s="16">
        <v>1</v>
      </c>
      <c r="BY737" s="16">
        <v>1</v>
      </c>
      <c r="BZ737" s="16">
        <v>0</v>
      </c>
      <c r="CA737" s="16">
        <v>2</v>
      </c>
      <c r="CB737" s="14" t="s">
        <v>97</v>
      </c>
      <c r="CC737" s="14" t="s">
        <v>96</v>
      </c>
      <c r="CD737" s="14" t="s">
        <v>96</v>
      </c>
      <c r="CE737" s="14" t="s">
        <v>96</v>
      </c>
      <c r="CF737" s="14" t="s">
        <v>96</v>
      </c>
      <c r="CG737" s="14" t="s">
        <v>96</v>
      </c>
      <c r="CH737" s="14" t="s">
        <v>97</v>
      </c>
      <c r="CI737" s="14" t="s">
        <v>97</v>
      </c>
      <c r="CJ737" s="16">
        <v>0</v>
      </c>
      <c r="CK737" s="16">
        <v>0</v>
      </c>
      <c r="CL737" s="16">
        <v>0</v>
      </c>
      <c r="CM737" s="16">
        <v>0</v>
      </c>
      <c r="CN737" s="16">
        <v>0</v>
      </c>
      <c r="CO737" s="16">
        <v>0</v>
      </c>
    </row>
    <row r="738" spans="1:93" x14ac:dyDescent="0.3">
      <c r="A738" s="13" t="s">
        <v>1003</v>
      </c>
      <c r="B738" s="13" t="s">
        <v>1055</v>
      </c>
      <c r="C738" s="13" t="s">
        <v>1063</v>
      </c>
      <c r="D738" s="13" t="s">
        <v>110</v>
      </c>
      <c r="E738" s="24" t="s">
        <v>104</v>
      </c>
      <c r="F738" s="16">
        <v>1475</v>
      </c>
      <c r="G738" s="5">
        <v>109</v>
      </c>
      <c r="H738" s="16">
        <v>3</v>
      </c>
      <c r="I738" s="16">
        <v>49</v>
      </c>
      <c r="J738" s="16">
        <v>10</v>
      </c>
      <c r="K738" s="16">
        <v>50</v>
      </c>
      <c r="L738" s="16">
        <v>0</v>
      </c>
      <c r="M738" s="16">
        <v>0</v>
      </c>
      <c r="N738" s="16">
        <v>0</v>
      </c>
      <c r="O738" s="16">
        <v>0</v>
      </c>
      <c r="P738" s="16">
        <v>0</v>
      </c>
      <c r="Q738" s="16">
        <v>300</v>
      </c>
      <c r="R738" s="16">
        <v>70</v>
      </c>
      <c r="S738" s="16">
        <v>1105</v>
      </c>
      <c r="T738" s="16">
        <v>0</v>
      </c>
      <c r="U738" s="16">
        <v>0</v>
      </c>
      <c r="V738" s="16">
        <v>0</v>
      </c>
      <c r="W738" s="16">
        <v>0</v>
      </c>
      <c r="X738" s="16">
        <v>0</v>
      </c>
      <c r="Y738" s="16">
        <v>49</v>
      </c>
      <c r="Z738" s="16">
        <v>300</v>
      </c>
      <c r="AA738" s="14" t="s">
        <v>96</v>
      </c>
      <c r="AB738" s="14" t="s">
        <v>97</v>
      </c>
      <c r="AC738" s="15"/>
      <c r="AD738" s="15"/>
      <c r="AE738" s="20" t="s">
        <v>96</v>
      </c>
      <c r="AF738" s="15"/>
      <c r="AG738" s="15"/>
      <c r="AH738" s="15"/>
      <c r="AI738" s="14" t="s">
        <v>96</v>
      </c>
      <c r="AJ738" s="24">
        <v>150</v>
      </c>
      <c r="AK738" s="17">
        <v>0.1</v>
      </c>
      <c r="AL738" s="17">
        <v>0.1</v>
      </c>
      <c r="AM738" s="17">
        <v>0.8</v>
      </c>
      <c r="AN738" s="17">
        <v>0</v>
      </c>
      <c r="AO738" s="17">
        <v>0</v>
      </c>
      <c r="AP738" s="17">
        <v>0</v>
      </c>
      <c r="AQ738" s="17">
        <v>0</v>
      </c>
      <c r="AR738" s="17">
        <v>0</v>
      </c>
      <c r="AS738" s="17">
        <v>0</v>
      </c>
      <c r="AT738" s="17">
        <v>0</v>
      </c>
      <c r="AU738" s="16">
        <v>100</v>
      </c>
      <c r="AV738" s="24">
        <v>98</v>
      </c>
      <c r="AW738" s="16">
        <v>0</v>
      </c>
      <c r="AX738" s="16">
        <v>0</v>
      </c>
      <c r="AY738" s="16">
        <v>2</v>
      </c>
      <c r="AZ738" s="16">
        <v>100</v>
      </c>
      <c r="BA738" s="16">
        <v>100</v>
      </c>
      <c r="BB738" s="16">
        <v>0</v>
      </c>
      <c r="BC738" s="16">
        <v>0</v>
      </c>
      <c r="BD738" s="16">
        <v>0</v>
      </c>
      <c r="BE738" s="16">
        <v>100</v>
      </c>
      <c r="BF738" s="16">
        <v>100</v>
      </c>
      <c r="BG738" s="16">
        <v>97</v>
      </c>
      <c r="BH738" s="16">
        <v>0</v>
      </c>
      <c r="BI738" s="16">
        <v>0</v>
      </c>
      <c r="BJ738" s="16">
        <v>0</v>
      </c>
      <c r="BK738" s="16">
        <v>0</v>
      </c>
      <c r="BL738" s="16">
        <v>100</v>
      </c>
      <c r="BM738" s="16">
        <v>100</v>
      </c>
      <c r="BN738" s="16">
        <v>2</v>
      </c>
      <c r="BO738" s="16" t="s">
        <v>97</v>
      </c>
      <c r="BP738" s="16" t="s">
        <v>96</v>
      </c>
      <c r="BQ738" s="16">
        <v>2</v>
      </c>
      <c r="BR738" s="14" t="s">
        <v>96</v>
      </c>
      <c r="BS738" s="14" t="s">
        <v>97</v>
      </c>
      <c r="BT738" s="14" t="s">
        <v>97</v>
      </c>
      <c r="BU738" s="14" t="s">
        <v>97</v>
      </c>
      <c r="BV738" s="14" t="s">
        <v>97</v>
      </c>
      <c r="BW738" s="16">
        <v>0</v>
      </c>
      <c r="BX738" s="16">
        <v>0</v>
      </c>
      <c r="BY738" s="16">
        <v>0</v>
      </c>
      <c r="BZ738" s="16">
        <v>3</v>
      </c>
      <c r="CA738" s="16">
        <v>10</v>
      </c>
      <c r="CB738" s="14" t="s">
        <v>98</v>
      </c>
      <c r="CC738" s="14" t="s">
        <v>98</v>
      </c>
      <c r="CD738" s="14" t="s">
        <v>98</v>
      </c>
      <c r="CE738" s="14" t="s">
        <v>96</v>
      </c>
      <c r="CF738" s="14" t="s">
        <v>96</v>
      </c>
      <c r="CG738" s="14" t="s">
        <v>96</v>
      </c>
      <c r="CH738" s="14" t="s">
        <v>96</v>
      </c>
      <c r="CI738" s="14" t="s">
        <v>96</v>
      </c>
      <c r="CJ738" s="16">
        <v>3</v>
      </c>
      <c r="CK738" s="16">
        <v>3</v>
      </c>
      <c r="CL738" s="16">
        <v>3</v>
      </c>
      <c r="CM738" s="16">
        <v>0</v>
      </c>
      <c r="CN738" s="16">
        <v>1</v>
      </c>
      <c r="CO738" s="16">
        <v>0</v>
      </c>
    </row>
    <row r="739" spans="1:93" x14ac:dyDescent="0.3">
      <c r="A739" s="13" t="s">
        <v>1003</v>
      </c>
      <c r="B739" s="13" t="s">
        <v>1055</v>
      </c>
      <c r="C739" s="13" t="s">
        <v>1064</v>
      </c>
      <c r="D739" s="13" t="s">
        <v>1065</v>
      </c>
      <c r="E739" s="24" t="s">
        <v>104</v>
      </c>
      <c r="F739" s="16">
        <v>690</v>
      </c>
      <c r="G739" s="5">
        <v>126</v>
      </c>
      <c r="H739" s="16">
        <v>3</v>
      </c>
      <c r="I739" s="16">
        <v>18</v>
      </c>
      <c r="J739" s="16">
        <v>53</v>
      </c>
      <c r="K739" s="16">
        <v>45</v>
      </c>
      <c r="L739" s="16">
        <v>1</v>
      </c>
      <c r="M739" s="16">
        <v>0</v>
      </c>
      <c r="N739" s="16">
        <v>9</v>
      </c>
      <c r="O739" s="16">
        <v>0</v>
      </c>
      <c r="P739" s="16">
        <v>0</v>
      </c>
      <c r="Q739" s="16">
        <v>151</v>
      </c>
      <c r="R739" s="16">
        <v>473</v>
      </c>
      <c r="S739" s="16">
        <v>29</v>
      </c>
      <c r="T739" s="16">
        <v>5</v>
      </c>
      <c r="U739" s="16">
        <v>0</v>
      </c>
      <c r="V739" s="16">
        <v>32</v>
      </c>
      <c r="W739" s="16">
        <v>0</v>
      </c>
      <c r="X739" s="16">
        <v>0</v>
      </c>
      <c r="Y739" s="16">
        <v>18</v>
      </c>
      <c r="Z739" s="16">
        <v>151</v>
      </c>
      <c r="AA739" s="14" t="s">
        <v>96</v>
      </c>
      <c r="AB739" s="14" t="s">
        <v>97</v>
      </c>
      <c r="AC739" s="15"/>
      <c r="AD739" s="15"/>
      <c r="AE739" s="20" t="s">
        <v>96</v>
      </c>
      <c r="AF739" s="15"/>
      <c r="AG739" s="15"/>
      <c r="AH739" s="15"/>
      <c r="AI739" s="14" t="s">
        <v>96</v>
      </c>
      <c r="AJ739" s="24">
        <v>250</v>
      </c>
      <c r="AK739" s="17">
        <v>0.3</v>
      </c>
      <c r="AL739" s="17">
        <v>0.3</v>
      </c>
      <c r="AM739" s="17">
        <v>0.1</v>
      </c>
      <c r="AN739" s="17">
        <v>0</v>
      </c>
      <c r="AO739" s="17">
        <v>0</v>
      </c>
      <c r="AP739" s="17">
        <v>0</v>
      </c>
      <c r="AQ739" s="17">
        <v>0.3</v>
      </c>
      <c r="AR739" s="17">
        <v>0</v>
      </c>
      <c r="AS739" s="17">
        <v>0</v>
      </c>
      <c r="AT739" s="17">
        <v>0</v>
      </c>
      <c r="AU739" s="16">
        <v>100</v>
      </c>
      <c r="AV739" s="16">
        <v>80</v>
      </c>
      <c r="AW739" s="16">
        <v>0</v>
      </c>
      <c r="AX739" s="16">
        <v>0</v>
      </c>
      <c r="AY739" s="16">
        <v>20</v>
      </c>
      <c r="AZ739" s="16">
        <v>100</v>
      </c>
      <c r="BA739" s="16">
        <v>50</v>
      </c>
      <c r="BB739" s="16">
        <v>0</v>
      </c>
      <c r="BC739" s="16">
        <v>50</v>
      </c>
      <c r="BD739" s="16">
        <v>0</v>
      </c>
      <c r="BE739" s="16">
        <v>100</v>
      </c>
      <c r="BF739" s="16">
        <v>90</v>
      </c>
      <c r="BG739" s="16">
        <v>100</v>
      </c>
      <c r="BH739" s="16">
        <v>50</v>
      </c>
      <c r="BI739" s="16">
        <v>2</v>
      </c>
      <c r="BJ739" s="16">
        <v>0</v>
      </c>
      <c r="BK739" s="16">
        <v>0</v>
      </c>
      <c r="BL739" s="16">
        <v>100</v>
      </c>
      <c r="BM739" s="16">
        <v>0</v>
      </c>
      <c r="BN739" s="5" t="s">
        <v>98</v>
      </c>
      <c r="BO739" s="16" t="s">
        <v>97</v>
      </c>
      <c r="BP739" s="16" t="s">
        <v>96</v>
      </c>
      <c r="BQ739" s="16">
        <v>11</v>
      </c>
      <c r="BR739" s="14" t="s">
        <v>96</v>
      </c>
      <c r="BS739" s="14" t="s">
        <v>97</v>
      </c>
      <c r="BT739" s="14" t="s">
        <v>97</v>
      </c>
      <c r="BU739" s="14" t="s">
        <v>97</v>
      </c>
      <c r="BV739" s="14" t="s">
        <v>97</v>
      </c>
      <c r="BW739" s="16">
        <v>1</v>
      </c>
      <c r="BX739" s="16">
        <v>1</v>
      </c>
      <c r="BY739" s="16">
        <v>1</v>
      </c>
      <c r="BZ739" s="16">
        <v>3.5</v>
      </c>
      <c r="CA739" s="16">
        <v>3</v>
      </c>
      <c r="CB739" s="14" t="s">
        <v>98</v>
      </c>
      <c r="CC739" s="14" t="s">
        <v>96</v>
      </c>
      <c r="CD739" s="14" t="s">
        <v>98</v>
      </c>
      <c r="CE739" s="14" t="s">
        <v>96</v>
      </c>
      <c r="CF739" s="14" t="s">
        <v>96</v>
      </c>
      <c r="CG739" s="14" t="s">
        <v>97</v>
      </c>
      <c r="CH739" s="14" t="s">
        <v>97</v>
      </c>
      <c r="CI739" s="14" t="s">
        <v>97</v>
      </c>
      <c r="CJ739" s="16">
        <v>1</v>
      </c>
      <c r="CK739" s="16">
        <v>1</v>
      </c>
      <c r="CL739" s="16">
        <v>2</v>
      </c>
      <c r="CM739" s="16">
        <v>1</v>
      </c>
      <c r="CN739" s="16">
        <v>4</v>
      </c>
      <c r="CO739" s="16">
        <v>1</v>
      </c>
    </row>
    <row r="740" spans="1:93" x14ac:dyDescent="0.3">
      <c r="A740" s="13" t="s">
        <v>1003</v>
      </c>
      <c r="B740" s="13" t="s">
        <v>1055</v>
      </c>
      <c r="C740" s="13" t="s">
        <v>1066</v>
      </c>
      <c r="D740" s="13" t="s">
        <v>1067</v>
      </c>
      <c r="E740" s="14" t="s">
        <v>95</v>
      </c>
      <c r="F740" s="24">
        <v>484</v>
      </c>
      <c r="G740" s="5">
        <v>62</v>
      </c>
      <c r="H740" s="16">
        <v>0</v>
      </c>
      <c r="I740" s="16">
        <v>0</v>
      </c>
      <c r="J740" s="16">
        <v>25</v>
      </c>
      <c r="K740" s="16">
        <v>36</v>
      </c>
      <c r="L740" s="16">
        <v>0</v>
      </c>
      <c r="M740" s="16">
        <v>1</v>
      </c>
      <c r="N740" s="16">
        <v>0</v>
      </c>
      <c r="O740" s="16">
        <v>0</v>
      </c>
      <c r="P740" s="16">
        <v>0</v>
      </c>
      <c r="Q740" s="16">
        <v>0</v>
      </c>
      <c r="R740" s="16">
        <v>282</v>
      </c>
      <c r="S740" s="16">
        <v>201</v>
      </c>
      <c r="T740" s="16">
        <v>0</v>
      </c>
      <c r="U740" s="16">
        <v>1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  <c r="AA740" s="14" t="s">
        <v>96</v>
      </c>
      <c r="AB740" s="14" t="s">
        <v>96</v>
      </c>
      <c r="AC740" s="15"/>
      <c r="AD740" s="15"/>
      <c r="AE740" s="20"/>
      <c r="AF740" s="15"/>
      <c r="AG740" s="15"/>
      <c r="AH740" s="15"/>
      <c r="AI740" s="14" t="s">
        <v>96</v>
      </c>
      <c r="AJ740" s="16"/>
      <c r="AK740" s="17">
        <v>0.6</v>
      </c>
      <c r="AL740" s="17">
        <v>0.4</v>
      </c>
      <c r="AM740" s="17">
        <v>0</v>
      </c>
      <c r="AN740" s="17">
        <v>0</v>
      </c>
      <c r="AO740" s="17">
        <v>0</v>
      </c>
      <c r="AP740" s="17">
        <v>0</v>
      </c>
      <c r="AQ740" s="17">
        <v>0</v>
      </c>
      <c r="AR740" s="17">
        <v>0</v>
      </c>
      <c r="AS740" s="17">
        <v>0</v>
      </c>
      <c r="AT740" s="17">
        <v>0</v>
      </c>
      <c r="AU740" s="16">
        <v>100</v>
      </c>
      <c r="AV740" s="24">
        <v>80</v>
      </c>
      <c r="AW740" s="24">
        <v>10</v>
      </c>
      <c r="AX740" s="16">
        <v>0</v>
      </c>
      <c r="AY740" s="24">
        <v>10</v>
      </c>
      <c r="AZ740" s="16">
        <v>70</v>
      </c>
      <c r="BA740" s="16">
        <v>0</v>
      </c>
      <c r="BB740" s="16">
        <v>100</v>
      </c>
      <c r="BC740" s="16">
        <v>0</v>
      </c>
      <c r="BD740" s="16">
        <v>0</v>
      </c>
      <c r="BE740" s="16">
        <v>100</v>
      </c>
      <c r="BF740" s="16">
        <v>100</v>
      </c>
      <c r="BG740" s="16">
        <v>90</v>
      </c>
      <c r="BH740" s="16">
        <v>90</v>
      </c>
      <c r="BI740" s="16">
        <v>10</v>
      </c>
      <c r="BJ740" s="16">
        <v>0</v>
      </c>
      <c r="BK740" s="24">
        <v>10</v>
      </c>
      <c r="BL740" s="16">
        <v>90</v>
      </c>
      <c r="BM740" s="16">
        <v>100</v>
      </c>
      <c r="BN740" s="16">
        <v>2</v>
      </c>
      <c r="BO740" s="16" t="s">
        <v>96</v>
      </c>
      <c r="BP740" s="16" t="s">
        <v>96</v>
      </c>
      <c r="BQ740" s="16">
        <v>2</v>
      </c>
      <c r="BR740" s="14" t="s">
        <v>97</v>
      </c>
      <c r="BS740" s="14" t="s">
        <v>97</v>
      </c>
      <c r="BT740" s="14" t="s">
        <v>97</v>
      </c>
      <c r="BU740" s="14" t="s">
        <v>97</v>
      </c>
      <c r="BV740" s="14" t="s">
        <v>96</v>
      </c>
      <c r="BW740" s="16">
        <v>1</v>
      </c>
      <c r="BX740" s="16">
        <v>4</v>
      </c>
      <c r="BY740" s="16">
        <v>4</v>
      </c>
      <c r="BZ740" s="16">
        <v>4</v>
      </c>
      <c r="CA740" s="16">
        <v>4</v>
      </c>
      <c r="CB740" s="14" t="s">
        <v>96</v>
      </c>
      <c r="CC740" s="14" t="s">
        <v>96</v>
      </c>
      <c r="CD740" s="14" t="s">
        <v>96</v>
      </c>
      <c r="CE740" s="14" t="s">
        <v>96</v>
      </c>
      <c r="CF740" s="14" t="s">
        <v>96</v>
      </c>
      <c r="CG740" s="14" t="s">
        <v>97</v>
      </c>
      <c r="CH740" s="14" t="s">
        <v>97</v>
      </c>
      <c r="CI740" s="14" t="s">
        <v>97</v>
      </c>
      <c r="CJ740" s="16">
        <v>4</v>
      </c>
      <c r="CK740" s="16">
        <v>4</v>
      </c>
      <c r="CL740" s="16">
        <v>4</v>
      </c>
      <c r="CM740" s="16">
        <v>0</v>
      </c>
      <c r="CN740" s="16">
        <v>4</v>
      </c>
      <c r="CO740" s="16">
        <v>0</v>
      </c>
    </row>
    <row r="741" spans="1:93" x14ac:dyDescent="0.3">
      <c r="A741" s="13" t="s">
        <v>1003</v>
      </c>
      <c r="B741" s="13" t="s">
        <v>1055</v>
      </c>
      <c r="C741" s="13" t="s">
        <v>1068</v>
      </c>
      <c r="D741" s="13" t="s">
        <v>110</v>
      </c>
      <c r="E741" s="14" t="s">
        <v>95</v>
      </c>
      <c r="F741" s="14">
        <v>1475</v>
      </c>
      <c r="G741" s="5">
        <v>103</v>
      </c>
      <c r="H741" s="14">
        <v>4</v>
      </c>
      <c r="I741" s="14">
        <v>28</v>
      </c>
      <c r="J741" s="14">
        <v>15</v>
      </c>
      <c r="K741" s="14">
        <v>54</v>
      </c>
      <c r="L741" s="14">
        <v>0</v>
      </c>
      <c r="M741" s="14">
        <v>0</v>
      </c>
      <c r="N741" s="14">
        <v>6</v>
      </c>
      <c r="O741" s="14">
        <v>0</v>
      </c>
      <c r="P741" s="14">
        <v>0</v>
      </c>
      <c r="Q741" s="16">
        <v>336</v>
      </c>
      <c r="R741" s="14">
        <v>237</v>
      </c>
      <c r="S741" s="14">
        <v>756</v>
      </c>
      <c r="T741" s="14">
        <v>0</v>
      </c>
      <c r="U741" s="14">
        <v>0</v>
      </c>
      <c r="V741" s="14">
        <v>146</v>
      </c>
      <c r="W741" s="14">
        <v>0</v>
      </c>
      <c r="X741" s="14">
        <v>0</v>
      </c>
      <c r="Y741" s="14">
        <v>18</v>
      </c>
      <c r="Z741" s="14">
        <v>220</v>
      </c>
      <c r="AA741" s="14" t="s">
        <v>96</v>
      </c>
      <c r="AB741" s="14" t="s">
        <v>96</v>
      </c>
      <c r="AC741" s="14"/>
      <c r="AD741" s="14"/>
      <c r="AE741" s="20"/>
      <c r="AF741" s="14"/>
      <c r="AG741" s="14"/>
      <c r="AH741" s="14"/>
      <c r="AI741" s="14" t="s">
        <v>96</v>
      </c>
      <c r="AJ741" s="16"/>
      <c r="AK741" s="17">
        <v>0.03</v>
      </c>
      <c r="AL741" s="17">
        <v>0.27</v>
      </c>
      <c r="AM741" s="17">
        <v>0.7</v>
      </c>
      <c r="AN741" s="17">
        <v>0</v>
      </c>
      <c r="AO741" s="17">
        <v>0</v>
      </c>
      <c r="AP741" s="17">
        <v>0</v>
      </c>
      <c r="AQ741" s="17">
        <v>0</v>
      </c>
      <c r="AR741" s="17">
        <v>0</v>
      </c>
      <c r="AS741" s="17">
        <v>0</v>
      </c>
      <c r="AT741" s="17">
        <v>0</v>
      </c>
      <c r="AU741" s="16">
        <v>40</v>
      </c>
      <c r="AV741" s="16">
        <v>10</v>
      </c>
      <c r="AW741" s="16">
        <v>0</v>
      </c>
      <c r="AX741" s="16">
        <v>90</v>
      </c>
      <c r="AY741" s="16">
        <v>0</v>
      </c>
      <c r="AZ741" s="16">
        <v>5</v>
      </c>
      <c r="BA741" s="16">
        <v>5</v>
      </c>
      <c r="BB741" s="16">
        <v>5</v>
      </c>
      <c r="BC741" s="16">
        <v>0</v>
      </c>
      <c r="BD741" s="16">
        <v>90</v>
      </c>
      <c r="BE741" s="16">
        <v>100</v>
      </c>
      <c r="BF741" s="16">
        <v>100</v>
      </c>
      <c r="BG741" s="16">
        <v>100</v>
      </c>
      <c r="BH741" s="16">
        <v>0</v>
      </c>
      <c r="BI741" s="16">
        <v>0</v>
      </c>
      <c r="BJ741" s="16">
        <v>0</v>
      </c>
      <c r="BK741" s="16">
        <v>0</v>
      </c>
      <c r="BL741" s="16">
        <v>100</v>
      </c>
      <c r="BM741" s="16">
        <v>10</v>
      </c>
      <c r="BN741" s="16">
        <v>2</v>
      </c>
      <c r="BO741" s="16" t="s">
        <v>96</v>
      </c>
      <c r="BP741" s="16" t="s">
        <v>96</v>
      </c>
      <c r="BQ741" s="16">
        <v>48</v>
      </c>
      <c r="BR741" s="14" t="s">
        <v>97</v>
      </c>
      <c r="BS741" s="14" t="s">
        <v>97</v>
      </c>
      <c r="BT741" s="14" t="s">
        <v>97</v>
      </c>
      <c r="BU741" s="14" t="s">
        <v>97</v>
      </c>
      <c r="BV741" s="14" t="s">
        <v>96</v>
      </c>
      <c r="BW741" s="16">
        <v>0</v>
      </c>
      <c r="BX741" s="16">
        <v>0</v>
      </c>
      <c r="BY741" s="16">
        <v>4</v>
      </c>
      <c r="BZ741" s="16">
        <v>5</v>
      </c>
      <c r="CA741" s="16">
        <v>0</v>
      </c>
      <c r="CB741" s="14" t="s">
        <v>98</v>
      </c>
      <c r="CC741" s="14" t="s">
        <v>366</v>
      </c>
      <c r="CD741" s="14" t="s">
        <v>366</v>
      </c>
      <c r="CE741" s="14" t="s">
        <v>366</v>
      </c>
      <c r="CF741" s="14" t="s">
        <v>96</v>
      </c>
      <c r="CG741" s="14" t="s">
        <v>97</v>
      </c>
      <c r="CH741" s="14" t="s">
        <v>97</v>
      </c>
      <c r="CI741" s="14" t="s">
        <v>97</v>
      </c>
      <c r="CJ741" s="16">
        <v>4</v>
      </c>
      <c r="CK741" s="16">
        <v>4</v>
      </c>
      <c r="CL741" s="16">
        <v>4</v>
      </c>
      <c r="CM741" s="16">
        <v>0</v>
      </c>
      <c r="CN741" s="16">
        <v>4</v>
      </c>
      <c r="CO741" s="16">
        <v>0</v>
      </c>
    </row>
    <row r="742" spans="1:93" x14ac:dyDescent="0.3">
      <c r="A742" s="13" t="s">
        <v>1003</v>
      </c>
      <c r="B742" s="13" t="s">
        <v>1055</v>
      </c>
      <c r="C742" s="13" t="s">
        <v>1069</v>
      </c>
      <c r="D742" s="13" t="s">
        <v>110</v>
      </c>
      <c r="E742" s="14" t="s">
        <v>104</v>
      </c>
      <c r="F742" s="16">
        <v>2254</v>
      </c>
      <c r="G742" s="5">
        <v>397</v>
      </c>
      <c r="H742" s="16">
        <v>3</v>
      </c>
      <c r="I742" s="16">
        <v>27</v>
      </c>
      <c r="J742" s="16">
        <v>0</v>
      </c>
      <c r="K742" s="16">
        <v>116</v>
      </c>
      <c r="L742" s="16">
        <v>254</v>
      </c>
      <c r="M742" s="16">
        <v>0</v>
      </c>
      <c r="N742" s="16">
        <v>0</v>
      </c>
      <c r="O742" s="16">
        <v>0</v>
      </c>
      <c r="P742" s="16">
        <v>0</v>
      </c>
      <c r="Q742" s="16">
        <v>115</v>
      </c>
      <c r="R742" s="16">
        <v>0</v>
      </c>
      <c r="S742" s="16">
        <v>987</v>
      </c>
      <c r="T742" s="16">
        <v>0</v>
      </c>
      <c r="U742" s="16">
        <v>0</v>
      </c>
      <c r="V742" s="16">
        <v>1152</v>
      </c>
      <c r="W742" s="16">
        <v>0</v>
      </c>
      <c r="X742" s="16">
        <v>0</v>
      </c>
      <c r="Y742" s="16">
        <v>27</v>
      </c>
      <c r="Z742" s="16">
        <v>115</v>
      </c>
      <c r="AA742" s="14" t="s">
        <v>96</v>
      </c>
      <c r="AB742" s="14" t="s">
        <v>97</v>
      </c>
      <c r="AC742" s="14" t="s">
        <v>96</v>
      </c>
      <c r="AD742" s="15"/>
      <c r="AE742" s="19" t="s">
        <v>96</v>
      </c>
      <c r="AF742" s="15"/>
      <c r="AG742" s="15"/>
      <c r="AH742" s="15"/>
      <c r="AI742" s="15"/>
      <c r="AJ742" s="16">
        <v>1500</v>
      </c>
      <c r="AK742" s="17">
        <v>0.3</v>
      </c>
      <c r="AL742" s="17">
        <v>0.7</v>
      </c>
      <c r="AM742" s="17">
        <v>0</v>
      </c>
      <c r="AN742" s="17">
        <v>0</v>
      </c>
      <c r="AO742" s="17">
        <v>0</v>
      </c>
      <c r="AP742" s="17">
        <v>0</v>
      </c>
      <c r="AQ742" s="17">
        <v>0</v>
      </c>
      <c r="AR742" s="17">
        <v>0</v>
      </c>
      <c r="AS742" s="17">
        <v>0</v>
      </c>
      <c r="AT742" s="17">
        <v>0</v>
      </c>
      <c r="AU742" s="16">
        <v>100</v>
      </c>
      <c r="AV742" s="16">
        <v>100</v>
      </c>
      <c r="AW742" s="16">
        <v>0</v>
      </c>
      <c r="AX742" s="16">
        <v>0</v>
      </c>
      <c r="AY742" s="16">
        <v>0</v>
      </c>
      <c r="AZ742" s="16">
        <v>40</v>
      </c>
      <c r="BA742" s="16">
        <v>40</v>
      </c>
      <c r="BB742" s="16">
        <v>0</v>
      </c>
      <c r="BC742" s="16">
        <v>0</v>
      </c>
      <c r="BD742" s="24">
        <v>60</v>
      </c>
      <c r="BE742" s="16">
        <v>100</v>
      </c>
      <c r="BF742" s="16">
        <v>70</v>
      </c>
      <c r="BG742" s="16">
        <v>100</v>
      </c>
      <c r="BH742" s="16">
        <v>0</v>
      </c>
      <c r="BI742" s="16">
        <v>0</v>
      </c>
      <c r="BJ742" s="16">
        <v>0</v>
      </c>
      <c r="BK742" s="16">
        <v>0</v>
      </c>
      <c r="BL742" s="16">
        <v>100</v>
      </c>
      <c r="BM742" s="16">
        <v>0</v>
      </c>
      <c r="BN742" s="5" t="s">
        <v>98</v>
      </c>
      <c r="BO742" s="16" t="s">
        <v>96</v>
      </c>
      <c r="BP742" s="16" t="s">
        <v>96</v>
      </c>
      <c r="BQ742" s="16">
        <v>2</v>
      </c>
      <c r="BR742" s="14" t="s">
        <v>97</v>
      </c>
      <c r="BS742" s="14" t="s">
        <v>97</v>
      </c>
      <c r="BT742" s="14" t="s">
        <v>97</v>
      </c>
      <c r="BU742" s="14" t="s">
        <v>97</v>
      </c>
      <c r="BV742" s="14" t="s">
        <v>97</v>
      </c>
      <c r="BW742" s="16">
        <v>0</v>
      </c>
      <c r="BX742" s="16">
        <v>1</v>
      </c>
      <c r="BY742" s="16">
        <v>1</v>
      </c>
      <c r="BZ742" s="16">
        <v>0</v>
      </c>
      <c r="CA742" s="16">
        <v>5</v>
      </c>
      <c r="CB742" s="14" t="s">
        <v>98</v>
      </c>
      <c r="CC742" s="14" t="s">
        <v>96</v>
      </c>
      <c r="CD742" s="14" t="s">
        <v>96</v>
      </c>
      <c r="CE742" s="14" t="s">
        <v>96</v>
      </c>
      <c r="CF742" s="14" t="s">
        <v>96</v>
      </c>
      <c r="CG742" s="15" t="s">
        <v>96</v>
      </c>
      <c r="CH742" s="14" t="s">
        <v>96</v>
      </c>
      <c r="CI742" s="15" t="s">
        <v>96</v>
      </c>
      <c r="CJ742" s="16">
        <v>9</v>
      </c>
      <c r="CK742" s="16">
        <v>9</v>
      </c>
      <c r="CL742" s="16">
        <v>9</v>
      </c>
      <c r="CM742" s="16">
        <v>0</v>
      </c>
      <c r="CN742" s="16">
        <v>9</v>
      </c>
      <c r="CO742" s="16">
        <v>1</v>
      </c>
    </row>
    <row r="743" spans="1:93" x14ac:dyDescent="0.3">
      <c r="A743" s="13" t="s">
        <v>1003</v>
      </c>
      <c r="B743" s="13" t="s">
        <v>1055</v>
      </c>
      <c r="C743" s="13" t="s">
        <v>1070</v>
      </c>
      <c r="D743" s="13" t="s">
        <v>108</v>
      </c>
      <c r="E743" s="14" t="s">
        <v>102</v>
      </c>
      <c r="F743" s="16">
        <v>287</v>
      </c>
      <c r="G743" s="5">
        <v>25</v>
      </c>
      <c r="H743" s="16">
        <v>0</v>
      </c>
      <c r="I743" s="16">
        <v>0</v>
      </c>
      <c r="J743" s="16">
        <v>22</v>
      </c>
      <c r="K743" s="16">
        <v>3</v>
      </c>
      <c r="L743" s="16">
        <v>0</v>
      </c>
      <c r="M743" s="16">
        <v>0</v>
      </c>
      <c r="N743" s="16">
        <v>0</v>
      </c>
      <c r="O743" s="16">
        <v>0</v>
      </c>
      <c r="P743" s="16">
        <v>0</v>
      </c>
      <c r="Q743" s="16">
        <v>0</v>
      </c>
      <c r="R743" s="16">
        <v>265</v>
      </c>
      <c r="S743" s="16">
        <v>22</v>
      </c>
      <c r="T743" s="16">
        <v>0</v>
      </c>
      <c r="U743" s="16">
        <v>0</v>
      </c>
      <c r="V743" s="16">
        <v>0</v>
      </c>
      <c r="W743" s="16">
        <v>0</v>
      </c>
      <c r="X743" s="16">
        <v>0</v>
      </c>
      <c r="Y743" s="16">
        <v>0</v>
      </c>
      <c r="Z743" s="14">
        <v>0</v>
      </c>
      <c r="AA743" s="14" t="s">
        <v>96</v>
      </c>
      <c r="AB743" s="14" t="s">
        <v>96</v>
      </c>
      <c r="AC743" s="15"/>
      <c r="AD743" s="15"/>
      <c r="AE743" s="15"/>
      <c r="AF743" s="15"/>
      <c r="AG743" s="15"/>
      <c r="AH743" s="15"/>
      <c r="AI743" s="14" t="s">
        <v>96</v>
      </c>
      <c r="AJ743" s="16"/>
      <c r="AK743" s="17">
        <v>1</v>
      </c>
      <c r="AL743" s="17">
        <v>0</v>
      </c>
      <c r="AM743" s="17">
        <v>0</v>
      </c>
      <c r="AN743" s="17">
        <v>0</v>
      </c>
      <c r="AO743" s="17">
        <v>0</v>
      </c>
      <c r="AP743" s="17">
        <v>0</v>
      </c>
      <c r="AQ743" s="17">
        <v>0</v>
      </c>
      <c r="AR743" s="17">
        <v>0</v>
      </c>
      <c r="AS743" s="17">
        <v>0</v>
      </c>
      <c r="AT743" s="17">
        <v>0</v>
      </c>
      <c r="AU743" s="16">
        <v>5</v>
      </c>
      <c r="AV743" s="16">
        <v>5</v>
      </c>
      <c r="AW743" s="24">
        <v>90</v>
      </c>
      <c r="AX743" s="24">
        <v>5</v>
      </c>
      <c r="AY743" s="16">
        <v>0</v>
      </c>
      <c r="AZ743" s="16">
        <v>3</v>
      </c>
      <c r="BA743" s="16">
        <v>3</v>
      </c>
      <c r="BB743" s="24">
        <v>80</v>
      </c>
      <c r="BC743" s="16">
        <v>0</v>
      </c>
      <c r="BD743" s="24">
        <v>17</v>
      </c>
      <c r="BE743" s="16">
        <v>100</v>
      </c>
      <c r="BF743" s="16">
        <v>100</v>
      </c>
      <c r="BG743" s="16">
        <v>100</v>
      </c>
      <c r="BH743" s="16">
        <v>1</v>
      </c>
      <c r="BI743" s="16">
        <v>0</v>
      </c>
      <c r="BJ743" s="16">
        <v>0</v>
      </c>
      <c r="BK743" s="16">
        <v>0</v>
      </c>
      <c r="BL743" s="16">
        <v>100</v>
      </c>
      <c r="BM743" s="16">
        <v>3</v>
      </c>
      <c r="BN743" s="16">
        <v>2</v>
      </c>
      <c r="BO743" s="16" t="s">
        <v>96</v>
      </c>
      <c r="BP743" s="16" t="s">
        <v>96</v>
      </c>
      <c r="BQ743" s="16">
        <v>12</v>
      </c>
      <c r="BR743" s="14" t="s">
        <v>97</v>
      </c>
      <c r="BS743" s="14" t="s">
        <v>97</v>
      </c>
      <c r="BT743" s="14" t="s">
        <v>97</v>
      </c>
      <c r="BU743" s="14" t="s">
        <v>97</v>
      </c>
      <c r="BV743" s="14" t="s">
        <v>97</v>
      </c>
      <c r="BW743" s="16">
        <v>0</v>
      </c>
      <c r="BX743" s="16">
        <v>0</v>
      </c>
      <c r="BY743" s="16">
        <v>0</v>
      </c>
      <c r="BZ743" s="16">
        <v>10</v>
      </c>
      <c r="CA743" s="16">
        <v>16</v>
      </c>
      <c r="CB743" s="14" t="s">
        <v>98</v>
      </c>
      <c r="CC743" s="14" t="s">
        <v>98</v>
      </c>
      <c r="CD743" s="14" t="s">
        <v>98</v>
      </c>
      <c r="CE743" s="14" t="s">
        <v>96</v>
      </c>
      <c r="CF743" s="14" t="s">
        <v>96</v>
      </c>
      <c r="CG743" s="14" t="s">
        <v>96</v>
      </c>
      <c r="CH743" s="14" t="s">
        <v>97</v>
      </c>
      <c r="CI743" s="14" t="s">
        <v>97</v>
      </c>
      <c r="CJ743" s="16">
        <v>0</v>
      </c>
      <c r="CK743" s="16">
        <v>10</v>
      </c>
      <c r="CL743" s="16">
        <v>10</v>
      </c>
      <c r="CM743" s="16">
        <v>0</v>
      </c>
      <c r="CN743" s="16">
        <v>10</v>
      </c>
      <c r="CO743" s="16">
        <v>0</v>
      </c>
    </row>
    <row r="744" spans="1:93" x14ac:dyDescent="0.3">
      <c r="A744" s="13" t="s">
        <v>1003</v>
      </c>
      <c r="B744" s="13" t="s">
        <v>1055</v>
      </c>
      <c r="C744" s="13" t="s">
        <v>1071</v>
      </c>
      <c r="D744" s="13" t="s">
        <v>1072</v>
      </c>
      <c r="E744" s="14" t="s">
        <v>95</v>
      </c>
      <c r="F744" s="16">
        <v>30</v>
      </c>
      <c r="G744" s="5">
        <v>7</v>
      </c>
      <c r="H744" s="16">
        <v>0</v>
      </c>
      <c r="I744" s="16">
        <v>0</v>
      </c>
      <c r="J744" s="16">
        <v>6</v>
      </c>
      <c r="K744" s="16">
        <v>1</v>
      </c>
      <c r="L744" s="16">
        <v>0</v>
      </c>
      <c r="M744" s="16">
        <v>0</v>
      </c>
      <c r="N744" s="16">
        <v>0</v>
      </c>
      <c r="O744" s="16">
        <v>0</v>
      </c>
      <c r="P744" s="16">
        <v>0</v>
      </c>
      <c r="Q744" s="16">
        <v>0</v>
      </c>
      <c r="R744" s="16">
        <v>30</v>
      </c>
      <c r="S744" s="16">
        <v>0</v>
      </c>
      <c r="T744" s="16">
        <v>0</v>
      </c>
      <c r="U744" s="16">
        <v>0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  <c r="AA744" s="14" t="s">
        <v>96</v>
      </c>
      <c r="AB744" s="14" t="s">
        <v>97</v>
      </c>
      <c r="AC744" s="15"/>
      <c r="AD744" s="15"/>
      <c r="AE744" s="15"/>
      <c r="AF744" s="15"/>
      <c r="AG744" s="15"/>
      <c r="AH744" s="15"/>
      <c r="AI744" s="14" t="s">
        <v>96</v>
      </c>
      <c r="AJ744" s="16"/>
      <c r="AK744" s="17">
        <v>1</v>
      </c>
      <c r="AL744" s="17">
        <v>0</v>
      </c>
      <c r="AM744" s="17">
        <v>0</v>
      </c>
      <c r="AN744" s="17">
        <v>0</v>
      </c>
      <c r="AO744" s="17">
        <v>0</v>
      </c>
      <c r="AP744" s="17">
        <v>0</v>
      </c>
      <c r="AQ744" s="17">
        <v>0</v>
      </c>
      <c r="AR744" s="17">
        <v>0</v>
      </c>
      <c r="AS744" s="17">
        <v>0</v>
      </c>
      <c r="AT744" s="17">
        <v>0</v>
      </c>
      <c r="AU744" s="16">
        <v>100</v>
      </c>
      <c r="AV744" s="16">
        <v>100</v>
      </c>
      <c r="AW744" s="16">
        <v>0</v>
      </c>
      <c r="AX744" s="16">
        <v>0</v>
      </c>
      <c r="AY744" s="16">
        <v>0</v>
      </c>
      <c r="AZ744" s="16">
        <v>0</v>
      </c>
      <c r="BA744" s="16">
        <v>0</v>
      </c>
      <c r="BB744" s="16">
        <v>100</v>
      </c>
      <c r="BC744" s="16">
        <v>0</v>
      </c>
      <c r="BD744" s="16">
        <v>0</v>
      </c>
      <c r="BE744" s="16">
        <v>100</v>
      </c>
      <c r="BF744" s="16">
        <v>100</v>
      </c>
      <c r="BG744" s="16">
        <v>0</v>
      </c>
      <c r="BH744" s="16">
        <v>100</v>
      </c>
      <c r="BI744" s="16">
        <v>70</v>
      </c>
      <c r="BJ744" s="16">
        <v>0</v>
      </c>
      <c r="BK744" s="16">
        <v>70</v>
      </c>
      <c r="BL744" s="16">
        <v>30</v>
      </c>
      <c r="BM744" s="16">
        <v>100</v>
      </c>
      <c r="BN744" s="16">
        <v>4</v>
      </c>
      <c r="BO744" s="16" t="s">
        <v>96</v>
      </c>
      <c r="BP744" s="16" t="s">
        <v>96</v>
      </c>
      <c r="BQ744" s="16">
        <v>2</v>
      </c>
      <c r="BR744" s="14" t="s">
        <v>97</v>
      </c>
      <c r="BS744" s="14" t="s">
        <v>97</v>
      </c>
      <c r="BT744" s="14" t="s">
        <v>97</v>
      </c>
      <c r="BU744" s="14" t="s">
        <v>97</v>
      </c>
      <c r="BV744" s="14" t="s">
        <v>97</v>
      </c>
      <c r="BW744" s="16">
        <v>0</v>
      </c>
      <c r="BX744" s="16">
        <v>0</v>
      </c>
      <c r="BY744" s="16">
        <v>0</v>
      </c>
      <c r="BZ744" s="16">
        <v>30</v>
      </c>
      <c r="CA744" s="16">
        <v>30</v>
      </c>
      <c r="CB744" s="14" t="s">
        <v>98</v>
      </c>
      <c r="CC744" s="14" t="s">
        <v>98</v>
      </c>
      <c r="CD744" s="14" t="s">
        <v>98</v>
      </c>
      <c r="CE744" s="14" t="s">
        <v>96</v>
      </c>
      <c r="CF744" s="14" t="s">
        <v>96</v>
      </c>
      <c r="CG744" s="14" t="s">
        <v>96</v>
      </c>
      <c r="CH744" s="14" t="s">
        <v>97</v>
      </c>
      <c r="CI744" s="14" t="s">
        <v>97</v>
      </c>
      <c r="CJ744" s="16">
        <v>0</v>
      </c>
      <c r="CK744" s="16">
        <v>0</v>
      </c>
      <c r="CL744" s="16">
        <v>0</v>
      </c>
      <c r="CM744" s="16">
        <v>0</v>
      </c>
      <c r="CN744" s="16">
        <v>35</v>
      </c>
      <c r="CO744" s="16">
        <v>0</v>
      </c>
    </row>
    <row r="745" spans="1:93" x14ac:dyDescent="0.3">
      <c r="A745" s="13" t="s">
        <v>1003</v>
      </c>
      <c r="B745" s="13" t="s">
        <v>1055</v>
      </c>
      <c r="C745" s="13" t="s">
        <v>1071</v>
      </c>
      <c r="D745" s="13" t="s">
        <v>1073</v>
      </c>
      <c r="E745" s="14" t="s">
        <v>95</v>
      </c>
      <c r="F745" s="16">
        <v>36</v>
      </c>
      <c r="G745" s="5">
        <v>5</v>
      </c>
      <c r="H745" s="16">
        <v>0</v>
      </c>
      <c r="I745" s="16">
        <v>0</v>
      </c>
      <c r="J745" s="16">
        <v>5</v>
      </c>
      <c r="K745" s="16">
        <v>0</v>
      </c>
      <c r="L745" s="16">
        <v>0</v>
      </c>
      <c r="M745" s="16">
        <v>0</v>
      </c>
      <c r="N745" s="16">
        <v>0</v>
      </c>
      <c r="O745" s="16">
        <v>0</v>
      </c>
      <c r="P745" s="16">
        <v>0</v>
      </c>
      <c r="Q745" s="16">
        <v>0</v>
      </c>
      <c r="R745" s="16">
        <v>36</v>
      </c>
      <c r="S745" s="16">
        <v>0</v>
      </c>
      <c r="T745" s="16">
        <v>0</v>
      </c>
      <c r="U745" s="16">
        <v>0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4" t="s">
        <v>96</v>
      </c>
      <c r="AB745" s="14" t="s">
        <v>97</v>
      </c>
      <c r="AC745" s="15"/>
      <c r="AD745" s="15"/>
      <c r="AE745" s="15"/>
      <c r="AF745" s="15"/>
      <c r="AG745" s="15"/>
      <c r="AH745" s="15"/>
      <c r="AI745" s="14" t="s">
        <v>96</v>
      </c>
      <c r="AJ745" s="16"/>
      <c r="AK745" s="17">
        <v>1</v>
      </c>
      <c r="AL745" s="17">
        <v>0</v>
      </c>
      <c r="AM745" s="17">
        <v>0</v>
      </c>
      <c r="AN745" s="17">
        <v>0</v>
      </c>
      <c r="AO745" s="17">
        <v>0</v>
      </c>
      <c r="AP745" s="17">
        <v>0</v>
      </c>
      <c r="AQ745" s="17">
        <v>0</v>
      </c>
      <c r="AR745" s="17">
        <v>0</v>
      </c>
      <c r="AS745" s="17">
        <v>0</v>
      </c>
      <c r="AT745" s="17">
        <v>0</v>
      </c>
      <c r="AU745" s="16">
        <v>100</v>
      </c>
      <c r="AV745" s="16">
        <v>100</v>
      </c>
      <c r="AW745" s="16">
        <v>0</v>
      </c>
      <c r="AX745" s="16">
        <v>0</v>
      </c>
      <c r="AY745" s="16">
        <v>0</v>
      </c>
      <c r="AZ745" s="16">
        <v>0</v>
      </c>
      <c r="BA745" s="16">
        <v>0</v>
      </c>
      <c r="BB745" s="16">
        <v>100</v>
      </c>
      <c r="BC745" s="16">
        <v>0</v>
      </c>
      <c r="BD745" s="16">
        <v>0</v>
      </c>
      <c r="BE745" s="16">
        <v>100</v>
      </c>
      <c r="BF745" s="16">
        <v>100</v>
      </c>
      <c r="BG745" s="16">
        <v>0</v>
      </c>
      <c r="BH745" s="16">
        <v>100</v>
      </c>
      <c r="BI745" s="16">
        <v>90</v>
      </c>
      <c r="BJ745" s="16">
        <v>0</v>
      </c>
      <c r="BK745" s="16">
        <v>90</v>
      </c>
      <c r="BL745" s="16">
        <v>10</v>
      </c>
      <c r="BM745" s="16">
        <v>100</v>
      </c>
      <c r="BN745" s="16">
        <v>4</v>
      </c>
      <c r="BO745" s="16" t="s">
        <v>96</v>
      </c>
      <c r="BP745" s="16" t="s">
        <v>96</v>
      </c>
      <c r="BQ745" s="16">
        <v>2</v>
      </c>
      <c r="BR745" s="14" t="s">
        <v>97</v>
      </c>
      <c r="BS745" s="14" t="s">
        <v>97</v>
      </c>
      <c r="BT745" s="14" t="s">
        <v>97</v>
      </c>
      <c r="BU745" s="14" t="s">
        <v>97</v>
      </c>
      <c r="BV745" s="14" t="s">
        <v>97</v>
      </c>
      <c r="BW745" s="16">
        <v>0</v>
      </c>
      <c r="BX745" s="16">
        <v>0</v>
      </c>
      <c r="BY745" s="16">
        <v>0</v>
      </c>
      <c r="BZ745" s="16">
        <v>30</v>
      </c>
      <c r="CA745" s="16">
        <v>30</v>
      </c>
      <c r="CB745" s="14" t="s">
        <v>98</v>
      </c>
      <c r="CC745" s="14" t="s">
        <v>98</v>
      </c>
      <c r="CD745" s="14" t="s">
        <v>98</v>
      </c>
      <c r="CE745" s="14" t="s">
        <v>96</v>
      </c>
      <c r="CF745" s="14" t="s">
        <v>96</v>
      </c>
      <c r="CG745" s="14" t="s">
        <v>96</v>
      </c>
      <c r="CH745" s="14" t="s">
        <v>97</v>
      </c>
      <c r="CI745" s="14" t="s">
        <v>97</v>
      </c>
      <c r="CJ745" s="16">
        <v>0</v>
      </c>
      <c r="CK745" s="16">
        <v>0</v>
      </c>
      <c r="CL745" s="16">
        <v>0</v>
      </c>
      <c r="CM745" s="16">
        <v>0</v>
      </c>
      <c r="CN745" s="16">
        <v>35</v>
      </c>
      <c r="CO745" s="16">
        <v>0</v>
      </c>
    </row>
    <row r="746" spans="1:93" x14ac:dyDescent="0.3">
      <c r="A746" s="13" t="s">
        <v>1003</v>
      </c>
      <c r="B746" s="13" t="s">
        <v>1055</v>
      </c>
      <c r="C746" s="13" t="s">
        <v>1074</v>
      </c>
      <c r="D746" s="13" t="s">
        <v>110</v>
      </c>
      <c r="E746" s="14" t="s">
        <v>95</v>
      </c>
      <c r="F746" s="16">
        <v>322</v>
      </c>
      <c r="G746" s="5">
        <v>52</v>
      </c>
      <c r="H746" s="16">
        <v>0</v>
      </c>
      <c r="I746" s="16">
        <v>0</v>
      </c>
      <c r="J746" s="16">
        <v>43</v>
      </c>
      <c r="K746" s="16">
        <v>4</v>
      </c>
      <c r="L746" s="16">
        <v>0</v>
      </c>
      <c r="M746" s="16">
        <v>5</v>
      </c>
      <c r="N746" s="16">
        <v>0</v>
      </c>
      <c r="O746" s="16">
        <v>0</v>
      </c>
      <c r="P746" s="16">
        <v>0</v>
      </c>
      <c r="Q746" s="16">
        <v>0</v>
      </c>
      <c r="R746" s="16">
        <v>295</v>
      </c>
      <c r="S746" s="16">
        <v>0</v>
      </c>
      <c r="T746" s="16">
        <v>0</v>
      </c>
      <c r="U746" s="16">
        <v>27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  <c r="AA746" s="14" t="s">
        <v>96</v>
      </c>
      <c r="AB746" s="14" t="s">
        <v>96</v>
      </c>
      <c r="AC746" s="14" t="s">
        <v>96</v>
      </c>
      <c r="AD746" s="15"/>
      <c r="AE746" s="15"/>
      <c r="AF746" s="15"/>
      <c r="AG746" s="15"/>
      <c r="AH746" s="15"/>
      <c r="AI746" s="15"/>
      <c r="AJ746" s="16"/>
      <c r="AK746" s="17">
        <v>0.2</v>
      </c>
      <c r="AL746" s="17">
        <v>0.1</v>
      </c>
      <c r="AM746" s="17">
        <v>0</v>
      </c>
      <c r="AN746" s="17">
        <v>0</v>
      </c>
      <c r="AO746" s="17">
        <v>0</v>
      </c>
      <c r="AP746" s="17">
        <v>0.7</v>
      </c>
      <c r="AQ746" s="17">
        <v>0</v>
      </c>
      <c r="AR746" s="17">
        <v>0</v>
      </c>
      <c r="AS746" s="17">
        <v>0</v>
      </c>
      <c r="AT746" s="17">
        <v>0</v>
      </c>
      <c r="AU746" s="16">
        <v>98</v>
      </c>
      <c r="AV746" s="16">
        <v>98</v>
      </c>
      <c r="AW746" s="24">
        <v>2</v>
      </c>
      <c r="AX746" s="16">
        <v>0</v>
      </c>
      <c r="AY746" s="16">
        <v>0</v>
      </c>
      <c r="AZ746" s="16">
        <v>98</v>
      </c>
      <c r="BA746" s="16">
        <v>98</v>
      </c>
      <c r="BB746" s="16">
        <v>0</v>
      </c>
      <c r="BC746" s="16">
        <v>0</v>
      </c>
      <c r="BD746" s="16">
        <v>2</v>
      </c>
      <c r="BE746" s="16">
        <v>100</v>
      </c>
      <c r="BF746" s="16">
        <v>99</v>
      </c>
      <c r="BG746" s="16">
        <v>94</v>
      </c>
      <c r="BH746" s="16">
        <v>0</v>
      </c>
      <c r="BI746" s="16">
        <v>0</v>
      </c>
      <c r="BJ746" s="16">
        <v>0</v>
      </c>
      <c r="BK746" s="16">
        <v>0</v>
      </c>
      <c r="BL746" s="16">
        <v>100</v>
      </c>
      <c r="BM746" s="16">
        <v>0</v>
      </c>
      <c r="BN746" s="5" t="s">
        <v>98</v>
      </c>
      <c r="BO746" s="16" t="s">
        <v>97</v>
      </c>
      <c r="BP746" s="16" t="s">
        <v>96</v>
      </c>
      <c r="BQ746" s="16">
        <v>6</v>
      </c>
      <c r="BR746" s="14" t="s">
        <v>96</v>
      </c>
      <c r="BS746" s="14" t="s">
        <v>97</v>
      </c>
      <c r="BT746" s="14" t="s">
        <v>97</v>
      </c>
      <c r="BU746" s="14" t="s">
        <v>97</v>
      </c>
      <c r="BV746" s="14" t="s">
        <v>96</v>
      </c>
      <c r="BW746" s="16">
        <v>0</v>
      </c>
      <c r="BX746" s="16">
        <v>0</v>
      </c>
      <c r="BY746" s="16">
        <v>2</v>
      </c>
      <c r="BZ746" s="16">
        <v>3</v>
      </c>
      <c r="CA746" s="16">
        <v>7</v>
      </c>
      <c r="CB746" s="14" t="s">
        <v>98</v>
      </c>
      <c r="CC746" s="14" t="s">
        <v>98</v>
      </c>
      <c r="CD746" s="14" t="s">
        <v>96</v>
      </c>
      <c r="CE746" s="14" t="s">
        <v>96</v>
      </c>
      <c r="CF746" s="14" t="s">
        <v>96</v>
      </c>
      <c r="CG746" s="14" t="s">
        <v>97</v>
      </c>
      <c r="CH746" s="14" t="s">
        <v>97</v>
      </c>
      <c r="CI746" s="14" t="s">
        <v>97</v>
      </c>
      <c r="CJ746" s="16">
        <v>3</v>
      </c>
      <c r="CK746" s="16">
        <v>3</v>
      </c>
      <c r="CL746" s="16">
        <v>9</v>
      </c>
      <c r="CM746" s="16">
        <v>0</v>
      </c>
      <c r="CN746" s="16">
        <v>3</v>
      </c>
      <c r="CO746" s="16">
        <v>0</v>
      </c>
    </row>
    <row r="747" spans="1:93" x14ac:dyDescent="0.3">
      <c r="A747" s="13" t="s">
        <v>1003</v>
      </c>
      <c r="B747" s="13" t="s">
        <v>1055</v>
      </c>
      <c r="C747" s="13" t="s">
        <v>1075</v>
      </c>
      <c r="D747" s="13" t="s">
        <v>110</v>
      </c>
      <c r="E747" s="14" t="s">
        <v>104</v>
      </c>
      <c r="F747" s="16">
        <v>1907</v>
      </c>
      <c r="G747" s="5">
        <v>202</v>
      </c>
      <c r="H747" s="16">
        <v>24</v>
      </c>
      <c r="I747" s="16">
        <v>60</v>
      </c>
      <c r="J747" s="16">
        <v>12</v>
      </c>
      <c r="K747" s="16">
        <v>10</v>
      </c>
      <c r="L747" s="16">
        <v>50</v>
      </c>
      <c r="M747" s="16">
        <v>0</v>
      </c>
      <c r="N747" s="16">
        <v>70</v>
      </c>
      <c r="O747" s="16">
        <v>0</v>
      </c>
      <c r="P747" s="16">
        <v>0</v>
      </c>
      <c r="Q747" s="16">
        <v>461</v>
      </c>
      <c r="R747" s="16">
        <v>60</v>
      </c>
      <c r="S747" s="16">
        <v>50</v>
      </c>
      <c r="T747" s="16">
        <v>400</v>
      </c>
      <c r="U747" s="16">
        <v>0</v>
      </c>
      <c r="V747" s="16">
        <v>936</v>
      </c>
      <c r="W747" s="16">
        <v>0</v>
      </c>
      <c r="X747" s="16">
        <v>0</v>
      </c>
      <c r="Y747" s="16">
        <v>60</v>
      </c>
      <c r="Z747" s="16">
        <v>461</v>
      </c>
      <c r="AA747" s="14" t="s">
        <v>96</v>
      </c>
      <c r="AB747" s="14" t="s">
        <v>97</v>
      </c>
      <c r="AC747" s="15"/>
      <c r="AD747" s="15"/>
      <c r="AE747" s="19" t="s">
        <v>96</v>
      </c>
      <c r="AF747" s="15"/>
      <c r="AG747" s="15"/>
      <c r="AH747" s="15"/>
      <c r="AI747" s="15"/>
      <c r="AJ747" s="16">
        <v>900</v>
      </c>
      <c r="AK747" s="17">
        <v>0.01</v>
      </c>
      <c r="AL747" s="17">
        <v>0.4</v>
      </c>
      <c r="AM747" s="17">
        <v>0.15</v>
      </c>
      <c r="AN747" s="17">
        <v>0</v>
      </c>
      <c r="AO747" s="17">
        <v>0</v>
      </c>
      <c r="AP747" s="17">
        <v>0</v>
      </c>
      <c r="AQ747" s="17">
        <v>0.44</v>
      </c>
      <c r="AR747" s="17">
        <v>0</v>
      </c>
      <c r="AS747" s="17">
        <v>0</v>
      </c>
      <c r="AT747" s="17">
        <v>0</v>
      </c>
      <c r="AU747" s="16">
        <v>100</v>
      </c>
      <c r="AV747" s="16">
        <v>20</v>
      </c>
      <c r="AW747" s="16">
        <v>0</v>
      </c>
      <c r="AX747" s="16">
        <v>80</v>
      </c>
      <c r="AY747" s="16">
        <v>0</v>
      </c>
      <c r="AZ747" s="16">
        <v>70</v>
      </c>
      <c r="BA747" s="16">
        <v>21</v>
      </c>
      <c r="BB747" s="24">
        <v>79</v>
      </c>
      <c r="BC747" s="16">
        <v>0</v>
      </c>
      <c r="BD747" s="16">
        <v>0</v>
      </c>
      <c r="BE747" s="16">
        <v>100</v>
      </c>
      <c r="BF747" s="16">
        <v>25</v>
      </c>
      <c r="BG747" s="16">
        <v>100</v>
      </c>
      <c r="BH747" s="16">
        <v>80</v>
      </c>
      <c r="BI747" s="16">
        <v>1</v>
      </c>
      <c r="BJ747" s="16">
        <v>0</v>
      </c>
      <c r="BK747" s="24">
        <v>1</v>
      </c>
      <c r="BL747" s="16">
        <v>99</v>
      </c>
      <c r="BM747" s="16">
        <v>20</v>
      </c>
      <c r="BN747" s="16">
        <v>4</v>
      </c>
      <c r="BO747" s="16" t="s">
        <v>97</v>
      </c>
      <c r="BP747" s="16" t="s">
        <v>96</v>
      </c>
      <c r="BQ747" s="16">
        <v>5</v>
      </c>
      <c r="BR747" s="14" t="s">
        <v>96</v>
      </c>
      <c r="BS747" s="14" t="s">
        <v>97</v>
      </c>
      <c r="BT747" s="14" t="s">
        <v>97</v>
      </c>
      <c r="BU747" s="14" t="s">
        <v>97</v>
      </c>
      <c r="BV747" s="14" t="s">
        <v>97</v>
      </c>
      <c r="BW747" s="16">
        <v>0</v>
      </c>
      <c r="BX747" s="16">
        <v>0</v>
      </c>
      <c r="BY747" s="16">
        <v>0</v>
      </c>
      <c r="BZ747" s="16">
        <v>5</v>
      </c>
      <c r="CA747" s="16">
        <v>5</v>
      </c>
      <c r="CB747" s="14" t="s">
        <v>98</v>
      </c>
      <c r="CC747" s="14" t="s">
        <v>98</v>
      </c>
      <c r="CD747" s="14" t="s">
        <v>98</v>
      </c>
      <c r="CE747" s="14" t="s">
        <v>96</v>
      </c>
      <c r="CF747" s="14" t="s">
        <v>96</v>
      </c>
      <c r="CG747" s="14" t="s">
        <v>97</v>
      </c>
      <c r="CH747" s="14" t="s">
        <v>97</v>
      </c>
      <c r="CI747" s="14" t="s">
        <v>97</v>
      </c>
      <c r="CJ747" s="16">
        <v>5</v>
      </c>
      <c r="CK747" s="16">
        <v>5</v>
      </c>
      <c r="CL747" s="16">
        <v>5</v>
      </c>
      <c r="CM747" s="16">
        <v>0</v>
      </c>
      <c r="CN747" s="16">
        <v>5</v>
      </c>
      <c r="CO747" s="16">
        <v>0</v>
      </c>
    </row>
    <row r="748" spans="1:93" x14ac:dyDescent="0.3">
      <c r="A748" s="13" t="s">
        <v>1003</v>
      </c>
      <c r="B748" s="13" t="s">
        <v>1055</v>
      </c>
      <c r="C748" s="13" t="s">
        <v>1076</v>
      </c>
      <c r="D748" s="13" t="s">
        <v>1077</v>
      </c>
      <c r="E748" s="14" t="s">
        <v>104</v>
      </c>
      <c r="F748" s="16">
        <v>660</v>
      </c>
      <c r="G748" s="5">
        <v>40</v>
      </c>
      <c r="H748" s="16">
        <v>0</v>
      </c>
      <c r="I748" s="16">
        <v>0</v>
      </c>
      <c r="J748" s="16">
        <v>30</v>
      </c>
      <c r="K748" s="16">
        <v>10</v>
      </c>
      <c r="L748" s="16">
        <v>0</v>
      </c>
      <c r="M748" s="16">
        <v>0</v>
      </c>
      <c r="N748" s="16">
        <v>0</v>
      </c>
      <c r="O748" s="16">
        <v>0</v>
      </c>
      <c r="P748" s="16">
        <v>0</v>
      </c>
      <c r="Q748" s="16">
        <v>0</v>
      </c>
      <c r="R748" s="16">
        <v>440</v>
      </c>
      <c r="S748" s="16">
        <v>220</v>
      </c>
      <c r="T748" s="16">
        <v>0</v>
      </c>
      <c r="U748" s="16">
        <v>0</v>
      </c>
      <c r="V748" s="16">
        <v>0</v>
      </c>
      <c r="W748" s="16">
        <v>0</v>
      </c>
      <c r="X748" s="16">
        <v>0</v>
      </c>
      <c r="Y748" s="16">
        <v>0</v>
      </c>
      <c r="Z748" s="14">
        <v>0</v>
      </c>
      <c r="AA748" s="14" t="s">
        <v>96</v>
      </c>
      <c r="AB748" s="14" t="s">
        <v>97</v>
      </c>
      <c r="AC748" s="15"/>
      <c r="AD748" s="15"/>
      <c r="AE748" s="19" t="s">
        <v>96</v>
      </c>
      <c r="AF748" s="15"/>
      <c r="AG748" s="15"/>
      <c r="AH748" s="15"/>
      <c r="AI748" s="15"/>
      <c r="AJ748" s="16">
        <v>800</v>
      </c>
      <c r="AK748" s="17">
        <v>0.60000000000000009</v>
      </c>
      <c r="AL748" s="17">
        <v>0</v>
      </c>
      <c r="AM748" s="17">
        <v>0.30000000000000004</v>
      </c>
      <c r="AN748" s="17">
        <v>0</v>
      </c>
      <c r="AO748" s="17">
        <v>0</v>
      </c>
      <c r="AP748" s="17">
        <v>9.9999999999999978E-2</v>
      </c>
      <c r="AQ748" s="17">
        <v>0</v>
      </c>
      <c r="AR748" s="17">
        <v>0</v>
      </c>
      <c r="AS748" s="17">
        <v>0</v>
      </c>
      <c r="AT748" s="17">
        <v>0</v>
      </c>
      <c r="AU748" s="16">
        <v>100</v>
      </c>
      <c r="AV748" s="16">
        <v>70</v>
      </c>
      <c r="AW748" s="16">
        <v>0</v>
      </c>
      <c r="AX748" s="16">
        <v>0</v>
      </c>
      <c r="AY748" s="16">
        <v>30</v>
      </c>
      <c r="AZ748" s="16">
        <v>0</v>
      </c>
      <c r="BA748" s="16">
        <v>0</v>
      </c>
      <c r="BB748" s="16">
        <v>50</v>
      </c>
      <c r="BC748" s="16">
        <v>0</v>
      </c>
      <c r="BD748" s="16">
        <v>50</v>
      </c>
      <c r="BE748" s="16">
        <v>100</v>
      </c>
      <c r="BF748" s="16">
        <v>90</v>
      </c>
      <c r="BG748" s="16">
        <v>100</v>
      </c>
      <c r="BH748" s="16">
        <v>100</v>
      </c>
      <c r="BI748" s="16">
        <v>30</v>
      </c>
      <c r="BJ748" s="16">
        <v>0</v>
      </c>
      <c r="BK748" s="16">
        <v>20</v>
      </c>
      <c r="BL748" s="16">
        <v>80</v>
      </c>
      <c r="BM748" s="16">
        <v>0</v>
      </c>
      <c r="BN748" s="5" t="s">
        <v>98</v>
      </c>
      <c r="BO748" s="16" t="s">
        <v>97</v>
      </c>
      <c r="BP748" s="16" t="s">
        <v>96</v>
      </c>
      <c r="BQ748" s="16">
        <v>2</v>
      </c>
      <c r="BR748" s="14" t="s">
        <v>96</v>
      </c>
      <c r="BS748" s="14" t="s">
        <v>97</v>
      </c>
      <c r="BT748" s="14" t="s">
        <v>97</v>
      </c>
      <c r="BU748" s="14" t="s">
        <v>97</v>
      </c>
      <c r="BV748" s="14" t="s">
        <v>97</v>
      </c>
      <c r="BW748" s="16">
        <v>2</v>
      </c>
      <c r="BX748" s="16">
        <v>2</v>
      </c>
      <c r="BY748" s="16">
        <v>2</v>
      </c>
      <c r="BZ748" s="16">
        <v>2</v>
      </c>
      <c r="CA748" s="16">
        <v>2</v>
      </c>
      <c r="CB748" s="14" t="s">
        <v>97</v>
      </c>
      <c r="CC748" s="14" t="s">
        <v>96</v>
      </c>
      <c r="CD748" s="14" t="s">
        <v>97</v>
      </c>
      <c r="CE748" s="14" t="s">
        <v>97</v>
      </c>
      <c r="CF748" s="14" t="s">
        <v>97</v>
      </c>
      <c r="CG748" s="14" t="s">
        <v>97</v>
      </c>
      <c r="CH748" s="14" t="s">
        <v>96</v>
      </c>
      <c r="CI748" s="14" t="s">
        <v>97</v>
      </c>
      <c r="CJ748" s="16">
        <v>1</v>
      </c>
      <c r="CK748" s="16">
        <v>5</v>
      </c>
      <c r="CL748" s="16">
        <v>5</v>
      </c>
      <c r="CM748" s="16">
        <v>2</v>
      </c>
      <c r="CN748" s="16">
        <v>5</v>
      </c>
      <c r="CO748" s="16">
        <v>0</v>
      </c>
    </row>
    <row r="749" spans="1:93" x14ac:dyDescent="0.3">
      <c r="A749" s="13" t="s">
        <v>1003</v>
      </c>
      <c r="B749" s="13" t="s">
        <v>1055</v>
      </c>
      <c r="C749" s="13" t="s">
        <v>1078</v>
      </c>
      <c r="D749" s="13" t="s">
        <v>1079</v>
      </c>
      <c r="E749" s="14" t="s">
        <v>102</v>
      </c>
      <c r="F749" s="16">
        <v>56</v>
      </c>
      <c r="G749" s="5">
        <v>5</v>
      </c>
      <c r="H749" s="16">
        <v>0</v>
      </c>
      <c r="I749" s="16">
        <v>0</v>
      </c>
      <c r="J749" s="16">
        <v>5</v>
      </c>
      <c r="K749" s="16">
        <v>0</v>
      </c>
      <c r="L749" s="16">
        <v>0</v>
      </c>
      <c r="M749" s="16">
        <v>0</v>
      </c>
      <c r="N749" s="16">
        <v>0</v>
      </c>
      <c r="O749" s="16">
        <v>0</v>
      </c>
      <c r="P749" s="16">
        <v>0</v>
      </c>
      <c r="Q749" s="16">
        <v>0</v>
      </c>
      <c r="R749" s="16">
        <v>56</v>
      </c>
      <c r="S749" s="16">
        <v>0</v>
      </c>
      <c r="T749" s="16">
        <v>0</v>
      </c>
      <c r="U749" s="16">
        <v>0</v>
      </c>
      <c r="V749" s="16">
        <v>0</v>
      </c>
      <c r="W749" s="16">
        <v>0</v>
      </c>
      <c r="X749" s="16">
        <v>0</v>
      </c>
      <c r="Y749" s="16">
        <v>0</v>
      </c>
      <c r="Z749" s="14">
        <v>0</v>
      </c>
      <c r="AA749" s="14" t="s">
        <v>96</v>
      </c>
      <c r="AB749" s="14" t="s">
        <v>97</v>
      </c>
      <c r="AC749" s="15"/>
      <c r="AD749" s="15"/>
      <c r="AE749" s="15"/>
      <c r="AF749" s="15"/>
      <c r="AG749" s="15"/>
      <c r="AH749" s="15"/>
      <c r="AI749" s="14" t="s">
        <v>96</v>
      </c>
      <c r="AJ749" s="16"/>
      <c r="AK749" s="17">
        <v>1</v>
      </c>
      <c r="AL749" s="17">
        <v>0</v>
      </c>
      <c r="AM749" s="17">
        <v>0</v>
      </c>
      <c r="AN749" s="17">
        <v>0</v>
      </c>
      <c r="AO749" s="17">
        <v>0</v>
      </c>
      <c r="AP749" s="17">
        <v>0</v>
      </c>
      <c r="AQ749" s="17">
        <v>0</v>
      </c>
      <c r="AR749" s="17">
        <v>0</v>
      </c>
      <c r="AS749" s="17">
        <v>0</v>
      </c>
      <c r="AT749" s="17">
        <v>0</v>
      </c>
      <c r="AU749" s="16">
        <v>100</v>
      </c>
      <c r="AV749" s="16">
        <v>64</v>
      </c>
      <c r="AW749" s="16">
        <v>0</v>
      </c>
      <c r="AX749" s="16">
        <v>36</v>
      </c>
      <c r="AY749" s="16">
        <v>0</v>
      </c>
      <c r="AZ749" s="16">
        <v>100</v>
      </c>
      <c r="BA749" s="16">
        <v>64</v>
      </c>
      <c r="BB749" s="16">
        <v>0</v>
      </c>
      <c r="BC749" s="16">
        <v>0</v>
      </c>
      <c r="BD749" s="16">
        <v>36</v>
      </c>
      <c r="BE749" s="16">
        <v>100</v>
      </c>
      <c r="BF749" s="16">
        <v>100</v>
      </c>
      <c r="BG749" s="16">
        <v>100</v>
      </c>
      <c r="BH749" s="16">
        <v>100</v>
      </c>
      <c r="BI749" s="16">
        <v>0</v>
      </c>
      <c r="BJ749" s="16">
        <v>0</v>
      </c>
      <c r="BK749" s="16">
        <v>0</v>
      </c>
      <c r="BL749" s="16">
        <v>100</v>
      </c>
      <c r="BM749" s="16">
        <v>100</v>
      </c>
      <c r="BN749" s="16">
        <v>3</v>
      </c>
      <c r="BO749" s="16" t="s">
        <v>96</v>
      </c>
      <c r="BP749" s="16" t="s">
        <v>97</v>
      </c>
      <c r="BQ749" s="5" t="s">
        <v>98</v>
      </c>
      <c r="BR749" s="14" t="s">
        <v>97</v>
      </c>
      <c r="BS749" s="14" t="s">
        <v>97</v>
      </c>
      <c r="BT749" s="14" t="s">
        <v>97</v>
      </c>
      <c r="BU749" s="14" t="s">
        <v>96</v>
      </c>
      <c r="BV749" s="14" t="s">
        <v>96</v>
      </c>
      <c r="BW749" s="16">
        <v>0</v>
      </c>
      <c r="BX749" s="16">
        <v>0</v>
      </c>
      <c r="BY749" s="16">
        <v>6</v>
      </c>
      <c r="BZ749" s="16">
        <v>0</v>
      </c>
      <c r="CA749" s="16">
        <v>9</v>
      </c>
      <c r="CB749" s="14" t="s">
        <v>98</v>
      </c>
      <c r="CC749" s="14" t="s">
        <v>98</v>
      </c>
      <c r="CD749" s="14" t="s">
        <v>96</v>
      </c>
      <c r="CE749" s="14" t="s">
        <v>98</v>
      </c>
      <c r="CF749" s="14" t="s">
        <v>96</v>
      </c>
      <c r="CG749" s="14" t="s">
        <v>96</v>
      </c>
      <c r="CH749" s="14" t="s">
        <v>97</v>
      </c>
      <c r="CI749" s="14" t="s">
        <v>97</v>
      </c>
      <c r="CJ749" s="16">
        <v>6</v>
      </c>
      <c r="CK749" s="16">
        <v>6</v>
      </c>
      <c r="CL749" s="16">
        <v>9</v>
      </c>
      <c r="CM749" s="16">
        <v>0</v>
      </c>
      <c r="CN749" s="16">
        <v>9</v>
      </c>
      <c r="CO749" s="16">
        <v>0</v>
      </c>
    </row>
    <row r="750" spans="1:93" x14ac:dyDescent="0.3">
      <c r="A750" s="13" t="s">
        <v>1003</v>
      </c>
      <c r="B750" s="13" t="s">
        <v>1055</v>
      </c>
      <c r="C750" s="13" t="s">
        <v>1078</v>
      </c>
      <c r="D750" s="13" t="s">
        <v>1080</v>
      </c>
      <c r="E750" s="14" t="s">
        <v>102</v>
      </c>
      <c r="F750" s="16">
        <v>30</v>
      </c>
      <c r="G750" s="5">
        <v>3</v>
      </c>
      <c r="H750" s="16">
        <v>0</v>
      </c>
      <c r="I750" s="16">
        <v>0</v>
      </c>
      <c r="J750" s="16">
        <v>2</v>
      </c>
      <c r="K750" s="16">
        <v>0</v>
      </c>
      <c r="L750" s="16">
        <v>0</v>
      </c>
      <c r="M750" s="16">
        <v>0</v>
      </c>
      <c r="N750" s="16">
        <v>0</v>
      </c>
      <c r="O750" s="16">
        <v>1</v>
      </c>
      <c r="P750" s="16">
        <v>0</v>
      </c>
      <c r="Q750" s="16">
        <v>0</v>
      </c>
      <c r="R750" s="24">
        <v>25</v>
      </c>
      <c r="S750" s="16">
        <v>0</v>
      </c>
      <c r="T750" s="16">
        <v>0</v>
      </c>
      <c r="U750" s="16">
        <v>0</v>
      </c>
      <c r="V750" s="16">
        <v>0</v>
      </c>
      <c r="W750" s="16">
        <v>5</v>
      </c>
      <c r="X750" s="16">
        <v>0</v>
      </c>
      <c r="Y750" s="16">
        <v>0</v>
      </c>
      <c r="Z750" s="14">
        <v>0</v>
      </c>
      <c r="AA750" s="14" t="s">
        <v>96</v>
      </c>
      <c r="AB750" s="14" t="s">
        <v>97</v>
      </c>
      <c r="AC750" s="15"/>
      <c r="AD750" s="15"/>
      <c r="AE750" s="15"/>
      <c r="AF750" s="15"/>
      <c r="AG750" s="15"/>
      <c r="AH750" s="15"/>
      <c r="AI750" s="14" t="s">
        <v>96</v>
      </c>
      <c r="AJ750" s="16"/>
      <c r="AK750" s="17">
        <v>0.5</v>
      </c>
      <c r="AL750" s="17">
        <v>0</v>
      </c>
      <c r="AM750" s="17">
        <v>0.5</v>
      </c>
      <c r="AN750" s="17">
        <v>0</v>
      </c>
      <c r="AO750" s="17">
        <v>0</v>
      </c>
      <c r="AP750" s="17">
        <v>0</v>
      </c>
      <c r="AQ750" s="17">
        <v>0</v>
      </c>
      <c r="AR750" s="17">
        <v>0</v>
      </c>
      <c r="AS750" s="17">
        <v>0</v>
      </c>
      <c r="AT750" s="17">
        <v>0</v>
      </c>
      <c r="AU750" s="16">
        <v>100</v>
      </c>
      <c r="AV750" s="16">
        <v>66</v>
      </c>
      <c r="AW750" s="16">
        <v>0</v>
      </c>
      <c r="AX750" s="16">
        <v>34</v>
      </c>
      <c r="AY750" s="16">
        <v>0</v>
      </c>
      <c r="AZ750" s="16">
        <v>100</v>
      </c>
      <c r="BA750" s="16">
        <v>66</v>
      </c>
      <c r="BB750" s="16">
        <v>0</v>
      </c>
      <c r="BC750" s="16">
        <v>0</v>
      </c>
      <c r="BD750" s="16">
        <v>34</v>
      </c>
      <c r="BE750" s="16">
        <v>100</v>
      </c>
      <c r="BF750" s="16">
        <v>100</v>
      </c>
      <c r="BG750" s="16">
        <v>100</v>
      </c>
      <c r="BH750" s="16">
        <v>100</v>
      </c>
      <c r="BI750" s="16">
        <v>0</v>
      </c>
      <c r="BJ750" s="16">
        <v>0</v>
      </c>
      <c r="BK750" s="16">
        <v>0</v>
      </c>
      <c r="BL750" s="16">
        <v>100</v>
      </c>
      <c r="BM750" s="16">
        <v>100</v>
      </c>
      <c r="BN750" s="16">
        <v>3</v>
      </c>
      <c r="BO750" s="16" t="s">
        <v>96</v>
      </c>
      <c r="BP750" s="16" t="s">
        <v>97</v>
      </c>
      <c r="BQ750" s="5" t="s">
        <v>98</v>
      </c>
      <c r="BR750" s="14" t="s">
        <v>97</v>
      </c>
      <c r="BS750" s="14" t="s">
        <v>97</v>
      </c>
      <c r="BT750" s="14" t="s">
        <v>97</v>
      </c>
      <c r="BU750" s="14" t="s">
        <v>96</v>
      </c>
      <c r="BV750" s="14" t="s">
        <v>96</v>
      </c>
      <c r="BW750" s="16">
        <v>0</v>
      </c>
      <c r="BX750" s="16">
        <v>0</v>
      </c>
      <c r="BY750" s="16">
        <v>6</v>
      </c>
      <c r="BZ750" s="16">
        <v>0</v>
      </c>
      <c r="CA750" s="16">
        <v>9</v>
      </c>
      <c r="CB750" s="14" t="s">
        <v>98</v>
      </c>
      <c r="CC750" s="14" t="s">
        <v>98</v>
      </c>
      <c r="CD750" s="14" t="s">
        <v>96</v>
      </c>
      <c r="CE750" s="14" t="s">
        <v>98</v>
      </c>
      <c r="CF750" s="14" t="s">
        <v>96</v>
      </c>
      <c r="CG750" s="14" t="s">
        <v>96</v>
      </c>
      <c r="CH750" s="14" t="s">
        <v>97</v>
      </c>
      <c r="CI750" s="14" t="s">
        <v>97</v>
      </c>
      <c r="CJ750" s="16">
        <v>6</v>
      </c>
      <c r="CK750" s="16">
        <v>6</v>
      </c>
      <c r="CL750" s="16">
        <v>9</v>
      </c>
      <c r="CM750" s="16">
        <v>0</v>
      </c>
      <c r="CN750" s="16">
        <v>9</v>
      </c>
      <c r="CO750" s="16">
        <v>0</v>
      </c>
    </row>
    <row r="751" spans="1:93" x14ac:dyDescent="0.3">
      <c r="A751" s="13" t="s">
        <v>1003</v>
      </c>
      <c r="B751" s="13" t="s">
        <v>1055</v>
      </c>
      <c r="C751" s="13" t="s">
        <v>1081</v>
      </c>
      <c r="D751" s="13" t="s">
        <v>1082</v>
      </c>
      <c r="E751" s="14" t="s">
        <v>102</v>
      </c>
      <c r="F751" s="16">
        <v>75</v>
      </c>
      <c r="G751" s="5">
        <v>3</v>
      </c>
      <c r="H751" s="16">
        <v>1</v>
      </c>
      <c r="I751" s="16">
        <v>0</v>
      </c>
      <c r="J751" s="16">
        <v>3</v>
      </c>
      <c r="K751" s="16">
        <v>0</v>
      </c>
      <c r="L751" s="16">
        <v>0</v>
      </c>
      <c r="M751" s="16">
        <v>0</v>
      </c>
      <c r="N751" s="16">
        <v>0</v>
      </c>
      <c r="O751" s="16">
        <v>0</v>
      </c>
      <c r="P751" s="16">
        <v>0</v>
      </c>
      <c r="Q751" s="16">
        <v>40</v>
      </c>
      <c r="R751" s="16">
        <v>35</v>
      </c>
      <c r="S751" s="16">
        <v>0</v>
      </c>
      <c r="T751" s="16">
        <v>0</v>
      </c>
      <c r="U751" s="16">
        <v>0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4" t="s">
        <v>96</v>
      </c>
      <c r="AB751" s="14" t="s">
        <v>96</v>
      </c>
      <c r="AC751" s="15"/>
      <c r="AD751" s="15"/>
      <c r="AE751" s="15"/>
      <c r="AF751" s="15"/>
      <c r="AG751" s="15"/>
      <c r="AH751" s="15"/>
      <c r="AI751" s="14" t="s">
        <v>96</v>
      </c>
      <c r="AJ751" s="16"/>
      <c r="AK751" s="17">
        <v>1</v>
      </c>
      <c r="AL751" s="17">
        <v>0</v>
      </c>
      <c r="AM751" s="17">
        <v>0</v>
      </c>
      <c r="AN751" s="17">
        <v>0</v>
      </c>
      <c r="AO751" s="17">
        <v>0</v>
      </c>
      <c r="AP751" s="17">
        <v>0</v>
      </c>
      <c r="AQ751" s="17">
        <v>0</v>
      </c>
      <c r="AR751" s="17">
        <v>0</v>
      </c>
      <c r="AS751" s="17">
        <v>0</v>
      </c>
      <c r="AT751" s="17">
        <v>0</v>
      </c>
      <c r="AU751" s="16">
        <v>100</v>
      </c>
      <c r="AV751" s="16">
        <v>100</v>
      </c>
      <c r="AW751" s="16">
        <v>0</v>
      </c>
      <c r="AX751" s="16">
        <v>0</v>
      </c>
      <c r="AY751" s="16">
        <v>0</v>
      </c>
      <c r="AZ751" s="16">
        <v>100</v>
      </c>
      <c r="BA751" s="16">
        <v>100</v>
      </c>
      <c r="BB751" s="16">
        <v>0</v>
      </c>
      <c r="BC751" s="16">
        <v>0</v>
      </c>
      <c r="BD751" s="16">
        <v>0</v>
      </c>
      <c r="BE751" s="16">
        <v>100</v>
      </c>
      <c r="BF751" s="16">
        <v>100</v>
      </c>
      <c r="BG751" s="16">
        <v>100</v>
      </c>
      <c r="BH751" s="16">
        <v>100</v>
      </c>
      <c r="BI751" s="16">
        <v>100</v>
      </c>
      <c r="BJ751" s="16">
        <v>0</v>
      </c>
      <c r="BK751" s="24">
        <v>100</v>
      </c>
      <c r="BL751" s="16">
        <v>0</v>
      </c>
      <c r="BM751" s="16">
        <v>100</v>
      </c>
      <c r="BN751" s="16">
        <v>5</v>
      </c>
      <c r="BO751" s="16" t="s">
        <v>96</v>
      </c>
      <c r="BP751" s="16" t="s">
        <v>97</v>
      </c>
      <c r="BQ751" s="5" t="s">
        <v>98</v>
      </c>
      <c r="BR751" s="14" t="s">
        <v>97</v>
      </c>
      <c r="BS751" s="14" t="s">
        <v>97</v>
      </c>
      <c r="BT751" s="14" t="s">
        <v>97</v>
      </c>
      <c r="BU751" s="14" t="s">
        <v>97</v>
      </c>
      <c r="BV751" s="14" t="s">
        <v>97</v>
      </c>
      <c r="BW751" s="16">
        <v>0.6</v>
      </c>
      <c r="BX751" s="16">
        <v>0.3</v>
      </c>
      <c r="BY751" s="16">
        <v>0.3</v>
      </c>
      <c r="BZ751" s="16">
        <v>0.6</v>
      </c>
      <c r="CA751" s="16">
        <v>0.6</v>
      </c>
      <c r="CB751" s="14" t="s">
        <v>98</v>
      </c>
      <c r="CC751" s="14" t="s">
        <v>98</v>
      </c>
      <c r="CD751" s="14" t="s">
        <v>98</v>
      </c>
      <c r="CE751" s="14" t="s">
        <v>98</v>
      </c>
      <c r="CF751" s="14" t="s">
        <v>96</v>
      </c>
      <c r="CG751" s="14" t="s">
        <v>97</v>
      </c>
      <c r="CH751" s="14" t="s">
        <v>97</v>
      </c>
      <c r="CI751" s="14" t="s">
        <v>97</v>
      </c>
      <c r="CJ751" s="16">
        <v>0</v>
      </c>
      <c r="CK751" s="16">
        <v>0</v>
      </c>
      <c r="CL751" s="16">
        <v>7</v>
      </c>
      <c r="CM751" s="16">
        <v>0</v>
      </c>
      <c r="CN751" s="16">
        <v>0</v>
      </c>
      <c r="CO751" s="16">
        <v>0</v>
      </c>
    </row>
    <row r="752" spans="1:93" x14ac:dyDescent="0.3">
      <c r="A752" s="13" t="s">
        <v>1003</v>
      </c>
      <c r="B752" s="13" t="s">
        <v>1055</v>
      </c>
      <c r="C752" s="13" t="s">
        <v>1081</v>
      </c>
      <c r="D752" s="13" t="s">
        <v>1083</v>
      </c>
      <c r="E752" s="14" t="s">
        <v>102</v>
      </c>
      <c r="F752" s="16">
        <v>103</v>
      </c>
      <c r="G752" s="5">
        <v>10</v>
      </c>
      <c r="H752" s="16">
        <v>0</v>
      </c>
      <c r="I752" s="16">
        <v>0</v>
      </c>
      <c r="J752" s="16">
        <v>3</v>
      </c>
      <c r="K752" s="16">
        <v>2</v>
      </c>
      <c r="L752" s="16">
        <v>0</v>
      </c>
      <c r="M752" s="16">
        <v>0</v>
      </c>
      <c r="N752" s="16">
        <v>5</v>
      </c>
      <c r="O752" s="16">
        <v>0</v>
      </c>
      <c r="P752" s="16">
        <v>0</v>
      </c>
      <c r="Q752" s="16">
        <v>0</v>
      </c>
      <c r="R752" s="16">
        <v>43</v>
      </c>
      <c r="S752" s="16">
        <v>30</v>
      </c>
      <c r="T752" s="16">
        <v>0</v>
      </c>
      <c r="U752" s="16">
        <v>0</v>
      </c>
      <c r="V752" s="16">
        <v>30</v>
      </c>
      <c r="W752" s="16">
        <v>0</v>
      </c>
      <c r="X752" s="16">
        <v>0</v>
      </c>
      <c r="Y752" s="16">
        <v>0</v>
      </c>
      <c r="Z752" s="16">
        <v>0</v>
      </c>
      <c r="AA752" s="14" t="s">
        <v>96</v>
      </c>
      <c r="AB752" s="14" t="s">
        <v>96</v>
      </c>
      <c r="AC752" s="15"/>
      <c r="AD752" s="15"/>
      <c r="AE752" s="15"/>
      <c r="AF752" s="15"/>
      <c r="AG752" s="15"/>
      <c r="AH752" s="15"/>
      <c r="AI752" s="14" t="s">
        <v>96</v>
      </c>
      <c r="AJ752" s="16"/>
      <c r="AK752" s="17">
        <v>0.95959595959595956</v>
      </c>
      <c r="AL752" s="17">
        <v>4.0404040404040407E-2</v>
      </c>
      <c r="AM752" s="17">
        <v>0</v>
      </c>
      <c r="AN752" s="17">
        <v>0</v>
      </c>
      <c r="AO752" s="17">
        <v>0</v>
      </c>
      <c r="AP752" s="17">
        <v>0</v>
      </c>
      <c r="AQ752" s="17">
        <v>0</v>
      </c>
      <c r="AR752" s="17">
        <v>0</v>
      </c>
      <c r="AS752" s="17">
        <v>0</v>
      </c>
      <c r="AT752" s="17">
        <v>0</v>
      </c>
      <c r="AU752" s="16">
        <v>100</v>
      </c>
      <c r="AV752" s="16">
        <v>100</v>
      </c>
      <c r="AW752" s="16">
        <v>0</v>
      </c>
      <c r="AX752" s="16">
        <v>0</v>
      </c>
      <c r="AY752" s="16">
        <v>0</v>
      </c>
      <c r="AZ752" s="16">
        <v>100</v>
      </c>
      <c r="BA752" s="16">
        <v>50</v>
      </c>
      <c r="BB752" s="24">
        <v>50</v>
      </c>
      <c r="BC752" s="16">
        <v>0</v>
      </c>
      <c r="BD752" s="16">
        <v>0</v>
      </c>
      <c r="BE752" s="16">
        <v>100</v>
      </c>
      <c r="BF752" s="16">
        <v>100</v>
      </c>
      <c r="BG752" s="16">
        <v>100</v>
      </c>
      <c r="BH752" s="16">
        <v>100</v>
      </c>
      <c r="BI752" s="16">
        <v>70</v>
      </c>
      <c r="BJ752" s="16">
        <v>0</v>
      </c>
      <c r="BK752" s="16">
        <v>70</v>
      </c>
      <c r="BL752" s="16">
        <v>30</v>
      </c>
      <c r="BM752" s="16">
        <v>100</v>
      </c>
      <c r="BN752" s="16">
        <v>5</v>
      </c>
      <c r="BO752" s="16" t="s">
        <v>96</v>
      </c>
      <c r="BP752" s="16" t="s">
        <v>97</v>
      </c>
      <c r="BQ752" s="5" t="s">
        <v>98</v>
      </c>
      <c r="BR752" s="14" t="s">
        <v>97</v>
      </c>
      <c r="BS752" s="14" t="s">
        <v>97</v>
      </c>
      <c r="BT752" s="14" t="s">
        <v>97</v>
      </c>
      <c r="BU752" s="14" t="s">
        <v>97</v>
      </c>
      <c r="BV752" s="14" t="s">
        <v>97</v>
      </c>
      <c r="BW752" s="16">
        <v>0.6</v>
      </c>
      <c r="BX752" s="16">
        <v>0.3</v>
      </c>
      <c r="BY752" s="16">
        <v>0.3</v>
      </c>
      <c r="BZ752" s="16">
        <v>0.6</v>
      </c>
      <c r="CA752" s="16">
        <v>2</v>
      </c>
      <c r="CB752" s="14" t="s">
        <v>98</v>
      </c>
      <c r="CC752" s="14" t="s">
        <v>98</v>
      </c>
      <c r="CD752" s="14" t="s">
        <v>98</v>
      </c>
      <c r="CE752" s="14" t="s">
        <v>98</v>
      </c>
      <c r="CF752" s="14" t="s">
        <v>96</v>
      </c>
      <c r="CG752" s="14" t="s">
        <v>97</v>
      </c>
      <c r="CH752" s="14" t="s">
        <v>97</v>
      </c>
      <c r="CI752" s="14" t="s">
        <v>97</v>
      </c>
      <c r="CJ752" s="16">
        <v>0</v>
      </c>
      <c r="CK752" s="16">
        <v>0</v>
      </c>
      <c r="CL752" s="16">
        <v>7</v>
      </c>
      <c r="CM752" s="16">
        <v>0</v>
      </c>
      <c r="CN752" s="16">
        <v>0</v>
      </c>
      <c r="CO752" s="16">
        <v>0</v>
      </c>
    </row>
    <row r="753" spans="1:404" x14ac:dyDescent="0.3">
      <c r="A753" s="13" t="s">
        <v>1003</v>
      </c>
      <c r="B753" s="13" t="s">
        <v>1055</v>
      </c>
      <c r="C753" s="13" t="s">
        <v>1081</v>
      </c>
      <c r="D753" s="13" t="s">
        <v>378</v>
      </c>
      <c r="E753" s="14" t="s">
        <v>104</v>
      </c>
      <c r="F753" s="16">
        <v>2200</v>
      </c>
      <c r="G753" s="5">
        <v>393</v>
      </c>
      <c r="H753" s="16">
        <v>2</v>
      </c>
      <c r="I753" s="16">
        <v>24</v>
      </c>
      <c r="J753" s="16">
        <v>5</v>
      </c>
      <c r="K753" s="16">
        <v>100</v>
      </c>
      <c r="L753" s="16">
        <v>0</v>
      </c>
      <c r="M753" s="16">
        <v>46</v>
      </c>
      <c r="N753" s="16">
        <v>217</v>
      </c>
      <c r="O753" s="16">
        <v>1</v>
      </c>
      <c r="P753" s="16">
        <v>0</v>
      </c>
      <c r="Q753" s="16">
        <v>324</v>
      </c>
      <c r="R753" s="16">
        <v>62</v>
      </c>
      <c r="S753" s="16">
        <v>295</v>
      </c>
      <c r="T753" s="16">
        <v>0</v>
      </c>
      <c r="U753" s="16">
        <v>514</v>
      </c>
      <c r="V753" s="16">
        <v>1000</v>
      </c>
      <c r="W753" s="16">
        <v>5</v>
      </c>
      <c r="X753" s="16">
        <v>0</v>
      </c>
      <c r="Y753" s="16">
        <v>24</v>
      </c>
      <c r="Z753" s="16">
        <v>324</v>
      </c>
      <c r="AA753" s="14" t="s">
        <v>96</v>
      </c>
      <c r="AB753" s="14" t="s">
        <v>96</v>
      </c>
      <c r="AC753" s="14" t="s">
        <v>96</v>
      </c>
      <c r="AD753" s="14" t="s">
        <v>96</v>
      </c>
      <c r="AE753" s="19" t="s">
        <v>96</v>
      </c>
      <c r="AF753" s="15"/>
      <c r="AG753" s="15"/>
      <c r="AH753" s="15"/>
      <c r="AI753" s="15"/>
      <c r="AJ753" s="16">
        <v>600</v>
      </c>
      <c r="AK753" s="17">
        <v>3.03030303030303E-2</v>
      </c>
      <c r="AL753" s="17">
        <v>0.6262626262626263</v>
      </c>
      <c r="AM753" s="17">
        <v>0</v>
      </c>
      <c r="AN753" s="17">
        <v>0</v>
      </c>
      <c r="AO753" s="17">
        <v>0</v>
      </c>
      <c r="AP753" s="17">
        <v>0.34343434343434348</v>
      </c>
      <c r="AQ753" s="17">
        <v>0</v>
      </c>
      <c r="AR753" s="17">
        <v>0</v>
      </c>
      <c r="AS753" s="17">
        <v>0</v>
      </c>
      <c r="AT753" s="17">
        <v>0</v>
      </c>
      <c r="AU753" s="16">
        <v>100</v>
      </c>
      <c r="AV753" s="16">
        <v>100</v>
      </c>
      <c r="AW753" s="16">
        <v>0</v>
      </c>
      <c r="AX753" s="16">
        <v>0</v>
      </c>
      <c r="AY753" s="16">
        <v>0</v>
      </c>
      <c r="AZ753" s="16">
        <v>100</v>
      </c>
      <c r="BA753" s="16">
        <v>1.7</v>
      </c>
      <c r="BB753" s="16">
        <v>3.76</v>
      </c>
      <c r="BC753" s="16">
        <v>0</v>
      </c>
      <c r="BD753" s="16">
        <v>94.54</v>
      </c>
      <c r="BE753" s="16">
        <v>100</v>
      </c>
      <c r="BF753" s="16">
        <v>37.6</v>
      </c>
      <c r="BG753" s="16">
        <v>20</v>
      </c>
      <c r="BH753" s="16">
        <v>5</v>
      </c>
      <c r="BI753" s="16">
        <v>0.5</v>
      </c>
      <c r="BJ753" s="16">
        <v>0</v>
      </c>
      <c r="BK753" s="16">
        <v>0</v>
      </c>
      <c r="BL753" s="24">
        <v>100</v>
      </c>
      <c r="BM753" s="16">
        <v>0</v>
      </c>
      <c r="BN753" s="5" t="s">
        <v>98</v>
      </c>
      <c r="BO753" s="16" t="s">
        <v>97</v>
      </c>
      <c r="BP753" s="16" t="s">
        <v>96</v>
      </c>
      <c r="BQ753" s="16">
        <v>1</v>
      </c>
      <c r="BR753" s="14" t="s">
        <v>96</v>
      </c>
      <c r="BS753" s="14" t="s">
        <v>97</v>
      </c>
      <c r="BT753" s="14" t="s">
        <v>97</v>
      </c>
      <c r="BU753" s="14" t="s">
        <v>97</v>
      </c>
      <c r="BV753" s="14" t="s">
        <v>97</v>
      </c>
      <c r="BW753" s="16">
        <v>0.6</v>
      </c>
      <c r="BX753" s="16">
        <v>1</v>
      </c>
      <c r="BY753" s="16">
        <v>1</v>
      </c>
      <c r="BZ753" s="16">
        <v>0.6</v>
      </c>
      <c r="CA753" s="16">
        <v>0.6</v>
      </c>
      <c r="CB753" s="14" t="s">
        <v>98</v>
      </c>
      <c r="CC753" s="14" t="s">
        <v>98</v>
      </c>
      <c r="CD753" s="14" t="s">
        <v>98</v>
      </c>
      <c r="CE753" s="14" t="s">
        <v>98</v>
      </c>
      <c r="CF753" s="14" t="s">
        <v>96</v>
      </c>
      <c r="CG753" s="14" t="s">
        <v>96</v>
      </c>
      <c r="CH753" s="14" t="s">
        <v>97</v>
      </c>
      <c r="CI753" s="14" t="s">
        <v>97</v>
      </c>
      <c r="CJ753" s="16">
        <v>0.8</v>
      </c>
      <c r="CK753" s="16">
        <v>0.85</v>
      </c>
      <c r="CL753" s="16">
        <v>7</v>
      </c>
      <c r="CM753" s="16">
        <v>0.9</v>
      </c>
      <c r="CN753" s="16">
        <v>0.4</v>
      </c>
      <c r="CO753" s="16">
        <v>0</v>
      </c>
    </row>
    <row r="754" spans="1:404" x14ac:dyDescent="0.3">
      <c r="A754" s="13" t="s">
        <v>1003</v>
      </c>
      <c r="B754" s="13" t="s">
        <v>1055</v>
      </c>
      <c r="C754" s="13" t="s">
        <v>1084</v>
      </c>
      <c r="D754" s="13" t="s">
        <v>110</v>
      </c>
      <c r="E754" s="14" t="s">
        <v>104</v>
      </c>
      <c r="F754" s="16">
        <v>257</v>
      </c>
      <c r="G754" s="5">
        <v>35</v>
      </c>
      <c r="H754" s="16">
        <v>0</v>
      </c>
      <c r="I754" s="16">
        <v>0</v>
      </c>
      <c r="J754" s="16">
        <v>9</v>
      </c>
      <c r="K754" s="16">
        <v>23</v>
      </c>
      <c r="L754" s="16">
        <v>1</v>
      </c>
      <c r="M754" s="16">
        <v>0</v>
      </c>
      <c r="N754" s="16">
        <v>2</v>
      </c>
      <c r="O754" s="16">
        <v>0</v>
      </c>
      <c r="P754" s="16">
        <v>0</v>
      </c>
      <c r="Q754" s="16">
        <v>0</v>
      </c>
      <c r="R754" s="16">
        <v>90</v>
      </c>
      <c r="S754" s="16">
        <v>156</v>
      </c>
      <c r="T754" s="16">
        <v>6</v>
      </c>
      <c r="U754" s="16">
        <v>0</v>
      </c>
      <c r="V754" s="16">
        <v>5</v>
      </c>
      <c r="W754" s="16">
        <v>0</v>
      </c>
      <c r="X754" s="16">
        <v>0</v>
      </c>
      <c r="Y754" s="16">
        <v>0</v>
      </c>
      <c r="Z754" s="14">
        <v>0</v>
      </c>
      <c r="AA754" s="14" t="s">
        <v>96</v>
      </c>
      <c r="AB754" s="14" t="s">
        <v>97</v>
      </c>
      <c r="AC754" s="14" t="s">
        <v>96</v>
      </c>
      <c r="AD754" s="15"/>
      <c r="AE754" s="19" t="s">
        <v>96</v>
      </c>
      <c r="AF754" s="15"/>
      <c r="AG754" s="15"/>
      <c r="AH754" s="15"/>
      <c r="AI754" s="15"/>
      <c r="AJ754" s="16">
        <v>300</v>
      </c>
      <c r="AK754" s="17">
        <v>0.5</v>
      </c>
      <c r="AL754" s="17">
        <v>0.1</v>
      </c>
      <c r="AM754" s="17">
        <v>0.1</v>
      </c>
      <c r="AN754" s="17">
        <v>0</v>
      </c>
      <c r="AO754" s="17">
        <v>0.1</v>
      </c>
      <c r="AP754" s="17">
        <v>0.2</v>
      </c>
      <c r="AQ754" s="17">
        <v>0</v>
      </c>
      <c r="AR754" s="17">
        <v>0</v>
      </c>
      <c r="AS754" s="17">
        <v>0</v>
      </c>
      <c r="AT754" s="17">
        <v>0</v>
      </c>
      <c r="AU754" s="16">
        <v>100</v>
      </c>
      <c r="AV754" s="16">
        <v>50</v>
      </c>
      <c r="AW754" s="16">
        <v>0</v>
      </c>
      <c r="AX754" s="16">
        <v>0</v>
      </c>
      <c r="AY754" s="24">
        <v>50</v>
      </c>
      <c r="AZ754" s="16">
        <v>0</v>
      </c>
      <c r="BA754" s="16">
        <v>0</v>
      </c>
      <c r="BB754" s="16">
        <v>50</v>
      </c>
      <c r="BC754" s="16">
        <v>0</v>
      </c>
      <c r="BD754" s="16">
        <v>50</v>
      </c>
      <c r="BE754" s="16">
        <v>100</v>
      </c>
      <c r="BF754" s="16">
        <v>100</v>
      </c>
      <c r="BG754" s="16">
        <v>100</v>
      </c>
      <c r="BH754" s="16">
        <v>50</v>
      </c>
      <c r="BI754" s="16">
        <v>0</v>
      </c>
      <c r="BJ754" s="16">
        <v>0</v>
      </c>
      <c r="BK754" s="16">
        <v>10</v>
      </c>
      <c r="BL754" s="16">
        <v>90</v>
      </c>
      <c r="BM754" s="16">
        <v>70</v>
      </c>
      <c r="BN754" s="16">
        <v>4</v>
      </c>
      <c r="BO754" s="16" t="s">
        <v>96</v>
      </c>
      <c r="BP754" s="16" t="s">
        <v>96</v>
      </c>
      <c r="BQ754" s="16">
        <v>2</v>
      </c>
      <c r="BR754" s="14" t="s">
        <v>97</v>
      </c>
      <c r="BS754" s="14" t="s">
        <v>97</v>
      </c>
      <c r="BT754" s="14" t="s">
        <v>97</v>
      </c>
      <c r="BU754" s="14" t="s">
        <v>97</v>
      </c>
      <c r="BV754" s="14" t="s">
        <v>97</v>
      </c>
      <c r="BW754" s="16">
        <v>1</v>
      </c>
      <c r="BX754" s="16">
        <v>1</v>
      </c>
      <c r="BY754" s="16">
        <v>1</v>
      </c>
      <c r="BZ754" s="16">
        <v>7</v>
      </c>
      <c r="CA754" s="16">
        <v>7</v>
      </c>
      <c r="CB754" s="14" t="s">
        <v>98</v>
      </c>
      <c r="CC754" s="14" t="s">
        <v>98</v>
      </c>
      <c r="CD754" s="14" t="s">
        <v>98</v>
      </c>
      <c r="CE754" s="14" t="s">
        <v>96</v>
      </c>
      <c r="CF754" s="14" t="s">
        <v>96</v>
      </c>
      <c r="CG754" s="14" t="s">
        <v>96</v>
      </c>
      <c r="CH754" s="14" t="s">
        <v>97</v>
      </c>
      <c r="CI754" s="14" t="s">
        <v>96</v>
      </c>
      <c r="CJ754" s="16">
        <v>1</v>
      </c>
      <c r="CK754" s="16">
        <v>1</v>
      </c>
      <c r="CL754" s="16">
        <v>7</v>
      </c>
      <c r="CM754" s="16">
        <v>1</v>
      </c>
      <c r="CN754" s="16">
        <v>7</v>
      </c>
      <c r="CO754" s="16">
        <v>1</v>
      </c>
    </row>
    <row r="755" spans="1:404" x14ac:dyDescent="0.3">
      <c r="A755" s="13" t="s">
        <v>1003</v>
      </c>
      <c r="B755" s="13" t="s">
        <v>1055</v>
      </c>
      <c r="C755" s="13" t="s">
        <v>1085</v>
      </c>
      <c r="D755" s="13" t="s">
        <v>108</v>
      </c>
      <c r="E755" s="14" t="s">
        <v>102</v>
      </c>
      <c r="F755" s="24">
        <v>1091</v>
      </c>
      <c r="G755" s="5">
        <v>137</v>
      </c>
      <c r="H755" s="16">
        <v>4</v>
      </c>
      <c r="I755" s="16">
        <v>24</v>
      </c>
      <c r="J755" s="16">
        <v>52</v>
      </c>
      <c r="K755" s="16">
        <v>61</v>
      </c>
      <c r="L755" s="16">
        <v>0</v>
      </c>
      <c r="M755" s="16">
        <v>0</v>
      </c>
      <c r="N755" s="16">
        <v>0</v>
      </c>
      <c r="O755" s="16">
        <v>0</v>
      </c>
      <c r="P755" s="16">
        <v>0</v>
      </c>
      <c r="Q755" s="16">
        <v>186</v>
      </c>
      <c r="R755" s="16">
        <v>561</v>
      </c>
      <c r="S755" s="16">
        <v>344</v>
      </c>
      <c r="T755" s="16">
        <v>0</v>
      </c>
      <c r="U755" s="16">
        <v>0</v>
      </c>
      <c r="V755" s="16">
        <v>0</v>
      </c>
      <c r="W755" s="16">
        <v>0</v>
      </c>
      <c r="X755" s="16">
        <v>0</v>
      </c>
      <c r="Y755" s="16">
        <v>24</v>
      </c>
      <c r="Z755" s="16">
        <v>186</v>
      </c>
      <c r="AA755" s="14" t="s">
        <v>96</v>
      </c>
      <c r="AB755" s="14" t="s">
        <v>96</v>
      </c>
      <c r="AC755" s="15"/>
      <c r="AD755" s="15"/>
      <c r="AE755" s="15"/>
      <c r="AF755" s="15"/>
      <c r="AG755" s="15"/>
      <c r="AH755" s="15"/>
      <c r="AI755" s="14" t="s">
        <v>96</v>
      </c>
      <c r="AJ755" s="16"/>
      <c r="AK755" s="17">
        <v>0.86</v>
      </c>
      <c r="AL755" s="17">
        <v>0.08</v>
      </c>
      <c r="AM755" s="17">
        <v>0.03</v>
      </c>
      <c r="AN755" s="17">
        <v>0</v>
      </c>
      <c r="AO755" s="17">
        <v>0.01</v>
      </c>
      <c r="AP755" s="17">
        <v>0.02</v>
      </c>
      <c r="AQ755" s="17">
        <v>0</v>
      </c>
      <c r="AR755" s="17">
        <v>0</v>
      </c>
      <c r="AS755" s="17">
        <v>0</v>
      </c>
      <c r="AT755" s="17">
        <v>0</v>
      </c>
      <c r="AU755" s="16">
        <v>80</v>
      </c>
      <c r="AV755" s="16">
        <v>30</v>
      </c>
      <c r="AW755" s="16">
        <v>30</v>
      </c>
      <c r="AX755" s="16">
        <v>0</v>
      </c>
      <c r="AY755" s="24">
        <v>40</v>
      </c>
      <c r="AZ755" s="16">
        <v>90</v>
      </c>
      <c r="BA755" s="16">
        <v>80</v>
      </c>
      <c r="BB755" s="16">
        <v>20</v>
      </c>
      <c r="BC755" s="16">
        <v>0</v>
      </c>
      <c r="BD755" s="16">
        <v>0</v>
      </c>
      <c r="BE755" s="16">
        <v>100</v>
      </c>
      <c r="BF755" s="16">
        <v>100</v>
      </c>
      <c r="BG755" s="16">
        <v>100</v>
      </c>
      <c r="BH755" s="16">
        <v>100</v>
      </c>
      <c r="BI755" s="16">
        <v>30</v>
      </c>
      <c r="BJ755" s="16">
        <v>0</v>
      </c>
      <c r="BK755" s="24">
        <v>30</v>
      </c>
      <c r="BL755" s="16">
        <v>70</v>
      </c>
      <c r="BM755" s="16">
        <v>100</v>
      </c>
      <c r="BN755" s="16">
        <v>2</v>
      </c>
      <c r="BO755" s="16" t="s">
        <v>96</v>
      </c>
      <c r="BP755" s="16" t="s">
        <v>96</v>
      </c>
      <c r="BQ755" s="16">
        <v>48</v>
      </c>
      <c r="BR755" s="14" t="s">
        <v>97</v>
      </c>
      <c r="BS755" s="14" t="s">
        <v>97</v>
      </c>
      <c r="BT755" s="14" t="s">
        <v>97</v>
      </c>
      <c r="BU755" s="14" t="s">
        <v>97</v>
      </c>
      <c r="BV755" s="14" t="s">
        <v>97</v>
      </c>
      <c r="BW755" s="16">
        <v>0</v>
      </c>
      <c r="BX755" s="16">
        <v>2</v>
      </c>
      <c r="BY755" s="16">
        <v>2</v>
      </c>
      <c r="BZ755" s="16">
        <v>2</v>
      </c>
      <c r="CA755" s="16">
        <v>15</v>
      </c>
      <c r="CB755" s="14" t="s">
        <v>98</v>
      </c>
      <c r="CC755" s="14" t="s">
        <v>96</v>
      </c>
      <c r="CD755" s="14" t="s">
        <v>96</v>
      </c>
      <c r="CE755" s="14" t="s">
        <v>96</v>
      </c>
      <c r="CF755" s="14" t="s">
        <v>96</v>
      </c>
      <c r="CG755" s="14" t="s">
        <v>96</v>
      </c>
      <c r="CH755" s="14" t="s">
        <v>97</v>
      </c>
      <c r="CI755" s="14" t="s">
        <v>97</v>
      </c>
      <c r="CJ755" s="16">
        <v>2</v>
      </c>
      <c r="CK755" s="16">
        <v>3</v>
      </c>
      <c r="CL755" s="16">
        <v>7</v>
      </c>
      <c r="CM755" s="16">
        <v>0</v>
      </c>
      <c r="CN755" s="16">
        <v>8</v>
      </c>
      <c r="CO755" s="16">
        <v>0</v>
      </c>
    </row>
    <row r="756" spans="1:404" x14ac:dyDescent="0.3">
      <c r="A756" s="13" t="s">
        <v>1003</v>
      </c>
      <c r="B756" s="13" t="s">
        <v>1086</v>
      </c>
      <c r="C756" s="13" t="s">
        <v>1087</v>
      </c>
      <c r="D756" s="13" t="s">
        <v>110</v>
      </c>
      <c r="E756" s="14" t="s">
        <v>95</v>
      </c>
      <c r="F756" s="16">
        <v>230</v>
      </c>
      <c r="G756" s="5">
        <v>14</v>
      </c>
      <c r="H756" s="16">
        <v>0</v>
      </c>
      <c r="I756" s="16">
        <v>0</v>
      </c>
      <c r="J756" s="16">
        <v>8</v>
      </c>
      <c r="K756" s="16">
        <v>2</v>
      </c>
      <c r="L756" s="16">
        <v>0</v>
      </c>
      <c r="M756" s="16">
        <v>1</v>
      </c>
      <c r="N756" s="16">
        <v>3</v>
      </c>
      <c r="O756" s="16">
        <v>0</v>
      </c>
      <c r="P756" s="16">
        <v>0</v>
      </c>
      <c r="Q756" s="16">
        <v>0</v>
      </c>
      <c r="R756" s="16">
        <v>100</v>
      </c>
      <c r="S756" s="16">
        <v>20</v>
      </c>
      <c r="T756" s="16">
        <v>0</v>
      </c>
      <c r="U756" s="16">
        <v>20</v>
      </c>
      <c r="V756" s="16">
        <v>90</v>
      </c>
      <c r="W756" s="16">
        <v>0</v>
      </c>
      <c r="X756" s="16">
        <v>0</v>
      </c>
      <c r="Y756" s="16">
        <v>0</v>
      </c>
      <c r="Z756" s="16">
        <v>0</v>
      </c>
      <c r="AA756" s="14" t="s">
        <v>96</v>
      </c>
      <c r="AB756" s="14" t="s">
        <v>97</v>
      </c>
      <c r="AC756" s="15"/>
      <c r="AD756" s="15"/>
      <c r="AE756" s="15"/>
      <c r="AF756" s="15"/>
      <c r="AG756" s="15"/>
      <c r="AH756" s="15"/>
      <c r="AI756" s="14" t="s">
        <v>96</v>
      </c>
      <c r="AJ756" s="16"/>
      <c r="AK756" s="17">
        <v>0.5</v>
      </c>
      <c r="AL756" s="17">
        <v>0.01</v>
      </c>
      <c r="AM756" s="17">
        <v>0</v>
      </c>
      <c r="AN756" s="17">
        <v>0.2</v>
      </c>
      <c r="AO756" s="17">
        <v>0</v>
      </c>
      <c r="AP756" s="17">
        <v>0</v>
      </c>
      <c r="AQ756" s="17">
        <v>0.09</v>
      </c>
      <c r="AR756" s="17">
        <v>0</v>
      </c>
      <c r="AS756" s="17">
        <v>0</v>
      </c>
      <c r="AT756" s="17">
        <v>0.2</v>
      </c>
      <c r="AU756" s="16">
        <v>100</v>
      </c>
      <c r="AV756" s="16">
        <v>100</v>
      </c>
      <c r="AW756" s="16">
        <v>0</v>
      </c>
      <c r="AX756" s="16">
        <v>0</v>
      </c>
      <c r="AY756" s="16">
        <v>0</v>
      </c>
      <c r="AZ756" s="16">
        <v>0</v>
      </c>
      <c r="BA756" s="16">
        <v>0</v>
      </c>
      <c r="BB756" s="16">
        <v>0</v>
      </c>
      <c r="BC756" s="16">
        <v>0</v>
      </c>
      <c r="BD756" s="16">
        <v>100</v>
      </c>
      <c r="BE756" s="16">
        <v>100</v>
      </c>
      <c r="BF756" s="16">
        <v>100</v>
      </c>
      <c r="BG756" s="16">
        <v>100</v>
      </c>
      <c r="BH756" s="16">
        <v>0</v>
      </c>
      <c r="BI756" s="16">
        <v>0</v>
      </c>
      <c r="BJ756" s="16">
        <v>0</v>
      </c>
      <c r="BK756" s="16">
        <v>0</v>
      </c>
      <c r="BL756" s="16">
        <v>100</v>
      </c>
      <c r="BM756" s="16">
        <v>100</v>
      </c>
      <c r="BN756" s="16">
        <v>2</v>
      </c>
      <c r="BO756" s="16" t="s">
        <v>96</v>
      </c>
      <c r="BP756" s="16" t="s">
        <v>96</v>
      </c>
      <c r="BQ756" s="16">
        <v>2</v>
      </c>
      <c r="BR756" s="14" t="s">
        <v>96</v>
      </c>
      <c r="BS756" s="14" t="s">
        <v>97</v>
      </c>
      <c r="BT756" s="14" t="s">
        <v>97</v>
      </c>
      <c r="BU756" s="14" t="s">
        <v>97</v>
      </c>
      <c r="BV756" s="14" t="s">
        <v>97</v>
      </c>
      <c r="BW756" s="16">
        <v>1</v>
      </c>
      <c r="BX756" s="16">
        <v>1</v>
      </c>
      <c r="BY756" s="16">
        <v>5</v>
      </c>
      <c r="BZ756" s="16">
        <v>1</v>
      </c>
      <c r="CA756" s="16">
        <v>3</v>
      </c>
      <c r="CB756" s="14" t="s">
        <v>98</v>
      </c>
      <c r="CC756" s="14" t="s">
        <v>98</v>
      </c>
      <c r="CD756" s="14" t="s">
        <v>96</v>
      </c>
      <c r="CE756" s="14" t="s">
        <v>98</v>
      </c>
      <c r="CF756" s="14" t="s">
        <v>98</v>
      </c>
      <c r="CG756" s="14" t="s">
        <v>96</v>
      </c>
      <c r="CH756" s="14" t="s">
        <v>97</v>
      </c>
      <c r="CI756" s="14" t="s">
        <v>97</v>
      </c>
      <c r="CJ756" s="16">
        <v>5</v>
      </c>
      <c r="CK756" s="16">
        <v>5</v>
      </c>
      <c r="CL756" s="16">
        <v>14</v>
      </c>
      <c r="CM756" s="16">
        <v>0</v>
      </c>
      <c r="CN756" s="16">
        <v>30</v>
      </c>
      <c r="CO756" s="16">
        <v>0</v>
      </c>
    </row>
    <row r="757" spans="1:404" x14ac:dyDescent="0.3">
      <c r="A757" s="13" t="s">
        <v>1003</v>
      </c>
      <c r="B757" s="13" t="s">
        <v>1086</v>
      </c>
      <c r="C757" s="13" t="s">
        <v>1088</v>
      </c>
      <c r="D757" s="13" t="s">
        <v>108</v>
      </c>
      <c r="E757" s="14" t="s">
        <v>95</v>
      </c>
      <c r="F757" s="24">
        <v>181</v>
      </c>
      <c r="G757" s="5">
        <v>16</v>
      </c>
      <c r="H757" s="16">
        <v>0</v>
      </c>
      <c r="I757" s="16">
        <v>0</v>
      </c>
      <c r="J757" s="16">
        <v>1</v>
      </c>
      <c r="K757" s="16">
        <v>4</v>
      </c>
      <c r="L757" s="16">
        <v>6</v>
      </c>
      <c r="M757" s="16">
        <v>0</v>
      </c>
      <c r="N757" s="16">
        <v>5</v>
      </c>
      <c r="O757" s="16">
        <v>0</v>
      </c>
      <c r="P757" s="16">
        <v>0</v>
      </c>
      <c r="Q757" s="16">
        <v>0</v>
      </c>
      <c r="R757" s="16">
        <v>9</v>
      </c>
      <c r="S757" s="16">
        <v>51</v>
      </c>
      <c r="T757" s="16">
        <v>55</v>
      </c>
      <c r="U757" s="16">
        <v>0</v>
      </c>
      <c r="V757" s="16">
        <v>66</v>
      </c>
      <c r="W757" s="16">
        <v>0</v>
      </c>
      <c r="X757" s="16">
        <v>0</v>
      </c>
      <c r="Y757" s="16">
        <v>0</v>
      </c>
      <c r="Z757" s="14">
        <v>0</v>
      </c>
      <c r="AA757" s="14" t="s">
        <v>96</v>
      </c>
      <c r="AB757" s="14" t="s">
        <v>97</v>
      </c>
      <c r="AC757" s="15"/>
      <c r="AD757" s="15"/>
      <c r="AE757" s="15"/>
      <c r="AF757" s="15"/>
      <c r="AG757" s="15"/>
      <c r="AH757" s="15"/>
      <c r="AI757" s="14" t="s">
        <v>96</v>
      </c>
      <c r="AJ757" s="16"/>
      <c r="AK757" s="17">
        <v>0</v>
      </c>
      <c r="AL757" s="17">
        <v>0.1</v>
      </c>
      <c r="AM757" s="17">
        <v>0.8</v>
      </c>
      <c r="AN757" s="17">
        <v>0</v>
      </c>
      <c r="AO757" s="17">
        <v>0</v>
      </c>
      <c r="AP757" s="17">
        <v>0</v>
      </c>
      <c r="AQ757" s="17">
        <v>0.1</v>
      </c>
      <c r="AR757" s="17">
        <v>0</v>
      </c>
      <c r="AS757" s="17">
        <v>0</v>
      </c>
      <c r="AT757" s="17">
        <v>0</v>
      </c>
      <c r="AU757" s="16">
        <v>100</v>
      </c>
      <c r="AV757" s="16">
        <v>70</v>
      </c>
      <c r="AW757" s="16">
        <v>0</v>
      </c>
      <c r="AX757" s="16">
        <v>0</v>
      </c>
      <c r="AY757" s="24">
        <v>30</v>
      </c>
      <c r="AZ757" s="16">
        <v>0</v>
      </c>
      <c r="BA757" s="16">
        <v>0</v>
      </c>
      <c r="BB757" s="16">
        <v>0</v>
      </c>
      <c r="BC757" s="16">
        <v>0</v>
      </c>
      <c r="BD757" s="16">
        <v>100</v>
      </c>
      <c r="BE757" s="16">
        <v>100</v>
      </c>
      <c r="BF757" s="16">
        <v>70</v>
      </c>
      <c r="BG757" s="16">
        <v>100</v>
      </c>
      <c r="BH757" s="16">
        <v>0</v>
      </c>
      <c r="BI757" s="16">
        <v>0</v>
      </c>
      <c r="BJ757" s="16">
        <v>0</v>
      </c>
      <c r="BK757" s="16">
        <v>0</v>
      </c>
      <c r="BL757" s="16">
        <v>100</v>
      </c>
      <c r="BM757" s="16">
        <v>30</v>
      </c>
      <c r="BN757" s="16">
        <v>2</v>
      </c>
      <c r="BO757" s="16" t="s">
        <v>96</v>
      </c>
      <c r="BP757" s="16" t="s">
        <v>96</v>
      </c>
      <c r="BQ757" s="16">
        <v>2</v>
      </c>
      <c r="BR757" s="14" t="s">
        <v>97</v>
      </c>
      <c r="BS757" s="14" t="s">
        <v>97</v>
      </c>
      <c r="BT757" s="14" t="s">
        <v>97</v>
      </c>
      <c r="BU757" s="14" t="s">
        <v>97</v>
      </c>
      <c r="BV757" s="14" t="s">
        <v>97</v>
      </c>
      <c r="BW757" s="16">
        <v>0</v>
      </c>
      <c r="BX757" s="16">
        <v>0</v>
      </c>
      <c r="BY757" s="16">
        <v>7</v>
      </c>
      <c r="BZ757" s="16">
        <v>7</v>
      </c>
      <c r="CA757" s="16">
        <v>7</v>
      </c>
      <c r="CB757" s="14" t="s">
        <v>98</v>
      </c>
      <c r="CC757" s="14" t="s">
        <v>98</v>
      </c>
      <c r="CD757" s="14" t="s">
        <v>96</v>
      </c>
      <c r="CE757" s="14" t="s">
        <v>96</v>
      </c>
      <c r="CF757" s="14" t="s">
        <v>96</v>
      </c>
      <c r="CG757" s="14" t="s">
        <v>96</v>
      </c>
      <c r="CH757" s="14" t="s">
        <v>97</v>
      </c>
      <c r="CI757" s="14" t="s">
        <v>96</v>
      </c>
      <c r="CJ757" s="16">
        <v>7</v>
      </c>
      <c r="CK757" s="16">
        <v>7</v>
      </c>
      <c r="CL757" s="16">
        <v>7</v>
      </c>
      <c r="CM757" s="16">
        <v>0</v>
      </c>
      <c r="CN757" s="16">
        <v>12</v>
      </c>
      <c r="CO757" s="16">
        <v>0</v>
      </c>
    </row>
    <row r="758" spans="1:404" x14ac:dyDescent="0.3">
      <c r="A758" s="13" t="s">
        <v>1003</v>
      </c>
      <c r="B758" s="13" t="s">
        <v>1086</v>
      </c>
      <c r="C758" s="13" t="s">
        <v>1089</v>
      </c>
      <c r="D758" s="13" t="s">
        <v>1090</v>
      </c>
      <c r="E758" s="14" t="s">
        <v>104</v>
      </c>
      <c r="F758" s="16">
        <v>546</v>
      </c>
      <c r="G758" s="5">
        <v>51</v>
      </c>
      <c r="H758" s="16">
        <v>6</v>
      </c>
      <c r="I758" s="16">
        <v>12</v>
      </c>
      <c r="J758" s="16">
        <v>18</v>
      </c>
      <c r="K758" s="16">
        <v>11</v>
      </c>
      <c r="L758" s="16">
        <v>2</v>
      </c>
      <c r="M758" s="16">
        <v>6</v>
      </c>
      <c r="N758" s="16">
        <v>1</v>
      </c>
      <c r="O758" s="16">
        <v>1</v>
      </c>
      <c r="P758" s="16">
        <v>0</v>
      </c>
      <c r="Q758" s="16">
        <v>98</v>
      </c>
      <c r="R758" s="16">
        <v>323</v>
      </c>
      <c r="S758" s="16">
        <v>87</v>
      </c>
      <c r="T758" s="16">
        <v>8</v>
      </c>
      <c r="U758" s="16">
        <v>25</v>
      </c>
      <c r="V758" s="16">
        <v>4</v>
      </c>
      <c r="W758" s="16">
        <v>1</v>
      </c>
      <c r="X758" s="16">
        <v>0</v>
      </c>
      <c r="Y758" s="16">
        <v>12</v>
      </c>
      <c r="Z758" s="16">
        <v>98</v>
      </c>
      <c r="AA758" s="14" t="s">
        <v>96</v>
      </c>
      <c r="AB758" s="14" t="s">
        <v>97</v>
      </c>
      <c r="AC758" s="15"/>
      <c r="AD758" s="15"/>
      <c r="AE758" s="19" t="s">
        <v>96</v>
      </c>
      <c r="AF758" s="15"/>
      <c r="AG758" s="15"/>
      <c r="AH758" s="15"/>
      <c r="AI758" s="15"/>
      <c r="AJ758" s="16">
        <v>1400</v>
      </c>
      <c r="AK758" s="17">
        <v>0.53061224489795922</v>
      </c>
      <c r="AL758" s="17">
        <v>0.18367346938775511</v>
      </c>
      <c r="AM758" s="17">
        <v>0.27551020408163268</v>
      </c>
      <c r="AN758" s="17">
        <v>0</v>
      </c>
      <c r="AO758" s="17">
        <v>1.020408163265306E-2</v>
      </c>
      <c r="AP758" s="17">
        <v>0</v>
      </c>
      <c r="AQ758" s="17">
        <v>0</v>
      </c>
      <c r="AR758" s="17">
        <v>0</v>
      </c>
      <c r="AS758" s="17">
        <v>0</v>
      </c>
      <c r="AT758" s="17">
        <v>0</v>
      </c>
      <c r="AU758" s="16">
        <v>0</v>
      </c>
      <c r="AV758" s="16">
        <v>0</v>
      </c>
      <c r="AW758" s="16">
        <v>0</v>
      </c>
      <c r="AX758" s="16">
        <v>100</v>
      </c>
      <c r="AY758" s="16">
        <v>0</v>
      </c>
      <c r="AZ758" s="16">
        <v>0</v>
      </c>
      <c r="BA758" s="16">
        <v>0</v>
      </c>
      <c r="BB758" s="16">
        <v>0</v>
      </c>
      <c r="BC758" s="16">
        <v>1</v>
      </c>
      <c r="BD758" s="16">
        <v>99</v>
      </c>
      <c r="BE758" s="16">
        <v>100</v>
      </c>
      <c r="BF758" s="16">
        <v>60</v>
      </c>
      <c r="BG758" s="16">
        <v>100</v>
      </c>
      <c r="BH758" s="16">
        <v>0</v>
      </c>
      <c r="BI758" s="16">
        <v>0</v>
      </c>
      <c r="BJ758" s="16">
        <v>0</v>
      </c>
      <c r="BK758" s="16">
        <v>0</v>
      </c>
      <c r="BL758" s="16">
        <v>100</v>
      </c>
      <c r="BM758" s="16">
        <v>100</v>
      </c>
      <c r="BN758" s="16">
        <v>2</v>
      </c>
      <c r="BO758" s="16" t="s">
        <v>97</v>
      </c>
      <c r="BP758" s="16" t="s">
        <v>96</v>
      </c>
      <c r="BQ758" s="16">
        <v>2</v>
      </c>
      <c r="BR758" s="14" t="s">
        <v>97</v>
      </c>
      <c r="BS758" s="14" t="s">
        <v>97</v>
      </c>
      <c r="BT758" s="14" t="s">
        <v>97</v>
      </c>
      <c r="BU758" s="14" t="s">
        <v>97</v>
      </c>
      <c r="BV758" s="14" t="s">
        <v>97</v>
      </c>
      <c r="BW758" s="16">
        <v>0</v>
      </c>
      <c r="BX758" s="16">
        <v>0</v>
      </c>
      <c r="BY758" s="16">
        <v>3</v>
      </c>
      <c r="BZ758" s="16">
        <v>6</v>
      </c>
      <c r="CA758" s="16">
        <v>6</v>
      </c>
      <c r="CB758" s="14" t="s">
        <v>98</v>
      </c>
      <c r="CC758" s="14" t="s">
        <v>98</v>
      </c>
      <c r="CD758" s="14" t="s">
        <v>96</v>
      </c>
      <c r="CE758" s="14" t="s">
        <v>96</v>
      </c>
      <c r="CF758" s="14" t="s">
        <v>96</v>
      </c>
      <c r="CG758" s="14" t="s">
        <v>97</v>
      </c>
      <c r="CH758" s="14" t="s">
        <v>97</v>
      </c>
      <c r="CI758" s="14" t="s">
        <v>97</v>
      </c>
      <c r="CJ758" s="16">
        <v>6</v>
      </c>
      <c r="CK758" s="16">
        <v>6</v>
      </c>
      <c r="CL758" s="16">
        <v>6</v>
      </c>
      <c r="CM758" s="16">
        <v>0</v>
      </c>
      <c r="CN758" s="16">
        <v>17</v>
      </c>
      <c r="CO758" s="16">
        <v>1</v>
      </c>
    </row>
    <row r="759" spans="1:404" x14ac:dyDescent="0.3">
      <c r="A759" s="13" t="s">
        <v>1003</v>
      </c>
      <c r="B759" s="13" t="s">
        <v>1086</v>
      </c>
      <c r="C759" s="13" t="s">
        <v>1091</v>
      </c>
      <c r="D759" s="13" t="s">
        <v>108</v>
      </c>
      <c r="E759" s="14" t="s">
        <v>95</v>
      </c>
      <c r="F759" s="16">
        <v>44</v>
      </c>
      <c r="G759" s="5">
        <v>9</v>
      </c>
      <c r="H759" s="16">
        <v>0</v>
      </c>
      <c r="I759" s="16">
        <v>0</v>
      </c>
      <c r="J759" s="16">
        <v>7</v>
      </c>
      <c r="K759" s="16">
        <v>0</v>
      </c>
      <c r="L759" s="16">
        <v>0</v>
      </c>
      <c r="M759" s="16">
        <v>0</v>
      </c>
      <c r="N759" s="16">
        <v>2</v>
      </c>
      <c r="O759" s="16">
        <v>0</v>
      </c>
      <c r="P759" s="16">
        <v>0</v>
      </c>
      <c r="Q759" s="16">
        <v>0</v>
      </c>
      <c r="R759" s="16">
        <v>34</v>
      </c>
      <c r="S759" s="16">
        <v>0</v>
      </c>
      <c r="T759" s="16">
        <v>0</v>
      </c>
      <c r="U759" s="16">
        <v>0</v>
      </c>
      <c r="V759" s="16">
        <v>10</v>
      </c>
      <c r="W759" s="16">
        <v>0</v>
      </c>
      <c r="X759" s="16">
        <v>0</v>
      </c>
      <c r="Y759" s="16">
        <v>0</v>
      </c>
      <c r="Z759" s="16">
        <v>0</v>
      </c>
      <c r="AA759" s="14" t="s">
        <v>96</v>
      </c>
      <c r="AB759" s="14" t="s">
        <v>96</v>
      </c>
      <c r="AC759" s="15"/>
      <c r="AD759" s="15"/>
      <c r="AE759" s="15"/>
      <c r="AF759" s="15"/>
      <c r="AG759" s="15"/>
      <c r="AH759" s="15"/>
      <c r="AI759" s="14" t="s">
        <v>96</v>
      </c>
      <c r="AJ759" s="16"/>
      <c r="AK759" s="17">
        <v>0.25</v>
      </c>
      <c r="AL759" s="17">
        <v>0.25</v>
      </c>
      <c r="AM759" s="17">
        <v>0</v>
      </c>
      <c r="AN759" s="17">
        <v>0.5</v>
      </c>
      <c r="AO759" s="17">
        <v>0</v>
      </c>
      <c r="AP759" s="17">
        <v>0</v>
      </c>
      <c r="AQ759" s="17">
        <v>0</v>
      </c>
      <c r="AR759" s="17">
        <v>0</v>
      </c>
      <c r="AS759" s="17">
        <v>0</v>
      </c>
      <c r="AT759" s="17">
        <v>0</v>
      </c>
      <c r="AU759" s="16">
        <v>0</v>
      </c>
      <c r="AV759" s="16">
        <v>0</v>
      </c>
      <c r="AW759" s="16">
        <v>0</v>
      </c>
      <c r="AX759" s="16">
        <v>100</v>
      </c>
      <c r="AY759" s="16">
        <v>0</v>
      </c>
      <c r="AZ759" s="16">
        <v>100</v>
      </c>
      <c r="BA759" s="24">
        <v>60</v>
      </c>
      <c r="BB759" s="16">
        <v>0</v>
      </c>
      <c r="BC759" s="16">
        <v>0</v>
      </c>
      <c r="BD759" s="24">
        <v>40</v>
      </c>
      <c r="BE759" s="16">
        <v>100</v>
      </c>
      <c r="BF759" s="16">
        <v>100</v>
      </c>
      <c r="BG759" s="16">
        <v>100</v>
      </c>
      <c r="BH759" s="16">
        <v>100</v>
      </c>
      <c r="BI759" s="16">
        <v>99</v>
      </c>
      <c r="BJ759" s="16">
        <v>0</v>
      </c>
      <c r="BK759" s="24">
        <v>95</v>
      </c>
      <c r="BL759" s="16">
        <v>5</v>
      </c>
      <c r="BM759" s="16">
        <v>100</v>
      </c>
      <c r="BN759" s="16">
        <v>2</v>
      </c>
      <c r="BO759" s="16" t="s">
        <v>96</v>
      </c>
      <c r="BP759" s="16" t="s">
        <v>96</v>
      </c>
      <c r="BQ759" s="16">
        <v>2</v>
      </c>
      <c r="BR759" s="14" t="s">
        <v>97</v>
      </c>
      <c r="BS759" s="14" t="s">
        <v>97</v>
      </c>
      <c r="BT759" s="14" t="s">
        <v>97</v>
      </c>
      <c r="BU759" s="14" t="s">
        <v>97</v>
      </c>
      <c r="BV759" s="14" t="s">
        <v>97</v>
      </c>
      <c r="BW759" s="16">
        <v>0</v>
      </c>
      <c r="BX759" s="16">
        <v>0</v>
      </c>
      <c r="BY759" s="16">
        <v>7</v>
      </c>
      <c r="BZ759" s="16">
        <v>12</v>
      </c>
      <c r="CA759" s="16">
        <v>15</v>
      </c>
      <c r="CB759" s="14" t="s">
        <v>98</v>
      </c>
      <c r="CC759" s="14" t="s">
        <v>98</v>
      </c>
      <c r="CD759" s="14" t="s">
        <v>96</v>
      </c>
      <c r="CE759" s="14" t="s">
        <v>96</v>
      </c>
      <c r="CF759" s="14" t="s">
        <v>96</v>
      </c>
      <c r="CG759" s="14" t="s">
        <v>96</v>
      </c>
      <c r="CH759" s="14" t="s">
        <v>96</v>
      </c>
      <c r="CI759" s="15" t="s">
        <v>96</v>
      </c>
      <c r="CJ759" s="16">
        <v>15</v>
      </c>
      <c r="CK759" s="16">
        <v>15</v>
      </c>
      <c r="CL759" s="16">
        <v>15</v>
      </c>
      <c r="CM759" s="16">
        <v>0</v>
      </c>
      <c r="CN759" s="16">
        <v>15</v>
      </c>
      <c r="CO759" s="16">
        <v>0</v>
      </c>
    </row>
    <row r="760" spans="1:404" x14ac:dyDescent="0.3">
      <c r="A760" s="13" t="s">
        <v>1003</v>
      </c>
      <c r="B760" s="13" t="s">
        <v>1086</v>
      </c>
      <c r="C760" s="13" t="s">
        <v>1092</v>
      </c>
      <c r="D760" s="13" t="s">
        <v>1093</v>
      </c>
      <c r="E760" s="14" t="s">
        <v>104</v>
      </c>
      <c r="F760" s="16">
        <v>93</v>
      </c>
      <c r="G760" s="5">
        <v>22</v>
      </c>
      <c r="H760" s="16">
        <v>0</v>
      </c>
      <c r="I760" s="16">
        <v>0</v>
      </c>
      <c r="J760" s="16">
        <v>8</v>
      </c>
      <c r="K760" s="16">
        <v>0</v>
      </c>
      <c r="L760" s="16">
        <v>0</v>
      </c>
      <c r="M760" s="16">
        <v>1</v>
      </c>
      <c r="N760" s="16">
        <v>13</v>
      </c>
      <c r="O760" s="16">
        <v>0</v>
      </c>
      <c r="P760" s="16">
        <v>0</v>
      </c>
      <c r="Q760" s="16">
        <v>0</v>
      </c>
      <c r="R760" s="16">
        <v>37</v>
      </c>
      <c r="S760" s="16">
        <v>0</v>
      </c>
      <c r="T760" s="16">
        <v>0</v>
      </c>
      <c r="U760" s="16">
        <v>3</v>
      </c>
      <c r="V760" s="16">
        <v>53</v>
      </c>
      <c r="W760" s="16">
        <v>0</v>
      </c>
      <c r="X760" s="16">
        <v>0</v>
      </c>
      <c r="Y760" s="16">
        <v>0</v>
      </c>
      <c r="Z760" s="16">
        <v>0</v>
      </c>
      <c r="AA760" s="14" t="s">
        <v>97</v>
      </c>
      <c r="AB760" s="14" t="s">
        <v>97</v>
      </c>
      <c r="AC760" s="15"/>
      <c r="AD760" s="15"/>
      <c r="AE760" s="19" t="s">
        <v>96</v>
      </c>
      <c r="AF760" s="15"/>
      <c r="AG760" s="15"/>
      <c r="AH760" s="15"/>
      <c r="AI760" s="15"/>
      <c r="AJ760" s="16">
        <v>3000</v>
      </c>
      <c r="AK760" s="17">
        <v>1</v>
      </c>
      <c r="AL760" s="17">
        <v>0</v>
      </c>
      <c r="AM760" s="17">
        <v>0</v>
      </c>
      <c r="AN760" s="17">
        <v>0</v>
      </c>
      <c r="AO760" s="17">
        <v>0</v>
      </c>
      <c r="AP760" s="17">
        <v>0</v>
      </c>
      <c r="AQ760" s="17">
        <v>0</v>
      </c>
      <c r="AR760" s="17">
        <v>0</v>
      </c>
      <c r="AS760" s="17">
        <v>0</v>
      </c>
      <c r="AT760" s="17">
        <v>0</v>
      </c>
      <c r="AU760" s="16">
        <v>0</v>
      </c>
      <c r="AV760" s="16">
        <v>0</v>
      </c>
      <c r="AW760" s="16">
        <v>0</v>
      </c>
      <c r="AX760" s="16">
        <v>0</v>
      </c>
      <c r="AY760" s="16">
        <v>100</v>
      </c>
      <c r="AZ760" s="16">
        <v>0</v>
      </c>
      <c r="BA760" s="16">
        <v>0</v>
      </c>
      <c r="BB760" s="16">
        <v>100</v>
      </c>
      <c r="BC760" s="16">
        <v>0</v>
      </c>
      <c r="BD760" s="16">
        <v>0</v>
      </c>
      <c r="BE760" s="16">
        <v>100</v>
      </c>
      <c r="BF760" s="16">
        <v>80</v>
      </c>
      <c r="BG760" s="16">
        <v>100</v>
      </c>
      <c r="BH760" s="16">
        <v>100</v>
      </c>
      <c r="BI760" s="16">
        <v>0</v>
      </c>
      <c r="BJ760" s="16">
        <v>0</v>
      </c>
      <c r="BK760" s="16">
        <v>0</v>
      </c>
      <c r="BL760" s="16">
        <v>100</v>
      </c>
      <c r="BM760" s="16">
        <v>10</v>
      </c>
      <c r="BN760" s="16">
        <v>2</v>
      </c>
      <c r="BO760" s="16" t="s">
        <v>97</v>
      </c>
      <c r="BP760" s="16" t="s">
        <v>96</v>
      </c>
      <c r="BQ760" s="16">
        <v>10</v>
      </c>
      <c r="BR760" s="14" t="s">
        <v>97</v>
      </c>
      <c r="BS760" s="14" t="s">
        <v>97</v>
      </c>
      <c r="BT760" s="14" t="s">
        <v>97</v>
      </c>
      <c r="BU760" s="14" t="s">
        <v>96</v>
      </c>
      <c r="BV760" s="14" t="s">
        <v>97</v>
      </c>
      <c r="BW760" s="16">
        <v>3</v>
      </c>
      <c r="BX760" s="16">
        <v>3</v>
      </c>
      <c r="BY760" s="16">
        <v>6</v>
      </c>
      <c r="BZ760" s="16">
        <v>6</v>
      </c>
      <c r="CA760" s="16">
        <v>9</v>
      </c>
      <c r="CB760" s="14" t="s">
        <v>96</v>
      </c>
      <c r="CC760" s="14" t="s">
        <v>96</v>
      </c>
      <c r="CD760" s="14" t="s">
        <v>96</v>
      </c>
      <c r="CE760" s="14" t="s">
        <v>96</v>
      </c>
      <c r="CF760" s="14" t="s">
        <v>96</v>
      </c>
      <c r="CG760" s="14" t="s">
        <v>96</v>
      </c>
      <c r="CH760" s="14" t="s">
        <v>96</v>
      </c>
      <c r="CI760" s="14" t="s">
        <v>96</v>
      </c>
      <c r="CJ760" s="16">
        <v>9</v>
      </c>
      <c r="CK760" s="16">
        <v>9</v>
      </c>
      <c r="CL760" s="16">
        <v>9</v>
      </c>
      <c r="CM760" s="16">
        <v>0</v>
      </c>
      <c r="CN760" s="16">
        <v>6</v>
      </c>
      <c r="CO760" s="16">
        <v>9</v>
      </c>
    </row>
    <row r="761" spans="1:404" x14ac:dyDescent="0.3">
      <c r="A761" s="13" t="s">
        <v>1003</v>
      </c>
      <c r="B761" s="13" t="s">
        <v>1086</v>
      </c>
      <c r="C761" s="13" t="s">
        <v>1092</v>
      </c>
      <c r="D761" s="13" t="s">
        <v>110</v>
      </c>
      <c r="E761" s="14" t="s">
        <v>95</v>
      </c>
      <c r="F761" s="16">
        <v>89</v>
      </c>
      <c r="G761" s="5">
        <v>16</v>
      </c>
      <c r="H761" s="16">
        <v>0</v>
      </c>
      <c r="I761" s="16">
        <v>0</v>
      </c>
      <c r="J761" s="16">
        <v>9</v>
      </c>
      <c r="K761" s="16">
        <v>0</v>
      </c>
      <c r="L761" s="16">
        <v>0</v>
      </c>
      <c r="M761" s="16">
        <v>2</v>
      </c>
      <c r="N761" s="16">
        <v>5</v>
      </c>
      <c r="O761" s="16">
        <v>0</v>
      </c>
      <c r="P761" s="16">
        <v>0</v>
      </c>
      <c r="Q761" s="16">
        <v>0</v>
      </c>
      <c r="R761" s="16">
        <v>54</v>
      </c>
      <c r="S761" s="16">
        <v>0</v>
      </c>
      <c r="T761" s="16">
        <v>0</v>
      </c>
      <c r="U761" s="16">
        <v>15</v>
      </c>
      <c r="V761" s="16">
        <v>20</v>
      </c>
      <c r="W761" s="16">
        <v>0</v>
      </c>
      <c r="X761" s="16">
        <v>0</v>
      </c>
      <c r="Y761" s="16">
        <v>0</v>
      </c>
      <c r="Z761" s="16">
        <v>0</v>
      </c>
      <c r="AA761" s="14" t="s">
        <v>96</v>
      </c>
      <c r="AB761" s="14" t="s">
        <v>97</v>
      </c>
      <c r="AC761" s="15"/>
      <c r="AD761" s="15"/>
      <c r="AE761" s="15"/>
      <c r="AF761" s="15"/>
      <c r="AG761" s="15"/>
      <c r="AH761" s="15"/>
      <c r="AI761" s="14" t="s">
        <v>96</v>
      </c>
      <c r="AJ761" s="16"/>
      <c r="AK761" s="17">
        <v>0.2</v>
      </c>
      <c r="AL761" s="17">
        <v>0.8</v>
      </c>
      <c r="AM761" s="17">
        <v>0</v>
      </c>
      <c r="AN761" s="17">
        <v>0</v>
      </c>
      <c r="AO761" s="17">
        <v>0</v>
      </c>
      <c r="AP761" s="17">
        <v>0</v>
      </c>
      <c r="AQ761" s="17">
        <v>0</v>
      </c>
      <c r="AR761" s="17">
        <v>0</v>
      </c>
      <c r="AS761" s="17">
        <v>0</v>
      </c>
      <c r="AT761" s="17">
        <v>0</v>
      </c>
      <c r="AU761" s="16">
        <v>100</v>
      </c>
      <c r="AV761" s="16">
        <v>40</v>
      </c>
      <c r="AW761" s="16">
        <v>0</v>
      </c>
      <c r="AX761" s="16">
        <v>0</v>
      </c>
      <c r="AY761" s="16">
        <v>60</v>
      </c>
      <c r="AZ761" s="16">
        <v>100</v>
      </c>
      <c r="BA761" s="16">
        <v>0</v>
      </c>
      <c r="BB761" s="16">
        <v>100</v>
      </c>
      <c r="BC761" s="16">
        <v>0</v>
      </c>
      <c r="BD761" s="16">
        <v>0</v>
      </c>
      <c r="BE761" s="16">
        <v>100</v>
      </c>
      <c r="BF761" s="16">
        <v>100</v>
      </c>
      <c r="BG761" s="16">
        <v>100</v>
      </c>
      <c r="BH761" s="16">
        <v>100</v>
      </c>
      <c r="BI761" s="16">
        <v>25</v>
      </c>
      <c r="BJ761" s="16">
        <v>0</v>
      </c>
      <c r="BK761" s="16">
        <v>0</v>
      </c>
      <c r="BL761" s="16">
        <v>100</v>
      </c>
      <c r="BM761" s="16">
        <v>30</v>
      </c>
      <c r="BN761" s="16">
        <v>2</v>
      </c>
      <c r="BO761" s="16" t="s">
        <v>97</v>
      </c>
      <c r="BP761" s="16" t="s">
        <v>96</v>
      </c>
      <c r="BQ761" s="16">
        <v>5</v>
      </c>
      <c r="BR761" s="14" t="s">
        <v>97</v>
      </c>
      <c r="BS761" s="14" t="s">
        <v>97</v>
      </c>
      <c r="BT761" s="14" t="s">
        <v>97</v>
      </c>
      <c r="BU761" s="14" t="s">
        <v>96</v>
      </c>
      <c r="BV761" s="14" t="s">
        <v>97</v>
      </c>
      <c r="BW761" s="16">
        <v>0</v>
      </c>
      <c r="BX761" s="16">
        <v>0</v>
      </c>
      <c r="BY761" s="16">
        <v>3</v>
      </c>
      <c r="BZ761" s="16">
        <v>3</v>
      </c>
      <c r="CA761" s="16">
        <v>6</v>
      </c>
      <c r="CB761" s="14" t="s">
        <v>98</v>
      </c>
      <c r="CC761" s="14" t="s">
        <v>98</v>
      </c>
      <c r="CD761" s="14" t="s">
        <v>96</v>
      </c>
      <c r="CE761" s="14" t="s">
        <v>96</v>
      </c>
      <c r="CF761" s="14" t="s">
        <v>96</v>
      </c>
      <c r="CG761" s="14" t="s">
        <v>96</v>
      </c>
      <c r="CH761" s="14" t="s">
        <v>96</v>
      </c>
      <c r="CI761" s="14" t="s">
        <v>96</v>
      </c>
      <c r="CJ761" s="16">
        <v>6</v>
      </c>
      <c r="CK761" s="16">
        <v>6</v>
      </c>
      <c r="CL761" s="16">
        <v>6</v>
      </c>
      <c r="CM761" s="16">
        <v>0</v>
      </c>
      <c r="CN761" s="16">
        <v>3</v>
      </c>
      <c r="CO761" s="16">
        <v>0</v>
      </c>
    </row>
    <row r="762" spans="1:404" x14ac:dyDescent="0.3">
      <c r="A762" s="13" t="s">
        <v>1003</v>
      </c>
      <c r="B762" s="13" t="s">
        <v>1086</v>
      </c>
      <c r="C762" s="13" t="s">
        <v>1094</v>
      </c>
      <c r="D762" s="13" t="s">
        <v>110</v>
      </c>
      <c r="E762" s="24" t="s">
        <v>104</v>
      </c>
      <c r="F762" s="16">
        <v>240</v>
      </c>
      <c r="G762" s="5">
        <v>32</v>
      </c>
      <c r="H762" s="16">
        <v>0</v>
      </c>
      <c r="I762" s="16">
        <v>0</v>
      </c>
      <c r="J762" s="16">
        <v>24</v>
      </c>
      <c r="K762" s="16">
        <v>3</v>
      </c>
      <c r="L762" s="16">
        <v>4</v>
      </c>
      <c r="M762" s="16">
        <v>0</v>
      </c>
      <c r="N762" s="16">
        <v>1</v>
      </c>
      <c r="O762" s="16">
        <v>0</v>
      </c>
      <c r="P762" s="16">
        <v>0</v>
      </c>
      <c r="Q762" s="16">
        <v>0</v>
      </c>
      <c r="R762" s="16">
        <v>202</v>
      </c>
      <c r="S762" s="16">
        <v>12</v>
      </c>
      <c r="T762" s="16">
        <v>20</v>
      </c>
      <c r="U762" s="16">
        <v>0</v>
      </c>
      <c r="V762" s="16">
        <v>6</v>
      </c>
      <c r="W762" s="16">
        <v>0</v>
      </c>
      <c r="X762" s="16">
        <v>0</v>
      </c>
      <c r="Y762" s="16">
        <v>0</v>
      </c>
      <c r="Z762" s="16">
        <v>0</v>
      </c>
      <c r="AA762" s="14" t="s">
        <v>96</v>
      </c>
      <c r="AB762" s="14" t="s">
        <v>97</v>
      </c>
      <c r="AC762" s="15"/>
      <c r="AD762" s="15"/>
      <c r="AE762" s="19" t="s">
        <v>96</v>
      </c>
      <c r="AF762" s="15"/>
      <c r="AG762" s="15"/>
      <c r="AH762" s="15"/>
      <c r="AI762" s="15"/>
      <c r="AJ762" s="24">
        <v>100</v>
      </c>
      <c r="AK762" s="17">
        <v>0.30000000000000004</v>
      </c>
      <c r="AL762" s="17">
        <v>0</v>
      </c>
      <c r="AM762" s="17">
        <v>0.4</v>
      </c>
      <c r="AN762" s="17">
        <v>0.1</v>
      </c>
      <c r="AO762" s="17">
        <v>0.1</v>
      </c>
      <c r="AP762" s="17">
        <v>0.1</v>
      </c>
      <c r="AQ762" s="17">
        <v>0</v>
      </c>
      <c r="AR762" s="17">
        <v>0</v>
      </c>
      <c r="AS762" s="17">
        <v>0</v>
      </c>
      <c r="AT762" s="17">
        <v>0</v>
      </c>
      <c r="AU762" s="16">
        <v>100</v>
      </c>
      <c r="AV762" s="16">
        <v>100</v>
      </c>
      <c r="AW762" s="16">
        <v>0</v>
      </c>
      <c r="AX762" s="16">
        <v>0</v>
      </c>
      <c r="AY762" s="16">
        <v>0</v>
      </c>
      <c r="AZ762" s="16">
        <v>0</v>
      </c>
      <c r="BA762" s="16">
        <v>0</v>
      </c>
      <c r="BB762" s="16">
        <v>8</v>
      </c>
      <c r="BC762" s="16">
        <v>0</v>
      </c>
      <c r="BD762" s="16">
        <v>92</v>
      </c>
      <c r="BE762" s="16">
        <v>100</v>
      </c>
      <c r="BF762" s="16">
        <v>100</v>
      </c>
      <c r="BG762" s="16">
        <v>100</v>
      </c>
      <c r="BH762" s="16">
        <v>0</v>
      </c>
      <c r="BI762" s="16">
        <v>0</v>
      </c>
      <c r="BJ762" s="16">
        <v>0</v>
      </c>
      <c r="BK762" s="16">
        <v>0</v>
      </c>
      <c r="BL762" s="16">
        <v>100</v>
      </c>
      <c r="BM762" s="16">
        <v>0</v>
      </c>
      <c r="BN762" s="5" t="s">
        <v>98</v>
      </c>
      <c r="BO762" s="16" t="s">
        <v>97</v>
      </c>
      <c r="BP762" s="16" t="s">
        <v>96</v>
      </c>
      <c r="BQ762" s="16">
        <v>4</v>
      </c>
      <c r="BR762" s="14" t="s">
        <v>97</v>
      </c>
      <c r="BS762" s="14" t="s">
        <v>97</v>
      </c>
      <c r="BT762" s="14" t="s">
        <v>97</v>
      </c>
      <c r="BU762" s="14" t="s">
        <v>97</v>
      </c>
      <c r="BV762" s="14" t="s">
        <v>97</v>
      </c>
      <c r="BW762" s="16">
        <v>1</v>
      </c>
      <c r="BX762" s="16">
        <v>1</v>
      </c>
      <c r="BY762" s="16">
        <v>4</v>
      </c>
      <c r="BZ762" s="16">
        <v>10</v>
      </c>
      <c r="CA762" s="16">
        <v>8</v>
      </c>
      <c r="CB762" s="14" t="s">
        <v>98</v>
      </c>
      <c r="CC762" s="14" t="s">
        <v>98</v>
      </c>
      <c r="CD762" s="14" t="s">
        <v>96</v>
      </c>
      <c r="CE762" s="14" t="s">
        <v>96</v>
      </c>
      <c r="CF762" s="14" t="s">
        <v>96</v>
      </c>
      <c r="CG762" s="14" t="s">
        <v>96</v>
      </c>
      <c r="CH762" s="14" t="s">
        <v>97</v>
      </c>
      <c r="CI762" s="14" t="s">
        <v>97</v>
      </c>
      <c r="CJ762" s="16">
        <v>4</v>
      </c>
      <c r="CK762" s="16">
        <v>4</v>
      </c>
      <c r="CL762" s="16">
        <v>15</v>
      </c>
      <c r="CM762" s="16">
        <v>0</v>
      </c>
      <c r="CN762" s="16">
        <v>10</v>
      </c>
      <c r="CO762" s="16">
        <v>0</v>
      </c>
    </row>
    <row r="763" spans="1:404" x14ac:dyDescent="0.3">
      <c r="A763" s="13" t="s">
        <v>1003</v>
      </c>
      <c r="B763" s="13" t="s">
        <v>1086</v>
      </c>
      <c r="C763" s="13" t="s">
        <v>1086</v>
      </c>
      <c r="D763" s="13" t="s">
        <v>1095</v>
      </c>
      <c r="E763" s="14" t="s">
        <v>104</v>
      </c>
      <c r="F763" s="16">
        <v>450</v>
      </c>
      <c r="G763" s="5">
        <v>75</v>
      </c>
      <c r="H763" s="16">
        <v>4</v>
      </c>
      <c r="I763" s="16">
        <v>40</v>
      </c>
      <c r="J763" s="16">
        <v>31</v>
      </c>
      <c r="K763" s="16">
        <v>4</v>
      </c>
      <c r="L763" s="16">
        <v>0</v>
      </c>
      <c r="M763" s="16">
        <v>0</v>
      </c>
      <c r="N763" s="16">
        <v>0</v>
      </c>
      <c r="O763" s="16">
        <v>0</v>
      </c>
      <c r="P763" s="16">
        <v>0</v>
      </c>
      <c r="Q763" s="16">
        <v>215</v>
      </c>
      <c r="R763" s="16">
        <v>215</v>
      </c>
      <c r="S763" s="16">
        <v>20</v>
      </c>
      <c r="T763" s="16">
        <v>0</v>
      </c>
      <c r="U763" s="16">
        <v>0</v>
      </c>
      <c r="V763" s="16">
        <v>0</v>
      </c>
      <c r="W763" s="16">
        <v>0</v>
      </c>
      <c r="X763" s="16">
        <v>0</v>
      </c>
      <c r="Y763" s="16">
        <v>40</v>
      </c>
      <c r="Z763" s="16">
        <v>208</v>
      </c>
      <c r="AA763" s="14" t="s">
        <v>96</v>
      </c>
      <c r="AB763" s="14" t="s">
        <v>96</v>
      </c>
      <c r="AC763" s="14" t="s">
        <v>96</v>
      </c>
      <c r="AD763" s="14" t="s">
        <v>96</v>
      </c>
      <c r="AE763" s="19" t="s">
        <v>96</v>
      </c>
      <c r="AF763" s="15"/>
      <c r="AG763" s="15"/>
      <c r="AH763" s="15"/>
      <c r="AI763" s="15"/>
      <c r="AJ763" s="16">
        <v>5000</v>
      </c>
      <c r="AK763" s="17">
        <v>0.75</v>
      </c>
      <c r="AL763" s="17">
        <v>0.25</v>
      </c>
      <c r="AM763" s="17">
        <v>0</v>
      </c>
      <c r="AN763" s="17">
        <v>0</v>
      </c>
      <c r="AO763" s="17">
        <v>0</v>
      </c>
      <c r="AP763" s="17">
        <v>0</v>
      </c>
      <c r="AQ763" s="17">
        <v>0</v>
      </c>
      <c r="AR763" s="17">
        <v>0</v>
      </c>
      <c r="AS763" s="17">
        <v>0</v>
      </c>
      <c r="AT763" s="17">
        <v>0</v>
      </c>
      <c r="AU763" s="16">
        <v>100</v>
      </c>
      <c r="AV763" s="16">
        <v>100</v>
      </c>
      <c r="AW763" s="16">
        <v>0</v>
      </c>
      <c r="AX763" s="16">
        <v>0</v>
      </c>
      <c r="AY763" s="16">
        <v>0</v>
      </c>
      <c r="AZ763" s="16">
        <v>100</v>
      </c>
      <c r="BA763" s="16">
        <v>100</v>
      </c>
      <c r="BB763" s="16">
        <v>0</v>
      </c>
      <c r="BC763" s="16">
        <v>0</v>
      </c>
      <c r="BD763" s="16">
        <v>0</v>
      </c>
      <c r="BE763" s="16">
        <v>100</v>
      </c>
      <c r="BF763" s="16">
        <v>100</v>
      </c>
      <c r="BG763" s="16">
        <v>100</v>
      </c>
      <c r="BH763" s="16">
        <v>0</v>
      </c>
      <c r="BI763" s="16">
        <v>0</v>
      </c>
      <c r="BJ763" s="16">
        <v>0</v>
      </c>
      <c r="BK763" s="16">
        <v>0</v>
      </c>
      <c r="BL763" s="16">
        <v>100</v>
      </c>
      <c r="BM763" s="16">
        <v>100</v>
      </c>
      <c r="BN763" s="16">
        <v>4</v>
      </c>
      <c r="BO763" s="16" t="s">
        <v>96</v>
      </c>
      <c r="BP763" s="16" t="s">
        <v>96</v>
      </c>
      <c r="BQ763" s="16">
        <v>4</v>
      </c>
      <c r="BR763" s="14" t="s">
        <v>96</v>
      </c>
      <c r="BS763" s="14" t="s">
        <v>97</v>
      </c>
      <c r="BT763" s="14" t="s">
        <v>97</v>
      </c>
      <c r="BU763" s="14" t="s">
        <v>96</v>
      </c>
      <c r="BV763" s="14" t="s">
        <v>96</v>
      </c>
      <c r="BW763" s="16">
        <v>0</v>
      </c>
      <c r="BX763" s="16">
        <v>5</v>
      </c>
      <c r="BY763" s="16">
        <v>5</v>
      </c>
      <c r="BZ763" s="16">
        <v>5</v>
      </c>
      <c r="CA763" s="16">
        <v>5</v>
      </c>
      <c r="CB763" s="14" t="s">
        <v>98</v>
      </c>
      <c r="CC763" s="14" t="s">
        <v>96</v>
      </c>
      <c r="CD763" s="14" t="s">
        <v>96</v>
      </c>
      <c r="CE763" s="14" t="s">
        <v>96</v>
      </c>
      <c r="CF763" s="14" t="s">
        <v>96</v>
      </c>
      <c r="CG763" s="14" t="s">
        <v>96</v>
      </c>
      <c r="CH763" s="14" t="s">
        <v>96</v>
      </c>
      <c r="CI763" s="14" t="s">
        <v>96</v>
      </c>
      <c r="CJ763" s="16">
        <v>5</v>
      </c>
      <c r="CK763" s="16">
        <v>5</v>
      </c>
      <c r="CL763" s="16">
        <v>5</v>
      </c>
      <c r="CM763" s="16">
        <v>0</v>
      </c>
      <c r="CN763" s="16">
        <v>7</v>
      </c>
      <c r="CO763" s="16">
        <v>0</v>
      </c>
    </row>
    <row r="764" spans="1:404" x14ac:dyDescent="0.3">
      <c r="A764" s="13" t="s">
        <v>1003</v>
      </c>
      <c r="B764" s="13" t="s">
        <v>1086</v>
      </c>
      <c r="C764" s="13" t="s">
        <v>1086</v>
      </c>
      <c r="D764" s="13" t="s">
        <v>1096</v>
      </c>
      <c r="E764" s="14" t="s">
        <v>95</v>
      </c>
      <c r="F764" s="16">
        <v>587</v>
      </c>
      <c r="G764" s="5">
        <v>130</v>
      </c>
      <c r="H764" s="16">
        <v>19</v>
      </c>
      <c r="I764" s="16">
        <v>102</v>
      </c>
      <c r="J764" s="16">
        <v>28</v>
      </c>
      <c r="K764" s="16">
        <v>0</v>
      </c>
      <c r="L764" s="16">
        <v>0</v>
      </c>
      <c r="M764" s="16">
        <v>0</v>
      </c>
      <c r="N764" s="16">
        <v>0</v>
      </c>
      <c r="O764" s="16">
        <v>0</v>
      </c>
      <c r="P764" s="16">
        <v>0</v>
      </c>
      <c r="Q764" s="16">
        <v>190</v>
      </c>
      <c r="R764" s="16">
        <v>397</v>
      </c>
      <c r="S764" s="16">
        <v>0</v>
      </c>
      <c r="T764" s="16">
        <v>0</v>
      </c>
      <c r="U764" s="16">
        <v>0</v>
      </c>
      <c r="V764" s="16">
        <v>0</v>
      </c>
      <c r="W764" s="16">
        <v>0</v>
      </c>
      <c r="X764" s="16">
        <v>0</v>
      </c>
      <c r="Y764" s="16">
        <v>1</v>
      </c>
      <c r="Z764" s="16">
        <v>4</v>
      </c>
      <c r="AA764" s="14" t="s">
        <v>96</v>
      </c>
      <c r="AB764" s="14" t="s">
        <v>96</v>
      </c>
      <c r="AC764" s="15"/>
      <c r="AD764" s="15"/>
      <c r="AE764" s="15"/>
      <c r="AF764" s="15"/>
      <c r="AG764" s="15"/>
      <c r="AH764" s="15"/>
      <c r="AI764" s="14" t="s">
        <v>96</v>
      </c>
      <c r="AJ764" s="16"/>
      <c r="AK764" s="17">
        <v>0.8</v>
      </c>
      <c r="AL764" s="17">
        <v>0.2</v>
      </c>
      <c r="AM764" s="17">
        <v>0</v>
      </c>
      <c r="AN764" s="17">
        <v>0</v>
      </c>
      <c r="AO764" s="17">
        <v>0</v>
      </c>
      <c r="AP764" s="17">
        <v>0</v>
      </c>
      <c r="AQ764" s="17">
        <v>0</v>
      </c>
      <c r="AR764" s="17">
        <v>0</v>
      </c>
      <c r="AS764" s="17">
        <v>0</v>
      </c>
      <c r="AT764" s="17">
        <v>0</v>
      </c>
      <c r="AU764" s="16">
        <v>100</v>
      </c>
      <c r="AV764" s="16">
        <v>100</v>
      </c>
      <c r="AW764" s="16">
        <v>0</v>
      </c>
      <c r="AX764" s="16">
        <v>0</v>
      </c>
      <c r="AY764" s="16">
        <v>0</v>
      </c>
      <c r="AZ764" s="16">
        <v>100</v>
      </c>
      <c r="BA764" s="16">
        <v>100</v>
      </c>
      <c r="BB764" s="16">
        <v>0</v>
      </c>
      <c r="BC764" s="16">
        <v>0</v>
      </c>
      <c r="BD764" s="16">
        <v>0</v>
      </c>
      <c r="BE764" s="16">
        <v>100</v>
      </c>
      <c r="BF764" s="16">
        <v>100</v>
      </c>
      <c r="BG764" s="16">
        <v>100</v>
      </c>
      <c r="BH764" s="16">
        <v>0</v>
      </c>
      <c r="BI764" s="16">
        <v>0</v>
      </c>
      <c r="BJ764" s="16">
        <v>0</v>
      </c>
      <c r="BK764" s="16">
        <v>0</v>
      </c>
      <c r="BL764" s="16">
        <v>100</v>
      </c>
      <c r="BM764" s="16">
        <v>100</v>
      </c>
      <c r="BN764" s="16">
        <v>4</v>
      </c>
      <c r="BO764" s="16" t="s">
        <v>96</v>
      </c>
      <c r="BP764" s="16" t="s">
        <v>96</v>
      </c>
      <c r="BQ764" s="16">
        <v>4</v>
      </c>
      <c r="BR764" s="14" t="s">
        <v>96</v>
      </c>
      <c r="BS764" s="14" t="s">
        <v>97</v>
      </c>
      <c r="BT764" s="14" t="s">
        <v>97</v>
      </c>
      <c r="BU764" s="14" t="s">
        <v>97</v>
      </c>
      <c r="BV764" s="14" t="s">
        <v>97</v>
      </c>
      <c r="BW764" s="16">
        <v>0</v>
      </c>
      <c r="BX764" s="16">
        <v>1</v>
      </c>
      <c r="BY764" s="16">
        <v>1</v>
      </c>
      <c r="BZ764" s="16">
        <v>1</v>
      </c>
      <c r="CA764" s="16">
        <v>1</v>
      </c>
      <c r="CB764" s="14" t="s">
        <v>98</v>
      </c>
      <c r="CC764" s="14" t="s">
        <v>98</v>
      </c>
      <c r="CD764" s="14" t="s">
        <v>98</v>
      </c>
      <c r="CE764" s="14" t="s">
        <v>98</v>
      </c>
      <c r="CF764" s="14" t="s">
        <v>98</v>
      </c>
      <c r="CG764" s="14" t="s">
        <v>96</v>
      </c>
      <c r="CH764" s="14" t="s">
        <v>96</v>
      </c>
      <c r="CI764" s="14" t="s">
        <v>96</v>
      </c>
      <c r="CJ764" s="16">
        <v>0</v>
      </c>
      <c r="CK764" s="16">
        <v>0</v>
      </c>
      <c r="CL764" s="16">
        <v>0</v>
      </c>
      <c r="CM764" s="16">
        <v>0</v>
      </c>
      <c r="CN764" s="16">
        <v>12</v>
      </c>
      <c r="CO764" s="16">
        <v>0</v>
      </c>
    </row>
    <row r="765" spans="1:404" x14ac:dyDescent="0.3">
      <c r="A765" s="13" t="s">
        <v>1003</v>
      </c>
      <c r="B765" s="13" t="s">
        <v>1086</v>
      </c>
      <c r="C765" s="13" t="s">
        <v>1086</v>
      </c>
      <c r="D765" s="13" t="s">
        <v>1061</v>
      </c>
      <c r="E765" s="14" t="s">
        <v>95</v>
      </c>
      <c r="F765" s="16">
        <v>226</v>
      </c>
      <c r="G765" s="5">
        <v>40</v>
      </c>
      <c r="H765" s="16">
        <v>0</v>
      </c>
      <c r="I765" s="16">
        <v>0</v>
      </c>
      <c r="J765" s="16">
        <v>40</v>
      </c>
      <c r="K765" s="16">
        <v>0</v>
      </c>
      <c r="L765" s="16">
        <v>0</v>
      </c>
      <c r="M765" s="16">
        <v>0</v>
      </c>
      <c r="N765" s="16">
        <v>0</v>
      </c>
      <c r="O765" s="16">
        <v>0</v>
      </c>
      <c r="P765" s="16">
        <v>0</v>
      </c>
      <c r="Q765" s="16">
        <v>0</v>
      </c>
      <c r="R765" s="16">
        <v>226</v>
      </c>
      <c r="S765" s="16">
        <v>0</v>
      </c>
      <c r="T765" s="16">
        <v>0</v>
      </c>
      <c r="U765" s="16">
        <v>0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4" t="s">
        <v>96</v>
      </c>
      <c r="AB765" s="14" t="s">
        <v>96</v>
      </c>
      <c r="AC765" s="15"/>
      <c r="AD765" s="15"/>
      <c r="AE765" s="15"/>
      <c r="AF765" s="15"/>
      <c r="AG765" s="15"/>
      <c r="AH765" s="15"/>
      <c r="AI765" s="14" t="s">
        <v>96</v>
      </c>
      <c r="AJ765" s="16"/>
      <c r="AK765" s="17">
        <v>1</v>
      </c>
      <c r="AL765" s="17">
        <v>0</v>
      </c>
      <c r="AM765" s="17">
        <v>0</v>
      </c>
      <c r="AN765" s="17">
        <v>0</v>
      </c>
      <c r="AO765" s="17">
        <v>0</v>
      </c>
      <c r="AP765" s="17">
        <v>0</v>
      </c>
      <c r="AQ765" s="17">
        <v>0</v>
      </c>
      <c r="AR765" s="17">
        <v>0</v>
      </c>
      <c r="AS765" s="17">
        <v>0</v>
      </c>
      <c r="AT765" s="17">
        <v>0</v>
      </c>
      <c r="AU765" s="16">
        <v>100</v>
      </c>
      <c r="AV765" s="16">
        <v>100</v>
      </c>
      <c r="AW765" s="16">
        <v>0</v>
      </c>
      <c r="AX765" s="16">
        <v>0</v>
      </c>
      <c r="AY765" s="16">
        <v>0</v>
      </c>
      <c r="AZ765" s="16">
        <v>100</v>
      </c>
      <c r="BA765" s="16">
        <v>100</v>
      </c>
      <c r="BB765" s="16">
        <v>0</v>
      </c>
      <c r="BC765" s="16">
        <v>0</v>
      </c>
      <c r="BD765" s="16">
        <v>0</v>
      </c>
      <c r="BE765" s="16">
        <v>100</v>
      </c>
      <c r="BF765" s="16">
        <v>100</v>
      </c>
      <c r="BG765" s="16">
        <v>100</v>
      </c>
      <c r="BH765" s="16">
        <v>0</v>
      </c>
      <c r="BI765" s="16">
        <v>0</v>
      </c>
      <c r="BJ765" s="16">
        <v>0</v>
      </c>
      <c r="BK765" s="16">
        <v>0</v>
      </c>
      <c r="BL765" s="16">
        <v>100</v>
      </c>
      <c r="BM765" s="16">
        <v>100</v>
      </c>
      <c r="BN765" s="16">
        <v>4</v>
      </c>
      <c r="BO765" s="16" t="s">
        <v>96</v>
      </c>
      <c r="BP765" s="16" t="s">
        <v>96</v>
      </c>
      <c r="BQ765" s="16">
        <v>4</v>
      </c>
      <c r="BR765" s="14" t="s">
        <v>96</v>
      </c>
      <c r="BS765" s="14" t="s">
        <v>97</v>
      </c>
      <c r="BT765" s="14" t="s">
        <v>97</v>
      </c>
      <c r="BU765" s="14" t="s">
        <v>97</v>
      </c>
      <c r="BV765" s="14" t="s">
        <v>97</v>
      </c>
      <c r="BW765" s="16">
        <v>0</v>
      </c>
      <c r="BX765" s="16">
        <v>1</v>
      </c>
      <c r="BY765" s="16">
        <v>1</v>
      </c>
      <c r="BZ765" s="16">
        <v>1</v>
      </c>
      <c r="CA765" s="16">
        <v>1</v>
      </c>
      <c r="CB765" s="14" t="s">
        <v>98</v>
      </c>
      <c r="CC765" s="14" t="s">
        <v>98</v>
      </c>
      <c r="CD765" s="14" t="s">
        <v>98</v>
      </c>
      <c r="CE765" s="14" t="s">
        <v>98</v>
      </c>
      <c r="CF765" s="14" t="s">
        <v>98</v>
      </c>
      <c r="CG765" s="14" t="s">
        <v>96</v>
      </c>
      <c r="CH765" s="14" t="s">
        <v>96</v>
      </c>
      <c r="CI765" s="14" t="s">
        <v>96</v>
      </c>
      <c r="CJ765" s="16">
        <v>0</v>
      </c>
      <c r="CK765" s="16">
        <v>0</v>
      </c>
      <c r="CL765" s="16">
        <v>0</v>
      </c>
      <c r="CM765" s="16">
        <v>0</v>
      </c>
      <c r="CN765" s="16">
        <v>12</v>
      </c>
      <c r="CO765" s="16">
        <v>0</v>
      </c>
    </row>
    <row r="766" spans="1:404" x14ac:dyDescent="0.3">
      <c r="A766" s="13" t="s">
        <v>1003</v>
      </c>
      <c r="B766" s="13" t="s">
        <v>1086</v>
      </c>
      <c r="C766" s="13" t="s">
        <v>1097</v>
      </c>
      <c r="D766" s="13" t="s">
        <v>329</v>
      </c>
      <c r="E766" s="14" t="s">
        <v>104</v>
      </c>
      <c r="F766" s="16">
        <v>30</v>
      </c>
      <c r="G766" s="5">
        <v>1</v>
      </c>
      <c r="H766" s="16">
        <v>0</v>
      </c>
      <c r="I766" s="16">
        <v>0</v>
      </c>
      <c r="J766" s="16">
        <v>1</v>
      </c>
      <c r="K766" s="16">
        <v>0</v>
      </c>
      <c r="L766" s="16">
        <v>0</v>
      </c>
      <c r="M766" s="16">
        <v>0</v>
      </c>
      <c r="N766" s="16">
        <v>0</v>
      </c>
      <c r="O766" s="16">
        <v>0</v>
      </c>
      <c r="P766" s="16">
        <v>0</v>
      </c>
      <c r="Q766" s="16">
        <v>0</v>
      </c>
      <c r="R766" s="16">
        <v>30</v>
      </c>
      <c r="S766" s="16">
        <v>0</v>
      </c>
      <c r="T766" s="16">
        <v>0</v>
      </c>
      <c r="U766" s="16">
        <v>0</v>
      </c>
      <c r="V766" s="16">
        <v>0</v>
      </c>
      <c r="W766" s="16">
        <v>0</v>
      </c>
      <c r="X766" s="16">
        <v>0</v>
      </c>
      <c r="Y766" s="16">
        <v>0</v>
      </c>
      <c r="Z766" s="14">
        <v>0</v>
      </c>
      <c r="AA766" s="14" t="s">
        <v>96</v>
      </c>
      <c r="AB766" s="14" t="s">
        <v>97</v>
      </c>
      <c r="AC766" s="15"/>
      <c r="AD766" s="14" t="s">
        <v>96</v>
      </c>
      <c r="AE766" s="19" t="s">
        <v>96</v>
      </c>
      <c r="AF766" s="15"/>
      <c r="AG766" s="15"/>
      <c r="AH766" s="15"/>
      <c r="AI766" s="15"/>
      <c r="AJ766" s="16">
        <v>2500</v>
      </c>
      <c r="AK766" s="17">
        <v>1</v>
      </c>
      <c r="AL766" s="17">
        <v>0</v>
      </c>
      <c r="AM766" s="17">
        <v>0</v>
      </c>
      <c r="AN766" s="17">
        <v>0</v>
      </c>
      <c r="AO766" s="17">
        <v>0</v>
      </c>
      <c r="AP766" s="17">
        <v>0</v>
      </c>
      <c r="AQ766" s="17">
        <v>0</v>
      </c>
      <c r="AR766" s="17">
        <v>0</v>
      </c>
      <c r="AS766" s="17">
        <v>0</v>
      </c>
      <c r="AT766" s="17">
        <v>0</v>
      </c>
      <c r="AU766" s="16">
        <v>0</v>
      </c>
      <c r="AV766" s="16">
        <v>0</v>
      </c>
      <c r="AW766" s="16">
        <v>100</v>
      </c>
      <c r="AX766" s="16">
        <v>0</v>
      </c>
      <c r="AY766" s="16">
        <v>0</v>
      </c>
      <c r="AZ766" s="16">
        <v>0</v>
      </c>
      <c r="BA766" s="16">
        <v>0</v>
      </c>
      <c r="BB766" s="16">
        <v>0</v>
      </c>
      <c r="BC766" s="16">
        <v>0</v>
      </c>
      <c r="BD766" s="16">
        <v>100</v>
      </c>
      <c r="BE766" s="16">
        <v>100</v>
      </c>
      <c r="BF766" s="16">
        <v>100</v>
      </c>
      <c r="BG766" s="16">
        <v>0</v>
      </c>
      <c r="BH766" s="16">
        <v>0</v>
      </c>
      <c r="BI766" s="16">
        <v>0</v>
      </c>
      <c r="BJ766" s="16">
        <v>0</v>
      </c>
      <c r="BK766" s="16">
        <v>0</v>
      </c>
      <c r="BL766" s="16">
        <v>100</v>
      </c>
      <c r="BM766" s="16">
        <v>0</v>
      </c>
      <c r="BN766" s="5" t="s">
        <v>98</v>
      </c>
      <c r="BO766" s="16" t="s">
        <v>97</v>
      </c>
      <c r="BP766" s="16" t="s">
        <v>97</v>
      </c>
      <c r="BQ766" s="5" t="s">
        <v>98</v>
      </c>
      <c r="BR766" s="14" t="s">
        <v>97</v>
      </c>
      <c r="BS766" s="14" t="s">
        <v>97</v>
      </c>
      <c r="BT766" s="14" t="s">
        <v>97</v>
      </c>
      <c r="BU766" s="14" t="s">
        <v>97</v>
      </c>
      <c r="BV766" s="14" t="s">
        <v>96</v>
      </c>
      <c r="BW766" s="16">
        <v>2.5</v>
      </c>
      <c r="BX766" s="16">
        <v>2.5</v>
      </c>
      <c r="BY766" s="16">
        <v>2.5</v>
      </c>
      <c r="BZ766" s="16">
        <v>16</v>
      </c>
      <c r="CA766" s="16">
        <v>16</v>
      </c>
      <c r="CB766" s="14" t="s">
        <v>96</v>
      </c>
      <c r="CC766" s="14" t="s">
        <v>96</v>
      </c>
      <c r="CD766" s="14" t="s">
        <v>96</v>
      </c>
      <c r="CE766" s="14" t="s">
        <v>96</v>
      </c>
      <c r="CF766" s="14" t="s">
        <v>96</v>
      </c>
      <c r="CG766" s="15" t="s">
        <v>97</v>
      </c>
      <c r="CH766" s="14" t="s">
        <v>97</v>
      </c>
      <c r="CI766" s="14" t="s">
        <v>97</v>
      </c>
      <c r="CJ766" s="16">
        <v>2.5</v>
      </c>
      <c r="CK766" s="16">
        <v>2.5</v>
      </c>
      <c r="CL766" s="16">
        <v>17.5</v>
      </c>
      <c r="CM766" s="16">
        <v>0.1</v>
      </c>
      <c r="CN766" s="16">
        <v>6.5</v>
      </c>
      <c r="CO766" s="16">
        <v>2.5</v>
      </c>
      <c r="ON766" s="37"/>
    </row>
    <row r="767" spans="1:404" x14ac:dyDescent="0.3">
      <c r="A767" s="13" t="s">
        <v>1003</v>
      </c>
      <c r="B767" s="13" t="s">
        <v>1086</v>
      </c>
      <c r="C767" s="13" t="s">
        <v>1097</v>
      </c>
      <c r="D767" s="13" t="s">
        <v>1098</v>
      </c>
      <c r="E767" s="14" t="s">
        <v>104</v>
      </c>
      <c r="F767" s="24">
        <v>225</v>
      </c>
      <c r="G767" s="5">
        <v>37</v>
      </c>
      <c r="H767" s="16">
        <v>8</v>
      </c>
      <c r="I767" s="16">
        <v>37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>
        <v>0</v>
      </c>
      <c r="P767" s="16">
        <v>0</v>
      </c>
      <c r="Q767" s="16">
        <v>225</v>
      </c>
      <c r="R767" s="16">
        <v>0</v>
      </c>
      <c r="S767" s="16">
        <v>0</v>
      </c>
      <c r="T767" s="16">
        <v>0</v>
      </c>
      <c r="U767" s="16">
        <v>0</v>
      </c>
      <c r="V767" s="16">
        <v>0</v>
      </c>
      <c r="W767" s="16">
        <v>0</v>
      </c>
      <c r="X767" s="16">
        <v>0</v>
      </c>
      <c r="Y767" s="16">
        <v>37</v>
      </c>
      <c r="Z767" s="16">
        <v>225</v>
      </c>
      <c r="AA767" s="14" t="s">
        <v>96</v>
      </c>
      <c r="AB767" s="14" t="s">
        <v>96</v>
      </c>
      <c r="AC767" s="15"/>
      <c r="AD767" s="14" t="s">
        <v>96</v>
      </c>
      <c r="AE767" s="19" t="s">
        <v>96</v>
      </c>
      <c r="AF767" s="15"/>
      <c r="AG767" s="15"/>
      <c r="AH767" s="15"/>
      <c r="AI767" s="15"/>
      <c r="AJ767" s="16">
        <v>2000</v>
      </c>
      <c r="AK767" s="17">
        <v>0</v>
      </c>
      <c r="AL767" s="17">
        <v>0</v>
      </c>
      <c r="AM767" s="17">
        <v>0</v>
      </c>
      <c r="AN767" s="17">
        <v>0</v>
      </c>
      <c r="AO767" s="17">
        <v>1</v>
      </c>
      <c r="AP767" s="17">
        <v>0</v>
      </c>
      <c r="AQ767" s="17">
        <v>0</v>
      </c>
      <c r="AR767" s="17">
        <v>0</v>
      </c>
      <c r="AS767" s="17">
        <v>0</v>
      </c>
      <c r="AT767" s="17">
        <v>0</v>
      </c>
      <c r="AU767" s="16">
        <v>100</v>
      </c>
      <c r="AV767" s="16">
        <v>100</v>
      </c>
      <c r="AW767" s="16">
        <v>0</v>
      </c>
      <c r="AX767" s="16">
        <v>0</v>
      </c>
      <c r="AY767" s="16">
        <v>0</v>
      </c>
      <c r="AZ767" s="16">
        <v>100</v>
      </c>
      <c r="BA767" s="16">
        <v>100</v>
      </c>
      <c r="BB767" s="16">
        <v>0</v>
      </c>
      <c r="BC767" s="16">
        <v>0</v>
      </c>
      <c r="BD767" s="16">
        <v>0</v>
      </c>
      <c r="BE767" s="16">
        <v>100</v>
      </c>
      <c r="BF767" s="16">
        <v>100</v>
      </c>
      <c r="BG767" s="16">
        <v>100</v>
      </c>
      <c r="BH767" s="16">
        <v>0</v>
      </c>
      <c r="BI767" s="16">
        <v>0</v>
      </c>
      <c r="BJ767" s="16">
        <v>0</v>
      </c>
      <c r="BK767" s="16">
        <v>0</v>
      </c>
      <c r="BL767" s="16">
        <v>100</v>
      </c>
      <c r="BM767" s="16">
        <v>100</v>
      </c>
      <c r="BN767" s="16">
        <v>2</v>
      </c>
      <c r="BO767" s="16" t="s">
        <v>97</v>
      </c>
      <c r="BP767" s="16" t="s">
        <v>97</v>
      </c>
      <c r="BQ767" s="5" t="s">
        <v>98</v>
      </c>
      <c r="BR767" s="14" t="s">
        <v>97</v>
      </c>
      <c r="BS767" s="14" t="s">
        <v>97</v>
      </c>
      <c r="BT767" s="14" t="s">
        <v>97</v>
      </c>
      <c r="BU767" s="14" t="s">
        <v>97</v>
      </c>
      <c r="BV767" s="14" t="s">
        <v>96</v>
      </c>
      <c r="BW767" s="16">
        <v>2</v>
      </c>
      <c r="BX767" s="16">
        <v>2</v>
      </c>
      <c r="BY767" s="16">
        <v>2</v>
      </c>
      <c r="BZ767" s="16">
        <v>15</v>
      </c>
      <c r="CA767" s="16">
        <v>15</v>
      </c>
      <c r="CB767" s="14" t="s">
        <v>96</v>
      </c>
      <c r="CC767" s="14" t="s">
        <v>96</v>
      </c>
      <c r="CD767" s="14" t="s">
        <v>96</v>
      </c>
      <c r="CE767" s="14" t="s">
        <v>96</v>
      </c>
      <c r="CF767" s="14" t="s">
        <v>96</v>
      </c>
      <c r="CG767" s="15" t="s">
        <v>97</v>
      </c>
      <c r="CH767" s="14" t="s">
        <v>96</v>
      </c>
      <c r="CI767" s="14" t="s">
        <v>97</v>
      </c>
      <c r="CJ767" s="16">
        <v>2</v>
      </c>
      <c r="CK767" s="16">
        <v>2</v>
      </c>
      <c r="CL767" s="16">
        <v>17</v>
      </c>
      <c r="CM767" s="16">
        <v>0.3</v>
      </c>
      <c r="CN767" s="16">
        <v>7</v>
      </c>
      <c r="CO767" s="16">
        <v>2</v>
      </c>
    </row>
    <row r="768" spans="1:404" x14ac:dyDescent="0.3">
      <c r="A768" s="13" t="s">
        <v>1003</v>
      </c>
      <c r="B768" s="13" t="s">
        <v>1086</v>
      </c>
      <c r="C768" s="13" t="s">
        <v>1099</v>
      </c>
      <c r="D768" s="13" t="s">
        <v>1100</v>
      </c>
      <c r="E768" s="14" t="s">
        <v>102</v>
      </c>
      <c r="F768" s="24">
        <v>293</v>
      </c>
      <c r="G768" s="5">
        <v>67</v>
      </c>
      <c r="H768" s="24">
        <v>4</v>
      </c>
      <c r="I768" s="16">
        <v>27</v>
      </c>
      <c r="J768" s="16">
        <v>37</v>
      </c>
      <c r="K768" s="16">
        <v>3</v>
      </c>
      <c r="L768" s="16">
        <v>0</v>
      </c>
      <c r="M768" s="16">
        <v>0</v>
      </c>
      <c r="N768" s="16">
        <v>0</v>
      </c>
      <c r="O768" s="16">
        <v>0</v>
      </c>
      <c r="P768" s="16">
        <v>0</v>
      </c>
      <c r="Q768" s="16">
        <v>108</v>
      </c>
      <c r="R768" s="16">
        <v>165</v>
      </c>
      <c r="S768" s="16">
        <v>20</v>
      </c>
      <c r="T768" s="16">
        <v>0</v>
      </c>
      <c r="U768" s="16">
        <v>0</v>
      </c>
      <c r="V768" s="16">
        <v>0</v>
      </c>
      <c r="W768" s="16">
        <v>0</v>
      </c>
      <c r="X768" s="16">
        <v>0</v>
      </c>
      <c r="Y768" s="16">
        <v>0</v>
      </c>
      <c r="Z768" s="14">
        <v>0</v>
      </c>
      <c r="AA768" s="14" t="s">
        <v>96</v>
      </c>
      <c r="AB768" s="14" t="s">
        <v>97</v>
      </c>
      <c r="AC768" s="15"/>
      <c r="AD768" s="15"/>
      <c r="AE768" s="15"/>
      <c r="AF768" s="15"/>
      <c r="AG768" s="15"/>
      <c r="AH768" s="15"/>
      <c r="AI768" s="14" t="s">
        <v>96</v>
      </c>
      <c r="AJ768" s="16"/>
      <c r="AK768" s="17">
        <v>0.9</v>
      </c>
      <c r="AL768" s="17">
        <v>0</v>
      </c>
      <c r="AM768" s="17">
        <v>0.1</v>
      </c>
      <c r="AN768" s="17">
        <v>0</v>
      </c>
      <c r="AO768" s="17">
        <v>0</v>
      </c>
      <c r="AP768" s="17">
        <v>0</v>
      </c>
      <c r="AQ768" s="17">
        <v>0</v>
      </c>
      <c r="AR768" s="17">
        <v>0</v>
      </c>
      <c r="AS768" s="17">
        <v>0</v>
      </c>
      <c r="AT768" s="17">
        <v>0</v>
      </c>
      <c r="AU768" s="16">
        <v>100</v>
      </c>
      <c r="AV768" s="16">
        <v>100</v>
      </c>
      <c r="AW768" s="16">
        <v>0</v>
      </c>
      <c r="AX768" s="16">
        <v>0</v>
      </c>
      <c r="AY768" s="16">
        <v>0</v>
      </c>
      <c r="AZ768" s="16">
        <v>100</v>
      </c>
      <c r="BA768" s="16">
        <v>100</v>
      </c>
      <c r="BB768" s="16">
        <v>0</v>
      </c>
      <c r="BC768" s="16">
        <v>0</v>
      </c>
      <c r="BD768" s="16">
        <v>0</v>
      </c>
      <c r="BE768" s="16">
        <v>100</v>
      </c>
      <c r="BF768" s="16">
        <v>100</v>
      </c>
      <c r="BG768" s="16">
        <v>100</v>
      </c>
      <c r="BH768" s="16">
        <v>100</v>
      </c>
      <c r="BI768" s="16">
        <v>0</v>
      </c>
      <c r="BJ768" s="16">
        <v>0</v>
      </c>
      <c r="BK768" s="16">
        <v>0</v>
      </c>
      <c r="BL768" s="16">
        <v>100</v>
      </c>
      <c r="BM768" s="16">
        <v>100</v>
      </c>
      <c r="BN768" s="16">
        <v>2</v>
      </c>
      <c r="BO768" s="16" t="s">
        <v>96</v>
      </c>
      <c r="BP768" s="16" t="s">
        <v>97</v>
      </c>
      <c r="BQ768" s="5" t="s">
        <v>98</v>
      </c>
      <c r="BR768" s="14" t="s">
        <v>96</v>
      </c>
      <c r="BS768" s="14" t="s">
        <v>97</v>
      </c>
      <c r="BT768" s="14" t="s">
        <v>97</v>
      </c>
      <c r="BU768" s="14" t="s">
        <v>97</v>
      </c>
      <c r="BV768" s="14" t="s">
        <v>97</v>
      </c>
      <c r="BW768" s="16">
        <v>0</v>
      </c>
      <c r="BX768" s="16">
        <v>0</v>
      </c>
      <c r="BY768" s="16">
        <v>0</v>
      </c>
      <c r="BZ768" s="16">
        <v>7</v>
      </c>
      <c r="CA768" s="16">
        <v>7</v>
      </c>
      <c r="CB768" s="14" t="s">
        <v>98</v>
      </c>
      <c r="CC768" s="14" t="s">
        <v>98</v>
      </c>
      <c r="CD768" s="14" t="s">
        <v>98</v>
      </c>
      <c r="CE768" s="14" t="s">
        <v>96</v>
      </c>
      <c r="CF768" s="14" t="s">
        <v>96</v>
      </c>
      <c r="CG768" s="14" t="s">
        <v>97</v>
      </c>
      <c r="CH768" s="14" t="s">
        <v>97</v>
      </c>
      <c r="CI768" s="14" t="s">
        <v>97</v>
      </c>
      <c r="CJ768" s="16">
        <v>7</v>
      </c>
      <c r="CK768" s="16">
        <v>7</v>
      </c>
      <c r="CL768" s="16">
        <v>7</v>
      </c>
      <c r="CM768" s="16">
        <v>0</v>
      </c>
      <c r="CN768" s="16">
        <v>14</v>
      </c>
      <c r="CO768" s="16">
        <v>0</v>
      </c>
    </row>
    <row r="769" spans="1:403" x14ac:dyDescent="0.3">
      <c r="A769" s="13" t="s">
        <v>1003</v>
      </c>
      <c r="B769" s="13" t="s">
        <v>1086</v>
      </c>
      <c r="C769" s="13" t="s">
        <v>1101</v>
      </c>
      <c r="D769" s="13" t="s">
        <v>1102</v>
      </c>
      <c r="E769" s="14" t="s">
        <v>95</v>
      </c>
      <c r="F769" s="16">
        <v>711</v>
      </c>
      <c r="G769" s="5">
        <v>148</v>
      </c>
      <c r="H769" s="16">
        <v>2</v>
      </c>
      <c r="I769" s="16">
        <v>36</v>
      </c>
      <c r="J769" s="16">
        <v>102</v>
      </c>
      <c r="K769" s="16">
        <v>10</v>
      </c>
      <c r="L769" s="16">
        <v>0</v>
      </c>
      <c r="M769" s="16">
        <v>0</v>
      </c>
      <c r="N769" s="16">
        <v>0</v>
      </c>
      <c r="O769" s="16">
        <v>0</v>
      </c>
      <c r="P769" s="16">
        <v>0</v>
      </c>
      <c r="Q769" s="16">
        <v>166</v>
      </c>
      <c r="R769" s="16">
        <v>545</v>
      </c>
      <c r="S769" s="16">
        <v>0</v>
      </c>
      <c r="T769" s="16">
        <v>0</v>
      </c>
      <c r="U769" s="16">
        <v>0</v>
      </c>
      <c r="V769" s="16">
        <v>0</v>
      </c>
      <c r="W769" s="16">
        <v>0</v>
      </c>
      <c r="X769" s="16">
        <v>0</v>
      </c>
      <c r="Y769" s="16">
        <v>36</v>
      </c>
      <c r="Z769" s="16">
        <v>166</v>
      </c>
      <c r="AA769" s="14" t="s">
        <v>96</v>
      </c>
      <c r="AB769" s="14" t="s">
        <v>97</v>
      </c>
      <c r="AC769" s="15"/>
      <c r="AD769" s="15"/>
      <c r="AE769" s="15"/>
      <c r="AF769" s="15"/>
      <c r="AG769" s="15"/>
      <c r="AH769" s="15"/>
      <c r="AI769" s="14" t="s">
        <v>96</v>
      </c>
      <c r="AJ769" s="16"/>
      <c r="AK769" s="17">
        <v>0.95</v>
      </c>
      <c r="AL769" s="17">
        <v>0.05</v>
      </c>
      <c r="AM769" s="17">
        <v>0</v>
      </c>
      <c r="AN769" s="17">
        <v>0</v>
      </c>
      <c r="AO769" s="17">
        <v>0</v>
      </c>
      <c r="AP769" s="17">
        <v>0</v>
      </c>
      <c r="AQ769" s="17">
        <v>0</v>
      </c>
      <c r="AR769" s="17">
        <v>0</v>
      </c>
      <c r="AS769" s="17">
        <v>0</v>
      </c>
      <c r="AT769" s="17">
        <v>0</v>
      </c>
      <c r="AU769" s="16">
        <v>100</v>
      </c>
      <c r="AV769" s="16">
        <v>100</v>
      </c>
      <c r="AW769" s="16">
        <v>0</v>
      </c>
      <c r="AX769" s="16">
        <v>0</v>
      </c>
      <c r="AY769" s="16">
        <v>0</v>
      </c>
      <c r="AZ769" s="16">
        <v>80</v>
      </c>
      <c r="BA769" s="16">
        <v>80</v>
      </c>
      <c r="BB769" s="16">
        <v>10</v>
      </c>
      <c r="BC769" s="16">
        <v>0</v>
      </c>
      <c r="BD769" s="16">
        <v>10</v>
      </c>
      <c r="BE769" s="16">
        <v>100</v>
      </c>
      <c r="BF769" s="16">
        <v>100</v>
      </c>
      <c r="BG769" s="16">
        <v>95</v>
      </c>
      <c r="BH769" s="16">
        <v>95</v>
      </c>
      <c r="BI769" s="16">
        <v>50</v>
      </c>
      <c r="BJ769" s="16">
        <v>0</v>
      </c>
      <c r="BK769" s="16">
        <v>50</v>
      </c>
      <c r="BL769" s="16">
        <v>50</v>
      </c>
      <c r="BM769" s="16">
        <v>100</v>
      </c>
      <c r="BN769" s="16">
        <v>2</v>
      </c>
      <c r="BO769" s="16" t="s">
        <v>96</v>
      </c>
      <c r="BP769" s="16" t="s">
        <v>96</v>
      </c>
      <c r="BQ769" s="16">
        <v>2</v>
      </c>
      <c r="BR769" s="14" t="s">
        <v>96</v>
      </c>
      <c r="BS769" s="14" t="s">
        <v>97</v>
      </c>
      <c r="BT769" s="14" t="s">
        <v>97</v>
      </c>
      <c r="BU769" s="14" t="s">
        <v>96</v>
      </c>
      <c r="BV769" s="14" t="s">
        <v>96</v>
      </c>
      <c r="BW769" s="16">
        <v>1</v>
      </c>
      <c r="BX769" s="16">
        <v>1</v>
      </c>
      <c r="BY769" s="16">
        <v>1</v>
      </c>
      <c r="BZ769" s="16">
        <v>0</v>
      </c>
      <c r="CA769" s="16">
        <v>11</v>
      </c>
      <c r="CB769" s="14" t="s">
        <v>98</v>
      </c>
      <c r="CC769" s="14" t="s">
        <v>96</v>
      </c>
      <c r="CD769" s="14" t="s">
        <v>98</v>
      </c>
      <c r="CE769" s="14" t="s">
        <v>96</v>
      </c>
      <c r="CF769" s="14" t="s">
        <v>96</v>
      </c>
      <c r="CG769" s="15" t="s">
        <v>96</v>
      </c>
      <c r="CH769" s="14" t="s">
        <v>96</v>
      </c>
      <c r="CI769" s="15" t="s">
        <v>96</v>
      </c>
      <c r="CJ769" s="16">
        <v>1</v>
      </c>
      <c r="CK769" s="16">
        <v>1</v>
      </c>
      <c r="CL769" s="16">
        <v>12</v>
      </c>
      <c r="CM769" s="16">
        <v>1</v>
      </c>
      <c r="CN769" s="16">
        <v>5</v>
      </c>
      <c r="CO769" s="16">
        <v>0</v>
      </c>
    </row>
    <row r="770" spans="1:403" x14ac:dyDescent="0.3">
      <c r="A770" s="2" t="s">
        <v>1003</v>
      </c>
      <c r="B770" s="2" t="s">
        <v>1103</v>
      </c>
      <c r="C770" s="2" t="s">
        <v>1664</v>
      </c>
      <c r="D770" s="6" t="s">
        <v>1555</v>
      </c>
      <c r="E770" s="6" t="s">
        <v>102</v>
      </c>
      <c r="F770" s="6">
        <v>68</v>
      </c>
      <c r="G770" s="72">
        <f>48*64%</f>
        <v>30.72</v>
      </c>
      <c r="H770" s="6" t="s">
        <v>98</v>
      </c>
      <c r="I770" s="6" t="s">
        <v>98</v>
      </c>
      <c r="J770" s="6" t="s">
        <v>98</v>
      </c>
      <c r="K770" s="6" t="s">
        <v>98</v>
      </c>
      <c r="L770" s="6" t="s">
        <v>98</v>
      </c>
      <c r="M770" s="6" t="s">
        <v>98</v>
      </c>
      <c r="N770" s="6" t="s">
        <v>98</v>
      </c>
      <c r="O770" s="6" t="s">
        <v>98</v>
      </c>
      <c r="P770" s="6" t="s">
        <v>98</v>
      </c>
      <c r="Q770" s="6" t="s">
        <v>98</v>
      </c>
      <c r="R770" s="6" t="s">
        <v>98</v>
      </c>
      <c r="S770" s="6" t="s">
        <v>98</v>
      </c>
      <c r="T770" s="6" t="s">
        <v>98</v>
      </c>
      <c r="U770" s="6" t="s">
        <v>98</v>
      </c>
      <c r="V770" s="6" t="s">
        <v>98</v>
      </c>
      <c r="W770" s="6" t="s">
        <v>98</v>
      </c>
      <c r="X770" s="6" t="s">
        <v>98</v>
      </c>
      <c r="Y770" s="6">
        <v>0</v>
      </c>
      <c r="Z770" s="6">
        <v>0</v>
      </c>
      <c r="AA770" s="6" t="s">
        <v>98</v>
      </c>
      <c r="AB770" s="6" t="s">
        <v>98</v>
      </c>
      <c r="AC770" s="7"/>
      <c r="AD770" s="7"/>
      <c r="AE770" s="7"/>
      <c r="AF770" s="7"/>
      <c r="AG770" s="7"/>
      <c r="AH770" s="7"/>
      <c r="AI770" s="6" t="s">
        <v>96</v>
      </c>
      <c r="AJ770" s="5"/>
      <c r="AK770" s="6" t="s">
        <v>98</v>
      </c>
      <c r="AL770" s="6" t="s">
        <v>98</v>
      </c>
      <c r="AM770" s="6" t="s">
        <v>98</v>
      </c>
      <c r="AN770" s="6" t="s">
        <v>98</v>
      </c>
      <c r="AO770" s="6" t="s">
        <v>98</v>
      </c>
      <c r="AP770" s="6" t="s">
        <v>98</v>
      </c>
      <c r="AQ770" s="6" t="s">
        <v>98</v>
      </c>
      <c r="AR770" s="6" t="s">
        <v>98</v>
      </c>
      <c r="AS770" s="6" t="s">
        <v>98</v>
      </c>
      <c r="AT770" s="6" t="s">
        <v>98</v>
      </c>
      <c r="AU770" s="6">
        <v>0</v>
      </c>
      <c r="AV770" s="6">
        <v>0</v>
      </c>
      <c r="AW770" s="6">
        <v>100</v>
      </c>
      <c r="AX770" s="6">
        <v>0</v>
      </c>
      <c r="AY770" s="6">
        <v>0</v>
      </c>
      <c r="AZ770" s="6">
        <v>0</v>
      </c>
      <c r="BA770" s="6">
        <v>0</v>
      </c>
      <c r="BB770" s="6">
        <v>100</v>
      </c>
      <c r="BC770" s="6">
        <v>0</v>
      </c>
      <c r="BD770" s="6">
        <v>0</v>
      </c>
      <c r="BE770" s="6">
        <v>100</v>
      </c>
      <c r="BF770" s="6">
        <v>100</v>
      </c>
      <c r="BG770" s="6">
        <v>100</v>
      </c>
      <c r="BH770" s="6">
        <v>0</v>
      </c>
      <c r="BI770" s="6">
        <v>0</v>
      </c>
      <c r="BJ770" s="6">
        <v>0</v>
      </c>
      <c r="BK770" s="6">
        <v>0</v>
      </c>
      <c r="BL770" s="6">
        <v>100</v>
      </c>
      <c r="BM770" s="6">
        <v>100</v>
      </c>
      <c r="BN770" s="6">
        <v>2</v>
      </c>
      <c r="BO770" s="6" t="s">
        <v>96</v>
      </c>
      <c r="BP770" s="6" t="s">
        <v>96</v>
      </c>
      <c r="BQ770" s="6">
        <v>6</v>
      </c>
      <c r="BR770" s="6" t="s">
        <v>97</v>
      </c>
      <c r="BS770" s="6" t="s">
        <v>97</v>
      </c>
      <c r="BT770" s="6" t="s">
        <v>97</v>
      </c>
      <c r="BU770" s="6" t="s">
        <v>97</v>
      </c>
      <c r="BV770" s="6" t="s">
        <v>97</v>
      </c>
      <c r="BW770" s="16">
        <v>2</v>
      </c>
      <c r="BX770" s="16">
        <v>2</v>
      </c>
      <c r="BY770" s="16">
        <v>2</v>
      </c>
      <c r="BZ770" s="16">
        <v>2</v>
      </c>
      <c r="CA770" s="16">
        <v>20</v>
      </c>
      <c r="CB770" s="6" t="s">
        <v>98</v>
      </c>
      <c r="CC770" s="6" t="s">
        <v>98</v>
      </c>
      <c r="CD770" s="6" t="s">
        <v>98</v>
      </c>
      <c r="CE770" s="6" t="s">
        <v>98</v>
      </c>
      <c r="CF770" s="6" t="s">
        <v>98</v>
      </c>
      <c r="CG770" s="6" t="s">
        <v>98</v>
      </c>
      <c r="CH770" s="6" t="s">
        <v>98</v>
      </c>
      <c r="CI770" s="6" t="s">
        <v>98</v>
      </c>
      <c r="CJ770" s="6">
        <v>3</v>
      </c>
      <c r="CK770" s="6">
        <v>25</v>
      </c>
      <c r="CL770" s="6">
        <v>25</v>
      </c>
      <c r="CM770" s="6">
        <v>1</v>
      </c>
      <c r="CN770" s="6">
        <v>0</v>
      </c>
      <c r="CO770" s="6">
        <v>3</v>
      </c>
      <c r="CP770" s="37"/>
      <c r="CQ770" s="37"/>
      <c r="CR770" s="37"/>
      <c r="CS770" s="37"/>
      <c r="CT770" s="37"/>
      <c r="CU770" s="37"/>
      <c r="CV770" s="37"/>
      <c r="CW770" s="37"/>
      <c r="CX770" s="37"/>
      <c r="CY770" s="37"/>
      <c r="CZ770" s="37"/>
      <c r="DA770" s="37"/>
      <c r="DB770" s="37"/>
      <c r="DC770" s="37"/>
      <c r="DD770" s="37"/>
      <c r="DE770" s="37"/>
      <c r="DF770" s="37"/>
      <c r="DG770" s="37"/>
      <c r="DH770" s="37"/>
      <c r="DI770" s="37"/>
      <c r="DJ770" s="37"/>
      <c r="DK770" s="37"/>
      <c r="DL770" s="37"/>
      <c r="DM770" s="37"/>
      <c r="DN770" s="37"/>
      <c r="DO770" s="37"/>
      <c r="DP770" s="37"/>
      <c r="DQ770" s="37"/>
      <c r="DR770" s="37"/>
      <c r="DS770" s="37"/>
      <c r="DT770" s="37"/>
      <c r="DU770" s="37"/>
      <c r="DV770" s="37"/>
      <c r="DW770" s="37"/>
      <c r="DX770" s="37"/>
      <c r="DY770" s="37"/>
      <c r="DZ770" s="37"/>
      <c r="EA770" s="37"/>
      <c r="EB770" s="37"/>
      <c r="EC770" s="37"/>
      <c r="ED770" s="37"/>
      <c r="EE770" s="37"/>
      <c r="EF770" s="37"/>
      <c r="EG770" s="37"/>
      <c r="EH770" s="37"/>
      <c r="EI770" s="37"/>
      <c r="EJ770" s="37"/>
      <c r="EK770" s="37"/>
      <c r="EL770" s="37"/>
      <c r="EM770" s="37"/>
      <c r="EN770" s="37"/>
      <c r="EO770" s="37"/>
      <c r="EP770" s="37"/>
      <c r="EQ770" s="37"/>
      <c r="ER770" s="37"/>
      <c r="ES770" s="37"/>
      <c r="ET770" s="37"/>
      <c r="EU770" s="37"/>
      <c r="EV770" s="37"/>
      <c r="EW770" s="37"/>
      <c r="EX770" s="37"/>
      <c r="EY770" s="37"/>
      <c r="EZ770" s="37"/>
      <c r="FA770" s="37"/>
      <c r="FB770" s="37"/>
      <c r="FC770" s="37"/>
      <c r="FD770" s="37"/>
      <c r="FE770" s="37"/>
      <c r="FF770" s="37"/>
      <c r="FG770" s="37"/>
      <c r="FH770" s="37"/>
      <c r="FI770" s="37"/>
      <c r="FJ770" s="37"/>
      <c r="FK770" s="37"/>
      <c r="FL770" s="37"/>
      <c r="FM770" s="37"/>
      <c r="FN770" s="37"/>
      <c r="FO770" s="37"/>
      <c r="FP770" s="37"/>
      <c r="FQ770" s="37"/>
      <c r="FR770" s="37"/>
      <c r="FS770" s="37"/>
      <c r="FT770" s="37"/>
      <c r="FU770" s="37"/>
      <c r="FV770" s="37"/>
      <c r="FW770" s="37"/>
      <c r="FX770" s="37"/>
      <c r="FY770" s="37"/>
      <c r="FZ770" s="37"/>
      <c r="GA770" s="37"/>
      <c r="GB770" s="37"/>
      <c r="GC770" s="37"/>
      <c r="GD770" s="37"/>
      <c r="GE770" s="37"/>
      <c r="GF770" s="37"/>
      <c r="GG770" s="37"/>
      <c r="GH770" s="37"/>
      <c r="GI770" s="37"/>
      <c r="GJ770" s="37"/>
      <c r="GK770" s="37"/>
      <c r="GL770" s="37"/>
      <c r="GM770" s="37"/>
      <c r="GN770" s="37"/>
      <c r="GO770" s="37"/>
      <c r="GP770" s="37"/>
      <c r="GQ770" s="37"/>
      <c r="GR770" s="37"/>
      <c r="GS770" s="37"/>
      <c r="GT770" s="37"/>
      <c r="GU770" s="37"/>
      <c r="GV770" s="37"/>
      <c r="GW770" s="37"/>
      <c r="GX770" s="37"/>
      <c r="GY770" s="37"/>
      <c r="GZ770" s="37"/>
      <c r="HA770" s="37"/>
      <c r="HB770" s="37"/>
      <c r="HC770" s="37"/>
      <c r="HD770" s="37"/>
      <c r="HE770" s="37"/>
      <c r="HF770" s="37"/>
      <c r="HG770" s="37"/>
      <c r="HH770" s="37"/>
      <c r="HI770" s="37"/>
      <c r="HJ770" s="37"/>
      <c r="HK770" s="37"/>
      <c r="HL770" s="37"/>
      <c r="HM770" s="37"/>
      <c r="HN770" s="37"/>
      <c r="HO770" s="37"/>
      <c r="HP770" s="37"/>
      <c r="HQ770" s="37"/>
      <c r="HR770" s="37"/>
      <c r="HS770" s="37"/>
      <c r="HT770" s="37"/>
      <c r="HU770" s="37"/>
      <c r="HV770" s="37"/>
      <c r="HW770" s="37"/>
      <c r="HX770" s="37"/>
      <c r="HY770" s="37"/>
      <c r="HZ770" s="37"/>
      <c r="IA770" s="37"/>
      <c r="IB770" s="37"/>
      <c r="IC770" s="37"/>
      <c r="ID770" s="37"/>
      <c r="IE770" s="37"/>
      <c r="IF770" s="37"/>
      <c r="IG770" s="37"/>
      <c r="IH770" s="37"/>
      <c r="II770" s="37"/>
      <c r="IJ770" s="37"/>
      <c r="IK770" s="37"/>
      <c r="IL770" s="37"/>
      <c r="IM770" s="37"/>
      <c r="IN770" s="37"/>
      <c r="IO770" s="37"/>
      <c r="IP770" s="37"/>
      <c r="IQ770" s="37"/>
      <c r="IR770" s="37"/>
      <c r="IS770" s="37"/>
      <c r="IT770" s="37"/>
      <c r="IU770" s="37"/>
      <c r="IV770" s="37"/>
      <c r="IW770" s="37"/>
      <c r="IX770" s="37"/>
      <c r="IY770" s="37"/>
      <c r="IZ770" s="37"/>
      <c r="JA770" s="37"/>
      <c r="JB770" s="37"/>
      <c r="JC770" s="37"/>
      <c r="JD770" s="37"/>
      <c r="JE770" s="37"/>
      <c r="JF770" s="37"/>
      <c r="JG770" s="37"/>
      <c r="JH770" s="37"/>
      <c r="JI770" s="37"/>
      <c r="JJ770" s="37"/>
      <c r="JK770" s="37"/>
      <c r="JL770" s="37"/>
      <c r="JM770" s="37"/>
      <c r="JN770" s="37"/>
      <c r="JO770" s="37"/>
      <c r="JP770" s="37"/>
      <c r="JQ770" s="37"/>
      <c r="JR770" s="37"/>
      <c r="JS770" s="37"/>
      <c r="JT770" s="37"/>
      <c r="JU770" s="37"/>
      <c r="JV770" s="37"/>
      <c r="JW770" s="37"/>
      <c r="JX770" s="37"/>
      <c r="JY770" s="37"/>
      <c r="JZ770" s="37"/>
      <c r="KA770" s="37"/>
      <c r="KB770" s="37"/>
      <c r="KC770" s="37"/>
      <c r="KD770" s="37"/>
      <c r="KE770" s="37"/>
      <c r="KF770" s="37"/>
      <c r="KG770" s="37"/>
      <c r="KH770" s="37"/>
      <c r="KI770" s="37"/>
      <c r="KJ770" s="37"/>
      <c r="KK770" s="37"/>
      <c r="KL770" s="37"/>
      <c r="KM770" s="37"/>
      <c r="KN770" s="37"/>
      <c r="KO770" s="37"/>
      <c r="KP770" s="37"/>
      <c r="KQ770" s="37"/>
      <c r="KR770" s="37"/>
      <c r="KS770" s="37"/>
      <c r="KT770" s="37"/>
      <c r="KU770" s="37"/>
      <c r="KV770" s="37"/>
      <c r="KW770" s="37"/>
      <c r="KX770" s="37"/>
      <c r="KY770" s="37"/>
      <c r="KZ770" s="37"/>
      <c r="LA770" s="37"/>
      <c r="LB770" s="37"/>
      <c r="LC770" s="37"/>
      <c r="LD770" s="37"/>
      <c r="LE770" s="37"/>
      <c r="LF770" s="37"/>
      <c r="LG770" s="37"/>
      <c r="LH770" s="37"/>
      <c r="LI770" s="37"/>
      <c r="LJ770" s="37"/>
      <c r="LK770" s="37"/>
      <c r="LL770" s="37"/>
      <c r="LM770" s="37"/>
      <c r="LN770" s="37"/>
      <c r="LO770" s="37"/>
      <c r="LP770" s="37"/>
      <c r="LQ770" s="37"/>
      <c r="LR770" s="37"/>
      <c r="LS770" s="37"/>
      <c r="LT770" s="37"/>
      <c r="LU770" s="37"/>
      <c r="LV770" s="37"/>
      <c r="LW770" s="37"/>
      <c r="LX770" s="37"/>
      <c r="LY770" s="37"/>
      <c r="LZ770" s="37"/>
      <c r="MA770" s="37"/>
      <c r="MB770" s="37"/>
      <c r="MC770" s="37"/>
      <c r="MD770" s="37"/>
      <c r="ME770" s="37"/>
      <c r="MF770" s="37"/>
      <c r="MG770" s="37"/>
      <c r="MH770" s="37"/>
      <c r="MI770" s="37"/>
      <c r="MJ770" s="37"/>
      <c r="MK770" s="37"/>
      <c r="ML770" s="37"/>
      <c r="MM770" s="37"/>
      <c r="MN770" s="37"/>
      <c r="MO770" s="37"/>
      <c r="MP770" s="37"/>
      <c r="MQ770" s="37"/>
      <c r="MR770" s="37"/>
      <c r="MS770" s="37"/>
      <c r="MT770" s="37"/>
      <c r="MU770" s="37"/>
      <c r="MV770" s="37"/>
      <c r="MW770" s="37"/>
      <c r="MX770" s="37"/>
      <c r="MY770" s="37"/>
      <c r="MZ770" s="37"/>
      <c r="NA770" s="37"/>
      <c r="NB770" s="37"/>
      <c r="NC770" s="37"/>
      <c r="ND770" s="37"/>
      <c r="NE770" s="37"/>
      <c r="NF770" s="37"/>
      <c r="NG770" s="37"/>
      <c r="NH770" s="37"/>
      <c r="NI770" s="37"/>
      <c r="NJ770" s="37"/>
      <c r="NK770" s="37"/>
      <c r="NL770" s="37"/>
      <c r="NM770" s="37"/>
      <c r="NN770" s="37"/>
      <c r="NO770" s="37"/>
      <c r="NP770" s="37"/>
      <c r="NQ770" s="37"/>
      <c r="NR770" s="37"/>
      <c r="NS770" s="37"/>
      <c r="NT770" s="37"/>
      <c r="NU770" s="37"/>
      <c r="NV770" s="37"/>
      <c r="NW770" s="37"/>
      <c r="NX770" s="37"/>
      <c r="NY770" s="37"/>
      <c r="NZ770" s="37"/>
      <c r="OA770" s="37"/>
      <c r="OB770" s="37"/>
      <c r="OC770" s="37"/>
      <c r="OD770" s="37"/>
      <c r="OE770" s="37"/>
      <c r="OF770" s="37"/>
      <c r="OG770" s="37"/>
      <c r="OH770" s="37"/>
      <c r="OI770" s="37"/>
      <c r="OJ770" s="37"/>
      <c r="OK770" s="37"/>
      <c r="OL770" s="37"/>
      <c r="OM770" s="37"/>
    </row>
    <row r="771" spans="1:403" x14ac:dyDescent="0.3">
      <c r="A771" s="13" t="s">
        <v>1003</v>
      </c>
      <c r="B771" s="13" t="s">
        <v>1103</v>
      </c>
      <c r="C771" s="13" t="s">
        <v>1104</v>
      </c>
      <c r="D771" s="13" t="s">
        <v>110</v>
      </c>
      <c r="E771" s="24" t="s">
        <v>104</v>
      </c>
      <c r="F771" s="16">
        <v>30</v>
      </c>
      <c r="G771" s="5">
        <v>8</v>
      </c>
      <c r="H771" s="16">
        <v>0</v>
      </c>
      <c r="I771" s="16">
        <v>5</v>
      </c>
      <c r="J771" s="16">
        <v>3</v>
      </c>
      <c r="K771" s="16">
        <v>0</v>
      </c>
      <c r="L771" s="16">
        <v>0</v>
      </c>
      <c r="M771" s="16">
        <v>0</v>
      </c>
      <c r="N771" s="16">
        <v>0</v>
      </c>
      <c r="O771" s="16">
        <v>0</v>
      </c>
      <c r="P771" s="16">
        <v>0</v>
      </c>
      <c r="Q771" s="16">
        <v>18</v>
      </c>
      <c r="R771" s="16">
        <v>12</v>
      </c>
      <c r="S771" s="16">
        <v>0</v>
      </c>
      <c r="T771" s="16">
        <v>0</v>
      </c>
      <c r="U771" s="16">
        <v>0</v>
      </c>
      <c r="V771" s="16">
        <v>0</v>
      </c>
      <c r="W771" s="16">
        <v>0</v>
      </c>
      <c r="X771" s="16">
        <v>0</v>
      </c>
      <c r="Y771" s="16">
        <v>0</v>
      </c>
      <c r="Z771" s="14">
        <v>0</v>
      </c>
      <c r="AA771" s="14" t="s">
        <v>96</v>
      </c>
      <c r="AB771" s="14" t="s">
        <v>97</v>
      </c>
      <c r="AC771" s="15"/>
      <c r="AD771" s="15"/>
      <c r="AE771" s="19" t="s">
        <v>96</v>
      </c>
      <c r="AF771" s="15"/>
      <c r="AG771" s="15"/>
      <c r="AH771" s="15"/>
      <c r="AI771" s="15"/>
      <c r="AJ771" s="24">
        <v>500</v>
      </c>
      <c r="AK771" s="17">
        <v>0</v>
      </c>
      <c r="AL771" s="17">
        <v>0</v>
      </c>
      <c r="AM771" s="17">
        <v>1</v>
      </c>
      <c r="AN771" s="17">
        <v>0</v>
      </c>
      <c r="AO771" s="17">
        <v>0</v>
      </c>
      <c r="AP771" s="17">
        <v>0</v>
      </c>
      <c r="AQ771" s="17">
        <v>0</v>
      </c>
      <c r="AR771" s="17">
        <v>0</v>
      </c>
      <c r="AS771" s="17">
        <v>0</v>
      </c>
      <c r="AT771" s="17">
        <v>0</v>
      </c>
      <c r="AU771" s="16">
        <v>0</v>
      </c>
      <c r="AV771" s="16">
        <v>0</v>
      </c>
      <c r="AW771" s="24">
        <v>90</v>
      </c>
      <c r="AX771" s="24">
        <v>10</v>
      </c>
      <c r="AY771" s="16">
        <v>0</v>
      </c>
      <c r="AZ771" s="16">
        <v>0</v>
      </c>
      <c r="BA771" s="16">
        <v>0</v>
      </c>
      <c r="BB771" s="24">
        <v>70</v>
      </c>
      <c r="BC771" s="16">
        <v>0</v>
      </c>
      <c r="BD771" s="24">
        <v>30</v>
      </c>
      <c r="BE771" s="16">
        <v>100</v>
      </c>
      <c r="BF771" s="16">
        <v>0</v>
      </c>
      <c r="BG771" s="16">
        <v>0</v>
      </c>
      <c r="BH771" s="16">
        <v>0</v>
      </c>
      <c r="BI771" s="16">
        <v>0</v>
      </c>
      <c r="BJ771" s="16">
        <v>0</v>
      </c>
      <c r="BK771" s="16">
        <v>0</v>
      </c>
      <c r="BL771" s="16">
        <v>100</v>
      </c>
      <c r="BM771" s="16">
        <v>100</v>
      </c>
      <c r="BN771" s="16">
        <v>1</v>
      </c>
      <c r="BO771" s="16" t="s">
        <v>97</v>
      </c>
      <c r="BP771" s="16" t="s">
        <v>96</v>
      </c>
      <c r="BQ771" s="16">
        <v>2</v>
      </c>
      <c r="BR771" s="14" t="s">
        <v>97</v>
      </c>
      <c r="BS771" s="14" t="s">
        <v>97</v>
      </c>
      <c r="BT771" s="14" t="s">
        <v>97</v>
      </c>
      <c r="BU771" s="14" t="s">
        <v>97</v>
      </c>
      <c r="BV771" s="14" t="s">
        <v>97</v>
      </c>
      <c r="BW771" s="16">
        <v>8</v>
      </c>
      <c r="BX771" s="16">
        <v>8</v>
      </c>
      <c r="BY771" s="16">
        <v>8</v>
      </c>
      <c r="BZ771" s="16">
        <v>8</v>
      </c>
      <c r="CA771" s="16">
        <v>8</v>
      </c>
      <c r="CB771" s="14" t="s">
        <v>96</v>
      </c>
      <c r="CC771" s="14" t="s">
        <v>96</v>
      </c>
      <c r="CD771" s="14" t="s">
        <v>96</v>
      </c>
      <c r="CE771" s="14" t="s">
        <v>96</v>
      </c>
      <c r="CF771" s="14" t="s">
        <v>96</v>
      </c>
      <c r="CG771" s="15" t="s">
        <v>97</v>
      </c>
      <c r="CH771" s="15" t="s">
        <v>97</v>
      </c>
      <c r="CI771" s="15" t="s">
        <v>97</v>
      </c>
      <c r="CJ771" s="16">
        <v>8</v>
      </c>
      <c r="CK771" s="16">
        <v>8</v>
      </c>
      <c r="CL771" s="16">
        <v>8</v>
      </c>
      <c r="CM771" s="16">
        <v>1</v>
      </c>
      <c r="CN771" s="16">
        <v>8</v>
      </c>
      <c r="CO771" s="16">
        <v>1</v>
      </c>
      <c r="CR771" s="37"/>
    </row>
    <row r="772" spans="1:403" x14ac:dyDescent="0.3">
      <c r="A772" s="13" t="s">
        <v>1003</v>
      </c>
      <c r="B772" s="13" t="s">
        <v>1103</v>
      </c>
      <c r="C772" s="13" t="s">
        <v>1105</v>
      </c>
      <c r="D772" s="13" t="s">
        <v>110</v>
      </c>
      <c r="E772" s="24" t="s">
        <v>104</v>
      </c>
      <c r="F772" s="24">
        <v>65</v>
      </c>
      <c r="G772" s="5">
        <v>12</v>
      </c>
      <c r="H772" s="16">
        <v>0</v>
      </c>
      <c r="I772" s="24">
        <v>4</v>
      </c>
      <c r="J772" s="16">
        <v>7</v>
      </c>
      <c r="K772" s="16">
        <v>0</v>
      </c>
      <c r="L772" s="16">
        <v>0</v>
      </c>
      <c r="M772" s="16">
        <v>1</v>
      </c>
      <c r="N772" s="16">
        <v>0</v>
      </c>
      <c r="O772" s="16">
        <v>0</v>
      </c>
      <c r="P772" s="16">
        <v>0</v>
      </c>
      <c r="Q772" s="24">
        <v>30</v>
      </c>
      <c r="R772" s="16">
        <v>33</v>
      </c>
      <c r="S772" s="16">
        <v>0</v>
      </c>
      <c r="T772" s="16">
        <v>0</v>
      </c>
      <c r="U772" s="16">
        <v>2</v>
      </c>
      <c r="V772" s="16">
        <v>0</v>
      </c>
      <c r="W772" s="16">
        <v>0</v>
      </c>
      <c r="X772" s="16">
        <v>0</v>
      </c>
      <c r="Y772" s="16">
        <v>4</v>
      </c>
      <c r="Z772" s="16">
        <v>30</v>
      </c>
      <c r="AA772" s="14" t="s">
        <v>96</v>
      </c>
      <c r="AB772" s="14" t="s">
        <v>97</v>
      </c>
      <c r="AC772" s="15"/>
      <c r="AD772" s="20" t="s">
        <v>96</v>
      </c>
      <c r="AE772" s="19" t="s">
        <v>96</v>
      </c>
      <c r="AF772" s="19" t="s">
        <v>96</v>
      </c>
      <c r="AG772" s="15"/>
      <c r="AH772" s="15"/>
      <c r="AI772" s="15"/>
      <c r="AJ772" s="24">
        <v>400</v>
      </c>
      <c r="AK772" s="17">
        <v>0</v>
      </c>
      <c r="AL772" s="17">
        <v>1</v>
      </c>
      <c r="AM772" s="17">
        <v>0</v>
      </c>
      <c r="AN772" s="17">
        <v>0</v>
      </c>
      <c r="AO772" s="17">
        <v>0</v>
      </c>
      <c r="AP772" s="17">
        <v>0</v>
      </c>
      <c r="AQ772" s="17">
        <v>0</v>
      </c>
      <c r="AR772" s="17">
        <v>0</v>
      </c>
      <c r="AS772" s="17">
        <v>0</v>
      </c>
      <c r="AT772" s="17">
        <v>0</v>
      </c>
      <c r="AU772" s="16">
        <v>0</v>
      </c>
      <c r="AV772" s="16">
        <v>0</v>
      </c>
      <c r="AW772" s="16">
        <v>100</v>
      </c>
      <c r="AX772" s="16">
        <v>0</v>
      </c>
      <c r="AY772" s="16">
        <v>0</v>
      </c>
      <c r="AZ772" s="16">
        <v>0</v>
      </c>
      <c r="BA772" s="16">
        <v>0</v>
      </c>
      <c r="BB772" s="16">
        <v>0</v>
      </c>
      <c r="BC772" s="16">
        <v>0</v>
      </c>
      <c r="BD772" s="16">
        <v>100</v>
      </c>
      <c r="BE772" s="16">
        <v>100</v>
      </c>
      <c r="BF772" s="16">
        <v>100</v>
      </c>
      <c r="BG772" s="16">
        <v>100</v>
      </c>
      <c r="BH772" s="16">
        <v>0</v>
      </c>
      <c r="BI772" s="16">
        <v>0</v>
      </c>
      <c r="BJ772" s="16">
        <v>0</v>
      </c>
      <c r="BK772" s="16">
        <v>0</v>
      </c>
      <c r="BL772" s="16">
        <v>100</v>
      </c>
      <c r="BM772" s="16">
        <v>100</v>
      </c>
      <c r="BN772" s="16">
        <v>1</v>
      </c>
      <c r="BO772" s="16" t="s">
        <v>96</v>
      </c>
      <c r="BP772" s="16" t="s">
        <v>97</v>
      </c>
      <c r="BQ772" s="5" t="s">
        <v>98</v>
      </c>
      <c r="BR772" s="14" t="s">
        <v>97</v>
      </c>
      <c r="BS772" s="14" t="s">
        <v>97</v>
      </c>
      <c r="BT772" s="14" t="s">
        <v>97</v>
      </c>
      <c r="BU772" s="14" t="s">
        <v>97</v>
      </c>
      <c r="BV772" s="14" t="s">
        <v>97</v>
      </c>
      <c r="BW772" s="16">
        <v>0</v>
      </c>
      <c r="BX772" s="16">
        <v>4</v>
      </c>
      <c r="BY772" s="16">
        <v>4</v>
      </c>
      <c r="BZ772" s="16">
        <v>4</v>
      </c>
      <c r="CA772" s="16">
        <v>4</v>
      </c>
      <c r="CB772" s="14" t="s">
        <v>96</v>
      </c>
      <c r="CC772" s="14" t="s">
        <v>96</v>
      </c>
      <c r="CD772" s="14" t="s">
        <v>96</v>
      </c>
      <c r="CE772" s="14" t="s">
        <v>96</v>
      </c>
      <c r="CF772" s="14" t="s">
        <v>96</v>
      </c>
      <c r="CG772" s="14" t="s">
        <v>97</v>
      </c>
      <c r="CH772" s="14" t="s">
        <v>97</v>
      </c>
      <c r="CI772" s="14" t="s">
        <v>97</v>
      </c>
      <c r="CJ772" s="16">
        <v>4</v>
      </c>
      <c r="CK772" s="16">
        <v>4</v>
      </c>
      <c r="CL772" s="16">
        <v>4</v>
      </c>
      <c r="CM772" s="16">
        <v>0</v>
      </c>
      <c r="CN772" s="16">
        <v>0</v>
      </c>
      <c r="CO772" s="16">
        <v>0</v>
      </c>
    </row>
    <row r="773" spans="1:403" x14ac:dyDescent="0.3">
      <c r="A773" s="13" t="s">
        <v>1003</v>
      </c>
      <c r="B773" s="13" t="s">
        <v>1103</v>
      </c>
      <c r="C773" s="13" t="s">
        <v>1103</v>
      </c>
      <c r="D773" s="13" t="s">
        <v>1106</v>
      </c>
      <c r="E773" s="14" t="s">
        <v>102</v>
      </c>
      <c r="F773" s="16">
        <v>566</v>
      </c>
      <c r="G773" s="5">
        <v>72</v>
      </c>
      <c r="H773" s="16">
        <v>8</v>
      </c>
      <c r="I773" s="16">
        <v>68</v>
      </c>
      <c r="J773" s="16">
        <v>4</v>
      </c>
      <c r="K773" s="16">
        <v>0</v>
      </c>
      <c r="L773" s="16">
        <v>0</v>
      </c>
      <c r="M773" s="16">
        <v>0</v>
      </c>
      <c r="N773" s="16">
        <v>0</v>
      </c>
      <c r="O773" s="16">
        <v>0</v>
      </c>
      <c r="P773" s="16">
        <v>0</v>
      </c>
      <c r="Q773" s="16">
        <v>540</v>
      </c>
      <c r="R773" s="16">
        <v>26</v>
      </c>
      <c r="S773" s="16">
        <v>0</v>
      </c>
      <c r="T773" s="16">
        <v>0</v>
      </c>
      <c r="U773" s="16">
        <v>0</v>
      </c>
      <c r="V773" s="16">
        <v>0</v>
      </c>
      <c r="W773" s="16">
        <v>0</v>
      </c>
      <c r="X773" s="16">
        <v>0</v>
      </c>
      <c r="Y773" s="16">
        <v>6</v>
      </c>
      <c r="Z773" s="16">
        <v>33</v>
      </c>
      <c r="AA773" s="14" t="s">
        <v>96</v>
      </c>
      <c r="AB773" s="14" t="s">
        <v>97</v>
      </c>
      <c r="AC773" s="15"/>
      <c r="AD773" s="15"/>
      <c r="AE773" s="15"/>
      <c r="AF773" s="15"/>
      <c r="AG773" s="15"/>
      <c r="AH773" s="15"/>
      <c r="AI773" s="14" t="s">
        <v>96</v>
      </c>
      <c r="AJ773" s="16"/>
      <c r="AK773" s="17">
        <v>0.3</v>
      </c>
      <c r="AL773" s="17">
        <v>0.7</v>
      </c>
      <c r="AM773" s="17">
        <v>0</v>
      </c>
      <c r="AN773" s="17">
        <v>0</v>
      </c>
      <c r="AO773" s="17">
        <v>0</v>
      </c>
      <c r="AP773" s="17">
        <v>0</v>
      </c>
      <c r="AQ773" s="17">
        <v>0</v>
      </c>
      <c r="AR773" s="17">
        <v>0</v>
      </c>
      <c r="AS773" s="17">
        <v>0</v>
      </c>
      <c r="AT773" s="17">
        <v>0</v>
      </c>
      <c r="AU773" s="16">
        <v>100</v>
      </c>
      <c r="AV773" s="16">
        <v>100</v>
      </c>
      <c r="AW773" s="16">
        <v>0</v>
      </c>
      <c r="AX773" s="16">
        <v>0</v>
      </c>
      <c r="AY773" s="16">
        <v>0</v>
      </c>
      <c r="AZ773" s="16">
        <v>100</v>
      </c>
      <c r="BA773" s="16">
        <v>100</v>
      </c>
      <c r="BB773" s="16">
        <v>0</v>
      </c>
      <c r="BC773" s="16">
        <v>0</v>
      </c>
      <c r="BD773" s="16">
        <v>0</v>
      </c>
      <c r="BE773" s="16">
        <v>100</v>
      </c>
      <c r="BF773" s="16">
        <v>60</v>
      </c>
      <c r="BG773" s="16">
        <v>100</v>
      </c>
      <c r="BH773" s="16">
        <v>100</v>
      </c>
      <c r="BI773" s="16">
        <v>0</v>
      </c>
      <c r="BJ773" s="16">
        <v>0</v>
      </c>
      <c r="BK773" s="16">
        <v>0</v>
      </c>
      <c r="BL773" s="16">
        <v>100</v>
      </c>
      <c r="BM773" s="16">
        <v>0</v>
      </c>
      <c r="BN773" s="5" t="s">
        <v>98</v>
      </c>
      <c r="BO773" s="16" t="s">
        <v>97</v>
      </c>
      <c r="BP773" s="16" t="s">
        <v>96</v>
      </c>
      <c r="BQ773" s="16">
        <v>12</v>
      </c>
      <c r="BR773" s="14" t="s">
        <v>97</v>
      </c>
      <c r="BS773" s="14" t="s">
        <v>97</v>
      </c>
      <c r="BT773" s="14" t="s">
        <v>97</v>
      </c>
      <c r="BU773" s="14" t="s">
        <v>97</v>
      </c>
      <c r="BV773" s="14" t="s">
        <v>97</v>
      </c>
      <c r="BW773" s="16">
        <v>1</v>
      </c>
      <c r="BX773" s="16">
        <v>1</v>
      </c>
      <c r="BY773" s="16">
        <v>1</v>
      </c>
      <c r="BZ773" s="16">
        <v>1</v>
      </c>
      <c r="CA773" s="16">
        <v>2</v>
      </c>
      <c r="CB773" s="14" t="s">
        <v>98</v>
      </c>
      <c r="CC773" s="14" t="s">
        <v>98</v>
      </c>
      <c r="CD773" s="14" t="s">
        <v>98</v>
      </c>
      <c r="CE773" s="14" t="s">
        <v>98</v>
      </c>
      <c r="CF773" s="14" t="s">
        <v>96</v>
      </c>
      <c r="CG773" s="14" t="s">
        <v>96</v>
      </c>
      <c r="CH773" s="14" t="s">
        <v>97</v>
      </c>
      <c r="CI773" s="14" t="s">
        <v>97</v>
      </c>
      <c r="CJ773" s="16">
        <v>0</v>
      </c>
      <c r="CK773" s="16">
        <v>0</v>
      </c>
      <c r="CL773" s="16">
        <v>0</v>
      </c>
      <c r="CM773" s="16">
        <v>0</v>
      </c>
      <c r="CN773" s="16">
        <v>0</v>
      </c>
      <c r="CO773" s="16">
        <v>0</v>
      </c>
    </row>
    <row r="774" spans="1:403" x14ac:dyDescent="0.3">
      <c r="A774" s="13" t="s">
        <v>1003</v>
      </c>
      <c r="B774" s="13" t="s">
        <v>1103</v>
      </c>
      <c r="C774" s="13" t="s">
        <v>1103</v>
      </c>
      <c r="D774" s="13" t="s">
        <v>1107</v>
      </c>
      <c r="E774" s="14" t="s">
        <v>95</v>
      </c>
      <c r="F774" s="16">
        <v>80</v>
      </c>
      <c r="G774" s="5">
        <v>12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>
        <v>0</v>
      </c>
      <c r="P774" s="16">
        <v>12</v>
      </c>
      <c r="Q774" s="16">
        <v>0</v>
      </c>
      <c r="R774" s="16">
        <v>0</v>
      </c>
      <c r="S774" s="16">
        <v>0</v>
      </c>
      <c r="T774" s="16">
        <v>0</v>
      </c>
      <c r="U774" s="16">
        <v>0</v>
      </c>
      <c r="V774" s="16">
        <v>0</v>
      </c>
      <c r="W774" s="16">
        <v>0</v>
      </c>
      <c r="X774" s="16">
        <v>80</v>
      </c>
      <c r="Y774" s="16">
        <v>0</v>
      </c>
      <c r="Z774" s="14">
        <v>0</v>
      </c>
      <c r="AA774" s="14" t="s">
        <v>96</v>
      </c>
      <c r="AB774" s="14" t="s">
        <v>97</v>
      </c>
      <c r="AC774" s="15"/>
      <c r="AD774" s="15"/>
      <c r="AE774" s="15"/>
      <c r="AF774" s="15"/>
      <c r="AG774" s="15"/>
      <c r="AH774" s="15"/>
      <c r="AI774" s="14" t="s">
        <v>96</v>
      </c>
      <c r="AJ774" s="16"/>
      <c r="AK774" s="17">
        <v>0</v>
      </c>
      <c r="AL774" s="17">
        <v>1</v>
      </c>
      <c r="AM774" s="17">
        <v>0</v>
      </c>
      <c r="AN774" s="17">
        <v>0</v>
      </c>
      <c r="AO774" s="17">
        <v>0</v>
      </c>
      <c r="AP774" s="17">
        <v>0</v>
      </c>
      <c r="AQ774" s="17">
        <v>0</v>
      </c>
      <c r="AR774" s="17">
        <v>0</v>
      </c>
      <c r="AS774" s="17">
        <v>0</v>
      </c>
      <c r="AT774" s="17">
        <v>0</v>
      </c>
      <c r="AU774" s="16">
        <v>0</v>
      </c>
      <c r="AV774" s="16">
        <v>0</v>
      </c>
      <c r="AW774" s="16">
        <v>100</v>
      </c>
      <c r="AX774" s="16">
        <v>0</v>
      </c>
      <c r="AY774" s="16">
        <v>0</v>
      </c>
      <c r="AZ774" s="16">
        <v>0</v>
      </c>
      <c r="BA774" s="16">
        <v>0</v>
      </c>
      <c r="BB774" s="16">
        <v>0</v>
      </c>
      <c r="BC774" s="16">
        <v>0</v>
      </c>
      <c r="BD774" s="16">
        <v>100</v>
      </c>
      <c r="BE774" s="16">
        <v>100</v>
      </c>
      <c r="BF774" s="16">
        <v>0</v>
      </c>
      <c r="BG774" s="16">
        <v>50</v>
      </c>
      <c r="BH774" s="16">
        <v>0</v>
      </c>
      <c r="BI774" s="16">
        <v>0</v>
      </c>
      <c r="BJ774" s="16">
        <v>0</v>
      </c>
      <c r="BK774" s="16">
        <v>0</v>
      </c>
      <c r="BL774" s="16">
        <v>100</v>
      </c>
      <c r="BM774" s="16">
        <v>0</v>
      </c>
      <c r="BN774" s="5" t="s">
        <v>98</v>
      </c>
      <c r="BO774" s="16" t="s">
        <v>97</v>
      </c>
      <c r="BP774" s="16" t="s">
        <v>96</v>
      </c>
      <c r="BQ774" s="16">
        <v>12</v>
      </c>
      <c r="BR774" s="14" t="s">
        <v>97</v>
      </c>
      <c r="BS774" s="14" t="s">
        <v>97</v>
      </c>
      <c r="BT774" s="14" t="s">
        <v>97</v>
      </c>
      <c r="BU774" s="14" t="s">
        <v>97</v>
      </c>
      <c r="BV774" s="14" t="s">
        <v>96</v>
      </c>
      <c r="BW774" s="16">
        <v>1</v>
      </c>
      <c r="BX774" s="16">
        <v>1</v>
      </c>
      <c r="BY774" s="16">
        <v>1</v>
      </c>
      <c r="BZ774" s="16">
        <v>1</v>
      </c>
      <c r="CA774" s="16">
        <v>3</v>
      </c>
      <c r="CB774" s="14" t="s">
        <v>98</v>
      </c>
      <c r="CC774" s="14" t="s">
        <v>98</v>
      </c>
      <c r="CD774" s="14" t="s">
        <v>98</v>
      </c>
      <c r="CE774" s="14" t="s">
        <v>98</v>
      </c>
      <c r="CF774" s="14" t="s">
        <v>96</v>
      </c>
      <c r="CG774" s="14" t="s">
        <v>97</v>
      </c>
      <c r="CH774" s="14" t="s">
        <v>97</v>
      </c>
      <c r="CI774" s="14" t="s">
        <v>97</v>
      </c>
      <c r="CJ774" s="16">
        <v>0</v>
      </c>
      <c r="CK774" s="16">
        <v>0</v>
      </c>
      <c r="CL774" s="16">
        <v>0</v>
      </c>
      <c r="CM774" s="16">
        <v>0</v>
      </c>
      <c r="CN774" s="16">
        <v>0</v>
      </c>
      <c r="CO774" s="16">
        <v>0</v>
      </c>
    </row>
    <row r="775" spans="1:403" x14ac:dyDescent="0.3">
      <c r="A775" s="13" t="s">
        <v>1003</v>
      </c>
      <c r="B775" s="13" t="s">
        <v>1103</v>
      </c>
      <c r="C775" s="13" t="s">
        <v>1103</v>
      </c>
      <c r="D775" s="13" t="s">
        <v>1108</v>
      </c>
      <c r="E775" s="14" t="s">
        <v>95</v>
      </c>
      <c r="F775" s="16">
        <v>356</v>
      </c>
      <c r="G775" s="5">
        <v>36</v>
      </c>
      <c r="H775" s="16">
        <v>3</v>
      </c>
      <c r="I775" s="16">
        <v>25</v>
      </c>
      <c r="J775" s="16">
        <v>7</v>
      </c>
      <c r="K775" s="16">
        <v>0</v>
      </c>
      <c r="L775" s="16">
        <v>0</v>
      </c>
      <c r="M775" s="16">
        <v>4</v>
      </c>
      <c r="N775" s="16">
        <v>0</v>
      </c>
      <c r="O775" s="16">
        <v>0</v>
      </c>
      <c r="P775" s="16">
        <v>0</v>
      </c>
      <c r="Q775" s="16">
        <v>229</v>
      </c>
      <c r="R775" s="16">
        <v>101</v>
      </c>
      <c r="S775" s="16">
        <v>0</v>
      </c>
      <c r="T775" s="16">
        <v>0</v>
      </c>
      <c r="U775" s="16">
        <v>26</v>
      </c>
      <c r="V775" s="16">
        <v>0</v>
      </c>
      <c r="W775" s="16">
        <v>0</v>
      </c>
      <c r="X775" s="16">
        <v>0</v>
      </c>
      <c r="Y775" s="16">
        <v>14</v>
      </c>
      <c r="Z775" s="16">
        <v>109</v>
      </c>
      <c r="AA775" s="14" t="s">
        <v>96</v>
      </c>
      <c r="AB775" s="14" t="s">
        <v>97</v>
      </c>
      <c r="AC775" s="15"/>
      <c r="AD775" s="15"/>
      <c r="AE775" s="15"/>
      <c r="AF775" s="15"/>
      <c r="AG775" s="15"/>
      <c r="AH775" s="15"/>
      <c r="AI775" s="14" t="s">
        <v>96</v>
      </c>
      <c r="AJ775" s="16"/>
      <c r="AK775" s="17">
        <v>0.3</v>
      </c>
      <c r="AL775" s="17">
        <v>0.7</v>
      </c>
      <c r="AM775" s="17">
        <v>0</v>
      </c>
      <c r="AN775" s="17">
        <v>0</v>
      </c>
      <c r="AO775" s="17">
        <v>0</v>
      </c>
      <c r="AP775" s="17">
        <v>0</v>
      </c>
      <c r="AQ775" s="17">
        <v>0</v>
      </c>
      <c r="AR775" s="17">
        <v>0</v>
      </c>
      <c r="AS775" s="17">
        <v>0</v>
      </c>
      <c r="AT775" s="17">
        <v>0</v>
      </c>
      <c r="AU775" s="16">
        <v>100</v>
      </c>
      <c r="AV775" s="16">
        <v>100</v>
      </c>
      <c r="AW775" s="16">
        <v>0</v>
      </c>
      <c r="AX775" s="16">
        <v>0</v>
      </c>
      <c r="AY775" s="16">
        <v>0</v>
      </c>
      <c r="AZ775" s="16">
        <v>0</v>
      </c>
      <c r="BA775" s="16">
        <v>0</v>
      </c>
      <c r="BB775" s="16">
        <v>30</v>
      </c>
      <c r="BC775" s="16">
        <v>0</v>
      </c>
      <c r="BD775" s="16">
        <v>70</v>
      </c>
      <c r="BE775" s="16">
        <v>100</v>
      </c>
      <c r="BF775" s="16">
        <v>60</v>
      </c>
      <c r="BG775" s="16">
        <v>100</v>
      </c>
      <c r="BH775" s="16">
        <v>0</v>
      </c>
      <c r="BI775" s="16">
        <v>0</v>
      </c>
      <c r="BJ775" s="16">
        <v>0</v>
      </c>
      <c r="BK775" s="16">
        <v>0</v>
      </c>
      <c r="BL775" s="16">
        <v>100</v>
      </c>
      <c r="BM775" s="16">
        <v>0</v>
      </c>
      <c r="BN775" s="5" t="s">
        <v>98</v>
      </c>
      <c r="BO775" s="16" t="s">
        <v>97</v>
      </c>
      <c r="BP775" s="16" t="s">
        <v>96</v>
      </c>
      <c r="BQ775" s="16">
        <v>12</v>
      </c>
      <c r="BR775" s="14" t="s">
        <v>97</v>
      </c>
      <c r="BS775" s="14" t="s">
        <v>97</v>
      </c>
      <c r="BT775" s="14" t="s">
        <v>97</v>
      </c>
      <c r="BU775" s="14" t="s">
        <v>97</v>
      </c>
      <c r="BV775" s="14" t="s">
        <v>96</v>
      </c>
      <c r="BW775" s="16">
        <v>1</v>
      </c>
      <c r="BX775" s="16">
        <v>1</v>
      </c>
      <c r="BY775" s="16">
        <v>1</v>
      </c>
      <c r="BZ775" s="16">
        <v>1</v>
      </c>
      <c r="CA775" s="16">
        <v>3</v>
      </c>
      <c r="CB775" s="14" t="s">
        <v>98</v>
      </c>
      <c r="CC775" s="14" t="s">
        <v>98</v>
      </c>
      <c r="CD775" s="14" t="s">
        <v>98</v>
      </c>
      <c r="CE775" s="14" t="s">
        <v>98</v>
      </c>
      <c r="CF775" s="14" t="s">
        <v>96</v>
      </c>
      <c r="CG775" s="14" t="s">
        <v>97</v>
      </c>
      <c r="CH775" s="14" t="s">
        <v>97</v>
      </c>
      <c r="CI775" s="14" t="s">
        <v>97</v>
      </c>
      <c r="CJ775" s="16">
        <v>0</v>
      </c>
      <c r="CK775" s="16">
        <v>0</v>
      </c>
      <c r="CL775" s="16">
        <v>0</v>
      </c>
      <c r="CM775" s="16">
        <v>0</v>
      </c>
      <c r="CN775" s="16">
        <v>0</v>
      </c>
      <c r="CO775" s="16">
        <v>0</v>
      </c>
    </row>
    <row r="776" spans="1:403" x14ac:dyDescent="0.3">
      <c r="A776" s="13" t="s">
        <v>1003</v>
      </c>
      <c r="B776" s="13" t="s">
        <v>1103</v>
      </c>
      <c r="C776" s="13" t="s">
        <v>1109</v>
      </c>
      <c r="D776" s="13" t="s">
        <v>110</v>
      </c>
      <c r="E776" s="24" t="s">
        <v>104</v>
      </c>
      <c r="F776" s="24">
        <v>65</v>
      </c>
      <c r="G776" s="5">
        <v>10</v>
      </c>
      <c r="H776" s="16">
        <v>2</v>
      </c>
      <c r="I776" s="16">
        <v>10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>
        <v>0</v>
      </c>
      <c r="P776" s="16">
        <v>0</v>
      </c>
      <c r="Q776" s="16">
        <v>65</v>
      </c>
      <c r="R776" s="16">
        <v>0</v>
      </c>
      <c r="S776" s="16">
        <v>0</v>
      </c>
      <c r="T776" s="16">
        <v>0</v>
      </c>
      <c r="U776" s="16">
        <v>0</v>
      </c>
      <c r="V776" s="16">
        <v>0</v>
      </c>
      <c r="W776" s="16">
        <v>0</v>
      </c>
      <c r="X776" s="16">
        <v>0</v>
      </c>
      <c r="Y776" s="16">
        <v>0</v>
      </c>
      <c r="Z776" s="14">
        <v>0</v>
      </c>
      <c r="AA776" s="14" t="s">
        <v>97</v>
      </c>
      <c r="AB776" s="14" t="s">
        <v>96</v>
      </c>
      <c r="AC776" s="14" t="s">
        <v>96</v>
      </c>
      <c r="AD776" s="15"/>
      <c r="AE776" s="20" t="s">
        <v>96</v>
      </c>
      <c r="AF776" s="20" t="s">
        <v>96</v>
      </c>
      <c r="AG776" s="15"/>
      <c r="AH776" s="15"/>
      <c r="AI776" s="15"/>
      <c r="AJ776" s="16">
        <v>100</v>
      </c>
      <c r="AK776" s="17">
        <v>0</v>
      </c>
      <c r="AL776" s="17">
        <v>1</v>
      </c>
      <c r="AM776" s="17">
        <v>0</v>
      </c>
      <c r="AN776" s="17">
        <v>0</v>
      </c>
      <c r="AO776" s="17">
        <v>0</v>
      </c>
      <c r="AP776" s="17">
        <v>0</v>
      </c>
      <c r="AQ776" s="17">
        <v>0</v>
      </c>
      <c r="AR776" s="17">
        <v>0</v>
      </c>
      <c r="AS776" s="17">
        <v>0</v>
      </c>
      <c r="AT776" s="17">
        <v>0</v>
      </c>
      <c r="AU776" s="16">
        <v>0</v>
      </c>
      <c r="AV776" s="16">
        <v>0</v>
      </c>
      <c r="AW776" s="16">
        <v>100</v>
      </c>
      <c r="AX776" s="16">
        <v>0</v>
      </c>
      <c r="AY776" s="16">
        <v>0</v>
      </c>
      <c r="AZ776" s="16">
        <v>0</v>
      </c>
      <c r="BA776" s="16">
        <v>0</v>
      </c>
      <c r="BB776" s="16">
        <v>100</v>
      </c>
      <c r="BC776" s="16">
        <v>0</v>
      </c>
      <c r="BD776" s="16">
        <v>0</v>
      </c>
      <c r="BE776" s="16">
        <v>100</v>
      </c>
      <c r="BF776" s="16">
        <v>100</v>
      </c>
      <c r="BG776" s="16">
        <v>100</v>
      </c>
      <c r="BH776" s="16">
        <v>0</v>
      </c>
      <c r="BI776" s="16">
        <v>0</v>
      </c>
      <c r="BJ776" s="16">
        <v>0</v>
      </c>
      <c r="BK776" s="16">
        <v>0</v>
      </c>
      <c r="BL776" s="16">
        <v>100</v>
      </c>
      <c r="BM776" s="16">
        <v>100</v>
      </c>
      <c r="BN776" s="16">
        <v>1</v>
      </c>
      <c r="BO776" s="16" t="s">
        <v>97</v>
      </c>
      <c r="BP776" s="16" t="s">
        <v>97</v>
      </c>
      <c r="BQ776" s="5" t="s">
        <v>98</v>
      </c>
      <c r="BR776" s="14" t="s">
        <v>97</v>
      </c>
      <c r="BS776" s="14" t="s">
        <v>97</v>
      </c>
      <c r="BT776" s="14" t="s">
        <v>97</v>
      </c>
      <c r="BU776" s="14" t="s">
        <v>97</v>
      </c>
      <c r="BV776" s="14" t="s">
        <v>97</v>
      </c>
      <c r="BW776" s="16">
        <v>12</v>
      </c>
      <c r="BX776" s="16">
        <v>12</v>
      </c>
      <c r="BY776" s="16">
        <v>12</v>
      </c>
      <c r="BZ776" s="16">
        <v>12</v>
      </c>
      <c r="CA776" s="16">
        <v>12</v>
      </c>
      <c r="CB776" s="14" t="s">
        <v>96</v>
      </c>
      <c r="CC776" s="14" t="s">
        <v>96</v>
      </c>
      <c r="CD776" s="14" t="s">
        <v>96</v>
      </c>
      <c r="CE776" s="14" t="s">
        <v>96</v>
      </c>
      <c r="CF776" s="14" t="s">
        <v>96</v>
      </c>
      <c r="CG776" s="14" t="s">
        <v>97</v>
      </c>
      <c r="CH776" s="14" t="s">
        <v>97</v>
      </c>
      <c r="CI776" s="14" t="s">
        <v>96</v>
      </c>
      <c r="CJ776" s="16">
        <v>12</v>
      </c>
      <c r="CK776" s="16">
        <v>12</v>
      </c>
      <c r="CL776" s="16">
        <v>12</v>
      </c>
      <c r="CM776" s="16">
        <v>1</v>
      </c>
      <c r="CN776" s="16">
        <v>12</v>
      </c>
      <c r="CO776" s="16">
        <v>12</v>
      </c>
    </row>
    <row r="777" spans="1:403" x14ac:dyDescent="0.3">
      <c r="A777" s="13" t="s">
        <v>1003</v>
      </c>
      <c r="B777" s="13" t="s">
        <v>1103</v>
      </c>
      <c r="C777" s="13" t="s">
        <v>1110</v>
      </c>
      <c r="D777" s="13" t="s">
        <v>1111</v>
      </c>
      <c r="E777" s="14" t="s">
        <v>102</v>
      </c>
      <c r="F777" s="16">
        <v>33</v>
      </c>
      <c r="G777" s="5">
        <v>7</v>
      </c>
      <c r="H777" s="16">
        <v>0</v>
      </c>
      <c r="I777" s="16">
        <v>0</v>
      </c>
      <c r="J777" s="16">
        <v>7</v>
      </c>
      <c r="K777" s="16">
        <v>0</v>
      </c>
      <c r="L777" s="16">
        <v>0</v>
      </c>
      <c r="M777" s="16">
        <v>0</v>
      </c>
      <c r="N777" s="16">
        <v>0</v>
      </c>
      <c r="O777" s="16">
        <v>0</v>
      </c>
      <c r="P777" s="16">
        <v>0</v>
      </c>
      <c r="Q777" s="16">
        <v>0</v>
      </c>
      <c r="R777" s="16">
        <v>33</v>
      </c>
      <c r="S777" s="16">
        <v>0</v>
      </c>
      <c r="T777" s="16">
        <v>0</v>
      </c>
      <c r="U777" s="16">
        <v>0</v>
      </c>
      <c r="V777" s="16">
        <v>0</v>
      </c>
      <c r="W777" s="16">
        <v>0</v>
      </c>
      <c r="X777" s="16">
        <v>0</v>
      </c>
      <c r="Y777" s="16">
        <v>0</v>
      </c>
      <c r="Z777" s="14">
        <v>0</v>
      </c>
      <c r="AA777" s="14" t="s">
        <v>97</v>
      </c>
      <c r="AB777" s="14" t="s">
        <v>97</v>
      </c>
      <c r="AC777" s="15"/>
      <c r="AD777" s="15"/>
      <c r="AE777" s="15"/>
      <c r="AF777" s="15"/>
      <c r="AG777" s="15"/>
      <c r="AH777" s="15"/>
      <c r="AI777" s="14" t="s">
        <v>96</v>
      </c>
      <c r="AJ777" s="16"/>
      <c r="AK777" s="17">
        <v>0.7</v>
      </c>
      <c r="AL777" s="17">
        <v>0.3</v>
      </c>
      <c r="AM777" s="17">
        <v>0</v>
      </c>
      <c r="AN777" s="17">
        <v>0</v>
      </c>
      <c r="AO777" s="17">
        <v>0</v>
      </c>
      <c r="AP777" s="17">
        <v>0</v>
      </c>
      <c r="AQ777" s="17">
        <v>0</v>
      </c>
      <c r="AR777" s="17">
        <v>0</v>
      </c>
      <c r="AS777" s="17">
        <v>0</v>
      </c>
      <c r="AT777" s="17">
        <v>0</v>
      </c>
      <c r="AU777" s="16">
        <v>0</v>
      </c>
      <c r="AV777" s="16">
        <v>0</v>
      </c>
      <c r="AW777" s="16">
        <v>100</v>
      </c>
      <c r="AX777" s="16">
        <v>0</v>
      </c>
      <c r="AY777" s="16">
        <v>0</v>
      </c>
      <c r="AZ777" s="16">
        <v>0</v>
      </c>
      <c r="BA777" s="16">
        <v>0</v>
      </c>
      <c r="BB777" s="16">
        <v>70</v>
      </c>
      <c r="BC777" s="16">
        <v>0</v>
      </c>
      <c r="BD777" s="16">
        <v>30</v>
      </c>
      <c r="BE777" s="16">
        <v>100</v>
      </c>
      <c r="BF777" s="16">
        <v>100</v>
      </c>
      <c r="BG777" s="16">
        <v>100</v>
      </c>
      <c r="BH777" s="16">
        <v>20</v>
      </c>
      <c r="BI777" s="16">
        <v>0</v>
      </c>
      <c r="BJ777" s="16">
        <v>0</v>
      </c>
      <c r="BK777" s="16">
        <v>0</v>
      </c>
      <c r="BL777" s="16">
        <v>100</v>
      </c>
      <c r="BM777" s="16">
        <v>0</v>
      </c>
      <c r="BN777" s="5" t="s">
        <v>98</v>
      </c>
      <c r="BO777" s="16" t="s">
        <v>96</v>
      </c>
      <c r="BP777" s="16" t="s">
        <v>96</v>
      </c>
      <c r="BQ777" s="16">
        <v>6</v>
      </c>
      <c r="BR777" s="14" t="s">
        <v>97</v>
      </c>
      <c r="BS777" s="14" t="s">
        <v>97</v>
      </c>
      <c r="BT777" s="14" t="s">
        <v>97</v>
      </c>
      <c r="BU777" s="14" t="s">
        <v>97</v>
      </c>
      <c r="BV777" s="14" t="s">
        <v>96</v>
      </c>
      <c r="BW777" s="16">
        <v>0</v>
      </c>
      <c r="BX777" s="16">
        <v>0</v>
      </c>
      <c r="BY777" s="16">
        <v>0</v>
      </c>
      <c r="BZ777" s="16">
        <v>15</v>
      </c>
      <c r="CA777" s="16">
        <v>15</v>
      </c>
      <c r="CB777" s="14" t="s">
        <v>98</v>
      </c>
      <c r="CC777" s="14" t="s">
        <v>96</v>
      </c>
      <c r="CD777" s="14" t="s">
        <v>98</v>
      </c>
      <c r="CE777" s="14" t="s">
        <v>97</v>
      </c>
      <c r="CF777" s="14" t="s">
        <v>96</v>
      </c>
      <c r="CG777" s="15" t="s">
        <v>96</v>
      </c>
      <c r="CH777" s="14" t="s">
        <v>96</v>
      </c>
      <c r="CI777" s="15" t="s">
        <v>97</v>
      </c>
      <c r="CJ777" s="16">
        <v>0</v>
      </c>
      <c r="CK777" s="16">
        <v>15</v>
      </c>
      <c r="CL777" s="16">
        <v>15</v>
      </c>
      <c r="CM777" s="16">
        <v>0</v>
      </c>
      <c r="CN777" s="16">
        <v>0</v>
      </c>
      <c r="CO777" s="16">
        <v>0</v>
      </c>
    </row>
    <row r="778" spans="1:403" x14ac:dyDescent="0.3">
      <c r="A778" s="13" t="s">
        <v>1003</v>
      </c>
      <c r="B778" s="13" t="s">
        <v>1103</v>
      </c>
      <c r="C778" s="13" t="s">
        <v>1112</v>
      </c>
      <c r="D778" s="13" t="s">
        <v>110</v>
      </c>
      <c r="E778" s="14" t="s">
        <v>95</v>
      </c>
      <c r="F778" s="16">
        <v>48</v>
      </c>
      <c r="G778" s="5">
        <v>8</v>
      </c>
      <c r="H778" s="16">
        <v>0</v>
      </c>
      <c r="I778" s="16">
        <v>0</v>
      </c>
      <c r="J778" s="16">
        <v>8</v>
      </c>
      <c r="K778" s="16">
        <v>0</v>
      </c>
      <c r="L778" s="16">
        <v>0</v>
      </c>
      <c r="M778" s="16">
        <v>0</v>
      </c>
      <c r="N778" s="16">
        <v>0</v>
      </c>
      <c r="O778" s="16">
        <v>0</v>
      </c>
      <c r="P778" s="16">
        <v>0</v>
      </c>
      <c r="Q778" s="16">
        <v>0</v>
      </c>
      <c r="R778" s="16">
        <v>48</v>
      </c>
      <c r="S778" s="16">
        <v>0</v>
      </c>
      <c r="T778" s="16">
        <v>0</v>
      </c>
      <c r="U778" s="16">
        <v>0</v>
      </c>
      <c r="V778" s="16">
        <v>0</v>
      </c>
      <c r="W778" s="16">
        <v>0</v>
      </c>
      <c r="X778" s="16">
        <v>0</v>
      </c>
      <c r="Y778" s="16">
        <v>0</v>
      </c>
      <c r="Z778" s="14">
        <v>0</v>
      </c>
      <c r="AA778" s="14" t="s">
        <v>96</v>
      </c>
      <c r="AB778" s="14" t="s">
        <v>97</v>
      </c>
      <c r="AC778" s="15"/>
      <c r="AD778" s="15"/>
      <c r="AE778" s="15"/>
      <c r="AF778" s="15"/>
      <c r="AG778" s="15"/>
      <c r="AH778" s="15"/>
      <c r="AI778" s="14" t="s">
        <v>96</v>
      </c>
      <c r="AJ778" s="16"/>
      <c r="AK778" s="17">
        <v>0</v>
      </c>
      <c r="AL778" s="17">
        <v>0</v>
      </c>
      <c r="AM778" s="17">
        <v>0.41414141414141414</v>
      </c>
      <c r="AN778" s="17">
        <v>0</v>
      </c>
      <c r="AO778" s="17">
        <v>0</v>
      </c>
      <c r="AP778" s="17">
        <v>0</v>
      </c>
      <c r="AQ778" s="17">
        <v>0.58585858585858586</v>
      </c>
      <c r="AR778" s="17">
        <v>0</v>
      </c>
      <c r="AS778" s="17">
        <v>0</v>
      </c>
      <c r="AT778" s="17">
        <v>0</v>
      </c>
      <c r="AU778" s="16">
        <v>100</v>
      </c>
      <c r="AV778" s="16">
        <v>0</v>
      </c>
      <c r="AW778" s="16">
        <v>100</v>
      </c>
      <c r="AX778" s="16">
        <v>0</v>
      </c>
      <c r="AY778" s="16">
        <v>0</v>
      </c>
      <c r="AZ778" s="16">
        <v>60</v>
      </c>
      <c r="BA778" s="24">
        <v>60</v>
      </c>
      <c r="BB778" s="16">
        <v>0</v>
      </c>
      <c r="BC778" s="24">
        <v>40</v>
      </c>
      <c r="BD778" s="16">
        <v>0</v>
      </c>
      <c r="BE778" s="16">
        <v>100</v>
      </c>
      <c r="BF778" s="16">
        <v>100</v>
      </c>
      <c r="BG778" s="16">
        <v>100</v>
      </c>
      <c r="BH778" s="16">
        <v>0</v>
      </c>
      <c r="BI778" s="16">
        <v>0</v>
      </c>
      <c r="BJ778" s="16">
        <v>0</v>
      </c>
      <c r="BK778" s="16">
        <v>0</v>
      </c>
      <c r="BL778" s="16">
        <v>100</v>
      </c>
      <c r="BM778" s="16">
        <v>100</v>
      </c>
      <c r="BN778" s="16">
        <v>2</v>
      </c>
      <c r="BO778" s="16" t="s">
        <v>97</v>
      </c>
      <c r="BP778" s="16" t="s">
        <v>96</v>
      </c>
      <c r="BQ778" s="16">
        <v>6</v>
      </c>
      <c r="BR778" s="14" t="s">
        <v>97</v>
      </c>
      <c r="BS778" s="14" t="s">
        <v>97</v>
      </c>
      <c r="BT778" s="14" t="s">
        <v>97</v>
      </c>
      <c r="BU778" s="14" t="s">
        <v>97</v>
      </c>
      <c r="BV778" s="14" t="s">
        <v>97</v>
      </c>
      <c r="BW778" s="14">
        <v>2</v>
      </c>
      <c r="BX778" s="14">
        <v>2</v>
      </c>
      <c r="BY778" s="14">
        <v>2</v>
      </c>
      <c r="BZ778" s="14">
        <v>15</v>
      </c>
      <c r="CA778" s="14">
        <v>15</v>
      </c>
      <c r="CB778" s="14" t="s">
        <v>96</v>
      </c>
      <c r="CC778" s="14" t="s">
        <v>96</v>
      </c>
      <c r="CD778" s="14" t="s">
        <v>96</v>
      </c>
      <c r="CE778" s="14" t="s">
        <v>96</v>
      </c>
      <c r="CF778" s="14" t="s">
        <v>96</v>
      </c>
      <c r="CG778" s="14" t="s">
        <v>96</v>
      </c>
      <c r="CH778" s="14" t="s">
        <v>96</v>
      </c>
      <c r="CI778" s="14" t="s">
        <v>96</v>
      </c>
      <c r="CJ778" s="14">
        <v>2</v>
      </c>
      <c r="CK778" s="14">
        <v>15</v>
      </c>
      <c r="CL778" s="14">
        <v>15</v>
      </c>
      <c r="CM778" s="14">
        <v>0</v>
      </c>
      <c r="CN778" s="14">
        <v>0</v>
      </c>
      <c r="CO778" s="14">
        <v>0</v>
      </c>
    </row>
    <row r="779" spans="1:403" x14ac:dyDescent="0.3">
      <c r="A779" s="13" t="s">
        <v>1003</v>
      </c>
      <c r="B779" s="13" t="s">
        <v>1103</v>
      </c>
      <c r="C779" s="13" t="s">
        <v>1113</v>
      </c>
      <c r="D779" s="13" t="s">
        <v>110</v>
      </c>
      <c r="E779" s="14" t="s">
        <v>95</v>
      </c>
      <c r="F779" s="16">
        <v>60</v>
      </c>
      <c r="G779" s="5">
        <v>7</v>
      </c>
      <c r="H779" s="16">
        <v>0</v>
      </c>
      <c r="I779" s="16">
        <v>0</v>
      </c>
      <c r="J779" s="16">
        <v>7</v>
      </c>
      <c r="K779" s="16">
        <v>0</v>
      </c>
      <c r="L779" s="16">
        <v>0</v>
      </c>
      <c r="M779" s="16">
        <v>0</v>
      </c>
      <c r="N779" s="16">
        <v>0</v>
      </c>
      <c r="O779" s="16">
        <v>0</v>
      </c>
      <c r="P779" s="16">
        <v>0</v>
      </c>
      <c r="Q779" s="16">
        <v>0</v>
      </c>
      <c r="R779" s="16">
        <v>60</v>
      </c>
      <c r="S779" s="16">
        <v>0</v>
      </c>
      <c r="T779" s="16">
        <v>0</v>
      </c>
      <c r="U779" s="16">
        <v>0</v>
      </c>
      <c r="V779" s="16">
        <v>0</v>
      </c>
      <c r="W779" s="16">
        <v>0</v>
      </c>
      <c r="X779" s="16">
        <v>0</v>
      </c>
      <c r="Y779" s="16">
        <v>0</v>
      </c>
      <c r="Z779" s="14">
        <v>0</v>
      </c>
      <c r="AA779" s="14" t="s">
        <v>96</v>
      </c>
      <c r="AB779" s="14" t="s">
        <v>97</v>
      </c>
      <c r="AC779" s="15"/>
      <c r="AD779" s="15"/>
      <c r="AE779" s="15"/>
      <c r="AF779" s="15"/>
      <c r="AG779" s="15"/>
      <c r="AH779" s="15"/>
      <c r="AI779" s="14" t="s">
        <v>96</v>
      </c>
      <c r="AJ779" s="16"/>
      <c r="AK779" s="17">
        <v>1</v>
      </c>
      <c r="AL779" s="17">
        <v>0</v>
      </c>
      <c r="AM779" s="17">
        <v>0</v>
      </c>
      <c r="AN779" s="17">
        <v>0</v>
      </c>
      <c r="AO779" s="17">
        <v>0</v>
      </c>
      <c r="AP779" s="17">
        <v>0</v>
      </c>
      <c r="AQ779" s="17">
        <v>0</v>
      </c>
      <c r="AR779" s="17">
        <v>0</v>
      </c>
      <c r="AS779" s="17">
        <v>0</v>
      </c>
      <c r="AT779" s="17">
        <v>0</v>
      </c>
      <c r="AU779" s="16">
        <v>100</v>
      </c>
      <c r="AV779" s="16">
        <v>90</v>
      </c>
      <c r="AW779" s="16">
        <v>10</v>
      </c>
      <c r="AX779" s="16">
        <v>0</v>
      </c>
      <c r="AY779" s="16">
        <v>0</v>
      </c>
      <c r="AZ779" s="16">
        <v>0</v>
      </c>
      <c r="BA779" s="16">
        <v>0</v>
      </c>
      <c r="BB779" s="16">
        <v>50</v>
      </c>
      <c r="BC779" s="16">
        <v>0</v>
      </c>
      <c r="BD779" s="16">
        <v>50</v>
      </c>
      <c r="BE779" s="16">
        <v>100</v>
      </c>
      <c r="BF779" s="16">
        <v>100</v>
      </c>
      <c r="BG779" s="16">
        <v>99</v>
      </c>
      <c r="BH779" s="16">
        <v>0</v>
      </c>
      <c r="BI779" s="16">
        <v>0</v>
      </c>
      <c r="BJ779" s="16">
        <v>0</v>
      </c>
      <c r="BK779" s="16">
        <v>0</v>
      </c>
      <c r="BL779" s="16">
        <v>100</v>
      </c>
      <c r="BM779" s="16">
        <v>100</v>
      </c>
      <c r="BN779" s="16">
        <v>2</v>
      </c>
      <c r="BO779" s="16" t="s">
        <v>96</v>
      </c>
      <c r="BP779" s="16" t="s">
        <v>96</v>
      </c>
      <c r="BQ779" s="16">
        <v>2</v>
      </c>
      <c r="BR779" s="14" t="s">
        <v>97</v>
      </c>
      <c r="BS779" s="14" t="s">
        <v>97</v>
      </c>
      <c r="BT779" s="14" t="s">
        <v>97</v>
      </c>
      <c r="BU779" s="14" t="s">
        <v>97</v>
      </c>
      <c r="BV779" s="14" t="s">
        <v>97</v>
      </c>
      <c r="BW779" s="16">
        <v>12</v>
      </c>
      <c r="BX779" s="16">
        <v>12</v>
      </c>
      <c r="BY779" s="16">
        <v>12</v>
      </c>
      <c r="BZ779" s="16">
        <v>12</v>
      </c>
      <c r="CA779" s="16">
        <v>12</v>
      </c>
      <c r="CB779" s="14" t="s">
        <v>96</v>
      </c>
      <c r="CC779" s="14" t="s">
        <v>96</v>
      </c>
      <c r="CD779" s="14" t="s">
        <v>96</v>
      </c>
      <c r="CE779" s="14" t="s">
        <v>98</v>
      </c>
      <c r="CF779" s="14" t="s">
        <v>96</v>
      </c>
      <c r="CG779" s="14" t="s">
        <v>96</v>
      </c>
      <c r="CH779" s="14" t="s">
        <v>96</v>
      </c>
      <c r="CI779" s="14" t="s">
        <v>97</v>
      </c>
      <c r="CJ779" s="16">
        <v>12</v>
      </c>
      <c r="CK779" s="16">
        <v>12</v>
      </c>
      <c r="CL779" s="16">
        <v>12</v>
      </c>
      <c r="CM779" s="16">
        <v>0</v>
      </c>
      <c r="CN779" s="16">
        <v>12</v>
      </c>
      <c r="CO779" s="16">
        <v>0</v>
      </c>
    </row>
    <row r="780" spans="1:403" x14ac:dyDescent="0.3">
      <c r="A780" s="13" t="s">
        <v>1003</v>
      </c>
      <c r="B780" s="13" t="s">
        <v>1114</v>
      </c>
      <c r="C780" s="13" t="s">
        <v>1115</v>
      </c>
      <c r="D780" s="13" t="s">
        <v>1116</v>
      </c>
      <c r="E780" s="14" t="s">
        <v>102</v>
      </c>
      <c r="F780" s="16">
        <v>60</v>
      </c>
      <c r="G780" s="5">
        <v>5</v>
      </c>
      <c r="H780" s="16">
        <v>0</v>
      </c>
      <c r="I780" s="16">
        <v>0</v>
      </c>
      <c r="J780" s="16">
        <v>5</v>
      </c>
      <c r="K780" s="16">
        <v>0</v>
      </c>
      <c r="L780" s="16">
        <v>0</v>
      </c>
      <c r="M780" s="16">
        <v>0</v>
      </c>
      <c r="N780" s="16">
        <v>0</v>
      </c>
      <c r="O780" s="16">
        <v>0</v>
      </c>
      <c r="P780" s="16">
        <v>0</v>
      </c>
      <c r="Q780" s="16">
        <v>0</v>
      </c>
      <c r="R780" s="16">
        <v>60</v>
      </c>
      <c r="S780" s="16">
        <v>0</v>
      </c>
      <c r="T780" s="16">
        <v>0</v>
      </c>
      <c r="U780" s="16">
        <v>0</v>
      </c>
      <c r="V780" s="16">
        <v>0</v>
      </c>
      <c r="W780" s="16">
        <v>0</v>
      </c>
      <c r="X780" s="16">
        <v>0</v>
      </c>
      <c r="Y780" s="16">
        <v>0</v>
      </c>
      <c r="Z780" s="16">
        <v>0</v>
      </c>
      <c r="AA780" s="14" t="s">
        <v>96</v>
      </c>
      <c r="AB780" s="14" t="s">
        <v>96</v>
      </c>
      <c r="AC780" s="15"/>
      <c r="AD780" s="15"/>
      <c r="AE780" s="15"/>
      <c r="AF780" s="15"/>
      <c r="AG780" s="15"/>
      <c r="AH780" s="15"/>
      <c r="AI780" s="14" t="s">
        <v>96</v>
      </c>
      <c r="AJ780" s="16"/>
      <c r="AK780" s="17">
        <v>1</v>
      </c>
      <c r="AL780" s="17">
        <v>0</v>
      </c>
      <c r="AM780" s="17">
        <v>0</v>
      </c>
      <c r="AN780" s="17">
        <v>0</v>
      </c>
      <c r="AO780" s="17">
        <v>0</v>
      </c>
      <c r="AP780" s="17">
        <v>0</v>
      </c>
      <c r="AQ780" s="17">
        <v>0</v>
      </c>
      <c r="AR780" s="17">
        <v>0</v>
      </c>
      <c r="AS780" s="17">
        <v>0</v>
      </c>
      <c r="AT780" s="17">
        <v>0</v>
      </c>
      <c r="AU780" s="16">
        <v>100</v>
      </c>
      <c r="AV780" s="16">
        <v>30</v>
      </c>
      <c r="AW780" s="16">
        <v>0</v>
      </c>
      <c r="AX780" s="24">
        <v>70</v>
      </c>
      <c r="AY780" s="16">
        <v>0</v>
      </c>
      <c r="AZ780" s="16">
        <v>70</v>
      </c>
      <c r="BA780" s="16">
        <v>50</v>
      </c>
      <c r="BB780" s="16">
        <v>0</v>
      </c>
      <c r="BC780" s="16">
        <v>0</v>
      </c>
      <c r="BD780" s="16">
        <v>50</v>
      </c>
      <c r="BE780" s="16">
        <v>100</v>
      </c>
      <c r="BF780" s="16">
        <v>70</v>
      </c>
      <c r="BG780" s="16">
        <v>100</v>
      </c>
      <c r="BH780" s="16">
        <v>100</v>
      </c>
      <c r="BI780" s="16">
        <v>50</v>
      </c>
      <c r="BJ780" s="16">
        <v>0</v>
      </c>
      <c r="BK780" s="16">
        <v>0</v>
      </c>
      <c r="BL780" s="16">
        <v>100</v>
      </c>
      <c r="BM780" s="16">
        <v>100</v>
      </c>
      <c r="BN780" s="16">
        <v>5</v>
      </c>
      <c r="BO780" s="16" t="s">
        <v>96</v>
      </c>
      <c r="BP780" s="16" t="s">
        <v>97</v>
      </c>
      <c r="BQ780" s="5" t="s">
        <v>98</v>
      </c>
      <c r="BR780" s="14" t="s">
        <v>97</v>
      </c>
      <c r="BS780" s="14" t="s">
        <v>97</v>
      </c>
      <c r="BT780" s="14" t="s">
        <v>97</v>
      </c>
      <c r="BU780" s="14" t="s">
        <v>97</v>
      </c>
      <c r="BV780" s="14" t="s">
        <v>97</v>
      </c>
      <c r="BW780" s="16">
        <v>0</v>
      </c>
      <c r="BX780" s="16">
        <v>1</v>
      </c>
      <c r="BY780" s="16">
        <v>2</v>
      </c>
      <c r="BZ780" s="16">
        <v>1</v>
      </c>
      <c r="CA780" s="16">
        <v>2</v>
      </c>
      <c r="CB780" s="14" t="s">
        <v>98</v>
      </c>
      <c r="CC780" s="14" t="s">
        <v>98</v>
      </c>
      <c r="CD780" s="14" t="s">
        <v>96</v>
      </c>
      <c r="CE780" s="14" t="s">
        <v>96</v>
      </c>
      <c r="CF780" s="14" t="s">
        <v>96</v>
      </c>
      <c r="CG780" s="14" t="s">
        <v>97</v>
      </c>
      <c r="CH780" s="14" t="s">
        <v>97</v>
      </c>
      <c r="CI780" s="14" t="s">
        <v>96</v>
      </c>
      <c r="CJ780" s="16">
        <v>2</v>
      </c>
      <c r="CK780" s="16">
        <v>2</v>
      </c>
      <c r="CL780" s="16">
        <v>2</v>
      </c>
      <c r="CM780" s="16">
        <v>0.4</v>
      </c>
      <c r="CN780" s="16">
        <v>2</v>
      </c>
      <c r="CO780" s="16">
        <v>0</v>
      </c>
    </row>
    <row r="781" spans="1:403" x14ac:dyDescent="0.3">
      <c r="A781" s="13" t="s">
        <v>1003</v>
      </c>
      <c r="B781" s="13" t="s">
        <v>1114</v>
      </c>
      <c r="C781" s="13" t="s">
        <v>1115</v>
      </c>
      <c r="D781" s="13" t="s">
        <v>1117</v>
      </c>
      <c r="E781" s="14" t="s">
        <v>104</v>
      </c>
      <c r="F781" s="24">
        <v>621</v>
      </c>
      <c r="G781" s="5">
        <v>126</v>
      </c>
      <c r="H781" s="16">
        <v>2</v>
      </c>
      <c r="I781" s="16">
        <v>24</v>
      </c>
      <c r="J781" s="16">
        <v>9</v>
      </c>
      <c r="K781" s="24">
        <v>4</v>
      </c>
      <c r="L781" s="24">
        <v>0</v>
      </c>
      <c r="M781" s="16">
        <v>4</v>
      </c>
      <c r="N781" s="16">
        <v>85</v>
      </c>
      <c r="O781" s="16">
        <v>0</v>
      </c>
      <c r="P781" s="16">
        <v>0</v>
      </c>
      <c r="Q781" s="16">
        <v>130</v>
      </c>
      <c r="R781" s="24">
        <v>90</v>
      </c>
      <c r="S781" s="24">
        <v>30</v>
      </c>
      <c r="T781" s="24">
        <v>0</v>
      </c>
      <c r="U781" s="16">
        <v>35</v>
      </c>
      <c r="V781" s="24">
        <v>336</v>
      </c>
      <c r="W781" s="16">
        <v>0</v>
      </c>
      <c r="X781" s="16">
        <v>0</v>
      </c>
      <c r="Y781" s="16">
        <v>24</v>
      </c>
      <c r="Z781" s="16">
        <v>130</v>
      </c>
      <c r="AA781" s="14" t="s">
        <v>96</v>
      </c>
      <c r="AB781" s="14" t="s">
        <v>96</v>
      </c>
      <c r="AC781" s="15"/>
      <c r="AD781" s="15"/>
      <c r="AE781" s="15"/>
      <c r="AF781" s="15"/>
      <c r="AG781" s="15"/>
      <c r="AH781" s="15"/>
      <c r="AI781" s="14" t="s">
        <v>96</v>
      </c>
      <c r="AJ781" s="16">
        <v>250</v>
      </c>
      <c r="AK781" s="17">
        <v>0.05</v>
      </c>
      <c r="AL781" s="17">
        <v>0.85</v>
      </c>
      <c r="AM781" s="17">
        <v>0.05</v>
      </c>
      <c r="AN781" s="17">
        <v>0.05</v>
      </c>
      <c r="AO781" s="17">
        <v>0</v>
      </c>
      <c r="AP781" s="17">
        <v>0</v>
      </c>
      <c r="AQ781" s="17">
        <v>0</v>
      </c>
      <c r="AR781" s="17">
        <v>0</v>
      </c>
      <c r="AS781" s="17">
        <v>0</v>
      </c>
      <c r="AT781" s="17">
        <v>0</v>
      </c>
      <c r="AU781" s="16">
        <v>60</v>
      </c>
      <c r="AV781" s="16">
        <v>30</v>
      </c>
      <c r="AW781" s="16">
        <v>0</v>
      </c>
      <c r="AX781" s="16">
        <v>0</v>
      </c>
      <c r="AY781" s="24">
        <v>40</v>
      </c>
      <c r="AZ781" s="16">
        <v>0</v>
      </c>
      <c r="BA781" s="16">
        <v>0</v>
      </c>
      <c r="BB781" s="16">
        <v>10</v>
      </c>
      <c r="BC781" s="16">
        <v>0</v>
      </c>
      <c r="BD781" s="16">
        <v>90</v>
      </c>
      <c r="BE781" s="16">
        <v>100</v>
      </c>
      <c r="BF781" s="16">
        <v>90</v>
      </c>
      <c r="BG781" s="16">
        <v>10</v>
      </c>
      <c r="BH781" s="16">
        <v>0</v>
      </c>
      <c r="BI781" s="16">
        <v>0</v>
      </c>
      <c r="BJ781" s="16">
        <v>0</v>
      </c>
      <c r="BK781" s="16">
        <v>0</v>
      </c>
      <c r="BL781" s="16">
        <v>100</v>
      </c>
      <c r="BM781" s="16">
        <v>6</v>
      </c>
      <c r="BN781" s="16">
        <v>5</v>
      </c>
      <c r="BO781" s="16" t="s">
        <v>97</v>
      </c>
      <c r="BP781" s="16" t="s">
        <v>96</v>
      </c>
      <c r="BQ781" s="16">
        <v>24</v>
      </c>
      <c r="BR781" s="14" t="s">
        <v>96</v>
      </c>
      <c r="BS781" s="14" t="s">
        <v>97</v>
      </c>
      <c r="BT781" s="14" t="s">
        <v>97</v>
      </c>
      <c r="BU781" s="14" t="s">
        <v>96</v>
      </c>
      <c r="BV781" s="14" t="s">
        <v>96</v>
      </c>
      <c r="BW781" s="16">
        <v>1</v>
      </c>
      <c r="BX781" s="16">
        <v>1</v>
      </c>
      <c r="BY781" s="16">
        <v>3</v>
      </c>
      <c r="BZ781" s="16">
        <v>1</v>
      </c>
      <c r="CA781" s="16">
        <v>3</v>
      </c>
      <c r="CB781" s="14" t="s">
        <v>98</v>
      </c>
      <c r="CC781" s="14" t="s">
        <v>98</v>
      </c>
      <c r="CD781" s="14" t="s">
        <v>96</v>
      </c>
      <c r="CE781" s="14" t="s">
        <v>96</v>
      </c>
      <c r="CF781" s="14" t="s">
        <v>96</v>
      </c>
      <c r="CG781" s="14" t="s">
        <v>96</v>
      </c>
      <c r="CH781" s="14" t="s">
        <v>97</v>
      </c>
      <c r="CI781" s="14" t="s">
        <v>96</v>
      </c>
      <c r="CJ781" s="16">
        <v>3</v>
      </c>
      <c r="CK781" s="16">
        <v>3</v>
      </c>
      <c r="CL781" s="16">
        <v>3</v>
      </c>
      <c r="CM781" s="16">
        <v>1.5</v>
      </c>
      <c r="CN781" s="16">
        <v>2</v>
      </c>
      <c r="CO781" s="16">
        <v>0</v>
      </c>
    </row>
    <row r="782" spans="1:403" x14ac:dyDescent="0.3">
      <c r="A782" s="13" t="s">
        <v>1003</v>
      </c>
      <c r="B782" s="13" t="s">
        <v>1114</v>
      </c>
      <c r="C782" s="13" t="s">
        <v>1118</v>
      </c>
      <c r="D782" s="13" t="s">
        <v>108</v>
      </c>
      <c r="E782" s="14" t="s">
        <v>102</v>
      </c>
      <c r="F782" s="16">
        <v>400</v>
      </c>
      <c r="G782" s="5">
        <v>80</v>
      </c>
      <c r="H782" s="16">
        <v>0</v>
      </c>
      <c r="I782" s="16">
        <v>0</v>
      </c>
      <c r="J782" s="16">
        <v>80</v>
      </c>
      <c r="K782" s="16">
        <v>0</v>
      </c>
      <c r="L782" s="16">
        <v>0</v>
      </c>
      <c r="M782" s="16">
        <v>0</v>
      </c>
      <c r="N782" s="16">
        <v>0</v>
      </c>
      <c r="O782" s="16">
        <v>0</v>
      </c>
      <c r="P782" s="16">
        <v>0</v>
      </c>
      <c r="Q782" s="16">
        <v>0</v>
      </c>
      <c r="R782" s="16">
        <v>400</v>
      </c>
      <c r="S782" s="16">
        <v>0</v>
      </c>
      <c r="T782" s="16">
        <v>0</v>
      </c>
      <c r="U782" s="16">
        <v>0</v>
      </c>
      <c r="V782" s="16">
        <v>0</v>
      </c>
      <c r="W782" s="16">
        <v>0</v>
      </c>
      <c r="X782" s="16">
        <v>0</v>
      </c>
      <c r="Y782" s="16">
        <v>0</v>
      </c>
      <c r="Z782" s="16">
        <v>0</v>
      </c>
      <c r="AA782" s="14" t="s">
        <v>96</v>
      </c>
      <c r="AB782" s="14" t="s">
        <v>96</v>
      </c>
      <c r="AC782" s="15"/>
      <c r="AD782" s="15"/>
      <c r="AE782" s="15"/>
      <c r="AF782" s="15"/>
      <c r="AG782" s="15"/>
      <c r="AH782" s="15"/>
      <c r="AI782" s="14" t="s">
        <v>96</v>
      </c>
      <c r="AJ782" s="16"/>
      <c r="AK782" s="17">
        <v>1</v>
      </c>
      <c r="AL782" s="17">
        <v>0</v>
      </c>
      <c r="AM782" s="17">
        <v>0</v>
      </c>
      <c r="AN782" s="17">
        <v>0</v>
      </c>
      <c r="AO782" s="17">
        <v>0</v>
      </c>
      <c r="AP782" s="17">
        <v>0</v>
      </c>
      <c r="AQ782" s="17">
        <v>0</v>
      </c>
      <c r="AR782" s="17">
        <v>0</v>
      </c>
      <c r="AS782" s="17">
        <v>0</v>
      </c>
      <c r="AT782" s="17">
        <v>0</v>
      </c>
      <c r="AU782" s="16">
        <v>100</v>
      </c>
      <c r="AV782" s="16">
        <v>100</v>
      </c>
      <c r="AW782" s="16">
        <v>0</v>
      </c>
      <c r="AX782" s="16">
        <v>0</v>
      </c>
      <c r="AY782" s="16">
        <v>0</v>
      </c>
      <c r="AZ782" s="16">
        <v>100</v>
      </c>
      <c r="BA782" s="16">
        <v>100</v>
      </c>
      <c r="BB782" s="16">
        <v>0</v>
      </c>
      <c r="BC782" s="16">
        <v>0</v>
      </c>
      <c r="BD782" s="16">
        <v>0</v>
      </c>
      <c r="BE782" s="16">
        <v>100</v>
      </c>
      <c r="BF782" s="16">
        <v>100</v>
      </c>
      <c r="BG782" s="16">
        <v>100</v>
      </c>
      <c r="BH782" s="16">
        <v>100</v>
      </c>
      <c r="BI782" s="16">
        <v>0</v>
      </c>
      <c r="BJ782" s="16">
        <v>0</v>
      </c>
      <c r="BK782" s="16">
        <v>100</v>
      </c>
      <c r="BL782" s="16">
        <v>0</v>
      </c>
      <c r="BM782" s="16">
        <v>100</v>
      </c>
      <c r="BN782" s="16">
        <v>2</v>
      </c>
      <c r="BO782" s="16" t="s">
        <v>96</v>
      </c>
      <c r="BP782" s="16" t="s">
        <v>96</v>
      </c>
      <c r="BQ782" s="16">
        <v>2</v>
      </c>
      <c r="BR782" s="14" t="s">
        <v>97</v>
      </c>
      <c r="BS782" s="14" t="s">
        <v>97</v>
      </c>
      <c r="BT782" s="14" t="s">
        <v>97</v>
      </c>
      <c r="BU782" s="14" t="s">
        <v>97</v>
      </c>
      <c r="BV782" s="14" t="s">
        <v>97</v>
      </c>
      <c r="BW782" s="16">
        <v>0</v>
      </c>
      <c r="BX782" s="16">
        <v>6</v>
      </c>
      <c r="BY782" s="16">
        <v>6</v>
      </c>
      <c r="BZ782" s="16">
        <v>6</v>
      </c>
      <c r="CA782" s="16">
        <v>6</v>
      </c>
      <c r="CB782" s="14" t="s">
        <v>98</v>
      </c>
      <c r="CC782" s="14" t="s">
        <v>96</v>
      </c>
      <c r="CD782" s="14" t="s">
        <v>96</v>
      </c>
      <c r="CE782" s="14" t="s">
        <v>98</v>
      </c>
      <c r="CF782" s="14" t="s">
        <v>96</v>
      </c>
      <c r="CG782" s="14" t="s">
        <v>96</v>
      </c>
      <c r="CH782" s="14" t="s">
        <v>97</v>
      </c>
      <c r="CI782" s="14" t="s">
        <v>97</v>
      </c>
      <c r="CJ782" s="16">
        <v>5</v>
      </c>
      <c r="CK782" s="16">
        <v>5</v>
      </c>
      <c r="CL782" s="16">
        <v>5</v>
      </c>
      <c r="CM782" s="16">
        <v>1</v>
      </c>
      <c r="CN782" s="16">
        <v>1</v>
      </c>
      <c r="CO782" s="16">
        <v>1</v>
      </c>
    </row>
    <row r="783" spans="1:403" x14ac:dyDescent="0.3">
      <c r="A783" s="13" t="s">
        <v>1003</v>
      </c>
      <c r="B783" s="13" t="s">
        <v>1114</v>
      </c>
      <c r="C783" s="13" t="s">
        <v>1119</v>
      </c>
      <c r="D783" s="13" t="s">
        <v>1120</v>
      </c>
      <c r="E783" s="14" t="s">
        <v>95</v>
      </c>
      <c r="F783" s="16">
        <v>303</v>
      </c>
      <c r="G783" s="5">
        <v>38</v>
      </c>
      <c r="H783" s="16">
        <v>0</v>
      </c>
      <c r="I783" s="16">
        <v>0</v>
      </c>
      <c r="J783" s="16">
        <v>30</v>
      </c>
      <c r="K783" s="16">
        <v>5</v>
      </c>
      <c r="L783" s="16">
        <v>0</v>
      </c>
      <c r="M783" s="16">
        <v>0</v>
      </c>
      <c r="N783" s="16">
        <v>3</v>
      </c>
      <c r="O783" s="16">
        <v>0</v>
      </c>
      <c r="P783" s="16">
        <v>0</v>
      </c>
      <c r="Q783" s="16">
        <v>0</v>
      </c>
      <c r="R783" s="16">
        <v>286</v>
      </c>
      <c r="S783" s="16">
        <v>11</v>
      </c>
      <c r="T783" s="16">
        <v>0</v>
      </c>
      <c r="U783" s="16">
        <v>0</v>
      </c>
      <c r="V783" s="16">
        <v>6</v>
      </c>
      <c r="W783" s="16">
        <v>0</v>
      </c>
      <c r="X783" s="16">
        <v>0</v>
      </c>
      <c r="Y783" s="16">
        <v>1</v>
      </c>
      <c r="Z783" s="16">
        <v>5</v>
      </c>
      <c r="AA783" s="14" t="s">
        <v>96</v>
      </c>
      <c r="AB783" s="14" t="s">
        <v>97</v>
      </c>
      <c r="AC783" s="15"/>
      <c r="AD783" s="15"/>
      <c r="AE783" s="15"/>
      <c r="AF783" s="15"/>
      <c r="AG783" s="15"/>
      <c r="AH783" s="15"/>
      <c r="AI783" s="14" t="s">
        <v>96</v>
      </c>
      <c r="AJ783" s="16"/>
      <c r="AK783" s="17">
        <v>0.51515151515151514</v>
      </c>
      <c r="AL783" s="17">
        <v>0.10101010101010102</v>
      </c>
      <c r="AM783" s="17">
        <v>0.38383838383838387</v>
      </c>
      <c r="AN783" s="17">
        <v>0</v>
      </c>
      <c r="AO783" s="17">
        <v>0</v>
      </c>
      <c r="AP783" s="17">
        <v>0</v>
      </c>
      <c r="AQ783" s="17">
        <v>0</v>
      </c>
      <c r="AR783" s="17">
        <v>0</v>
      </c>
      <c r="AS783" s="17">
        <v>0</v>
      </c>
      <c r="AT783" s="17">
        <v>0</v>
      </c>
      <c r="AU783" s="16">
        <v>100</v>
      </c>
      <c r="AV783" s="16">
        <v>100</v>
      </c>
      <c r="AW783" s="16">
        <v>0</v>
      </c>
      <c r="AX783" s="16">
        <v>0</v>
      </c>
      <c r="AY783" s="16">
        <v>0</v>
      </c>
      <c r="AZ783" s="16">
        <v>100</v>
      </c>
      <c r="BA783" s="16">
        <v>100</v>
      </c>
      <c r="BB783" s="16">
        <v>0</v>
      </c>
      <c r="BC783" s="16">
        <v>0</v>
      </c>
      <c r="BD783" s="16">
        <v>0</v>
      </c>
      <c r="BE783" s="16">
        <v>100</v>
      </c>
      <c r="BF783" s="16">
        <v>100</v>
      </c>
      <c r="BG783" s="16">
        <v>100</v>
      </c>
      <c r="BH783" s="16">
        <v>100</v>
      </c>
      <c r="BI783" s="16">
        <v>0</v>
      </c>
      <c r="BJ783" s="16">
        <v>0</v>
      </c>
      <c r="BK783" s="16">
        <v>0</v>
      </c>
      <c r="BL783" s="16">
        <v>100</v>
      </c>
      <c r="BM783" s="16">
        <v>100</v>
      </c>
      <c r="BN783" s="16">
        <v>4</v>
      </c>
      <c r="BO783" s="16" t="s">
        <v>96</v>
      </c>
      <c r="BP783" s="16" t="s">
        <v>96</v>
      </c>
      <c r="BQ783" s="16">
        <v>2</v>
      </c>
      <c r="BR783" s="14" t="s">
        <v>96</v>
      </c>
      <c r="BS783" s="14" t="s">
        <v>97</v>
      </c>
      <c r="BT783" s="14" t="s">
        <v>97</v>
      </c>
      <c r="BU783" s="14" t="s">
        <v>97</v>
      </c>
      <c r="BV783" s="14" t="s">
        <v>97</v>
      </c>
      <c r="BW783" s="16">
        <v>0</v>
      </c>
      <c r="BX783" s="16">
        <v>0</v>
      </c>
      <c r="BY783" s="16">
        <v>5</v>
      </c>
      <c r="BZ783" s="16">
        <v>5</v>
      </c>
      <c r="CA783" s="16">
        <v>1</v>
      </c>
      <c r="CB783" s="14" t="s">
        <v>98</v>
      </c>
      <c r="CC783" s="14" t="s">
        <v>98</v>
      </c>
      <c r="CD783" s="14" t="s">
        <v>96</v>
      </c>
      <c r="CE783" s="14" t="s">
        <v>98</v>
      </c>
      <c r="CF783" s="14" t="s">
        <v>96</v>
      </c>
      <c r="CG783" s="14" t="s">
        <v>96</v>
      </c>
      <c r="CH783" s="14" t="s">
        <v>97</v>
      </c>
      <c r="CI783" s="14" t="s">
        <v>97</v>
      </c>
      <c r="CJ783" s="16">
        <v>5</v>
      </c>
      <c r="CK783" s="16">
        <v>5</v>
      </c>
      <c r="CL783" s="16">
        <v>5</v>
      </c>
      <c r="CM783" s="16">
        <v>0</v>
      </c>
      <c r="CN783" s="16">
        <v>5</v>
      </c>
      <c r="CO783" s="16">
        <v>0</v>
      </c>
    </row>
    <row r="784" spans="1:403" x14ac:dyDescent="0.3">
      <c r="A784" s="13" t="s">
        <v>1003</v>
      </c>
      <c r="B784" s="13" t="s">
        <v>1114</v>
      </c>
      <c r="C784" s="13" t="s">
        <v>1121</v>
      </c>
      <c r="D784" s="13" t="s">
        <v>1122</v>
      </c>
      <c r="E784" s="14" t="s">
        <v>95</v>
      </c>
      <c r="F784" s="16">
        <v>470</v>
      </c>
      <c r="G784" s="5">
        <v>76</v>
      </c>
      <c r="H784" s="16">
        <v>0</v>
      </c>
      <c r="I784" s="16">
        <v>0</v>
      </c>
      <c r="J784" s="16">
        <v>1</v>
      </c>
      <c r="K784" s="16">
        <v>8</v>
      </c>
      <c r="L784" s="16">
        <v>0</v>
      </c>
      <c r="M784" s="16">
        <v>2</v>
      </c>
      <c r="N784" s="16">
        <v>65</v>
      </c>
      <c r="O784" s="16">
        <v>0</v>
      </c>
      <c r="P784" s="16">
        <v>0</v>
      </c>
      <c r="Q784" s="16">
        <v>0</v>
      </c>
      <c r="R784" s="16">
        <v>17</v>
      </c>
      <c r="S784" s="16">
        <v>58</v>
      </c>
      <c r="T784" s="16">
        <v>0</v>
      </c>
      <c r="U784" s="16">
        <v>12</v>
      </c>
      <c r="V784" s="16">
        <v>383</v>
      </c>
      <c r="W784" s="16">
        <v>0</v>
      </c>
      <c r="X784" s="16">
        <v>0</v>
      </c>
      <c r="Y784" s="16">
        <v>0</v>
      </c>
      <c r="Z784" s="14">
        <v>0</v>
      </c>
      <c r="AA784" s="14" t="s">
        <v>96</v>
      </c>
      <c r="AB784" s="14" t="s">
        <v>97</v>
      </c>
      <c r="AC784" s="15"/>
      <c r="AD784" s="15"/>
      <c r="AE784" s="15"/>
      <c r="AF784" s="15"/>
      <c r="AG784" s="15"/>
      <c r="AH784" s="15"/>
      <c r="AI784" s="14" t="s">
        <v>96</v>
      </c>
      <c r="AJ784" s="16"/>
      <c r="AK784" s="17">
        <v>0.02</v>
      </c>
      <c r="AL784" s="17">
        <v>0.63</v>
      </c>
      <c r="AM784" s="17">
        <v>0.2</v>
      </c>
      <c r="AN784" s="17">
        <v>0.15</v>
      </c>
      <c r="AO784" s="17">
        <v>0</v>
      </c>
      <c r="AP784" s="17">
        <v>0</v>
      </c>
      <c r="AQ784" s="17">
        <v>0</v>
      </c>
      <c r="AR784" s="17">
        <v>0</v>
      </c>
      <c r="AS784" s="17">
        <v>0</v>
      </c>
      <c r="AT784" s="17">
        <v>0</v>
      </c>
      <c r="AU784" s="16">
        <v>70</v>
      </c>
      <c r="AV784" s="16">
        <v>50</v>
      </c>
      <c r="AW784" s="16">
        <v>0</v>
      </c>
      <c r="AX784" s="16">
        <v>0</v>
      </c>
      <c r="AY784" s="16">
        <v>50</v>
      </c>
      <c r="AZ784" s="16">
        <v>0</v>
      </c>
      <c r="BA784" s="16">
        <v>0</v>
      </c>
      <c r="BB784" s="16">
        <v>0</v>
      </c>
      <c r="BC784" s="16">
        <v>0</v>
      </c>
      <c r="BD784" s="16">
        <v>100</v>
      </c>
      <c r="BE784" s="16">
        <v>40</v>
      </c>
      <c r="BF784" s="16">
        <v>35</v>
      </c>
      <c r="BG784" s="16">
        <v>80</v>
      </c>
      <c r="BH784" s="16">
        <v>0</v>
      </c>
      <c r="BI784" s="16">
        <v>0</v>
      </c>
      <c r="BJ784" s="16">
        <v>0</v>
      </c>
      <c r="BK784" s="16">
        <v>0</v>
      </c>
      <c r="BL784" s="16">
        <v>100</v>
      </c>
      <c r="BM784" s="16">
        <v>40</v>
      </c>
      <c r="BN784" s="16">
        <v>2</v>
      </c>
      <c r="BO784" s="16" t="s">
        <v>97</v>
      </c>
      <c r="BP784" s="16" t="s">
        <v>96</v>
      </c>
      <c r="BQ784" s="16">
        <v>10</v>
      </c>
      <c r="BR784" s="14" t="s">
        <v>96</v>
      </c>
      <c r="BS784" s="14" t="s">
        <v>97</v>
      </c>
      <c r="BT784" s="14" t="s">
        <v>97</v>
      </c>
      <c r="BU784" s="14" t="s">
        <v>96</v>
      </c>
      <c r="BV784" s="14" t="s">
        <v>96</v>
      </c>
      <c r="BW784" s="16">
        <v>1</v>
      </c>
      <c r="BX784" s="16">
        <v>1</v>
      </c>
      <c r="BY784" s="16">
        <v>1</v>
      </c>
      <c r="BZ784" s="16">
        <v>1</v>
      </c>
      <c r="CA784" s="16">
        <v>0</v>
      </c>
      <c r="CB784" s="14" t="s">
        <v>98</v>
      </c>
      <c r="CC784" s="14" t="s">
        <v>98</v>
      </c>
      <c r="CD784" s="14" t="s">
        <v>98</v>
      </c>
      <c r="CE784" s="14" t="s">
        <v>98</v>
      </c>
      <c r="CF784" s="14" t="s">
        <v>96</v>
      </c>
      <c r="CG784" s="14" t="s">
        <v>96</v>
      </c>
      <c r="CH784" s="14" t="s">
        <v>96</v>
      </c>
      <c r="CI784" s="14" t="s">
        <v>96</v>
      </c>
      <c r="CJ784" s="16">
        <v>1</v>
      </c>
      <c r="CK784" s="16">
        <v>1</v>
      </c>
      <c r="CL784" s="16">
        <v>10</v>
      </c>
      <c r="CM784" s="16">
        <v>1</v>
      </c>
      <c r="CN784" s="16">
        <v>10</v>
      </c>
      <c r="CO784" s="16">
        <v>0</v>
      </c>
    </row>
    <row r="785" spans="1:403" x14ac:dyDescent="0.3">
      <c r="A785" s="13" t="s">
        <v>1003</v>
      </c>
      <c r="B785" s="13" t="s">
        <v>1114</v>
      </c>
      <c r="C785" s="13" t="s">
        <v>1121</v>
      </c>
      <c r="D785" s="13" t="s">
        <v>813</v>
      </c>
      <c r="E785" s="14" t="s">
        <v>95</v>
      </c>
      <c r="F785" s="16">
        <v>605</v>
      </c>
      <c r="G785" s="5">
        <v>75</v>
      </c>
      <c r="H785" s="16">
        <v>0</v>
      </c>
      <c r="I785" s="16">
        <v>0</v>
      </c>
      <c r="J785" s="16">
        <v>47</v>
      </c>
      <c r="K785" s="16">
        <v>28</v>
      </c>
      <c r="L785" s="16">
        <v>0</v>
      </c>
      <c r="M785" s="16">
        <v>0</v>
      </c>
      <c r="N785" s="16">
        <v>0</v>
      </c>
      <c r="O785" s="16">
        <v>0</v>
      </c>
      <c r="P785" s="16">
        <v>0</v>
      </c>
      <c r="Q785" s="16">
        <v>0</v>
      </c>
      <c r="R785" s="16">
        <v>403</v>
      </c>
      <c r="S785" s="16">
        <v>202</v>
      </c>
      <c r="T785" s="16">
        <v>0</v>
      </c>
      <c r="U785" s="16">
        <v>0</v>
      </c>
      <c r="V785" s="16">
        <v>0</v>
      </c>
      <c r="W785" s="16">
        <v>0</v>
      </c>
      <c r="X785" s="16">
        <v>0</v>
      </c>
      <c r="Y785" s="16">
        <v>0</v>
      </c>
      <c r="Z785" s="14">
        <v>0</v>
      </c>
      <c r="AA785" s="14" t="s">
        <v>96</v>
      </c>
      <c r="AB785" s="14" t="s">
        <v>97</v>
      </c>
      <c r="AC785" s="15"/>
      <c r="AD785" s="15"/>
      <c r="AE785" s="15"/>
      <c r="AF785" s="15"/>
      <c r="AG785" s="15"/>
      <c r="AH785" s="15"/>
      <c r="AI785" s="14" t="s">
        <v>96</v>
      </c>
      <c r="AJ785" s="16"/>
      <c r="AK785" s="17">
        <v>0.85</v>
      </c>
      <c r="AL785" s="17">
        <v>0</v>
      </c>
      <c r="AM785" s="17">
        <v>0</v>
      </c>
      <c r="AN785" s="17">
        <v>0</v>
      </c>
      <c r="AO785" s="17">
        <v>0.15</v>
      </c>
      <c r="AP785" s="17">
        <v>0</v>
      </c>
      <c r="AQ785" s="17">
        <v>0</v>
      </c>
      <c r="AR785" s="17">
        <v>0</v>
      </c>
      <c r="AS785" s="17">
        <v>0</v>
      </c>
      <c r="AT785" s="17">
        <v>0</v>
      </c>
      <c r="AU785" s="16">
        <v>100</v>
      </c>
      <c r="AV785" s="16">
        <v>90</v>
      </c>
      <c r="AW785" s="16">
        <v>0</v>
      </c>
      <c r="AX785" s="16">
        <v>0</v>
      </c>
      <c r="AY785" s="24">
        <v>10</v>
      </c>
      <c r="AZ785" s="16">
        <v>100</v>
      </c>
      <c r="BA785" s="16">
        <v>90</v>
      </c>
      <c r="BB785" s="16">
        <v>0</v>
      </c>
      <c r="BC785" s="16">
        <v>0</v>
      </c>
      <c r="BD785" s="16">
        <v>10</v>
      </c>
      <c r="BE785" s="16">
        <v>100</v>
      </c>
      <c r="BF785" s="16">
        <v>90</v>
      </c>
      <c r="BG785" s="16">
        <v>95</v>
      </c>
      <c r="BH785" s="16">
        <v>85</v>
      </c>
      <c r="BI785" s="16">
        <v>2</v>
      </c>
      <c r="BJ785" s="16">
        <v>0</v>
      </c>
      <c r="BK785" s="16">
        <v>2</v>
      </c>
      <c r="BL785" s="16">
        <v>98</v>
      </c>
      <c r="BM785" s="16">
        <v>40</v>
      </c>
      <c r="BN785" s="16">
        <v>2</v>
      </c>
      <c r="BO785" s="16" t="s">
        <v>97</v>
      </c>
      <c r="BP785" s="16" t="s">
        <v>96</v>
      </c>
      <c r="BQ785" s="16">
        <v>10</v>
      </c>
      <c r="BR785" s="14" t="s">
        <v>97</v>
      </c>
      <c r="BS785" s="14" t="s">
        <v>97</v>
      </c>
      <c r="BT785" s="14" t="s">
        <v>97</v>
      </c>
      <c r="BU785" s="14" t="s">
        <v>96</v>
      </c>
      <c r="BV785" s="14" t="s">
        <v>96</v>
      </c>
      <c r="BW785" s="16">
        <v>0</v>
      </c>
      <c r="BX785" s="16">
        <v>1</v>
      </c>
      <c r="BY785" s="16">
        <v>1</v>
      </c>
      <c r="BZ785" s="16">
        <v>1</v>
      </c>
      <c r="CA785" s="16">
        <v>20</v>
      </c>
      <c r="CB785" s="14" t="s">
        <v>98</v>
      </c>
      <c r="CC785" s="14" t="s">
        <v>98</v>
      </c>
      <c r="CD785" s="14" t="s">
        <v>98</v>
      </c>
      <c r="CE785" s="14" t="s">
        <v>98</v>
      </c>
      <c r="CF785" s="14" t="s">
        <v>96</v>
      </c>
      <c r="CG785" s="14" t="s">
        <v>96</v>
      </c>
      <c r="CH785" s="14" t="s">
        <v>96</v>
      </c>
      <c r="CI785" s="14" t="s">
        <v>96</v>
      </c>
      <c r="CJ785" s="16">
        <v>1</v>
      </c>
      <c r="CK785" s="16">
        <v>1</v>
      </c>
      <c r="CL785" s="16">
        <v>10</v>
      </c>
      <c r="CM785" s="16">
        <v>1</v>
      </c>
      <c r="CN785" s="16">
        <v>10</v>
      </c>
      <c r="CO785" s="16">
        <v>0</v>
      </c>
    </row>
    <row r="786" spans="1:403" x14ac:dyDescent="0.3">
      <c r="A786" s="13" t="s">
        <v>1003</v>
      </c>
      <c r="B786" s="13" t="s">
        <v>1114</v>
      </c>
      <c r="C786" s="13" t="s">
        <v>1121</v>
      </c>
      <c r="D786" s="13" t="s">
        <v>268</v>
      </c>
      <c r="E786" s="14" t="s">
        <v>95</v>
      </c>
      <c r="F786" s="16">
        <v>659</v>
      </c>
      <c r="G786" s="5">
        <v>53</v>
      </c>
      <c r="H786" s="16">
        <v>0</v>
      </c>
      <c r="I786" s="16">
        <v>0</v>
      </c>
      <c r="J786" s="16">
        <v>33</v>
      </c>
      <c r="K786" s="16">
        <v>20</v>
      </c>
      <c r="L786" s="16">
        <v>0</v>
      </c>
      <c r="M786" s="16">
        <v>0</v>
      </c>
      <c r="N786" s="16">
        <v>0</v>
      </c>
      <c r="O786" s="16">
        <v>0</v>
      </c>
      <c r="P786" s="16">
        <v>0</v>
      </c>
      <c r="Q786" s="16">
        <v>0</v>
      </c>
      <c r="R786" s="16">
        <v>390</v>
      </c>
      <c r="S786" s="16">
        <v>269</v>
      </c>
      <c r="T786" s="16">
        <v>0</v>
      </c>
      <c r="U786" s="16">
        <v>0</v>
      </c>
      <c r="V786" s="16">
        <v>0</v>
      </c>
      <c r="W786" s="16">
        <v>0</v>
      </c>
      <c r="X786" s="16">
        <v>0</v>
      </c>
      <c r="Y786" s="16">
        <v>0</v>
      </c>
      <c r="Z786" s="14">
        <v>0</v>
      </c>
      <c r="AA786" s="14" t="s">
        <v>96</v>
      </c>
      <c r="AB786" s="14" t="s">
        <v>96</v>
      </c>
      <c r="AC786" s="15"/>
      <c r="AD786" s="15"/>
      <c r="AE786" s="15"/>
      <c r="AF786" s="15"/>
      <c r="AG786" s="15"/>
      <c r="AH786" s="15"/>
      <c r="AI786" s="14" t="s">
        <v>96</v>
      </c>
      <c r="AJ786" s="16"/>
      <c r="AK786" s="17">
        <v>0.75</v>
      </c>
      <c r="AL786" s="17">
        <v>0</v>
      </c>
      <c r="AM786" s="17">
        <v>0.2</v>
      </c>
      <c r="AN786" s="17">
        <v>0.05</v>
      </c>
      <c r="AO786" s="17">
        <v>0</v>
      </c>
      <c r="AP786" s="17">
        <v>0</v>
      </c>
      <c r="AQ786" s="17">
        <v>0</v>
      </c>
      <c r="AR786" s="17">
        <v>0</v>
      </c>
      <c r="AS786" s="17">
        <v>0</v>
      </c>
      <c r="AT786" s="17">
        <v>0</v>
      </c>
      <c r="AU786" s="16">
        <v>90</v>
      </c>
      <c r="AV786" s="16">
        <v>90</v>
      </c>
      <c r="AW786" s="16">
        <v>0</v>
      </c>
      <c r="AX786" s="16">
        <v>0</v>
      </c>
      <c r="AY786" s="16">
        <v>10</v>
      </c>
      <c r="AZ786" s="16">
        <v>60</v>
      </c>
      <c r="BA786" s="16">
        <v>60</v>
      </c>
      <c r="BB786" s="16">
        <v>0</v>
      </c>
      <c r="BC786" s="16">
        <v>0</v>
      </c>
      <c r="BD786" s="16">
        <v>40</v>
      </c>
      <c r="BE786" s="16">
        <v>100</v>
      </c>
      <c r="BF786" s="16">
        <v>90</v>
      </c>
      <c r="BG786" s="16">
        <v>95</v>
      </c>
      <c r="BH786" s="16">
        <v>50</v>
      </c>
      <c r="BI786" s="16">
        <v>0</v>
      </c>
      <c r="BJ786" s="16">
        <v>0</v>
      </c>
      <c r="BK786" s="16">
        <v>0</v>
      </c>
      <c r="BL786" s="16">
        <v>100</v>
      </c>
      <c r="BM786" s="16">
        <v>70</v>
      </c>
      <c r="BN786" s="16">
        <v>2</v>
      </c>
      <c r="BO786" s="16" t="s">
        <v>97</v>
      </c>
      <c r="BP786" s="16" t="s">
        <v>96</v>
      </c>
      <c r="BQ786" s="16">
        <v>10</v>
      </c>
      <c r="BR786" s="14" t="s">
        <v>97</v>
      </c>
      <c r="BS786" s="14" t="s">
        <v>97</v>
      </c>
      <c r="BT786" s="14" t="s">
        <v>97</v>
      </c>
      <c r="BU786" s="14" t="s">
        <v>97</v>
      </c>
      <c r="BV786" s="14" t="s">
        <v>97</v>
      </c>
      <c r="BW786" s="16">
        <v>0</v>
      </c>
      <c r="BX786" s="16">
        <v>1</v>
      </c>
      <c r="BY786" s="16">
        <v>1</v>
      </c>
      <c r="BZ786" s="16">
        <v>1</v>
      </c>
      <c r="CA786" s="16">
        <v>20</v>
      </c>
      <c r="CB786" s="14" t="s">
        <v>98</v>
      </c>
      <c r="CC786" s="14" t="s">
        <v>98</v>
      </c>
      <c r="CD786" s="14" t="s">
        <v>98</v>
      </c>
      <c r="CE786" s="14" t="s">
        <v>98</v>
      </c>
      <c r="CF786" s="14" t="s">
        <v>96</v>
      </c>
      <c r="CG786" s="14" t="s">
        <v>96</v>
      </c>
      <c r="CH786" s="14" t="s">
        <v>96</v>
      </c>
      <c r="CI786" s="14" t="s">
        <v>96</v>
      </c>
      <c r="CJ786" s="16">
        <v>1</v>
      </c>
      <c r="CK786" s="16">
        <v>1</v>
      </c>
      <c r="CL786" s="16">
        <v>10</v>
      </c>
      <c r="CM786" s="16">
        <v>1</v>
      </c>
      <c r="CN786" s="16">
        <v>10</v>
      </c>
      <c r="CO786" s="16">
        <v>0</v>
      </c>
    </row>
    <row r="787" spans="1:403" x14ac:dyDescent="0.3">
      <c r="A787" s="13" t="s">
        <v>1003</v>
      </c>
      <c r="B787" s="13" t="s">
        <v>1114</v>
      </c>
      <c r="C787" s="13" t="s">
        <v>1123</v>
      </c>
      <c r="D787" s="13" t="s">
        <v>1124</v>
      </c>
      <c r="E787" s="14" t="s">
        <v>104</v>
      </c>
      <c r="F787" s="24">
        <v>706</v>
      </c>
      <c r="G787" s="5">
        <v>95</v>
      </c>
      <c r="H787" s="16">
        <v>0</v>
      </c>
      <c r="I787" s="16">
        <v>0</v>
      </c>
      <c r="J787" s="16">
        <v>0</v>
      </c>
      <c r="K787" s="16">
        <v>0</v>
      </c>
      <c r="L787" s="16">
        <v>47</v>
      </c>
      <c r="M787" s="16">
        <v>3</v>
      </c>
      <c r="N787" s="16">
        <v>45</v>
      </c>
      <c r="O787" s="16">
        <v>0</v>
      </c>
      <c r="P787" s="16">
        <v>0</v>
      </c>
      <c r="Q787" s="16">
        <v>0</v>
      </c>
      <c r="R787" s="16">
        <v>0</v>
      </c>
      <c r="S787" s="16">
        <v>0</v>
      </c>
      <c r="T787" s="16">
        <v>365</v>
      </c>
      <c r="U787" s="16">
        <v>20</v>
      </c>
      <c r="V787" s="16">
        <v>321</v>
      </c>
      <c r="W787" s="16">
        <v>0</v>
      </c>
      <c r="X787" s="16">
        <v>0</v>
      </c>
      <c r="Y787" s="16">
        <v>0</v>
      </c>
      <c r="Z787" s="16">
        <v>0</v>
      </c>
      <c r="AA787" s="14" t="s">
        <v>96</v>
      </c>
      <c r="AB787" s="14" t="s">
        <v>97</v>
      </c>
      <c r="AC787" s="14" t="s">
        <v>96</v>
      </c>
      <c r="AD787" s="15"/>
      <c r="AE787" s="19" t="s">
        <v>96</v>
      </c>
      <c r="AF787" s="15"/>
      <c r="AG787" s="15"/>
      <c r="AH787" s="15"/>
      <c r="AI787" s="15"/>
      <c r="AJ787" s="16">
        <v>50</v>
      </c>
      <c r="AK787" s="17">
        <v>0</v>
      </c>
      <c r="AL787" s="17">
        <v>0</v>
      </c>
      <c r="AM787" s="17">
        <v>1</v>
      </c>
      <c r="AN787" s="17">
        <v>0</v>
      </c>
      <c r="AO787" s="17">
        <v>0</v>
      </c>
      <c r="AP787" s="17">
        <v>0</v>
      </c>
      <c r="AQ787" s="17">
        <v>0</v>
      </c>
      <c r="AR787" s="17">
        <v>0</v>
      </c>
      <c r="AS787" s="17">
        <v>0</v>
      </c>
      <c r="AT787" s="17">
        <v>0</v>
      </c>
      <c r="AU787" s="16">
        <v>100</v>
      </c>
      <c r="AV787" s="16">
        <v>0</v>
      </c>
      <c r="AW787" s="16">
        <v>0</v>
      </c>
      <c r="AX787" s="16">
        <v>100</v>
      </c>
      <c r="AY787" s="16">
        <v>0</v>
      </c>
      <c r="AZ787" s="16">
        <v>0</v>
      </c>
      <c r="BA787" s="16">
        <v>0</v>
      </c>
      <c r="BB787" s="16">
        <v>0</v>
      </c>
      <c r="BC787" s="16">
        <v>0</v>
      </c>
      <c r="BD787" s="16">
        <v>100</v>
      </c>
      <c r="BE787" s="16">
        <v>100</v>
      </c>
      <c r="BF787" s="16">
        <v>20</v>
      </c>
      <c r="BG787" s="16">
        <v>10</v>
      </c>
      <c r="BH787" s="16">
        <v>0</v>
      </c>
      <c r="BI787" s="16">
        <v>0</v>
      </c>
      <c r="BJ787" s="16">
        <v>0</v>
      </c>
      <c r="BK787" s="16">
        <v>0</v>
      </c>
      <c r="BL787" s="16">
        <v>100</v>
      </c>
      <c r="BM787" s="16">
        <v>5</v>
      </c>
      <c r="BN787" s="16">
        <v>2</v>
      </c>
      <c r="BO787" s="16" t="s">
        <v>97</v>
      </c>
      <c r="BP787" s="16" t="s">
        <v>96</v>
      </c>
      <c r="BQ787" s="16">
        <v>1</v>
      </c>
      <c r="BR787" s="14" t="s">
        <v>96</v>
      </c>
      <c r="BS787" s="14" t="s">
        <v>97</v>
      </c>
      <c r="BT787" s="14" t="s">
        <v>97</v>
      </c>
      <c r="BU787" s="14" t="s">
        <v>96</v>
      </c>
      <c r="BV787" s="14" t="s">
        <v>96</v>
      </c>
      <c r="BW787" s="16">
        <v>1</v>
      </c>
      <c r="BX787" s="16">
        <v>0</v>
      </c>
      <c r="BY787" s="16">
        <v>1</v>
      </c>
      <c r="BZ787" s="16">
        <v>14</v>
      </c>
      <c r="CA787" s="16">
        <v>14</v>
      </c>
      <c r="CB787" s="14" t="s">
        <v>98</v>
      </c>
      <c r="CC787" s="14" t="s">
        <v>98</v>
      </c>
      <c r="CD787" s="14" t="s">
        <v>98</v>
      </c>
      <c r="CE787" s="14" t="s">
        <v>96</v>
      </c>
      <c r="CF787" s="14" t="s">
        <v>96</v>
      </c>
      <c r="CG787" s="14" t="s">
        <v>97</v>
      </c>
      <c r="CH787" s="14" t="s">
        <v>97</v>
      </c>
      <c r="CI787" s="14" t="s">
        <v>97</v>
      </c>
      <c r="CJ787" s="16">
        <v>8</v>
      </c>
      <c r="CK787" s="16">
        <v>8</v>
      </c>
      <c r="CL787" s="16">
        <v>15</v>
      </c>
      <c r="CM787" s="16">
        <v>0.2</v>
      </c>
      <c r="CN787" s="16">
        <v>15</v>
      </c>
      <c r="CO787" s="16">
        <v>0.2</v>
      </c>
    </row>
    <row r="788" spans="1:403" x14ac:dyDescent="0.3">
      <c r="A788" s="13" t="s">
        <v>1003</v>
      </c>
      <c r="B788" s="13" t="s">
        <v>1114</v>
      </c>
      <c r="C788" s="13" t="s">
        <v>1125</v>
      </c>
      <c r="D788" s="13" t="s">
        <v>1126</v>
      </c>
      <c r="E788" s="14" t="s">
        <v>95</v>
      </c>
      <c r="F788" s="16">
        <v>270</v>
      </c>
      <c r="G788" s="5">
        <v>42</v>
      </c>
      <c r="H788" s="16">
        <v>0</v>
      </c>
      <c r="I788" s="16">
        <v>0</v>
      </c>
      <c r="J788" s="16">
        <v>2</v>
      </c>
      <c r="K788" s="16">
        <v>27</v>
      </c>
      <c r="L788" s="16">
        <v>5</v>
      </c>
      <c r="M788" s="16">
        <v>1</v>
      </c>
      <c r="N788" s="16">
        <v>7</v>
      </c>
      <c r="O788" s="16">
        <v>0</v>
      </c>
      <c r="P788" s="16">
        <v>0</v>
      </c>
      <c r="Q788" s="16">
        <v>0</v>
      </c>
      <c r="R788" s="16">
        <v>45</v>
      </c>
      <c r="S788" s="16">
        <v>105</v>
      </c>
      <c r="T788" s="16">
        <v>35</v>
      </c>
      <c r="U788" s="16">
        <v>5</v>
      </c>
      <c r="V788" s="16">
        <v>80</v>
      </c>
      <c r="W788" s="16">
        <v>0</v>
      </c>
      <c r="X788" s="16">
        <v>0</v>
      </c>
      <c r="Y788" s="16">
        <v>0</v>
      </c>
      <c r="Z788" s="16">
        <v>0</v>
      </c>
      <c r="AA788" s="14" t="s">
        <v>97</v>
      </c>
      <c r="AB788" s="14" t="s">
        <v>97</v>
      </c>
      <c r="AC788" s="15"/>
      <c r="AD788" s="15"/>
      <c r="AE788" s="15"/>
      <c r="AF788" s="15"/>
      <c r="AG788" s="15"/>
      <c r="AH788" s="15"/>
      <c r="AI788" s="14" t="s">
        <v>96</v>
      </c>
      <c r="AJ788" s="16"/>
      <c r="AK788" s="17">
        <v>0.01</v>
      </c>
      <c r="AL788" s="17">
        <v>0</v>
      </c>
      <c r="AM788" s="17">
        <v>0.99</v>
      </c>
      <c r="AN788" s="17">
        <v>0</v>
      </c>
      <c r="AO788" s="17">
        <v>0</v>
      </c>
      <c r="AP788" s="17">
        <v>0</v>
      </c>
      <c r="AQ788" s="17">
        <v>0</v>
      </c>
      <c r="AR788" s="17">
        <v>0</v>
      </c>
      <c r="AS788" s="17">
        <v>0</v>
      </c>
      <c r="AT788" s="17">
        <v>0</v>
      </c>
      <c r="AU788" s="16">
        <v>40</v>
      </c>
      <c r="AV788" s="16">
        <v>2</v>
      </c>
      <c r="AW788" s="16">
        <v>0</v>
      </c>
      <c r="AX788" s="16">
        <v>0</v>
      </c>
      <c r="AY788" s="16">
        <v>98</v>
      </c>
      <c r="AZ788" s="16">
        <v>0</v>
      </c>
      <c r="BA788" s="16">
        <v>0</v>
      </c>
      <c r="BB788" s="16">
        <v>0</v>
      </c>
      <c r="BC788" s="16">
        <v>0</v>
      </c>
      <c r="BD788" s="24">
        <v>100</v>
      </c>
      <c r="BE788" s="16">
        <v>100</v>
      </c>
      <c r="BF788" s="16">
        <v>50</v>
      </c>
      <c r="BG788" s="16">
        <v>0</v>
      </c>
      <c r="BH788" s="16">
        <v>0</v>
      </c>
      <c r="BI788" s="16">
        <v>0</v>
      </c>
      <c r="BJ788" s="16">
        <v>0</v>
      </c>
      <c r="BK788" s="16">
        <v>0</v>
      </c>
      <c r="BL788" s="16">
        <v>100</v>
      </c>
      <c r="BM788" s="16">
        <v>100</v>
      </c>
      <c r="BN788" s="16">
        <v>2</v>
      </c>
      <c r="BO788" s="16" t="s">
        <v>97</v>
      </c>
      <c r="BP788" s="16" t="s">
        <v>97</v>
      </c>
      <c r="BQ788" s="5" t="s">
        <v>98</v>
      </c>
      <c r="BR788" s="14" t="s">
        <v>96</v>
      </c>
      <c r="BS788" s="14" t="s">
        <v>97</v>
      </c>
      <c r="BT788" s="14" t="s">
        <v>97</v>
      </c>
      <c r="BU788" s="14" t="s">
        <v>97</v>
      </c>
      <c r="BV788" s="14" t="s">
        <v>97</v>
      </c>
      <c r="BW788" s="16">
        <v>1.3</v>
      </c>
      <c r="BX788" s="16">
        <v>1</v>
      </c>
      <c r="BY788" s="16">
        <v>3</v>
      </c>
      <c r="BZ788" s="16">
        <v>8</v>
      </c>
      <c r="CA788" s="16">
        <v>0</v>
      </c>
      <c r="CB788" s="14" t="s">
        <v>98</v>
      </c>
      <c r="CC788" s="14" t="s">
        <v>98</v>
      </c>
      <c r="CD788" s="14" t="s">
        <v>96</v>
      </c>
      <c r="CE788" s="14" t="s">
        <v>96</v>
      </c>
      <c r="CF788" s="14" t="s">
        <v>96</v>
      </c>
      <c r="CG788" s="14" t="s">
        <v>96</v>
      </c>
      <c r="CH788" s="15" t="s">
        <v>97</v>
      </c>
      <c r="CI788" s="15" t="s">
        <v>97</v>
      </c>
      <c r="CJ788" s="16">
        <v>4</v>
      </c>
      <c r="CK788" s="16">
        <v>4</v>
      </c>
      <c r="CL788" s="16">
        <v>12</v>
      </c>
      <c r="CM788" s="16">
        <v>1</v>
      </c>
      <c r="CN788" s="16">
        <v>0</v>
      </c>
      <c r="CO788" s="16">
        <v>0</v>
      </c>
    </row>
    <row r="789" spans="1:403" x14ac:dyDescent="0.3">
      <c r="A789" s="13" t="s">
        <v>1003</v>
      </c>
      <c r="B789" s="13" t="s">
        <v>1114</v>
      </c>
      <c r="C789" s="13" t="s">
        <v>1127</v>
      </c>
      <c r="D789" s="13" t="s">
        <v>1128</v>
      </c>
      <c r="E789" s="24" t="s">
        <v>95</v>
      </c>
      <c r="F789" s="16">
        <v>609</v>
      </c>
      <c r="G789" s="5">
        <v>60</v>
      </c>
      <c r="H789" s="16">
        <v>0</v>
      </c>
      <c r="I789" s="16">
        <v>0</v>
      </c>
      <c r="J789" s="16">
        <v>15</v>
      </c>
      <c r="K789" s="16">
        <v>5</v>
      </c>
      <c r="L789" s="16">
        <v>37</v>
      </c>
      <c r="M789" s="16">
        <v>3</v>
      </c>
      <c r="N789" s="16">
        <v>0</v>
      </c>
      <c r="O789" s="16">
        <v>0</v>
      </c>
      <c r="P789" s="16">
        <v>0</v>
      </c>
      <c r="Q789" s="16">
        <v>0</v>
      </c>
      <c r="R789" s="16">
        <v>322</v>
      </c>
      <c r="S789" s="16">
        <v>0</v>
      </c>
      <c r="T789" s="16">
        <v>240</v>
      </c>
      <c r="U789" s="16">
        <v>47</v>
      </c>
      <c r="V789" s="16">
        <v>0</v>
      </c>
      <c r="W789" s="16">
        <v>0</v>
      </c>
      <c r="X789" s="16">
        <v>0</v>
      </c>
      <c r="Y789" s="16">
        <v>0</v>
      </c>
      <c r="Z789" s="16">
        <v>0</v>
      </c>
      <c r="AA789" s="14" t="s">
        <v>96</v>
      </c>
      <c r="AB789" s="14" t="s">
        <v>96</v>
      </c>
      <c r="AC789" s="15"/>
      <c r="AD789" s="15"/>
      <c r="AE789" s="20"/>
      <c r="AF789" s="15"/>
      <c r="AG789" s="15"/>
      <c r="AH789" s="15"/>
      <c r="AI789" s="14" t="s">
        <v>96</v>
      </c>
      <c r="AJ789" s="16"/>
      <c r="AK789" s="17">
        <v>0.3</v>
      </c>
      <c r="AL789" s="17">
        <v>0.05</v>
      </c>
      <c r="AM789" s="17">
        <v>0.4</v>
      </c>
      <c r="AN789" s="17">
        <v>0.2</v>
      </c>
      <c r="AO789" s="17">
        <v>0.02</v>
      </c>
      <c r="AP789" s="17">
        <v>0</v>
      </c>
      <c r="AQ789" s="17">
        <v>0</v>
      </c>
      <c r="AR789" s="17">
        <v>0.03</v>
      </c>
      <c r="AS789" s="17">
        <v>0</v>
      </c>
      <c r="AT789" s="17">
        <v>0</v>
      </c>
      <c r="AU789" s="16">
        <v>100</v>
      </c>
      <c r="AV789" s="16">
        <v>80</v>
      </c>
      <c r="AW789" s="16">
        <v>0</v>
      </c>
      <c r="AX789" s="16">
        <v>0</v>
      </c>
      <c r="AY789" s="16">
        <v>20</v>
      </c>
      <c r="AZ789" s="16">
        <v>100</v>
      </c>
      <c r="BA789" s="16">
        <v>15</v>
      </c>
      <c r="BB789" s="16">
        <v>0</v>
      </c>
      <c r="BC789" s="16">
        <v>0</v>
      </c>
      <c r="BD789" s="16">
        <v>85</v>
      </c>
      <c r="BE789" s="16">
        <v>100</v>
      </c>
      <c r="BF789" s="16">
        <v>100</v>
      </c>
      <c r="BG789" s="16">
        <v>95</v>
      </c>
      <c r="BH789" s="16">
        <v>100</v>
      </c>
      <c r="BI789" s="16">
        <v>0</v>
      </c>
      <c r="BJ789" s="16">
        <v>0</v>
      </c>
      <c r="BK789" s="16">
        <v>0</v>
      </c>
      <c r="BL789" s="16">
        <v>100</v>
      </c>
      <c r="BM789" s="16">
        <v>15</v>
      </c>
      <c r="BN789" s="16">
        <v>2</v>
      </c>
      <c r="BO789" s="16" t="s">
        <v>97</v>
      </c>
      <c r="BP789" s="16" t="s">
        <v>96</v>
      </c>
      <c r="BQ789" s="16">
        <v>4</v>
      </c>
      <c r="BR789" s="14" t="s">
        <v>96</v>
      </c>
      <c r="BS789" s="14" t="s">
        <v>97</v>
      </c>
      <c r="BT789" s="14" t="s">
        <v>97</v>
      </c>
      <c r="BU789" s="14" t="s">
        <v>97</v>
      </c>
      <c r="BV789" s="14" t="s">
        <v>97</v>
      </c>
      <c r="BW789" s="16">
        <v>1</v>
      </c>
      <c r="BX789" s="16">
        <v>1</v>
      </c>
      <c r="BY789" s="16">
        <v>1</v>
      </c>
      <c r="BZ789" s="16">
        <v>0</v>
      </c>
      <c r="CA789" s="16">
        <v>27</v>
      </c>
      <c r="CB789" s="14" t="s">
        <v>98</v>
      </c>
      <c r="CC789" s="14" t="s">
        <v>98</v>
      </c>
      <c r="CD789" s="14" t="s">
        <v>98</v>
      </c>
      <c r="CE789" s="14" t="s">
        <v>98</v>
      </c>
      <c r="CF789" s="14" t="s">
        <v>96</v>
      </c>
      <c r="CG789" s="14" t="s">
        <v>97</v>
      </c>
      <c r="CH789" s="14" t="s">
        <v>97</v>
      </c>
      <c r="CI789" s="14" t="s">
        <v>97</v>
      </c>
      <c r="CJ789" s="16">
        <v>1</v>
      </c>
      <c r="CK789" s="16">
        <v>1</v>
      </c>
      <c r="CL789" s="16">
        <v>1</v>
      </c>
      <c r="CM789" s="16">
        <v>1</v>
      </c>
      <c r="CN789" s="16">
        <v>27</v>
      </c>
      <c r="CO789" s="16">
        <v>0</v>
      </c>
    </row>
    <row r="790" spans="1:403" x14ac:dyDescent="0.3">
      <c r="A790" s="13" t="s">
        <v>1003</v>
      </c>
      <c r="B790" s="13" t="s">
        <v>1114</v>
      </c>
      <c r="C790" s="13" t="s">
        <v>1127</v>
      </c>
      <c r="D790" s="13" t="s">
        <v>1129</v>
      </c>
      <c r="E790" s="24" t="s">
        <v>104</v>
      </c>
      <c r="F790" s="16">
        <v>127</v>
      </c>
      <c r="G790" s="5">
        <v>18</v>
      </c>
      <c r="H790" s="16">
        <v>0</v>
      </c>
      <c r="I790" s="16">
        <v>0</v>
      </c>
      <c r="J790" s="16">
        <v>13</v>
      </c>
      <c r="K790" s="16">
        <v>5</v>
      </c>
      <c r="L790" s="16">
        <v>0</v>
      </c>
      <c r="M790" s="16">
        <v>0</v>
      </c>
      <c r="N790" s="16">
        <v>0</v>
      </c>
      <c r="O790" s="16">
        <v>0</v>
      </c>
      <c r="P790" s="16">
        <v>0</v>
      </c>
      <c r="Q790" s="16">
        <v>0</v>
      </c>
      <c r="R790" s="16">
        <v>127</v>
      </c>
      <c r="S790" s="16">
        <v>0</v>
      </c>
      <c r="T790" s="16">
        <v>0</v>
      </c>
      <c r="U790" s="16">
        <v>0</v>
      </c>
      <c r="V790" s="16">
        <v>0</v>
      </c>
      <c r="W790" s="16">
        <v>0</v>
      </c>
      <c r="X790" s="16">
        <v>0</v>
      </c>
      <c r="Y790" s="16">
        <v>0</v>
      </c>
      <c r="Z790" s="16">
        <v>0</v>
      </c>
      <c r="AA790" s="14" t="s">
        <v>96</v>
      </c>
      <c r="AB790" s="14" t="s">
        <v>97</v>
      </c>
      <c r="AC790" s="14" t="s">
        <v>96</v>
      </c>
      <c r="AD790" s="15"/>
      <c r="AE790" s="20" t="s">
        <v>96</v>
      </c>
      <c r="AF790" s="15"/>
      <c r="AG790" s="15"/>
      <c r="AH790" s="15"/>
      <c r="AI790" s="14" t="s">
        <v>96</v>
      </c>
      <c r="AJ790" s="24">
        <v>250</v>
      </c>
      <c r="AK790" s="17">
        <v>0.85</v>
      </c>
      <c r="AL790" s="17">
        <v>0</v>
      </c>
      <c r="AM790" s="17">
        <v>0.15</v>
      </c>
      <c r="AN790" s="17">
        <v>0</v>
      </c>
      <c r="AO790" s="17">
        <v>0</v>
      </c>
      <c r="AP790" s="17">
        <v>0</v>
      </c>
      <c r="AQ790" s="17">
        <v>0</v>
      </c>
      <c r="AR790" s="17">
        <v>0</v>
      </c>
      <c r="AS790" s="17">
        <v>0</v>
      </c>
      <c r="AT790" s="17">
        <v>0</v>
      </c>
      <c r="AU790" s="16">
        <v>100</v>
      </c>
      <c r="AV790" s="16">
        <v>100</v>
      </c>
      <c r="AW790" s="16">
        <v>0</v>
      </c>
      <c r="AX790" s="16">
        <v>0</v>
      </c>
      <c r="AY790" s="16">
        <v>0</v>
      </c>
      <c r="AZ790" s="16">
        <v>100</v>
      </c>
      <c r="BA790" s="16">
        <v>80</v>
      </c>
      <c r="BB790" s="16">
        <v>0</v>
      </c>
      <c r="BC790" s="16">
        <v>0</v>
      </c>
      <c r="BD790" s="16">
        <v>20</v>
      </c>
      <c r="BE790" s="16">
        <v>100</v>
      </c>
      <c r="BF790" s="16">
        <v>100</v>
      </c>
      <c r="BG790" s="16">
        <v>100</v>
      </c>
      <c r="BH790" s="16">
        <v>100</v>
      </c>
      <c r="BI790" s="16">
        <v>0</v>
      </c>
      <c r="BJ790" s="16">
        <v>0</v>
      </c>
      <c r="BK790" s="16">
        <v>0</v>
      </c>
      <c r="BL790" s="16">
        <v>100</v>
      </c>
      <c r="BM790" s="16">
        <v>100</v>
      </c>
      <c r="BN790" s="16">
        <v>2</v>
      </c>
      <c r="BO790" s="16" t="s">
        <v>96</v>
      </c>
      <c r="BP790" s="16" t="s">
        <v>97</v>
      </c>
      <c r="BQ790" s="5" t="s">
        <v>98</v>
      </c>
      <c r="BR790" s="14" t="s">
        <v>97</v>
      </c>
      <c r="BS790" s="14" t="s">
        <v>97</v>
      </c>
      <c r="BT790" s="14" t="s">
        <v>97</v>
      </c>
      <c r="BU790" s="14" t="s">
        <v>97</v>
      </c>
      <c r="BV790" s="14" t="s">
        <v>96</v>
      </c>
      <c r="BW790" s="16">
        <v>1</v>
      </c>
      <c r="BX790" s="16">
        <v>1</v>
      </c>
      <c r="BY790" s="16">
        <v>1</v>
      </c>
      <c r="BZ790" s="16">
        <v>1</v>
      </c>
      <c r="CA790" s="16">
        <v>36</v>
      </c>
      <c r="CB790" s="14" t="s">
        <v>98</v>
      </c>
      <c r="CC790" s="14" t="s">
        <v>98</v>
      </c>
      <c r="CD790" s="14" t="s">
        <v>98</v>
      </c>
      <c r="CE790" s="14" t="s">
        <v>98</v>
      </c>
      <c r="CF790" s="14" t="s">
        <v>96</v>
      </c>
      <c r="CG790" s="14" t="s">
        <v>97</v>
      </c>
      <c r="CH790" s="14" t="s">
        <v>97</v>
      </c>
      <c r="CI790" s="14" t="s">
        <v>97</v>
      </c>
      <c r="CJ790" s="16">
        <v>1</v>
      </c>
      <c r="CK790" s="16">
        <v>1</v>
      </c>
      <c r="CL790" s="16">
        <v>1</v>
      </c>
      <c r="CM790" s="16">
        <v>0</v>
      </c>
      <c r="CN790" s="16">
        <v>27</v>
      </c>
      <c r="CO790" s="16">
        <v>1</v>
      </c>
    </row>
    <row r="791" spans="1:403" x14ac:dyDescent="0.3">
      <c r="A791" s="13" t="s">
        <v>1003</v>
      </c>
      <c r="B791" s="13" t="s">
        <v>1114</v>
      </c>
      <c r="C791" s="13" t="s">
        <v>1130</v>
      </c>
      <c r="D791" s="13" t="s">
        <v>1131</v>
      </c>
      <c r="E791" s="14" t="s">
        <v>95</v>
      </c>
      <c r="F791" s="16">
        <v>420</v>
      </c>
      <c r="G791" s="5">
        <v>56</v>
      </c>
      <c r="H791" s="16">
        <v>0</v>
      </c>
      <c r="I791" s="16">
        <v>0</v>
      </c>
      <c r="J791" s="16">
        <v>0</v>
      </c>
      <c r="K791" s="16">
        <v>56</v>
      </c>
      <c r="L791" s="16">
        <v>0</v>
      </c>
      <c r="M791" s="16">
        <v>0</v>
      </c>
      <c r="N791" s="16">
        <v>0</v>
      </c>
      <c r="O791" s="16">
        <v>0</v>
      </c>
      <c r="P791" s="16">
        <v>0</v>
      </c>
      <c r="Q791" s="16">
        <v>0</v>
      </c>
      <c r="R791" s="16">
        <v>0</v>
      </c>
      <c r="S791" s="16">
        <v>420</v>
      </c>
      <c r="T791" s="16">
        <v>0</v>
      </c>
      <c r="U791" s="16">
        <v>0</v>
      </c>
      <c r="V791" s="16">
        <v>0</v>
      </c>
      <c r="W791" s="16">
        <v>0</v>
      </c>
      <c r="X791" s="16">
        <v>0</v>
      </c>
      <c r="Y791" s="16">
        <v>0</v>
      </c>
      <c r="Z791" s="14">
        <v>0</v>
      </c>
      <c r="AA791" s="14" t="s">
        <v>96</v>
      </c>
      <c r="AB791" s="14" t="s">
        <v>96</v>
      </c>
      <c r="AC791" s="15"/>
      <c r="AD791" s="15"/>
      <c r="AE791" s="20"/>
      <c r="AF791" s="15"/>
      <c r="AG791" s="15"/>
      <c r="AH791" s="15"/>
      <c r="AI791" s="14" t="s">
        <v>96</v>
      </c>
      <c r="AJ791" s="16"/>
      <c r="AK791" s="17">
        <v>0</v>
      </c>
      <c r="AL791" s="17">
        <v>0</v>
      </c>
      <c r="AM791" s="17">
        <v>0.5</v>
      </c>
      <c r="AN791" s="17">
        <v>0.5</v>
      </c>
      <c r="AO791" s="17">
        <v>0</v>
      </c>
      <c r="AP791" s="17">
        <v>0</v>
      </c>
      <c r="AQ791" s="17">
        <v>0</v>
      </c>
      <c r="AR791" s="17">
        <v>0</v>
      </c>
      <c r="AS791" s="17">
        <v>0</v>
      </c>
      <c r="AT791" s="17">
        <v>0</v>
      </c>
      <c r="AU791" s="16">
        <v>100</v>
      </c>
      <c r="AV791" s="16">
        <v>100</v>
      </c>
      <c r="AW791" s="16">
        <v>0</v>
      </c>
      <c r="AX791" s="16">
        <v>0</v>
      </c>
      <c r="AY791" s="16">
        <v>0</v>
      </c>
      <c r="AZ791" s="16">
        <v>100</v>
      </c>
      <c r="BA791" s="16">
        <v>80</v>
      </c>
      <c r="BB791" s="16">
        <v>0</v>
      </c>
      <c r="BC791" s="16">
        <v>0</v>
      </c>
      <c r="BD791" s="16">
        <v>20</v>
      </c>
      <c r="BE791" s="16">
        <v>100</v>
      </c>
      <c r="BF791" s="16">
        <v>100</v>
      </c>
      <c r="BG791" s="16">
        <v>100</v>
      </c>
      <c r="BH791" s="16">
        <v>80</v>
      </c>
      <c r="BI791" s="16">
        <v>20</v>
      </c>
      <c r="BJ791" s="16">
        <v>0</v>
      </c>
      <c r="BK791" s="24">
        <v>20</v>
      </c>
      <c r="BL791" s="16">
        <v>80</v>
      </c>
      <c r="BM791" s="16">
        <v>0</v>
      </c>
      <c r="BN791" s="5" t="s">
        <v>98</v>
      </c>
      <c r="BO791" s="16" t="s">
        <v>96</v>
      </c>
      <c r="BP791" s="16" t="s">
        <v>96</v>
      </c>
      <c r="BQ791" s="16">
        <v>10</v>
      </c>
      <c r="BR791" s="14" t="s">
        <v>97</v>
      </c>
      <c r="BS791" s="14" t="s">
        <v>97</v>
      </c>
      <c r="BT791" s="14" t="s">
        <v>97</v>
      </c>
      <c r="BU791" s="14" t="s">
        <v>97</v>
      </c>
      <c r="BV791" s="14" t="s">
        <v>96</v>
      </c>
      <c r="BW791" s="16">
        <v>0</v>
      </c>
      <c r="BX791" s="16">
        <v>0</v>
      </c>
      <c r="BY791" s="16">
        <v>5</v>
      </c>
      <c r="BZ791" s="16">
        <v>5</v>
      </c>
      <c r="CA791" s="16">
        <v>5</v>
      </c>
      <c r="CB791" s="14" t="s">
        <v>98</v>
      </c>
      <c r="CC791" s="14" t="s">
        <v>96</v>
      </c>
      <c r="CD791" s="14" t="s">
        <v>96</v>
      </c>
      <c r="CE791" s="14" t="s">
        <v>96</v>
      </c>
      <c r="CF791" s="14" t="s">
        <v>96</v>
      </c>
      <c r="CG791" s="14" t="s">
        <v>96</v>
      </c>
      <c r="CH791" s="14" t="s">
        <v>96</v>
      </c>
      <c r="CI791" s="14" t="s">
        <v>97</v>
      </c>
      <c r="CJ791" s="16">
        <v>5</v>
      </c>
      <c r="CK791" s="16">
        <v>5</v>
      </c>
      <c r="CL791" s="16">
        <v>5</v>
      </c>
      <c r="CM791" s="16">
        <v>0</v>
      </c>
      <c r="CN791" s="16">
        <v>1</v>
      </c>
      <c r="CO791" s="16">
        <v>0</v>
      </c>
      <c r="CS791" s="37"/>
      <c r="CT791" s="37"/>
      <c r="CU791" s="37"/>
      <c r="CV791" s="37"/>
      <c r="CW791" s="37"/>
      <c r="CX791" s="37"/>
      <c r="CY791" s="37"/>
      <c r="CZ791" s="37"/>
      <c r="DA791" s="37"/>
      <c r="DB791" s="37"/>
      <c r="DC791" s="37"/>
      <c r="DD791" s="37"/>
      <c r="DE791" s="37"/>
      <c r="DF791" s="37"/>
      <c r="DG791" s="37"/>
      <c r="DH791" s="37"/>
      <c r="DI791" s="37"/>
      <c r="DJ791" s="37"/>
      <c r="DK791" s="37"/>
      <c r="DL791" s="37"/>
      <c r="DM791" s="37"/>
      <c r="DN791" s="37"/>
      <c r="DO791" s="37"/>
      <c r="DP791" s="37"/>
      <c r="DQ791" s="37"/>
      <c r="DR791" s="37"/>
      <c r="DS791" s="37"/>
      <c r="DT791" s="37"/>
      <c r="DU791" s="37"/>
      <c r="DV791" s="37"/>
      <c r="DW791" s="37"/>
      <c r="DX791" s="37"/>
      <c r="DY791" s="37"/>
      <c r="DZ791" s="37"/>
      <c r="EA791" s="37"/>
      <c r="EB791" s="37"/>
      <c r="EC791" s="37"/>
      <c r="ED791" s="37"/>
      <c r="EE791" s="37"/>
      <c r="EF791" s="37"/>
      <c r="EG791" s="37"/>
      <c r="EH791" s="37"/>
      <c r="EI791" s="37"/>
      <c r="EJ791" s="37"/>
      <c r="EK791" s="37"/>
      <c r="EL791" s="37"/>
      <c r="EM791" s="37"/>
      <c r="EN791" s="37"/>
      <c r="EO791" s="37"/>
      <c r="EP791" s="37"/>
      <c r="EQ791" s="37"/>
      <c r="ER791" s="37"/>
      <c r="ES791" s="37"/>
      <c r="ET791" s="37"/>
      <c r="EU791" s="37"/>
      <c r="EV791" s="37"/>
      <c r="EW791" s="37"/>
      <c r="EX791" s="37"/>
      <c r="EY791" s="37"/>
      <c r="EZ791" s="37"/>
      <c r="FA791" s="37"/>
      <c r="FB791" s="37"/>
      <c r="FC791" s="37"/>
      <c r="FD791" s="37"/>
      <c r="FE791" s="37"/>
      <c r="FF791" s="37"/>
      <c r="FG791" s="37"/>
      <c r="FH791" s="37"/>
      <c r="FI791" s="37"/>
      <c r="FJ791" s="37"/>
      <c r="FK791" s="37"/>
      <c r="FL791" s="37"/>
      <c r="FM791" s="37"/>
      <c r="FN791" s="37"/>
      <c r="FO791" s="37"/>
      <c r="FP791" s="37"/>
      <c r="FQ791" s="37"/>
      <c r="FR791" s="37"/>
      <c r="FS791" s="37"/>
      <c r="FT791" s="37"/>
      <c r="FU791" s="37"/>
      <c r="FV791" s="37"/>
      <c r="FW791" s="37"/>
      <c r="FX791" s="37"/>
      <c r="FY791" s="37"/>
      <c r="FZ791" s="37"/>
      <c r="GA791" s="37"/>
      <c r="GB791" s="37"/>
      <c r="GC791" s="37"/>
      <c r="GD791" s="37"/>
      <c r="GE791" s="37"/>
      <c r="GF791" s="37"/>
      <c r="GG791" s="37"/>
      <c r="GH791" s="37"/>
      <c r="GI791" s="37"/>
      <c r="GJ791" s="37"/>
      <c r="GK791" s="37"/>
      <c r="GL791" s="37"/>
      <c r="GM791" s="37"/>
      <c r="GN791" s="37"/>
      <c r="GO791" s="37"/>
      <c r="GP791" s="37"/>
      <c r="GQ791" s="37"/>
      <c r="GR791" s="37"/>
      <c r="GS791" s="37"/>
      <c r="GT791" s="37"/>
      <c r="GU791" s="37"/>
      <c r="GV791" s="37"/>
      <c r="GW791" s="37"/>
      <c r="GX791" s="37"/>
      <c r="GY791" s="37"/>
      <c r="GZ791" s="37"/>
      <c r="HA791" s="37"/>
      <c r="HB791" s="37"/>
      <c r="HC791" s="37"/>
      <c r="HD791" s="37"/>
      <c r="HE791" s="37"/>
      <c r="HF791" s="37"/>
      <c r="HG791" s="37"/>
      <c r="HH791" s="37"/>
      <c r="HI791" s="37"/>
      <c r="HJ791" s="37"/>
      <c r="HK791" s="37"/>
      <c r="HL791" s="37"/>
      <c r="HM791" s="37"/>
      <c r="HN791" s="37"/>
      <c r="HO791" s="37"/>
      <c r="HP791" s="37"/>
      <c r="HQ791" s="37"/>
      <c r="HR791" s="37"/>
      <c r="HS791" s="37"/>
      <c r="HT791" s="37"/>
      <c r="HU791" s="37"/>
      <c r="HV791" s="37"/>
      <c r="HW791" s="37"/>
      <c r="HX791" s="37"/>
      <c r="HY791" s="37"/>
      <c r="HZ791" s="37"/>
      <c r="IA791" s="37"/>
      <c r="IB791" s="37"/>
      <c r="IC791" s="37"/>
      <c r="ID791" s="37"/>
      <c r="IE791" s="37"/>
      <c r="IF791" s="37"/>
      <c r="IG791" s="37"/>
      <c r="IH791" s="37"/>
      <c r="II791" s="37"/>
      <c r="IJ791" s="37"/>
      <c r="IK791" s="37"/>
      <c r="IL791" s="37"/>
      <c r="IM791" s="37"/>
      <c r="IN791" s="37"/>
      <c r="IO791" s="37"/>
      <c r="IP791" s="37"/>
      <c r="IQ791" s="37"/>
      <c r="IR791" s="37"/>
      <c r="IS791" s="37"/>
      <c r="IT791" s="37"/>
      <c r="IU791" s="37"/>
      <c r="IV791" s="37"/>
      <c r="IW791" s="37"/>
      <c r="IX791" s="37"/>
      <c r="IY791" s="37"/>
      <c r="IZ791" s="37"/>
      <c r="JA791" s="37"/>
      <c r="JB791" s="37"/>
      <c r="JC791" s="37"/>
      <c r="JD791" s="37"/>
      <c r="JE791" s="37"/>
      <c r="JF791" s="37"/>
      <c r="JG791" s="37"/>
      <c r="JH791" s="37"/>
      <c r="JI791" s="37"/>
      <c r="JJ791" s="37"/>
      <c r="JK791" s="37"/>
      <c r="JL791" s="37"/>
      <c r="JM791" s="37"/>
      <c r="JN791" s="37"/>
      <c r="JO791" s="37"/>
      <c r="JP791" s="37"/>
      <c r="JQ791" s="37"/>
      <c r="JR791" s="37"/>
      <c r="JS791" s="37"/>
      <c r="JT791" s="37"/>
      <c r="JU791" s="37"/>
      <c r="JV791" s="37"/>
      <c r="JW791" s="37"/>
      <c r="JX791" s="37"/>
      <c r="JY791" s="37"/>
      <c r="JZ791" s="37"/>
      <c r="KA791" s="37"/>
      <c r="KB791" s="37"/>
      <c r="KC791" s="37"/>
      <c r="KD791" s="37"/>
      <c r="KE791" s="37"/>
      <c r="KF791" s="37"/>
      <c r="KG791" s="37"/>
      <c r="KH791" s="37"/>
      <c r="KI791" s="37"/>
      <c r="KJ791" s="37"/>
      <c r="KK791" s="37"/>
      <c r="KL791" s="37"/>
      <c r="KM791" s="37"/>
      <c r="KN791" s="37"/>
      <c r="KO791" s="37"/>
      <c r="KP791" s="37"/>
      <c r="KQ791" s="37"/>
      <c r="KR791" s="37"/>
      <c r="KS791" s="37"/>
      <c r="KT791" s="37"/>
      <c r="KU791" s="37"/>
      <c r="KV791" s="37"/>
      <c r="KW791" s="37"/>
      <c r="KX791" s="37"/>
      <c r="KY791" s="37"/>
      <c r="KZ791" s="37"/>
      <c r="LA791" s="37"/>
      <c r="LB791" s="37"/>
      <c r="LC791" s="37"/>
      <c r="LD791" s="37"/>
      <c r="LE791" s="37"/>
      <c r="LF791" s="37"/>
      <c r="LG791" s="37"/>
      <c r="LH791" s="37"/>
      <c r="LI791" s="37"/>
      <c r="LJ791" s="37"/>
      <c r="LK791" s="37"/>
      <c r="LL791" s="37"/>
      <c r="LM791" s="37"/>
      <c r="LN791" s="37"/>
      <c r="LO791" s="37"/>
      <c r="LP791" s="37"/>
      <c r="LQ791" s="37"/>
      <c r="LR791" s="37"/>
      <c r="LS791" s="37"/>
      <c r="LT791" s="37"/>
      <c r="LU791" s="37"/>
      <c r="LV791" s="37"/>
      <c r="LW791" s="37"/>
      <c r="LX791" s="37"/>
      <c r="LY791" s="37"/>
      <c r="LZ791" s="37"/>
      <c r="MA791" s="37"/>
      <c r="MB791" s="37"/>
      <c r="MC791" s="37"/>
      <c r="MD791" s="37"/>
      <c r="ME791" s="37"/>
      <c r="MF791" s="37"/>
      <c r="MG791" s="37"/>
      <c r="MH791" s="37"/>
      <c r="MI791" s="37"/>
      <c r="MJ791" s="37"/>
      <c r="MK791" s="37"/>
      <c r="ML791" s="37"/>
      <c r="MM791" s="37"/>
      <c r="MN791" s="37"/>
      <c r="MO791" s="37"/>
      <c r="MP791" s="37"/>
      <c r="MQ791" s="37"/>
      <c r="MR791" s="37"/>
      <c r="MS791" s="37"/>
      <c r="MT791" s="37"/>
      <c r="MU791" s="37"/>
      <c r="MV791" s="37"/>
      <c r="MW791" s="37"/>
      <c r="MX791" s="37"/>
      <c r="MY791" s="37"/>
      <c r="MZ791" s="37"/>
      <c r="NA791" s="37"/>
      <c r="NB791" s="37"/>
      <c r="NC791" s="37"/>
      <c r="ND791" s="37"/>
      <c r="NE791" s="37"/>
      <c r="NF791" s="37"/>
      <c r="NG791" s="37"/>
      <c r="NH791" s="37"/>
      <c r="NI791" s="37"/>
      <c r="NJ791" s="37"/>
      <c r="NK791" s="37"/>
      <c r="NL791" s="37"/>
      <c r="NM791" s="37"/>
      <c r="NN791" s="37"/>
      <c r="NO791" s="37"/>
      <c r="NP791" s="37"/>
      <c r="NQ791" s="37"/>
      <c r="NR791" s="37"/>
      <c r="NS791" s="37"/>
      <c r="NT791" s="37"/>
      <c r="NU791" s="37"/>
      <c r="NV791" s="37"/>
      <c r="NW791" s="37"/>
      <c r="NX791" s="37"/>
      <c r="NY791" s="37"/>
      <c r="NZ791" s="37"/>
      <c r="OA791" s="37"/>
      <c r="OB791" s="37"/>
      <c r="OC791" s="37"/>
      <c r="OD791" s="37"/>
      <c r="OE791" s="37"/>
      <c r="OF791" s="37"/>
      <c r="OG791" s="37"/>
      <c r="OH791" s="37"/>
      <c r="OI791" s="37"/>
      <c r="OJ791" s="37"/>
      <c r="OK791" s="37"/>
      <c r="OL791" s="37"/>
      <c r="OM791" s="37"/>
    </row>
    <row r="792" spans="1:403" x14ac:dyDescent="0.3">
      <c r="A792" s="13" t="s">
        <v>1003</v>
      </c>
      <c r="B792" s="13" t="s">
        <v>1114</v>
      </c>
      <c r="C792" s="13" t="s">
        <v>1132</v>
      </c>
      <c r="D792" s="13" t="s">
        <v>571</v>
      </c>
      <c r="E792" s="14" t="s">
        <v>95</v>
      </c>
      <c r="F792" s="16">
        <v>150</v>
      </c>
      <c r="G792" s="5">
        <v>19</v>
      </c>
      <c r="H792" s="16">
        <v>0</v>
      </c>
      <c r="I792" s="16">
        <v>0</v>
      </c>
      <c r="J792" s="16">
        <v>11</v>
      </c>
      <c r="K792" s="16">
        <v>7</v>
      </c>
      <c r="L792" s="16">
        <v>0</v>
      </c>
      <c r="M792" s="16">
        <v>0</v>
      </c>
      <c r="N792" s="16">
        <v>0</v>
      </c>
      <c r="O792" s="16">
        <v>1</v>
      </c>
      <c r="P792" s="16">
        <v>0</v>
      </c>
      <c r="Q792" s="16">
        <v>0</v>
      </c>
      <c r="R792" s="16">
        <v>87</v>
      </c>
      <c r="S792" s="16">
        <v>55</v>
      </c>
      <c r="T792" s="16">
        <v>0</v>
      </c>
      <c r="U792" s="16">
        <v>0</v>
      </c>
      <c r="V792" s="16">
        <v>0</v>
      </c>
      <c r="W792" s="16">
        <v>8</v>
      </c>
      <c r="X792" s="16">
        <v>0</v>
      </c>
      <c r="Y792" s="16">
        <v>0</v>
      </c>
      <c r="Z792" s="14">
        <v>0</v>
      </c>
      <c r="AA792" s="14" t="s">
        <v>96</v>
      </c>
      <c r="AB792" s="14" t="s">
        <v>97</v>
      </c>
      <c r="AC792" s="15"/>
      <c r="AD792" s="15"/>
      <c r="AE792" s="20"/>
      <c r="AF792" s="15"/>
      <c r="AG792" s="15"/>
      <c r="AH792" s="15"/>
      <c r="AI792" s="14" t="s">
        <v>96</v>
      </c>
      <c r="AJ792" s="16"/>
      <c r="AK792" s="17">
        <v>0.5</v>
      </c>
      <c r="AL792" s="17">
        <v>0</v>
      </c>
      <c r="AM792" s="17">
        <v>0.1</v>
      </c>
      <c r="AN792" s="17">
        <v>0.4</v>
      </c>
      <c r="AO792" s="17">
        <v>0</v>
      </c>
      <c r="AP792" s="17">
        <v>0</v>
      </c>
      <c r="AQ792" s="17">
        <v>0</v>
      </c>
      <c r="AR792" s="17">
        <v>0</v>
      </c>
      <c r="AS792" s="17">
        <v>0</v>
      </c>
      <c r="AT792" s="17">
        <v>0</v>
      </c>
      <c r="AU792" s="16">
        <v>100</v>
      </c>
      <c r="AV792" s="16">
        <v>100</v>
      </c>
      <c r="AW792" s="16">
        <v>0</v>
      </c>
      <c r="AX792" s="16">
        <v>0</v>
      </c>
      <c r="AY792" s="16">
        <v>0</v>
      </c>
      <c r="AZ792" s="16">
        <v>100</v>
      </c>
      <c r="BA792" s="16">
        <v>100</v>
      </c>
      <c r="BB792" s="16">
        <v>0</v>
      </c>
      <c r="BC792" s="16">
        <v>0</v>
      </c>
      <c r="BD792" s="16">
        <v>0</v>
      </c>
      <c r="BE792" s="16">
        <v>100</v>
      </c>
      <c r="BF792" s="16">
        <v>95</v>
      </c>
      <c r="BG792" s="16">
        <v>100</v>
      </c>
      <c r="BH792" s="16">
        <v>95</v>
      </c>
      <c r="BI792" s="16">
        <v>20</v>
      </c>
      <c r="BJ792" s="16">
        <v>0</v>
      </c>
      <c r="BK792" s="16">
        <v>20</v>
      </c>
      <c r="BL792" s="16">
        <v>80</v>
      </c>
      <c r="BM792" s="16">
        <v>90</v>
      </c>
      <c r="BN792" s="16">
        <v>4</v>
      </c>
      <c r="BO792" s="16" t="s">
        <v>96</v>
      </c>
      <c r="BP792" s="16" t="s">
        <v>97</v>
      </c>
      <c r="BQ792" s="5" t="s">
        <v>98</v>
      </c>
      <c r="BR792" s="14" t="s">
        <v>97</v>
      </c>
      <c r="BS792" s="14" t="s">
        <v>97</v>
      </c>
      <c r="BT792" s="14" t="s">
        <v>97</v>
      </c>
      <c r="BU792" s="14" t="s">
        <v>97</v>
      </c>
      <c r="BV792" s="14" t="s">
        <v>97</v>
      </c>
      <c r="BW792" s="16">
        <v>4</v>
      </c>
      <c r="BX792" s="16">
        <v>7</v>
      </c>
      <c r="BY792" s="16">
        <v>7</v>
      </c>
      <c r="BZ792" s="16">
        <v>7</v>
      </c>
      <c r="CA792" s="16">
        <v>7</v>
      </c>
      <c r="CB792" s="14" t="s">
        <v>98</v>
      </c>
      <c r="CC792" s="14" t="s">
        <v>96</v>
      </c>
      <c r="CD792" s="14" t="s">
        <v>96</v>
      </c>
      <c r="CE792" s="14" t="s">
        <v>96</v>
      </c>
      <c r="CF792" s="14" t="s">
        <v>96</v>
      </c>
      <c r="CG792" s="14" t="s">
        <v>96</v>
      </c>
      <c r="CH792" s="15" t="s">
        <v>96</v>
      </c>
      <c r="CI792" s="15" t="s">
        <v>97</v>
      </c>
      <c r="CJ792" s="16">
        <v>7</v>
      </c>
      <c r="CK792" s="16">
        <v>7</v>
      </c>
      <c r="CL792" s="16">
        <v>7</v>
      </c>
      <c r="CM792" s="16">
        <v>5</v>
      </c>
      <c r="CN792" s="16">
        <v>2</v>
      </c>
      <c r="CO792" s="16">
        <v>5</v>
      </c>
      <c r="CS792" s="37"/>
      <c r="CT792" s="37"/>
      <c r="CU792" s="37"/>
      <c r="CV792" s="37"/>
      <c r="CW792" s="37"/>
      <c r="CX792" s="37"/>
      <c r="CY792" s="37"/>
      <c r="CZ792" s="37"/>
      <c r="DA792" s="37"/>
      <c r="DB792" s="37"/>
      <c r="DC792" s="37"/>
      <c r="DD792" s="37"/>
      <c r="DE792" s="37"/>
      <c r="DF792" s="37"/>
      <c r="DG792" s="37"/>
      <c r="DH792" s="37"/>
      <c r="DI792" s="37"/>
      <c r="DJ792" s="37"/>
      <c r="DK792" s="37"/>
      <c r="DL792" s="37"/>
      <c r="DM792" s="37"/>
      <c r="DN792" s="37"/>
      <c r="DO792" s="37"/>
      <c r="DP792" s="37"/>
      <c r="DQ792" s="37"/>
      <c r="DR792" s="37"/>
      <c r="DS792" s="37"/>
      <c r="DT792" s="37"/>
      <c r="DU792" s="37"/>
      <c r="DV792" s="37"/>
      <c r="DW792" s="37"/>
      <c r="DX792" s="37"/>
      <c r="DY792" s="37"/>
      <c r="DZ792" s="37"/>
      <c r="EA792" s="37"/>
      <c r="EB792" s="37"/>
      <c r="EC792" s="37"/>
      <c r="ED792" s="37"/>
      <c r="EE792" s="37"/>
      <c r="EF792" s="37"/>
      <c r="EG792" s="37"/>
      <c r="EH792" s="37"/>
      <c r="EI792" s="37"/>
      <c r="EJ792" s="37"/>
      <c r="EK792" s="37"/>
      <c r="EL792" s="37"/>
      <c r="EM792" s="37"/>
      <c r="EN792" s="37"/>
      <c r="EO792" s="37"/>
      <c r="EP792" s="37"/>
      <c r="EQ792" s="37"/>
      <c r="ER792" s="37"/>
      <c r="ES792" s="37"/>
      <c r="ET792" s="37"/>
      <c r="EU792" s="37"/>
      <c r="EV792" s="37"/>
      <c r="EW792" s="37"/>
      <c r="EX792" s="37"/>
      <c r="EY792" s="37"/>
      <c r="EZ792" s="37"/>
      <c r="FA792" s="37"/>
      <c r="FB792" s="37"/>
      <c r="FC792" s="37"/>
      <c r="FD792" s="37"/>
      <c r="FE792" s="37"/>
      <c r="FF792" s="37"/>
      <c r="FG792" s="37"/>
      <c r="FH792" s="37"/>
      <c r="FI792" s="37"/>
      <c r="FJ792" s="37"/>
      <c r="FK792" s="37"/>
      <c r="FL792" s="37"/>
      <c r="FM792" s="37"/>
      <c r="FN792" s="37"/>
      <c r="FO792" s="37"/>
      <c r="FP792" s="37"/>
      <c r="FQ792" s="37"/>
      <c r="FR792" s="37"/>
      <c r="FS792" s="37"/>
      <c r="FT792" s="37"/>
      <c r="FU792" s="37"/>
      <c r="FV792" s="37"/>
      <c r="FW792" s="37"/>
      <c r="FX792" s="37"/>
      <c r="FY792" s="37"/>
      <c r="FZ792" s="37"/>
      <c r="GA792" s="37"/>
      <c r="GB792" s="37"/>
      <c r="GC792" s="37"/>
      <c r="GD792" s="37"/>
      <c r="GE792" s="37"/>
      <c r="GF792" s="37"/>
      <c r="GG792" s="37"/>
      <c r="GH792" s="37"/>
      <c r="GI792" s="37"/>
      <c r="GJ792" s="37"/>
      <c r="GK792" s="37"/>
      <c r="GL792" s="37"/>
      <c r="GM792" s="37"/>
      <c r="GN792" s="37"/>
      <c r="GO792" s="37"/>
      <c r="GP792" s="37"/>
      <c r="GQ792" s="37"/>
      <c r="GR792" s="37"/>
      <c r="GS792" s="37"/>
      <c r="GT792" s="37"/>
      <c r="GU792" s="37"/>
      <c r="GV792" s="37"/>
      <c r="GW792" s="37"/>
      <c r="GX792" s="37"/>
      <c r="GY792" s="37"/>
      <c r="GZ792" s="37"/>
      <c r="HA792" s="37"/>
      <c r="HB792" s="37"/>
      <c r="HC792" s="37"/>
      <c r="HD792" s="37"/>
      <c r="HE792" s="37"/>
      <c r="HF792" s="37"/>
      <c r="HG792" s="37"/>
      <c r="HH792" s="37"/>
      <c r="HI792" s="37"/>
      <c r="HJ792" s="37"/>
      <c r="HK792" s="37"/>
      <c r="HL792" s="37"/>
      <c r="HM792" s="37"/>
      <c r="HN792" s="37"/>
      <c r="HO792" s="37"/>
      <c r="HP792" s="37"/>
      <c r="HQ792" s="37"/>
      <c r="HR792" s="37"/>
      <c r="HS792" s="37"/>
      <c r="HT792" s="37"/>
      <c r="HU792" s="37"/>
      <c r="HV792" s="37"/>
      <c r="HW792" s="37"/>
      <c r="HX792" s="37"/>
      <c r="HY792" s="37"/>
      <c r="HZ792" s="37"/>
      <c r="IA792" s="37"/>
      <c r="IB792" s="37"/>
      <c r="IC792" s="37"/>
      <c r="ID792" s="37"/>
      <c r="IE792" s="37"/>
      <c r="IF792" s="37"/>
      <c r="IG792" s="37"/>
      <c r="IH792" s="37"/>
      <c r="II792" s="37"/>
      <c r="IJ792" s="37"/>
      <c r="IK792" s="37"/>
      <c r="IL792" s="37"/>
      <c r="IM792" s="37"/>
      <c r="IN792" s="37"/>
      <c r="IO792" s="37"/>
      <c r="IP792" s="37"/>
      <c r="IQ792" s="37"/>
      <c r="IR792" s="37"/>
      <c r="IS792" s="37"/>
      <c r="IT792" s="37"/>
      <c r="IU792" s="37"/>
      <c r="IV792" s="37"/>
      <c r="IW792" s="37"/>
      <c r="IX792" s="37"/>
      <c r="IY792" s="37"/>
      <c r="IZ792" s="37"/>
      <c r="JA792" s="37"/>
      <c r="JB792" s="37"/>
      <c r="JC792" s="37"/>
      <c r="JD792" s="37"/>
      <c r="JE792" s="37"/>
      <c r="JF792" s="37"/>
      <c r="JG792" s="37"/>
      <c r="JH792" s="37"/>
      <c r="JI792" s="37"/>
      <c r="JJ792" s="37"/>
      <c r="JK792" s="37"/>
      <c r="JL792" s="37"/>
      <c r="JM792" s="37"/>
      <c r="JN792" s="37"/>
      <c r="JO792" s="37"/>
      <c r="JP792" s="37"/>
      <c r="JQ792" s="37"/>
      <c r="JR792" s="37"/>
      <c r="JS792" s="37"/>
      <c r="JT792" s="37"/>
      <c r="JU792" s="37"/>
      <c r="JV792" s="37"/>
      <c r="JW792" s="37"/>
      <c r="JX792" s="37"/>
      <c r="JY792" s="37"/>
      <c r="JZ792" s="37"/>
      <c r="KA792" s="37"/>
      <c r="KB792" s="37"/>
      <c r="KC792" s="37"/>
      <c r="KD792" s="37"/>
      <c r="KE792" s="37"/>
      <c r="KF792" s="37"/>
      <c r="KG792" s="37"/>
      <c r="KH792" s="37"/>
      <c r="KI792" s="37"/>
      <c r="KJ792" s="37"/>
      <c r="KK792" s="37"/>
      <c r="KL792" s="37"/>
      <c r="KM792" s="37"/>
      <c r="KN792" s="37"/>
      <c r="KO792" s="37"/>
      <c r="KP792" s="37"/>
      <c r="KQ792" s="37"/>
      <c r="KR792" s="37"/>
      <c r="KS792" s="37"/>
      <c r="KT792" s="37"/>
      <c r="KU792" s="37"/>
      <c r="KV792" s="37"/>
      <c r="KW792" s="37"/>
      <c r="KX792" s="37"/>
      <c r="KY792" s="37"/>
      <c r="KZ792" s="37"/>
      <c r="LA792" s="37"/>
      <c r="LB792" s="37"/>
      <c r="LC792" s="37"/>
      <c r="LD792" s="37"/>
      <c r="LE792" s="37"/>
      <c r="LF792" s="37"/>
      <c r="LG792" s="37"/>
      <c r="LH792" s="37"/>
      <c r="LI792" s="37"/>
      <c r="LJ792" s="37"/>
      <c r="LK792" s="37"/>
      <c r="LL792" s="37"/>
      <c r="LM792" s="37"/>
      <c r="LN792" s="37"/>
      <c r="LO792" s="37"/>
      <c r="LP792" s="37"/>
      <c r="LQ792" s="37"/>
      <c r="LR792" s="37"/>
      <c r="LS792" s="37"/>
      <c r="LT792" s="37"/>
      <c r="LU792" s="37"/>
      <c r="LV792" s="37"/>
      <c r="LW792" s="37"/>
      <c r="LX792" s="37"/>
      <c r="LY792" s="37"/>
      <c r="LZ792" s="37"/>
      <c r="MA792" s="37"/>
      <c r="MB792" s="37"/>
      <c r="MC792" s="37"/>
      <c r="MD792" s="37"/>
      <c r="ME792" s="37"/>
      <c r="MF792" s="37"/>
      <c r="MG792" s="37"/>
      <c r="MH792" s="37"/>
      <c r="MI792" s="37"/>
      <c r="MJ792" s="37"/>
      <c r="MK792" s="37"/>
      <c r="ML792" s="37"/>
      <c r="MM792" s="37"/>
      <c r="MN792" s="37"/>
      <c r="MO792" s="37"/>
      <c r="MP792" s="37"/>
      <c r="MQ792" s="37"/>
      <c r="MR792" s="37"/>
      <c r="MS792" s="37"/>
      <c r="MT792" s="37"/>
      <c r="MU792" s="37"/>
      <c r="MV792" s="37"/>
      <c r="MW792" s="37"/>
      <c r="MX792" s="37"/>
      <c r="MY792" s="37"/>
      <c r="MZ792" s="37"/>
      <c r="NA792" s="37"/>
      <c r="NB792" s="37"/>
      <c r="NC792" s="37"/>
      <c r="ND792" s="37"/>
      <c r="NE792" s="37"/>
      <c r="NF792" s="37"/>
      <c r="NG792" s="37"/>
      <c r="NH792" s="37"/>
      <c r="NI792" s="37"/>
      <c r="NJ792" s="37"/>
      <c r="NK792" s="37"/>
      <c r="NL792" s="37"/>
      <c r="NM792" s="37"/>
      <c r="NN792" s="37"/>
      <c r="NO792" s="37"/>
      <c r="NP792" s="37"/>
      <c r="NQ792" s="37"/>
      <c r="NR792" s="37"/>
      <c r="NS792" s="37"/>
      <c r="NT792" s="37"/>
      <c r="NU792" s="37"/>
      <c r="NV792" s="37"/>
      <c r="NW792" s="37"/>
      <c r="NX792" s="37"/>
      <c r="NY792" s="37"/>
      <c r="NZ792" s="37"/>
      <c r="OA792" s="37"/>
      <c r="OB792" s="37"/>
      <c r="OC792" s="37"/>
      <c r="OD792" s="37"/>
      <c r="OE792" s="37"/>
      <c r="OF792" s="37"/>
      <c r="OG792" s="37"/>
      <c r="OH792" s="37"/>
      <c r="OI792" s="37"/>
      <c r="OJ792" s="37"/>
      <c r="OK792" s="37"/>
      <c r="OL792" s="37"/>
      <c r="OM792" s="37"/>
    </row>
    <row r="793" spans="1:403" x14ac:dyDescent="0.3">
      <c r="A793" s="13" t="s">
        <v>1003</v>
      </c>
      <c r="B793" s="13" t="s">
        <v>1114</v>
      </c>
      <c r="C793" s="13" t="s">
        <v>1132</v>
      </c>
      <c r="D793" s="13" t="s">
        <v>572</v>
      </c>
      <c r="E793" s="14" t="s">
        <v>95</v>
      </c>
      <c r="F793" s="16">
        <v>100</v>
      </c>
      <c r="G793" s="5">
        <v>15</v>
      </c>
      <c r="H793" s="16">
        <v>0</v>
      </c>
      <c r="I793" s="16">
        <v>0</v>
      </c>
      <c r="J793" s="16">
        <v>10</v>
      </c>
      <c r="K793" s="16">
        <v>5</v>
      </c>
      <c r="L793" s="16">
        <v>0</v>
      </c>
      <c r="M793" s="16">
        <v>0</v>
      </c>
      <c r="N793" s="16">
        <v>0</v>
      </c>
      <c r="O793" s="16">
        <v>0</v>
      </c>
      <c r="P793" s="16">
        <v>0</v>
      </c>
      <c r="Q793" s="16">
        <v>0</v>
      </c>
      <c r="R793" s="16">
        <v>66</v>
      </c>
      <c r="S793" s="16">
        <v>34</v>
      </c>
      <c r="T793" s="16">
        <v>0</v>
      </c>
      <c r="U793" s="16">
        <v>0</v>
      </c>
      <c r="V793" s="16">
        <v>0</v>
      </c>
      <c r="W793" s="16">
        <v>0</v>
      </c>
      <c r="X793" s="16">
        <v>0</v>
      </c>
      <c r="Y793" s="16">
        <v>0</v>
      </c>
      <c r="Z793" s="14">
        <v>0</v>
      </c>
      <c r="AA793" s="14" t="s">
        <v>96</v>
      </c>
      <c r="AB793" s="14" t="s">
        <v>97</v>
      </c>
      <c r="AC793" s="15"/>
      <c r="AD793" s="15"/>
      <c r="AE793" s="20"/>
      <c r="AF793" s="15"/>
      <c r="AG793" s="15"/>
      <c r="AH793" s="15"/>
      <c r="AI793" s="14" t="s">
        <v>96</v>
      </c>
      <c r="AJ793" s="16"/>
      <c r="AK793" s="17">
        <v>0.42</v>
      </c>
      <c r="AL793" s="17">
        <v>0</v>
      </c>
      <c r="AM793" s="17">
        <v>0</v>
      </c>
      <c r="AN793" s="17">
        <v>0.57999999999999996</v>
      </c>
      <c r="AO793" s="17">
        <v>0</v>
      </c>
      <c r="AP793" s="17">
        <v>0</v>
      </c>
      <c r="AQ793" s="17">
        <v>0</v>
      </c>
      <c r="AR793" s="17">
        <v>0</v>
      </c>
      <c r="AS793" s="17">
        <v>0</v>
      </c>
      <c r="AT793" s="17">
        <v>0</v>
      </c>
      <c r="AU793" s="16">
        <v>100</v>
      </c>
      <c r="AV793" s="16">
        <v>96</v>
      </c>
      <c r="AW793" s="16">
        <v>4</v>
      </c>
      <c r="AX793" s="16">
        <v>0</v>
      </c>
      <c r="AY793" s="16">
        <v>0</v>
      </c>
      <c r="AZ793" s="16">
        <v>100</v>
      </c>
      <c r="BA793" s="16">
        <v>99</v>
      </c>
      <c r="BB793" s="16">
        <v>0</v>
      </c>
      <c r="BC793" s="16">
        <v>0</v>
      </c>
      <c r="BD793" s="16">
        <v>1</v>
      </c>
      <c r="BE793" s="16">
        <v>100</v>
      </c>
      <c r="BF793" s="16">
        <v>95</v>
      </c>
      <c r="BG793" s="16">
        <v>100</v>
      </c>
      <c r="BH793" s="16">
        <v>95</v>
      </c>
      <c r="BI793" s="16">
        <v>20</v>
      </c>
      <c r="BJ793" s="16">
        <v>0</v>
      </c>
      <c r="BK793" s="16">
        <v>20</v>
      </c>
      <c r="BL793" s="16">
        <v>80</v>
      </c>
      <c r="BM793" s="16">
        <v>78</v>
      </c>
      <c r="BN793" s="16">
        <v>4</v>
      </c>
      <c r="BO793" s="16" t="s">
        <v>96</v>
      </c>
      <c r="BP793" s="16" t="s">
        <v>97</v>
      </c>
      <c r="BQ793" s="5" t="s">
        <v>98</v>
      </c>
      <c r="BR793" s="14" t="s">
        <v>97</v>
      </c>
      <c r="BS793" s="14" t="s">
        <v>97</v>
      </c>
      <c r="BT793" s="14" t="s">
        <v>97</v>
      </c>
      <c r="BU793" s="14" t="s">
        <v>97</v>
      </c>
      <c r="BV793" s="14" t="s">
        <v>97</v>
      </c>
      <c r="BW793" s="16">
        <v>5</v>
      </c>
      <c r="BX793" s="16">
        <v>7</v>
      </c>
      <c r="BY793" s="16">
        <v>7</v>
      </c>
      <c r="BZ793" s="16">
        <v>7</v>
      </c>
      <c r="CA793" s="16">
        <v>7</v>
      </c>
      <c r="CB793" s="14" t="s">
        <v>98</v>
      </c>
      <c r="CC793" s="14" t="s">
        <v>96</v>
      </c>
      <c r="CD793" s="14" t="s">
        <v>96</v>
      </c>
      <c r="CE793" s="14" t="s">
        <v>96</v>
      </c>
      <c r="CF793" s="14" t="s">
        <v>96</v>
      </c>
      <c r="CG793" s="14" t="s">
        <v>96</v>
      </c>
      <c r="CH793" s="15" t="s">
        <v>96</v>
      </c>
      <c r="CI793" s="15" t="s">
        <v>97</v>
      </c>
      <c r="CJ793" s="16">
        <v>7</v>
      </c>
      <c r="CK793" s="16">
        <v>7</v>
      </c>
      <c r="CL793" s="16">
        <v>7</v>
      </c>
      <c r="CM793" s="16">
        <v>5</v>
      </c>
      <c r="CN793" s="16">
        <v>2</v>
      </c>
      <c r="CO793" s="16">
        <v>5</v>
      </c>
      <c r="CS793" s="37"/>
      <c r="CT793" s="37"/>
      <c r="CU793" s="37"/>
      <c r="CV793" s="37"/>
      <c r="CW793" s="37"/>
      <c r="CX793" s="37"/>
      <c r="CY793" s="37"/>
      <c r="CZ793" s="37"/>
      <c r="DA793" s="37"/>
      <c r="DB793" s="37"/>
      <c r="DC793" s="37"/>
      <c r="DD793" s="37"/>
      <c r="DE793" s="37"/>
      <c r="DF793" s="37"/>
      <c r="DG793" s="37"/>
      <c r="DH793" s="37"/>
      <c r="DI793" s="37"/>
      <c r="DJ793" s="37"/>
      <c r="DK793" s="37"/>
      <c r="DL793" s="37"/>
      <c r="DM793" s="37"/>
      <c r="DN793" s="37"/>
      <c r="DO793" s="37"/>
      <c r="DP793" s="37"/>
      <c r="DQ793" s="37"/>
      <c r="DR793" s="37"/>
      <c r="DS793" s="37"/>
      <c r="DT793" s="37"/>
      <c r="DU793" s="37"/>
      <c r="DV793" s="37"/>
      <c r="DW793" s="37"/>
      <c r="DX793" s="37"/>
      <c r="DY793" s="37"/>
      <c r="DZ793" s="37"/>
      <c r="EA793" s="37"/>
      <c r="EB793" s="37"/>
      <c r="EC793" s="37"/>
      <c r="ED793" s="37"/>
      <c r="EE793" s="37"/>
      <c r="EF793" s="37"/>
      <c r="EG793" s="37"/>
      <c r="EH793" s="37"/>
      <c r="EI793" s="37"/>
      <c r="EJ793" s="37"/>
      <c r="EK793" s="37"/>
      <c r="EL793" s="37"/>
      <c r="EM793" s="37"/>
      <c r="EN793" s="37"/>
      <c r="EO793" s="37"/>
      <c r="EP793" s="37"/>
      <c r="EQ793" s="37"/>
      <c r="ER793" s="37"/>
      <c r="ES793" s="37"/>
      <c r="ET793" s="37"/>
      <c r="EU793" s="37"/>
      <c r="EV793" s="37"/>
      <c r="EW793" s="37"/>
      <c r="EX793" s="37"/>
      <c r="EY793" s="37"/>
      <c r="EZ793" s="37"/>
      <c r="FA793" s="37"/>
      <c r="FB793" s="37"/>
      <c r="FC793" s="37"/>
      <c r="FD793" s="37"/>
      <c r="FE793" s="37"/>
      <c r="FF793" s="37"/>
      <c r="FG793" s="37"/>
      <c r="FH793" s="37"/>
      <c r="FI793" s="37"/>
      <c r="FJ793" s="37"/>
      <c r="FK793" s="37"/>
      <c r="FL793" s="37"/>
      <c r="FM793" s="37"/>
      <c r="FN793" s="37"/>
      <c r="FO793" s="37"/>
      <c r="FP793" s="37"/>
      <c r="FQ793" s="37"/>
      <c r="FR793" s="37"/>
      <c r="FS793" s="37"/>
      <c r="FT793" s="37"/>
      <c r="FU793" s="37"/>
      <c r="FV793" s="37"/>
      <c r="FW793" s="37"/>
      <c r="FX793" s="37"/>
      <c r="FY793" s="37"/>
      <c r="FZ793" s="37"/>
      <c r="GA793" s="37"/>
      <c r="GB793" s="37"/>
      <c r="GC793" s="37"/>
      <c r="GD793" s="37"/>
      <c r="GE793" s="37"/>
      <c r="GF793" s="37"/>
      <c r="GG793" s="37"/>
      <c r="GH793" s="37"/>
      <c r="GI793" s="37"/>
      <c r="GJ793" s="37"/>
      <c r="GK793" s="37"/>
      <c r="GL793" s="37"/>
      <c r="GM793" s="37"/>
      <c r="GN793" s="37"/>
      <c r="GO793" s="37"/>
      <c r="GP793" s="37"/>
      <c r="GQ793" s="37"/>
      <c r="GR793" s="37"/>
      <c r="GS793" s="37"/>
      <c r="GT793" s="37"/>
      <c r="GU793" s="37"/>
      <c r="GV793" s="37"/>
      <c r="GW793" s="37"/>
      <c r="GX793" s="37"/>
      <c r="GY793" s="37"/>
      <c r="GZ793" s="37"/>
      <c r="HA793" s="37"/>
      <c r="HB793" s="37"/>
      <c r="HC793" s="37"/>
      <c r="HD793" s="37"/>
      <c r="HE793" s="37"/>
      <c r="HF793" s="37"/>
      <c r="HG793" s="37"/>
      <c r="HH793" s="37"/>
      <c r="HI793" s="37"/>
      <c r="HJ793" s="37"/>
      <c r="HK793" s="37"/>
      <c r="HL793" s="37"/>
      <c r="HM793" s="37"/>
      <c r="HN793" s="37"/>
      <c r="HO793" s="37"/>
      <c r="HP793" s="37"/>
      <c r="HQ793" s="37"/>
      <c r="HR793" s="37"/>
      <c r="HS793" s="37"/>
      <c r="HT793" s="37"/>
      <c r="HU793" s="37"/>
      <c r="HV793" s="37"/>
      <c r="HW793" s="37"/>
      <c r="HX793" s="37"/>
      <c r="HY793" s="37"/>
      <c r="HZ793" s="37"/>
      <c r="IA793" s="37"/>
      <c r="IB793" s="37"/>
      <c r="IC793" s="37"/>
      <c r="ID793" s="37"/>
      <c r="IE793" s="37"/>
      <c r="IF793" s="37"/>
      <c r="IG793" s="37"/>
      <c r="IH793" s="37"/>
      <c r="II793" s="37"/>
      <c r="IJ793" s="37"/>
      <c r="IK793" s="37"/>
      <c r="IL793" s="37"/>
      <c r="IM793" s="37"/>
      <c r="IN793" s="37"/>
      <c r="IO793" s="37"/>
      <c r="IP793" s="37"/>
      <c r="IQ793" s="37"/>
      <c r="IR793" s="37"/>
      <c r="IS793" s="37"/>
      <c r="IT793" s="37"/>
      <c r="IU793" s="37"/>
      <c r="IV793" s="37"/>
      <c r="IW793" s="37"/>
      <c r="IX793" s="37"/>
      <c r="IY793" s="37"/>
      <c r="IZ793" s="37"/>
      <c r="JA793" s="37"/>
      <c r="JB793" s="37"/>
      <c r="JC793" s="37"/>
      <c r="JD793" s="37"/>
      <c r="JE793" s="37"/>
      <c r="JF793" s="37"/>
      <c r="JG793" s="37"/>
      <c r="JH793" s="37"/>
      <c r="JI793" s="37"/>
      <c r="JJ793" s="37"/>
      <c r="JK793" s="37"/>
      <c r="JL793" s="37"/>
      <c r="JM793" s="37"/>
      <c r="JN793" s="37"/>
      <c r="JO793" s="37"/>
      <c r="JP793" s="37"/>
      <c r="JQ793" s="37"/>
      <c r="JR793" s="37"/>
      <c r="JS793" s="37"/>
      <c r="JT793" s="37"/>
      <c r="JU793" s="37"/>
      <c r="JV793" s="37"/>
      <c r="JW793" s="37"/>
      <c r="JX793" s="37"/>
      <c r="JY793" s="37"/>
      <c r="JZ793" s="37"/>
      <c r="KA793" s="37"/>
      <c r="KB793" s="37"/>
      <c r="KC793" s="37"/>
      <c r="KD793" s="37"/>
      <c r="KE793" s="37"/>
      <c r="KF793" s="37"/>
      <c r="KG793" s="37"/>
      <c r="KH793" s="37"/>
      <c r="KI793" s="37"/>
      <c r="KJ793" s="37"/>
      <c r="KK793" s="37"/>
      <c r="KL793" s="37"/>
      <c r="KM793" s="37"/>
      <c r="KN793" s="37"/>
      <c r="KO793" s="37"/>
      <c r="KP793" s="37"/>
      <c r="KQ793" s="37"/>
      <c r="KR793" s="37"/>
      <c r="KS793" s="37"/>
      <c r="KT793" s="37"/>
      <c r="KU793" s="37"/>
      <c r="KV793" s="37"/>
      <c r="KW793" s="37"/>
      <c r="KX793" s="37"/>
      <c r="KY793" s="37"/>
      <c r="KZ793" s="37"/>
      <c r="LA793" s="37"/>
      <c r="LB793" s="37"/>
      <c r="LC793" s="37"/>
      <c r="LD793" s="37"/>
      <c r="LE793" s="37"/>
      <c r="LF793" s="37"/>
      <c r="LG793" s="37"/>
      <c r="LH793" s="37"/>
      <c r="LI793" s="37"/>
      <c r="LJ793" s="37"/>
      <c r="LK793" s="37"/>
      <c r="LL793" s="37"/>
      <c r="LM793" s="37"/>
      <c r="LN793" s="37"/>
      <c r="LO793" s="37"/>
      <c r="LP793" s="37"/>
      <c r="LQ793" s="37"/>
      <c r="LR793" s="37"/>
      <c r="LS793" s="37"/>
      <c r="LT793" s="37"/>
      <c r="LU793" s="37"/>
      <c r="LV793" s="37"/>
      <c r="LW793" s="37"/>
      <c r="LX793" s="37"/>
      <c r="LY793" s="37"/>
      <c r="LZ793" s="37"/>
      <c r="MA793" s="37"/>
      <c r="MB793" s="37"/>
      <c r="MC793" s="37"/>
      <c r="MD793" s="37"/>
      <c r="ME793" s="37"/>
      <c r="MF793" s="37"/>
      <c r="MG793" s="37"/>
      <c r="MH793" s="37"/>
      <c r="MI793" s="37"/>
      <c r="MJ793" s="37"/>
      <c r="MK793" s="37"/>
      <c r="ML793" s="37"/>
      <c r="MM793" s="37"/>
      <c r="MN793" s="37"/>
      <c r="MO793" s="37"/>
      <c r="MP793" s="37"/>
      <c r="MQ793" s="37"/>
      <c r="MR793" s="37"/>
      <c r="MS793" s="37"/>
      <c r="MT793" s="37"/>
      <c r="MU793" s="37"/>
      <c r="MV793" s="37"/>
      <c r="MW793" s="37"/>
      <c r="MX793" s="37"/>
      <c r="MY793" s="37"/>
      <c r="MZ793" s="37"/>
      <c r="NA793" s="37"/>
      <c r="NB793" s="37"/>
      <c r="NC793" s="37"/>
      <c r="ND793" s="37"/>
      <c r="NE793" s="37"/>
      <c r="NF793" s="37"/>
      <c r="NG793" s="37"/>
      <c r="NH793" s="37"/>
      <c r="NI793" s="37"/>
      <c r="NJ793" s="37"/>
      <c r="NK793" s="37"/>
      <c r="NL793" s="37"/>
      <c r="NM793" s="37"/>
      <c r="NN793" s="37"/>
      <c r="NO793" s="37"/>
      <c r="NP793" s="37"/>
      <c r="NQ793" s="37"/>
      <c r="NR793" s="37"/>
      <c r="NS793" s="37"/>
      <c r="NT793" s="37"/>
      <c r="NU793" s="37"/>
      <c r="NV793" s="37"/>
      <c r="NW793" s="37"/>
      <c r="NX793" s="37"/>
      <c r="NY793" s="37"/>
      <c r="NZ793" s="37"/>
      <c r="OA793" s="37"/>
      <c r="OB793" s="37"/>
      <c r="OC793" s="37"/>
      <c r="OD793" s="37"/>
      <c r="OE793" s="37"/>
      <c r="OF793" s="37"/>
      <c r="OG793" s="37"/>
      <c r="OH793" s="37"/>
      <c r="OI793" s="37"/>
      <c r="OJ793" s="37"/>
      <c r="OK793" s="37"/>
      <c r="OL793" s="37"/>
      <c r="OM793" s="37"/>
    </row>
    <row r="794" spans="1:403" x14ac:dyDescent="0.3">
      <c r="A794" s="13" t="s">
        <v>1003</v>
      </c>
      <c r="B794" s="13" t="s">
        <v>1114</v>
      </c>
      <c r="C794" s="13" t="s">
        <v>1114</v>
      </c>
      <c r="D794" s="13" t="s">
        <v>1133</v>
      </c>
      <c r="E794" s="14" t="s">
        <v>95</v>
      </c>
      <c r="F794" s="16">
        <v>92</v>
      </c>
      <c r="G794" s="5">
        <v>18</v>
      </c>
      <c r="H794" s="16">
        <v>1</v>
      </c>
      <c r="I794" s="16">
        <v>18</v>
      </c>
      <c r="J794" s="16">
        <v>0</v>
      </c>
      <c r="K794" s="16">
        <v>0</v>
      </c>
      <c r="L794" s="16">
        <v>0</v>
      </c>
      <c r="M794" s="16">
        <v>0</v>
      </c>
      <c r="N794" s="16">
        <v>0</v>
      </c>
      <c r="O794" s="16">
        <v>0</v>
      </c>
      <c r="P794" s="16">
        <v>0</v>
      </c>
      <c r="Q794" s="16">
        <v>92</v>
      </c>
      <c r="R794" s="16">
        <v>0</v>
      </c>
      <c r="S794" s="16">
        <v>0</v>
      </c>
      <c r="T794" s="16">
        <v>0</v>
      </c>
      <c r="U794" s="16">
        <v>0</v>
      </c>
      <c r="V794" s="16">
        <v>0</v>
      </c>
      <c r="W794" s="16">
        <v>0</v>
      </c>
      <c r="X794" s="16">
        <v>0</v>
      </c>
      <c r="Y794" s="16">
        <v>18</v>
      </c>
      <c r="Z794" s="16">
        <v>88</v>
      </c>
      <c r="AA794" s="14" t="s">
        <v>96</v>
      </c>
      <c r="AB794" s="14" t="s">
        <v>96</v>
      </c>
      <c r="AC794" s="15"/>
      <c r="AD794" s="15"/>
      <c r="AE794" s="20"/>
      <c r="AF794" s="15"/>
      <c r="AG794" s="15"/>
      <c r="AH794" s="15"/>
      <c r="AI794" s="14" t="s">
        <v>96</v>
      </c>
      <c r="AJ794" s="16"/>
      <c r="AK794" s="17">
        <v>0</v>
      </c>
      <c r="AL794" s="17">
        <v>1</v>
      </c>
      <c r="AM794" s="17">
        <v>0</v>
      </c>
      <c r="AN794" s="17">
        <v>0</v>
      </c>
      <c r="AO794" s="17">
        <v>0</v>
      </c>
      <c r="AP794" s="17">
        <v>0</v>
      </c>
      <c r="AQ794" s="17">
        <v>0</v>
      </c>
      <c r="AR794" s="17">
        <v>0</v>
      </c>
      <c r="AS794" s="17">
        <v>0</v>
      </c>
      <c r="AT794" s="17">
        <v>0</v>
      </c>
      <c r="AU794" s="16">
        <v>100</v>
      </c>
      <c r="AV794" s="16">
        <v>100</v>
      </c>
      <c r="AW794" s="16">
        <v>0</v>
      </c>
      <c r="AX794" s="16">
        <v>0</v>
      </c>
      <c r="AY794" s="16">
        <v>0</v>
      </c>
      <c r="AZ794" s="16">
        <v>100</v>
      </c>
      <c r="BA794" s="16">
        <v>100</v>
      </c>
      <c r="BB794" s="16">
        <v>0</v>
      </c>
      <c r="BC794" s="16">
        <v>0</v>
      </c>
      <c r="BD794" s="16">
        <v>0</v>
      </c>
      <c r="BE794" s="16">
        <v>100</v>
      </c>
      <c r="BF794" s="16">
        <v>100</v>
      </c>
      <c r="BG794" s="16">
        <v>100</v>
      </c>
      <c r="BH794" s="16">
        <v>100</v>
      </c>
      <c r="BI794" s="16">
        <v>0</v>
      </c>
      <c r="BJ794" s="16">
        <v>0</v>
      </c>
      <c r="BK794" s="16">
        <v>100</v>
      </c>
      <c r="BL794" s="16">
        <v>0</v>
      </c>
      <c r="BM794" s="16">
        <v>100</v>
      </c>
      <c r="BN794" s="16">
        <v>4</v>
      </c>
      <c r="BO794" s="16" t="s">
        <v>97</v>
      </c>
      <c r="BP794" s="16" t="s">
        <v>96</v>
      </c>
      <c r="BQ794" s="16">
        <v>4</v>
      </c>
      <c r="BR794" s="14" t="s">
        <v>97</v>
      </c>
      <c r="BS794" s="14" t="s">
        <v>97</v>
      </c>
      <c r="BT794" s="14" t="s">
        <v>97</v>
      </c>
      <c r="BU794" s="14" t="s">
        <v>97</v>
      </c>
      <c r="BV794" s="14" t="s">
        <v>97</v>
      </c>
      <c r="BW794" s="16">
        <v>0.6</v>
      </c>
      <c r="BX794" s="16">
        <v>0.9</v>
      </c>
      <c r="BY794" s="16">
        <v>0.9</v>
      </c>
      <c r="BZ794" s="16">
        <v>2</v>
      </c>
      <c r="CA794" s="16">
        <v>2.6</v>
      </c>
      <c r="CB794" s="14" t="s">
        <v>98</v>
      </c>
      <c r="CC794" s="14" t="s">
        <v>96</v>
      </c>
      <c r="CD794" s="14" t="s">
        <v>96</v>
      </c>
      <c r="CE794" s="14" t="s">
        <v>96</v>
      </c>
      <c r="CF794" s="14" t="s">
        <v>96</v>
      </c>
      <c r="CG794" s="14" t="s">
        <v>96</v>
      </c>
      <c r="CH794" s="14" t="s">
        <v>97</v>
      </c>
      <c r="CI794" s="15" t="s">
        <v>97</v>
      </c>
      <c r="CJ794" s="16">
        <v>0</v>
      </c>
      <c r="CK794" s="16">
        <v>0</v>
      </c>
      <c r="CL794" s="16">
        <v>0</v>
      </c>
      <c r="CM794" s="16">
        <v>0</v>
      </c>
      <c r="CN794" s="16">
        <v>0</v>
      </c>
      <c r="CO794" s="16">
        <v>0</v>
      </c>
      <c r="CS794" s="37"/>
      <c r="CT794" s="37"/>
      <c r="CU794" s="37"/>
      <c r="CV794" s="37"/>
      <c r="CW794" s="37"/>
      <c r="CX794" s="37"/>
      <c r="CY794" s="37"/>
      <c r="CZ794" s="37"/>
      <c r="DA794" s="37"/>
      <c r="DB794" s="37"/>
      <c r="DC794" s="37"/>
      <c r="DD794" s="37"/>
      <c r="DE794" s="37"/>
      <c r="DF794" s="37"/>
      <c r="DG794" s="37"/>
      <c r="DH794" s="37"/>
      <c r="DI794" s="37"/>
      <c r="DJ794" s="37"/>
      <c r="DK794" s="37"/>
      <c r="DL794" s="37"/>
      <c r="DM794" s="37"/>
      <c r="DN794" s="37"/>
      <c r="DO794" s="37"/>
      <c r="DP794" s="37"/>
      <c r="DQ794" s="37"/>
      <c r="DR794" s="37"/>
      <c r="DS794" s="37"/>
      <c r="DT794" s="37"/>
      <c r="DU794" s="37"/>
      <c r="DV794" s="37"/>
      <c r="DW794" s="37"/>
      <c r="DX794" s="37"/>
      <c r="DY794" s="37"/>
      <c r="DZ794" s="37"/>
      <c r="EA794" s="37"/>
      <c r="EB794" s="37"/>
      <c r="EC794" s="37"/>
      <c r="ED794" s="37"/>
      <c r="EE794" s="37"/>
      <c r="EF794" s="37"/>
      <c r="EG794" s="37"/>
      <c r="EH794" s="37"/>
      <c r="EI794" s="37"/>
      <c r="EJ794" s="37"/>
      <c r="EK794" s="37"/>
      <c r="EL794" s="37"/>
      <c r="EM794" s="37"/>
      <c r="EN794" s="37"/>
      <c r="EO794" s="37"/>
      <c r="EP794" s="37"/>
      <c r="EQ794" s="37"/>
      <c r="ER794" s="37"/>
      <c r="ES794" s="37"/>
      <c r="ET794" s="37"/>
      <c r="EU794" s="37"/>
      <c r="EV794" s="37"/>
      <c r="EW794" s="37"/>
      <c r="EX794" s="37"/>
      <c r="EY794" s="37"/>
      <c r="EZ794" s="37"/>
      <c r="FA794" s="37"/>
      <c r="FB794" s="37"/>
      <c r="FC794" s="37"/>
      <c r="FD794" s="37"/>
      <c r="FE794" s="37"/>
      <c r="FF794" s="37"/>
      <c r="FG794" s="37"/>
      <c r="FH794" s="37"/>
      <c r="FI794" s="37"/>
      <c r="FJ794" s="37"/>
      <c r="FK794" s="37"/>
      <c r="FL794" s="37"/>
      <c r="FM794" s="37"/>
      <c r="FN794" s="37"/>
      <c r="FO794" s="37"/>
      <c r="FP794" s="37"/>
      <c r="FQ794" s="37"/>
      <c r="FR794" s="37"/>
      <c r="FS794" s="37"/>
      <c r="FT794" s="37"/>
      <c r="FU794" s="37"/>
      <c r="FV794" s="37"/>
      <c r="FW794" s="37"/>
      <c r="FX794" s="37"/>
      <c r="FY794" s="37"/>
      <c r="FZ794" s="37"/>
      <c r="GA794" s="37"/>
      <c r="GB794" s="37"/>
      <c r="GC794" s="37"/>
      <c r="GD794" s="37"/>
      <c r="GE794" s="37"/>
      <c r="GF794" s="37"/>
      <c r="GG794" s="37"/>
      <c r="GH794" s="37"/>
      <c r="GI794" s="37"/>
      <c r="GJ794" s="37"/>
      <c r="GK794" s="37"/>
      <c r="GL794" s="37"/>
      <c r="GM794" s="37"/>
      <c r="GN794" s="37"/>
      <c r="GO794" s="37"/>
      <c r="GP794" s="37"/>
      <c r="GQ794" s="37"/>
      <c r="GR794" s="37"/>
      <c r="GS794" s="37"/>
      <c r="GT794" s="37"/>
      <c r="GU794" s="37"/>
      <c r="GV794" s="37"/>
      <c r="GW794" s="37"/>
      <c r="GX794" s="37"/>
      <c r="GY794" s="37"/>
      <c r="GZ794" s="37"/>
      <c r="HA794" s="37"/>
      <c r="HB794" s="37"/>
      <c r="HC794" s="37"/>
      <c r="HD794" s="37"/>
      <c r="HE794" s="37"/>
      <c r="HF794" s="37"/>
      <c r="HG794" s="37"/>
      <c r="HH794" s="37"/>
      <c r="HI794" s="37"/>
      <c r="HJ794" s="37"/>
      <c r="HK794" s="37"/>
      <c r="HL794" s="37"/>
      <c r="HM794" s="37"/>
      <c r="HN794" s="37"/>
      <c r="HO794" s="37"/>
      <c r="HP794" s="37"/>
      <c r="HQ794" s="37"/>
      <c r="HR794" s="37"/>
      <c r="HS794" s="37"/>
      <c r="HT794" s="37"/>
      <c r="HU794" s="37"/>
      <c r="HV794" s="37"/>
      <c r="HW794" s="37"/>
      <c r="HX794" s="37"/>
      <c r="HY794" s="37"/>
      <c r="HZ794" s="37"/>
      <c r="IA794" s="37"/>
      <c r="IB794" s="37"/>
      <c r="IC794" s="37"/>
      <c r="ID794" s="37"/>
      <c r="IE794" s="37"/>
      <c r="IF794" s="37"/>
      <c r="IG794" s="37"/>
      <c r="IH794" s="37"/>
      <c r="II794" s="37"/>
      <c r="IJ794" s="37"/>
      <c r="IK794" s="37"/>
      <c r="IL794" s="37"/>
      <c r="IM794" s="37"/>
      <c r="IN794" s="37"/>
      <c r="IO794" s="37"/>
      <c r="IP794" s="37"/>
      <c r="IQ794" s="37"/>
      <c r="IR794" s="37"/>
      <c r="IS794" s="37"/>
      <c r="IT794" s="37"/>
      <c r="IU794" s="37"/>
      <c r="IV794" s="37"/>
      <c r="IW794" s="37"/>
      <c r="IX794" s="37"/>
      <c r="IY794" s="37"/>
      <c r="IZ794" s="37"/>
      <c r="JA794" s="37"/>
      <c r="JB794" s="37"/>
      <c r="JC794" s="37"/>
      <c r="JD794" s="37"/>
      <c r="JE794" s="37"/>
      <c r="JF794" s="37"/>
      <c r="JG794" s="37"/>
      <c r="JH794" s="37"/>
      <c r="JI794" s="37"/>
      <c r="JJ794" s="37"/>
      <c r="JK794" s="37"/>
      <c r="JL794" s="37"/>
      <c r="JM794" s="37"/>
      <c r="JN794" s="37"/>
      <c r="JO794" s="37"/>
      <c r="JP794" s="37"/>
      <c r="JQ794" s="37"/>
      <c r="JR794" s="37"/>
      <c r="JS794" s="37"/>
      <c r="JT794" s="37"/>
      <c r="JU794" s="37"/>
      <c r="JV794" s="37"/>
      <c r="JW794" s="37"/>
      <c r="JX794" s="37"/>
      <c r="JY794" s="37"/>
      <c r="JZ794" s="37"/>
      <c r="KA794" s="37"/>
      <c r="KB794" s="37"/>
      <c r="KC794" s="37"/>
      <c r="KD794" s="37"/>
      <c r="KE794" s="37"/>
      <c r="KF794" s="37"/>
      <c r="KG794" s="37"/>
      <c r="KH794" s="37"/>
      <c r="KI794" s="37"/>
      <c r="KJ794" s="37"/>
      <c r="KK794" s="37"/>
      <c r="KL794" s="37"/>
      <c r="KM794" s="37"/>
      <c r="KN794" s="37"/>
      <c r="KO794" s="37"/>
      <c r="KP794" s="37"/>
      <c r="KQ794" s="37"/>
      <c r="KR794" s="37"/>
      <c r="KS794" s="37"/>
      <c r="KT794" s="37"/>
      <c r="KU794" s="37"/>
      <c r="KV794" s="37"/>
      <c r="KW794" s="37"/>
      <c r="KX794" s="37"/>
      <c r="KY794" s="37"/>
      <c r="KZ794" s="37"/>
      <c r="LA794" s="37"/>
      <c r="LB794" s="37"/>
      <c r="LC794" s="37"/>
      <c r="LD794" s="37"/>
      <c r="LE794" s="37"/>
      <c r="LF794" s="37"/>
      <c r="LG794" s="37"/>
      <c r="LH794" s="37"/>
      <c r="LI794" s="37"/>
      <c r="LJ794" s="37"/>
      <c r="LK794" s="37"/>
      <c r="LL794" s="37"/>
      <c r="LM794" s="37"/>
      <c r="LN794" s="37"/>
      <c r="LO794" s="37"/>
      <c r="LP794" s="37"/>
      <c r="LQ794" s="37"/>
      <c r="LR794" s="37"/>
      <c r="LS794" s="37"/>
      <c r="LT794" s="37"/>
      <c r="LU794" s="37"/>
      <c r="LV794" s="37"/>
      <c r="LW794" s="37"/>
      <c r="LX794" s="37"/>
      <c r="LY794" s="37"/>
      <c r="LZ794" s="37"/>
      <c r="MA794" s="37"/>
      <c r="MB794" s="37"/>
      <c r="MC794" s="37"/>
      <c r="MD794" s="37"/>
      <c r="ME794" s="37"/>
      <c r="MF794" s="37"/>
      <c r="MG794" s="37"/>
      <c r="MH794" s="37"/>
      <c r="MI794" s="37"/>
      <c r="MJ794" s="37"/>
      <c r="MK794" s="37"/>
      <c r="ML794" s="37"/>
      <c r="MM794" s="37"/>
      <c r="MN794" s="37"/>
      <c r="MO794" s="37"/>
      <c r="MP794" s="37"/>
      <c r="MQ794" s="37"/>
      <c r="MR794" s="37"/>
      <c r="MS794" s="37"/>
      <c r="MT794" s="37"/>
      <c r="MU794" s="37"/>
      <c r="MV794" s="37"/>
      <c r="MW794" s="37"/>
      <c r="MX794" s="37"/>
      <c r="MY794" s="37"/>
      <c r="MZ794" s="37"/>
      <c r="NA794" s="37"/>
      <c r="NB794" s="37"/>
      <c r="NC794" s="37"/>
      <c r="ND794" s="37"/>
      <c r="NE794" s="37"/>
      <c r="NF794" s="37"/>
      <c r="NG794" s="37"/>
      <c r="NH794" s="37"/>
      <c r="NI794" s="37"/>
      <c r="NJ794" s="37"/>
      <c r="NK794" s="37"/>
      <c r="NL794" s="37"/>
      <c r="NM794" s="37"/>
      <c r="NN794" s="37"/>
      <c r="NO794" s="37"/>
      <c r="NP794" s="37"/>
      <c r="NQ794" s="37"/>
      <c r="NR794" s="37"/>
      <c r="NS794" s="37"/>
      <c r="NT794" s="37"/>
      <c r="NU794" s="37"/>
      <c r="NV794" s="37"/>
      <c r="NW794" s="37"/>
      <c r="NX794" s="37"/>
      <c r="NY794" s="37"/>
      <c r="NZ794" s="37"/>
      <c r="OA794" s="37"/>
      <c r="OB794" s="37"/>
      <c r="OC794" s="37"/>
      <c r="OD794" s="37"/>
      <c r="OE794" s="37"/>
      <c r="OF794" s="37"/>
      <c r="OG794" s="37"/>
      <c r="OH794" s="37"/>
      <c r="OI794" s="37"/>
      <c r="OJ794" s="37"/>
      <c r="OK794" s="37"/>
      <c r="OL794" s="37"/>
      <c r="OM794" s="37"/>
    </row>
    <row r="795" spans="1:403" x14ac:dyDescent="0.3">
      <c r="A795" s="13" t="s">
        <v>1003</v>
      </c>
      <c r="B795" s="13" t="s">
        <v>1114</v>
      </c>
      <c r="C795" s="13" t="s">
        <v>1114</v>
      </c>
      <c r="D795" s="13" t="s">
        <v>448</v>
      </c>
      <c r="E795" s="14" t="s">
        <v>102</v>
      </c>
      <c r="F795" s="16">
        <v>43</v>
      </c>
      <c r="G795" s="5">
        <v>8</v>
      </c>
      <c r="H795" s="16">
        <v>0</v>
      </c>
      <c r="I795" s="16">
        <v>0</v>
      </c>
      <c r="J795" s="16">
        <v>8</v>
      </c>
      <c r="K795" s="16">
        <v>0</v>
      </c>
      <c r="L795" s="16">
        <v>0</v>
      </c>
      <c r="M795" s="16">
        <v>0</v>
      </c>
      <c r="N795" s="16">
        <v>0</v>
      </c>
      <c r="O795" s="16">
        <v>0</v>
      </c>
      <c r="P795" s="16">
        <v>0</v>
      </c>
      <c r="Q795" s="16">
        <v>0</v>
      </c>
      <c r="R795" s="16">
        <v>43</v>
      </c>
      <c r="S795" s="16">
        <v>0</v>
      </c>
      <c r="T795" s="16">
        <v>0</v>
      </c>
      <c r="U795" s="16">
        <v>0</v>
      </c>
      <c r="V795" s="16">
        <v>0</v>
      </c>
      <c r="W795" s="16">
        <v>0</v>
      </c>
      <c r="X795" s="16">
        <v>0</v>
      </c>
      <c r="Y795" s="16">
        <v>0</v>
      </c>
      <c r="Z795" s="14">
        <v>0</v>
      </c>
      <c r="AA795" s="14" t="s">
        <v>96</v>
      </c>
      <c r="AB795" s="14" t="s">
        <v>96</v>
      </c>
      <c r="AC795" s="15"/>
      <c r="AD795" s="15"/>
      <c r="AE795" s="20"/>
      <c r="AF795" s="15"/>
      <c r="AG795" s="15"/>
      <c r="AH795" s="15"/>
      <c r="AI795" s="14" t="s">
        <v>96</v>
      </c>
      <c r="AJ795" s="16"/>
      <c r="AK795" s="17">
        <v>1</v>
      </c>
      <c r="AL795" s="17">
        <v>0</v>
      </c>
      <c r="AM795" s="17">
        <v>0</v>
      </c>
      <c r="AN795" s="17">
        <v>0</v>
      </c>
      <c r="AO795" s="17">
        <v>0</v>
      </c>
      <c r="AP795" s="17">
        <v>0</v>
      </c>
      <c r="AQ795" s="17">
        <v>0</v>
      </c>
      <c r="AR795" s="17">
        <v>0</v>
      </c>
      <c r="AS795" s="17">
        <v>0</v>
      </c>
      <c r="AT795" s="17">
        <v>0</v>
      </c>
      <c r="AU795" s="16">
        <v>100</v>
      </c>
      <c r="AV795" s="16">
        <v>100</v>
      </c>
      <c r="AW795" s="16">
        <v>0</v>
      </c>
      <c r="AX795" s="16">
        <v>0</v>
      </c>
      <c r="AY795" s="16">
        <v>0</v>
      </c>
      <c r="AZ795" s="16">
        <v>100</v>
      </c>
      <c r="BA795" s="16">
        <v>100</v>
      </c>
      <c r="BB795" s="16">
        <v>0</v>
      </c>
      <c r="BC795" s="16">
        <v>0</v>
      </c>
      <c r="BD795" s="16">
        <v>0</v>
      </c>
      <c r="BE795" s="16">
        <v>100</v>
      </c>
      <c r="BF795" s="16">
        <v>100</v>
      </c>
      <c r="BG795" s="16">
        <v>100</v>
      </c>
      <c r="BH795" s="16">
        <v>100</v>
      </c>
      <c r="BI795" s="16">
        <v>0</v>
      </c>
      <c r="BJ795" s="16">
        <v>0</v>
      </c>
      <c r="BK795" s="16">
        <v>0</v>
      </c>
      <c r="BL795" s="16">
        <v>100</v>
      </c>
      <c r="BM795" s="16">
        <v>100</v>
      </c>
      <c r="BN795" s="16">
        <v>3</v>
      </c>
      <c r="BO795" s="16" t="s">
        <v>97</v>
      </c>
      <c r="BP795" s="16" t="s">
        <v>96</v>
      </c>
      <c r="BQ795" s="16">
        <v>4</v>
      </c>
      <c r="BR795" s="14" t="s">
        <v>97</v>
      </c>
      <c r="BS795" s="14" t="s">
        <v>97</v>
      </c>
      <c r="BT795" s="14" t="s">
        <v>97</v>
      </c>
      <c r="BU795" s="14" t="s">
        <v>97</v>
      </c>
      <c r="BV795" s="14" t="s">
        <v>97</v>
      </c>
      <c r="BW795" s="16">
        <v>0.63</v>
      </c>
      <c r="BX795" s="16">
        <v>0.63</v>
      </c>
      <c r="BY795" s="16">
        <v>0.63</v>
      </c>
      <c r="BZ795" s="16">
        <v>0.63</v>
      </c>
      <c r="CA795" s="16">
        <v>6</v>
      </c>
      <c r="CB795" s="14" t="s">
        <v>98</v>
      </c>
      <c r="CC795" s="14" t="s">
        <v>98</v>
      </c>
      <c r="CD795" s="14" t="s">
        <v>98</v>
      </c>
      <c r="CE795" s="14" t="s">
        <v>98</v>
      </c>
      <c r="CF795" s="14" t="s">
        <v>96</v>
      </c>
      <c r="CG795" s="14" t="s">
        <v>96</v>
      </c>
      <c r="CH795" s="14" t="s">
        <v>97</v>
      </c>
      <c r="CI795" s="15" t="s">
        <v>97</v>
      </c>
      <c r="CJ795" s="16">
        <v>0</v>
      </c>
      <c r="CK795" s="16">
        <v>0</v>
      </c>
      <c r="CL795" s="16">
        <v>0</v>
      </c>
      <c r="CM795" s="16">
        <v>0</v>
      </c>
      <c r="CN795" s="16">
        <v>0</v>
      </c>
      <c r="CO795" s="16">
        <v>0</v>
      </c>
    </row>
    <row r="796" spans="1:403" x14ac:dyDescent="0.3">
      <c r="A796" s="13" t="s">
        <v>1003</v>
      </c>
      <c r="B796" s="13" t="s">
        <v>1114</v>
      </c>
      <c r="C796" s="13" t="s">
        <v>1114</v>
      </c>
      <c r="D796" s="13" t="s">
        <v>1134</v>
      </c>
      <c r="E796" s="14" t="s">
        <v>102</v>
      </c>
      <c r="F796" s="16">
        <v>80</v>
      </c>
      <c r="G796" s="5">
        <v>10</v>
      </c>
      <c r="H796" s="16">
        <v>0</v>
      </c>
      <c r="I796" s="16">
        <v>0</v>
      </c>
      <c r="J796" s="16">
        <v>10</v>
      </c>
      <c r="K796" s="16">
        <v>0</v>
      </c>
      <c r="L796" s="16">
        <v>0</v>
      </c>
      <c r="M796" s="16">
        <v>0</v>
      </c>
      <c r="N796" s="16">
        <v>0</v>
      </c>
      <c r="O796" s="16">
        <v>0</v>
      </c>
      <c r="P796" s="16">
        <v>0</v>
      </c>
      <c r="Q796" s="16">
        <v>0</v>
      </c>
      <c r="R796" s="16">
        <v>80</v>
      </c>
      <c r="S796" s="16">
        <v>0</v>
      </c>
      <c r="T796" s="16">
        <v>0</v>
      </c>
      <c r="U796" s="16">
        <v>0</v>
      </c>
      <c r="V796" s="16">
        <v>0</v>
      </c>
      <c r="W796" s="16">
        <v>0</v>
      </c>
      <c r="X796" s="16">
        <v>0</v>
      </c>
      <c r="Y796" s="16">
        <v>0</v>
      </c>
      <c r="Z796" s="14">
        <v>0</v>
      </c>
      <c r="AA796" s="14" t="s">
        <v>96</v>
      </c>
      <c r="AB796" s="14" t="s">
        <v>96</v>
      </c>
      <c r="AC796" s="15"/>
      <c r="AD796" s="15"/>
      <c r="AE796" s="20"/>
      <c r="AF796" s="15"/>
      <c r="AG796" s="15"/>
      <c r="AH796" s="15"/>
      <c r="AI796" s="14" t="s">
        <v>96</v>
      </c>
      <c r="AJ796" s="16"/>
      <c r="AK796" s="17">
        <v>1</v>
      </c>
      <c r="AL796" s="17">
        <v>0</v>
      </c>
      <c r="AM796" s="17">
        <v>0</v>
      </c>
      <c r="AN796" s="17">
        <v>0</v>
      </c>
      <c r="AO796" s="17">
        <v>0</v>
      </c>
      <c r="AP796" s="17">
        <v>0</v>
      </c>
      <c r="AQ796" s="17">
        <v>0</v>
      </c>
      <c r="AR796" s="17">
        <v>0</v>
      </c>
      <c r="AS796" s="17">
        <v>0</v>
      </c>
      <c r="AT796" s="17">
        <v>0</v>
      </c>
      <c r="AU796" s="16">
        <v>100</v>
      </c>
      <c r="AV796" s="16">
        <v>100</v>
      </c>
      <c r="AW796" s="16">
        <v>0</v>
      </c>
      <c r="AX796" s="16">
        <v>0</v>
      </c>
      <c r="AY796" s="16">
        <v>0</v>
      </c>
      <c r="AZ796" s="16">
        <v>100</v>
      </c>
      <c r="BA796" s="16">
        <v>100</v>
      </c>
      <c r="BB796" s="16">
        <v>0</v>
      </c>
      <c r="BC796" s="16">
        <v>0</v>
      </c>
      <c r="BD796" s="16">
        <v>0</v>
      </c>
      <c r="BE796" s="16">
        <v>100</v>
      </c>
      <c r="BF796" s="16">
        <v>100</v>
      </c>
      <c r="BG796" s="16">
        <v>100</v>
      </c>
      <c r="BH796" s="16">
        <v>100</v>
      </c>
      <c r="BI796" s="16">
        <v>0</v>
      </c>
      <c r="BJ796" s="16">
        <v>0</v>
      </c>
      <c r="BK796" s="16">
        <v>0</v>
      </c>
      <c r="BL796" s="16">
        <v>100</v>
      </c>
      <c r="BM796" s="16">
        <v>100</v>
      </c>
      <c r="BN796" s="16">
        <v>7</v>
      </c>
      <c r="BO796" s="16" t="s">
        <v>97</v>
      </c>
      <c r="BP796" s="16" t="s">
        <v>96</v>
      </c>
      <c r="BQ796" s="16">
        <v>4</v>
      </c>
      <c r="BR796" s="14" t="s">
        <v>97</v>
      </c>
      <c r="BS796" s="14" t="s">
        <v>97</v>
      </c>
      <c r="BT796" s="14" t="s">
        <v>97</v>
      </c>
      <c r="BU796" s="14" t="s">
        <v>97</v>
      </c>
      <c r="BV796" s="14" t="s">
        <v>97</v>
      </c>
      <c r="BW796" s="16">
        <v>0.08</v>
      </c>
      <c r="BX796" s="16">
        <v>0.08</v>
      </c>
      <c r="BY796" s="16">
        <v>0.08</v>
      </c>
      <c r="BZ796" s="16">
        <v>0.08</v>
      </c>
      <c r="CA796" s="16">
        <v>7</v>
      </c>
      <c r="CB796" s="14" t="s">
        <v>98</v>
      </c>
      <c r="CC796" s="14" t="s">
        <v>98</v>
      </c>
      <c r="CD796" s="14" t="s">
        <v>98</v>
      </c>
      <c r="CE796" s="14" t="s">
        <v>98</v>
      </c>
      <c r="CF796" s="14" t="s">
        <v>96</v>
      </c>
      <c r="CG796" s="14" t="s">
        <v>96</v>
      </c>
      <c r="CH796" s="14" t="s">
        <v>97</v>
      </c>
      <c r="CI796" s="15" t="s">
        <v>97</v>
      </c>
      <c r="CJ796" s="16">
        <v>0</v>
      </c>
      <c r="CK796" s="16">
        <v>0</v>
      </c>
      <c r="CL796" s="16">
        <v>0</v>
      </c>
      <c r="CM796" s="16">
        <v>0</v>
      </c>
      <c r="CN796" s="16">
        <v>0</v>
      </c>
      <c r="CO796" s="16">
        <v>0</v>
      </c>
    </row>
    <row r="797" spans="1:403" x14ac:dyDescent="0.3">
      <c r="A797" s="13" t="s">
        <v>1003</v>
      </c>
      <c r="B797" s="13" t="s">
        <v>1114</v>
      </c>
      <c r="C797" s="13" t="s">
        <v>1114</v>
      </c>
      <c r="D797" s="13" t="s">
        <v>1135</v>
      </c>
      <c r="E797" s="14" t="s">
        <v>102</v>
      </c>
      <c r="F797" s="16">
        <v>192</v>
      </c>
      <c r="G797" s="5">
        <v>25</v>
      </c>
      <c r="H797" s="16">
        <v>2</v>
      </c>
      <c r="I797" s="16">
        <v>12</v>
      </c>
      <c r="J797" s="16">
        <v>13</v>
      </c>
      <c r="K797" s="16">
        <v>0</v>
      </c>
      <c r="L797" s="16">
        <v>0</v>
      </c>
      <c r="M797" s="16">
        <v>0</v>
      </c>
      <c r="N797" s="16">
        <v>0</v>
      </c>
      <c r="O797" s="16">
        <v>0</v>
      </c>
      <c r="P797" s="16">
        <v>0</v>
      </c>
      <c r="Q797" s="16">
        <v>89</v>
      </c>
      <c r="R797" s="24">
        <v>103</v>
      </c>
      <c r="S797" s="16">
        <v>0</v>
      </c>
      <c r="T797" s="16">
        <v>0</v>
      </c>
      <c r="U797" s="16">
        <v>0</v>
      </c>
      <c r="V797" s="16">
        <v>0</v>
      </c>
      <c r="W797" s="16">
        <v>0</v>
      </c>
      <c r="X797" s="16">
        <v>0</v>
      </c>
      <c r="Y797" s="16">
        <v>0</v>
      </c>
      <c r="Z797" s="14">
        <v>0</v>
      </c>
      <c r="AA797" s="14" t="s">
        <v>96</v>
      </c>
      <c r="AB797" s="14" t="s">
        <v>96</v>
      </c>
      <c r="AC797" s="15"/>
      <c r="AD797" s="15"/>
      <c r="AE797" s="20"/>
      <c r="AF797" s="15"/>
      <c r="AG797" s="15"/>
      <c r="AH797" s="15"/>
      <c r="AI797" s="14" t="s">
        <v>96</v>
      </c>
      <c r="AJ797" s="16"/>
      <c r="AK797" s="17">
        <v>1</v>
      </c>
      <c r="AL797" s="17">
        <v>0</v>
      </c>
      <c r="AM797" s="17">
        <v>0</v>
      </c>
      <c r="AN797" s="17">
        <v>0</v>
      </c>
      <c r="AO797" s="17">
        <v>0</v>
      </c>
      <c r="AP797" s="17">
        <v>0</v>
      </c>
      <c r="AQ797" s="17">
        <v>0</v>
      </c>
      <c r="AR797" s="17">
        <v>0</v>
      </c>
      <c r="AS797" s="17">
        <v>0</v>
      </c>
      <c r="AT797" s="17">
        <v>0</v>
      </c>
      <c r="AU797" s="16">
        <v>100</v>
      </c>
      <c r="AV797" s="16">
        <v>100</v>
      </c>
      <c r="AW797" s="16">
        <v>0</v>
      </c>
      <c r="AX797" s="16">
        <v>0</v>
      </c>
      <c r="AY797" s="16">
        <v>0</v>
      </c>
      <c r="AZ797" s="16">
        <v>100</v>
      </c>
      <c r="BA797" s="16">
        <v>100</v>
      </c>
      <c r="BB797" s="16">
        <v>0</v>
      </c>
      <c r="BC797" s="16">
        <v>0</v>
      </c>
      <c r="BD797" s="16">
        <v>0</v>
      </c>
      <c r="BE797" s="16">
        <v>100</v>
      </c>
      <c r="BF797" s="16">
        <v>100</v>
      </c>
      <c r="BG797" s="16">
        <v>100</v>
      </c>
      <c r="BH797" s="16">
        <v>100</v>
      </c>
      <c r="BI797" s="16">
        <v>0</v>
      </c>
      <c r="BJ797" s="16">
        <v>0</v>
      </c>
      <c r="BK797" s="16">
        <v>0</v>
      </c>
      <c r="BL797" s="16">
        <v>100</v>
      </c>
      <c r="BM797" s="16">
        <v>100</v>
      </c>
      <c r="BN797" s="16">
        <v>10</v>
      </c>
      <c r="BO797" s="16" t="s">
        <v>97</v>
      </c>
      <c r="BP797" s="16" t="s">
        <v>96</v>
      </c>
      <c r="BQ797" s="16">
        <v>4</v>
      </c>
      <c r="BR797" s="14" t="s">
        <v>97</v>
      </c>
      <c r="BS797" s="14" t="s">
        <v>97</v>
      </c>
      <c r="BT797" s="14" t="s">
        <v>97</v>
      </c>
      <c r="BU797" s="14" t="s">
        <v>97</v>
      </c>
      <c r="BV797" s="14" t="s">
        <v>97</v>
      </c>
      <c r="BW797" s="16">
        <v>0.25</v>
      </c>
      <c r="BX797" s="16">
        <v>0.25</v>
      </c>
      <c r="BY797" s="16">
        <v>0.25</v>
      </c>
      <c r="BZ797" s="16">
        <v>0.25</v>
      </c>
      <c r="CA797" s="16">
        <v>7</v>
      </c>
      <c r="CB797" s="14" t="s">
        <v>98</v>
      </c>
      <c r="CC797" s="14" t="s">
        <v>98</v>
      </c>
      <c r="CD797" s="14" t="s">
        <v>98</v>
      </c>
      <c r="CE797" s="14" t="s">
        <v>98</v>
      </c>
      <c r="CF797" s="14" t="s">
        <v>96</v>
      </c>
      <c r="CG797" s="14" t="s">
        <v>96</v>
      </c>
      <c r="CH797" s="14" t="s">
        <v>97</v>
      </c>
      <c r="CI797" s="15" t="s">
        <v>97</v>
      </c>
      <c r="CJ797" s="16">
        <v>0</v>
      </c>
      <c r="CK797" s="16">
        <v>0</v>
      </c>
      <c r="CL797" s="16">
        <v>0</v>
      </c>
      <c r="CM797" s="16">
        <v>0</v>
      </c>
      <c r="CN797" s="16">
        <v>0</v>
      </c>
      <c r="CO797" s="16">
        <v>0</v>
      </c>
    </row>
    <row r="798" spans="1:403" x14ac:dyDescent="0.3">
      <c r="A798" s="13" t="s">
        <v>1003</v>
      </c>
      <c r="B798" s="13" t="s">
        <v>1114</v>
      </c>
      <c r="C798" s="13" t="s">
        <v>1114</v>
      </c>
      <c r="D798" s="13" t="s">
        <v>1136</v>
      </c>
      <c r="E798" s="14" t="s">
        <v>95</v>
      </c>
      <c r="F798" s="16">
        <v>223</v>
      </c>
      <c r="G798" s="5">
        <v>27</v>
      </c>
      <c r="H798" s="16">
        <v>0</v>
      </c>
      <c r="I798" s="16">
        <v>0</v>
      </c>
      <c r="J798" s="16">
        <v>0</v>
      </c>
      <c r="K798" s="16">
        <v>0</v>
      </c>
      <c r="L798" s="16">
        <v>0</v>
      </c>
      <c r="M798" s="24">
        <v>17</v>
      </c>
      <c r="N798" s="16">
        <v>0</v>
      </c>
      <c r="O798" s="16">
        <v>0</v>
      </c>
      <c r="P798" s="24">
        <v>10</v>
      </c>
      <c r="Q798" s="16">
        <v>0</v>
      </c>
      <c r="R798" s="16">
        <v>0</v>
      </c>
      <c r="S798" s="16"/>
      <c r="T798" s="16">
        <v>0</v>
      </c>
      <c r="U798" s="24">
        <v>98</v>
      </c>
      <c r="V798" s="16">
        <v>0</v>
      </c>
      <c r="W798" s="16">
        <v>0</v>
      </c>
      <c r="X798" s="24">
        <v>125</v>
      </c>
      <c r="Y798" s="24">
        <v>10</v>
      </c>
      <c r="Z798" s="24">
        <v>125</v>
      </c>
      <c r="AA798" s="14" t="s">
        <v>96</v>
      </c>
      <c r="AB798" s="14" t="s">
        <v>96</v>
      </c>
      <c r="AC798" s="15"/>
      <c r="AD798" s="15"/>
      <c r="AE798" s="20"/>
      <c r="AF798" s="15"/>
      <c r="AG798" s="15"/>
      <c r="AH798" s="15"/>
      <c r="AI798" s="14" t="s">
        <v>96</v>
      </c>
      <c r="AJ798" s="16"/>
      <c r="AK798" s="17">
        <v>0.5</v>
      </c>
      <c r="AL798" s="17">
        <v>0.5</v>
      </c>
      <c r="AM798" s="17">
        <v>0</v>
      </c>
      <c r="AN798" s="17">
        <v>0</v>
      </c>
      <c r="AO798" s="17">
        <v>0</v>
      </c>
      <c r="AP798" s="17">
        <v>0</v>
      </c>
      <c r="AQ798" s="17">
        <v>0</v>
      </c>
      <c r="AR798" s="17">
        <v>0</v>
      </c>
      <c r="AS798" s="17">
        <v>0</v>
      </c>
      <c r="AT798" s="17">
        <v>0</v>
      </c>
      <c r="AU798" s="16">
        <v>100</v>
      </c>
      <c r="AV798" s="16">
        <v>100</v>
      </c>
      <c r="AW798" s="16">
        <v>0</v>
      </c>
      <c r="AX798" s="16">
        <v>0</v>
      </c>
      <c r="AY798" s="16">
        <v>0</v>
      </c>
      <c r="AZ798" s="16">
        <v>100</v>
      </c>
      <c r="BA798" s="16">
        <v>100</v>
      </c>
      <c r="BB798" s="16">
        <v>0</v>
      </c>
      <c r="BC798" s="16">
        <v>0</v>
      </c>
      <c r="BD798" s="16">
        <v>0</v>
      </c>
      <c r="BE798" s="16">
        <v>100</v>
      </c>
      <c r="BF798" s="16">
        <v>100</v>
      </c>
      <c r="BG798" s="16">
        <v>100</v>
      </c>
      <c r="BH798" s="16">
        <v>100</v>
      </c>
      <c r="BI798" s="16">
        <v>0</v>
      </c>
      <c r="BJ798" s="16">
        <v>0</v>
      </c>
      <c r="BK798" s="16">
        <v>50</v>
      </c>
      <c r="BL798" s="16">
        <v>50</v>
      </c>
      <c r="BM798" s="16">
        <v>100</v>
      </c>
      <c r="BN798" s="16">
        <v>8</v>
      </c>
      <c r="BO798" s="16" t="s">
        <v>97</v>
      </c>
      <c r="BP798" s="16" t="s">
        <v>96</v>
      </c>
      <c r="BQ798" s="16">
        <v>4</v>
      </c>
      <c r="BR798" s="14" t="s">
        <v>97</v>
      </c>
      <c r="BS798" s="14" t="s">
        <v>97</v>
      </c>
      <c r="BT798" s="14" t="s">
        <v>97</v>
      </c>
      <c r="BU798" s="14" t="s">
        <v>96</v>
      </c>
      <c r="BV798" s="14" t="s">
        <v>96</v>
      </c>
      <c r="BW798" s="16">
        <v>1</v>
      </c>
      <c r="BX798" s="16">
        <v>1</v>
      </c>
      <c r="BY798" s="16">
        <v>1</v>
      </c>
      <c r="BZ798" s="16">
        <v>1</v>
      </c>
      <c r="CA798" s="16">
        <v>2</v>
      </c>
      <c r="CB798" s="14" t="s">
        <v>98</v>
      </c>
      <c r="CC798" s="14" t="s">
        <v>98</v>
      </c>
      <c r="CD798" s="14" t="s">
        <v>98</v>
      </c>
      <c r="CE798" s="14" t="s">
        <v>98</v>
      </c>
      <c r="CF798" s="14" t="s">
        <v>96</v>
      </c>
      <c r="CG798" s="14" t="s">
        <v>96</v>
      </c>
      <c r="CH798" s="14" t="s">
        <v>97</v>
      </c>
      <c r="CI798" s="15" t="s">
        <v>97</v>
      </c>
      <c r="CJ798" s="16">
        <v>0</v>
      </c>
      <c r="CK798" s="16">
        <v>0</v>
      </c>
      <c r="CL798" s="16">
        <v>0</v>
      </c>
      <c r="CM798" s="16">
        <v>0</v>
      </c>
      <c r="CN798" s="16">
        <v>0</v>
      </c>
      <c r="CO798" s="16">
        <v>0</v>
      </c>
      <c r="CS798" s="37"/>
      <c r="CT798" s="37"/>
      <c r="CU798" s="37"/>
      <c r="CV798" s="37"/>
      <c r="CW798" s="37"/>
      <c r="CX798" s="37"/>
      <c r="CY798" s="37"/>
      <c r="CZ798" s="37"/>
      <c r="DA798" s="37"/>
      <c r="DB798" s="37"/>
      <c r="DC798" s="37"/>
      <c r="DD798" s="37"/>
      <c r="DE798" s="37"/>
      <c r="DF798" s="37"/>
      <c r="DG798" s="37"/>
      <c r="DH798" s="37"/>
      <c r="DI798" s="37"/>
      <c r="DJ798" s="37"/>
      <c r="DK798" s="37"/>
      <c r="DL798" s="37"/>
      <c r="DM798" s="37"/>
      <c r="DN798" s="37"/>
      <c r="DO798" s="37"/>
      <c r="DP798" s="37"/>
      <c r="DQ798" s="37"/>
      <c r="DR798" s="37"/>
      <c r="DS798" s="37"/>
      <c r="DT798" s="37"/>
      <c r="DU798" s="37"/>
      <c r="DV798" s="37"/>
      <c r="DW798" s="37"/>
      <c r="DX798" s="37"/>
      <c r="DY798" s="37"/>
      <c r="DZ798" s="37"/>
      <c r="EA798" s="37"/>
      <c r="EB798" s="37"/>
      <c r="EC798" s="37"/>
      <c r="ED798" s="37"/>
      <c r="EE798" s="37"/>
      <c r="EF798" s="37"/>
      <c r="EG798" s="37"/>
      <c r="EH798" s="37"/>
      <c r="EI798" s="37"/>
      <c r="EJ798" s="37"/>
      <c r="EK798" s="37"/>
      <c r="EL798" s="37"/>
      <c r="EM798" s="37"/>
      <c r="EN798" s="37"/>
      <c r="EO798" s="37"/>
      <c r="EP798" s="37"/>
      <c r="EQ798" s="37"/>
      <c r="ER798" s="37"/>
      <c r="ES798" s="37"/>
      <c r="ET798" s="37"/>
      <c r="EU798" s="37"/>
      <c r="EV798" s="37"/>
      <c r="EW798" s="37"/>
      <c r="EX798" s="37"/>
      <c r="EY798" s="37"/>
      <c r="EZ798" s="37"/>
      <c r="FA798" s="37"/>
      <c r="FB798" s="37"/>
      <c r="FC798" s="37"/>
      <c r="FD798" s="37"/>
      <c r="FE798" s="37"/>
      <c r="FF798" s="37"/>
      <c r="FG798" s="37"/>
      <c r="FH798" s="37"/>
      <c r="FI798" s="37"/>
      <c r="FJ798" s="37"/>
      <c r="FK798" s="37"/>
      <c r="FL798" s="37"/>
      <c r="FM798" s="37"/>
      <c r="FN798" s="37"/>
      <c r="FO798" s="37"/>
      <c r="FP798" s="37"/>
      <c r="FQ798" s="37"/>
      <c r="FR798" s="37"/>
      <c r="FS798" s="37"/>
      <c r="FT798" s="37"/>
      <c r="FU798" s="37"/>
      <c r="FV798" s="37"/>
      <c r="FW798" s="37"/>
      <c r="FX798" s="37"/>
      <c r="FY798" s="37"/>
      <c r="FZ798" s="37"/>
      <c r="GA798" s="37"/>
      <c r="GB798" s="37"/>
      <c r="GC798" s="37"/>
      <c r="GD798" s="37"/>
      <c r="GE798" s="37"/>
      <c r="GF798" s="37"/>
      <c r="GG798" s="37"/>
      <c r="GH798" s="37"/>
      <c r="GI798" s="37"/>
      <c r="GJ798" s="37"/>
      <c r="GK798" s="37"/>
      <c r="GL798" s="37"/>
      <c r="GM798" s="37"/>
      <c r="GN798" s="37"/>
      <c r="GO798" s="37"/>
      <c r="GP798" s="37"/>
      <c r="GQ798" s="37"/>
      <c r="GR798" s="37"/>
      <c r="GS798" s="37"/>
      <c r="GT798" s="37"/>
      <c r="GU798" s="37"/>
      <c r="GV798" s="37"/>
      <c r="GW798" s="37"/>
      <c r="GX798" s="37"/>
      <c r="GY798" s="37"/>
      <c r="GZ798" s="37"/>
      <c r="HA798" s="37"/>
      <c r="HB798" s="37"/>
      <c r="HC798" s="37"/>
      <c r="HD798" s="37"/>
      <c r="HE798" s="37"/>
      <c r="HF798" s="37"/>
      <c r="HG798" s="37"/>
      <c r="HH798" s="37"/>
      <c r="HI798" s="37"/>
      <c r="HJ798" s="37"/>
      <c r="HK798" s="37"/>
      <c r="HL798" s="37"/>
      <c r="HM798" s="37"/>
      <c r="HN798" s="37"/>
      <c r="HO798" s="37"/>
      <c r="HP798" s="37"/>
      <c r="HQ798" s="37"/>
      <c r="HR798" s="37"/>
      <c r="HS798" s="37"/>
      <c r="HT798" s="37"/>
      <c r="HU798" s="37"/>
      <c r="HV798" s="37"/>
      <c r="HW798" s="37"/>
      <c r="HX798" s="37"/>
      <c r="HY798" s="37"/>
      <c r="HZ798" s="37"/>
      <c r="IA798" s="37"/>
      <c r="IB798" s="37"/>
      <c r="IC798" s="37"/>
      <c r="ID798" s="37"/>
      <c r="IE798" s="37"/>
      <c r="IF798" s="37"/>
      <c r="IG798" s="37"/>
      <c r="IH798" s="37"/>
      <c r="II798" s="37"/>
      <c r="IJ798" s="37"/>
      <c r="IK798" s="37"/>
      <c r="IL798" s="37"/>
      <c r="IM798" s="37"/>
      <c r="IN798" s="37"/>
      <c r="IO798" s="37"/>
      <c r="IP798" s="37"/>
      <c r="IQ798" s="37"/>
      <c r="IR798" s="37"/>
      <c r="IS798" s="37"/>
      <c r="IT798" s="37"/>
      <c r="IU798" s="37"/>
      <c r="IV798" s="37"/>
      <c r="IW798" s="37"/>
      <c r="IX798" s="37"/>
      <c r="IY798" s="37"/>
      <c r="IZ798" s="37"/>
      <c r="JA798" s="37"/>
      <c r="JB798" s="37"/>
      <c r="JC798" s="37"/>
      <c r="JD798" s="37"/>
      <c r="JE798" s="37"/>
      <c r="JF798" s="37"/>
      <c r="JG798" s="37"/>
      <c r="JH798" s="37"/>
      <c r="JI798" s="37"/>
      <c r="JJ798" s="37"/>
      <c r="JK798" s="37"/>
      <c r="JL798" s="37"/>
      <c r="JM798" s="37"/>
      <c r="JN798" s="37"/>
      <c r="JO798" s="37"/>
      <c r="JP798" s="37"/>
      <c r="JQ798" s="37"/>
      <c r="JR798" s="37"/>
      <c r="JS798" s="37"/>
      <c r="JT798" s="37"/>
      <c r="JU798" s="37"/>
      <c r="JV798" s="37"/>
      <c r="JW798" s="37"/>
      <c r="JX798" s="37"/>
      <c r="JY798" s="37"/>
      <c r="JZ798" s="37"/>
      <c r="KA798" s="37"/>
      <c r="KB798" s="37"/>
      <c r="KC798" s="37"/>
      <c r="KD798" s="37"/>
      <c r="KE798" s="37"/>
      <c r="KF798" s="37"/>
      <c r="KG798" s="37"/>
      <c r="KH798" s="37"/>
      <c r="KI798" s="37"/>
      <c r="KJ798" s="37"/>
      <c r="KK798" s="37"/>
      <c r="KL798" s="37"/>
      <c r="KM798" s="37"/>
      <c r="KN798" s="37"/>
      <c r="KO798" s="37"/>
      <c r="KP798" s="37"/>
      <c r="KQ798" s="37"/>
      <c r="KR798" s="37"/>
      <c r="KS798" s="37"/>
      <c r="KT798" s="37"/>
      <c r="KU798" s="37"/>
      <c r="KV798" s="37"/>
      <c r="KW798" s="37"/>
      <c r="KX798" s="37"/>
      <c r="KY798" s="37"/>
      <c r="KZ798" s="37"/>
      <c r="LA798" s="37"/>
      <c r="LB798" s="37"/>
      <c r="LC798" s="37"/>
      <c r="LD798" s="37"/>
      <c r="LE798" s="37"/>
      <c r="LF798" s="37"/>
      <c r="LG798" s="37"/>
      <c r="LH798" s="37"/>
      <c r="LI798" s="37"/>
      <c r="LJ798" s="37"/>
      <c r="LK798" s="37"/>
      <c r="LL798" s="37"/>
      <c r="LM798" s="37"/>
      <c r="LN798" s="37"/>
      <c r="LO798" s="37"/>
      <c r="LP798" s="37"/>
      <c r="LQ798" s="37"/>
      <c r="LR798" s="37"/>
      <c r="LS798" s="37"/>
      <c r="LT798" s="37"/>
      <c r="LU798" s="37"/>
      <c r="LV798" s="37"/>
      <c r="LW798" s="37"/>
      <c r="LX798" s="37"/>
      <c r="LY798" s="37"/>
      <c r="LZ798" s="37"/>
      <c r="MA798" s="37"/>
      <c r="MB798" s="37"/>
      <c r="MC798" s="37"/>
      <c r="MD798" s="37"/>
      <c r="ME798" s="37"/>
      <c r="MF798" s="37"/>
      <c r="MG798" s="37"/>
      <c r="MH798" s="37"/>
      <c r="MI798" s="37"/>
      <c r="MJ798" s="37"/>
      <c r="MK798" s="37"/>
      <c r="ML798" s="37"/>
      <c r="MM798" s="37"/>
      <c r="MN798" s="37"/>
      <c r="MO798" s="37"/>
      <c r="MP798" s="37"/>
      <c r="MQ798" s="37"/>
      <c r="MR798" s="37"/>
      <c r="MS798" s="37"/>
      <c r="MT798" s="37"/>
      <c r="MU798" s="37"/>
      <c r="MV798" s="37"/>
      <c r="MW798" s="37"/>
      <c r="MX798" s="37"/>
      <c r="MY798" s="37"/>
      <c r="MZ798" s="37"/>
      <c r="NA798" s="37"/>
      <c r="NB798" s="37"/>
      <c r="NC798" s="37"/>
      <c r="ND798" s="37"/>
      <c r="NE798" s="37"/>
      <c r="NF798" s="37"/>
      <c r="NG798" s="37"/>
      <c r="NH798" s="37"/>
      <c r="NI798" s="37"/>
      <c r="NJ798" s="37"/>
      <c r="NK798" s="37"/>
      <c r="NL798" s="37"/>
      <c r="NM798" s="37"/>
      <c r="NN798" s="37"/>
      <c r="NO798" s="37"/>
      <c r="NP798" s="37"/>
      <c r="NQ798" s="37"/>
      <c r="NR798" s="37"/>
      <c r="NS798" s="37"/>
      <c r="NT798" s="37"/>
      <c r="NU798" s="37"/>
      <c r="NV798" s="37"/>
      <c r="NW798" s="37"/>
      <c r="NX798" s="37"/>
      <c r="NY798" s="37"/>
      <c r="NZ798" s="37"/>
      <c r="OA798" s="37"/>
      <c r="OB798" s="37"/>
      <c r="OC798" s="37"/>
      <c r="OD798" s="37"/>
      <c r="OE798" s="37"/>
      <c r="OF798" s="37"/>
      <c r="OG798" s="37"/>
      <c r="OH798" s="37"/>
      <c r="OI798" s="37"/>
      <c r="OJ798" s="37"/>
      <c r="OK798" s="37"/>
      <c r="OL798" s="37"/>
      <c r="OM798" s="37"/>
    </row>
    <row r="799" spans="1:403" x14ac:dyDescent="0.3">
      <c r="A799" s="13" t="s">
        <v>1003</v>
      </c>
      <c r="B799" s="13" t="s">
        <v>1114</v>
      </c>
      <c r="C799" s="13" t="s">
        <v>1137</v>
      </c>
      <c r="D799" s="13" t="s">
        <v>1138</v>
      </c>
      <c r="E799" s="14" t="s">
        <v>102</v>
      </c>
      <c r="F799" s="16">
        <v>520</v>
      </c>
      <c r="G799" s="5">
        <v>72</v>
      </c>
      <c r="H799" s="16">
        <v>0</v>
      </c>
      <c r="I799" s="16">
        <v>0</v>
      </c>
      <c r="J799" s="16">
        <v>58</v>
      </c>
      <c r="K799" s="16">
        <v>14</v>
      </c>
      <c r="L799" s="16">
        <v>0</v>
      </c>
      <c r="M799" s="16">
        <v>0</v>
      </c>
      <c r="N799" s="16">
        <v>0</v>
      </c>
      <c r="O799" s="16">
        <v>0</v>
      </c>
      <c r="P799" s="16">
        <v>0</v>
      </c>
      <c r="Q799" s="16">
        <v>0</v>
      </c>
      <c r="R799" s="16">
        <v>451</v>
      </c>
      <c r="S799" s="16">
        <v>69</v>
      </c>
      <c r="T799" s="16">
        <v>0</v>
      </c>
      <c r="U799" s="16">
        <v>0</v>
      </c>
      <c r="V799" s="16">
        <v>0</v>
      </c>
      <c r="W799" s="16">
        <v>0</v>
      </c>
      <c r="X799" s="16">
        <v>0</v>
      </c>
      <c r="Y799" s="16">
        <v>0</v>
      </c>
      <c r="Z799" s="16">
        <v>0</v>
      </c>
      <c r="AA799" s="14" t="s">
        <v>96</v>
      </c>
      <c r="AB799" s="14" t="s">
        <v>97</v>
      </c>
      <c r="AC799" s="15"/>
      <c r="AD799" s="15"/>
      <c r="AE799" s="20"/>
      <c r="AF799" s="15"/>
      <c r="AG799" s="15"/>
      <c r="AH799" s="15"/>
      <c r="AI799" s="14" t="s">
        <v>96</v>
      </c>
      <c r="AJ799" s="16"/>
      <c r="AK799" s="17">
        <v>0.85</v>
      </c>
      <c r="AL799" s="17">
        <v>0</v>
      </c>
      <c r="AM799" s="17">
        <v>0.1</v>
      </c>
      <c r="AN799" s="17">
        <v>0</v>
      </c>
      <c r="AO799" s="17">
        <v>0</v>
      </c>
      <c r="AP799" s="17">
        <v>0</v>
      </c>
      <c r="AQ799" s="17">
        <v>0.05</v>
      </c>
      <c r="AR799" s="17">
        <v>0</v>
      </c>
      <c r="AS799" s="17">
        <v>0</v>
      </c>
      <c r="AT799" s="17">
        <v>0</v>
      </c>
      <c r="AU799" s="16">
        <v>100</v>
      </c>
      <c r="AV799" s="16">
        <v>100</v>
      </c>
      <c r="AW799" s="16">
        <v>0</v>
      </c>
      <c r="AX799" s="16">
        <v>0</v>
      </c>
      <c r="AY799" s="16">
        <v>0</v>
      </c>
      <c r="AZ799" s="16">
        <v>100</v>
      </c>
      <c r="BA799" s="16">
        <v>95</v>
      </c>
      <c r="BB799" s="16">
        <v>5</v>
      </c>
      <c r="BC799" s="16">
        <v>0</v>
      </c>
      <c r="BD799" s="16">
        <v>0</v>
      </c>
      <c r="BE799" s="16">
        <v>100</v>
      </c>
      <c r="BF799" s="16">
        <v>100</v>
      </c>
      <c r="BG799" s="16">
        <v>100</v>
      </c>
      <c r="BH799" s="16">
        <v>100</v>
      </c>
      <c r="BI799" s="16">
        <v>50</v>
      </c>
      <c r="BJ799" s="16">
        <v>0</v>
      </c>
      <c r="BK799" s="16">
        <v>50</v>
      </c>
      <c r="BL799" s="16">
        <v>50</v>
      </c>
      <c r="BM799" s="16">
        <v>50</v>
      </c>
      <c r="BN799" s="16">
        <v>2</v>
      </c>
      <c r="BO799" s="16" t="s">
        <v>96</v>
      </c>
      <c r="BP799" s="16" t="s">
        <v>96</v>
      </c>
      <c r="BQ799" s="16">
        <v>3</v>
      </c>
      <c r="BR799" s="14" t="s">
        <v>96</v>
      </c>
      <c r="BS799" s="14" t="s">
        <v>97</v>
      </c>
      <c r="BT799" s="14" t="s">
        <v>97</v>
      </c>
      <c r="BU799" s="14" t="s">
        <v>96</v>
      </c>
      <c r="BV799" s="14" t="s">
        <v>96</v>
      </c>
      <c r="BW799" s="16">
        <v>1</v>
      </c>
      <c r="BX799" s="16">
        <v>1</v>
      </c>
      <c r="BY799" s="16">
        <v>1</v>
      </c>
      <c r="BZ799" s="16">
        <v>5</v>
      </c>
      <c r="CA799" s="16">
        <v>5</v>
      </c>
      <c r="CB799" s="14" t="s">
        <v>98</v>
      </c>
      <c r="CC799" s="14" t="s">
        <v>96</v>
      </c>
      <c r="CD799" s="14" t="s">
        <v>98</v>
      </c>
      <c r="CE799" s="14" t="s">
        <v>98</v>
      </c>
      <c r="CF799" s="14" t="s">
        <v>96</v>
      </c>
      <c r="CG799" s="15" t="s">
        <v>96</v>
      </c>
      <c r="CH799" s="14" t="s">
        <v>96</v>
      </c>
      <c r="CI799" s="15" t="s">
        <v>97</v>
      </c>
      <c r="CJ799" s="16">
        <v>8</v>
      </c>
      <c r="CK799" s="16">
        <v>8</v>
      </c>
      <c r="CL799" s="16">
        <v>7</v>
      </c>
      <c r="CM799" s="16">
        <v>1</v>
      </c>
      <c r="CN799" s="16">
        <v>7</v>
      </c>
      <c r="CO799" s="16">
        <v>1</v>
      </c>
    </row>
    <row r="800" spans="1:403" x14ac:dyDescent="0.3">
      <c r="A800" s="13" t="s">
        <v>1003</v>
      </c>
      <c r="B800" s="13" t="s">
        <v>1114</v>
      </c>
      <c r="C800" s="13" t="s">
        <v>1139</v>
      </c>
      <c r="D800" s="13" t="s">
        <v>156</v>
      </c>
      <c r="E800" s="14" t="s">
        <v>102</v>
      </c>
      <c r="F800" s="16">
        <v>107</v>
      </c>
      <c r="G800" s="5">
        <v>6</v>
      </c>
      <c r="H800" s="16">
        <v>1</v>
      </c>
      <c r="I800" s="16">
        <v>2</v>
      </c>
      <c r="J800" s="16">
        <v>2</v>
      </c>
      <c r="K800" s="16">
        <v>2</v>
      </c>
      <c r="L800" s="16">
        <v>0</v>
      </c>
      <c r="M800" s="16">
        <v>0</v>
      </c>
      <c r="N800" s="16">
        <v>0</v>
      </c>
      <c r="O800" s="16">
        <v>0</v>
      </c>
      <c r="P800" s="16">
        <v>0</v>
      </c>
      <c r="Q800" s="16">
        <v>52</v>
      </c>
      <c r="R800" s="16">
        <v>30</v>
      </c>
      <c r="S800" s="24">
        <v>25</v>
      </c>
      <c r="T800" s="16">
        <v>0</v>
      </c>
      <c r="U800" s="16">
        <v>0</v>
      </c>
      <c r="V800" s="16">
        <v>0</v>
      </c>
      <c r="W800" s="16">
        <v>0</v>
      </c>
      <c r="X800" s="16">
        <v>0</v>
      </c>
      <c r="Y800" s="16">
        <v>0</v>
      </c>
      <c r="Z800" s="16">
        <v>0</v>
      </c>
      <c r="AA800" s="14" t="s">
        <v>96</v>
      </c>
      <c r="AB800" s="14" t="s">
        <v>97</v>
      </c>
      <c r="AC800" s="15"/>
      <c r="AD800" s="15"/>
      <c r="AE800" s="15"/>
      <c r="AF800" s="15"/>
      <c r="AG800" s="15"/>
      <c r="AH800" s="15"/>
      <c r="AI800" s="14" t="s">
        <v>96</v>
      </c>
      <c r="AJ800" s="16"/>
      <c r="AK800" s="17">
        <v>0.48</v>
      </c>
      <c r="AL800" s="17">
        <v>0.52</v>
      </c>
      <c r="AM800" s="17">
        <v>0</v>
      </c>
      <c r="AN800" s="17">
        <v>0</v>
      </c>
      <c r="AO800" s="17">
        <v>0</v>
      </c>
      <c r="AP800" s="17">
        <v>0</v>
      </c>
      <c r="AQ800" s="17">
        <v>0</v>
      </c>
      <c r="AR800" s="17">
        <v>0</v>
      </c>
      <c r="AS800" s="17">
        <v>0</v>
      </c>
      <c r="AT800" s="17">
        <v>0</v>
      </c>
      <c r="AU800" s="16">
        <v>100</v>
      </c>
      <c r="AV800" s="16">
        <v>100</v>
      </c>
      <c r="AW800" s="16">
        <v>0</v>
      </c>
      <c r="AX800" s="16">
        <v>0</v>
      </c>
      <c r="AY800" s="16">
        <v>0</v>
      </c>
      <c r="AZ800" s="16">
        <v>99</v>
      </c>
      <c r="BA800" s="16">
        <v>99</v>
      </c>
      <c r="BB800" s="16">
        <v>0</v>
      </c>
      <c r="BC800" s="16">
        <v>0</v>
      </c>
      <c r="BD800" s="16">
        <v>1</v>
      </c>
      <c r="BE800" s="16">
        <v>100</v>
      </c>
      <c r="BF800" s="16">
        <v>99</v>
      </c>
      <c r="BG800" s="16">
        <v>100</v>
      </c>
      <c r="BH800" s="16">
        <v>95</v>
      </c>
      <c r="BI800" s="16">
        <v>0</v>
      </c>
      <c r="BJ800" s="16">
        <v>0</v>
      </c>
      <c r="BK800" s="16">
        <v>0</v>
      </c>
      <c r="BL800" s="16">
        <v>100</v>
      </c>
      <c r="BM800" s="16">
        <v>98</v>
      </c>
      <c r="BN800" s="16">
        <v>2</v>
      </c>
      <c r="BO800" s="16" t="s">
        <v>96</v>
      </c>
      <c r="BP800" s="16" t="s">
        <v>97</v>
      </c>
      <c r="BQ800" s="5" t="s">
        <v>98</v>
      </c>
      <c r="BR800" s="14" t="s">
        <v>97</v>
      </c>
      <c r="BS800" s="14" t="s">
        <v>97</v>
      </c>
      <c r="BT800" s="14" t="s">
        <v>97</v>
      </c>
      <c r="BU800" s="14" t="s">
        <v>96</v>
      </c>
      <c r="BV800" s="14" t="s">
        <v>96</v>
      </c>
      <c r="BW800" s="16">
        <v>0</v>
      </c>
      <c r="BX800" s="16">
        <v>0</v>
      </c>
      <c r="BY800" s="16">
        <v>0</v>
      </c>
      <c r="BZ800" s="16">
        <v>0</v>
      </c>
      <c r="CA800" s="16">
        <v>5</v>
      </c>
      <c r="CB800" s="14" t="s">
        <v>98</v>
      </c>
      <c r="CC800" s="14" t="s">
        <v>98</v>
      </c>
      <c r="CD800" s="14" t="s">
        <v>98</v>
      </c>
      <c r="CE800" s="14" t="s">
        <v>97</v>
      </c>
      <c r="CF800" s="14" t="s">
        <v>96</v>
      </c>
      <c r="CG800" s="14" t="s">
        <v>97</v>
      </c>
      <c r="CH800" s="14" t="s">
        <v>97</v>
      </c>
      <c r="CI800" s="14" t="s">
        <v>97</v>
      </c>
      <c r="CJ800" s="16">
        <v>0</v>
      </c>
      <c r="CK800" s="16">
        <v>0</v>
      </c>
      <c r="CL800" s="16">
        <v>10</v>
      </c>
      <c r="CM800" s="16">
        <v>0</v>
      </c>
      <c r="CN800" s="16">
        <v>10</v>
      </c>
      <c r="CO800" s="16">
        <v>0</v>
      </c>
    </row>
    <row r="801" spans="1:93" x14ac:dyDescent="0.3">
      <c r="A801" s="13" t="s">
        <v>1003</v>
      </c>
      <c r="B801" s="13" t="s">
        <v>1114</v>
      </c>
      <c r="C801" s="13" t="s">
        <v>1139</v>
      </c>
      <c r="D801" s="13" t="s">
        <v>1107</v>
      </c>
      <c r="E801" s="14" t="s">
        <v>104</v>
      </c>
      <c r="F801" s="24">
        <v>201</v>
      </c>
      <c r="G801" s="5">
        <v>45</v>
      </c>
      <c r="H801" s="16">
        <v>0</v>
      </c>
      <c r="I801" s="16">
        <v>0</v>
      </c>
      <c r="J801" s="16">
        <v>0</v>
      </c>
      <c r="K801" s="16">
        <v>0</v>
      </c>
      <c r="L801" s="16">
        <v>0</v>
      </c>
      <c r="M801" s="16">
        <v>0</v>
      </c>
      <c r="N801" s="16">
        <v>44</v>
      </c>
      <c r="O801" s="16">
        <v>1</v>
      </c>
      <c r="P801" s="16">
        <v>0</v>
      </c>
      <c r="Q801" s="16">
        <v>0</v>
      </c>
      <c r="R801" s="16">
        <v>0</v>
      </c>
      <c r="S801" s="16">
        <v>0</v>
      </c>
      <c r="T801" s="16">
        <v>0</v>
      </c>
      <c r="U801" s="16">
        <v>0</v>
      </c>
      <c r="V801" s="16">
        <v>200</v>
      </c>
      <c r="W801" s="16">
        <v>1</v>
      </c>
      <c r="X801" s="16">
        <v>0</v>
      </c>
      <c r="Y801" s="16">
        <v>0</v>
      </c>
      <c r="Z801" s="16">
        <v>0</v>
      </c>
      <c r="AA801" s="14" t="s">
        <v>96</v>
      </c>
      <c r="AB801" s="14" t="s">
        <v>97</v>
      </c>
      <c r="AC801" s="14" t="s">
        <v>96</v>
      </c>
      <c r="AD801" s="15"/>
      <c r="AE801" s="19" t="s">
        <v>96</v>
      </c>
      <c r="AF801" s="15"/>
      <c r="AG801" s="15"/>
      <c r="AH801" s="15"/>
      <c r="AI801" s="15"/>
      <c r="AJ801" s="16">
        <v>2000</v>
      </c>
      <c r="AK801" s="17">
        <v>0</v>
      </c>
      <c r="AL801" s="17">
        <v>0</v>
      </c>
      <c r="AM801" s="17">
        <v>0.02</v>
      </c>
      <c r="AN801" s="17">
        <v>0</v>
      </c>
      <c r="AO801" s="17">
        <v>0.98</v>
      </c>
      <c r="AP801" s="17">
        <v>0</v>
      </c>
      <c r="AQ801" s="17">
        <v>0</v>
      </c>
      <c r="AR801" s="17">
        <v>0</v>
      </c>
      <c r="AS801" s="17">
        <v>0</v>
      </c>
      <c r="AT801" s="17">
        <v>0</v>
      </c>
      <c r="AU801" s="16">
        <v>0</v>
      </c>
      <c r="AV801" s="16">
        <v>0</v>
      </c>
      <c r="AW801" s="16">
        <v>0</v>
      </c>
      <c r="AX801" s="16">
        <v>0</v>
      </c>
      <c r="AY801" s="24">
        <v>100</v>
      </c>
      <c r="AZ801" s="16">
        <v>0</v>
      </c>
      <c r="BA801" s="16">
        <v>0</v>
      </c>
      <c r="BB801" s="16">
        <v>0</v>
      </c>
      <c r="BC801" s="16">
        <v>0</v>
      </c>
      <c r="BD801" s="24">
        <v>100</v>
      </c>
      <c r="BE801" s="16">
        <v>0</v>
      </c>
      <c r="BF801" s="16">
        <v>0</v>
      </c>
      <c r="BG801" s="16">
        <v>0</v>
      </c>
      <c r="BH801" s="16">
        <v>0</v>
      </c>
      <c r="BI801" s="16">
        <v>0</v>
      </c>
      <c r="BJ801" s="16">
        <v>0</v>
      </c>
      <c r="BK801" s="16">
        <v>0</v>
      </c>
      <c r="BL801" s="16">
        <v>100</v>
      </c>
      <c r="BM801" s="16">
        <v>0</v>
      </c>
      <c r="BN801" s="5" t="s">
        <v>98</v>
      </c>
      <c r="BO801" s="16" t="s">
        <v>97</v>
      </c>
      <c r="BP801" s="16" t="s">
        <v>96</v>
      </c>
      <c r="BQ801" s="16">
        <v>2</v>
      </c>
      <c r="BR801" s="14" t="s">
        <v>97</v>
      </c>
      <c r="BS801" s="14" t="s">
        <v>97</v>
      </c>
      <c r="BT801" s="14" t="s">
        <v>97</v>
      </c>
      <c r="BU801" s="14" t="s">
        <v>96</v>
      </c>
      <c r="BV801" s="14" t="s">
        <v>97</v>
      </c>
      <c r="BW801" s="16">
        <v>0</v>
      </c>
      <c r="BX801" s="16">
        <v>2</v>
      </c>
      <c r="BY801" s="16">
        <v>2</v>
      </c>
      <c r="BZ801" s="16">
        <v>0</v>
      </c>
      <c r="CA801" s="16">
        <v>10</v>
      </c>
      <c r="CB801" s="14" t="s">
        <v>98</v>
      </c>
      <c r="CC801" s="14" t="s">
        <v>98</v>
      </c>
      <c r="CD801" s="14" t="s">
        <v>98</v>
      </c>
      <c r="CE801" s="14" t="s">
        <v>97</v>
      </c>
      <c r="CF801" s="14" t="s">
        <v>96</v>
      </c>
      <c r="CG801" s="14" t="s">
        <v>97</v>
      </c>
      <c r="CH801" s="14" t="s">
        <v>97</v>
      </c>
      <c r="CI801" s="14" t="s">
        <v>97</v>
      </c>
      <c r="CJ801" s="16">
        <v>2</v>
      </c>
      <c r="CK801" s="16">
        <v>2</v>
      </c>
      <c r="CL801" s="16">
        <v>10</v>
      </c>
      <c r="CM801" s="16">
        <v>2</v>
      </c>
      <c r="CN801" s="16">
        <v>10</v>
      </c>
      <c r="CO801" s="16">
        <v>2</v>
      </c>
    </row>
    <row r="802" spans="1:93" x14ac:dyDescent="0.3">
      <c r="A802" s="13" t="s">
        <v>1003</v>
      </c>
      <c r="B802" s="13" t="s">
        <v>1114</v>
      </c>
      <c r="C802" s="13" t="s">
        <v>1140</v>
      </c>
      <c r="D802" s="13" t="s">
        <v>110</v>
      </c>
      <c r="E802" s="14" t="s">
        <v>95</v>
      </c>
      <c r="F802" s="16">
        <v>1313</v>
      </c>
      <c r="G802" s="5">
        <v>184</v>
      </c>
      <c r="H802" s="16">
        <v>2</v>
      </c>
      <c r="I802" s="16">
        <v>12</v>
      </c>
      <c r="J802" s="16">
        <v>7</v>
      </c>
      <c r="K802" s="16">
        <v>69</v>
      </c>
      <c r="L802" s="16">
        <v>0</v>
      </c>
      <c r="M802" s="16">
        <v>12</v>
      </c>
      <c r="N802" s="16">
        <v>84</v>
      </c>
      <c r="O802" s="16">
        <v>0</v>
      </c>
      <c r="P802" s="16">
        <v>0</v>
      </c>
      <c r="Q802" s="16">
        <v>92</v>
      </c>
      <c r="R802" s="16">
        <v>52</v>
      </c>
      <c r="S802" s="16">
        <v>540</v>
      </c>
      <c r="T802" s="16">
        <v>0</v>
      </c>
      <c r="U802" s="16">
        <v>61</v>
      </c>
      <c r="V802" s="16">
        <v>568</v>
      </c>
      <c r="W802" s="16">
        <v>0</v>
      </c>
      <c r="X802" s="16">
        <v>0</v>
      </c>
      <c r="Y802" s="16">
        <v>12</v>
      </c>
      <c r="Z802" s="16">
        <v>92</v>
      </c>
      <c r="AA802" s="14" t="s">
        <v>96</v>
      </c>
      <c r="AB802" s="14" t="s">
        <v>96</v>
      </c>
      <c r="AC802" s="15"/>
      <c r="AD802" s="15"/>
      <c r="AE802" s="15"/>
      <c r="AF802" s="15"/>
      <c r="AG802" s="15"/>
      <c r="AH802" s="15"/>
      <c r="AI802" s="14" t="s">
        <v>96</v>
      </c>
      <c r="AJ802" s="16"/>
      <c r="AK802" s="17">
        <v>0</v>
      </c>
      <c r="AL802" s="17">
        <v>1.01010101010101E-2</v>
      </c>
      <c r="AM802" s="17">
        <v>0.32323232323232326</v>
      </c>
      <c r="AN802" s="17">
        <v>0.30303030303030304</v>
      </c>
      <c r="AO802" s="17">
        <v>0.20202020202020204</v>
      </c>
      <c r="AP802" s="17">
        <v>0</v>
      </c>
      <c r="AQ802" s="17">
        <v>8.0808080808080815E-2</v>
      </c>
      <c r="AR802" s="17">
        <v>0</v>
      </c>
      <c r="AS802" s="17">
        <v>0</v>
      </c>
      <c r="AT802" s="17">
        <v>8.0808080808080815E-2</v>
      </c>
      <c r="AU802" s="16">
        <v>70</v>
      </c>
      <c r="AV802" s="16">
        <v>50</v>
      </c>
      <c r="AW802" s="16">
        <v>0</v>
      </c>
      <c r="AX802" s="16">
        <v>0</v>
      </c>
      <c r="AY802" s="24">
        <v>50</v>
      </c>
      <c r="AZ802" s="16">
        <v>40</v>
      </c>
      <c r="BA802" s="16">
        <v>30</v>
      </c>
      <c r="BB802" s="16">
        <v>0</v>
      </c>
      <c r="BC802" s="16">
        <v>0</v>
      </c>
      <c r="BD802" s="24">
        <v>70</v>
      </c>
      <c r="BE802" s="16">
        <v>100</v>
      </c>
      <c r="BF802" s="16">
        <v>74</v>
      </c>
      <c r="BG802" s="16">
        <v>95</v>
      </c>
      <c r="BH802" s="16">
        <v>0</v>
      </c>
      <c r="BI802" s="16">
        <v>0</v>
      </c>
      <c r="BJ802" s="16">
        <v>0</v>
      </c>
      <c r="BK802" s="16">
        <v>2</v>
      </c>
      <c r="BL802" s="16">
        <v>98</v>
      </c>
      <c r="BM802" s="16">
        <v>2</v>
      </c>
      <c r="BN802" s="16">
        <v>2</v>
      </c>
      <c r="BO802" s="16" t="s">
        <v>97</v>
      </c>
      <c r="BP802" s="16" t="s">
        <v>96</v>
      </c>
      <c r="BQ802" s="16">
        <v>3</v>
      </c>
      <c r="BR802" s="14" t="s">
        <v>96</v>
      </c>
      <c r="BS802" s="14" t="s">
        <v>97</v>
      </c>
      <c r="BT802" s="14" t="s">
        <v>97</v>
      </c>
      <c r="BU802" s="14" t="s">
        <v>97</v>
      </c>
      <c r="BV802" s="14" t="s">
        <v>97</v>
      </c>
      <c r="BW802" s="16">
        <v>0.3</v>
      </c>
      <c r="BX802" s="16">
        <v>0.2</v>
      </c>
      <c r="BY802" s="16">
        <v>0.2</v>
      </c>
      <c r="BZ802" s="16">
        <v>0.2</v>
      </c>
      <c r="CA802" s="16">
        <v>18</v>
      </c>
      <c r="CB802" s="14" t="s">
        <v>98</v>
      </c>
      <c r="CC802" s="14" t="s">
        <v>98</v>
      </c>
      <c r="CD802" s="14" t="s">
        <v>98</v>
      </c>
      <c r="CE802" s="14" t="s">
        <v>98</v>
      </c>
      <c r="CF802" s="14" t="s">
        <v>96</v>
      </c>
      <c r="CG802" s="14" t="s">
        <v>96</v>
      </c>
      <c r="CH802" s="14" t="s">
        <v>96</v>
      </c>
      <c r="CI802" s="14" t="s">
        <v>96</v>
      </c>
      <c r="CJ802" s="16">
        <v>4</v>
      </c>
      <c r="CK802" s="16">
        <v>4</v>
      </c>
      <c r="CL802" s="16">
        <v>18</v>
      </c>
      <c r="CM802" s="16">
        <v>0.3</v>
      </c>
      <c r="CN802" s="16">
        <v>2</v>
      </c>
      <c r="CO802" s="16">
        <v>0</v>
      </c>
    </row>
    <row r="803" spans="1:93" x14ac:dyDescent="0.3">
      <c r="A803" s="13" t="s">
        <v>1003</v>
      </c>
      <c r="B803" s="13" t="s">
        <v>1114</v>
      </c>
      <c r="C803" s="13" t="s">
        <v>1141</v>
      </c>
      <c r="D803" s="13" t="s">
        <v>1142</v>
      </c>
      <c r="E803" s="14" t="s">
        <v>102</v>
      </c>
      <c r="F803" s="16">
        <v>57</v>
      </c>
      <c r="G803" s="5">
        <v>9</v>
      </c>
      <c r="H803" s="16">
        <v>0</v>
      </c>
      <c r="I803" s="16">
        <v>0</v>
      </c>
      <c r="J803" s="16">
        <v>9</v>
      </c>
      <c r="K803" s="16">
        <v>0</v>
      </c>
      <c r="L803" s="16">
        <v>0</v>
      </c>
      <c r="M803" s="16">
        <v>0</v>
      </c>
      <c r="N803" s="16">
        <v>0</v>
      </c>
      <c r="O803" s="16">
        <v>0</v>
      </c>
      <c r="P803" s="16">
        <v>0</v>
      </c>
      <c r="Q803" s="16">
        <v>0</v>
      </c>
      <c r="R803" s="16">
        <v>57</v>
      </c>
      <c r="S803" s="16">
        <v>0</v>
      </c>
      <c r="T803" s="16">
        <v>0</v>
      </c>
      <c r="U803" s="16">
        <v>0</v>
      </c>
      <c r="V803" s="16">
        <v>0</v>
      </c>
      <c r="W803" s="16">
        <v>0</v>
      </c>
      <c r="X803" s="16">
        <v>0</v>
      </c>
      <c r="Y803" s="16">
        <v>0</v>
      </c>
      <c r="Z803" s="16">
        <v>0</v>
      </c>
      <c r="AA803" s="14" t="s">
        <v>96</v>
      </c>
      <c r="AB803" s="14" t="s">
        <v>96</v>
      </c>
      <c r="AC803" s="15"/>
      <c r="AD803" s="15"/>
      <c r="AE803" s="15"/>
      <c r="AF803" s="15"/>
      <c r="AG803" s="15"/>
      <c r="AH803" s="15"/>
      <c r="AI803" s="14" t="s">
        <v>96</v>
      </c>
      <c r="AJ803" s="16"/>
      <c r="AK803" s="17">
        <v>0.99</v>
      </c>
      <c r="AL803" s="17">
        <v>0</v>
      </c>
      <c r="AM803" s="17">
        <v>0.01</v>
      </c>
      <c r="AN803" s="17">
        <v>0</v>
      </c>
      <c r="AO803" s="17">
        <v>0</v>
      </c>
      <c r="AP803" s="17">
        <v>0</v>
      </c>
      <c r="AQ803" s="17">
        <v>0</v>
      </c>
      <c r="AR803" s="17">
        <v>0</v>
      </c>
      <c r="AS803" s="17">
        <v>0</v>
      </c>
      <c r="AT803" s="17">
        <v>0</v>
      </c>
      <c r="AU803" s="16">
        <v>100</v>
      </c>
      <c r="AV803" s="16">
        <v>100</v>
      </c>
      <c r="AW803" s="16">
        <v>0</v>
      </c>
      <c r="AX803" s="16">
        <v>0</v>
      </c>
      <c r="AY803" s="16">
        <v>0</v>
      </c>
      <c r="AZ803" s="16">
        <v>100</v>
      </c>
      <c r="BA803" s="16">
        <v>100</v>
      </c>
      <c r="BB803" s="16">
        <v>0</v>
      </c>
      <c r="BC803" s="16">
        <v>0</v>
      </c>
      <c r="BD803" s="16">
        <v>0</v>
      </c>
      <c r="BE803" s="16">
        <v>100</v>
      </c>
      <c r="BF803" s="16">
        <v>100</v>
      </c>
      <c r="BG803" s="16">
        <v>100</v>
      </c>
      <c r="BH803" s="16">
        <v>100</v>
      </c>
      <c r="BI803" s="16">
        <v>3</v>
      </c>
      <c r="BJ803" s="16">
        <v>0</v>
      </c>
      <c r="BK803" s="16">
        <v>3</v>
      </c>
      <c r="BL803" s="16">
        <v>97</v>
      </c>
      <c r="BM803" s="16">
        <v>100</v>
      </c>
      <c r="BN803" s="16">
        <v>4</v>
      </c>
      <c r="BO803" s="16" t="s">
        <v>96</v>
      </c>
      <c r="BP803" s="16" t="s">
        <v>96</v>
      </c>
      <c r="BQ803" s="16">
        <v>2</v>
      </c>
      <c r="BR803" s="14" t="s">
        <v>97</v>
      </c>
      <c r="BS803" s="14" t="s">
        <v>97</v>
      </c>
      <c r="BT803" s="14" t="s">
        <v>97</v>
      </c>
      <c r="BU803" s="14" t="s">
        <v>97</v>
      </c>
      <c r="BV803" s="14" t="s">
        <v>97</v>
      </c>
      <c r="BW803" s="16">
        <v>0</v>
      </c>
      <c r="BX803" s="16">
        <v>2</v>
      </c>
      <c r="BY803" s="16">
        <v>2</v>
      </c>
      <c r="BZ803" s="16">
        <v>0</v>
      </c>
      <c r="CA803" s="16">
        <v>0</v>
      </c>
      <c r="CB803" s="14" t="s">
        <v>98</v>
      </c>
      <c r="CC803" s="14" t="s">
        <v>98</v>
      </c>
      <c r="CD803" s="14" t="s">
        <v>98</v>
      </c>
      <c r="CE803" s="14" t="s">
        <v>98</v>
      </c>
      <c r="CF803" s="14" t="s">
        <v>98</v>
      </c>
      <c r="CG803" s="14" t="s">
        <v>97</v>
      </c>
      <c r="CH803" s="14" t="s">
        <v>97</v>
      </c>
      <c r="CI803" s="14" t="s">
        <v>97</v>
      </c>
      <c r="CJ803" s="16">
        <v>0</v>
      </c>
      <c r="CK803" s="16">
        <v>0</v>
      </c>
      <c r="CL803" s="16">
        <v>0</v>
      </c>
      <c r="CM803" s="16">
        <v>0</v>
      </c>
      <c r="CN803" s="16">
        <v>0</v>
      </c>
      <c r="CO803" s="16">
        <v>0</v>
      </c>
    </row>
    <row r="804" spans="1:93" x14ac:dyDescent="0.3">
      <c r="A804" s="13" t="s">
        <v>1003</v>
      </c>
      <c r="B804" s="13" t="s">
        <v>1114</v>
      </c>
      <c r="C804" s="13" t="s">
        <v>1141</v>
      </c>
      <c r="D804" s="13" t="s">
        <v>1143</v>
      </c>
      <c r="E804" s="14" t="s">
        <v>102</v>
      </c>
      <c r="F804" s="16">
        <v>40</v>
      </c>
      <c r="G804" s="5">
        <v>11</v>
      </c>
      <c r="H804" s="16">
        <v>2</v>
      </c>
      <c r="I804" s="16">
        <v>11</v>
      </c>
      <c r="J804" s="16">
        <v>0</v>
      </c>
      <c r="K804" s="16">
        <v>0</v>
      </c>
      <c r="L804" s="16">
        <v>0</v>
      </c>
      <c r="M804" s="16">
        <v>0</v>
      </c>
      <c r="N804" s="16">
        <v>0</v>
      </c>
      <c r="O804" s="16">
        <v>0</v>
      </c>
      <c r="P804" s="16">
        <v>0</v>
      </c>
      <c r="Q804" s="16">
        <v>40</v>
      </c>
      <c r="R804" s="16">
        <v>0</v>
      </c>
      <c r="S804" s="16">
        <v>0</v>
      </c>
      <c r="T804" s="16">
        <v>0</v>
      </c>
      <c r="U804" s="16">
        <v>0</v>
      </c>
      <c r="V804" s="16">
        <v>0</v>
      </c>
      <c r="W804" s="16">
        <v>0</v>
      </c>
      <c r="X804" s="16">
        <v>0</v>
      </c>
      <c r="Y804" s="16">
        <v>11</v>
      </c>
      <c r="Z804" s="16">
        <v>40</v>
      </c>
      <c r="AA804" s="14" t="s">
        <v>96</v>
      </c>
      <c r="AB804" s="14" t="s">
        <v>96</v>
      </c>
      <c r="AC804" s="15"/>
      <c r="AD804" s="15"/>
      <c r="AE804" s="15"/>
      <c r="AF804" s="15"/>
      <c r="AG804" s="15"/>
      <c r="AH804" s="15"/>
      <c r="AI804" s="14" t="s">
        <v>96</v>
      </c>
      <c r="AJ804" s="16"/>
      <c r="AK804" s="17">
        <v>0</v>
      </c>
      <c r="AL804" s="17">
        <v>1</v>
      </c>
      <c r="AM804" s="17">
        <v>0</v>
      </c>
      <c r="AN804" s="17">
        <v>0</v>
      </c>
      <c r="AO804" s="17">
        <v>0</v>
      </c>
      <c r="AP804" s="17">
        <v>0</v>
      </c>
      <c r="AQ804" s="17">
        <v>0</v>
      </c>
      <c r="AR804" s="17">
        <v>0</v>
      </c>
      <c r="AS804" s="17">
        <v>0</v>
      </c>
      <c r="AT804" s="17">
        <v>0</v>
      </c>
      <c r="AU804" s="16">
        <v>100</v>
      </c>
      <c r="AV804" s="16">
        <v>100</v>
      </c>
      <c r="AW804" s="16">
        <v>0</v>
      </c>
      <c r="AX804" s="16">
        <v>0</v>
      </c>
      <c r="AY804" s="16">
        <v>0</v>
      </c>
      <c r="AZ804" s="16">
        <v>100</v>
      </c>
      <c r="BA804" s="16">
        <v>100</v>
      </c>
      <c r="BB804" s="16">
        <v>0</v>
      </c>
      <c r="BC804" s="16">
        <v>0</v>
      </c>
      <c r="BD804" s="16">
        <v>0</v>
      </c>
      <c r="BE804" s="16">
        <v>100</v>
      </c>
      <c r="BF804" s="16">
        <v>100</v>
      </c>
      <c r="BG804" s="16">
        <v>100</v>
      </c>
      <c r="BH804" s="16">
        <v>100</v>
      </c>
      <c r="BI804" s="16">
        <v>100</v>
      </c>
      <c r="BJ804" s="16">
        <v>100</v>
      </c>
      <c r="BK804" s="16">
        <v>0</v>
      </c>
      <c r="BL804" s="16">
        <v>0</v>
      </c>
      <c r="BM804" s="16">
        <v>100</v>
      </c>
      <c r="BN804" s="16">
        <v>4</v>
      </c>
      <c r="BO804" s="16" t="s">
        <v>96</v>
      </c>
      <c r="BP804" s="16" t="s">
        <v>96</v>
      </c>
      <c r="BQ804" s="16">
        <v>2</v>
      </c>
      <c r="BR804" s="14" t="s">
        <v>97</v>
      </c>
      <c r="BS804" s="14" t="s">
        <v>97</v>
      </c>
      <c r="BT804" s="14" t="s">
        <v>97</v>
      </c>
      <c r="BU804" s="14" t="s">
        <v>97</v>
      </c>
      <c r="BV804" s="14" t="s">
        <v>97</v>
      </c>
      <c r="BW804" s="16">
        <v>0</v>
      </c>
      <c r="BX804" s="16">
        <v>0</v>
      </c>
      <c r="BY804" s="16">
        <v>0</v>
      </c>
      <c r="BZ804" s="16">
        <v>0</v>
      </c>
      <c r="CA804" s="16">
        <v>0</v>
      </c>
      <c r="CB804" s="14" t="s">
        <v>98</v>
      </c>
      <c r="CC804" s="14" t="s">
        <v>98</v>
      </c>
      <c r="CD804" s="14" t="s">
        <v>98</v>
      </c>
      <c r="CE804" s="14" t="s">
        <v>98</v>
      </c>
      <c r="CF804" s="14" t="s">
        <v>98</v>
      </c>
      <c r="CG804" s="14" t="s">
        <v>97</v>
      </c>
      <c r="CH804" s="14" t="s">
        <v>97</v>
      </c>
      <c r="CI804" s="14" t="s">
        <v>97</v>
      </c>
      <c r="CJ804" s="16">
        <v>0</v>
      </c>
      <c r="CK804" s="16">
        <v>0</v>
      </c>
      <c r="CL804" s="16">
        <v>0</v>
      </c>
      <c r="CM804" s="16">
        <v>0</v>
      </c>
      <c r="CN804" s="16">
        <v>0</v>
      </c>
      <c r="CO804" s="16">
        <v>0</v>
      </c>
    </row>
    <row r="805" spans="1:93" x14ac:dyDescent="0.3">
      <c r="A805" s="13" t="s">
        <v>1003</v>
      </c>
      <c r="B805" s="13" t="s">
        <v>1114</v>
      </c>
      <c r="C805" s="13" t="s">
        <v>1141</v>
      </c>
      <c r="D805" s="13" t="s">
        <v>1144</v>
      </c>
      <c r="E805" s="14" t="s">
        <v>102</v>
      </c>
      <c r="F805" s="16">
        <v>93</v>
      </c>
      <c r="G805" s="5">
        <v>18</v>
      </c>
      <c r="H805" s="16">
        <v>0</v>
      </c>
      <c r="I805" s="16">
        <v>2</v>
      </c>
      <c r="J805" s="16">
        <v>12</v>
      </c>
      <c r="K805" s="16">
        <v>0</v>
      </c>
      <c r="L805" s="16">
        <v>0</v>
      </c>
      <c r="M805" s="16">
        <v>0</v>
      </c>
      <c r="N805" s="16">
        <v>0</v>
      </c>
      <c r="O805" s="16">
        <v>0</v>
      </c>
      <c r="P805" s="16">
        <v>4</v>
      </c>
      <c r="Q805" s="16">
        <v>0</v>
      </c>
      <c r="R805" s="16">
        <v>74</v>
      </c>
      <c r="S805" s="16">
        <v>0</v>
      </c>
      <c r="T805" s="16">
        <v>0</v>
      </c>
      <c r="U805" s="16">
        <v>0</v>
      </c>
      <c r="V805" s="16">
        <v>0</v>
      </c>
      <c r="W805" s="16">
        <v>0</v>
      </c>
      <c r="X805" s="16">
        <v>19</v>
      </c>
      <c r="Y805" s="16">
        <v>2</v>
      </c>
      <c r="Z805" s="16">
        <v>10</v>
      </c>
      <c r="AA805" s="14" t="s">
        <v>96</v>
      </c>
      <c r="AB805" s="14" t="s">
        <v>96</v>
      </c>
      <c r="AC805" s="15"/>
      <c r="AD805" s="15"/>
      <c r="AE805" s="15"/>
      <c r="AF805" s="15"/>
      <c r="AG805" s="15"/>
      <c r="AH805" s="15"/>
      <c r="AI805" s="14" t="s">
        <v>96</v>
      </c>
      <c r="AJ805" s="16"/>
      <c r="AK805" s="17">
        <v>0.98</v>
      </c>
      <c r="AL805" s="17">
        <v>0.02</v>
      </c>
      <c r="AM805" s="17">
        <v>0</v>
      </c>
      <c r="AN805" s="17">
        <v>0</v>
      </c>
      <c r="AO805" s="17">
        <v>0</v>
      </c>
      <c r="AP805" s="17">
        <v>0</v>
      </c>
      <c r="AQ805" s="17">
        <v>0</v>
      </c>
      <c r="AR805" s="17">
        <v>0</v>
      </c>
      <c r="AS805" s="17">
        <v>0</v>
      </c>
      <c r="AT805" s="17">
        <v>0</v>
      </c>
      <c r="AU805" s="16">
        <v>100</v>
      </c>
      <c r="AV805" s="16">
        <v>100</v>
      </c>
      <c r="AW805" s="16">
        <v>0</v>
      </c>
      <c r="AX805" s="16">
        <v>0</v>
      </c>
      <c r="AY805" s="16">
        <v>0</v>
      </c>
      <c r="AZ805" s="16">
        <v>100</v>
      </c>
      <c r="BA805" s="16">
        <v>100</v>
      </c>
      <c r="BB805" s="16">
        <v>0</v>
      </c>
      <c r="BC805" s="16">
        <v>0</v>
      </c>
      <c r="BD805" s="16">
        <v>0</v>
      </c>
      <c r="BE805" s="16">
        <v>100</v>
      </c>
      <c r="BF805" s="16">
        <v>100</v>
      </c>
      <c r="BG805" s="16">
        <v>100</v>
      </c>
      <c r="BH805" s="16">
        <v>100</v>
      </c>
      <c r="BI805" s="16">
        <v>3</v>
      </c>
      <c r="BJ805" s="16">
        <v>0</v>
      </c>
      <c r="BK805" s="16">
        <v>3</v>
      </c>
      <c r="BL805" s="16">
        <v>97</v>
      </c>
      <c r="BM805" s="16">
        <v>100</v>
      </c>
      <c r="BN805" s="16">
        <v>4</v>
      </c>
      <c r="BO805" s="16" t="s">
        <v>96</v>
      </c>
      <c r="BP805" s="16" t="s">
        <v>96</v>
      </c>
      <c r="BQ805" s="16">
        <v>2</v>
      </c>
      <c r="BR805" s="14" t="s">
        <v>97</v>
      </c>
      <c r="BS805" s="14" t="s">
        <v>97</v>
      </c>
      <c r="BT805" s="14" t="s">
        <v>97</v>
      </c>
      <c r="BU805" s="14" t="s">
        <v>97</v>
      </c>
      <c r="BV805" s="14" t="s">
        <v>97</v>
      </c>
      <c r="BW805" s="16">
        <v>0</v>
      </c>
      <c r="BX805" s="16">
        <v>0</v>
      </c>
      <c r="BY805" s="16">
        <v>0</v>
      </c>
      <c r="BZ805" s="16">
        <v>1</v>
      </c>
      <c r="CA805" s="16">
        <v>0</v>
      </c>
      <c r="CB805" s="14" t="s">
        <v>98</v>
      </c>
      <c r="CC805" s="14" t="s">
        <v>98</v>
      </c>
      <c r="CD805" s="14" t="s">
        <v>98</v>
      </c>
      <c r="CE805" s="14" t="s">
        <v>98</v>
      </c>
      <c r="CF805" s="14" t="s">
        <v>98</v>
      </c>
      <c r="CG805" s="14" t="s">
        <v>96</v>
      </c>
      <c r="CH805" s="14" t="s">
        <v>97</v>
      </c>
      <c r="CI805" s="14" t="s">
        <v>97</v>
      </c>
      <c r="CJ805" s="16">
        <v>0</v>
      </c>
      <c r="CK805" s="16">
        <v>0</v>
      </c>
      <c r="CL805" s="16">
        <v>0</v>
      </c>
      <c r="CM805" s="16">
        <v>0</v>
      </c>
      <c r="CN805" s="16">
        <v>0</v>
      </c>
      <c r="CO805" s="16">
        <v>0</v>
      </c>
    </row>
    <row r="806" spans="1:93" x14ac:dyDescent="0.3">
      <c r="A806" s="13" t="s">
        <v>1003</v>
      </c>
      <c r="B806" s="13" t="s">
        <v>1114</v>
      </c>
      <c r="C806" s="13" t="s">
        <v>1141</v>
      </c>
      <c r="D806" s="13" t="s">
        <v>1145</v>
      </c>
      <c r="E806" s="14" t="s">
        <v>102</v>
      </c>
      <c r="F806" s="16">
        <v>87</v>
      </c>
      <c r="G806" s="5">
        <v>13</v>
      </c>
      <c r="H806" s="16">
        <v>5</v>
      </c>
      <c r="I806" s="16">
        <v>6</v>
      </c>
      <c r="J806" s="16">
        <v>5</v>
      </c>
      <c r="K806" s="16">
        <v>0</v>
      </c>
      <c r="L806" s="16">
        <v>0</v>
      </c>
      <c r="M806" s="16">
        <v>0</v>
      </c>
      <c r="N806" s="16">
        <v>0</v>
      </c>
      <c r="O806" s="16">
        <v>0</v>
      </c>
      <c r="P806" s="16">
        <v>2</v>
      </c>
      <c r="Q806" s="16">
        <v>21</v>
      </c>
      <c r="R806" s="16">
        <v>55</v>
      </c>
      <c r="S806" s="16">
        <v>0</v>
      </c>
      <c r="T806" s="16">
        <v>0</v>
      </c>
      <c r="U806" s="16">
        <v>0</v>
      </c>
      <c r="V806" s="16">
        <v>0</v>
      </c>
      <c r="W806" s="16">
        <v>0</v>
      </c>
      <c r="X806" s="16">
        <v>11</v>
      </c>
      <c r="Y806" s="16">
        <v>4</v>
      </c>
      <c r="Z806" s="24">
        <v>21</v>
      </c>
      <c r="AA806" s="14" t="s">
        <v>96</v>
      </c>
      <c r="AB806" s="14" t="s">
        <v>96</v>
      </c>
      <c r="AC806" s="15"/>
      <c r="AD806" s="15"/>
      <c r="AE806" s="15"/>
      <c r="AF806" s="15"/>
      <c r="AG806" s="15"/>
      <c r="AH806" s="15"/>
      <c r="AI806" s="14" t="s">
        <v>96</v>
      </c>
      <c r="AJ806" s="16"/>
      <c r="AK806" s="17">
        <v>0.34</v>
      </c>
      <c r="AL806" s="17">
        <v>0.65</v>
      </c>
      <c r="AM806" s="17">
        <v>0.01</v>
      </c>
      <c r="AN806" s="17">
        <v>0</v>
      </c>
      <c r="AO806" s="17">
        <v>0</v>
      </c>
      <c r="AP806" s="17">
        <v>0</v>
      </c>
      <c r="AQ806" s="17">
        <v>0</v>
      </c>
      <c r="AR806" s="17">
        <v>0</v>
      </c>
      <c r="AS806" s="17">
        <v>0</v>
      </c>
      <c r="AT806" s="17">
        <v>0</v>
      </c>
      <c r="AU806" s="16">
        <v>100</v>
      </c>
      <c r="AV806" s="16">
        <v>100</v>
      </c>
      <c r="AW806" s="16">
        <v>0</v>
      </c>
      <c r="AX806" s="16">
        <v>0</v>
      </c>
      <c r="AY806" s="16">
        <v>0</v>
      </c>
      <c r="AZ806" s="16">
        <v>100</v>
      </c>
      <c r="BA806" s="16">
        <v>100</v>
      </c>
      <c r="BB806" s="16">
        <v>0</v>
      </c>
      <c r="BC806" s="16">
        <v>0</v>
      </c>
      <c r="BD806" s="16">
        <v>0</v>
      </c>
      <c r="BE806" s="16">
        <v>100</v>
      </c>
      <c r="BF806" s="16">
        <v>100</v>
      </c>
      <c r="BG806" s="16">
        <v>100</v>
      </c>
      <c r="BH806" s="16">
        <v>100</v>
      </c>
      <c r="BI806" s="16">
        <v>0</v>
      </c>
      <c r="BJ806" s="16">
        <v>0</v>
      </c>
      <c r="BK806" s="16">
        <v>0</v>
      </c>
      <c r="BL806" s="16">
        <v>100</v>
      </c>
      <c r="BM806" s="16">
        <v>100</v>
      </c>
      <c r="BN806" s="16">
        <v>4</v>
      </c>
      <c r="BO806" s="16" t="s">
        <v>96</v>
      </c>
      <c r="BP806" s="16" t="s">
        <v>96</v>
      </c>
      <c r="BQ806" s="16">
        <v>2</v>
      </c>
      <c r="BR806" s="14" t="s">
        <v>97</v>
      </c>
      <c r="BS806" s="14" t="s">
        <v>97</v>
      </c>
      <c r="BT806" s="14" t="s">
        <v>97</v>
      </c>
      <c r="BU806" s="14" t="s">
        <v>97</v>
      </c>
      <c r="BV806" s="14" t="s">
        <v>97</v>
      </c>
      <c r="BW806" s="16">
        <v>0</v>
      </c>
      <c r="BX806" s="16">
        <v>0</v>
      </c>
      <c r="BY806" s="16">
        <v>0</v>
      </c>
      <c r="BZ806" s="16">
        <v>0</v>
      </c>
      <c r="CA806" s="16">
        <v>15</v>
      </c>
      <c r="CB806" s="14" t="s">
        <v>98</v>
      </c>
      <c r="CC806" s="14" t="s">
        <v>98</v>
      </c>
      <c r="CD806" s="14" t="s">
        <v>98</v>
      </c>
      <c r="CE806" s="14" t="s">
        <v>98</v>
      </c>
      <c r="CF806" s="14" t="s">
        <v>96</v>
      </c>
      <c r="CG806" s="14" t="s">
        <v>96</v>
      </c>
      <c r="CH806" s="14" t="s">
        <v>97</v>
      </c>
      <c r="CI806" s="14" t="s">
        <v>97</v>
      </c>
      <c r="CJ806" s="16">
        <v>0</v>
      </c>
      <c r="CK806" s="16">
        <v>0</v>
      </c>
      <c r="CL806" s="16">
        <v>0</v>
      </c>
      <c r="CM806" s="16">
        <v>0</v>
      </c>
      <c r="CN806" s="16">
        <v>0</v>
      </c>
      <c r="CO806" s="16">
        <v>0</v>
      </c>
    </row>
    <row r="807" spans="1:93" x14ac:dyDescent="0.3">
      <c r="A807" s="13" t="s">
        <v>1003</v>
      </c>
      <c r="B807" s="13" t="s">
        <v>1114</v>
      </c>
      <c r="C807" s="13" t="s">
        <v>1146</v>
      </c>
      <c r="D807" s="13" t="s">
        <v>448</v>
      </c>
      <c r="E807" s="14" t="s">
        <v>102</v>
      </c>
      <c r="F807" s="16">
        <v>43</v>
      </c>
      <c r="G807" s="5">
        <v>11</v>
      </c>
      <c r="H807" s="16">
        <v>0</v>
      </c>
      <c r="I807" s="16">
        <v>0</v>
      </c>
      <c r="J807" s="16">
        <v>11</v>
      </c>
      <c r="K807" s="16">
        <v>0</v>
      </c>
      <c r="L807" s="16">
        <v>0</v>
      </c>
      <c r="M807" s="16">
        <v>0</v>
      </c>
      <c r="N807" s="16">
        <v>0</v>
      </c>
      <c r="O807" s="16">
        <v>0</v>
      </c>
      <c r="P807" s="16">
        <v>0</v>
      </c>
      <c r="Q807" s="16">
        <v>0</v>
      </c>
      <c r="R807" s="16">
        <v>43</v>
      </c>
      <c r="S807" s="16">
        <v>0</v>
      </c>
      <c r="T807" s="16">
        <v>0</v>
      </c>
      <c r="U807" s="16">
        <v>0</v>
      </c>
      <c r="V807" s="16">
        <v>0</v>
      </c>
      <c r="W807" s="16">
        <v>0</v>
      </c>
      <c r="X807" s="16">
        <v>0</v>
      </c>
      <c r="Y807" s="16">
        <v>0</v>
      </c>
      <c r="Z807" s="14">
        <v>0</v>
      </c>
      <c r="AA807" s="14" t="s">
        <v>96</v>
      </c>
      <c r="AB807" s="14" t="s">
        <v>96</v>
      </c>
      <c r="AC807" s="15"/>
      <c r="AD807" s="15"/>
      <c r="AE807" s="15"/>
      <c r="AF807" s="15"/>
      <c r="AG807" s="15"/>
      <c r="AH807" s="15"/>
      <c r="AI807" s="14" t="s">
        <v>96</v>
      </c>
      <c r="AJ807" s="16"/>
      <c r="AK807" s="17">
        <v>1</v>
      </c>
      <c r="AL807" s="17">
        <v>0</v>
      </c>
      <c r="AM807" s="17">
        <v>0</v>
      </c>
      <c r="AN807" s="17">
        <v>0</v>
      </c>
      <c r="AO807" s="17">
        <v>0</v>
      </c>
      <c r="AP807" s="17">
        <v>0</v>
      </c>
      <c r="AQ807" s="17">
        <v>0</v>
      </c>
      <c r="AR807" s="17">
        <v>0</v>
      </c>
      <c r="AS807" s="17">
        <v>0</v>
      </c>
      <c r="AT807" s="17">
        <v>0</v>
      </c>
      <c r="AU807" s="16">
        <v>100</v>
      </c>
      <c r="AV807" s="16">
        <v>100</v>
      </c>
      <c r="AW807" s="16">
        <v>0</v>
      </c>
      <c r="AX807" s="16">
        <v>0</v>
      </c>
      <c r="AY807" s="16">
        <v>0</v>
      </c>
      <c r="AZ807" s="16">
        <v>100</v>
      </c>
      <c r="BA807" s="16">
        <v>100</v>
      </c>
      <c r="BB807" s="16">
        <v>0</v>
      </c>
      <c r="BC807" s="16">
        <v>0</v>
      </c>
      <c r="BD807" s="16">
        <v>0</v>
      </c>
      <c r="BE807" s="16">
        <v>100</v>
      </c>
      <c r="BF807" s="16">
        <v>100</v>
      </c>
      <c r="BG807" s="16">
        <v>100</v>
      </c>
      <c r="BH807" s="16">
        <v>100</v>
      </c>
      <c r="BI807" s="16">
        <v>0</v>
      </c>
      <c r="BJ807" s="16">
        <v>0</v>
      </c>
      <c r="BK807" s="16">
        <v>0</v>
      </c>
      <c r="BL807" s="16">
        <v>100</v>
      </c>
      <c r="BM807" s="16">
        <v>100</v>
      </c>
      <c r="BN807" s="16">
        <v>4</v>
      </c>
      <c r="BO807" s="16" t="s">
        <v>96</v>
      </c>
      <c r="BP807" s="16" t="s">
        <v>96</v>
      </c>
      <c r="BQ807" s="16">
        <v>2</v>
      </c>
      <c r="BR807" s="14" t="s">
        <v>97</v>
      </c>
      <c r="BS807" s="14" t="s">
        <v>97</v>
      </c>
      <c r="BT807" s="14" t="s">
        <v>97</v>
      </c>
      <c r="BU807" s="14" t="s">
        <v>97</v>
      </c>
      <c r="BV807" s="14" t="s">
        <v>97</v>
      </c>
      <c r="BW807" s="16">
        <v>0</v>
      </c>
      <c r="BX807" s="16">
        <v>0</v>
      </c>
      <c r="BY807" s="16">
        <v>0</v>
      </c>
      <c r="BZ807" s="16">
        <v>5</v>
      </c>
      <c r="CA807" s="16">
        <v>12</v>
      </c>
      <c r="CB807" s="14" t="s">
        <v>98</v>
      </c>
      <c r="CC807" s="14" t="s">
        <v>98</v>
      </c>
      <c r="CD807" s="14" t="s">
        <v>98</v>
      </c>
      <c r="CE807" s="14" t="s">
        <v>96</v>
      </c>
      <c r="CF807" s="14" t="s">
        <v>98</v>
      </c>
      <c r="CG807" s="14" t="s">
        <v>96</v>
      </c>
      <c r="CH807" s="14" t="s">
        <v>96</v>
      </c>
      <c r="CI807" s="14" t="s">
        <v>96</v>
      </c>
      <c r="CJ807" s="16">
        <v>0</v>
      </c>
      <c r="CK807" s="16">
        <v>0</v>
      </c>
      <c r="CL807" s="16">
        <v>7</v>
      </c>
      <c r="CM807" s="16">
        <v>0</v>
      </c>
      <c r="CN807" s="16">
        <v>0</v>
      </c>
      <c r="CO807" s="16">
        <v>0</v>
      </c>
    </row>
    <row r="808" spans="1:93" x14ac:dyDescent="0.3">
      <c r="A808" s="13" t="s">
        <v>1003</v>
      </c>
      <c r="B808" s="13" t="s">
        <v>1114</v>
      </c>
      <c r="C808" s="13" t="s">
        <v>1146</v>
      </c>
      <c r="D808" s="13" t="s">
        <v>1147</v>
      </c>
      <c r="E808" s="14" t="s">
        <v>102</v>
      </c>
      <c r="F808" s="16">
        <v>75</v>
      </c>
      <c r="G808" s="5">
        <v>10</v>
      </c>
      <c r="H808" s="16">
        <v>0</v>
      </c>
      <c r="I808" s="16">
        <v>0</v>
      </c>
      <c r="J808" s="16">
        <v>10</v>
      </c>
      <c r="K808" s="16">
        <v>0</v>
      </c>
      <c r="L808" s="16">
        <v>0</v>
      </c>
      <c r="M808" s="16">
        <v>0</v>
      </c>
      <c r="N808" s="16">
        <v>0</v>
      </c>
      <c r="O808" s="16">
        <v>0</v>
      </c>
      <c r="P808" s="16">
        <v>0</v>
      </c>
      <c r="Q808" s="16">
        <v>0</v>
      </c>
      <c r="R808" s="16">
        <v>75</v>
      </c>
      <c r="S808" s="16">
        <v>0</v>
      </c>
      <c r="T808" s="16">
        <v>0</v>
      </c>
      <c r="U808" s="16">
        <v>0</v>
      </c>
      <c r="V808" s="16">
        <v>0</v>
      </c>
      <c r="W808" s="16">
        <v>0</v>
      </c>
      <c r="X808" s="16">
        <v>0</v>
      </c>
      <c r="Y808" s="16">
        <v>0</v>
      </c>
      <c r="Z808" s="14">
        <v>0</v>
      </c>
      <c r="AA808" s="14" t="s">
        <v>96</v>
      </c>
      <c r="AB808" s="14" t="s">
        <v>96</v>
      </c>
      <c r="AC808" s="15"/>
      <c r="AD808" s="15"/>
      <c r="AE808" s="15"/>
      <c r="AF808" s="15"/>
      <c r="AG808" s="15"/>
      <c r="AH808" s="15"/>
      <c r="AI808" s="14" t="s">
        <v>96</v>
      </c>
      <c r="AJ808" s="16"/>
      <c r="AK808" s="17">
        <v>1</v>
      </c>
      <c r="AL808" s="17">
        <v>0</v>
      </c>
      <c r="AM808" s="17">
        <v>0</v>
      </c>
      <c r="AN808" s="17">
        <v>0</v>
      </c>
      <c r="AO808" s="17">
        <v>0</v>
      </c>
      <c r="AP808" s="17">
        <v>0</v>
      </c>
      <c r="AQ808" s="17">
        <v>0</v>
      </c>
      <c r="AR808" s="17">
        <v>0</v>
      </c>
      <c r="AS808" s="17">
        <v>0</v>
      </c>
      <c r="AT808" s="17">
        <v>0</v>
      </c>
      <c r="AU808" s="16">
        <v>100</v>
      </c>
      <c r="AV808" s="16">
        <v>100</v>
      </c>
      <c r="AW808" s="16">
        <v>0</v>
      </c>
      <c r="AX808" s="16">
        <v>0</v>
      </c>
      <c r="AY808" s="16">
        <v>0</v>
      </c>
      <c r="AZ808" s="16">
        <v>100</v>
      </c>
      <c r="BA808" s="16">
        <v>100</v>
      </c>
      <c r="BB808" s="16">
        <v>0</v>
      </c>
      <c r="BC808" s="16">
        <v>0</v>
      </c>
      <c r="BD808" s="16">
        <v>0</v>
      </c>
      <c r="BE808" s="16">
        <v>100</v>
      </c>
      <c r="BF808" s="16">
        <v>100</v>
      </c>
      <c r="BG808" s="16">
        <v>100</v>
      </c>
      <c r="BH808" s="16">
        <v>100</v>
      </c>
      <c r="BI808" s="16">
        <v>90</v>
      </c>
      <c r="BJ808" s="16">
        <v>0</v>
      </c>
      <c r="BK808" s="16">
        <v>90</v>
      </c>
      <c r="BL808" s="16">
        <v>10</v>
      </c>
      <c r="BM808" s="16">
        <v>100</v>
      </c>
      <c r="BN808" s="16">
        <v>4</v>
      </c>
      <c r="BO808" s="16" t="s">
        <v>96</v>
      </c>
      <c r="BP808" s="16" t="s">
        <v>96</v>
      </c>
      <c r="BQ808" s="16">
        <v>2</v>
      </c>
      <c r="BR808" s="14" t="s">
        <v>97</v>
      </c>
      <c r="BS808" s="14" t="s">
        <v>97</v>
      </c>
      <c r="BT808" s="14" t="s">
        <v>97</v>
      </c>
      <c r="BU808" s="14" t="s">
        <v>97</v>
      </c>
      <c r="BV808" s="14" t="s">
        <v>97</v>
      </c>
      <c r="BW808" s="16">
        <v>0</v>
      </c>
      <c r="BX808" s="16">
        <v>0</v>
      </c>
      <c r="BY808" s="16">
        <v>0</v>
      </c>
      <c r="BZ808" s="16">
        <v>0</v>
      </c>
      <c r="CA808" s="16">
        <v>12</v>
      </c>
      <c r="CB808" s="14" t="s">
        <v>98</v>
      </c>
      <c r="CC808" s="14" t="s">
        <v>98</v>
      </c>
      <c r="CD808" s="14" t="s">
        <v>98</v>
      </c>
      <c r="CE808" s="14" t="s">
        <v>98</v>
      </c>
      <c r="CF808" s="14" t="s">
        <v>98</v>
      </c>
      <c r="CG808" s="14" t="s">
        <v>96</v>
      </c>
      <c r="CH808" s="15" t="s">
        <v>96</v>
      </c>
      <c r="CI808" s="15" t="s">
        <v>97</v>
      </c>
      <c r="CJ808" s="16">
        <v>0</v>
      </c>
      <c r="CK808" s="16">
        <v>0</v>
      </c>
      <c r="CL808" s="16">
        <v>7</v>
      </c>
      <c r="CM808" s="16">
        <v>0</v>
      </c>
      <c r="CN808" s="16">
        <v>0</v>
      </c>
      <c r="CO808" s="16">
        <v>0</v>
      </c>
    </row>
    <row r="809" spans="1:93" x14ac:dyDescent="0.3">
      <c r="A809" s="13" t="s">
        <v>1003</v>
      </c>
      <c r="B809" s="13" t="s">
        <v>1114</v>
      </c>
      <c r="C809" s="13" t="s">
        <v>1146</v>
      </c>
      <c r="D809" s="13" t="s">
        <v>1148</v>
      </c>
      <c r="E809" s="14" t="s">
        <v>102</v>
      </c>
      <c r="F809" s="16">
        <v>39</v>
      </c>
      <c r="G809" s="5">
        <v>7</v>
      </c>
      <c r="H809" s="16">
        <v>0</v>
      </c>
      <c r="I809" s="16">
        <v>0</v>
      </c>
      <c r="J809" s="16">
        <v>7</v>
      </c>
      <c r="K809" s="16">
        <v>0</v>
      </c>
      <c r="L809" s="16">
        <v>0</v>
      </c>
      <c r="M809" s="16">
        <v>0</v>
      </c>
      <c r="N809" s="16">
        <v>0</v>
      </c>
      <c r="O809" s="16">
        <v>0</v>
      </c>
      <c r="P809" s="16">
        <v>0</v>
      </c>
      <c r="Q809" s="16">
        <v>0</v>
      </c>
      <c r="R809" s="16">
        <v>39</v>
      </c>
      <c r="S809" s="16">
        <v>0</v>
      </c>
      <c r="T809" s="16">
        <v>0</v>
      </c>
      <c r="U809" s="16">
        <v>0</v>
      </c>
      <c r="V809" s="16">
        <v>0</v>
      </c>
      <c r="W809" s="16">
        <v>0</v>
      </c>
      <c r="X809" s="16">
        <v>0</v>
      </c>
      <c r="Y809" s="16">
        <v>0</v>
      </c>
      <c r="Z809" s="14">
        <v>0</v>
      </c>
      <c r="AA809" s="14" t="s">
        <v>96</v>
      </c>
      <c r="AB809" s="14" t="s">
        <v>96</v>
      </c>
      <c r="AC809" s="15"/>
      <c r="AD809" s="15"/>
      <c r="AE809" s="15"/>
      <c r="AF809" s="15"/>
      <c r="AG809" s="15"/>
      <c r="AH809" s="15"/>
      <c r="AI809" s="14" t="s">
        <v>96</v>
      </c>
      <c r="AJ809" s="16"/>
      <c r="AK809" s="17">
        <v>1</v>
      </c>
      <c r="AL809" s="17">
        <v>0</v>
      </c>
      <c r="AM809" s="17">
        <v>0</v>
      </c>
      <c r="AN809" s="17">
        <v>0</v>
      </c>
      <c r="AO809" s="17">
        <v>0</v>
      </c>
      <c r="AP809" s="17">
        <v>0</v>
      </c>
      <c r="AQ809" s="17">
        <v>0</v>
      </c>
      <c r="AR809" s="17">
        <v>0</v>
      </c>
      <c r="AS809" s="17">
        <v>0</v>
      </c>
      <c r="AT809" s="17">
        <v>0</v>
      </c>
      <c r="AU809" s="16">
        <v>100</v>
      </c>
      <c r="AV809" s="16">
        <v>100</v>
      </c>
      <c r="AW809" s="16">
        <v>0</v>
      </c>
      <c r="AX809" s="16">
        <v>0</v>
      </c>
      <c r="AY809" s="16">
        <v>0</v>
      </c>
      <c r="AZ809" s="16">
        <v>100</v>
      </c>
      <c r="BA809" s="16">
        <v>100</v>
      </c>
      <c r="BB809" s="16">
        <v>0</v>
      </c>
      <c r="BC809" s="16">
        <v>0</v>
      </c>
      <c r="BD809" s="16">
        <v>0</v>
      </c>
      <c r="BE809" s="16">
        <v>100</v>
      </c>
      <c r="BF809" s="16">
        <v>100</v>
      </c>
      <c r="BG809" s="16">
        <v>100</v>
      </c>
      <c r="BH809" s="16">
        <v>100</v>
      </c>
      <c r="BI809" s="16">
        <v>0</v>
      </c>
      <c r="BJ809" s="16">
        <v>0</v>
      </c>
      <c r="BK809" s="16">
        <v>0</v>
      </c>
      <c r="BL809" s="16">
        <v>100</v>
      </c>
      <c r="BM809" s="16">
        <v>100</v>
      </c>
      <c r="BN809" s="16">
        <v>4</v>
      </c>
      <c r="BO809" s="16" t="s">
        <v>96</v>
      </c>
      <c r="BP809" s="16" t="s">
        <v>96</v>
      </c>
      <c r="BQ809" s="16">
        <v>2</v>
      </c>
      <c r="BR809" s="14" t="s">
        <v>97</v>
      </c>
      <c r="BS809" s="14" t="s">
        <v>97</v>
      </c>
      <c r="BT809" s="14" t="s">
        <v>97</v>
      </c>
      <c r="BU809" s="14" t="s">
        <v>97</v>
      </c>
      <c r="BV809" s="14" t="s">
        <v>97</v>
      </c>
      <c r="BW809" s="16">
        <v>0</v>
      </c>
      <c r="BX809" s="16">
        <v>0</v>
      </c>
      <c r="BY809" s="16">
        <v>0</v>
      </c>
      <c r="BZ809" s="16">
        <v>0</v>
      </c>
      <c r="CA809" s="16">
        <v>12</v>
      </c>
      <c r="CB809" s="14" t="s">
        <v>98</v>
      </c>
      <c r="CC809" s="14" t="s">
        <v>98</v>
      </c>
      <c r="CD809" s="14" t="s">
        <v>98</v>
      </c>
      <c r="CE809" s="14" t="s">
        <v>98</v>
      </c>
      <c r="CF809" s="14" t="s">
        <v>98</v>
      </c>
      <c r="CG809" s="14" t="s">
        <v>96</v>
      </c>
      <c r="CH809" s="15" t="s">
        <v>96</v>
      </c>
      <c r="CI809" s="15" t="s">
        <v>97</v>
      </c>
      <c r="CJ809" s="16">
        <v>0</v>
      </c>
      <c r="CK809" s="16">
        <v>0</v>
      </c>
      <c r="CL809" s="16">
        <v>7</v>
      </c>
      <c r="CM809" s="16">
        <v>0</v>
      </c>
      <c r="CN809" s="16">
        <v>0</v>
      </c>
      <c r="CO809" s="16">
        <v>0</v>
      </c>
    </row>
    <row r="810" spans="1:93" x14ac:dyDescent="0.3">
      <c r="A810" s="13" t="s">
        <v>1003</v>
      </c>
      <c r="B810" s="13" t="s">
        <v>1114</v>
      </c>
      <c r="C810" s="13" t="s">
        <v>1146</v>
      </c>
      <c r="D810" s="13" t="s">
        <v>1065</v>
      </c>
      <c r="E810" s="14" t="s">
        <v>102</v>
      </c>
      <c r="F810" s="16">
        <v>32</v>
      </c>
      <c r="G810" s="5">
        <v>9</v>
      </c>
      <c r="H810" s="16">
        <v>0</v>
      </c>
      <c r="I810" s="16">
        <v>0</v>
      </c>
      <c r="J810" s="16">
        <v>9</v>
      </c>
      <c r="K810" s="16">
        <v>0</v>
      </c>
      <c r="L810" s="16">
        <v>0</v>
      </c>
      <c r="M810" s="16">
        <v>0</v>
      </c>
      <c r="N810" s="16">
        <v>0</v>
      </c>
      <c r="O810" s="16">
        <v>0</v>
      </c>
      <c r="P810" s="16">
        <v>0</v>
      </c>
      <c r="Q810" s="16">
        <v>0</v>
      </c>
      <c r="R810" s="16">
        <v>32</v>
      </c>
      <c r="S810" s="16">
        <v>0</v>
      </c>
      <c r="T810" s="16">
        <v>0</v>
      </c>
      <c r="U810" s="16">
        <v>0</v>
      </c>
      <c r="V810" s="16">
        <v>0</v>
      </c>
      <c r="W810" s="16">
        <v>0</v>
      </c>
      <c r="X810" s="16">
        <v>0</v>
      </c>
      <c r="Y810" s="16">
        <v>0</v>
      </c>
      <c r="Z810" s="14">
        <v>0</v>
      </c>
      <c r="AA810" s="14" t="s">
        <v>96</v>
      </c>
      <c r="AB810" s="14" t="s">
        <v>96</v>
      </c>
      <c r="AC810" s="15"/>
      <c r="AD810" s="15"/>
      <c r="AE810" s="15"/>
      <c r="AF810" s="15"/>
      <c r="AG810" s="15"/>
      <c r="AH810" s="15"/>
      <c r="AI810" s="14" t="s">
        <v>96</v>
      </c>
      <c r="AJ810" s="16"/>
      <c r="AK810" s="17">
        <v>0.99</v>
      </c>
      <c r="AL810" s="17">
        <v>0</v>
      </c>
      <c r="AM810" s="17">
        <v>0</v>
      </c>
      <c r="AN810" s="17">
        <v>0.01</v>
      </c>
      <c r="AO810" s="17">
        <v>0</v>
      </c>
      <c r="AP810" s="17">
        <v>0</v>
      </c>
      <c r="AQ810" s="17">
        <v>0</v>
      </c>
      <c r="AR810" s="17">
        <v>0</v>
      </c>
      <c r="AS810" s="17">
        <v>0</v>
      </c>
      <c r="AT810" s="17">
        <v>0</v>
      </c>
      <c r="AU810" s="16">
        <v>100</v>
      </c>
      <c r="AV810" s="16">
        <v>100</v>
      </c>
      <c r="AW810" s="16">
        <v>0</v>
      </c>
      <c r="AX810" s="16">
        <v>0</v>
      </c>
      <c r="AY810" s="16">
        <v>0</v>
      </c>
      <c r="AZ810" s="16">
        <v>100</v>
      </c>
      <c r="BA810" s="16">
        <v>100</v>
      </c>
      <c r="BB810" s="16">
        <v>0</v>
      </c>
      <c r="BC810" s="16">
        <v>0</v>
      </c>
      <c r="BD810" s="16">
        <v>0</v>
      </c>
      <c r="BE810" s="16">
        <v>100</v>
      </c>
      <c r="BF810" s="16">
        <v>100</v>
      </c>
      <c r="BG810" s="16">
        <v>100</v>
      </c>
      <c r="BH810" s="16">
        <v>100</v>
      </c>
      <c r="BI810" s="16">
        <v>90</v>
      </c>
      <c r="BJ810" s="16">
        <v>0</v>
      </c>
      <c r="BK810" s="16">
        <v>90</v>
      </c>
      <c r="BL810" s="16">
        <v>10</v>
      </c>
      <c r="BM810" s="16">
        <v>100</v>
      </c>
      <c r="BN810" s="16">
        <v>4</v>
      </c>
      <c r="BO810" s="16" t="s">
        <v>96</v>
      </c>
      <c r="BP810" s="16" t="s">
        <v>96</v>
      </c>
      <c r="BQ810" s="16">
        <v>2</v>
      </c>
      <c r="BR810" s="14" t="s">
        <v>97</v>
      </c>
      <c r="BS810" s="14" t="s">
        <v>97</v>
      </c>
      <c r="BT810" s="14" t="s">
        <v>97</v>
      </c>
      <c r="BU810" s="14" t="s">
        <v>97</v>
      </c>
      <c r="BV810" s="14" t="s">
        <v>96</v>
      </c>
      <c r="BW810" s="16">
        <v>0</v>
      </c>
      <c r="BX810" s="16">
        <v>0</v>
      </c>
      <c r="BY810" s="16">
        <v>0</v>
      </c>
      <c r="BZ810" s="16">
        <v>0</v>
      </c>
      <c r="CA810" s="16">
        <v>12</v>
      </c>
      <c r="CB810" s="14" t="s">
        <v>98</v>
      </c>
      <c r="CC810" s="14" t="s">
        <v>98</v>
      </c>
      <c r="CD810" s="14" t="s">
        <v>98</v>
      </c>
      <c r="CE810" s="14" t="s">
        <v>98</v>
      </c>
      <c r="CF810" s="14" t="s">
        <v>98</v>
      </c>
      <c r="CG810" s="14" t="s">
        <v>96</v>
      </c>
      <c r="CH810" s="15" t="s">
        <v>96</v>
      </c>
      <c r="CI810" s="15" t="s">
        <v>97</v>
      </c>
      <c r="CJ810" s="16">
        <v>0</v>
      </c>
      <c r="CK810" s="16">
        <v>0</v>
      </c>
      <c r="CL810" s="16">
        <v>7</v>
      </c>
      <c r="CM810" s="16">
        <v>0</v>
      </c>
      <c r="CN810" s="16">
        <v>0</v>
      </c>
      <c r="CO810" s="16">
        <v>0</v>
      </c>
    </row>
    <row r="811" spans="1:93" x14ac:dyDescent="0.3">
      <c r="A811" s="13" t="s">
        <v>1003</v>
      </c>
      <c r="B811" s="13" t="s">
        <v>1114</v>
      </c>
      <c r="C811" s="13" t="s">
        <v>1146</v>
      </c>
      <c r="D811" s="13" t="s">
        <v>820</v>
      </c>
      <c r="E811" s="14" t="s">
        <v>102</v>
      </c>
      <c r="F811" s="16">
        <v>68</v>
      </c>
      <c r="G811" s="5">
        <v>8</v>
      </c>
      <c r="H811" s="16">
        <v>0</v>
      </c>
      <c r="I811" s="16">
        <v>0</v>
      </c>
      <c r="J811" s="16">
        <v>8</v>
      </c>
      <c r="K811" s="16">
        <v>0</v>
      </c>
      <c r="L811" s="16">
        <v>0</v>
      </c>
      <c r="M811" s="16">
        <v>0</v>
      </c>
      <c r="N811" s="16">
        <v>0</v>
      </c>
      <c r="O811" s="16">
        <v>0</v>
      </c>
      <c r="P811" s="16">
        <v>0</v>
      </c>
      <c r="Q811" s="16">
        <v>0</v>
      </c>
      <c r="R811" s="16">
        <v>68</v>
      </c>
      <c r="S811" s="16">
        <v>0</v>
      </c>
      <c r="T811" s="16">
        <v>0</v>
      </c>
      <c r="U811" s="16">
        <v>0</v>
      </c>
      <c r="V811" s="16">
        <v>0</v>
      </c>
      <c r="W811" s="16">
        <v>0</v>
      </c>
      <c r="X811" s="16">
        <v>0</v>
      </c>
      <c r="Y811" s="16">
        <v>0</v>
      </c>
      <c r="Z811" s="14">
        <v>0</v>
      </c>
      <c r="AA811" s="14" t="s">
        <v>96</v>
      </c>
      <c r="AB811" s="14" t="s">
        <v>96</v>
      </c>
      <c r="AC811" s="15"/>
      <c r="AD811" s="15"/>
      <c r="AE811" s="15"/>
      <c r="AF811" s="15"/>
      <c r="AG811" s="15"/>
      <c r="AH811" s="15"/>
      <c r="AI811" s="14" t="s">
        <v>96</v>
      </c>
      <c r="AJ811" s="16"/>
      <c r="AK811" s="17">
        <v>1</v>
      </c>
      <c r="AL811" s="17">
        <v>0</v>
      </c>
      <c r="AM811" s="17">
        <v>0</v>
      </c>
      <c r="AN811" s="17">
        <v>0</v>
      </c>
      <c r="AO811" s="17">
        <v>0</v>
      </c>
      <c r="AP811" s="17">
        <v>0</v>
      </c>
      <c r="AQ811" s="17">
        <v>0</v>
      </c>
      <c r="AR811" s="17">
        <v>0</v>
      </c>
      <c r="AS811" s="17">
        <v>0</v>
      </c>
      <c r="AT811" s="17">
        <v>0</v>
      </c>
      <c r="AU811" s="16">
        <v>100</v>
      </c>
      <c r="AV811" s="16">
        <v>100</v>
      </c>
      <c r="AW811" s="16">
        <v>0</v>
      </c>
      <c r="AX811" s="16">
        <v>0</v>
      </c>
      <c r="AY811" s="16">
        <v>0</v>
      </c>
      <c r="AZ811" s="16">
        <v>100</v>
      </c>
      <c r="BA811" s="16">
        <v>100</v>
      </c>
      <c r="BB811" s="16">
        <v>0</v>
      </c>
      <c r="BC811" s="16">
        <v>0</v>
      </c>
      <c r="BD811" s="16">
        <v>0</v>
      </c>
      <c r="BE811" s="16">
        <v>100</v>
      </c>
      <c r="BF811" s="16">
        <v>100</v>
      </c>
      <c r="BG811" s="16">
        <v>100</v>
      </c>
      <c r="BH811" s="16">
        <v>100</v>
      </c>
      <c r="BI811" s="16">
        <v>90</v>
      </c>
      <c r="BJ811" s="16">
        <v>0</v>
      </c>
      <c r="BK811" s="16">
        <v>90</v>
      </c>
      <c r="BL811" s="16">
        <v>10</v>
      </c>
      <c r="BM811" s="16">
        <v>100</v>
      </c>
      <c r="BN811" s="16">
        <v>4</v>
      </c>
      <c r="BO811" s="16" t="s">
        <v>96</v>
      </c>
      <c r="BP811" s="16" t="s">
        <v>96</v>
      </c>
      <c r="BQ811" s="16">
        <v>2</v>
      </c>
      <c r="BR811" s="14" t="s">
        <v>96</v>
      </c>
      <c r="BS811" s="14" t="s">
        <v>97</v>
      </c>
      <c r="BT811" s="14" t="s">
        <v>97</v>
      </c>
      <c r="BU811" s="14" t="s">
        <v>97</v>
      </c>
      <c r="BV811" s="14" t="s">
        <v>96</v>
      </c>
      <c r="BW811" s="16">
        <v>0</v>
      </c>
      <c r="BX811" s="16">
        <v>0</v>
      </c>
      <c r="BY811" s="16">
        <v>0</v>
      </c>
      <c r="BZ811" s="16">
        <v>0</v>
      </c>
      <c r="CA811" s="16">
        <v>12</v>
      </c>
      <c r="CB811" s="14" t="s">
        <v>98</v>
      </c>
      <c r="CC811" s="14" t="s">
        <v>98</v>
      </c>
      <c r="CD811" s="14" t="s">
        <v>98</v>
      </c>
      <c r="CE811" s="14" t="s">
        <v>98</v>
      </c>
      <c r="CF811" s="14" t="s">
        <v>98</v>
      </c>
      <c r="CG811" s="14" t="s">
        <v>96</v>
      </c>
      <c r="CH811" s="15" t="s">
        <v>96</v>
      </c>
      <c r="CI811" s="15" t="s">
        <v>97</v>
      </c>
      <c r="CJ811" s="16">
        <v>0</v>
      </c>
      <c r="CK811" s="16">
        <v>0</v>
      </c>
      <c r="CL811" s="16">
        <v>7</v>
      </c>
      <c r="CM811" s="16">
        <v>0</v>
      </c>
      <c r="CN811" s="16">
        <v>0</v>
      </c>
      <c r="CO811" s="16">
        <v>0</v>
      </c>
    </row>
    <row r="812" spans="1:93" x14ac:dyDescent="0.3">
      <c r="A812" s="13" t="s">
        <v>1003</v>
      </c>
      <c r="B812" s="13" t="s">
        <v>1114</v>
      </c>
      <c r="C812" s="13" t="s">
        <v>1149</v>
      </c>
      <c r="D812" s="13" t="s">
        <v>705</v>
      </c>
      <c r="E812" s="14" t="s">
        <v>95</v>
      </c>
      <c r="F812" s="16">
        <v>125</v>
      </c>
      <c r="G812" s="5">
        <v>30</v>
      </c>
      <c r="H812" s="16">
        <v>0</v>
      </c>
      <c r="I812" s="16">
        <v>0</v>
      </c>
      <c r="J812" s="16">
        <v>24</v>
      </c>
      <c r="K812" s="16">
        <v>6</v>
      </c>
      <c r="L812" s="16">
        <v>0</v>
      </c>
      <c r="M812" s="16">
        <v>0</v>
      </c>
      <c r="N812" s="16">
        <v>0</v>
      </c>
      <c r="O812" s="16">
        <v>0</v>
      </c>
      <c r="P812" s="16">
        <v>0</v>
      </c>
      <c r="Q812" s="16">
        <v>0</v>
      </c>
      <c r="R812" s="16">
        <v>103</v>
      </c>
      <c r="S812" s="16">
        <v>22</v>
      </c>
      <c r="T812" s="16">
        <v>0</v>
      </c>
      <c r="U812" s="16">
        <v>0</v>
      </c>
      <c r="V812" s="16">
        <v>0</v>
      </c>
      <c r="W812" s="16">
        <v>0</v>
      </c>
      <c r="X812" s="16">
        <v>0</v>
      </c>
      <c r="Y812" s="16">
        <v>0</v>
      </c>
      <c r="Z812" s="14">
        <v>0</v>
      </c>
      <c r="AA812" s="14" t="s">
        <v>96</v>
      </c>
      <c r="AB812" s="14" t="s">
        <v>97</v>
      </c>
      <c r="AC812" s="15"/>
      <c r="AD812" s="15"/>
      <c r="AE812" s="15"/>
      <c r="AF812" s="15"/>
      <c r="AG812" s="15"/>
      <c r="AH812" s="15"/>
      <c r="AI812" s="14" t="s">
        <v>96</v>
      </c>
      <c r="AJ812" s="16"/>
      <c r="AK812" s="17">
        <v>0.95</v>
      </c>
      <c r="AL812" s="17">
        <v>0.05</v>
      </c>
      <c r="AM812" s="17">
        <v>0</v>
      </c>
      <c r="AN812" s="17">
        <v>0</v>
      </c>
      <c r="AO812" s="17">
        <v>0</v>
      </c>
      <c r="AP812" s="17">
        <v>0</v>
      </c>
      <c r="AQ812" s="17">
        <v>0</v>
      </c>
      <c r="AR812" s="17">
        <v>0</v>
      </c>
      <c r="AS812" s="17">
        <v>0</v>
      </c>
      <c r="AT812" s="17">
        <v>0</v>
      </c>
      <c r="AU812" s="16">
        <v>100</v>
      </c>
      <c r="AV812" s="16">
        <v>100</v>
      </c>
      <c r="AW812" s="16">
        <v>0</v>
      </c>
      <c r="AX812" s="16">
        <v>0</v>
      </c>
      <c r="AY812" s="16">
        <v>0</v>
      </c>
      <c r="AZ812" s="16">
        <v>100</v>
      </c>
      <c r="BA812" s="16">
        <v>93</v>
      </c>
      <c r="BB812" s="16">
        <v>0</v>
      </c>
      <c r="BC812" s="16">
        <v>0</v>
      </c>
      <c r="BD812" s="16">
        <v>7</v>
      </c>
      <c r="BE812" s="16">
        <v>100</v>
      </c>
      <c r="BF812" s="16">
        <v>100</v>
      </c>
      <c r="BG812" s="16">
        <v>100</v>
      </c>
      <c r="BH812" s="16">
        <v>100</v>
      </c>
      <c r="BI812" s="16">
        <v>80</v>
      </c>
      <c r="BJ812" s="16">
        <v>0</v>
      </c>
      <c r="BK812" s="16">
        <v>80</v>
      </c>
      <c r="BL812" s="16">
        <v>20</v>
      </c>
      <c r="BM812" s="16">
        <v>100</v>
      </c>
      <c r="BN812" s="16">
        <v>2</v>
      </c>
      <c r="BO812" s="16" t="s">
        <v>96</v>
      </c>
      <c r="BP812" s="16" t="s">
        <v>97</v>
      </c>
      <c r="BQ812" s="5" t="s">
        <v>98</v>
      </c>
      <c r="BR812" s="14" t="s">
        <v>97</v>
      </c>
      <c r="BS812" s="14" t="s">
        <v>97</v>
      </c>
      <c r="BT812" s="14" t="s">
        <v>97</v>
      </c>
      <c r="BU812" s="14" t="s">
        <v>97</v>
      </c>
      <c r="BV812" s="14" t="s">
        <v>96</v>
      </c>
      <c r="BW812" s="16">
        <v>0.6</v>
      </c>
      <c r="BX812" s="16">
        <v>0.6</v>
      </c>
      <c r="BY812" s="16">
        <v>0.6</v>
      </c>
      <c r="BZ812" s="16">
        <v>0</v>
      </c>
      <c r="CA812" s="16">
        <v>6</v>
      </c>
      <c r="CB812" s="14" t="s">
        <v>98</v>
      </c>
      <c r="CC812" s="14" t="s">
        <v>98</v>
      </c>
      <c r="CD812" s="14" t="s">
        <v>98</v>
      </c>
      <c r="CE812" s="14" t="s">
        <v>98</v>
      </c>
      <c r="CF812" s="14" t="s">
        <v>96</v>
      </c>
      <c r="CG812" s="14" t="s">
        <v>96</v>
      </c>
      <c r="CH812" s="14" t="s">
        <v>96</v>
      </c>
      <c r="CI812" s="14" t="s">
        <v>97</v>
      </c>
      <c r="CJ812" s="16">
        <v>0</v>
      </c>
      <c r="CK812" s="16">
        <v>0</v>
      </c>
      <c r="CL812" s="16">
        <v>6</v>
      </c>
      <c r="CM812" s="16">
        <v>0</v>
      </c>
      <c r="CN812" s="16">
        <v>6</v>
      </c>
      <c r="CO812" s="16">
        <v>0</v>
      </c>
    </row>
    <row r="813" spans="1:93" x14ac:dyDescent="0.3">
      <c r="A813" s="13" t="s">
        <v>1003</v>
      </c>
      <c r="B813" s="13" t="s">
        <v>1114</v>
      </c>
      <c r="C813" s="13" t="s">
        <v>1149</v>
      </c>
      <c r="D813" s="13" t="s">
        <v>1031</v>
      </c>
      <c r="E813" s="14" t="s">
        <v>102</v>
      </c>
      <c r="F813" s="16">
        <v>35</v>
      </c>
      <c r="G813" s="5">
        <v>4</v>
      </c>
      <c r="H813" s="16">
        <v>0</v>
      </c>
      <c r="I813" s="16">
        <v>0</v>
      </c>
      <c r="J813" s="16">
        <v>4</v>
      </c>
      <c r="K813" s="16">
        <v>0</v>
      </c>
      <c r="L813" s="16">
        <v>0</v>
      </c>
      <c r="M813" s="16">
        <v>0</v>
      </c>
      <c r="N813" s="16">
        <v>0</v>
      </c>
      <c r="O813" s="16">
        <v>0</v>
      </c>
      <c r="P813" s="16">
        <v>0</v>
      </c>
      <c r="Q813" s="16">
        <v>0</v>
      </c>
      <c r="R813" s="16">
        <v>35</v>
      </c>
      <c r="S813" s="16">
        <v>0</v>
      </c>
      <c r="T813" s="16">
        <v>0</v>
      </c>
      <c r="U813" s="16">
        <v>0</v>
      </c>
      <c r="V813" s="16">
        <v>0</v>
      </c>
      <c r="W813" s="16">
        <v>0</v>
      </c>
      <c r="X813" s="16">
        <v>0</v>
      </c>
      <c r="Y813" s="16">
        <v>0</v>
      </c>
      <c r="Z813" s="14">
        <v>0</v>
      </c>
      <c r="AA813" s="14" t="s">
        <v>96</v>
      </c>
      <c r="AB813" s="14" t="s">
        <v>96</v>
      </c>
      <c r="AC813" s="15"/>
      <c r="AD813" s="15"/>
      <c r="AE813" s="15"/>
      <c r="AF813" s="15"/>
      <c r="AG813" s="15"/>
      <c r="AH813" s="15"/>
      <c r="AI813" s="14" t="s">
        <v>96</v>
      </c>
      <c r="AJ813" s="16"/>
      <c r="AK813" s="17">
        <v>1</v>
      </c>
      <c r="AL813" s="17">
        <v>0</v>
      </c>
      <c r="AM813" s="17">
        <v>0</v>
      </c>
      <c r="AN813" s="17">
        <v>0</v>
      </c>
      <c r="AO813" s="17">
        <v>0</v>
      </c>
      <c r="AP813" s="17">
        <v>0</v>
      </c>
      <c r="AQ813" s="17">
        <v>0</v>
      </c>
      <c r="AR813" s="17">
        <v>0</v>
      </c>
      <c r="AS813" s="17">
        <v>0</v>
      </c>
      <c r="AT813" s="17">
        <v>0</v>
      </c>
      <c r="AU813" s="16">
        <v>100</v>
      </c>
      <c r="AV813" s="16">
        <v>100</v>
      </c>
      <c r="AW813" s="16">
        <v>0</v>
      </c>
      <c r="AX813" s="16">
        <v>0</v>
      </c>
      <c r="AY813" s="16">
        <v>0</v>
      </c>
      <c r="AZ813" s="16">
        <v>100</v>
      </c>
      <c r="BA813" s="16">
        <v>100</v>
      </c>
      <c r="BB813" s="16">
        <v>0</v>
      </c>
      <c r="BC813" s="16">
        <v>0</v>
      </c>
      <c r="BD813" s="16">
        <v>0</v>
      </c>
      <c r="BE813" s="16">
        <v>100</v>
      </c>
      <c r="BF813" s="16">
        <v>100</v>
      </c>
      <c r="BG813" s="16">
        <v>100</v>
      </c>
      <c r="BH813" s="16">
        <v>100</v>
      </c>
      <c r="BI813" s="16">
        <v>100</v>
      </c>
      <c r="BJ813" s="16">
        <v>0</v>
      </c>
      <c r="BK813" s="16">
        <v>80</v>
      </c>
      <c r="BL813" s="16">
        <v>20</v>
      </c>
      <c r="BM813" s="16">
        <v>100</v>
      </c>
      <c r="BN813" s="16">
        <v>2</v>
      </c>
      <c r="BO813" s="16" t="s">
        <v>96</v>
      </c>
      <c r="BP813" s="16" t="s">
        <v>97</v>
      </c>
      <c r="BQ813" s="5" t="s">
        <v>98</v>
      </c>
      <c r="BR813" s="14" t="s">
        <v>97</v>
      </c>
      <c r="BS813" s="14" t="s">
        <v>97</v>
      </c>
      <c r="BT813" s="14" t="s">
        <v>97</v>
      </c>
      <c r="BU813" s="14" t="s">
        <v>97</v>
      </c>
      <c r="BV813" s="14" t="s">
        <v>96</v>
      </c>
      <c r="BW813" s="16">
        <v>0.2</v>
      </c>
      <c r="BX813" s="16">
        <v>0.2</v>
      </c>
      <c r="BY813" s="16">
        <v>0.2</v>
      </c>
      <c r="BZ813" s="16">
        <v>0</v>
      </c>
      <c r="CA813" s="16">
        <v>5</v>
      </c>
      <c r="CB813" s="14" t="s">
        <v>98</v>
      </c>
      <c r="CC813" s="14" t="s">
        <v>98</v>
      </c>
      <c r="CD813" s="14" t="s">
        <v>98</v>
      </c>
      <c r="CE813" s="14" t="s">
        <v>98</v>
      </c>
      <c r="CF813" s="14" t="s">
        <v>96</v>
      </c>
      <c r="CG813" s="14" t="s">
        <v>96</v>
      </c>
      <c r="CH813" s="14" t="s">
        <v>96</v>
      </c>
      <c r="CI813" s="14" t="s">
        <v>97</v>
      </c>
      <c r="CJ813" s="16">
        <v>0</v>
      </c>
      <c r="CK813" s="16">
        <v>0</v>
      </c>
      <c r="CL813" s="16">
        <v>5</v>
      </c>
      <c r="CM813" s="16">
        <v>0</v>
      </c>
      <c r="CN813" s="16">
        <v>5</v>
      </c>
      <c r="CO813" s="16">
        <v>0</v>
      </c>
    </row>
    <row r="814" spans="1:93" x14ac:dyDescent="0.3">
      <c r="A814" s="13" t="s">
        <v>1003</v>
      </c>
      <c r="B814" s="13" t="s">
        <v>1114</v>
      </c>
      <c r="C814" s="13" t="s">
        <v>1149</v>
      </c>
      <c r="D814" s="13" t="s">
        <v>1150</v>
      </c>
      <c r="E814" s="14" t="s">
        <v>104</v>
      </c>
      <c r="F814" s="16">
        <v>300</v>
      </c>
      <c r="G814" s="5">
        <v>29</v>
      </c>
      <c r="H814" s="16">
        <v>0</v>
      </c>
      <c r="I814" s="16">
        <v>0</v>
      </c>
      <c r="J814" s="16">
        <v>0</v>
      </c>
      <c r="K814" s="16">
        <v>25</v>
      </c>
      <c r="L814" s="16">
        <v>1</v>
      </c>
      <c r="M814" s="16">
        <v>3</v>
      </c>
      <c r="N814" s="16">
        <v>0</v>
      </c>
      <c r="O814" s="16">
        <v>0</v>
      </c>
      <c r="P814" s="16">
        <v>0</v>
      </c>
      <c r="Q814" s="16">
        <v>0</v>
      </c>
      <c r="R814" s="16">
        <v>0</v>
      </c>
      <c r="S814" s="16">
        <v>274</v>
      </c>
      <c r="T814" s="16">
        <v>11</v>
      </c>
      <c r="U814" s="16">
        <v>15</v>
      </c>
      <c r="V814" s="16">
        <v>0</v>
      </c>
      <c r="W814" s="16">
        <v>0</v>
      </c>
      <c r="X814" s="16">
        <v>0</v>
      </c>
      <c r="Y814" s="16">
        <v>0</v>
      </c>
      <c r="Z814" s="14">
        <v>0</v>
      </c>
      <c r="AA814" s="14" t="s">
        <v>96</v>
      </c>
      <c r="AB814" s="14" t="s">
        <v>97</v>
      </c>
      <c r="AC814" s="14" t="s">
        <v>96</v>
      </c>
      <c r="AD814" s="15"/>
      <c r="AE814" s="19" t="s">
        <v>96</v>
      </c>
      <c r="AF814" s="15"/>
      <c r="AG814" s="15"/>
      <c r="AH814" s="15"/>
      <c r="AI814" s="15"/>
      <c r="AJ814" s="16">
        <v>1100</v>
      </c>
      <c r="AK814" s="17">
        <v>0.03</v>
      </c>
      <c r="AL814" s="17">
        <v>0.97</v>
      </c>
      <c r="AM814" s="17">
        <v>0</v>
      </c>
      <c r="AN814" s="17">
        <v>0</v>
      </c>
      <c r="AO814" s="17">
        <v>0</v>
      </c>
      <c r="AP814" s="17">
        <v>0</v>
      </c>
      <c r="AQ814" s="17">
        <v>0</v>
      </c>
      <c r="AR814" s="17">
        <v>0</v>
      </c>
      <c r="AS814" s="17">
        <v>0</v>
      </c>
      <c r="AT814" s="17">
        <v>0</v>
      </c>
      <c r="AU814" s="16">
        <v>0</v>
      </c>
      <c r="AV814" s="16">
        <v>0</v>
      </c>
      <c r="AW814" s="16">
        <v>0</v>
      </c>
      <c r="AX814" s="16">
        <v>100</v>
      </c>
      <c r="AY814" s="16">
        <v>0</v>
      </c>
      <c r="AZ814" s="16">
        <v>0</v>
      </c>
      <c r="BA814" s="16">
        <v>0</v>
      </c>
      <c r="BB814" s="16">
        <v>0</v>
      </c>
      <c r="BC814" s="16">
        <v>0</v>
      </c>
      <c r="BD814" s="16">
        <v>100</v>
      </c>
      <c r="BE814" s="16">
        <v>100</v>
      </c>
      <c r="BF814" s="16">
        <v>80</v>
      </c>
      <c r="BG814" s="16">
        <v>100</v>
      </c>
      <c r="BH814" s="16">
        <v>0</v>
      </c>
      <c r="BI814" s="16">
        <v>0</v>
      </c>
      <c r="BJ814" s="16">
        <v>0</v>
      </c>
      <c r="BK814" s="16">
        <v>0</v>
      </c>
      <c r="BL814" s="16">
        <v>100</v>
      </c>
      <c r="BM814" s="16">
        <v>0</v>
      </c>
      <c r="BN814" s="5" t="s">
        <v>98</v>
      </c>
      <c r="BO814" s="16" t="s">
        <v>97</v>
      </c>
      <c r="BP814" s="16" t="s">
        <v>96</v>
      </c>
      <c r="BQ814" s="16">
        <v>20</v>
      </c>
      <c r="BR814" s="14" t="s">
        <v>97</v>
      </c>
      <c r="BS814" s="14" t="s">
        <v>97</v>
      </c>
      <c r="BT814" s="14" t="s">
        <v>97</v>
      </c>
      <c r="BU814" s="14" t="s">
        <v>97</v>
      </c>
      <c r="BV814" s="14" t="s">
        <v>96</v>
      </c>
      <c r="BW814" s="16">
        <v>0.8</v>
      </c>
      <c r="BX814" s="16">
        <v>0.8</v>
      </c>
      <c r="BY814" s="16">
        <v>0.8</v>
      </c>
      <c r="BZ814" s="16">
        <v>0</v>
      </c>
      <c r="CA814" s="16">
        <v>6</v>
      </c>
      <c r="CB814" s="14" t="s">
        <v>98</v>
      </c>
      <c r="CC814" s="14" t="s">
        <v>98</v>
      </c>
      <c r="CD814" s="14" t="s">
        <v>98</v>
      </c>
      <c r="CE814" s="14" t="s">
        <v>98</v>
      </c>
      <c r="CF814" s="14" t="s">
        <v>96</v>
      </c>
      <c r="CG814" s="14" t="s">
        <v>96</v>
      </c>
      <c r="CH814" s="14" t="s">
        <v>96</v>
      </c>
      <c r="CI814" s="14" t="s">
        <v>97</v>
      </c>
      <c r="CJ814" s="16">
        <v>0</v>
      </c>
      <c r="CK814" s="16">
        <v>0</v>
      </c>
      <c r="CL814" s="16">
        <v>6</v>
      </c>
      <c r="CM814" s="16">
        <v>0</v>
      </c>
      <c r="CN814" s="16">
        <v>6</v>
      </c>
      <c r="CO814" s="16">
        <v>0</v>
      </c>
    </row>
    <row r="815" spans="1:93" x14ac:dyDescent="0.3">
      <c r="A815" s="13" t="s">
        <v>1003</v>
      </c>
      <c r="B815" s="13" t="s">
        <v>1114</v>
      </c>
      <c r="C815" s="13" t="s">
        <v>1151</v>
      </c>
      <c r="D815" s="13" t="s">
        <v>1152</v>
      </c>
      <c r="E815" s="14" t="s">
        <v>95</v>
      </c>
      <c r="F815" s="24">
        <v>230</v>
      </c>
      <c r="G815" s="5">
        <v>30</v>
      </c>
      <c r="H815" s="16">
        <v>0</v>
      </c>
      <c r="I815" s="16">
        <v>0</v>
      </c>
      <c r="J815" s="16">
        <v>20</v>
      </c>
      <c r="K815" s="16">
        <v>10</v>
      </c>
      <c r="L815" s="16">
        <v>0</v>
      </c>
      <c r="M815" s="16">
        <v>0</v>
      </c>
      <c r="N815" s="16">
        <v>0</v>
      </c>
      <c r="O815" s="16">
        <v>0</v>
      </c>
      <c r="P815" s="16">
        <v>0</v>
      </c>
      <c r="Q815" s="16">
        <v>0</v>
      </c>
      <c r="R815" s="16">
        <v>140</v>
      </c>
      <c r="S815" s="16">
        <v>90</v>
      </c>
      <c r="T815" s="16">
        <v>0</v>
      </c>
      <c r="U815" s="16">
        <v>0</v>
      </c>
      <c r="V815" s="16">
        <v>0</v>
      </c>
      <c r="W815" s="16">
        <v>0</v>
      </c>
      <c r="X815" s="16">
        <v>0</v>
      </c>
      <c r="Y815" s="16">
        <v>0</v>
      </c>
      <c r="Z815" s="16">
        <v>0</v>
      </c>
      <c r="AA815" s="14" t="s">
        <v>96</v>
      </c>
      <c r="AB815" s="14" t="s">
        <v>97</v>
      </c>
      <c r="AC815" s="15"/>
      <c r="AD815" s="15"/>
      <c r="AE815" s="15"/>
      <c r="AF815" s="15"/>
      <c r="AG815" s="15"/>
      <c r="AH815" s="15"/>
      <c r="AI815" s="14" t="s">
        <v>96</v>
      </c>
      <c r="AJ815" s="16"/>
      <c r="AK815" s="17">
        <v>0.2</v>
      </c>
      <c r="AL815" s="17">
        <v>0.8</v>
      </c>
      <c r="AM815" s="17">
        <v>0</v>
      </c>
      <c r="AN815" s="17">
        <v>0</v>
      </c>
      <c r="AO815" s="17">
        <v>0</v>
      </c>
      <c r="AP815" s="17">
        <v>0</v>
      </c>
      <c r="AQ815" s="17">
        <v>0</v>
      </c>
      <c r="AR815" s="17">
        <v>0</v>
      </c>
      <c r="AS815" s="17">
        <v>0</v>
      </c>
      <c r="AT815" s="17">
        <v>0</v>
      </c>
      <c r="AU815" s="16">
        <v>100</v>
      </c>
      <c r="AV815" s="16">
        <v>100</v>
      </c>
      <c r="AW815" s="16">
        <v>0</v>
      </c>
      <c r="AX815" s="16">
        <v>0</v>
      </c>
      <c r="AY815" s="16">
        <v>0</v>
      </c>
      <c r="AZ815" s="16">
        <v>100</v>
      </c>
      <c r="BA815" s="16">
        <v>0</v>
      </c>
      <c r="BB815" s="16">
        <v>30</v>
      </c>
      <c r="BC815" s="16">
        <v>0</v>
      </c>
      <c r="BD815" s="16">
        <v>70</v>
      </c>
      <c r="BE815" s="16">
        <v>100</v>
      </c>
      <c r="BF815" s="16">
        <v>90</v>
      </c>
      <c r="BG815" s="16">
        <v>100</v>
      </c>
      <c r="BH815" s="16">
        <v>100</v>
      </c>
      <c r="BI815" s="16">
        <v>0</v>
      </c>
      <c r="BJ815" s="16">
        <v>0</v>
      </c>
      <c r="BK815" s="16">
        <v>10</v>
      </c>
      <c r="BL815" s="16">
        <v>90</v>
      </c>
      <c r="BM815" s="16">
        <v>100</v>
      </c>
      <c r="BN815" s="16">
        <v>2</v>
      </c>
      <c r="BO815" s="16" t="s">
        <v>97</v>
      </c>
      <c r="BP815" s="16" t="s">
        <v>96</v>
      </c>
      <c r="BQ815" s="16">
        <v>4</v>
      </c>
      <c r="BR815" s="14" t="s">
        <v>96</v>
      </c>
      <c r="BS815" s="14" t="s">
        <v>97</v>
      </c>
      <c r="BT815" s="14" t="s">
        <v>97</v>
      </c>
      <c r="BU815" s="14" t="s">
        <v>97</v>
      </c>
      <c r="BV815" s="14" t="s">
        <v>97</v>
      </c>
      <c r="BW815" s="16">
        <v>0.7</v>
      </c>
      <c r="BX815" s="16">
        <v>0.7</v>
      </c>
      <c r="BY815" s="16">
        <v>0.7</v>
      </c>
      <c r="BZ815" s="16">
        <v>0</v>
      </c>
      <c r="CA815" s="16">
        <v>7</v>
      </c>
      <c r="CB815" s="14" t="s">
        <v>97</v>
      </c>
      <c r="CC815" s="14" t="s">
        <v>97</v>
      </c>
      <c r="CD815" s="14" t="s">
        <v>97</v>
      </c>
      <c r="CE815" s="14" t="s">
        <v>97</v>
      </c>
      <c r="CF815" s="14" t="s">
        <v>96</v>
      </c>
      <c r="CG815" s="14" t="s">
        <v>96</v>
      </c>
      <c r="CH815" s="14" t="s">
        <v>96</v>
      </c>
      <c r="CI815" s="15" t="s">
        <v>97</v>
      </c>
      <c r="CJ815" s="16">
        <v>7</v>
      </c>
      <c r="CK815" s="16">
        <v>7</v>
      </c>
      <c r="CL815" s="16">
        <v>7</v>
      </c>
      <c r="CM815" s="16">
        <v>0.4</v>
      </c>
      <c r="CN815" s="16">
        <v>0.5</v>
      </c>
      <c r="CO815" s="16">
        <v>0.2</v>
      </c>
    </row>
    <row r="816" spans="1:93" x14ac:dyDescent="0.3">
      <c r="A816" s="13" t="s">
        <v>1003</v>
      </c>
      <c r="B816" s="13" t="s">
        <v>1114</v>
      </c>
      <c r="C816" s="13" t="s">
        <v>1153</v>
      </c>
      <c r="D816" s="13" t="s">
        <v>1154</v>
      </c>
      <c r="E816" s="14" t="s">
        <v>95</v>
      </c>
      <c r="F816" s="16">
        <v>755</v>
      </c>
      <c r="G816" s="5">
        <v>89</v>
      </c>
      <c r="H816" s="16">
        <v>0</v>
      </c>
      <c r="I816" s="16">
        <v>0</v>
      </c>
      <c r="J816" s="16">
        <v>26</v>
      </c>
      <c r="K816" s="16">
        <v>51</v>
      </c>
      <c r="L816" s="16">
        <v>5</v>
      </c>
      <c r="M816" s="16">
        <v>4</v>
      </c>
      <c r="N816" s="16">
        <v>2</v>
      </c>
      <c r="O816" s="16">
        <v>1</v>
      </c>
      <c r="P816" s="16">
        <v>0</v>
      </c>
      <c r="Q816" s="16">
        <v>0</v>
      </c>
      <c r="R816" s="16">
        <v>206</v>
      </c>
      <c r="S816" s="16">
        <v>482</v>
      </c>
      <c r="T816" s="16">
        <v>32</v>
      </c>
      <c r="U816" s="16">
        <v>15</v>
      </c>
      <c r="V816" s="16">
        <v>11</v>
      </c>
      <c r="W816" s="16">
        <v>9</v>
      </c>
      <c r="X816" s="16">
        <v>0</v>
      </c>
      <c r="Y816" s="16">
        <v>0</v>
      </c>
      <c r="Z816" s="16">
        <v>0</v>
      </c>
      <c r="AA816" s="14" t="s">
        <v>96</v>
      </c>
      <c r="AB816" s="14" t="s">
        <v>97</v>
      </c>
      <c r="AC816" s="14" t="s">
        <v>96</v>
      </c>
      <c r="AD816" s="15"/>
      <c r="AE816" s="15"/>
      <c r="AF816" s="15"/>
      <c r="AG816" s="15"/>
      <c r="AH816" s="15"/>
      <c r="AI816" s="15"/>
      <c r="AJ816" s="16"/>
      <c r="AK816" s="17">
        <v>0.2</v>
      </c>
      <c r="AL816" s="17">
        <v>0.2</v>
      </c>
      <c r="AM816" s="17">
        <v>0.3</v>
      </c>
      <c r="AN816" s="17">
        <v>0.3</v>
      </c>
      <c r="AO816" s="17">
        <v>0</v>
      </c>
      <c r="AP816" s="17">
        <v>0</v>
      </c>
      <c r="AQ816" s="17">
        <v>0</v>
      </c>
      <c r="AR816" s="17">
        <v>0</v>
      </c>
      <c r="AS816" s="17">
        <v>0</v>
      </c>
      <c r="AT816" s="17">
        <v>0</v>
      </c>
      <c r="AU816" s="16">
        <v>100</v>
      </c>
      <c r="AV816" s="16">
        <v>100</v>
      </c>
      <c r="AW816" s="16">
        <v>0</v>
      </c>
      <c r="AX816" s="16">
        <v>0</v>
      </c>
      <c r="AY816" s="16">
        <v>0</v>
      </c>
      <c r="AZ816" s="16">
        <v>100</v>
      </c>
      <c r="BA816" s="16">
        <v>99</v>
      </c>
      <c r="BB816" s="16">
        <v>1</v>
      </c>
      <c r="BC816" s="16">
        <v>0</v>
      </c>
      <c r="BD816" s="16">
        <v>0</v>
      </c>
      <c r="BE816" s="16">
        <v>100</v>
      </c>
      <c r="BF816" s="16">
        <v>100</v>
      </c>
      <c r="BG816" s="16">
        <v>100</v>
      </c>
      <c r="BH816" s="16">
        <v>100</v>
      </c>
      <c r="BI816" s="16">
        <v>5</v>
      </c>
      <c r="BJ816" s="16">
        <v>0</v>
      </c>
      <c r="BK816" s="16">
        <v>0</v>
      </c>
      <c r="BL816" s="16">
        <v>100</v>
      </c>
      <c r="BM816" s="16">
        <v>100</v>
      </c>
      <c r="BN816" s="16">
        <v>2</v>
      </c>
      <c r="BO816" s="16" t="s">
        <v>96</v>
      </c>
      <c r="BP816" s="16" t="s">
        <v>97</v>
      </c>
      <c r="BQ816" s="5" t="s">
        <v>98</v>
      </c>
      <c r="BR816" s="14" t="s">
        <v>97</v>
      </c>
      <c r="BS816" s="14" t="s">
        <v>97</v>
      </c>
      <c r="BT816" s="14" t="s">
        <v>97</v>
      </c>
      <c r="BU816" s="14" t="s">
        <v>97</v>
      </c>
      <c r="BV816" s="14" t="s">
        <v>97</v>
      </c>
      <c r="BW816" s="16">
        <v>0</v>
      </c>
      <c r="BX816" s="16">
        <v>0</v>
      </c>
      <c r="BY816" s="16">
        <v>0</v>
      </c>
      <c r="BZ816" s="16">
        <v>0</v>
      </c>
      <c r="CA816" s="16">
        <v>15</v>
      </c>
      <c r="CB816" s="14" t="s">
        <v>98</v>
      </c>
      <c r="CC816" s="14" t="s">
        <v>98</v>
      </c>
      <c r="CD816" s="14" t="s">
        <v>98</v>
      </c>
      <c r="CE816" s="14" t="s">
        <v>96</v>
      </c>
      <c r="CF816" s="14" t="s">
        <v>96</v>
      </c>
      <c r="CG816" s="14" t="s">
        <v>97</v>
      </c>
      <c r="CH816" s="14" t="s">
        <v>97</v>
      </c>
      <c r="CI816" s="15" t="s">
        <v>97</v>
      </c>
      <c r="CJ816" s="16">
        <v>8</v>
      </c>
      <c r="CK816" s="16">
        <v>8</v>
      </c>
      <c r="CL816" s="16">
        <v>15</v>
      </c>
      <c r="CM816" s="16">
        <v>0</v>
      </c>
      <c r="CN816" s="16">
        <v>15</v>
      </c>
      <c r="CO816" s="16">
        <v>0</v>
      </c>
    </row>
    <row r="817" spans="1:403" x14ac:dyDescent="0.3">
      <c r="A817" s="13" t="s">
        <v>1003</v>
      </c>
      <c r="B817" s="13" t="s">
        <v>1114</v>
      </c>
      <c r="C817" s="13" t="s">
        <v>1155</v>
      </c>
      <c r="D817" s="13" t="s">
        <v>110</v>
      </c>
      <c r="E817" s="14" t="s">
        <v>95</v>
      </c>
      <c r="F817" s="16">
        <v>690</v>
      </c>
      <c r="G817" s="5">
        <v>61</v>
      </c>
      <c r="H817" s="16">
        <v>0</v>
      </c>
      <c r="I817" s="16">
        <v>0</v>
      </c>
      <c r="J817" s="16">
        <v>42</v>
      </c>
      <c r="K817" s="16">
        <v>9</v>
      </c>
      <c r="L817" s="16">
        <v>0</v>
      </c>
      <c r="M817" s="16">
        <v>1</v>
      </c>
      <c r="N817" s="16">
        <v>9</v>
      </c>
      <c r="O817" s="16">
        <v>0</v>
      </c>
      <c r="P817" s="16">
        <v>0</v>
      </c>
      <c r="Q817" s="16">
        <v>0</v>
      </c>
      <c r="R817" s="16">
        <v>613</v>
      </c>
      <c r="S817" s="16">
        <v>16</v>
      </c>
      <c r="T817" s="16">
        <v>0</v>
      </c>
      <c r="U817" s="16">
        <v>6</v>
      </c>
      <c r="V817" s="16">
        <v>55</v>
      </c>
      <c r="W817" s="16">
        <v>0</v>
      </c>
      <c r="X817" s="16">
        <v>0</v>
      </c>
      <c r="Y817" s="16">
        <v>0</v>
      </c>
      <c r="Z817" s="14">
        <v>0</v>
      </c>
      <c r="AA817" s="14" t="s">
        <v>96</v>
      </c>
      <c r="AB817" s="14" t="s">
        <v>97</v>
      </c>
      <c r="AC817" s="15"/>
      <c r="AD817" s="15"/>
      <c r="AE817" s="15"/>
      <c r="AF817" s="15"/>
      <c r="AG817" s="15"/>
      <c r="AH817" s="15"/>
      <c r="AI817" s="14" t="s">
        <v>96</v>
      </c>
      <c r="AJ817" s="16"/>
      <c r="AK817" s="17">
        <v>0</v>
      </c>
      <c r="AL817" s="17">
        <v>0.4</v>
      </c>
      <c r="AM817" s="17">
        <v>0.2</v>
      </c>
      <c r="AN817" s="17">
        <v>0.4</v>
      </c>
      <c r="AO817" s="17">
        <v>0</v>
      </c>
      <c r="AP817" s="17">
        <v>0</v>
      </c>
      <c r="AQ817" s="17">
        <v>0</v>
      </c>
      <c r="AR817" s="17">
        <v>0</v>
      </c>
      <c r="AS817" s="17">
        <v>0</v>
      </c>
      <c r="AT817" s="17">
        <v>0</v>
      </c>
      <c r="AU817" s="16">
        <v>100</v>
      </c>
      <c r="AV817" s="16">
        <v>80</v>
      </c>
      <c r="AW817" s="16">
        <v>10</v>
      </c>
      <c r="AX817" s="16">
        <v>10</v>
      </c>
      <c r="AY817" s="16">
        <v>0</v>
      </c>
      <c r="AZ817" s="16">
        <v>100</v>
      </c>
      <c r="BA817" s="16">
        <v>80</v>
      </c>
      <c r="BB817" s="16">
        <v>0</v>
      </c>
      <c r="BC817" s="16">
        <v>0</v>
      </c>
      <c r="BD817" s="16">
        <v>20</v>
      </c>
      <c r="BE817" s="16">
        <v>100</v>
      </c>
      <c r="BF817" s="16">
        <v>90</v>
      </c>
      <c r="BG817" s="16">
        <v>100</v>
      </c>
      <c r="BH817" s="16">
        <v>100</v>
      </c>
      <c r="BI817" s="16">
        <v>0</v>
      </c>
      <c r="BJ817" s="16">
        <v>0</v>
      </c>
      <c r="BK817" s="16">
        <v>20</v>
      </c>
      <c r="BL817" s="16">
        <v>80</v>
      </c>
      <c r="BM817" s="16">
        <v>100</v>
      </c>
      <c r="BN817" s="16">
        <v>2</v>
      </c>
      <c r="BO817" s="16" t="s">
        <v>97</v>
      </c>
      <c r="BP817" s="16" t="s">
        <v>96</v>
      </c>
      <c r="BQ817" s="16">
        <v>4</v>
      </c>
      <c r="BR817" s="14" t="s">
        <v>96</v>
      </c>
      <c r="BS817" s="14" t="s">
        <v>97</v>
      </c>
      <c r="BT817" s="14" t="s">
        <v>97</v>
      </c>
      <c r="BU817" s="14" t="s">
        <v>97</v>
      </c>
      <c r="BV817" s="14" t="s">
        <v>97</v>
      </c>
      <c r="BW817" s="16">
        <v>0</v>
      </c>
      <c r="BX817" s="16">
        <v>0.32</v>
      </c>
      <c r="BY817" s="16">
        <v>3.3</v>
      </c>
      <c r="BZ817" s="16">
        <v>3.3</v>
      </c>
      <c r="CA817" s="16">
        <v>15</v>
      </c>
      <c r="CB817" s="14" t="s">
        <v>98</v>
      </c>
      <c r="CC817" s="14" t="s">
        <v>98</v>
      </c>
      <c r="CD817" s="14" t="s">
        <v>96</v>
      </c>
      <c r="CE817" s="14" t="s">
        <v>96</v>
      </c>
      <c r="CF817" s="14" t="s">
        <v>96</v>
      </c>
      <c r="CG817" s="14" t="s">
        <v>96</v>
      </c>
      <c r="CH817" s="14" t="s">
        <v>97</v>
      </c>
      <c r="CI817" s="14" t="s">
        <v>97</v>
      </c>
      <c r="CJ817" s="16">
        <v>15.9</v>
      </c>
      <c r="CK817" s="16">
        <v>15.9</v>
      </c>
      <c r="CL817" s="16">
        <v>15.9</v>
      </c>
      <c r="CM817" s="16">
        <v>0.13</v>
      </c>
      <c r="CN817" s="16">
        <v>0.6</v>
      </c>
      <c r="CO817" s="16">
        <v>0</v>
      </c>
    </row>
    <row r="818" spans="1:403" x14ac:dyDescent="0.3">
      <c r="A818" s="13" t="s">
        <v>1003</v>
      </c>
      <c r="B818" s="13" t="s">
        <v>1156</v>
      </c>
      <c r="C818" s="13" t="s">
        <v>1157</v>
      </c>
      <c r="D818" s="13" t="s">
        <v>1158</v>
      </c>
      <c r="E818" s="14" t="s">
        <v>102</v>
      </c>
      <c r="F818" s="16">
        <v>56</v>
      </c>
      <c r="G818" s="5">
        <v>7</v>
      </c>
      <c r="H818" s="16">
        <v>0</v>
      </c>
      <c r="I818" s="16">
        <v>0</v>
      </c>
      <c r="J818" s="16">
        <v>1</v>
      </c>
      <c r="K818" s="16">
        <v>6</v>
      </c>
      <c r="L818" s="16">
        <v>0</v>
      </c>
      <c r="M818" s="16">
        <v>0</v>
      </c>
      <c r="N818" s="16">
        <v>0</v>
      </c>
      <c r="O818" s="16">
        <v>0</v>
      </c>
      <c r="P818" s="16">
        <v>0</v>
      </c>
      <c r="Q818" s="16">
        <v>0</v>
      </c>
      <c r="R818" s="16">
        <v>11</v>
      </c>
      <c r="S818" s="16">
        <v>45</v>
      </c>
      <c r="T818" s="16">
        <v>0</v>
      </c>
      <c r="U818" s="16">
        <v>0</v>
      </c>
      <c r="V818" s="16">
        <v>0</v>
      </c>
      <c r="W818" s="16">
        <v>0</v>
      </c>
      <c r="X818" s="16">
        <v>0</v>
      </c>
      <c r="Y818" s="16">
        <v>0</v>
      </c>
      <c r="Z818" s="16">
        <v>0</v>
      </c>
      <c r="AA818" s="14" t="s">
        <v>96</v>
      </c>
      <c r="AB818" s="14" t="s">
        <v>96</v>
      </c>
      <c r="AC818" s="15"/>
      <c r="AD818" s="15"/>
      <c r="AE818" s="15"/>
      <c r="AF818" s="15"/>
      <c r="AG818" s="15"/>
      <c r="AH818" s="15"/>
      <c r="AI818" s="14" t="s">
        <v>96</v>
      </c>
      <c r="AJ818" s="16"/>
      <c r="AK818" s="17">
        <v>0.9</v>
      </c>
      <c r="AL818" s="17">
        <v>0</v>
      </c>
      <c r="AM818" s="17">
        <v>0.1</v>
      </c>
      <c r="AN818" s="17">
        <v>0</v>
      </c>
      <c r="AO818" s="17">
        <v>0</v>
      </c>
      <c r="AP818" s="17">
        <v>0</v>
      </c>
      <c r="AQ818" s="17">
        <v>0</v>
      </c>
      <c r="AR818" s="17">
        <v>0</v>
      </c>
      <c r="AS818" s="17">
        <v>0</v>
      </c>
      <c r="AT818" s="17">
        <v>0</v>
      </c>
      <c r="AU818" s="16">
        <v>100</v>
      </c>
      <c r="AV818" s="16">
        <v>90</v>
      </c>
      <c r="AW818" s="16">
        <v>0</v>
      </c>
      <c r="AX818" s="16">
        <v>10</v>
      </c>
      <c r="AY818" s="16">
        <v>0</v>
      </c>
      <c r="AZ818" s="16">
        <v>0</v>
      </c>
      <c r="BA818" s="16">
        <v>0</v>
      </c>
      <c r="BB818" s="16">
        <v>0</v>
      </c>
      <c r="BC818" s="16">
        <v>0</v>
      </c>
      <c r="BD818" s="24">
        <v>100</v>
      </c>
      <c r="BE818" s="16">
        <v>100</v>
      </c>
      <c r="BF818" s="16">
        <v>100</v>
      </c>
      <c r="BG818" s="16">
        <v>0</v>
      </c>
      <c r="BH818" s="16">
        <v>0</v>
      </c>
      <c r="BI818" s="16">
        <v>0</v>
      </c>
      <c r="BJ818" s="16">
        <v>0</v>
      </c>
      <c r="BK818" s="16">
        <v>0</v>
      </c>
      <c r="BL818" s="16">
        <v>100</v>
      </c>
      <c r="BM818" s="16">
        <v>100</v>
      </c>
      <c r="BN818" s="16">
        <v>2</v>
      </c>
      <c r="BO818" s="16" t="s">
        <v>97</v>
      </c>
      <c r="BP818" s="16" t="s">
        <v>97</v>
      </c>
      <c r="BQ818" s="5" t="s">
        <v>98</v>
      </c>
      <c r="BR818" s="14" t="s">
        <v>96</v>
      </c>
      <c r="BS818" s="14" t="s">
        <v>97</v>
      </c>
      <c r="BT818" s="14" t="s">
        <v>97</v>
      </c>
      <c r="BU818" s="14" t="s">
        <v>97</v>
      </c>
      <c r="BV818" s="14" t="s">
        <v>97</v>
      </c>
      <c r="BW818" s="16">
        <v>1</v>
      </c>
      <c r="BX818" s="16">
        <v>1</v>
      </c>
      <c r="BY818" s="16">
        <v>10</v>
      </c>
      <c r="BZ818" s="16">
        <v>12</v>
      </c>
      <c r="CA818" s="16">
        <v>12</v>
      </c>
      <c r="CB818" s="14" t="s">
        <v>98</v>
      </c>
      <c r="CC818" s="14" t="s">
        <v>98</v>
      </c>
      <c r="CD818" s="14" t="s">
        <v>96</v>
      </c>
      <c r="CE818" s="14" t="s">
        <v>96</v>
      </c>
      <c r="CF818" s="14" t="s">
        <v>96</v>
      </c>
      <c r="CG818" s="14" t="s">
        <v>97</v>
      </c>
      <c r="CH818" s="14" t="s">
        <v>97</v>
      </c>
      <c r="CI818" s="14" t="s">
        <v>97</v>
      </c>
      <c r="CJ818" s="16">
        <v>10</v>
      </c>
      <c r="CK818" s="16">
        <v>10</v>
      </c>
      <c r="CL818" s="16">
        <v>8</v>
      </c>
      <c r="CM818" s="16">
        <v>0</v>
      </c>
      <c r="CN818" s="16">
        <v>12</v>
      </c>
      <c r="CO818" s="16">
        <v>1</v>
      </c>
    </row>
    <row r="819" spans="1:403" x14ac:dyDescent="0.3">
      <c r="A819" s="13" t="s">
        <v>1003</v>
      </c>
      <c r="B819" s="13" t="s">
        <v>1156</v>
      </c>
      <c r="C819" s="13" t="s">
        <v>1157</v>
      </c>
      <c r="D819" s="13" t="s">
        <v>110</v>
      </c>
      <c r="E819" s="14" t="s">
        <v>95</v>
      </c>
      <c r="F819" s="16">
        <v>149</v>
      </c>
      <c r="G819" s="5">
        <v>29</v>
      </c>
      <c r="H819" s="16">
        <v>0</v>
      </c>
      <c r="I819" s="16">
        <v>0</v>
      </c>
      <c r="J819" s="16">
        <v>16</v>
      </c>
      <c r="K819" s="16">
        <v>13</v>
      </c>
      <c r="L819" s="16">
        <v>0</v>
      </c>
      <c r="M819" s="16">
        <v>0</v>
      </c>
      <c r="N819" s="16">
        <v>0</v>
      </c>
      <c r="O819" s="16">
        <v>0</v>
      </c>
      <c r="P819" s="16">
        <v>0</v>
      </c>
      <c r="Q819" s="16">
        <v>0</v>
      </c>
      <c r="R819" s="16">
        <v>91</v>
      </c>
      <c r="S819" s="16">
        <v>58</v>
      </c>
      <c r="T819" s="16">
        <v>0</v>
      </c>
      <c r="U819" s="16">
        <v>0</v>
      </c>
      <c r="V819" s="16">
        <v>0</v>
      </c>
      <c r="W819" s="16">
        <v>0</v>
      </c>
      <c r="X819" s="16">
        <v>0</v>
      </c>
      <c r="Y819" s="16">
        <v>0</v>
      </c>
      <c r="Z819" s="16">
        <v>0</v>
      </c>
      <c r="AA819" s="14" t="s">
        <v>96</v>
      </c>
      <c r="AB819" s="14" t="s">
        <v>96</v>
      </c>
      <c r="AC819" s="15"/>
      <c r="AD819" s="15"/>
      <c r="AE819" s="19" t="s">
        <v>96</v>
      </c>
      <c r="AF819" s="15"/>
      <c r="AG819" s="15"/>
      <c r="AH819" s="15"/>
      <c r="AI819" s="15"/>
      <c r="AJ819" s="16"/>
      <c r="AK819" s="17">
        <v>0.9</v>
      </c>
      <c r="AL819" s="17">
        <v>0</v>
      </c>
      <c r="AM819" s="17">
        <v>0.05</v>
      </c>
      <c r="AN819" s="17">
        <v>0</v>
      </c>
      <c r="AO819" s="17">
        <v>0</v>
      </c>
      <c r="AP819" s="17">
        <v>0</v>
      </c>
      <c r="AQ819" s="17">
        <v>0.05</v>
      </c>
      <c r="AR819" s="17">
        <v>0</v>
      </c>
      <c r="AS819" s="17">
        <v>0</v>
      </c>
      <c r="AT819" s="17">
        <v>0</v>
      </c>
      <c r="AU819" s="16">
        <v>100</v>
      </c>
      <c r="AV819" s="16">
        <v>50</v>
      </c>
      <c r="AW819" s="16">
        <v>0</v>
      </c>
      <c r="AX819" s="16">
        <v>50</v>
      </c>
      <c r="AY819" s="16">
        <v>0</v>
      </c>
      <c r="AZ819" s="16">
        <v>0</v>
      </c>
      <c r="BA819" s="16">
        <v>0</v>
      </c>
      <c r="BB819" s="16">
        <v>0</v>
      </c>
      <c r="BC819" s="16">
        <v>0</v>
      </c>
      <c r="BD819" s="24">
        <v>100</v>
      </c>
      <c r="BE819" s="16">
        <v>100</v>
      </c>
      <c r="BF819" s="16">
        <v>100</v>
      </c>
      <c r="BG819" s="16">
        <v>40</v>
      </c>
      <c r="BH819" s="16">
        <v>0</v>
      </c>
      <c r="BI819" s="16">
        <v>0</v>
      </c>
      <c r="BJ819" s="16">
        <v>0</v>
      </c>
      <c r="BK819" s="16">
        <v>0</v>
      </c>
      <c r="BL819" s="16">
        <v>100</v>
      </c>
      <c r="BM819" s="16">
        <v>100</v>
      </c>
      <c r="BN819" s="16">
        <v>2</v>
      </c>
      <c r="BO819" s="16" t="s">
        <v>97</v>
      </c>
      <c r="BP819" s="16" t="s">
        <v>96</v>
      </c>
      <c r="BQ819" s="16">
        <v>2</v>
      </c>
      <c r="BR819" s="14" t="s">
        <v>96</v>
      </c>
      <c r="BS819" s="14" t="s">
        <v>97</v>
      </c>
      <c r="BT819" s="14" t="s">
        <v>97</v>
      </c>
      <c r="BU819" s="14" t="s">
        <v>97</v>
      </c>
      <c r="BV819" s="14" t="s">
        <v>97</v>
      </c>
      <c r="BW819" s="16">
        <v>1</v>
      </c>
      <c r="BX819" s="16">
        <v>1</v>
      </c>
      <c r="BY819" s="16">
        <v>10</v>
      </c>
      <c r="BZ819" s="16">
        <v>12</v>
      </c>
      <c r="CA819" s="16">
        <v>12</v>
      </c>
      <c r="CB819" s="14" t="s">
        <v>98</v>
      </c>
      <c r="CC819" s="14" t="s">
        <v>98</v>
      </c>
      <c r="CD819" s="14" t="s">
        <v>96</v>
      </c>
      <c r="CE819" s="14" t="s">
        <v>96</v>
      </c>
      <c r="CF819" s="14" t="s">
        <v>96</v>
      </c>
      <c r="CG819" s="14" t="s">
        <v>97</v>
      </c>
      <c r="CH819" s="14" t="s">
        <v>97</v>
      </c>
      <c r="CI819" s="14" t="s">
        <v>97</v>
      </c>
      <c r="CJ819" s="16">
        <v>10</v>
      </c>
      <c r="CK819" s="16">
        <v>10</v>
      </c>
      <c r="CL819" s="16">
        <v>8</v>
      </c>
      <c r="CM819" s="16">
        <v>0</v>
      </c>
      <c r="CN819" s="16">
        <v>12</v>
      </c>
      <c r="CO819" s="16">
        <v>1</v>
      </c>
    </row>
    <row r="820" spans="1:403" x14ac:dyDescent="0.3">
      <c r="A820" s="13" t="s">
        <v>1003</v>
      </c>
      <c r="B820" s="13" t="s">
        <v>1156</v>
      </c>
      <c r="C820" s="13" t="s">
        <v>1159</v>
      </c>
      <c r="D820" s="13" t="s">
        <v>1159</v>
      </c>
      <c r="E820" s="14" t="s">
        <v>104</v>
      </c>
      <c r="F820" s="24">
        <v>53</v>
      </c>
      <c r="G820" s="5">
        <v>8</v>
      </c>
      <c r="H820" s="16">
        <v>0</v>
      </c>
      <c r="I820" s="16">
        <v>0</v>
      </c>
      <c r="J820" s="16">
        <v>4</v>
      </c>
      <c r="K820" s="16">
        <v>0</v>
      </c>
      <c r="L820" s="16">
        <v>0</v>
      </c>
      <c r="M820" s="16">
        <v>0</v>
      </c>
      <c r="N820" s="16">
        <v>4</v>
      </c>
      <c r="O820" s="16">
        <v>0</v>
      </c>
      <c r="P820" s="16">
        <v>0</v>
      </c>
      <c r="Q820" s="16">
        <v>0</v>
      </c>
      <c r="R820" s="16">
        <v>17</v>
      </c>
      <c r="S820" s="16">
        <v>0</v>
      </c>
      <c r="T820" s="16">
        <v>0</v>
      </c>
      <c r="U820" s="16">
        <v>0</v>
      </c>
      <c r="V820" s="16">
        <v>36</v>
      </c>
      <c r="W820" s="16">
        <v>0</v>
      </c>
      <c r="X820" s="16">
        <v>0</v>
      </c>
      <c r="Y820" s="16">
        <v>0</v>
      </c>
      <c r="Z820" s="16">
        <v>0</v>
      </c>
      <c r="AA820" s="14" t="s">
        <v>96</v>
      </c>
      <c r="AB820" s="14" t="s">
        <v>96</v>
      </c>
      <c r="AC820" s="14" t="s">
        <v>96</v>
      </c>
      <c r="AD820" s="15"/>
      <c r="AE820" s="15"/>
      <c r="AF820" s="15"/>
      <c r="AG820" s="15"/>
      <c r="AH820" s="15"/>
      <c r="AI820" s="15"/>
      <c r="AJ820" s="16">
        <v>150</v>
      </c>
      <c r="AK820" s="17">
        <v>0.2</v>
      </c>
      <c r="AL820" s="17">
        <v>0</v>
      </c>
      <c r="AM820" s="17">
        <v>0.2</v>
      </c>
      <c r="AN820" s="17">
        <v>0.1</v>
      </c>
      <c r="AO820" s="17">
        <v>0</v>
      </c>
      <c r="AP820" s="17">
        <v>0.5</v>
      </c>
      <c r="AQ820" s="17">
        <v>0</v>
      </c>
      <c r="AR820" s="17">
        <v>0</v>
      </c>
      <c r="AS820" s="17">
        <v>0</v>
      </c>
      <c r="AT820" s="17">
        <v>0</v>
      </c>
      <c r="AU820" s="16">
        <v>0</v>
      </c>
      <c r="AV820" s="16">
        <v>0</v>
      </c>
      <c r="AW820" s="16">
        <v>75</v>
      </c>
      <c r="AX820" s="16">
        <v>0</v>
      </c>
      <c r="AY820" s="16">
        <v>25</v>
      </c>
      <c r="AZ820" s="16">
        <v>0</v>
      </c>
      <c r="BA820" s="16">
        <v>0</v>
      </c>
      <c r="BB820" s="16">
        <v>80</v>
      </c>
      <c r="BC820" s="16">
        <v>0</v>
      </c>
      <c r="BD820" s="16">
        <v>20</v>
      </c>
      <c r="BE820" s="16">
        <v>100</v>
      </c>
      <c r="BF820" s="16">
        <v>75</v>
      </c>
      <c r="BG820" s="16">
        <v>100</v>
      </c>
      <c r="BH820" s="16">
        <v>100</v>
      </c>
      <c r="BI820" s="16">
        <v>0</v>
      </c>
      <c r="BJ820" s="16">
        <v>0</v>
      </c>
      <c r="BK820" s="16">
        <v>0</v>
      </c>
      <c r="BL820" s="16">
        <v>100</v>
      </c>
      <c r="BM820" s="16">
        <v>25</v>
      </c>
      <c r="BN820" s="16">
        <v>2</v>
      </c>
      <c r="BO820" s="16" t="s">
        <v>97</v>
      </c>
      <c r="BP820" s="16" t="s">
        <v>96</v>
      </c>
      <c r="BQ820" s="16">
        <v>2</v>
      </c>
      <c r="BR820" s="14" t="s">
        <v>97</v>
      </c>
      <c r="BS820" s="14" t="s">
        <v>97</v>
      </c>
      <c r="BT820" s="14" t="s">
        <v>97</v>
      </c>
      <c r="BU820" s="14" t="s">
        <v>96</v>
      </c>
      <c r="BV820" s="14" t="s">
        <v>96</v>
      </c>
      <c r="BW820" s="16">
        <v>1</v>
      </c>
      <c r="BX820" s="16">
        <v>1.5</v>
      </c>
      <c r="BY820" s="16">
        <v>13</v>
      </c>
      <c r="BZ820" s="16">
        <v>13</v>
      </c>
      <c r="CA820" s="16">
        <v>13</v>
      </c>
      <c r="CB820" s="14" t="s">
        <v>96</v>
      </c>
      <c r="CC820" s="14" t="s">
        <v>96</v>
      </c>
      <c r="CD820" s="14" t="s">
        <v>96</v>
      </c>
      <c r="CE820" s="14" t="s">
        <v>96</v>
      </c>
      <c r="CF820" s="14" t="s">
        <v>96</v>
      </c>
      <c r="CG820" s="14" t="s">
        <v>96</v>
      </c>
      <c r="CH820" s="14" t="s">
        <v>97</v>
      </c>
      <c r="CI820" s="15" t="s">
        <v>97</v>
      </c>
      <c r="CJ820" s="16">
        <v>1</v>
      </c>
      <c r="CK820" s="16">
        <v>1</v>
      </c>
      <c r="CL820" s="16">
        <v>13</v>
      </c>
      <c r="CM820" s="16">
        <v>1</v>
      </c>
      <c r="CN820" s="16">
        <v>13</v>
      </c>
      <c r="CO820" s="16">
        <v>1</v>
      </c>
    </row>
    <row r="821" spans="1:403" x14ac:dyDescent="0.3">
      <c r="A821" s="13" t="s">
        <v>1003</v>
      </c>
      <c r="B821" s="13" t="s">
        <v>1156</v>
      </c>
      <c r="C821" s="13" t="s">
        <v>1160</v>
      </c>
      <c r="D821" s="13" t="s">
        <v>588</v>
      </c>
      <c r="E821" s="14" t="s">
        <v>95</v>
      </c>
      <c r="F821" s="16">
        <v>307</v>
      </c>
      <c r="G821" s="5">
        <v>47</v>
      </c>
      <c r="H821" s="16">
        <v>13</v>
      </c>
      <c r="I821" s="16">
        <v>47</v>
      </c>
      <c r="J821" s="16">
        <v>0</v>
      </c>
      <c r="K821" s="16">
        <v>0</v>
      </c>
      <c r="L821" s="16">
        <v>0</v>
      </c>
      <c r="M821" s="16">
        <v>0</v>
      </c>
      <c r="N821" s="16">
        <v>0</v>
      </c>
      <c r="O821" s="16">
        <v>0</v>
      </c>
      <c r="P821" s="16">
        <v>0</v>
      </c>
      <c r="Q821" s="16">
        <v>307</v>
      </c>
      <c r="R821" s="16">
        <v>0</v>
      </c>
      <c r="S821" s="16">
        <v>0</v>
      </c>
      <c r="T821" s="16">
        <v>0</v>
      </c>
      <c r="U821" s="16">
        <v>0</v>
      </c>
      <c r="V821" s="16">
        <v>0</v>
      </c>
      <c r="W821" s="16">
        <v>0</v>
      </c>
      <c r="X821" s="16">
        <v>0</v>
      </c>
      <c r="Y821" s="16">
        <v>47</v>
      </c>
      <c r="Z821" s="16">
        <v>307</v>
      </c>
      <c r="AA821" s="14" t="s">
        <v>96</v>
      </c>
      <c r="AB821" s="14" t="s">
        <v>97</v>
      </c>
      <c r="AC821" s="15"/>
      <c r="AD821" s="15"/>
      <c r="AE821" s="15"/>
      <c r="AF821" s="15"/>
      <c r="AG821" s="15"/>
      <c r="AH821" s="15"/>
      <c r="AI821" s="14" t="s">
        <v>96</v>
      </c>
      <c r="AJ821" s="16"/>
      <c r="AK821" s="17">
        <v>0</v>
      </c>
      <c r="AL821" s="17">
        <v>1</v>
      </c>
      <c r="AM821" s="17">
        <v>0</v>
      </c>
      <c r="AN821" s="17">
        <v>0</v>
      </c>
      <c r="AO821" s="17">
        <v>0</v>
      </c>
      <c r="AP821" s="17">
        <v>0</v>
      </c>
      <c r="AQ821" s="17">
        <v>0</v>
      </c>
      <c r="AR821" s="17">
        <v>0</v>
      </c>
      <c r="AS821" s="17">
        <v>0</v>
      </c>
      <c r="AT821" s="17">
        <v>0</v>
      </c>
      <c r="AU821" s="16">
        <v>0</v>
      </c>
      <c r="AV821" s="16">
        <v>0</v>
      </c>
      <c r="AW821" s="16">
        <v>100</v>
      </c>
      <c r="AX821" s="16">
        <v>0</v>
      </c>
      <c r="AY821" s="16">
        <v>0</v>
      </c>
      <c r="AZ821" s="16">
        <v>0</v>
      </c>
      <c r="BA821" s="16">
        <v>0</v>
      </c>
      <c r="BB821" s="16">
        <v>20</v>
      </c>
      <c r="BC821" s="16">
        <v>0</v>
      </c>
      <c r="BD821" s="16">
        <v>80</v>
      </c>
      <c r="BE821" s="16">
        <v>100</v>
      </c>
      <c r="BF821" s="16">
        <v>100</v>
      </c>
      <c r="BG821" s="16">
        <v>100</v>
      </c>
      <c r="BH821" s="16">
        <v>0</v>
      </c>
      <c r="BI821" s="16">
        <v>0</v>
      </c>
      <c r="BJ821" s="16">
        <v>0</v>
      </c>
      <c r="BK821" s="16">
        <v>0</v>
      </c>
      <c r="BL821" s="16">
        <v>100</v>
      </c>
      <c r="BM821" s="16">
        <v>100</v>
      </c>
      <c r="BN821" s="16">
        <v>2</v>
      </c>
      <c r="BO821" s="16" t="s">
        <v>97</v>
      </c>
      <c r="BP821" s="16" t="s">
        <v>96</v>
      </c>
      <c r="BQ821" s="16">
        <v>10</v>
      </c>
      <c r="BR821" s="14" t="s">
        <v>96</v>
      </c>
      <c r="BS821" s="14" t="s">
        <v>97</v>
      </c>
      <c r="BT821" s="14" t="s">
        <v>97</v>
      </c>
      <c r="BU821" s="14" t="s">
        <v>97</v>
      </c>
      <c r="BV821" s="14" t="s">
        <v>97</v>
      </c>
      <c r="BW821" s="6">
        <v>7</v>
      </c>
      <c r="BX821" s="16">
        <v>0</v>
      </c>
      <c r="BY821" s="16">
        <v>0</v>
      </c>
      <c r="BZ821" s="6">
        <v>7</v>
      </c>
      <c r="CA821" s="6">
        <v>29</v>
      </c>
      <c r="CB821" s="14" t="s">
        <v>96</v>
      </c>
      <c r="CC821" s="14" t="s">
        <v>96</v>
      </c>
      <c r="CD821" s="14" t="s">
        <v>98</v>
      </c>
      <c r="CE821" s="14" t="s">
        <v>96</v>
      </c>
      <c r="CF821" s="14" t="s">
        <v>98</v>
      </c>
      <c r="CG821" s="15" t="s">
        <v>97</v>
      </c>
      <c r="CH821" s="14" t="s">
        <v>97</v>
      </c>
      <c r="CI821" s="15" t="s">
        <v>97</v>
      </c>
      <c r="CJ821" s="16">
        <v>15</v>
      </c>
      <c r="CK821" s="16">
        <v>32</v>
      </c>
      <c r="CL821" s="16">
        <v>32</v>
      </c>
      <c r="CM821" s="16">
        <v>0</v>
      </c>
      <c r="CN821" s="16">
        <v>32</v>
      </c>
      <c r="CO821" s="16">
        <v>0</v>
      </c>
    </row>
    <row r="822" spans="1:403" x14ac:dyDescent="0.3">
      <c r="A822" s="13" t="s">
        <v>1003</v>
      </c>
      <c r="B822" s="13" t="s">
        <v>1156</v>
      </c>
      <c r="C822" s="13" t="s">
        <v>1160</v>
      </c>
      <c r="D822" s="13" t="s">
        <v>1161</v>
      </c>
      <c r="E822" s="14" t="s">
        <v>95</v>
      </c>
      <c r="F822" s="16">
        <v>225</v>
      </c>
      <c r="G822" s="5">
        <v>25</v>
      </c>
      <c r="H822" s="16">
        <v>0</v>
      </c>
      <c r="I822" s="16">
        <v>0</v>
      </c>
      <c r="J822" s="16">
        <v>22</v>
      </c>
      <c r="K822" s="16">
        <v>2</v>
      </c>
      <c r="L822" s="16">
        <v>0</v>
      </c>
      <c r="M822" s="16">
        <v>0</v>
      </c>
      <c r="N822" s="16">
        <v>1</v>
      </c>
      <c r="O822" s="16">
        <v>0</v>
      </c>
      <c r="P822" s="16">
        <v>0</v>
      </c>
      <c r="Q822" s="16">
        <v>0</v>
      </c>
      <c r="R822" s="16">
        <v>220</v>
      </c>
      <c r="S822" s="16">
        <v>0</v>
      </c>
      <c r="T822" s="16">
        <v>0</v>
      </c>
      <c r="U822" s="16">
        <v>0</v>
      </c>
      <c r="V822" s="16">
        <v>5</v>
      </c>
      <c r="W822" s="16">
        <v>0</v>
      </c>
      <c r="X822" s="16">
        <v>0</v>
      </c>
      <c r="Y822" s="16">
        <v>0</v>
      </c>
      <c r="Z822" s="14">
        <v>0</v>
      </c>
      <c r="AA822" s="14" t="s">
        <v>96</v>
      </c>
      <c r="AB822" s="14" t="s">
        <v>97</v>
      </c>
      <c r="AC822" s="15"/>
      <c r="AD822" s="15"/>
      <c r="AE822" s="15"/>
      <c r="AF822" s="15"/>
      <c r="AG822" s="15"/>
      <c r="AH822" s="15"/>
      <c r="AI822" s="14" t="s">
        <v>96</v>
      </c>
      <c r="AJ822" s="16"/>
      <c r="AK822" s="17">
        <v>0.4</v>
      </c>
      <c r="AL822" s="17">
        <v>0</v>
      </c>
      <c r="AM822" s="17">
        <v>0</v>
      </c>
      <c r="AN822" s="17">
        <v>0.6</v>
      </c>
      <c r="AO822" s="17">
        <v>0</v>
      </c>
      <c r="AP822" s="17">
        <v>0</v>
      </c>
      <c r="AQ822" s="17">
        <v>0</v>
      </c>
      <c r="AR822" s="17">
        <v>0</v>
      </c>
      <c r="AS822" s="17">
        <v>0</v>
      </c>
      <c r="AT822" s="17">
        <v>0</v>
      </c>
      <c r="AU822" s="16">
        <v>0</v>
      </c>
      <c r="AV822" s="16">
        <v>0</v>
      </c>
      <c r="AW822" s="16">
        <v>0</v>
      </c>
      <c r="AX822" s="16">
        <v>0</v>
      </c>
      <c r="AY822" s="16">
        <v>100</v>
      </c>
      <c r="AZ822" s="16">
        <v>0</v>
      </c>
      <c r="BA822" s="16">
        <v>0</v>
      </c>
      <c r="BB822" s="16">
        <v>0</v>
      </c>
      <c r="BC822" s="16">
        <v>0</v>
      </c>
      <c r="BD822" s="16">
        <v>100</v>
      </c>
      <c r="BE822" s="16">
        <v>100</v>
      </c>
      <c r="BF822" s="16">
        <v>100</v>
      </c>
      <c r="BG822" s="16">
        <v>100</v>
      </c>
      <c r="BH822" s="16">
        <v>0</v>
      </c>
      <c r="BI822" s="16">
        <v>0</v>
      </c>
      <c r="BJ822" s="16">
        <v>0</v>
      </c>
      <c r="BK822" s="16">
        <v>0</v>
      </c>
      <c r="BL822" s="16">
        <v>100</v>
      </c>
      <c r="BM822" s="16">
        <v>100</v>
      </c>
      <c r="BN822" s="16">
        <v>2</v>
      </c>
      <c r="BO822" s="16" t="s">
        <v>97</v>
      </c>
      <c r="BP822" s="16" t="s">
        <v>96</v>
      </c>
      <c r="BQ822" s="16">
        <v>10</v>
      </c>
      <c r="BR822" s="14" t="s">
        <v>96</v>
      </c>
      <c r="BS822" s="14" t="s">
        <v>97</v>
      </c>
      <c r="BT822" s="14" t="s">
        <v>97</v>
      </c>
      <c r="BU822" s="14" t="s">
        <v>96</v>
      </c>
      <c r="BV822" s="14" t="s">
        <v>96</v>
      </c>
      <c r="BW822" s="6">
        <v>7</v>
      </c>
      <c r="BX822" s="16">
        <v>0</v>
      </c>
      <c r="BY822" s="16">
        <v>0</v>
      </c>
      <c r="BZ822" s="6">
        <v>7</v>
      </c>
      <c r="CA822" s="6">
        <v>29</v>
      </c>
      <c r="CB822" s="14" t="s">
        <v>96</v>
      </c>
      <c r="CC822" s="14" t="s">
        <v>96</v>
      </c>
      <c r="CD822" s="14" t="s">
        <v>98</v>
      </c>
      <c r="CE822" s="14" t="s">
        <v>96</v>
      </c>
      <c r="CF822" s="14" t="s">
        <v>98</v>
      </c>
      <c r="CG822" s="15" t="s">
        <v>97</v>
      </c>
      <c r="CH822" s="14" t="s">
        <v>97</v>
      </c>
      <c r="CI822" s="15" t="s">
        <v>97</v>
      </c>
      <c r="CJ822" s="16">
        <v>15</v>
      </c>
      <c r="CK822" s="16">
        <v>32</v>
      </c>
      <c r="CL822" s="16">
        <v>32</v>
      </c>
      <c r="CM822" s="16">
        <v>0</v>
      </c>
      <c r="CN822" s="16">
        <v>32</v>
      </c>
      <c r="CO822" s="16">
        <v>0</v>
      </c>
    </row>
    <row r="823" spans="1:403" x14ac:dyDescent="0.3">
      <c r="A823" s="13" t="s">
        <v>1003</v>
      </c>
      <c r="B823" s="13" t="s">
        <v>1156</v>
      </c>
      <c r="C823" s="13" t="s">
        <v>1162</v>
      </c>
      <c r="D823" s="13" t="s">
        <v>1163</v>
      </c>
      <c r="E823" s="14" t="s">
        <v>95</v>
      </c>
      <c r="F823" s="16">
        <v>394</v>
      </c>
      <c r="G823" s="5">
        <v>44</v>
      </c>
      <c r="H823" s="16">
        <v>0</v>
      </c>
      <c r="I823" s="16">
        <v>0</v>
      </c>
      <c r="J823" s="16">
        <v>34</v>
      </c>
      <c r="K823" s="16">
        <v>10</v>
      </c>
      <c r="L823" s="16">
        <v>0</v>
      </c>
      <c r="M823" s="16">
        <v>0</v>
      </c>
      <c r="N823" s="16">
        <v>0</v>
      </c>
      <c r="O823" s="16">
        <v>0</v>
      </c>
      <c r="P823" s="16">
        <v>0</v>
      </c>
      <c r="Q823" s="16">
        <v>0</v>
      </c>
      <c r="R823" s="16">
        <v>370</v>
      </c>
      <c r="S823" s="16">
        <v>24</v>
      </c>
      <c r="T823" s="16">
        <v>0</v>
      </c>
      <c r="U823" s="16">
        <v>0</v>
      </c>
      <c r="V823" s="16">
        <v>0</v>
      </c>
      <c r="W823" s="16">
        <v>0</v>
      </c>
      <c r="X823" s="16">
        <v>0</v>
      </c>
      <c r="Y823" s="16">
        <v>0</v>
      </c>
      <c r="Z823" s="14">
        <v>0</v>
      </c>
      <c r="AA823" s="14" t="s">
        <v>96</v>
      </c>
      <c r="AB823" s="14" t="s">
        <v>97</v>
      </c>
      <c r="AC823" s="15"/>
      <c r="AD823" s="15"/>
      <c r="AE823" s="15"/>
      <c r="AF823" s="15"/>
      <c r="AG823" s="15"/>
      <c r="AH823" s="15"/>
      <c r="AI823" s="14" t="s">
        <v>96</v>
      </c>
      <c r="AJ823" s="16"/>
      <c r="AK823" s="17">
        <v>0.8</v>
      </c>
      <c r="AL823" s="17">
        <v>0</v>
      </c>
      <c r="AM823" s="17">
        <v>0.1</v>
      </c>
      <c r="AN823" s="17">
        <v>0</v>
      </c>
      <c r="AO823" s="17">
        <v>0.04</v>
      </c>
      <c r="AP823" s="17">
        <v>0.04</v>
      </c>
      <c r="AQ823" s="17">
        <v>0.02</v>
      </c>
      <c r="AR823" s="17">
        <v>0</v>
      </c>
      <c r="AS823" s="17">
        <v>0</v>
      </c>
      <c r="AT823" s="17">
        <v>0</v>
      </c>
      <c r="AU823" s="16">
        <v>100</v>
      </c>
      <c r="AV823" s="24">
        <v>50</v>
      </c>
      <c r="AW823" s="24">
        <v>40</v>
      </c>
      <c r="AX823" s="24">
        <v>10</v>
      </c>
      <c r="AY823" s="16">
        <v>0</v>
      </c>
      <c r="AZ823" s="16">
        <v>0</v>
      </c>
      <c r="BA823" s="16">
        <v>0</v>
      </c>
      <c r="BB823" s="16">
        <v>50</v>
      </c>
      <c r="BC823" s="16">
        <v>0</v>
      </c>
      <c r="BD823" s="24">
        <v>50</v>
      </c>
      <c r="BE823" s="16">
        <v>100</v>
      </c>
      <c r="BF823" s="16">
        <v>100</v>
      </c>
      <c r="BG823" s="16">
        <v>100</v>
      </c>
      <c r="BH823" s="16">
        <v>100</v>
      </c>
      <c r="BI823" s="16">
        <v>50</v>
      </c>
      <c r="BJ823" s="16">
        <v>0</v>
      </c>
      <c r="BK823" s="16">
        <v>40</v>
      </c>
      <c r="BL823" s="24">
        <v>60</v>
      </c>
      <c r="BM823" s="16">
        <v>100</v>
      </c>
      <c r="BN823" s="16">
        <v>2</v>
      </c>
      <c r="BO823" s="16" t="s">
        <v>96</v>
      </c>
      <c r="BP823" s="16" t="s">
        <v>96</v>
      </c>
      <c r="BQ823" s="16">
        <v>4</v>
      </c>
      <c r="BR823" s="14" t="s">
        <v>96</v>
      </c>
      <c r="BS823" s="14" t="s">
        <v>97</v>
      </c>
      <c r="BT823" s="14" t="s">
        <v>96</v>
      </c>
      <c r="BU823" s="14" t="s">
        <v>96</v>
      </c>
      <c r="BV823" s="14" t="s">
        <v>96</v>
      </c>
      <c r="BW823" s="16">
        <v>15</v>
      </c>
      <c r="BX823" s="16">
        <v>1.5</v>
      </c>
      <c r="BY823" s="16">
        <v>1.5</v>
      </c>
      <c r="BZ823" s="16">
        <v>15</v>
      </c>
      <c r="CA823" s="16">
        <v>15</v>
      </c>
      <c r="CB823" s="14" t="s">
        <v>98</v>
      </c>
      <c r="CC823" s="14" t="s">
        <v>96</v>
      </c>
      <c r="CD823" s="14" t="s">
        <v>98</v>
      </c>
      <c r="CE823" s="14" t="s">
        <v>96</v>
      </c>
      <c r="CF823" s="14" t="s">
        <v>96</v>
      </c>
      <c r="CG823" s="15" t="s">
        <v>96</v>
      </c>
      <c r="CH823" s="14" t="s">
        <v>96</v>
      </c>
      <c r="CI823" s="15" t="s">
        <v>97</v>
      </c>
      <c r="CJ823" s="16">
        <v>0</v>
      </c>
      <c r="CK823" s="16">
        <v>0</v>
      </c>
      <c r="CL823" s="16">
        <v>13</v>
      </c>
      <c r="CM823" s="16">
        <v>0</v>
      </c>
      <c r="CN823" s="16">
        <v>7</v>
      </c>
      <c r="CO823" s="16">
        <v>0</v>
      </c>
    </row>
    <row r="824" spans="1:403" x14ac:dyDescent="0.3">
      <c r="A824" s="13" t="s">
        <v>1003</v>
      </c>
      <c r="B824" s="13" t="s">
        <v>1156</v>
      </c>
      <c r="C824" s="13" t="s">
        <v>1164</v>
      </c>
      <c r="D824" s="13" t="s">
        <v>108</v>
      </c>
      <c r="E824" s="14" t="s">
        <v>95</v>
      </c>
      <c r="F824" s="16">
        <v>58</v>
      </c>
      <c r="G824" s="5">
        <v>7</v>
      </c>
      <c r="H824" s="16">
        <v>0</v>
      </c>
      <c r="I824" s="16">
        <v>0</v>
      </c>
      <c r="J824" s="16">
        <v>5</v>
      </c>
      <c r="K824" s="16">
        <v>2</v>
      </c>
      <c r="L824" s="16">
        <v>0</v>
      </c>
      <c r="M824" s="16">
        <v>0</v>
      </c>
      <c r="N824" s="16">
        <v>0</v>
      </c>
      <c r="O824" s="16">
        <v>0</v>
      </c>
      <c r="P824" s="16">
        <v>0</v>
      </c>
      <c r="Q824" s="16">
        <v>0</v>
      </c>
      <c r="R824" s="16">
        <v>40</v>
      </c>
      <c r="S824" s="16">
        <v>18</v>
      </c>
      <c r="T824" s="16">
        <v>0</v>
      </c>
      <c r="U824" s="16">
        <v>0</v>
      </c>
      <c r="V824" s="16">
        <v>0</v>
      </c>
      <c r="W824" s="16">
        <v>0</v>
      </c>
      <c r="X824" s="16">
        <v>0</v>
      </c>
      <c r="Y824" s="16">
        <v>0</v>
      </c>
      <c r="Z824" s="14">
        <v>58</v>
      </c>
      <c r="AA824" s="14" t="s">
        <v>96</v>
      </c>
      <c r="AB824" s="14" t="s">
        <v>96</v>
      </c>
      <c r="AC824" s="15"/>
      <c r="AD824" s="15"/>
      <c r="AE824" s="19" t="s">
        <v>96</v>
      </c>
      <c r="AF824" s="15"/>
      <c r="AG824" s="15"/>
      <c r="AH824" s="15"/>
      <c r="AI824" s="15"/>
      <c r="AJ824" s="16"/>
      <c r="AK824" s="17">
        <v>1</v>
      </c>
      <c r="AL824" s="17">
        <v>0</v>
      </c>
      <c r="AM824" s="17">
        <v>0</v>
      </c>
      <c r="AN824" s="17">
        <v>0</v>
      </c>
      <c r="AO824" s="17">
        <v>0</v>
      </c>
      <c r="AP824" s="17">
        <v>0</v>
      </c>
      <c r="AQ824" s="17">
        <v>0</v>
      </c>
      <c r="AR824" s="17">
        <v>0</v>
      </c>
      <c r="AS824" s="17">
        <v>0</v>
      </c>
      <c r="AT824" s="17">
        <v>0</v>
      </c>
      <c r="AU824" s="16">
        <v>100</v>
      </c>
      <c r="AV824" s="16">
        <v>100</v>
      </c>
      <c r="AW824" s="16">
        <v>0</v>
      </c>
      <c r="AX824" s="16">
        <v>0</v>
      </c>
      <c r="AY824" s="16">
        <v>0</v>
      </c>
      <c r="AZ824" s="16">
        <v>0</v>
      </c>
      <c r="BA824" s="16">
        <v>0</v>
      </c>
      <c r="BB824" s="16">
        <v>0</v>
      </c>
      <c r="BC824" s="16">
        <v>0</v>
      </c>
      <c r="BD824" s="16">
        <v>100</v>
      </c>
      <c r="BE824" s="16">
        <v>100</v>
      </c>
      <c r="BF824" s="16">
        <v>100</v>
      </c>
      <c r="BG824" s="16">
        <v>100</v>
      </c>
      <c r="BH824" s="16">
        <v>0</v>
      </c>
      <c r="BI824" s="16">
        <v>0</v>
      </c>
      <c r="BJ824" s="16">
        <v>0</v>
      </c>
      <c r="BK824" s="16">
        <v>0</v>
      </c>
      <c r="BL824" s="16">
        <v>100</v>
      </c>
      <c r="BM824" s="16">
        <v>100</v>
      </c>
      <c r="BN824" s="16">
        <v>2</v>
      </c>
      <c r="BO824" s="16" t="s">
        <v>96</v>
      </c>
      <c r="BP824" s="16" t="s">
        <v>96</v>
      </c>
      <c r="BQ824" s="16">
        <v>2</v>
      </c>
      <c r="BR824" s="14" t="s">
        <v>97</v>
      </c>
      <c r="BS824" s="14" t="s">
        <v>97</v>
      </c>
      <c r="BT824" s="14" t="s">
        <v>97</v>
      </c>
      <c r="BU824" s="14" t="s">
        <v>97</v>
      </c>
      <c r="BV824" s="14" t="s">
        <v>97</v>
      </c>
      <c r="BW824" s="16">
        <v>1</v>
      </c>
      <c r="BX824" s="16">
        <v>1</v>
      </c>
      <c r="BY824" s="16">
        <v>1</v>
      </c>
      <c r="BZ824" s="16">
        <v>12</v>
      </c>
      <c r="CA824" s="16">
        <v>12</v>
      </c>
      <c r="CB824" s="14" t="s">
        <v>96</v>
      </c>
      <c r="CC824" s="14" t="s">
        <v>96</v>
      </c>
      <c r="CD824" s="14" t="s">
        <v>96</v>
      </c>
      <c r="CE824" s="14" t="s">
        <v>96</v>
      </c>
      <c r="CF824" s="14" t="s">
        <v>96</v>
      </c>
      <c r="CG824" s="15" t="s">
        <v>96</v>
      </c>
      <c r="CH824" s="14" t="s">
        <v>96</v>
      </c>
      <c r="CI824" s="15" t="s">
        <v>97</v>
      </c>
      <c r="CJ824" s="16">
        <v>1</v>
      </c>
      <c r="CK824" s="16">
        <v>2</v>
      </c>
      <c r="CL824" s="16">
        <v>11</v>
      </c>
      <c r="CM824" s="16">
        <v>0</v>
      </c>
      <c r="CN824" s="16">
        <v>0</v>
      </c>
      <c r="CO824" s="16">
        <v>1</v>
      </c>
    </row>
    <row r="825" spans="1:403" x14ac:dyDescent="0.3">
      <c r="A825" s="13" t="s">
        <v>1003</v>
      </c>
      <c r="B825" s="13" t="s">
        <v>1156</v>
      </c>
      <c r="C825" s="13" t="s">
        <v>1164</v>
      </c>
      <c r="D825" s="13" t="s">
        <v>1165</v>
      </c>
      <c r="E825" s="24" t="s">
        <v>104</v>
      </c>
      <c r="F825" s="16">
        <v>96</v>
      </c>
      <c r="G825" s="5">
        <v>8</v>
      </c>
      <c r="H825" s="16">
        <v>4</v>
      </c>
      <c r="I825" s="16">
        <v>8</v>
      </c>
      <c r="J825" s="16">
        <v>0</v>
      </c>
      <c r="K825" s="16">
        <v>0</v>
      </c>
      <c r="L825" s="16">
        <v>0</v>
      </c>
      <c r="M825" s="16">
        <v>0</v>
      </c>
      <c r="N825" s="16">
        <v>0</v>
      </c>
      <c r="O825" s="16">
        <v>0</v>
      </c>
      <c r="P825" s="16">
        <v>0</v>
      </c>
      <c r="Q825" s="16">
        <v>96</v>
      </c>
      <c r="R825" s="16">
        <v>0</v>
      </c>
      <c r="S825" s="16">
        <v>0</v>
      </c>
      <c r="T825" s="16">
        <v>0</v>
      </c>
      <c r="U825" s="16">
        <v>0</v>
      </c>
      <c r="V825" s="16">
        <v>0</v>
      </c>
      <c r="W825" s="16">
        <v>0</v>
      </c>
      <c r="X825" s="16">
        <v>0</v>
      </c>
      <c r="Y825" s="16">
        <v>0</v>
      </c>
      <c r="Z825" s="14">
        <v>0</v>
      </c>
      <c r="AA825" s="14" t="s">
        <v>96</v>
      </c>
      <c r="AB825" s="14" t="s">
        <v>97</v>
      </c>
      <c r="AC825" s="15"/>
      <c r="AD825" s="15"/>
      <c r="AE825" s="19" t="s">
        <v>96</v>
      </c>
      <c r="AF825" s="15"/>
      <c r="AG825" s="15"/>
      <c r="AH825" s="15"/>
      <c r="AI825" s="15"/>
      <c r="AJ825" s="16">
        <v>1000</v>
      </c>
      <c r="AK825" s="17">
        <v>0.1</v>
      </c>
      <c r="AL825" s="17">
        <v>0</v>
      </c>
      <c r="AM825" s="17">
        <v>0.9</v>
      </c>
      <c r="AN825" s="17">
        <v>0</v>
      </c>
      <c r="AO825" s="17">
        <v>0</v>
      </c>
      <c r="AP825" s="17">
        <v>0</v>
      </c>
      <c r="AQ825" s="17">
        <v>0</v>
      </c>
      <c r="AR825" s="17">
        <v>0</v>
      </c>
      <c r="AS825" s="17">
        <v>0</v>
      </c>
      <c r="AT825" s="17">
        <v>0</v>
      </c>
      <c r="AU825" s="16">
        <v>100</v>
      </c>
      <c r="AV825" s="16">
        <v>50</v>
      </c>
      <c r="AW825" s="16">
        <v>50</v>
      </c>
      <c r="AX825" s="16">
        <v>0</v>
      </c>
      <c r="AY825" s="16">
        <v>0</v>
      </c>
      <c r="AZ825" s="16">
        <v>0</v>
      </c>
      <c r="BA825" s="16">
        <v>0</v>
      </c>
      <c r="BB825" s="16">
        <v>0</v>
      </c>
      <c r="BC825" s="16">
        <v>0</v>
      </c>
      <c r="BD825" s="16">
        <v>100</v>
      </c>
      <c r="BE825" s="16">
        <v>100</v>
      </c>
      <c r="BF825" s="16">
        <v>100</v>
      </c>
      <c r="BG825" s="16">
        <v>100</v>
      </c>
      <c r="BH825" s="16">
        <v>0</v>
      </c>
      <c r="BI825" s="16">
        <v>0</v>
      </c>
      <c r="BJ825" s="16">
        <v>0</v>
      </c>
      <c r="BK825" s="16">
        <v>0</v>
      </c>
      <c r="BL825" s="16">
        <v>100</v>
      </c>
      <c r="BM825" s="16">
        <v>100</v>
      </c>
      <c r="BN825" s="16">
        <v>2</v>
      </c>
      <c r="BO825" s="16" t="s">
        <v>96</v>
      </c>
      <c r="BP825" s="16" t="s">
        <v>96</v>
      </c>
      <c r="BQ825" s="16">
        <v>2</v>
      </c>
      <c r="BR825" s="14" t="s">
        <v>96</v>
      </c>
      <c r="BS825" s="14" t="s">
        <v>97</v>
      </c>
      <c r="BT825" s="14" t="s">
        <v>97</v>
      </c>
      <c r="BU825" s="14" t="s">
        <v>97</v>
      </c>
      <c r="BV825" s="14" t="s">
        <v>97</v>
      </c>
      <c r="BW825" s="16">
        <v>1</v>
      </c>
      <c r="BX825" s="16">
        <v>1</v>
      </c>
      <c r="BY825" s="16">
        <v>1</v>
      </c>
      <c r="BZ825" s="16">
        <v>12</v>
      </c>
      <c r="CA825" s="16">
        <v>12</v>
      </c>
      <c r="CB825" s="14" t="s">
        <v>96</v>
      </c>
      <c r="CC825" s="14" t="s">
        <v>96</v>
      </c>
      <c r="CD825" s="14" t="s">
        <v>96</v>
      </c>
      <c r="CE825" s="14" t="s">
        <v>96</v>
      </c>
      <c r="CF825" s="14" t="s">
        <v>96</v>
      </c>
      <c r="CG825" s="15" t="s">
        <v>96</v>
      </c>
      <c r="CH825" s="14" t="s">
        <v>96</v>
      </c>
      <c r="CI825" s="15" t="s">
        <v>97</v>
      </c>
      <c r="CJ825" s="16">
        <v>1</v>
      </c>
      <c r="CK825" s="16">
        <v>2</v>
      </c>
      <c r="CL825" s="16">
        <v>11</v>
      </c>
      <c r="CM825" s="16">
        <v>0</v>
      </c>
      <c r="CN825" s="16">
        <v>0</v>
      </c>
      <c r="CO825" s="16">
        <v>1</v>
      </c>
      <c r="CR825" s="37"/>
    </row>
    <row r="826" spans="1:403" x14ac:dyDescent="0.3">
      <c r="A826" s="13" t="s">
        <v>1003</v>
      </c>
      <c r="B826" s="13" t="s">
        <v>1156</v>
      </c>
      <c r="C826" s="13" t="s">
        <v>1166</v>
      </c>
      <c r="D826" s="13" t="s">
        <v>1167</v>
      </c>
      <c r="E826" s="14" t="s">
        <v>102</v>
      </c>
      <c r="F826" s="16">
        <v>168</v>
      </c>
      <c r="G826" s="5">
        <v>25</v>
      </c>
      <c r="H826" s="16">
        <v>1</v>
      </c>
      <c r="I826" s="16">
        <v>8</v>
      </c>
      <c r="J826" s="16">
        <v>7</v>
      </c>
      <c r="K826" s="16">
        <v>5</v>
      </c>
      <c r="L826" s="16">
        <v>0</v>
      </c>
      <c r="M826" s="16">
        <v>0</v>
      </c>
      <c r="N826" s="16">
        <v>4</v>
      </c>
      <c r="O826" s="16">
        <v>1</v>
      </c>
      <c r="P826" s="16">
        <v>0</v>
      </c>
      <c r="Q826" s="16">
        <v>46</v>
      </c>
      <c r="R826" s="16">
        <v>30</v>
      </c>
      <c r="S826" s="16">
        <v>0</v>
      </c>
      <c r="T826" s="16">
        <v>0</v>
      </c>
      <c r="U826" s="16">
        <v>0</v>
      </c>
      <c r="V826" s="16">
        <v>85</v>
      </c>
      <c r="W826" s="16">
        <v>7</v>
      </c>
      <c r="X826" s="16">
        <v>0</v>
      </c>
      <c r="Y826" s="16">
        <v>8</v>
      </c>
      <c r="Z826" s="16">
        <v>46</v>
      </c>
      <c r="AA826" s="14" t="s">
        <v>96</v>
      </c>
      <c r="AB826" s="14" t="s">
        <v>97</v>
      </c>
      <c r="AC826" s="15"/>
      <c r="AD826" s="15"/>
      <c r="AE826" s="15"/>
      <c r="AF826" s="15"/>
      <c r="AG826" s="15"/>
      <c r="AH826" s="15"/>
      <c r="AI826" s="14" t="s">
        <v>96</v>
      </c>
      <c r="AJ826" s="16"/>
      <c r="AK826" s="17">
        <v>4.1237113402061848E-2</v>
      </c>
      <c r="AL826" s="17">
        <v>0.28865979381443296</v>
      </c>
      <c r="AM826" s="17">
        <v>0.34020618556701027</v>
      </c>
      <c r="AN826" s="17">
        <v>0</v>
      </c>
      <c r="AO826" s="17">
        <v>0</v>
      </c>
      <c r="AP826" s="17">
        <v>0.28865979381443296</v>
      </c>
      <c r="AQ826" s="17">
        <v>4.1237113402061848E-2</v>
      </c>
      <c r="AR826" s="17">
        <v>0</v>
      </c>
      <c r="AS826" s="17">
        <v>0</v>
      </c>
      <c r="AT826" s="17">
        <v>0</v>
      </c>
      <c r="AU826" s="16">
        <v>0</v>
      </c>
      <c r="AV826" s="16">
        <v>0</v>
      </c>
      <c r="AW826" s="16">
        <v>0</v>
      </c>
      <c r="AX826" s="16">
        <v>100</v>
      </c>
      <c r="AY826" s="16">
        <v>0</v>
      </c>
      <c r="AZ826" s="16">
        <v>100</v>
      </c>
      <c r="BA826" s="16">
        <v>50</v>
      </c>
      <c r="BB826" s="16">
        <v>0</v>
      </c>
      <c r="BC826" s="16">
        <v>0</v>
      </c>
      <c r="BD826" s="16">
        <v>50</v>
      </c>
      <c r="BE826" s="16">
        <v>100</v>
      </c>
      <c r="BF826" s="16">
        <v>100</v>
      </c>
      <c r="BG826" s="16">
        <v>100</v>
      </c>
      <c r="BH826" s="16">
        <v>0</v>
      </c>
      <c r="BI826" s="16">
        <v>0</v>
      </c>
      <c r="BJ826" s="16">
        <v>0</v>
      </c>
      <c r="BK826" s="16">
        <v>0</v>
      </c>
      <c r="BL826" s="16">
        <v>100</v>
      </c>
      <c r="BM826" s="16">
        <v>100</v>
      </c>
      <c r="BN826" s="16">
        <v>2</v>
      </c>
      <c r="BO826" s="16" t="s">
        <v>96</v>
      </c>
      <c r="BP826" s="16" t="s">
        <v>97</v>
      </c>
      <c r="BQ826" s="5" t="s">
        <v>98</v>
      </c>
      <c r="BR826" s="14" t="s">
        <v>96</v>
      </c>
      <c r="BS826" s="14" t="s">
        <v>97</v>
      </c>
      <c r="BT826" s="14" t="s">
        <v>96</v>
      </c>
      <c r="BU826" s="14" t="s">
        <v>97</v>
      </c>
      <c r="BV826" s="14" t="s">
        <v>97</v>
      </c>
      <c r="BW826" s="16">
        <v>1</v>
      </c>
      <c r="BX826" s="16">
        <v>1</v>
      </c>
      <c r="BY826" s="16">
        <v>4</v>
      </c>
      <c r="BZ826" s="5">
        <v>22</v>
      </c>
      <c r="CA826" s="16">
        <v>22</v>
      </c>
      <c r="CB826" s="14" t="s">
        <v>98</v>
      </c>
      <c r="CC826" s="14" t="s">
        <v>98</v>
      </c>
      <c r="CD826" s="14" t="s">
        <v>96</v>
      </c>
      <c r="CE826" s="14" t="s">
        <v>96</v>
      </c>
      <c r="CF826" s="14" t="s">
        <v>96</v>
      </c>
      <c r="CG826" s="14" t="s">
        <v>97</v>
      </c>
      <c r="CH826" s="15" t="s">
        <v>97</v>
      </c>
      <c r="CI826" s="15" t="s">
        <v>97</v>
      </c>
      <c r="CJ826" s="16">
        <v>3</v>
      </c>
      <c r="CK826" s="16">
        <v>3</v>
      </c>
      <c r="CL826" s="16">
        <v>3</v>
      </c>
      <c r="CM826" s="16">
        <v>0</v>
      </c>
      <c r="CN826" s="16">
        <v>9</v>
      </c>
      <c r="CO826" s="16">
        <v>0</v>
      </c>
    </row>
    <row r="827" spans="1:403" x14ac:dyDescent="0.3">
      <c r="A827" s="13" t="s">
        <v>1003</v>
      </c>
      <c r="B827" s="13" t="s">
        <v>1156</v>
      </c>
      <c r="C827" s="13" t="s">
        <v>1168</v>
      </c>
      <c r="D827" s="13" t="s">
        <v>1169</v>
      </c>
      <c r="E827" s="14" t="s">
        <v>95</v>
      </c>
      <c r="F827" s="16">
        <v>278</v>
      </c>
      <c r="G827" s="5">
        <v>40</v>
      </c>
      <c r="H827" s="16">
        <v>5</v>
      </c>
      <c r="I827" s="16">
        <v>22</v>
      </c>
      <c r="J827" s="16">
        <v>1</v>
      </c>
      <c r="K827" s="16">
        <v>1</v>
      </c>
      <c r="L827" s="16">
        <v>0</v>
      </c>
      <c r="M827" s="16">
        <v>3</v>
      </c>
      <c r="N827" s="16">
        <v>12</v>
      </c>
      <c r="O827" s="16">
        <v>1</v>
      </c>
      <c r="P827" s="16">
        <v>0</v>
      </c>
      <c r="Q827" s="16">
        <v>177</v>
      </c>
      <c r="R827" s="16">
        <v>17</v>
      </c>
      <c r="S827" s="16">
        <v>5</v>
      </c>
      <c r="T827" s="16">
        <v>0</v>
      </c>
      <c r="U827" s="16">
        <v>12</v>
      </c>
      <c r="V827" s="16">
        <v>60</v>
      </c>
      <c r="W827" s="16">
        <v>7</v>
      </c>
      <c r="X827" s="16">
        <v>0</v>
      </c>
      <c r="Y827" s="16">
        <v>22</v>
      </c>
      <c r="Z827" s="16">
        <v>177</v>
      </c>
      <c r="AA827" s="14" t="s">
        <v>96</v>
      </c>
      <c r="AB827" s="14" t="s">
        <v>97</v>
      </c>
      <c r="AC827" s="15"/>
      <c r="AD827" s="15"/>
      <c r="AE827" s="15"/>
      <c r="AF827" s="15"/>
      <c r="AG827" s="15"/>
      <c r="AH827" s="15"/>
      <c r="AI827" s="14" t="s">
        <v>96</v>
      </c>
      <c r="AJ827" s="16"/>
      <c r="AK827" s="17">
        <v>0.23</v>
      </c>
      <c r="AL827" s="17">
        <v>0.77</v>
      </c>
      <c r="AM827" s="17">
        <v>0</v>
      </c>
      <c r="AN827" s="17">
        <v>0</v>
      </c>
      <c r="AO827" s="17">
        <v>0</v>
      </c>
      <c r="AP827" s="17">
        <v>0</v>
      </c>
      <c r="AQ827" s="17">
        <v>0</v>
      </c>
      <c r="AR827" s="17">
        <v>0</v>
      </c>
      <c r="AS827" s="17">
        <v>0</v>
      </c>
      <c r="AT827" s="17">
        <v>0</v>
      </c>
      <c r="AU827" s="16">
        <v>100</v>
      </c>
      <c r="AV827" s="16">
        <v>90</v>
      </c>
      <c r="AW827" s="16">
        <v>10</v>
      </c>
      <c r="AX827" s="16">
        <v>0</v>
      </c>
      <c r="AY827" s="16">
        <v>0</v>
      </c>
      <c r="AZ827" s="16">
        <v>0</v>
      </c>
      <c r="BA827" s="16">
        <v>0</v>
      </c>
      <c r="BB827" s="16">
        <v>60</v>
      </c>
      <c r="BC827" s="16">
        <v>0</v>
      </c>
      <c r="BD827" s="16">
        <v>40</v>
      </c>
      <c r="BE827" s="16">
        <v>100</v>
      </c>
      <c r="BF827" s="16">
        <v>100</v>
      </c>
      <c r="BG827" s="16">
        <v>100</v>
      </c>
      <c r="BH827" s="16">
        <v>0</v>
      </c>
      <c r="BI827" s="16">
        <v>0</v>
      </c>
      <c r="BJ827" s="16">
        <v>0</v>
      </c>
      <c r="BK827" s="16">
        <v>0</v>
      </c>
      <c r="BL827" s="16">
        <v>100</v>
      </c>
      <c r="BM827" s="16">
        <v>100</v>
      </c>
      <c r="BN827" s="16">
        <v>2</v>
      </c>
      <c r="BO827" s="16" t="s">
        <v>97</v>
      </c>
      <c r="BP827" s="16" t="s">
        <v>96</v>
      </c>
      <c r="BQ827" s="16">
        <v>12</v>
      </c>
      <c r="BR827" s="14" t="s">
        <v>97</v>
      </c>
      <c r="BS827" s="14" t="s">
        <v>97</v>
      </c>
      <c r="BT827" s="14" t="s">
        <v>97</v>
      </c>
      <c r="BU827" s="14" t="s">
        <v>97</v>
      </c>
      <c r="BV827" s="14" t="s">
        <v>97</v>
      </c>
      <c r="BW827" s="16">
        <v>1</v>
      </c>
      <c r="BX827" s="16">
        <v>1</v>
      </c>
      <c r="BY827" s="16">
        <v>1</v>
      </c>
      <c r="BZ827" s="16">
        <v>1</v>
      </c>
      <c r="CA827" s="16">
        <v>24</v>
      </c>
      <c r="CB827" s="14" t="s">
        <v>98</v>
      </c>
      <c r="CC827" s="14" t="s">
        <v>96</v>
      </c>
      <c r="CD827" s="14" t="s">
        <v>98</v>
      </c>
      <c r="CE827" s="14" t="s">
        <v>98</v>
      </c>
      <c r="CF827" s="14" t="s">
        <v>96</v>
      </c>
      <c r="CG827" s="15" t="s">
        <v>97</v>
      </c>
      <c r="CH827" s="14" t="s">
        <v>97</v>
      </c>
      <c r="CI827" s="14" t="s">
        <v>97</v>
      </c>
      <c r="CJ827" s="16">
        <v>4</v>
      </c>
      <c r="CK827" s="16">
        <v>4</v>
      </c>
      <c r="CL827" s="16">
        <v>12</v>
      </c>
      <c r="CM827" s="16">
        <v>0</v>
      </c>
      <c r="CN827" s="16">
        <v>12</v>
      </c>
      <c r="CO827" s="16">
        <v>0</v>
      </c>
    </row>
    <row r="828" spans="1:403" x14ac:dyDescent="0.3">
      <c r="A828" s="13" t="s">
        <v>1003</v>
      </c>
      <c r="B828" s="13" t="s">
        <v>1156</v>
      </c>
      <c r="C828" s="13" t="s">
        <v>1168</v>
      </c>
      <c r="D828" s="13" t="s">
        <v>589</v>
      </c>
      <c r="E828" s="14" t="s">
        <v>95</v>
      </c>
      <c r="F828" s="16">
        <v>250</v>
      </c>
      <c r="G828" s="5">
        <v>40</v>
      </c>
      <c r="H828" s="16">
        <v>0</v>
      </c>
      <c r="I828" s="16">
        <v>0</v>
      </c>
      <c r="J828" s="16">
        <v>3</v>
      </c>
      <c r="K828" s="16">
        <v>2</v>
      </c>
      <c r="L828" s="16">
        <v>0</v>
      </c>
      <c r="M828" s="16">
        <v>0</v>
      </c>
      <c r="N828" s="16">
        <v>35</v>
      </c>
      <c r="O828" s="16">
        <v>0</v>
      </c>
      <c r="P828" s="16">
        <v>0</v>
      </c>
      <c r="Q828" s="16">
        <v>0</v>
      </c>
      <c r="R828" s="16">
        <v>17</v>
      </c>
      <c r="S828" s="16">
        <v>33</v>
      </c>
      <c r="T828" s="16">
        <v>0</v>
      </c>
      <c r="U828" s="16">
        <v>0</v>
      </c>
      <c r="V828" s="16">
        <v>200</v>
      </c>
      <c r="W828" s="16">
        <v>0</v>
      </c>
      <c r="X828" s="16">
        <v>0</v>
      </c>
      <c r="Y828" s="16">
        <v>0</v>
      </c>
      <c r="Z828" s="14">
        <v>0</v>
      </c>
      <c r="AA828" s="14" t="s">
        <v>96</v>
      </c>
      <c r="AB828" s="14" t="s">
        <v>97</v>
      </c>
      <c r="AC828" s="14" t="s">
        <v>96</v>
      </c>
      <c r="AD828" s="15"/>
      <c r="AE828" s="15"/>
      <c r="AF828" s="15"/>
      <c r="AG828" s="15"/>
      <c r="AH828" s="15"/>
      <c r="AI828" s="15"/>
      <c r="AJ828" s="16"/>
      <c r="AK828" s="17">
        <v>0.27</v>
      </c>
      <c r="AL828" s="17">
        <v>0.24</v>
      </c>
      <c r="AM828" s="17">
        <v>0.49</v>
      </c>
      <c r="AN828" s="17">
        <v>0</v>
      </c>
      <c r="AO828" s="17">
        <v>0</v>
      </c>
      <c r="AP828" s="17">
        <v>0</v>
      </c>
      <c r="AQ828" s="17">
        <v>0</v>
      </c>
      <c r="AR828" s="17">
        <v>0</v>
      </c>
      <c r="AS828" s="17">
        <v>0</v>
      </c>
      <c r="AT828" s="17">
        <v>0</v>
      </c>
      <c r="AU828" s="16">
        <v>0</v>
      </c>
      <c r="AV828" s="16">
        <v>0</v>
      </c>
      <c r="AW828" s="16">
        <v>10</v>
      </c>
      <c r="AX828" s="16">
        <v>90</v>
      </c>
      <c r="AY828" s="16">
        <v>0</v>
      </c>
      <c r="AZ828" s="16">
        <v>0</v>
      </c>
      <c r="BA828" s="16">
        <v>0</v>
      </c>
      <c r="BB828" s="16">
        <v>5</v>
      </c>
      <c r="BC828" s="16">
        <v>0</v>
      </c>
      <c r="BD828" s="16">
        <v>95</v>
      </c>
      <c r="BE828" s="16">
        <v>100</v>
      </c>
      <c r="BF828" s="16">
        <v>20</v>
      </c>
      <c r="BG828" s="16">
        <v>100</v>
      </c>
      <c r="BH828" s="16">
        <v>100</v>
      </c>
      <c r="BI828" s="16">
        <v>0</v>
      </c>
      <c r="BJ828" s="16">
        <v>0</v>
      </c>
      <c r="BK828" s="16">
        <v>0</v>
      </c>
      <c r="BL828" s="16">
        <v>100</v>
      </c>
      <c r="BM828" s="16">
        <v>100</v>
      </c>
      <c r="BN828" s="16">
        <v>2</v>
      </c>
      <c r="BO828" s="16" t="s">
        <v>97</v>
      </c>
      <c r="BP828" s="16" t="s">
        <v>96</v>
      </c>
      <c r="BQ828" s="16">
        <v>12</v>
      </c>
      <c r="BR828" s="14" t="s">
        <v>97</v>
      </c>
      <c r="BS828" s="14" t="s">
        <v>97</v>
      </c>
      <c r="BT828" s="14" t="s">
        <v>97</v>
      </c>
      <c r="BU828" s="14" t="s">
        <v>97</v>
      </c>
      <c r="BV828" s="14" t="s">
        <v>97</v>
      </c>
      <c r="BW828" s="16">
        <v>1</v>
      </c>
      <c r="BX828" s="16">
        <v>1</v>
      </c>
      <c r="BY828" s="16">
        <v>1</v>
      </c>
      <c r="BZ828" s="16">
        <v>1</v>
      </c>
      <c r="CA828" s="16">
        <v>24</v>
      </c>
      <c r="CB828" s="14" t="s">
        <v>98</v>
      </c>
      <c r="CC828" s="14" t="s">
        <v>96</v>
      </c>
      <c r="CD828" s="14" t="s">
        <v>98</v>
      </c>
      <c r="CE828" s="14" t="s">
        <v>98</v>
      </c>
      <c r="CF828" s="14" t="s">
        <v>96</v>
      </c>
      <c r="CG828" s="15" t="s">
        <v>97</v>
      </c>
      <c r="CH828" s="14" t="s">
        <v>97</v>
      </c>
      <c r="CI828" s="14" t="s">
        <v>97</v>
      </c>
      <c r="CJ828" s="16">
        <v>4</v>
      </c>
      <c r="CK828" s="16">
        <v>4</v>
      </c>
      <c r="CL828" s="16">
        <v>12</v>
      </c>
      <c r="CM828" s="16">
        <v>0</v>
      </c>
      <c r="CN828" s="16">
        <v>12</v>
      </c>
      <c r="CO828" s="16">
        <v>0</v>
      </c>
      <c r="CS828" s="37"/>
      <c r="CT828" s="37"/>
      <c r="CU828" s="37"/>
      <c r="CV828" s="37"/>
      <c r="CW828" s="37"/>
      <c r="CX828" s="37"/>
      <c r="CY828" s="37"/>
      <c r="CZ828" s="37"/>
      <c r="DA828" s="37"/>
      <c r="DB828" s="37"/>
      <c r="DC828" s="37"/>
      <c r="DD828" s="37"/>
      <c r="DE828" s="37"/>
      <c r="DF828" s="37"/>
      <c r="DG828" s="37"/>
      <c r="DH828" s="37"/>
      <c r="DI828" s="37"/>
      <c r="DJ828" s="37"/>
      <c r="DK828" s="37"/>
      <c r="DL828" s="37"/>
      <c r="DM828" s="37"/>
      <c r="DN828" s="37"/>
      <c r="DO828" s="37"/>
      <c r="DP828" s="37"/>
      <c r="DQ828" s="37"/>
      <c r="DR828" s="37"/>
      <c r="DS828" s="37"/>
      <c r="DT828" s="37"/>
      <c r="DU828" s="37"/>
      <c r="DV828" s="37"/>
      <c r="DW828" s="37"/>
      <c r="DX828" s="37"/>
      <c r="DY828" s="37"/>
      <c r="DZ828" s="37"/>
      <c r="EA828" s="37"/>
      <c r="EB828" s="37"/>
      <c r="EC828" s="37"/>
      <c r="ED828" s="37"/>
      <c r="EE828" s="37"/>
      <c r="EF828" s="37"/>
      <c r="EG828" s="37"/>
      <c r="EH828" s="37"/>
      <c r="EI828" s="37"/>
      <c r="EJ828" s="37"/>
      <c r="EK828" s="37"/>
      <c r="EL828" s="37"/>
      <c r="EM828" s="37"/>
      <c r="EN828" s="37"/>
      <c r="EO828" s="37"/>
      <c r="EP828" s="37"/>
      <c r="EQ828" s="37"/>
      <c r="ER828" s="37"/>
      <c r="ES828" s="37"/>
      <c r="ET828" s="37"/>
      <c r="EU828" s="37"/>
      <c r="EV828" s="37"/>
      <c r="EW828" s="37"/>
      <c r="EX828" s="37"/>
      <c r="EY828" s="37"/>
      <c r="EZ828" s="37"/>
      <c r="FA828" s="37"/>
      <c r="FB828" s="37"/>
      <c r="FC828" s="37"/>
      <c r="FD828" s="37"/>
      <c r="FE828" s="37"/>
      <c r="FF828" s="37"/>
      <c r="FG828" s="37"/>
      <c r="FH828" s="37"/>
      <c r="FI828" s="37"/>
      <c r="FJ828" s="37"/>
      <c r="FK828" s="37"/>
      <c r="FL828" s="37"/>
      <c r="FM828" s="37"/>
      <c r="FN828" s="37"/>
      <c r="FO828" s="37"/>
      <c r="FP828" s="37"/>
      <c r="FQ828" s="37"/>
      <c r="FR828" s="37"/>
      <c r="FS828" s="37"/>
      <c r="FT828" s="37"/>
      <c r="FU828" s="37"/>
      <c r="FV828" s="37"/>
      <c r="FW828" s="37"/>
      <c r="FX828" s="37"/>
      <c r="FY828" s="37"/>
      <c r="FZ828" s="37"/>
      <c r="GA828" s="37"/>
      <c r="GB828" s="37"/>
      <c r="GC828" s="37"/>
      <c r="GD828" s="37"/>
      <c r="GE828" s="37"/>
      <c r="GF828" s="37"/>
      <c r="GG828" s="37"/>
      <c r="GH828" s="37"/>
      <c r="GI828" s="37"/>
      <c r="GJ828" s="37"/>
      <c r="GK828" s="37"/>
      <c r="GL828" s="37"/>
      <c r="GM828" s="37"/>
      <c r="GN828" s="37"/>
      <c r="GO828" s="37"/>
      <c r="GP828" s="37"/>
      <c r="GQ828" s="37"/>
      <c r="GR828" s="37"/>
      <c r="GS828" s="37"/>
      <c r="GT828" s="37"/>
      <c r="GU828" s="37"/>
      <c r="GV828" s="37"/>
      <c r="GW828" s="37"/>
      <c r="GX828" s="37"/>
      <c r="GY828" s="37"/>
      <c r="GZ828" s="37"/>
      <c r="HA828" s="37"/>
      <c r="HB828" s="37"/>
      <c r="HC828" s="37"/>
      <c r="HD828" s="37"/>
      <c r="HE828" s="37"/>
      <c r="HF828" s="37"/>
      <c r="HG828" s="37"/>
      <c r="HH828" s="37"/>
      <c r="HI828" s="37"/>
      <c r="HJ828" s="37"/>
      <c r="HK828" s="37"/>
      <c r="HL828" s="37"/>
      <c r="HM828" s="37"/>
      <c r="HN828" s="37"/>
      <c r="HO828" s="37"/>
      <c r="HP828" s="37"/>
      <c r="HQ828" s="37"/>
      <c r="HR828" s="37"/>
      <c r="HS828" s="37"/>
      <c r="HT828" s="37"/>
      <c r="HU828" s="37"/>
      <c r="HV828" s="37"/>
      <c r="HW828" s="37"/>
      <c r="HX828" s="37"/>
      <c r="HY828" s="37"/>
      <c r="HZ828" s="37"/>
      <c r="IA828" s="37"/>
      <c r="IB828" s="37"/>
      <c r="IC828" s="37"/>
      <c r="ID828" s="37"/>
      <c r="IE828" s="37"/>
      <c r="IF828" s="37"/>
      <c r="IG828" s="37"/>
      <c r="IH828" s="37"/>
      <c r="II828" s="37"/>
      <c r="IJ828" s="37"/>
      <c r="IK828" s="37"/>
      <c r="IL828" s="37"/>
      <c r="IM828" s="37"/>
      <c r="IN828" s="37"/>
      <c r="IO828" s="37"/>
      <c r="IP828" s="37"/>
      <c r="IQ828" s="37"/>
      <c r="IR828" s="37"/>
      <c r="IS828" s="37"/>
      <c r="IT828" s="37"/>
      <c r="IU828" s="37"/>
      <c r="IV828" s="37"/>
      <c r="IW828" s="37"/>
      <c r="IX828" s="37"/>
      <c r="IY828" s="37"/>
      <c r="IZ828" s="37"/>
      <c r="JA828" s="37"/>
      <c r="JB828" s="37"/>
      <c r="JC828" s="37"/>
      <c r="JD828" s="37"/>
      <c r="JE828" s="37"/>
      <c r="JF828" s="37"/>
      <c r="JG828" s="37"/>
      <c r="JH828" s="37"/>
      <c r="JI828" s="37"/>
      <c r="JJ828" s="37"/>
      <c r="JK828" s="37"/>
      <c r="JL828" s="37"/>
      <c r="JM828" s="37"/>
      <c r="JN828" s="37"/>
      <c r="JO828" s="37"/>
      <c r="JP828" s="37"/>
      <c r="JQ828" s="37"/>
      <c r="JR828" s="37"/>
      <c r="JS828" s="37"/>
      <c r="JT828" s="37"/>
      <c r="JU828" s="37"/>
      <c r="JV828" s="37"/>
      <c r="JW828" s="37"/>
      <c r="JX828" s="37"/>
      <c r="JY828" s="37"/>
      <c r="JZ828" s="37"/>
      <c r="KA828" s="37"/>
      <c r="KB828" s="37"/>
      <c r="KC828" s="37"/>
      <c r="KD828" s="37"/>
      <c r="KE828" s="37"/>
      <c r="KF828" s="37"/>
      <c r="KG828" s="37"/>
      <c r="KH828" s="37"/>
      <c r="KI828" s="37"/>
      <c r="KJ828" s="37"/>
      <c r="KK828" s="37"/>
      <c r="KL828" s="37"/>
      <c r="KM828" s="37"/>
      <c r="KN828" s="37"/>
      <c r="KO828" s="37"/>
      <c r="KP828" s="37"/>
      <c r="KQ828" s="37"/>
      <c r="KR828" s="37"/>
      <c r="KS828" s="37"/>
      <c r="KT828" s="37"/>
      <c r="KU828" s="37"/>
      <c r="KV828" s="37"/>
      <c r="KW828" s="37"/>
      <c r="KX828" s="37"/>
      <c r="KY828" s="37"/>
      <c r="KZ828" s="37"/>
      <c r="LA828" s="37"/>
      <c r="LB828" s="37"/>
      <c r="LC828" s="37"/>
      <c r="LD828" s="37"/>
      <c r="LE828" s="37"/>
      <c r="LF828" s="37"/>
      <c r="LG828" s="37"/>
      <c r="LH828" s="37"/>
      <c r="LI828" s="37"/>
      <c r="LJ828" s="37"/>
      <c r="LK828" s="37"/>
      <c r="LL828" s="37"/>
      <c r="LM828" s="37"/>
      <c r="LN828" s="37"/>
      <c r="LO828" s="37"/>
      <c r="LP828" s="37"/>
      <c r="LQ828" s="37"/>
      <c r="LR828" s="37"/>
      <c r="LS828" s="37"/>
      <c r="LT828" s="37"/>
      <c r="LU828" s="37"/>
      <c r="LV828" s="37"/>
      <c r="LW828" s="37"/>
      <c r="LX828" s="37"/>
      <c r="LY828" s="37"/>
      <c r="LZ828" s="37"/>
      <c r="MA828" s="37"/>
      <c r="MB828" s="37"/>
      <c r="MC828" s="37"/>
      <c r="MD828" s="37"/>
      <c r="ME828" s="37"/>
      <c r="MF828" s="37"/>
      <c r="MG828" s="37"/>
      <c r="MH828" s="37"/>
      <c r="MI828" s="37"/>
      <c r="MJ828" s="37"/>
      <c r="MK828" s="37"/>
      <c r="ML828" s="37"/>
      <c r="MM828" s="37"/>
      <c r="MN828" s="37"/>
      <c r="MO828" s="37"/>
      <c r="MP828" s="37"/>
      <c r="MQ828" s="37"/>
      <c r="MR828" s="37"/>
      <c r="MS828" s="37"/>
      <c r="MT828" s="37"/>
      <c r="MU828" s="37"/>
      <c r="MV828" s="37"/>
      <c r="MW828" s="37"/>
      <c r="MX828" s="37"/>
      <c r="MY828" s="37"/>
      <c r="MZ828" s="37"/>
      <c r="NA828" s="37"/>
      <c r="NB828" s="37"/>
      <c r="NC828" s="37"/>
      <c r="ND828" s="37"/>
      <c r="NE828" s="37"/>
      <c r="NF828" s="37"/>
      <c r="NG828" s="37"/>
      <c r="NH828" s="37"/>
      <c r="NI828" s="37"/>
      <c r="NJ828" s="37"/>
      <c r="NK828" s="37"/>
      <c r="NL828" s="37"/>
      <c r="NM828" s="37"/>
      <c r="NN828" s="37"/>
      <c r="NO828" s="37"/>
      <c r="NP828" s="37"/>
      <c r="NQ828" s="37"/>
      <c r="NR828" s="37"/>
      <c r="NS828" s="37"/>
      <c r="NT828" s="37"/>
      <c r="NU828" s="37"/>
      <c r="NV828" s="37"/>
      <c r="NW828" s="37"/>
      <c r="NX828" s="37"/>
      <c r="NY828" s="37"/>
      <c r="NZ828" s="37"/>
      <c r="OA828" s="37"/>
      <c r="OB828" s="37"/>
      <c r="OC828" s="37"/>
      <c r="OD828" s="37"/>
      <c r="OE828" s="37"/>
      <c r="OF828" s="37"/>
      <c r="OG828" s="37"/>
      <c r="OH828" s="37"/>
      <c r="OI828" s="37"/>
      <c r="OJ828" s="37"/>
      <c r="OK828" s="37"/>
      <c r="OL828" s="37"/>
      <c r="OM828" s="37"/>
    </row>
    <row r="829" spans="1:403" x14ac:dyDescent="0.3">
      <c r="A829" s="13" t="s">
        <v>1003</v>
      </c>
      <c r="B829" s="13" t="s">
        <v>1156</v>
      </c>
      <c r="C829" s="13" t="s">
        <v>1170</v>
      </c>
      <c r="D829" s="13" t="s">
        <v>1171</v>
      </c>
      <c r="E829" s="14" t="s">
        <v>102</v>
      </c>
      <c r="F829" s="16">
        <v>30</v>
      </c>
      <c r="G829" s="5">
        <v>4</v>
      </c>
      <c r="H829" s="16">
        <v>0</v>
      </c>
      <c r="I829" s="16">
        <v>0</v>
      </c>
      <c r="J829" s="16">
        <v>4</v>
      </c>
      <c r="K829" s="16">
        <v>0</v>
      </c>
      <c r="L829" s="16">
        <v>0</v>
      </c>
      <c r="M829" s="16">
        <v>0</v>
      </c>
      <c r="N829" s="16">
        <v>0</v>
      </c>
      <c r="O829" s="16">
        <v>0</v>
      </c>
      <c r="P829" s="16">
        <v>0</v>
      </c>
      <c r="Q829" s="16">
        <v>0</v>
      </c>
      <c r="R829" s="24">
        <v>30</v>
      </c>
      <c r="S829" s="16">
        <v>0</v>
      </c>
      <c r="T829" s="16">
        <v>0</v>
      </c>
      <c r="U829" s="16">
        <v>0</v>
      </c>
      <c r="V829" s="16">
        <v>0</v>
      </c>
      <c r="W829" s="16">
        <v>0</v>
      </c>
      <c r="X829" s="16">
        <v>0</v>
      </c>
      <c r="Y829" s="16">
        <v>0</v>
      </c>
      <c r="Z829" s="16">
        <v>0</v>
      </c>
      <c r="AA829" s="14" t="s">
        <v>96</v>
      </c>
      <c r="AB829" s="14" t="s">
        <v>96</v>
      </c>
      <c r="AC829" s="15"/>
      <c r="AD829" s="15"/>
      <c r="AE829" s="15"/>
      <c r="AF829" s="15"/>
      <c r="AG829" s="15"/>
      <c r="AH829" s="15"/>
      <c r="AI829" s="14" t="s">
        <v>96</v>
      </c>
      <c r="AJ829" s="16"/>
      <c r="AK829" s="17">
        <v>1</v>
      </c>
      <c r="AL829" s="17">
        <v>0</v>
      </c>
      <c r="AM829" s="17">
        <v>0</v>
      </c>
      <c r="AN829" s="17">
        <v>0</v>
      </c>
      <c r="AO829" s="17">
        <v>0</v>
      </c>
      <c r="AP829" s="17">
        <v>0</v>
      </c>
      <c r="AQ829" s="17">
        <v>0</v>
      </c>
      <c r="AR829" s="17">
        <v>0</v>
      </c>
      <c r="AS829" s="17">
        <v>0</v>
      </c>
      <c r="AT829" s="17">
        <v>0</v>
      </c>
      <c r="AU829" s="16">
        <v>0</v>
      </c>
      <c r="AV829" s="16">
        <v>0</v>
      </c>
      <c r="AW829" s="16">
        <v>100</v>
      </c>
      <c r="AX829" s="16">
        <v>0</v>
      </c>
      <c r="AY829" s="16">
        <v>0</v>
      </c>
      <c r="AZ829" s="16">
        <v>100</v>
      </c>
      <c r="BA829" s="16">
        <v>99</v>
      </c>
      <c r="BB829" s="16">
        <v>0</v>
      </c>
      <c r="BC829" s="16">
        <v>1</v>
      </c>
      <c r="BD829" s="16">
        <v>0</v>
      </c>
      <c r="BE829" s="16">
        <v>100</v>
      </c>
      <c r="BF829" s="16">
        <v>99</v>
      </c>
      <c r="BG829" s="16">
        <v>100</v>
      </c>
      <c r="BH829" s="16">
        <v>100</v>
      </c>
      <c r="BI829" s="16">
        <v>100</v>
      </c>
      <c r="BJ829" s="16">
        <v>0</v>
      </c>
      <c r="BK829" s="16">
        <v>50</v>
      </c>
      <c r="BL829" s="16">
        <v>50</v>
      </c>
      <c r="BM829" s="16">
        <v>4</v>
      </c>
      <c r="BN829" s="16">
        <v>2</v>
      </c>
      <c r="BO829" s="16" t="s">
        <v>96</v>
      </c>
      <c r="BP829" s="16" t="s">
        <v>96</v>
      </c>
      <c r="BQ829" s="16">
        <v>4</v>
      </c>
      <c r="BR829" s="14" t="s">
        <v>97</v>
      </c>
      <c r="BS829" s="14" t="s">
        <v>97</v>
      </c>
      <c r="BT829" s="14" t="s">
        <v>96</v>
      </c>
      <c r="BU829" s="14" t="s">
        <v>97</v>
      </c>
      <c r="BV829" s="14" t="s">
        <v>97</v>
      </c>
      <c r="BW829" s="16">
        <v>2</v>
      </c>
      <c r="BX829" s="16">
        <v>5</v>
      </c>
      <c r="BY829" s="16">
        <v>5</v>
      </c>
      <c r="BZ829" s="16">
        <v>5</v>
      </c>
      <c r="CA829" s="16">
        <v>5</v>
      </c>
      <c r="CB829" s="14" t="s">
        <v>98</v>
      </c>
      <c r="CC829" s="14" t="s">
        <v>96</v>
      </c>
      <c r="CD829" s="14" t="s">
        <v>96</v>
      </c>
      <c r="CE829" s="14" t="s">
        <v>96</v>
      </c>
      <c r="CF829" s="14" t="s">
        <v>96</v>
      </c>
      <c r="CG829" s="15" t="s">
        <v>96</v>
      </c>
      <c r="CH829" s="14" t="s">
        <v>96</v>
      </c>
      <c r="CI829" s="15" t="s">
        <v>97</v>
      </c>
      <c r="CJ829" s="16">
        <v>0</v>
      </c>
      <c r="CK829" s="16">
        <v>10</v>
      </c>
      <c r="CL829" s="16">
        <v>10</v>
      </c>
      <c r="CM829" s="16">
        <v>0</v>
      </c>
      <c r="CN829" s="16">
        <v>4</v>
      </c>
      <c r="CO829" s="16">
        <v>1</v>
      </c>
    </row>
    <row r="830" spans="1:403" x14ac:dyDescent="0.3">
      <c r="A830" s="13" t="s">
        <v>1003</v>
      </c>
      <c r="B830" s="13" t="s">
        <v>1156</v>
      </c>
      <c r="C830" s="13" t="s">
        <v>1170</v>
      </c>
      <c r="D830" s="13" t="s">
        <v>1172</v>
      </c>
      <c r="E830" s="14" t="s">
        <v>95</v>
      </c>
      <c r="F830" s="16">
        <v>266</v>
      </c>
      <c r="G830" s="5">
        <v>25</v>
      </c>
      <c r="H830" s="16">
        <v>9</v>
      </c>
      <c r="I830" s="16">
        <v>18</v>
      </c>
      <c r="J830" s="16">
        <v>3</v>
      </c>
      <c r="K830" s="16">
        <v>4</v>
      </c>
      <c r="L830" s="16">
        <v>0</v>
      </c>
      <c r="M830" s="16">
        <v>0</v>
      </c>
      <c r="N830" s="16">
        <v>0</v>
      </c>
      <c r="O830" s="16">
        <v>0</v>
      </c>
      <c r="P830" s="16">
        <v>0</v>
      </c>
      <c r="Q830" s="16">
        <v>198</v>
      </c>
      <c r="R830" s="16">
        <v>39</v>
      </c>
      <c r="S830" s="16">
        <v>29</v>
      </c>
      <c r="T830" s="16">
        <v>0</v>
      </c>
      <c r="U830" s="16">
        <v>0</v>
      </c>
      <c r="V830" s="16">
        <v>0</v>
      </c>
      <c r="W830" s="16">
        <v>0</v>
      </c>
      <c r="X830" s="16">
        <v>0</v>
      </c>
      <c r="Y830" s="16">
        <v>0</v>
      </c>
      <c r="Z830" s="16">
        <v>0</v>
      </c>
      <c r="AA830" s="14" t="s">
        <v>96</v>
      </c>
      <c r="AB830" s="14" t="s">
        <v>97</v>
      </c>
      <c r="AC830" s="15"/>
      <c r="AD830" s="15"/>
      <c r="AE830" s="15"/>
      <c r="AF830" s="15"/>
      <c r="AG830" s="15"/>
      <c r="AH830" s="15"/>
      <c r="AI830" s="14" t="s">
        <v>96</v>
      </c>
      <c r="AJ830" s="16"/>
      <c r="AK830" s="17">
        <v>0.8</v>
      </c>
      <c r="AL830" s="17">
        <v>0.1</v>
      </c>
      <c r="AM830" s="17">
        <v>0.1</v>
      </c>
      <c r="AN830" s="17">
        <v>0</v>
      </c>
      <c r="AO830" s="17">
        <v>0</v>
      </c>
      <c r="AP830" s="17">
        <v>0</v>
      </c>
      <c r="AQ830" s="17">
        <v>0</v>
      </c>
      <c r="AR830" s="17">
        <v>0</v>
      </c>
      <c r="AS830" s="17">
        <v>0</v>
      </c>
      <c r="AT830" s="17">
        <v>0</v>
      </c>
      <c r="AU830" s="16">
        <v>0</v>
      </c>
      <c r="AV830" s="16">
        <v>0</v>
      </c>
      <c r="AW830" s="16">
        <v>1</v>
      </c>
      <c r="AX830" s="16">
        <v>99</v>
      </c>
      <c r="AY830" s="16">
        <v>0</v>
      </c>
      <c r="AZ830" s="16">
        <v>100</v>
      </c>
      <c r="BA830" s="16">
        <v>10</v>
      </c>
      <c r="BB830" s="16">
        <v>0</v>
      </c>
      <c r="BC830" s="16">
        <v>0</v>
      </c>
      <c r="BD830" s="16">
        <v>90</v>
      </c>
      <c r="BE830" s="16">
        <v>100</v>
      </c>
      <c r="BF830" s="16">
        <v>97</v>
      </c>
      <c r="BG830" s="16">
        <v>100</v>
      </c>
      <c r="BH830" s="16">
        <v>100</v>
      </c>
      <c r="BI830" s="16">
        <v>15</v>
      </c>
      <c r="BJ830" s="16">
        <v>0</v>
      </c>
      <c r="BK830" s="16">
        <v>15</v>
      </c>
      <c r="BL830" s="16">
        <v>85</v>
      </c>
      <c r="BM830" s="16">
        <v>35</v>
      </c>
      <c r="BN830" s="16">
        <v>2</v>
      </c>
      <c r="BO830" s="16" t="s">
        <v>96</v>
      </c>
      <c r="BP830" s="16" t="s">
        <v>96</v>
      </c>
      <c r="BQ830" s="16">
        <v>6</v>
      </c>
      <c r="BR830" s="14" t="s">
        <v>96</v>
      </c>
      <c r="BS830" s="14" t="s">
        <v>97</v>
      </c>
      <c r="BT830" s="14" t="s">
        <v>96</v>
      </c>
      <c r="BU830" s="14" t="s">
        <v>97</v>
      </c>
      <c r="BV830" s="14" t="s">
        <v>97</v>
      </c>
      <c r="BW830" s="16">
        <v>1</v>
      </c>
      <c r="BX830" s="16">
        <v>1</v>
      </c>
      <c r="BY830" s="16">
        <v>1</v>
      </c>
      <c r="BZ830" s="16">
        <v>3</v>
      </c>
      <c r="CA830" s="16">
        <v>11</v>
      </c>
      <c r="CB830" s="14" t="s">
        <v>98</v>
      </c>
      <c r="CC830" s="14" t="s">
        <v>96</v>
      </c>
      <c r="CD830" s="14" t="s">
        <v>98</v>
      </c>
      <c r="CE830" s="14" t="s">
        <v>96</v>
      </c>
      <c r="CF830" s="14" t="s">
        <v>96</v>
      </c>
      <c r="CG830" s="15" t="s">
        <v>96</v>
      </c>
      <c r="CH830" s="14" t="s">
        <v>96</v>
      </c>
      <c r="CI830" s="15" t="s">
        <v>97</v>
      </c>
      <c r="CJ830" s="16">
        <v>0</v>
      </c>
      <c r="CK830" s="16">
        <v>10</v>
      </c>
      <c r="CL830" s="16">
        <v>10</v>
      </c>
      <c r="CM830" s="16">
        <v>0</v>
      </c>
      <c r="CN830" s="16">
        <v>4</v>
      </c>
      <c r="CO830" s="16">
        <v>1</v>
      </c>
    </row>
    <row r="831" spans="1:403" x14ac:dyDescent="0.3">
      <c r="A831" s="13" t="s">
        <v>1003</v>
      </c>
      <c r="B831" s="13" t="s">
        <v>1156</v>
      </c>
      <c r="C831" s="13" t="s">
        <v>1173</v>
      </c>
      <c r="D831" s="13" t="s">
        <v>110</v>
      </c>
      <c r="E831" s="14" t="s">
        <v>95</v>
      </c>
      <c r="F831" s="16">
        <v>604</v>
      </c>
      <c r="G831" s="5">
        <v>59</v>
      </c>
      <c r="H831" s="16">
        <v>7</v>
      </c>
      <c r="I831" s="16">
        <v>36</v>
      </c>
      <c r="J831" s="16">
        <v>16</v>
      </c>
      <c r="K831" s="16">
        <v>4</v>
      </c>
      <c r="L831" s="16">
        <v>0</v>
      </c>
      <c r="M831" s="16">
        <v>3</v>
      </c>
      <c r="N831" s="16">
        <v>0</v>
      </c>
      <c r="O831" s="16">
        <v>0</v>
      </c>
      <c r="P831" s="16">
        <v>0</v>
      </c>
      <c r="Q831" s="16">
        <v>420</v>
      </c>
      <c r="R831" s="16">
        <v>166</v>
      </c>
      <c r="S831" s="16">
        <v>0</v>
      </c>
      <c r="T831" s="16">
        <v>0</v>
      </c>
      <c r="U831" s="16">
        <v>18</v>
      </c>
      <c r="V831" s="16">
        <v>0</v>
      </c>
      <c r="W831" s="16">
        <v>0</v>
      </c>
      <c r="X831" s="16">
        <v>0</v>
      </c>
      <c r="Y831" s="16">
        <v>36</v>
      </c>
      <c r="Z831" s="16">
        <v>420</v>
      </c>
      <c r="AA831" s="14" t="s">
        <v>96</v>
      </c>
      <c r="AB831" s="14" t="s">
        <v>96</v>
      </c>
      <c r="AC831" s="15"/>
      <c r="AD831" s="15"/>
      <c r="AE831" s="15"/>
      <c r="AF831" s="15"/>
      <c r="AG831" s="15"/>
      <c r="AH831" s="15"/>
      <c r="AI831" s="14" t="s">
        <v>96</v>
      </c>
      <c r="AJ831" s="16"/>
      <c r="AK831" s="17">
        <v>5.1546391752577317E-2</v>
      </c>
      <c r="AL831" s="17">
        <v>0.51546391752577314</v>
      </c>
      <c r="AM831" s="17">
        <v>0.14432989690721651</v>
      </c>
      <c r="AN831" s="17">
        <v>0.28865979381443302</v>
      </c>
      <c r="AO831" s="17">
        <v>0</v>
      </c>
      <c r="AP831" s="17">
        <v>0</v>
      </c>
      <c r="AQ831" s="17">
        <v>0</v>
      </c>
      <c r="AR831" s="17">
        <v>0</v>
      </c>
      <c r="AS831" s="17">
        <v>0</v>
      </c>
      <c r="AT831" s="17">
        <v>0</v>
      </c>
      <c r="AU831" s="16">
        <v>100</v>
      </c>
      <c r="AV831" s="16">
        <v>100</v>
      </c>
      <c r="AW831" s="16">
        <v>0</v>
      </c>
      <c r="AX831" s="16">
        <v>0</v>
      </c>
      <c r="AY831" s="16">
        <v>0</v>
      </c>
      <c r="AZ831" s="16">
        <v>100</v>
      </c>
      <c r="BA831" s="16">
        <v>95</v>
      </c>
      <c r="BB831" s="16">
        <v>0</v>
      </c>
      <c r="BC831" s="16">
        <v>0</v>
      </c>
      <c r="BD831" s="16">
        <v>5</v>
      </c>
      <c r="BE831" s="16">
        <v>100</v>
      </c>
      <c r="BF831" s="16">
        <v>100</v>
      </c>
      <c r="BG831" s="16">
        <v>100</v>
      </c>
      <c r="BH831" s="16">
        <v>100</v>
      </c>
      <c r="BI831" s="16">
        <v>15</v>
      </c>
      <c r="BJ831" s="16">
        <v>0</v>
      </c>
      <c r="BK831" s="16">
        <v>15</v>
      </c>
      <c r="BL831" s="16">
        <v>85</v>
      </c>
      <c r="BM831" s="16">
        <v>5</v>
      </c>
      <c r="BN831" s="16">
        <v>2</v>
      </c>
      <c r="BO831" s="16" t="s">
        <v>96</v>
      </c>
      <c r="BP831" s="16" t="s">
        <v>96</v>
      </c>
      <c r="BQ831" s="16">
        <v>9</v>
      </c>
      <c r="BR831" s="14" t="s">
        <v>97</v>
      </c>
      <c r="BS831" s="14" t="s">
        <v>97</v>
      </c>
      <c r="BT831" s="14" t="s">
        <v>97</v>
      </c>
      <c r="BU831" s="14" t="s">
        <v>96</v>
      </c>
      <c r="BV831" s="14" t="s">
        <v>97</v>
      </c>
      <c r="BW831" s="16">
        <v>1</v>
      </c>
      <c r="BX831" s="16">
        <v>1</v>
      </c>
      <c r="BY831" s="16">
        <v>1</v>
      </c>
      <c r="BZ831" s="16">
        <v>4</v>
      </c>
      <c r="CA831" s="16">
        <v>15</v>
      </c>
      <c r="CB831" s="14" t="s">
        <v>97</v>
      </c>
      <c r="CC831" s="14" t="s">
        <v>97</v>
      </c>
      <c r="CD831" s="14" t="s">
        <v>97</v>
      </c>
      <c r="CE831" s="14" t="s">
        <v>97</v>
      </c>
      <c r="CF831" s="14" t="s">
        <v>96</v>
      </c>
      <c r="CG831" s="14" t="s">
        <v>97</v>
      </c>
      <c r="CH831" s="14" t="s">
        <v>97</v>
      </c>
      <c r="CI831" s="14" t="s">
        <v>97</v>
      </c>
      <c r="CJ831" s="16">
        <v>1</v>
      </c>
      <c r="CK831" s="16">
        <v>1</v>
      </c>
      <c r="CL831" s="16">
        <v>15</v>
      </c>
      <c r="CM831" s="16">
        <v>0.1</v>
      </c>
      <c r="CN831" s="16">
        <v>0.15</v>
      </c>
      <c r="CO831" s="16">
        <v>0.15</v>
      </c>
      <c r="CS831" s="37"/>
      <c r="CT831" s="37"/>
      <c r="CU831" s="37"/>
      <c r="CV831" s="37"/>
      <c r="CW831" s="37"/>
      <c r="CX831" s="37"/>
      <c r="CY831" s="37"/>
      <c r="CZ831" s="37"/>
      <c r="DA831" s="37"/>
      <c r="DB831" s="37"/>
      <c r="DC831" s="37"/>
      <c r="DD831" s="37"/>
      <c r="DE831" s="37"/>
      <c r="DF831" s="37"/>
      <c r="DG831" s="37"/>
      <c r="DH831" s="37"/>
      <c r="DI831" s="37"/>
      <c r="DJ831" s="37"/>
      <c r="DK831" s="37"/>
      <c r="DL831" s="37"/>
      <c r="DM831" s="37"/>
      <c r="DN831" s="37"/>
      <c r="DO831" s="37"/>
      <c r="DP831" s="37"/>
      <c r="DQ831" s="37"/>
      <c r="DR831" s="37"/>
      <c r="DS831" s="37"/>
      <c r="DT831" s="37"/>
      <c r="DU831" s="37"/>
      <c r="DV831" s="37"/>
      <c r="DW831" s="37"/>
      <c r="DX831" s="37"/>
      <c r="DY831" s="37"/>
      <c r="DZ831" s="37"/>
      <c r="EA831" s="37"/>
      <c r="EB831" s="37"/>
      <c r="EC831" s="37"/>
      <c r="ED831" s="37"/>
      <c r="EE831" s="37"/>
      <c r="EF831" s="37"/>
      <c r="EG831" s="37"/>
      <c r="EH831" s="37"/>
      <c r="EI831" s="37"/>
      <c r="EJ831" s="37"/>
      <c r="EK831" s="37"/>
      <c r="EL831" s="37"/>
      <c r="EM831" s="37"/>
      <c r="EN831" s="37"/>
      <c r="EO831" s="37"/>
      <c r="EP831" s="37"/>
      <c r="EQ831" s="37"/>
      <c r="ER831" s="37"/>
      <c r="ES831" s="37"/>
      <c r="ET831" s="37"/>
      <c r="EU831" s="37"/>
      <c r="EV831" s="37"/>
      <c r="EW831" s="37"/>
      <c r="EX831" s="37"/>
      <c r="EY831" s="37"/>
      <c r="EZ831" s="37"/>
      <c r="FA831" s="37"/>
      <c r="FB831" s="37"/>
      <c r="FC831" s="37"/>
      <c r="FD831" s="37"/>
      <c r="FE831" s="37"/>
      <c r="FF831" s="37"/>
      <c r="FG831" s="37"/>
      <c r="FH831" s="37"/>
      <c r="FI831" s="37"/>
      <c r="FJ831" s="37"/>
      <c r="FK831" s="37"/>
      <c r="FL831" s="37"/>
      <c r="FM831" s="37"/>
      <c r="FN831" s="37"/>
      <c r="FO831" s="37"/>
      <c r="FP831" s="37"/>
      <c r="FQ831" s="37"/>
      <c r="FR831" s="37"/>
      <c r="FS831" s="37"/>
      <c r="FT831" s="37"/>
      <c r="FU831" s="37"/>
      <c r="FV831" s="37"/>
      <c r="FW831" s="37"/>
      <c r="FX831" s="37"/>
      <c r="FY831" s="37"/>
      <c r="FZ831" s="37"/>
      <c r="GA831" s="37"/>
      <c r="GB831" s="37"/>
      <c r="GC831" s="37"/>
      <c r="GD831" s="37"/>
      <c r="GE831" s="37"/>
      <c r="GF831" s="37"/>
      <c r="GG831" s="37"/>
      <c r="GH831" s="37"/>
      <c r="GI831" s="37"/>
      <c r="GJ831" s="37"/>
      <c r="GK831" s="37"/>
      <c r="GL831" s="37"/>
      <c r="GM831" s="37"/>
      <c r="GN831" s="37"/>
      <c r="GO831" s="37"/>
      <c r="GP831" s="37"/>
      <c r="GQ831" s="37"/>
      <c r="GR831" s="37"/>
      <c r="GS831" s="37"/>
      <c r="GT831" s="37"/>
      <c r="GU831" s="37"/>
      <c r="GV831" s="37"/>
      <c r="GW831" s="37"/>
      <c r="GX831" s="37"/>
      <c r="GY831" s="37"/>
      <c r="GZ831" s="37"/>
      <c r="HA831" s="37"/>
      <c r="HB831" s="37"/>
      <c r="HC831" s="37"/>
      <c r="HD831" s="37"/>
      <c r="HE831" s="37"/>
      <c r="HF831" s="37"/>
      <c r="HG831" s="37"/>
      <c r="HH831" s="37"/>
      <c r="HI831" s="37"/>
      <c r="HJ831" s="37"/>
      <c r="HK831" s="37"/>
      <c r="HL831" s="37"/>
      <c r="HM831" s="37"/>
      <c r="HN831" s="37"/>
      <c r="HO831" s="37"/>
      <c r="HP831" s="37"/>
      <c r="HQ831" s="37"/>
      <c r="HR831" s="37"/>
      <c r="HS831" s="37"/>
      <c r="HT831" s="37"/>
      <c r="HU831" s="37"/>
      <c r="HV831" s="37"/>
      <c r="HW831" s="37"/>
      <c r="HX831" s="37"/>
      <c r="HY831" s="37"/>
      <c r="HZ831" s="37"/>
      <c r="IA831" s="37"/>
      <c r="IB831" s="37"/>
      <c r="IC831" s="37"/>
      <c r="ID831" s="37"/>
      <c r="IE831" s="37"/>
      <c r="IF831" s="37"/>
      <c r="IG831" s="37"/>
      <c r="IH831" s="37"/>
      <c r="II831" s="37"/>
      <c r="IJ831" s="37"/>
      <c r="IK831" s="37"/>
      <c r="IL831" s="37"/>
      <c r="IM831" s="37"/>
      <c r="IN831" s="37"/>
      <c r="IO831" s="37"/>
      <c r="IP831" s="37"/>
      <c r="IQ831" s="37"/>
      <c r="IR831" s="37"/>
      <c r="IS831" s="37"/>
      <c r="IT831" s="37"/>
      <c r="IU831" s="37"/>
      <c r="IV831" s="37"/>
      <c r="IW831" s="37"/>
      <c r="IX831" s="37"/>
      <c r="IY831" s="37"/>
      <c r="IZ831" s="37"/>
      <c r="JA831" s="37"/>
      <c r="JB831" s="37"/>
      <c r="JC831" s="37"/>
      <c r="JD831" s="37"/>
      <c r="JE831" s="37"/>
      <c r="JF831" s="37"/>
      <c r="JG831" s="37"/>
      <c r="JH831" s="37"/>
      <c r="JI831" s="37"/>
      <c r="JJ831" s="37"/>
      <c r="JK831" s="37"/>
      <c r="JL831" s="37"/>
      <c r="JM831" s="37"/>
      <c r="JN831" s="37"/>
      <c r="JO831" s="37"/>
      <c r="JP831" s="37"/>
      <c r="JQ831" s="37"/>
      <c r="JR831" s="37"/>
      <c r="JS831" s="37"/>
      <c r="JT831" s="37"/>
      <c r="JU831" s="37"/>
      <c r="JV831" s="37"/>
      <c r="JW831" s="37"/>
      <c r="JX831" s="37"/>
      <c r="JY831" s="37"/>
      <c r="JZ831" s="37"/>
      <c r="KA831" s="37"/>
      <c r="KB831" s="37"/>
      <c r="KC831" s="37"/>
      <c r="KD831" s="37"/>
      <c r="KE831" s="37"/>
      <c r="KF831" s="37"/>
      <c r="KG831" s="37"/>
      <c r="KH831" s="37"/>
      <c r="KI831" s="37"/>
      <c r="KJ831" s="37"/>
      <c r="KK831" s="37"/>
      <c r="KL831" s="37"/>
      <c r="KM831" s="37"/>
      <c r="KN831" s="37"/>
      <c r="KO831" s="37"/>
      <c r="KP831" s="37"/>
      <c r="KQ831" s="37"/>
      <c r="KR831" s="37"/>
      <c r="KS831" s="37"/>
      <c r="KT831" s="37"/>
      <c r="KU831" s="37"/>
      <c r="KV831" s="37"/>
      <c r="KW831" s="37"/>
      <c r="KX831" s="37"/>
      <c r="KY831" s="37"/>
      <c r="KZ831" s="37"/>
      <c r="LA831" s="37"/>
      <c r="LB831" s="37"/>
      <c r="LC831" s="37"/>
      <c r="LD831" s="37"/>
      <c r="LE831" s="37"/>
      <c r="LF831" s="37"/>
      <c r="LG831" s="37"/>
      <c r="LH831" s="37"/>
      <c r="LI831" s="37"/>
      <c r="LJ831" s="37"/>
      <c r="LK831" s="37"/>
      <c r="LL831" s="37"/>
      <c r="LM831" s="37"/>
      <c r="LN831" s="37"/>
      <c r="LO831" s="37"/>
      <c r="LP831" s="37"/>
      <c r="LQ831" s="37"/>
      <c r="LR831" s="37"/>
      <c r="LS831" s="37"/>
      <c r="LT831" s="37"/>
      <c r="LU831" s="37"/>
      <c r="LV831" s="37"/>
      <c r="LW831" s="37"/>
      <c r="LX831" s="37"/>
      <c r="LY831" s="37"/>
      <c r="LZ831" s="37"/>
      <c r="MA831" s="37"/>
      <c r="MB831" s="37"/>
      <c r="MC831" s="37"/>
      <c r="MD831" s="37"/>
      <c r="ME831" s="37"/>
      <c r="MF831" s="37"/>
      <c r="MG831" s="37"/>
      <c r="MH831" s="37"/>
      <c r="MI831" s="37"/>
      <c r="MJ831" s="37"/>
      <c r="MK831" s="37"/>
      <c r="ML831" s="37"/>
      <c r="MM831" s="37"/>
      <c r="MN831" s="37"/>
      <c r="MO831" s="37"/>
      <c r="MP831" s="37"/>
      <c r="MQ831" s="37"/>
      <c r="MR831" s="37"/>
      <c r="MS831" s="37"/>
      <c r="MT831" s="37"/>
      <c r="MU831" s="37"/>
      <c r="MV831" s="37"/>
      <c r="MW831" s="37"/>
      <c r="MX831" s="37"/>
      <c r="MY831" s="37"/>
      <c r="MZ831" s="37"/>
      <c r="NA831" s="37"/>
      <c r="NB831" s="37"/>
      <c r="NC831" s="37"/>
      <c r="ND831" s="37"/>
      <c r="NE831" s="37"/>
      <c r="NF831" s="37"/>
      <c r="NG831" s="37"/>
      <c r="NH831" s="37"/>
      <c r="NI831" s="37"/>
      <c r="NJ831" s="37"/>
      <c r="NK831" s="37"/>
      <c r="NL831" s="37"/>
      <c r="NM831" s="37"/>
      <c r="NN831" s="37"/>
      <c r="NO831" s="37"/>
      <c r="NP831" s="37"/>
      <c r="NQ831" s="37"/>
      <c r="NR831" s="37"/>
      <c r="NS831" s="37"/>
      <c r="NT831" s="37"/>
      <c r="NU831" s="37"/>
      <c r="NV831" s="37"/>
      <c r="NW831" s="37"/>
      <c r="NX831" s="37"/>
      <c r="NY831" s="37"/>
      <c r="NZ831" s="37"/>
      <c r="OA831" s="37"/>
      <c r="OB831" s="37"/>
      <c r="OC831" s="37"/>
      <c r="OD831" s="37"/>
      <c r="OE831" s="37"/>
      <c r="OF831" s="37"/>
      <c r="OG831" s="37"/>
      <c r="OH831" s="37"/>
      <c r="OI831" s="37"/>
      <c r="OJ831" s="37"/>
      <c r="OK831" s="37"/>
      <c r="OL831" s="37"/>
      <c r="OM831" s="37"/>
    </row>
    <row r="832" spans="1:403" x14ac:dyDescent="0.3">
      <c r="A832" s="13" t="s">
        <v>1003</v>
      </c>
      <c r="B832" s="13" t="s">
        <v>1156</v>
      </c>
      <c r="C832" s="13" t="s">
        <v>1174</v>
      </c>
      <c r="D832" s="13" t="s">
        <v>110</v>
      </c>
      <c r="E832" s="24" t="s">
        <v>104</v>
      </c>
      <c r="F832" s="16">
        <v>2249</v>
      </c>
      <c r="G832" s="5">
        <v>384</v>
      </c>
      <c r="H832" s="16">
        <v>0</v>
      </c>
      <c r="I832" s="16">
        <v>0</v>
      </c>
      <c r="J832" s="16">
        <v>4</v>
      </c>
      <c r="K832" s="16">
        <v>0</v>
      </c>
      <c r="L832" s="16">
        <v>0</v>
      </c>
      <c r="M832" s="16">
        <v>0</v>
      </c>
      <c r="N832" s="16">
        <v>380</v>
      </c>
      <c r="O832" s="16">
        <v>0</v>
      </c>
      <c r="P832" s="16">
        <v>0</v>
      </c>
      <c r="Q832" s="16">
        <v>0</v>
      </c>
      <c r="R832" s="16">
        <v>49</v>
      </c>
      <c r="S832" s="16">
        <v>0</v>
      </c>
      <c r="T832" s="16">
        <v>0</v>
      </c>
      <c r="U832" s="16">
        <v>0</v>
      </c>
      <c r="V832" s="16">
        <v>2200</v>
      </c>
      <c r="W832" s="16">
        <v>0</v>
      </c>
      <c r="X832" s="16">
        <v>0</v>
      </c>
      <c r="Y832" s="16">
        <v>0</v>
      </c>
      <c r="Z832" s="14">
        <v>0</v>
      </c>
      <c r="AA832" s="14" t="s">
        <v>96</v>
      </c>
      <c r="AB832" s="14" t="s">
        <v>97</v>
      </c>
      <c r="AC832" s="15"/>
      <c r="AD832" s="15"/>
      <c r="AE832" s="19" t="s">
        <v>96</v>
      </c>
      <c r="AF832" s="15"/>
      <c r="AG832" s="15"/>
      <c r="AH832" s="15"/>
      <c r="AI832" s="15"/>
      <c r="AJ832" s="16">
        <v>400</v>
      </c>
      <c r="AK832" s="17">
        <v>0.03</v>
      </c>
      <c r="AL832" s="17">
        <v>0.03</v>
      </c>
      <c r="AM832" s="17">
        <v>0.56999999999999995</v>
      </c>
      <c r="AN832" s="17">
        <v>0</v>
      </c>
      <c r="AO832" s="17">
        <v>7.0000000000000007E-2</v>
      </c>
      <c r="AP832" s="17">
        <v>0.1</v>
      </c>
      <c r="AQ832" s="17">
        <v>0.2</v>
      </c>
      <c r="AR832" s="17">
        <v>0</v>
      </c>
      <c r="AS832" s="17">
        <v>0</v>
      </c>
      <c r="AT832" s="17">
        <v>0</v>
      </c>
      <c r="AU832" s="16">
        <v>0</v>
      </c>
      <c r="AV832" s="16">
        <v>0</v>
      </c>
      <c r="AW832" s="16">
        <v>100</v>
      </c>
      <c r="AX832" s="16">
        <v>0</v>
      </c>
      <c r="AY832" s="16">
        <v>0</v>
      </c>
      <c r="AZ832" s="16">
        <v>0</v>
      </c>
      <c r="BA832" s="16">
        <v>0</v>
      </c>
      <c r="BB832" s="16">
        <v>1</v>
      </c>
      <c r="BC832" s="16">
        <v>0</v>
      </c>
      <c r="BD832" s="16">
        <v>99</v>
      </c>
      <c r="BE832" s="16">
        <v>100</v>
      </c>
      <c r="BF832" s="16">
        <v>90</v>
      </c>
      <c r="BG832" s="16">
        <v>72</v>
      </c>
      <c r="BH832" s="16">
        <v>0</v>
      </c>
      <c r="BI832" s="16">
        <v>0</v>
      </c>
      <c r="BJ832" s="16">
        <v>0</v>
      </c>
      <c r="BK832" s="16">
        <v>0</v>
      </c>
      <c r="BL832" s="16">
        <v>100</v>
      </c>
      <c r="BM832" s="16">
        <v>0</v>
      </c>
      <c r="BN832" s="5" t="s">
        <v>98</v>
      </c>
      <c r="BO832" s="16" t="s">
        <v>96</v>
      </c>
      <c r="BP832" s="16" t="s">
        <v>96</v>
      </c>
      <c r="BQ832" s="16">
        <v>4</v>
      </c>
      <c r="BR832" s="14" t="s">
        <v>96</v>
      </c>
      <c r="BS832" s="14" t="s">
        <v>97</v>
      </c>
      <c r="BT832" s="14" t="s">
        <v>97</v>
      </c>
      <c r="BU832" s="14" t="s">
        <v>96</v>
      </c>
      <c r="BV832" s="14" t="s">
        <v>96</v>
      </c>
      <c r="BW832" s="16">
        <v>2</v>
      </c>
      <c r="BX832" s="16">
        <v>2</v>
      </c>
      <c r="BY832" s="16">
        <v>2</v>
      </c>
      <c r="BZ832" s="16">
        <v>2</v>
      </c>
      <c r="CA832" s="16">
        <v>2</v>
      </c>
      <c r="CB832" s="14" t="s">
        <v>98</v>
      </c>
      <c r="CC832" s="14" t="s">
        <v>98</v>
      </c>
      <c r="CD832" s="14" t="s">
        <v>98</v>
      </c>
      <c r="CE832" s="14" t="s">
        <v>98</v>
      </c>
      <c r="CF832" s="14" t="s">
        <v>98</v>
      </c>
      <c r="CG832" s="14" t="s">
        <v>96</v>
      </c>
      <c r="CH832" s="14" t="s">
        <v>96</v>
      </c>
      <c r="CI832" s="14" t="s">
        <v>96</v>
      </c>
      <c r="CJ832" s="16">
        <v>4</v>
      </c>
      <c r="CK832" s="16">
        <v>4</v>
      </c>
      <c r="CL832" s="16">
        <v>22</v>
      </c>
      <c r="CM832" s="16">
        <v>0</v>
      </c>
      <c r="CN832" s="16">
        <v>22</v>
      </c>
      <c r="CO832" s="16">
        <v>0</v>
      </c>
      <c r="CR832" s="37"/>
    </row>
    <row r="833" spans="1:403" x14ac:dyDescent="0.3">
      <c r="A833" s="13" t="s">
        <v>1003</v>
      </c>
      <c r="B833" s="13" t="s">
        <v>1156</v>
      </c>
      <c r="C833" s="13" t="s">
        <v>1175</v>
      </c>
      <c r="D833" s="13" t="s">
        <v>110</v>
      </c>
      <c r="E833" s="14" t="s">
        <v>95</v>
      </c>
      <c r="F833" s="16">
        <v>61</v>
      </c>
      <c r="G833" s="5">
        <v>10</v>
      </c>
      <c r="H833" s="16">
        <v>3</v>
      </c>
      <c r="I833" s="16">
        <v>10</v>
      </c>
      <c r="J833" s="16">
        <v>0</v>
      </c>
      <c r="K833" s="16">
        <v>0</v>
      </c>
      <c r="L833" s="16">
        <v>0</v>
      </c>
      <c r="M833" s="16">
        <v>0</v>
      </c>
      <c r="N833" s="16">
        <v>0</v>
      </c>
      <c r="O833" s="16">
        <v>0</v>
      </c>
      <c r="P833" s="16">
        <v>0</v>
      </c>
      <c r="Q833" s="16">
        <v>61</v>
      </c>
      <c r="R833" s="16">
        <v>0</v>
      </c>
      <c r="S833" s="16">
        <v>0</v>
      </c>
      <c r="T833" s="16">
        <v>0</v>
      </c>
      <c r="U833" s="16">
        <v>0</v>
      </c>
      <c r="V833" s="16">
        <v>0</v>
      </c>
      <c r="W833" s="16">
        <v>0</v>
      </c>
      <c r="X833" s="16">
        <v>0</v>
      </c>
      <c r="Y833" s="16">
        <v>0</v>
      </c>
      <c r="Z833" s="14">
        <v>0</v>
      </c>
      <c r="AA833" s="14" t="s">
        <v>96</v>
      </c>
      <c r="AB833" s="14" t="s">
        <v>97</v>
      </c>
      <c r="AC833" s="15"/>
      <c r="AD833" s="15"/>
      <c r="AE833" s="15"/>
      <c r="AF833" s="15"/>
      <c r="AG833" s="15"/>
      <c r="AH833" s="15"/>
      <c r="AI833" s="14" t="s">
        <v>96</v>
      </c>
      <c r="AJ833" s="16"/>
      <c r="AK833" s="17">
        <v>0</v>
      </c>
      <c r="AL833" s="17">
        <v>1</v>
      </c>
      <c r="AM833" s="17">
        <v>0</v>
      </c>
      <c r="AN833" s="17">
        <v>0</v>
      </c>
      <c r="AO833" s="17">
        <v>0</v>
      </c>
      <c r="AP833" s="17">
        <v>0</v>
      </c>
      <c r="AQ833" s="17">
        <v>0</v>
      </c>
      <c r="AR833" s="17">
        <v>0</v>
      </c>
      <c r="AS833" s="17">
        <v>0</v>
      </c>
      <c r="AT833" s="17">
        <v>0</v>
      </c>
      <c r="AU833" s="16">
        <v>100</v>
      </c>
      <c r="AV833" s="16">
        <v>100</v>
      </c>
      <c r="AW833" s="16">
        <v>0</v>
      </c>
      <c r="AX833" s="16">
        <v>0</v>
      </c>
      <c r="AY833" s="16">
        <v>0</v>
      </c>
      <c r="AZ833" s="16">
        <v>100</v>
      </c>
      <c r="BA833" s="16">
        <v>100</v>
      </c>
      <c r="BB833" s="16">
        <v>0</v>
      </c>
      <c r="BC833" s="16">
        <v>0</v>
      </c>
      <c r="BD833" s="16">
        <v>0</v>
      </c>
      <c r="BE833" s="16">
        <v>100</v>
      </c>
      <c r="BF833" s="16">
        <v>100</v>
      </c>
      <c r="BG833" s="16">
        <v>99</v>
      </c>
      <c r="BH833" s="16">
        <v>0</v>
      </c>
      <c r="BI833" s="16">
        <v>0</v>
      </c>
      <c r="BJ833" s="16">
        <v>100</v>
      </c>
      <c r="BK833" s="16">
        <v>0</v>
      </c>
      <c r="BL833" s="16">
        <v>0</v>
      </c>
      <c r="BM833" s="16">
        <v>100</v>
      </c>
      <c r="BN833" s="16">
        <v>2</v>
      </c>
      <c r="BO833" s="16" t="s">
        <v>97</v>
      </c>
      <c r="BP833" s="16" t="s">
        <v>96</v>
      </c>
      <c r="BQ833" s="16">
        <v>10</v>
      </c>
      <c r="BR833" s="14" t="s">
        <v>97</v>
      </c>
      <c r="BS833" s="14" t="s">
        <v>97</v>
      </c>
      <c r="BT833" s="14" t="s">
        <v>97</v>
      </c>
      <c r="BU833" s="14" t="s">
        <v>96</v>
      </c>
      <c r="BV833" s="14" t="s">
        <v>96</v>
      </c>
      <c r="BW833" s="16">
        <v>1</v>
      </c>
      <c r="BX833" s="16">
        <v>1</v>
      </c>
      <c r="BY833" s="16">
        <v>1</v>
      </c>
      <c r="BZ833" s="16">
        <v>9</v>
      </c>
      <c r="CA833" s="16">
        <v>9</v>
      </c>
      <c r="CB833" s="14" t="s">
        <v>98</v>
      </c>
      <c r="CC833" s="14" t="s">
        <v>96</v>
      </c>
      <c r="CD833" s="14" t="s">
        <v>98</v>
      </c>
      <c r="CE833" s="14" t="s">
        <v>96</v>
      </c>
      <c r="CF833" s="14" t="s">
        <v>96</v>
      </c>
      <c r="CG833" s="15" t="s">
        <v>97</v>
      </c>
      <c r="CH833" s="14" t="s">
        <v>97</v>
      </c>
      <c r="CI833" s="15" t="s">
        <v>97</v>
      </c>
      <c r="CJ833" s="16">
        <v>0</v>
      </c>
      <c r="CK833" s="16">
        <v>10</v>
      </c>
      <c r="CL833" s="16">
        <v>10</v>
      </c>
      <c r="CM833" s="16">
        <v>0</v>
      </c>
      <c r="CN833" s="16">
        <v>0</v>
      </c>
      <c r="CO833" s="16">
        <v>0</v>
      </c>
      <c r="CS833" s="37"/>
      <c r="CT833" s="37"/>
      <c r="CU833" s="37"/>
      <c r="CV833" s="37"/>
      <c r="CW833" s="37"/>
      <c r="CX833" s="37"/>
      <c r="CY833" s="37"/>
      <c r="CZ833" s="37"/>
      <c r="DA833" s="37"/>
      <c r="DB833" s="37"/>
      <c r="DC833" s="37"/>
      <c r="DD833" s="37"/>
      <c r="DE833" s="37"/>
      <c r="DF833" s="37"/>
      <c r="DG833" s="37"/>
      <c r="DH833" s="37"/>
      <c r="DI833" s="37"/>
      <c r="DJ833" s="37"/>
      <c r="DK833" s="37"/>
      <c r="DL833" s="37"/>
      <c r="DM833" s="37"/>
      <c r="DN833" s="37"/>
      <c r="DO833" s="37"/>
      <c r="DP833" s="37"/>
      <c r="DQ833" s="37"/>
      <c r="DR833" s="37"/>
      <c r="DS833" s="37"/>
      <c r="DT833" s="37"/>
      <c r="DU833" s="37"/>
      <c r="DV833" s="37"/>
      <c r="DW833" s="37"/>
      <c r="DX833" s="37"/>
      <c r="DY833" s="37"/>
      <c r="DZ833" s="37"/>
      <c r="EA833" s="37"/>
      <c r="EB833" s="37"/>
      <c r="EC833" s="37"/>
      <c r="ED833" s="37"/>
      <c r="EE833" s="37"/>
      <c r="EF833" s="37"/>
      <c r="EG833" s="37"/>
      <c r="EH833" s="37"/>
      <c r="EI833" s="37"/>
      <c r="EJ833" s="37"/>
      <c r="EK833" s="37"/>
      <c r="EL833" s="37"/>
      <c r="EM833" s="37"/>
      <c r="EN833" s="37"/>
      <c r="EO833" s="37"/>
      <c r="EP833" s="37"/>
      <c r="EQ833" s="37"/>
      <c r="ER833" s="37"/>
      <c r="ES833" s="37"/>
      <c r="ET833" s="37"/>
      <c r="EU833" s="37"/>
      <c r="EV833" s="37"/>
      <c r="EW833" s="37"/>
      <c r="EX833" s="37"/>
      <c r="EY833" s="37"/>
      <c r="EZ833" s="37"/>
      <c r="FA833" s="37"/>
      <c r="FB833" s="37"/>
      <c r="FC833" s="37"/>
      <c r="FD833" s="37"/>
      <c r="FE833" s="37"/>
      <c r="FF833" s="37"/>
      <c r="FG833" s="37"/>
      <c r="FH833" s="37"/>
      <c r="FI833" s="37"/>
      <c r="FJ833" s="37"/>
      <c r="FK833" s="37"/>
      <c r="FL833" s="37"/>
      <c r="FM833" s="37"/>
      <c r="FN833" s="37"/>
      <c r="FO833" s="37"/>
      <c r="FP833" s="37"/>
      <c r="FQ833" s="37"/>
      <c r="FR833" s="37"/>
      <c r="FS833" s="37"/>
      <c r="FT833" s="37"/>
      <c r="FU833" s="37"/>
      <c r="FV833" s="37"/>
      <c r="FW833" s="37"/>
      <c r="FX833" s="37"/>
      <c r="FY833" s="37"/>
      <c r="FZ833" s="37"/>
      <c r="GA833" s="37"/>
      <c r="GB833" s="37"/>
      <c r="GC833" s="37"/>
      <c r="GD833" s="37"/>
      <c r="GE833" s="37"/>
      <c r="GF833" s="37"/>
      <c r="GG833" s="37"/>
      <c r="GH833" s="37"/>
      <c r="GI833" s="37"/>
      <c r="GJ833" s="37"/>
      <c r="GK833" s="37"/>
      <c r="GL833" s="37"/>
      <c r="GM833" s="37"/>
      <c r="GN833" s="37"/>
      <c r="GO833" s="37"/>
      <c r="GP833" s="37"/>
      <c r="GQ833" s="37"/>
      <c r="GR833" s="37"/>
      <c r="GS833" s="37"/>
      <c r="GT833" s="37"/>
      <c r="GU833" s="37"/>
      <c r="GV833" s="37"/>
      <c r="GW833" s="37"/>
      <c r="GX833" s="37"/>
      <c r="GY833" s="37"/>
      <c r="GZ833" s="37"/>
      <c r="HA833" s="37"/>
      <c r="HB833" s="37"/>
      <c r="HC833" s="37"/>
      <c r="HD833" s="37"/>
      <c r="HE833" s="37"/>
      <c r="HF833" s="37"/>
      <c r="HG833" s="37"/>
      <c r="HH833" s="37"/>
      <c r="HI833" s="37"/>
      <c r="HJ833" s="37"/>
      <c r="HK833" s="37"/>
      <c r="HL833" s="37"/>
      <c r="HM833" s="37"/>
      <c r="HN833" s="37"/>
      <c r="HO833" s="37"/>
      <c r="HP833" s="37"/>
      <c r="HQ833" s="37"/>
      <c r="HR833" s="37"/>
      <c r="HS833" s="37"/>
      <c r="HT833" s="37"/>
      <c r="HU833" s="37"/>
      <c r="HV833" s="37"/>
      <c r="HW833" s="37"/>
      <c r="HX833" s="37"/>
      <c r="HY833" s="37"/>
      <c r="HZ833" s="37"/>
      <c r="IA833" s="37"/>
      <c r="IB833" s="37"/>
      <c r="IC833" s="37"/>
      <c r="ID833" s="37"/>
      <c r="IE833" s="37"/>
      <c r="IF833" s="37"/>
      <c r="IG833" s="37"/>
      <c r="IH833" s="37"/>
      <c r="II833" s="37"/>
      <c r="IJ833" s="37"/>
      <c r="IK833" s="37"/>
      <c r="IL833" s="37"/>
      <c r="IM833" s="37"/>
      <c r="IN833" s="37"/>
      <c r="IO833" s="37"/>
      <c r="IP833" s="37"/>
      <c r="IQ833" s="37"/>
      <c r="IR833" s="37"/>
      <c r="IS833" s="37"/>
      <c r="IT833" s="37"/>
      <c r="IU833" s="37"/>
      <c r="IV833" s="37"/>
      <c r="IW833" s="37"/>
      <c r="IX833" s="37"/>
      <c r="IY833" s="37"/>
      <c r="IZ833" s="37"/>
      <c r="JA833" s="37"/>
      <c r="JB833" s="37"/>
      <c r="JC833" s="37"/>
      <c r="JD833" s="37"/>
      <c r="JE833" s="37"/>
      <c r="JF833" s="37"/>
      <c r="JG833" s="37"/>
      <c r="JH833" s="37"/>
      <c r="JI833" s="37"/>
      <c r="JJ833" s="37"/>
      <c r="JK833" s="37"/>
      <c r="JL833" s="37"/>
      <c r="JM833" s="37"/>
      <c r="JN833" s="37"/>
      <c r="JO833" s="37"/>
      <c r="JP833" s="37"/>
      <c r="JQ833" s="37"/>
      <c r="JR833" s="37"/>
      <c r="JS833" s="37"/>
      <c r="JT833" s="37"/>
      <c r="JU833" s="37"/>
      <c r="JV833" s="37"/>
      <c r="JW833" s="37"/>
      <c r="JX833" s="37"/>
      <c r="JY833" s="37"/>
      <c r="JZ833" s="37"/>
      <c r="KA833" s="37"/>
      <c r="KB833" s="37"/>
      <c r="KC833" s="37"/>
      <c r="KD833" s="37"/>
      <c r="KE833" s="37"/>
      <c r="KF833" s="37"/>
      <c r="KG833" s="37"/>
      <c r="KH833" s="37"/>
      <c r="KI833" s="37"/>
      <c r="KJ833" s="37"/>
      <c r="KK833" s="37"/>
      <c r="KL833" s="37"/>
      <c r="KM833" s="37"/>
      <c r="KN833" s="37"/>
      <c r="KO833" s="37"/>
      <c r="KP833" s="37"/>
      <c r="KQ833" s="37"/>
      <c r="KR833" s="37"/>
      <c r="KS833" s="37"/>
      <c r="KT833" s="37"/>
      <c r="KU833" s="37"/>
      <c r="KV833" s="37"/>
      <c r="KW833" s="37"/>
      <c r="KX833" s="37"/>
      <c r="KY833" s="37"/>
      <c r="KZ833" s="37"/>
      <c r="LA833" s="37"/>
      <c r="LB833" s="37"/>
      <c r="LC833" s="37"/>
      <c r="LD833" s="37"/>
      <c r="LE833" s="37"/>
      <c r="LF833" s="37"/>
      <c r="LG833" s="37"/>
      <c r="LH833" s="37"/>
      <c r="LI833" s="37"/>
      <c r="LJ833" s="37"/>
      <c r="LK833" s="37"/>
      <c r="LL833" s="37"/>
      <c r="LM833" s="37"/>
      <c r="LN833" s="37"/>
      <c r="LO833" s="37"/>
      <c r="LP833" s="37"/>
      <c r="LQ833" s="37"/>
      <c r="LR833" s="37"/>
      <c r="LS833" s="37"/>
      <c r="LT833" s="37"/>
      <c r="LU833" s="37"/>
      <c r="LV833" s="37"/>
      <c r="LW833" s="37"/>
      <c r="LX833" s="37"/>
      <c r="LY833" s="37"/>
      <c r="LZ833" s="37"/>
      <c r="MA833" s="37"/>
      <c r="MB833" s="37"/>
      <c r="MC833" s="37"/>
      <c r="MD833" s="37"/>
      <c r="ME833" s="37"/>
      <c r="MF833" s="37"/>
      <c r="MG833" s="37"/>
      <c r="MH833" s="37"/>
      <c r="MI833" s="37"/>
      <c r="MJ833" s="37"/>
      <c r="MK833" s="37"/>
      <c r="ML833" s="37"/>
      <c r="MM833" s="37"/>
      <c r="MN833" s="37"/>
      <c r="MO833" s="37"/>
      <c r="MP833" s="37"/>
      <c r="MQ833" s="37"/>
      <c r="MR833" s="37"/>
      <c r="MS833" s="37"/>
      <c r="MT833" s="37"/>
      <c r="MU833" s="37"/>
      <c r="MV833" s="37"/>
      <c r="MW833" s="37"/>
      <c r="MX833" s="37"/>
      <c r="MY833" s="37"/>
      <c r="MZ833" s="37"/>
      <c r="NA833" s="37"/>
      <c r="NB833" s="37"/>
      <c r="NC833" s="37"/>
      <c r="ND833" s="37"/>
      <c r="NE833" s="37"/>
      <c r="NF833" s="37"/>
      <c r="NG833" s="37"/>
      <c r="NH833" s="37"/>
      <c r="NI833" s="37"/>
      <c r="NJ833" s="37"/>
      <c r="NK833" s="37"/>
      <c r="NL833" s="37"/>
      <c r="NM833" s="37"/>
      <c r="NN833" s="37"/>
      <c r="NO833" s="37"/>
      <c r="NP833" s="37"/>
      <c r="NQ833" s="37"/>
      <c r="NR833" s="37"/>
      <c r="NS833" s="37"/>
      <c r="NT833" s="37"/>
      <c r="NU833" s="37"/>
      <c r="NV833" s="37"/>
      <c r="NW833" s="37"/>
      <c r="NX833" s="37"/>
      <c r="NY833" s="37"/>
      <c r="NZ833" s="37"/>
      <c r="OA833" s="37"/>
      <c r="OB833" s="37"/>
      <c r="OC833" s="37"/>
      <c r="OD833" s="37"/>
      <c r="OE833" s="37"/>
      <c r="OF833" s="37"/>
      <c r="OG833" s="37"/>
      <c r="OH833" s="37"/>
      <c r="OI833" s="37"/>
      <c r="OJ833" s="37"/>
      <c r="OK833" s="37"/>
      <c r="OL833" s="37"/>
      <c r="OM833" s="37"/>
    </row>
    <row r="834" spans="1:403" x14ac:dyDescent="0.3">
      <c r="A834" s="13" t="s">
        <v>1003</v>
      </c>
      <c r="B834" s="13" t="s">
        <v>1156</v>
      </c>
      <c r="C834" s="13" t="s">
        <v>1176</v>
      </c>
      <c r="D834" s="13" t="s">
        <v>1177</v>
      </c>
      <c r="E834" s="14" t="s">
        <v>102</v>
      </c>
      <c r="F834" s="16">
        <v>38</v>
      </c>
      <c r="G834" s="5">
        <v>2</v>
      </c>
      <c r="H834" s="16">
        <v>0</v>
      </c>
      <c r="I834" s="16">
        <v>0</v>
      </c>
      <c r="J834" s="16">
        <v>2</v>
      </c>
      <c r="K834" s="16">
        <v>0</v>
      </c>
      <c r="L834" s="16">
        <v>0</v>
      </c>
      <c r="M834" s="16">
        <v>0</v>
      </c>
      <c r="N834" s="16">
        <v>0</v>
      </c>
      <c r="O834" s="16">
        <v>0</v>
      </c>
      <c r="P834" s="16">
        <v>0</v>
      </c>
      <c r="Q834" s="16">
        <v>0</v>
      </c>
      <c r="R834" s="16">
        <v>38</v>
      </c>
      <c r="S834" s="16">
        <v>0</v>
      </c>
      <c r="T834" s="16">
        <v>0</v>
      </c>
      <c r="U834" s="16">
        <v>0</v>
      </c>
      <c r="V834" s="16">
        <v>0</v>
      </c>
      <c r="W834" s="16">
        <v>0</v>
      </c>
      <c r="X834" s="16">
        <v>0</v>
      </c>
      <c r="Y834" s="16">
        <v>0</v>
      </c>
      <c r="Z834" s="16">
        <v>0</v>
      </c>
      <c r="AA834" s="14" t="s">
        <v>96</v>
      </c>
      <c r="AB834" s="14" t="s">
        <v>97</v>
      </c>
      <c r="AC834" s="15"/>
      <c r="AD834" s="15"/>
      <c r="AE834" s="15"/>
      <c r="AF834" s="15"/>
      <c r="AG834" s="15"/>
      <c r="AH834" s="15"/>
      <c r="AI834" s="14" t="s">
        <v>96</v>
      </c>
      <c r="AJ834" s="16"/>
      <c r="AK834" s="17">
        <v>1</v>
      </c>
      <c r="AL834" s="17">
        <v>0</v>
      </c>
      <c r="AM834" s="17">
        <v>0</v>
      </c>
      <c r="AN834" s="17">
        <v>0</v>
      </c>
      <c r="AO834" s="17">
        <v>0</v>
      </c>
      <c r="AP834" s="17">
        <v>0</v>
      </c>
      <c r="AQ834" s="17">
        <v>0</v>
      </c>
      <c r="AR834" s="17">
        <v>0</v>
      </c>
      <c r="AS834" s="17">
        <v>0</v>
      </c>
      <c r="AT834" s="17">
        <v>0</v>
      </c>
      <c r="AU834" s="16">
        <v>100</v>
      </c>
      <c r="AV834" s="16">
        <v>50</v>
      </c>
      <c r="AW834" s="16">
        <v>40</v>
      </c>
      <c r="AX834" s="16">
        <v>0</v>
      </c>
      <c r="AY834" s="16">
        <v>10</v>
      </c>
      <c r="AZ834" s="16">
        <v>100</v>
      </c>
      <c r="BA834" s="16">
        <v>0</v>
      </c>
      <c r="BB834" s="16">
        <v>5</v>
      </c>
      <c r="BC834" s="16">
        <v>0</v>
      </c>
      <c r="BD834" s="16">
        <v>95</v>
      </c>
      <c r="BE834" s="16">
        <v>100</v>
      </c>
      <c r="BF834" s="16">
        <v>100</v>
      </c>
      <c r="BG834" s="16">
        <v>100</v>
      </c>
      <c r="BH834" s="16">
        <v>100</v>
      </c>
      <c r="BI834" s="16">
        <v>0</v>
      </c>
      <c r="BJ834" s="16">
        <v>0</v>
      </c>
      <c r="BK834" s="16">
        <v>0</v>
      </c>
      <c r="BL834" s="16">
        <v>100</v>
      </c>
      <c r="BM834" s="16">
        <v>100</v>
      </c>
      <c r="BN834" s="16">
        <v>2</v>
      </c>
      <c r="BO834" s="16" t="s">
        <v>96</v>
      </c>
      <c r="BP834" s="16" t="s">
        <v>96</v>
      </c>
      <c r="BQ834" s="16">
        <v>5</v>
      </c>
      <c r="BR834" s="14" t="s">
        <v>97</v>
      </c>
      <c r="BS834" s="14" t="s">
        <v>97</v>
      </c>
      <c r="BT834" s="14" t="s">
        <v>97</v>
      </c>
      <c r="BU834" s="14" t="s">
        <v>97</v>
      </c>
      <c r="BV834" s="14" t="s">
        <v>97</v>
      </c>
      <c r="BW834" s="16">
        <v>0</v>
      </c>
      <c r="BX834" s="16">
        <v>0</v>
      </c>
      <c r="BY834" s="16">
        <v>0</v>
      </c>
      <c r="BZ834" s="16">
        <v>0</v>
      </c>
      <c r="CA834" s="16">
        <v>0</v>
      </c>
      <c r="CB834" s="14" t="s">
        <v>96</v>
      </c>
      <c r="CC834" s="14" t="s">
        <v>96</v>
      </c>
      <c r="CD834" s="14" t="s">
        <v>96</v>
      </c>
      <c r="CE834" s="14" t="s">
        <v>96</v>
      </c>
      <c r="CF834" s="14" t="s">
        <v>96</v>
      </c>
      <c r="CG834" s="14" t="s">
        <v>96</v>
      </c>
      <c r="CH834" s="14" t="s">
        <v>97</v>
      </c>
      <c r="CI834" s="14" t="s">
        <v>97</v>
      </c>
      <c r="CJ834" s="16">
        <v>0</v>
      </c>
      <c r="CK834" s="16">
        <v>2</v>
      </c>
      <c r="CL834" s="16">
        <v>10</v>
      </c>
      <c r="CM834" s="16">
        <v>0</v>
      </c>
      <c r="CN834" s="16">
        <v>0</v>
      </c>
      <c r="CO834" s="16">
        <v>0</v>
      </c>
    </row>
    <row r="835" spans="1:403" x14ac:dyDescent="0.3">
      <c r="A835" s="13" t="s">
        <v>1003</v>
      </c>
      <c r="B835" s="13" t="s">
        <v>1156</v>
      </c>
      <c r="C835" s="13" t="s">
        <v>1176</v>
      </c>
      <c r="D835" s="13" t="s">
        <v>1178</v>
      </c>
      <c r="E835" s="14" t="s">
        <v>95</v>
      </c>
      <c r="F835" s="24">
        <v>89</v>
      </c>
      <c r="G835" s="5">
        <v>4</v>
      </c>
      <c r="H835" s="16">
        <v>0</v>
      </c>
      <c r="I835" s="16">
        <v>0</v>
      </c>
      <c r="J835" s="16">
        <v>4</v>
      </c>
      <c r="K835" s="16">
        <v>0</v>
      </c>
      <c r="L835" s="16">
        <v>0</v>
      </c>
      <c r="M835" s="16">
        <v>0</v>
      </c>
      <c r="N835" s="16">
        <v>0</v>
      </c>
      <c r="O835" s="16">
        <v>0</v>
      </c>
      <c r="P835" s="16">
        <v>0</v>
      </c>
      <c r="Q835" s="16">
        <v>0</v>
      </c>
      <c r="R835" s="16">
        <v>89</v>
      </c>
      <c r="S835" s="16">
        <v>0</v>
      </c>
      <c r="T835" s="16">
        <v>0</v>
      </c>
      <c r="U835" s="16">
        <v>0</v>
      </c>
      <c r="V835" s="16">
        <v>0</v>
      </c>
      <c r="W835" s="16">
        <v>0</v>
      </c>
      <c r="X835" s="16">
        <v>0</v>
      </c>
      <c r="Y835" s="16">
        <v>0</v>
      </c>
      <c r="Z835" s="16">
        <v>0</v>
      </c>
      <c r="AA835" s="14" t="s">
        <v>96</v>
      </c>
      <c r="AB835" s="14" t="s">
        <v>96</v>
      </c>
      <c r="AC835" s="14" t="s">
        <v>96</v>
      </c>
      <c r="AD835" s="15"/>
      <c r="AE835" s="15"/>
      <c r="AF835" s="15"/>
      <c r="AG835" s="15"/>
      <c r="AH835" s="15"/>
      <c r="AI835" s="14" t="s">
        <v>96</v>
      </c>
      <c r="AJ835" s="16"/>
      <c r="AK835" s="17">
        <v>0.95</v>
      </c>
      <c r="AL835" s="17">
        <v>0</v>
      </c>
      <c r="AM835" s="17">
        <v>0.05</v>
      </c>
      <c r="AN835" s="17">
        <v>0</v>
      </c>
      <c r="AO835" s="17">
        <v>0</v>
      </c>
      <c r="AP835" s="17">
        <v>0</v>
      </c>
      <c r="AQ835" s="17">
        <v>0</v>
      </c>
      <c r="AR835" s="17">
        <v>0</v>
      </c>
      <c r="AS835" s="17">
        <v>0</v>
      </c>
      <c r="AT835" s="17">
        <v>0</v>
      </c>
      <c r="AU835" s="16">
        <v>100</v>
      </c>
      <c r="AV835" s="16">
        <v>60</v>
      </c>
      <c r="AW835" s="16">
        <v>40</v>
      </c>
      <c r="AX835" s="16">
        <v>0</v>
      </c>
      <c r="AY835" s="16">
        <v>0</v>
      </c>
      <c r="AZ835" s="16">
        <v>0</v>
      </c>
      <c r="BA835" s="16">
        <v>0</v>
      </c>
      <c r="BB835" s="16">
        <v>5</v>
      </c>
      <c r="BC835" s="16">
        <v>0</v>
      </c>
      <c r="BD835" s="24">
        <v>95</v>
      </c>
      <c r="BE835" s="16">
        <v>100</v>
      </c>
      <c r="BF835" s="16">
        <v>100</v>
      </c>
      <c r="BG835" s="16">
        <v>100</v>
      </c>
      <c r="BH835" s="16">
        <v>100</v>
      </c>
      <c r="BI835" s="16">
        <v>100</v>
      </c>
      <c r="BJ835" s="16">
        <v>0</v>
      </c>
      <c r="BK835" s="16">
        <v>0</v>
      </c>
      <c r="BL835" s="16">
        <v>100</v>
      </c>
      <c r="BM835" s="16">
        <v>100</v>
      </c>
      <c r="BN835" s="16">
        <v>2</v>
      </c>
      <c r="BO835" s="16" t="s">
        <v>96</v>
      </c>
      <c r="BP835" s="16" t="s">
        <v>96</v>
      </c>
      <c r="BQ835" s="16">
        <v>5</v>
      </c>
      <c r="BR835" s="14" t="s">
        <v>96</v>
      </c>
      <c r="BS835" s="14" t="s">
        <v>97</v>
      </c>
      <c r="BT835" s="14" t="s">
        <v>97</v>
      </c>
      <c r="BU835" s="14" t="s">
        <v>97</v>
      </c>
      <c r="BV835" s="14" t="s">
        <v>97</v>
      </c>
      <c r="BW835" s="16">
        <v>0</v>
      </c>
      <c r="BX835" s="16">
        <v>0</v>
      </c>
      <c r="BY835" s="16">
        <v>0</v>
      </c>
      <c r="BZ835" s="16">
        <v>0</v>
      </c>
      <c r="CA835" s="16">
        <v>0</v>
      </c>
      <c r="CB835" s="14" t="s">
        <v>96</v>
      </c>
      <c r="CC835" s="14" t="s">
        <v>96</v>
      </c>
      <c r="CD835" s="14" t="s">
        <v>96</v>
      </c>
      <c r="CE835" s="14" t="s">
        <v>96</v>
      </c>
      <c r="CF835" s="14" t="s">
        <v>96</v>
      </c>
      <c r="CG835" s="14" t="s">
        <v>96</v>
      </c>
      <c r="CH835" s="14" t="s">
        <v>97</v>
      </c>
      <c r="CI835" s="14" t="s">
        <v>97</v>
      </c>
      <c r="CJ835" s="16">
        <v>0</v>
      </c>
      <c r="CK835" s="16">
        <v>2</v>
      </c>
      <c r="CL835" s="16">
        <v>10</v>
      </c>
      <c r="CM835" s="16">
        <v>0</v>
      </c>
      <c r="CN835" s="16">
        <v>0</v>
      </c>
      <c r="CO835" s="16">
        <v>0</v>
      </c>
      <c r="CS835" s="37"/>
      <c r="CT835" s="37"/>
      <c r="CU835" s="37"/>
      <c r="CV835" s="37"/>
      <c r="CW835" s="37"/>
      <c r="CX835" s="37"/>
      <c r="CY835" s="37"/>
      <c r="CZ835" s="37"/>
      <c r="DA835" s="37"/>
      <c r="DB835" s="37"/>
      <c r="DC835" s="37"/>
      <c r="DD835" s="37"/>
      <c r="DE835" s="37"/>
      <c r="DF835" s="37"/>
      <c r="DG835" s="37"/>
      <c r="DH835" s="37"/>
      <c r="DI835" s="37"/>
      <c r="DJ835" s="37"/>
      <c r="DK835" s="37"/>
      <c r="DL835" s="37"/>
      <c r="DM835" s="37"/>
      <c r="DN835" s="37"/>
      <c r="DO835" s="37"/>
      <c r="DP835" s="37"/>
      <c r="DQ835" s="37"/>
      <c r="DR835" s="37"/>
      <c r="DS835" s="37"/>
      <c r="DT835" s="37"/>
      <c r="DU835" s="37"/>
      <c r="DV835" s="37"/>
      <c r="DW835" s="37"/>
      <c r="DX835" s="37"/>
      <c r="DY835" s="37"/>
      <c r="DZ835" s="37"/>
      <c r="EA835" s="37"/>
      <c r="EB835" s="37"/>
      <c r="EC835" s="37"/>
      <c r="ED835" s="37"/>
      <c r="EE835" s="37"/>
      <c r="EF835" s="37"/>
      <c r="EG835" s="37"/>
      <c r="EH835" s="37"/>
      <c r="EI835" s="37"/>
      <c r="EJ835" s="37"/>
      <c r="EK835" s="37"/>
      <c r="EL835" s="37"/>
      <c r="EM835" s="37"/>
      <c r="EN835" s="37"/>
      <c r="EO835" s="37"/>
      <c r="EP835" s="37"/>
      <c r="EQ835" s="37"/>
      <c r="ER835" s="37"/>
      <c r="ES835" s="37"/>
      <c r="ET835" s="37"/>
      <c r="EU835" s="37"/>
      <c r="EV835" s="37"/>
      <c r="EW835" s="37"/>
      <c r="EX835" s="37"/>
      <c r="EY835" s="37"/>
      <c r="EZ835" s="37"/>
      <c r="FA835" s="37"/>
      <c r="FB835" s="37"/>
      <c r="FC835" s="37"/>
      <c r="FD835" s="37"/>
      <c r="FE835" s="37"/>
      <c r="FF835" s="37"/>
      <c r="FG835" s="37"/>
      <c r="FH835" s="37"/>
      <c r="FI835" s="37"/>
      <c r="FJ835" s="37"/>
      <c r="FK835" s="37"/>
      <c r="FL835" s="37"/>
      <c r="FM835" s="37"/>
      <c r="FN835" s="37"/>
      <c r="FO835" s="37"/>
      <c r="FP835" s="37"/>
      <c r="FQ835" s="37"/>
      <c r="FR835" s="37"/>
      <c r="FS835" s="37"/>
      <c r="FT835" s="37"/>
      <c r="FU835" s="37"/>
      <c r="FV835" s="37"/>
      <c r="FW835" s="37"/>
      <c r="FX835" s="37"/>
      <c r="FY835" s="37"/>
      <c r="FZ835" s="37"/>
      <c r="GA835" s="37"/>
      <c r="GB835" s="37"/>
      <c r="GC835" s="37"/>
      <c r="GD835" s="37"/>
      <c r="GE835" s="37"/>
      <c r="GF835" s="37"/>
      <c r="GG835" s="37"/>
      <c r="GH835" s="37"/>
      <c r="GI835" s="37"/>
      <c r="GJ835" s="37"/>
      <c r="GK835" s="37"/>
      <c r="GL835" s="37"/>
      <c r="GM835" s="37"/>
      <c r="GN835" s="37"/>
      <c r="GO835" s="37"/>
      <c r="GP835" s="37"/>
      <c r="GQ835" s="37"/>
      <c r="GR835" s="37"/>
      <c r="GS835" s="37"/>
      <c r="GT835" s="37"/>
      <c r="GU835" s="37"/>
      <c r="GV835" s="37"/>
      <c r="GW835" s="37"/>
      <c r="GX835" s="37"/>
      <c r="GY835" s="37"/>
      <c r="GZ835" s="37"/>
      <c r="HA835" s="37"/>
      <c r="HB835" s="37"/>
      <c r="HC835" s="37"/>
      <c r="HD835" s="37"/>
      <c r="HE835" s="37"/>
      <c r="HF835" s="37"/>
      <c r="HG835" s="37"/>
      <c r="HH835" s="37"/>
      <c r="HI835" s="37"/>
      <c r="HJ835" s="37"/>
      <c r="HK835" s="37"/>
      <c r="HL835" s="37"/>
      <c r="HM835" s="37"/>
      <c r="HN835" s="37"/>
      <c r="HO835" s="37"/>
      <c r="HP835" s="37"/>
      <c r="HQ835" s="37"/>
      <c r="HR835" s="37"/>
      <c r="HS835" s="37"/>
      <c r="HT835" s="37"/>
      <c r="HU835" s="37"/>
      <c r="HV835" s="37"/>
      <c r="HW835" s="37"/>
      <c r="HX835" s="37"/>
      <c r="HY835" s="37"/>
      <c r="HZ835" s="37"/>
      <c r="IA835" s="37"/>
      <c r="IB835" s="37"/>
      <c r="IC835" s="37"/>
      <c r="ID835" s="37"/>
      <c r="IE835" s="37"/>
      <c r="IF835" s="37"/>
      <c r="IG835" s="37"/>
      <c r="IH835" s="37"/>
      <c r="II835" s="37"/>
      <c r="IJ835" s="37"/>
      <c r="IK835" s="37"/>
      <c r="IL835" s="37"/>
      <c r="IM835" s="37"/>
      <c r="IN835" s="37"/>
      <c r="IO835" s="37"/>
      <c r="IP835" s="37"/>
      <c r="IQ835" s="37"/>
      <c r="IR835" s="37"/>
      <c r="IS835" s="37"/>
      <c r="IT835" s="37"/>
      <c r="IU835" s="37"/>
      <c r="IV835" s="37"/>
      <c r="IW835" s="37"/>
      <c r="IX835" s="37"/>
      <c r="IY835" s="37"/>
      <c r="IZ835" s="37"/>
      <c r="JA835" s="37"/>
      <c r="JB835" s="37"/>
      <c r="JC835" s="37"/>
      <c r="JD835" s="37"/>
      <c r="JE835" s="37"/>
      <c r="JF835" s="37"/>
      <c r="JG835" s="37"/>
      <c r="JH835" s="37"/>
      <c r="JI835" s="37"/>
      <c r="JJ835" s="37"/>
      <c r="JK835" s="37"/>
      <c r="JL835" s="37"/>
      <c r="JM835" s="37"/>
      <c r="JN835" s="37"/>
      <c r="JO835" s="37"/>
      <c r="JP835" s="37"/>
      <c r="JQ835" s="37"/>
      <c r="JR835" s="37"/>
      <c r="JS835" s="37"/>
      <c r="JT835" s="37"/>
      <c r="JU835" s="37"/>
      <c r="JV835" s="37"/>
      <c r="JW835" s="37"/>
      <c r="JX835" s="37"/>
      <c r="JY835" s="37"/>
      <c r="JZ835" s="37"/>
      <c r="KA835" s="37"/>
      <c r="KB835" s="37"/>
      <c r="KC835" s="37"/>
      <c r="KD835" s="37"/>
      <c r="KE835" s="37"/>
      <c r="KF835" s="37"/>
      <c r="KG835" s="37"/>
      <c r="KH835" s="37"/>
      <c r="KI835" s="37"/>
      <c r="KJ835" s="37"/>
      <c r="KK835" s="37"/>
      <c r="KL835" s="37"/>
      <c r="KM835" s="37"/>
      <c r="KN835" s="37"/>
      <c r="KO835" s="37"/>
      <c r="KP835" s="37"/>
      <c r="KQ835" s="37"/>
      <c r="KR835" s="37"/>
      <c r="KS835" s="37"/>
      <c r="KT835" s="37"/>
      <c r="KU835" s="37"/>
      <c r="KV835" s="37"/>
      <c r="KW835" s="37"/>
      <c r="KX835" s="37"/>
      <c r="KY835" s="37"/>
      <c r="KZ835" s="37"/>
      <c r="LA835" s="37"/>
      <c r="LB835" s="37"/>
      <c r="LC835" s="37"/>
      <c r="LD835" s="37"/>
      <c r="LE835" s="37"/>
      <c r="LF835" s="37"/>
      <c r="LG835" s="37"/>
      <c r="LH835" s="37"/>
      <c r="LI835" s="37"/>
      <c r="LJ835" s="37"/>
      <c r="LK835" s="37"/>
      <c r="LL835" s="37"/>
      <c r="LM835" s="37"/>
      <c r="LN835" s="37"/>
      <c r="LO835" s="37"/>
      <c r="LP835" s="37"/>
      <c r="LQ835" s="37"/>
      <c r="LR835" s="37"/>
      <c r="LS835" s="37"/>
      <c r="LT835" s="37"/>
      <c r="LU835" s="37"/>
      <c r="LV835" s="37"/>
      <c r="LW835" s="37"/>
      <c r="LX835" s="37"/>
      <c r="LY835" s="37"/>
      <c r="LZ835" s="37"/>
      <c r="MA835" s="37"/>
      <c r="MB835" s="37"/>
      <c r="MC835" s="37"/>
      <c r="MD835" s="37"/>
      <c r="ME835" s="37"/>
      <c r="MF835" s="37"/>
      <c r="MG835" s="37"/>
      <c r="MH835" s="37"/>
      <c r="MI835" s="37"/>
      <c r="MJ835" s="37"/>
      <c r="MK835" s="37"/>
      <c r="ML835" s="37"/>
      <c r="MM835" s="37"/>
      <c r="MN835" s="37"/>
      <c r="MO835" s="37"/>
      <c r="MP835" s="37"/>
      <c r="MQ835" s="37"/>
      <c r="MR835" s="37"/>
      <c r="MS835" s="37"/>
      <c r="MT835" s="37"/>
      <c r="MU835" s="37"/>
      <c r="MV835" s="37"/>
      <c r="MW835" s="37"/>
      <c r="MX835" s="37"/>
      <c r="MY835" s="37"/>
      <c r="MZ835" s="37"/>
      <c r="NA835" s="37"/>
      <c r="NB835" s="37"/>
      <c r="NC835" s="37"/>
      <c r="ND835" s="37"/>
      <c r="NE835" s="37"/>
      <c r="NF835" s="37"/>
      <c r="NG835" s="37"/>
      <c r="NH835" s="37"/>
      <c r="NI835" s="37"/>
      <c r="NJ835" s="37"/>
      <c r="NK835" s="37"/>
      <c r="NL835" s="37"/>
      <c r="NM835" s="37"/>
      <c r="NN835" s="37"/>
      <c r="NO835" s="37"/>
      <c r="NP835" s="37"/>
      <c r="NQ835" s="37"/>
      <c r="NR835" s="37"/>
      <c r="NS835" s="37"/>
      <c r="NT835" s="37"/>
      <c r="NU835" s="37"/>
      <c r="NV835" s="37"/>
      <c r="NW835" s="37"/>
      <c r="NX835" s="37"/>
      <c r="NY835" s="37"/>
      <c r="NZ835" s="37"/>
      <c r="OA835" s="37"/>
      <c r="OB835" s="37"/>
      <c r="OC835" s="37"/>
      <c r="OD835" s="37"/>
      <c r="OE835" s="37"/>
      <c r="OF835" s="37"/>
      <c r="OG835" s="37"/>
      <c r="OH835" s="37"/>
      <c r="OI835" s="37"/>
      <c r="OJ835" s="37"/>
      <c r="OK835" s="37"/>
      <c r="OL835" s="37"/>
      <c r="OM835" s="37"/>
    </row>
    <row r="836" spans="1:403" x14ac:dyDescent="0.3">
      <c r="A836" s="13" t="s">
        <v>1003</v>
      </c>
      <c r="B836" s="13" t="s">
        <v>1156</v>
      </c>
      <c r="C836" s="13" t="s">
        <v>1176</v>
      </c>
      <c r="D836" s="13" t="s">
        <v>1165</v>
      </c>
      <c r="E836" s="14" t="s">
        <v>104</v>
      </c>
      <c r="F836" s="16">
        <v>309</v>
      </c>
      <c r="G836" s="5">
        <v>16</v>
      </c>
      <c r="H836" s="16">
        <v>0</v>
      </c>
      <c r="I836" s="16">
        <v>0</v>
      </c>
      <c r="J836" s="16">
        <v>5</v>
      </c>
      <c r="K836" s="16">
        <v>10</v>
      </c>
      <c r="L836" s="16">
        <v>0</v>
      </c>
      <c r="M836" s="16">
        <v>1</v>
      </c>
      <c r="N836" s="16">
        <v>0</v>
      </c>
      <c r="O836" s="16">
        <v>0</v>
      </c>
      <c r="P836" s="16">
        <v>0</v>
      </c>
      <c r="Q836" s="16">
        <v>0</v>
      </c>
      <c r="R836" s="16">
        <v>116</v>
      </c>
      <c r="S836" s="16">
        <v>184</v>
      </c>
      <c r="T836" s="16">
        <v>0</v>
      </c>
      <c r="U836" s="16">
        <v>9</v>
      </c>
      <c r="V836" s="16">
        <v>0</v>
      </c>
      <c r="W836" s="16">
        <v>0</v>
      </c>
      <c r="X836" s="16">
        <v>0</v>
      </c>
      <c r="Y836" s="16">
        <v>0</v>
      </c>
      <c r="Z836" s="16">
        <v>0</v>
      </c>
      <c r="AA836" s="14" t="s">
        <v>96</v>
      </c>
      <c r="AB836" s="14" t="s">
        <v>97</v>
      </c>
      <c r="AC836" s="14" t="s">
        <v>96</v>
      </c>
      <c r="AD836" s="15"/>
      <c r="AE836" s="19" t="s">
        <v>96</v>
      </c>
      <c r="AF836" s="19" t="s">
        <v>96</v>
      </c>
      <c r="AG836" s="15"/>
      <c r="AH836" s="15"/>
      <c r="AI836" s="15"/>
      <c r="AJ836" s="16">
        <v>2000</v>
      </c>
      <c r="AK836" s="17">
        <v>0.3</v>
      </c>
      <c r="AL836" s="17">
        <v>0</v>
      </c>
      <c r="AM836" s="17">
        <v>0.7</v>
      </c>
      <c r="AN836" s="17">
        <v>0</v>
      </c>
      <c r="AO836" s="17">
        <v>0</v>
      </c>
      <c r="AP836" s="17">
        <v>0</v>
      </c>
      <c r="AQ836" s="17">
        <v>0</v>
      </c>
      <c r="AR836" s="17">
        <v>0</v>
      </c>
      <c r="AS836" s="17">
        <v>0</v>
      </c>
      <c r="AT836" s="17">
        <v>0</v>
      </c>
      <c r="AU836" s="16">
        <v>100</v>
      </c>
      <c r="AV836" s="16">
        <v>5</v>
      </c>
      <c r="AW836" s="16">
        <v>10</v>
      </c>
      <c r="AX836" s="16">
        <v>0</v>
      </c>
      <c r="AY836" s="16">
        <v>85</v>
      </c>
      <c r="AZ836" s="16">
        <v>0</v>
      </c>
      <c r="BA836" s="16">
        <v>0</v>
      </c>
      <c r="BB836" s="16">
        <v>5</v>
      </c>
      <c r="BC836" s="16">
        <v>0</v>
      </c>
      <c r="BD836" s="16">
        <v>95</v>
      </c>
      <c r="BE836" s="16">
        <v>100</v>
      </c>
      <c r="BF836" s="16">
        <v>100</v>
      </c>
      <c r="BG836" s="16">
        <v>100</v>
      </c>
      <c r="BH836" s="16">
        <v>0</v>
      </c>
      <c r="BI836" s="16">
        <v>0</v>
      </c>
      <c r="BJ836" s="16">
        <v>0</v>
      </c>
      <c r="BK836" s="16">
        <v>0</v>
      </c>
      <c r="BL836" s="16">
        <v>100</v>
      </c>
      <c r="BM836" s="16">
        <v>100</v>
      </c>
      <c r="BN836" s="16">
        <v>2</v>
      </c>
      <c r="BO836" s="16" t="s">
        <v>96</v>
      </c>
      <c r="BP836" s="16" t="s">
        <v>96</v>
      </c>
      <c r="BQ836" s="16">
        <v>3</v>
      </c>
      <c r="BR836" s="14" t="s">
        <v>96</v>
      </c>
      <c r="BS836" s="14" t="s">
        <v>97</v>
      </c>
      <c r="BT836" s="14" t="s">
        <v>97</v>
      </c>
      <c r="BU836" s="14" t="s">
        <v>97</v>
      </c>
      <c r="BV836" s="14" t="s">
        <v>97</v>
      </c>
      <c r="BW836" s="16">
        <v>2</v>
      </c>
      <c r="BX836" s="16">
        <v>2</v>
      </c>
      <c r="BY836" s="16">
        <v>2</v>
      </c>
      <c r="BZ836" s="16">
        <v>12</v>
      </c>
      <c r="CA836" s="16">
        <v>12</v>
      </c>
      <c r="CB836" s="14" t="s">
        <v>96</v>
      </c>
      <c r="CC836" s="14" t="s">
        <v>96</v>
      </c>
      <c r="CD836" s="14" t="s">
        <v>96</v>
      </c>
      <c r="CE836" s="14" t="s">
        <v>96</v>
      </c>
      <c r="CF836" s="14" t="s">
        <v>96</v>
      </c>
      <c r="CG836" s="14" t="s">
        <v>97</v>
      </c>
      <c r="CH836" s="14" t="s">
        <v>97</v>
      </c>
      <c r="CI836" s="14" t="s">
        <v>97</v>
      </c>
      <c r="CJ836" s="16">
        <v>2.5</v>
      </c>
      <c r="CK836" s="16">
        <v>4</v>
      </c>
      <c r="CL836" s="16">
        <v>12</v>
      </c>
      <c r="CM836" s="16">
        <v>0.2</v>
      </c>
      <c r="CN836" s="16">
        <v>0.5</v>
      </c>
      <c r="CO836" s="16">
        <v>2</v>
      </c>
    </row>
    <row r="837" spans="1:403" x14ac:dyDescent="0.3">
      <c r="A837" s="13" t="s">
        <v>1003</v>
      </c>
      <c r="B837" s="13" t="s">
        <v>1156</v>
      </c>
      <c r="C837" s="13" t="s">
        <v>1179</v>
      </c>
      <c r="D837" s="13" t="s">
        <v>110</v>
      </c>
      <c r="E837" s="14" t="s">
        <v>95</v>
      </c>
      <c r="F837" s="16">
        <v>182</v>
      </c>
      <c r="G837" s="5">
        <v>25</v>
      </c>
      <c r="H837" s="16">
        <v>0</v>
      </c>
      <c r="I837" s="16">
        <v>0</v>
      </c>
      <c r="J837" s="16">
        <v>1</v>
      </c>
      <c r="K837" s="16">
        <v>0</v>
      </c>
      <c r="L837" s="16">
        <v>0</v>
      </c>
      <c r="M837" s="16">
        <v>0</v>
      </c>
      <c r="N837" s="16">
        <v>24</v>
      </c>
      <c r="O837" s="16">
        <v>0</v>
      </c>
      <c r="P837" s="16">
        <v>0</v>
      </c>
      <c r="Q837" s="16">
        <v>0</v>
      </c>
      <c r="R837" s="16">
        <v>0</v>
      </c>
      <c r="S837" s="16">
        <v>0</v>
      </c>
      <c r="T837" s="16">
        <v>0</v>
      </c>
      <c r="U837" s="16">
        <v>0</v>
      </c>
      <c r="V837" s="16">
        <v>182</v>
      </c>
      <c r="W837" s="16">
        <v>0</v>
      </c>
      <c r="X837" s="16">
        <v>0</v>
      </c>
      <c r="Y837" s="16">
        <v>0</v>
      </c>
      <c r="Z837" s="16">
        <v>0</v>
      </c>
      <c r="AA837" s="14" t="s">
        <v>96</v>
      </c>
      <c r="AB837" s="14" t="s">
        <v>97</v>
      </c>
      <c r="AC837" s="15"/>
      <c r="AD837" s="15"/>
      <c r="AE837" s="19" t="s">
        <v>96</v>
      </c>
      <c r="AF837" s="15"/>
      <c r="AG837" s="15"/>
      <c r="AH837" s="15"/>
      <c r="AI837" s="15"/>
      <c r="AJ837" s="16"/>
      <c r="AK837" s="17">
        <v>0</v>
      </c>
      <c r="AL837" s="17">
        <v>0.98</v>
      </c>
      <c r="AM837" s="17">
        <v>0.02</v>
      </c>
      <c r="AN837" s="17">
        <v>0</v>
      </c>
      <c r="AO837" s="17">
        <v>0</v>
      </c>
      <c r="AP837" s="17">
        <v>0</v>
      </c>
      <c r="AQ837" s="17">
        <v>0</v>
      </c>
      <c r="AR837" s="17">
        <v>0</v>
      </c>
      <c r="AS837" s="17">
        <v>0</v>
      </c>
      <c r="AT837" s="17">
        <v>0</v>
      </c>
      <c r="AU837" s="16">
        <v>0</v>
      </c>
      <c r="AV837" s="16">
        <v>0</v>
      </c>
      <c r="AW837" s="16">
        <v>0</v>
      </c>
      <c r="AX837" s="16">
        <v>0</v>
      </c>
      <c r="AY837" s="16">
        <v>100</v>
      </c>
      <c r="AZ837" s="16">
        <v>0</v>
      </c>
      <c r="BA837" s="16">
        <v>0</v>
      </c>
      <c r="BB837" s="16">
        <v>0</v>
      </c>
      <c r="BC837" s="16">
        <v>0</v>
      </c>
      <c r="BD837" s="16">
        <v>100</v>
      </c>
      <c r="BE837" s="16">
        <v>100</v>
      </c>
      <c r="BF837" s="16">
        <v>50</v>
      </c>
      <c r="BG837" s="16">
        <v>100</v>
      </c>
      <c r="BH837" s="16">
        <v>0</v>
      </c>
      <c r="BI837" s="16">
        <v>0</v>
      </c>
      <c r="BJ837" s="16">
        <v>0</v>
      </c>
      <c r="BK837" s="16">
        <v>0</v>
      </c>
      <c r="BL837" s="16">
        <v>100</v>
      </c>
      <c r="BM837" s="16">
        <v>100</v>
      </c>
      <c r="BN837" s="16">
        <v>2</v>
      </c>
      <c r="BO837" s="16" t="s">
        <v>96</v>
      </c>
      <c r="BP837" s="16" t="s">
        <v>96</v>
      </c>
      <c r="BQ837" s="16">
        <v>10</v>
      </c>
      <c r="BR837" s="14" t="s">
        <v>97</v>
      </c>
      <c r="BS837" s="14" t="s">
        <v>97</v>
      </c>
      <c r="BT837" s="14" t="s">
        <v>97</v>
      </c>
      <c r="BU837" s="14" t="s">
        <v>96</v>
      </c>
      <c r="BV837" s="14" t="s">
        <v>96</v>
      </c>
      <c r="BW837" s="16">
        <v>0.5</v>
      </c>
      <c r="BX837" s="16">
        <v>0.5</v>
      </c>
      <c r="BY837" s="16">
        <v>2</v>
      </c>
      <c r="BZ837" s="16">
        <v>2</v>
      </c>
      <c r="CA837" s="16">
        <v>12</v>
      </c>
      <c r="CB837" s="14" t="s">
        <v>98</v>
      </c>
      <c r="CC837" s="14" t="s">
        <v>98</v>
      </c>
      <c r="CD837" s="14" t="s">
        <v>96</v>
      </c>
      <c r="CE837" s="14" t="s">
        <v>98</v>
      </c>
      <c r="CF837" s="14" t="s">
        <v>96</v>
      </c>
      <c r="CG837" s="14" t="s">
        <v>97</v>
      </c>
      <c r="CH837" s="14" t="s">
        <v>97</v>
      </c>
      <c r="CI837" s="14" t="s">
        <v>97</v>
      </c>
      <c r="CJ837" s="16">
        <v>2</v>
      </c>
      <c r="CK837" s="16">
        <v>4</v>
      </c>
      <c r="CL837" s="16">
        <v>13</v>
      </c>
      <c r="CM837" s="16">
        <v>0.5</v>
      </c>
      <c r="CN837" s="16">
        <v>13</v>
      </c>
      <c r="CO837" s="16">
        <v>0.5</v>
      </c>
      <c r="CS837" s="37"/>
      <c r="CT837" s="37"/>
      <c r="CU837" s="37"/>
      <c r="CV837" s="37"/>
      <c r="CW837" s="37"/>
      <c r="CX837" s="37"/>
      <c r="CY837" s="37"/>
      <c r="CZ837" s="37"/>
      <c r="DA837" s="37"/>
      <c r="DB837" s="37"/>
      <c r="DC837" s="37"/>
      <c r="DD837" s="37"/>
      <c r="DE837" s="37"/>
      <c r="DF837" s="37"/>
      <c r="DG837" s="37"/>
      <c r="DH837" s="37"/>
      <c r="DI837" s="37"/>
      <c r="DJ837" s="37"/>
      <c r="DK837" s="37"/>
      <c r="DL837" s="37"/>
      <c r="DM837" s="37"/>
      <c r="DN837" s="37"/>
      <c r="DO837" s="37"/>
      <c r="DP837" s="37"/>
      <c r="DQ837" s="37"/>
      <c r="DR837" s="37"/>
      <c r="DS837" s="37"/>
      <c r="DT837" s="37"/>
      <c r="DU837" s="37"/>
      <c r="DV837" s="37"/>
      <c r="DW837" s="37"/>
      <c r="DX837" s="37"/>
      <c r="DY837" s="37"/>
      <c r="DZ837" s="37"/>
      <c r="EA837" s="37"/>
      <c r="EB837" s="37"/>
      <c r="EC837" s="37"/>
      <c r="ED837" s="37"/>
      <c r="EE837" s="37"/>
      <c r="EF837" s="37"/>
      <c r="EG837" s="37"/>
      <c r="EH837" s="37"/>
      <c r="EI837" s="37"/>
      <c r="EJ837" s="37"/>
      <c r="EK837" s="37"/>
      <c r="EL837" s="37"/>
      <c r="EM837" s="37"/>
      <c r="EN837" s="37"/>
      <c r="EO837" s="37"/>
      <c r="EP837" s="37"/>
      <c r="EQ837" s="37"/>
      <c r="ER837" s="37"/>
      <c r="ES837" s="37"/>
      <c r="ET837" s="37"/>
      <c r="EU837" s="37"/>
      <c r="EV837" s="37"/>
      <c r="EW837" s="37"/>
      <c r="EX837" s="37"/>
      <c r="EY837" s="37"/>
      <c r="EZ837" s="37"/>
      <c r="FA837" s="37"/>
      <c r="FB837" s="37"/>
      <c r="FC837" s="37"/>
      <c r="FD837" s="37"/>
      <c r="FE837" s="37"/>
      <c r="FF837" s="37"/>
      <c r="FG837" s="37"/>
      <c r="FH837" s="37"/>
      <c r="FI837" s="37"/>
      <c r="FJ837" s="37"/>
      <c r="FK837" s="37"/>
      <c r="FL837" s="37"/>
      <c r="FM837" s="37"/>
      <c r="FN837" s="37"/>
      <c r="FO837" s="37"/>
      <c r="FP837" s="37"/>
      <c r="FQ837" s="37"/>
      <c r="FR837" s="37"/>
      <c r="FS837" s="37"/>
      <c r="FT837" s="37"/>
      <c r="FU837" s="37"/>
      <c r="FV837" s="37"/>
      <c r="FW837" s="37"/>
      <c r="FX837" s="37"/>
      <c r="FY837" s="37"/>
      <c r="FZ837" s="37"/>
      <c r="GA837" s="37"/>
      <c r="GB837" s="37"/>
      <c r="GC837" s="37"/>
      <c r="GD837" s="37"/>
      <c r="GE837" s="37"/>
      <c r="GF837" s="37"/>
      <c r="GG837" s="37"/>
      <c r="GH837" s="37"/>
      <c r="GI837" s="37"/>
      <c r="GJ837" s="37"/>
      <c r="GK837" s="37"/>
      <c r="GL837" s="37"/>
      <c r="GM837" s="37"/>
      <c r="GN837" s="37"/>
      <c r="GO837" s="37"/>
      <c r="GP837" s="37"/>
      <c r="GQ837" s="37"/>
      <c r="GR837" s="37"/>
      <c r="GS837" s="37"/>
      <c r="GT837" s="37"/>
      <c r="GU837" s="37"/>
      <c r="GV837" s="37"/>
      <c r="GW837" s="37"/>
      <c r="GX837" s="37"/>
      <c r="GY837" s="37"/>
      <c r="GZ837" s="37"/>
      <c r="HA837" s="37"/>
      <c r="HB837" s="37"/>
      <c r="HC837" s="37"/>
      <c r="HD837" s="37"/>
      <c r="HE837" s="37"/>
      <c r="HF837" s="37"/>
      <c r="HG837" s="37"/>
      <c r="HH837" s="37"/>
      <c r="HI837" s="37"/>
      <c r="HJ837" s="37"/>
      <c r="HK837" s="37"/>
      <c r="HL837" s="37"/>
      <c r="HM837" s="37"/>
      <c r="HN837" s="37"/>
      <c r="HO837" s="37"/>
      <c r="HP837" s="37"/>
      <c r="HQ837" s="37"/>
      <c r="HR837" s="37"/>
      <c r="HS837" s="37"/>
      <c r="HT837" s="37"/>
      <c r="HU837" s="37"/>
      <c r="HV837" s="37"/>
      <c r="HW837" s="37"/>
      <c r="HX837" s="37"/>
      <c r="HY837" s="37"/>
      <c r="HZ837" s="37"/>
      <c r="IA837" s="37"/>
      <c r="IB837" s="37"/>
      <c r="IC837" s="37"/>
      <c r="ID837" s="37"/>
      <c r="IE837" s="37"/>
      <c r="IF837" s="37"/>
      <c r="IG837" s="37"/>
      <c r="IH837" s="37"/>
      <c r="II837" s="37"/>
      <c r="IJ837" s="37"/>
      <c r="IK837" s="37"/>
      <c r="IL837" s="37"/>
      <c r="IM837" s="37"/>
      <c r="IN837" s="37"/>
      <c r="IO837" s="37"/>
      <c r="IP837" s="37"/>
      <c r="IQ837" s="37"/>
      <c r="IR837" s="37"/>
      <c r="IS837" s="37"/>
      <c r="IT837" s="37"/>
      <c r="IU837" s="37"/>
      <c r="IV837" s="37"/>
      <c r="IW837" s="37"/>
      <c r="IX837" s="37"/>
      <c r="IY837" s="37"/>
      <c r="IZ837" s="37"/>
      <c r="JA837" s="37"/>
      <c r="JB837" s="37"/>
      <c r="JC837" s="37"/>
      <c r="JD837" s="37"/>
      <c r="JE837" s="37"/>
      <c r="JF837" s="37"/>
      <c r="JG837" s="37"/>
      <c r="JH837" s="37"/>
      <c r="JI837" s="37"/>
      <c r="JJ837" s="37"/>
      <c r="JK837" s="37"/>
      <c r="JL837" s="37"/>
      <c r="JM837" s="37"/>
      <c r="JN837" s="37"/>
      <c r="JO837" s="37"/>
      <c r="JP837" s="37"/>
      <c r="JQ837" s="37"/>
      <c r="JR837" s="37"/>
      <c r="JS837" s="37"/>
      <c r="JT837" s="37"/>
      <c r="JU837" s="37"/>
      <c r="JV837" s="37"/>
      <c r="JW837" s="37"/>
      <c r="JX837" s="37"/>
      <c r="JY837" s="37"/>
      <c r="JZ837" s="37"/>
      <c r="KA837" s="37"/>
      <c r="KB837" s="37"/>
      <c r="KC837" s="37"/>
      <c r="KD837" s="37"/>
      <c r="KE837" s="37"/>
      <c r="KF837" s="37"/>
      <c r="KG837" s="37"/>
      <c r="KH837" s="37"/>
      <c r="KI837" s="37"/>
      <c r="KJ837" s="37"/>
      <c r="KK837" s="37"/>
      <c r="KL837" s="37"/>
      <c r="KM837" s="37"/>
      <c r="KN837" s="37"/>
      <c r="KO837" s="37"/>
      <c r="KP837" s="37"/>
      <c r="KQ837" s="37"/>
      <c r="KR837" s="37"/>
      <c r="KS837" s="37"/>
      <c r="KT837" s="37"/>
      <c r="KU837" s="37"/>
      <c r="KV837" s="37"/>
      <c r="KW837" s="37"/>
      <c r="KX837" s="37"/>
      <c r="KY837" s="37"/>
      <c r="KZ837" s="37"/>
      <c r="LA837" s="37"/>
      <c r="LB837" s="37"/>
      <c r="LC837" s="37"/>
      <c r="LD837" s="37"/>
      <c r="LE837" s="37"/>
      <c r="LF837" s="37"/>
      <c r="LG837" s="37"/>
      <c r="LH837" s="37"/>
      <c r="LI837" s="37"/>
      <c r="LJ837" s="37"/>
      <c r="LK837" s="37"/>
      <c r="LL837" s="37"/>
      <c r="LM837" s="37"/>
      <c r="LN837" s="37"/>
      <c r="LO837" s="37"/>
      <c r="LP837" s="37"/>
      <c r="LQ837" s="37"/>
      <c r="LR837" s="37"/>
      <c r="LS837" s="37"/>
      <c r="LT837" s="37"/>
      <c r="LU837" s="37"/>
      <c r="LV837" s="37"/>
      <c r="LW837" s="37"/>
      <c r="LX837" s="37"/>
      <c r="LY837" s="37"/>
      <c r="LZ837" s="37"/>
      <c r="MA837" s="37"/>
      <c r="MB837" s="37"/>
      <c r="MC837" s="37"/>
      <c r="MD837" s="37"/>
      <c r="ME837" s="37"/>
      <c r="MF837" s="37"/>
      <c r="MG837" s="37"/>
      <c r="MH837" s="37"/>
      <c r="MI837" s="37"/>
      <c r="MJ837" s="37"/>
      <c r="MK837" s="37"/>
      <c r="ML837" s="37"/>
      <c r="MM837" s="37"/>
      <c r="MN837" s="37"/>
      <c r="MO837" s="37"/>
      <c r="MP837" s="37"/>
      <c r="MQ837" s="37"/>
      <c r="MR837" s="37"/>
      <c r="MS837" s="37"/>
      <c r="MT837" s="37"/>
      <c r="MU837" s="37"/>
      <c r="MV837" s="37"/>
      <c r="MW837" s="37"/>
      <c r="MX837" s="37"/>
      <c r="MY837" s="37"/>
      <c r="MZ837" s="37"/>
      <c r="NA837" s="37"/>
      <c r="NB837" s="37"/>
      <c r="NC837" s="37"/>
      <c r="ND837" s="37"/>
      <c r="NE837" s="37"/>
      <c r="NF837" s="37"/>
      <c r="NG837" s="37"/>
      <c r="NH837" s="37"/>
      <c r="NI837" s="37"/>
      <c r="NJ837" s="37"/>
      <c r="NK837" s="37"/>
      <c r="NL837" s="37"/>
      <c r="NM837" s="37"/>
      <c r="NN837" s="37"/>
      <c r="NO837" s="37"/>
      <c r="NP837" s="37"/>
      <c r="NQ837" s="37"/>
      <c r="NR837" s="37"/>
      <c r="NS837" s="37"/>
      <c r="NT837" s="37"/>
      <c r="NU837" s="37"/>
      <c r="NV837" s="37"/>
      <c r="NW837" s="37"/>
      <c r="NX837" s="37"/>
      <c r="NY837" s="37"/>
      <c r="NZ837" s="37"/>
      <c r="OA837" s="37"/>
      <c r="OB837" s="37"/>
      <c r="OC837" s="37"/>
      <c r="OD837" s="37"/>
      <c r="OE837" s="37"/>
      <c r="OF837" s="37"/>
      <c r="OG837" s="37"/>
      <c r="OH837" s="37"/>
      <c r="OI837" s="37"/>
      <c r="OJ837" s="37"/>
      <c r="OK837" s="37"/>
      <c r="OL837" s="37"/>
      <c r="OM837" s="37"/>
    </row>
    <row r="838" spans="1:403" x14ac:dyDescent="0.3">
      <c r="A838" s="13" t="s">
        <v>1003</v>
      </c>
      <c r="B838" s="13" t="s">
        <v>1156</v>
      </c>
      <c r="C838" s="13" t="s">
        <v>1180</v>
      </c>
      <c r="D838" s="13" t="s">
        <v>110</v>
      </c>
      <c r="E838" s="14" t="s">
        <v>95</v>
      </c>
      <c r="F838" s="16">
        <v>503</v>
      </c>
      <c r="G838" s="5">
        <v>64</v>
      </c>
      <c r="H838" s="16">
        <v>2</v>
      </c>
      <c r="I838" s="16">
        <v>24</v>
      </c>
      <c r="J838" s="16">
        <v>13</v>
      </c>
      <c r="K838" s="16">
        <v>0</v>
      </c>
      <c r="L838" s="16">
        <v>0</v>
      </c>
      <c r="M838" s="16">
        <v>1</v>
      </c>
      <c r="N838" s="16">
        <v>26</v>
      </c>
      <c r="O838" s="16">
        <v>0</v>
      </c>
      <c r="P838" s="16">
        <v>0</v>
      </c>
      <c r="Q838" s="16">
        <v>241</v>
      </c>
      <c r="R838" s="16">
        <v>94</v>
      </c>
      <c r="S838" s="16">
        <v>0</v>
      </c>
      <c r="T838" s="16">
        <v>0</v>
      </c>
      <c r="U838" s="16">
        <v>4</v>
      </c>
      <c r="V838" s="16">
        <v>164</v>
      </c>
      <c r="W838" s="16">
        <v>0</v>
      </c>
      <c r="X838" s="16">
        <v>0</v>
      </c>
      <c r="Y838" s="16">
        <v>24</v>
      </c>
      <c r="Z838" s="16">
        <v>241</v>
      </c>
      <c r="AA838" s="14" t="s">
        <v>96</v>
      </c>
      <c r="AB838" s="14" t="s">
        <v>96</v>
      </c>
      <c r="AC838" s="15"/>
      <c r="AD838" s="15"/>
      <c r="AE838" s="15"/>
      <c r="AF838" s="15"/>
      <c r="AG838" s="15"/>
      <c r="AH838" s="15"/>
      <c r="AI838" s="14" t="s">
        <v>96</v>
      </c>
      <c r="AJ838" s="16"/>
      <c r="AK838" s="17">
        <v>0.6</v>
      </c>
      <c r="AL838" s="17">
        <v>0.38</v>
      </c>
      <c r="AM838" s="17">
        <v>0.02</v>
      </c>
      <c r="AN838" s="17">
        <v>0</v>
      </c>
      <c r="AO838" s="17">
        <v>0</v>
      </c>
      <c r="AP838" s="17">
        <v>0</v>
      </c>
      <c r="AQ838" s="17">
        <v>0</v>
      </c>
      <c r="AR838" s="17">
        <v>0</v>
      </c>
      <c r="AS838" s="17">
        <v>0</v>
      </c>
      <c r="AT838" s="17">
        <v>0</v>
      </c>
      <c r="AU838" s="16">
        <v>100</v>
      </c>
      <c r="AV838" s="16">
        <v>100</v>
      </c>
      <c r="AW838" s="16">
        <v>0</v>
      </c>
      <c r="AX838" s="16">
        <v>0</v>
      </c>
      <c r="AY838" s="16">
        <v>0</v>
      </c>
      <c r="AZ838" s="16">
        <v>0</v>
      </c>
      <c r="BA838" s="16">
        <v>0</v>
      </c>
      <c r="BB838" s="16">
        <v>40</v>
      </c>
      <c r="BC838" s="16">
        <v>0</v>
      </c>
      <c r="BD838" s="16">
        <v>60</v>
      </c>
      <c r="BE838" s="16">
        <v>100</v>
      </c>
      <c r="BF838" s="16">
        <v>75</v>
      </c>
      <c r="BG838" s="16">
        <v>100</v>
      </c>
      <c r="BH838" s="16">
        <v>100</v>
      </c>
      <c r="BI838" s="16">
        <v>0</v>
      </c>
      <c r="BJ838" s="16">
        <v>0</v>
      </c>
      <c r="BK838" s="16">
        <v>0</v>
      </c>
      <c r="BL838" s="16">
        <v>100</v>
      </c>
      <c r="BM838" s="16">
        <v>2</v>
      </c>
      <c r="BN838" s="16">
        <v>2</v>
      </c>
      <c r="BO838" s="16" t="s">
        <v>97</v>
      </c>
      <c r="BP838" s="16" t="s">
        <v>96</v>
      </c>
      <c r="BQ838" s="16">
        <v>4</v>
      </c>
      <c r="BR838" s="14" t="s">
        <v>97</v>
      </c>
      <c r="BS838" s="14" t="s">
        <v>97</v>
      </c>
      <c r="BT838" s="14" t="s">
        <v>97</v>
      </c>
      <c r="BU838" s="14" t="s">
        <v>97</v>
      </c>
      <c r="BV838" s="14" t="s">
        <v>96</v>
      </c>
      <c r="BW838" s="16">
        <v>1</v>
      </c>
      <c r="BX838" s="16">
        <v>1</v>
      </c>
      <c r="BY838" s="16">
        <v>1</v>
      </c>
      <c r="BZ838" s="16">
        <v>17</v>
      </c>
      <c r="CA838" s="16">
        <v>17</v>
      </c>
      <c r="CB838" s="14" t="s">
        <v>98</v>
      </c>
      <c r="CC838" s="14" t="s">
        <v>96</v>
      </c>
      <c r="CD838" s="14" t="s">
        <v>98</v>
      </c>
      <c r="CE838" s="14" t="s">
        <v>96</v>
      </c>
      <c r="CF838" s="14" t="s">
        <v>96</v>
      </c>
      <c r="CG838" s="15" t="s">
        <v>96</v>
      </c>
      <c r="CH838" s="14" t="s">
        <v>96</v>
      </c>
      <c r="CI838" s="15" t="s">
        <v>97</v>
      </c>
      <c r="CJ838" s="16">
        <v>0</v>
      </c>
      <c r="CK838" s="16">
        <v>0</v>
      </c>
      <c r="CL838" s="16">
        <v>17</v>
      </c>
      <c r="CM838" s="16">
        <v>0</v>
      </c>
      <c r="CN838" s="16">
        <v>3</v>
      </c>
      <c r="CO838" s="16">
        <v>0</v>
      </c>
      <c r="CS838" s="37"/>
      <c r="CT838" s="37"/>
      <c r="CU838" s="37"/>
      <c r="CV838" s="37"/>
      <c r="CW838" s="37"/>
      <c r="CX838" s="37"/>
      <c r="CY838" s="37"/>
      <c r="CZ838" s="37"/>
      <c r="DA838" s="37"/>
      <c r="DB838" s="37"/>
      <c r="DC838" s="37"/>
      <c r="DD838" s="37"/>
      <c r="DE838" s="37"/>
      <c r="DF838" s="37"/>
      <c r="DG838" s="37"/>
      <c r="DH838" s="37"/>
      <c r="DI838" s="37"/>
      <c r="DJ838" s="37"/>
      <c r="DK838" s="37"/>
      <c r="DL838" s="37"/>
      <c r="DM838" s="37"/>
      <c r="DN838" s="37"/>
      <c r="DO838" s="37"/>
      <c r="DP838" s="37"/>
      <c r="DQ838" s="37"/>
      <c r="DR838" s="37"/>
      <c r="DS838" s="37"/>
      <c r="DT838" s="37"/>
      <c r="DU838" s="37"/>
      <c r="DV838" s="37"/>
      <c r="DW838" s="37"/>
      <c r="DX838" s="37"/>
      <c r="DY838" s="37"/>
      <c r="DZ838" s="37"/>
      <c r="EA838" s="37"/>
      <c r="EB838" s="37"/>
      <c r="EC838" s="37"/>
      <c r="ED838" s="37"/>
      <c r="EE838" s="37"/>
      <c r="EF838" s="37"/>
      <c r="EG838" s="37"/>
      <c r="EH838" s="37"/>
      <c r="EI838" s="37"/>
      <c r="EJ838" s="37"/>
      <c r="EK838" s="37"/>
      <c r="EL838" s="37"/>
      <c r="EM838" s="37"/>
      <c r="EN838" s="37"/>
      <c r="EO838" s="37"/>
      <c r="EP838" s="37"/>
      <c r="EQ838" s="37"/>
      <c r="ER838" s="37"/>
      <c r="ES838" s="37"/>
      <c r="ET838" s="37"/>
      <c r="EU838" s="37"/>
      <c r="EV838" s="37"/>
      <c r="EW838" s="37"/>
      <c r="EX838" s="37"/>
      <c r="EY838" s="37"/>
      <c r="EZ838" s="37"/>
      <c r="FA838" s="37"/>
      <c r="FB838" s="37"/>
      <c r="FC838" s="37"/>
      <c r="FD838" s="37"/>
      <c r="FE838" s="37"/>
      <c r="FF838" s="37"/>
      <c r="FG838" s="37"/>
      <c r="FH838" s="37"/>
      <c r="FI838" s="37"/>
      <c r="FJ838" s="37"/>
      <c r="FK838" s="37"/>
      <c r="FL838" s="37"/>
      <c r="FM838" s="37"/>
      <c r="FN838" s="37"/>
      <c r="FO838" s="37"/>
      <c r="FP838" s="37"/>
      <c r="FQ838" s="37"/>
      <c r="FR838" s="37"/>
      <c r="FS838" s="37"/>
      <c r="FT838" s="37"/>
      <c r="FU838" s="37"/>
      <c r="FV838" s="37"/>
      <c r="FW838" s="37"/>
      <c r="FX838" s="37"/>
      <c r="FY838" s="37"/>
      <c r="FZ838" s="37"/>
      <c r="GA838" s="37"/>
      <c r="GB838" s="37"/>
      <c r="GC838" s="37"/>
      <c r="GD838" s="37"/>
      <c r="GE838" s="37"/>
      <c r="GF838" s="37"/>
      <c r="GG838" s="37"/>
      <c r="GH838" s="37"/>
      <c r="GI838" s="37"/>
      <c r="GJ838" s="37"/>
      <c r="GK838" s="37"/>
      <c r="GL838" s="37"/>
      <c r="GM838" s="37"/>
      <c r="GN838" s="37"/>
      <c r="GO838" s="37"/>
      <c r="GP838" s="37"/>
      <c r="GQ838" s="37"/>
      <c r="GR838" s="37"/>
      <c r="GS838" s="37"/>
      <c r="GT838" s="37"/>
      <c r="GU838" s="37"/>
      <c r="GV838" s="37"/>
      <c r="GW838" s="37"/>
      <c r="GX838" s="37"/>
      <c r="GY838" s="37"/>
      <c r="GZ838" s="37"/>
      <c r="HA838" s="37"/>
      <c r="HB838" s="37"/>
      <c r="HC838" s="37"/>
      <c r="HD838" s="37"/>
      <c r="HE838" s="37"/>
      <c r="HF838" s="37"/>
      <c r="HG838" s="37"/>
      <c r="HH838" s="37"/>
      <c r="HI838" s="37"/>
      <c r="HJ838" s="37"/>
      <c r="HK838" s="37"/>
      <c r="HL838" s="37"/>
      <c r="HM838" s="37"/>
      <c r="HN838" s="37"/>
      <c r="HO838" s="37"/>
      <c r="HP838" s="37"/>
      <c r="HQ838" s="37"/>
      <c r="HR838" s="37"/>
      <c r="HS838" s="37"/>
      <c r="HT838" s="37"/>
      <c r="HU838" s="37"/>
      <c r="HV838" s="37"/>
      <c r="HW838" s="37"/>
      <c r="HX838" s="37"/>
      <c r="HY838" s="37"/>
      <c r="HZ838" s="37"/>
      <c r="IA838" s="37"/>
      <c r="IB838" s="37"/>
      <c r="IC838" s="37"/>
      <c r="ID838" s="37"/>
      <c r="IE838" s="37"/>
      <c r="IF838" s="37"/>
      <c r="IG838" s="37"/>
      <c r="IH838" s="37"/>
      <c r="II838" s="37"/>
      <c r="IJ838" s="37"/>
      <c r="IK838" s="37"/>
      <c r="IL838" s="37"/>
      <c r="IM838" s="37"/>
      <c r="IN838" s="37"/>
      <c r="IO838" s="37"/>
      <c r="IP838" s="37"/>
      <c r="IQ838" s="37"/>
      <c r="IR838" s="37"/>
      <c r="IS838" s="37"/>
      <c r="IT838" s="37"/>
      <c r="IU838" s="37"/>
      <c r="IV838" s="37"/>
      <c r="IW838" s="37"/>
      <c r="IX838" s="37"/>
      <c r="IY838" s="37"/>
      <c r="IZ838" s="37"/>
      <c r="JA838" s="37"/>
      <c r="JB838" s="37"/>
      <c r="JC838" s="37"/>
      <c r="JD838" s="37"/>
      <c r="JE838" s="37"/>
      <c r="JF838" s="37"/>
      <c r="JG838" s="37"/>
      <c r="JH838" s="37"/>
      <c r="JI838" s="37"/>
      <c r="JJ838" s="37"/>
      <c r="JK838" s="37"/>
      <c r="JL838" s="37"/>
      <c r="JM838" s="37"/>
      <c r="JN838" s="37"/>
      <c r="JO838" s="37"/>
      <c r="JP838" s="37"/>
      <c r="JQ838" s="37"/>
      <c r="JR838" s="37"/>
      <c r="JS838" s="37"/>
      <c r="JT838" s="37"/>
      <c r="JU838" s="37"/>
      <c r="JV838" s="37"/>
      <c r="JW838" s="37"/>
      <c r="JX838" s="37"/>
      <c r="JY838" s="37"/>
      <c r="JZ838" s="37"/>
      <c r="KA838" s="37"/>
      <c r="KB838" s="37"/>
      <c r="KC838" s="37"/>
      <c r="KD838" s="37"/>
      <c r="KE838" s="37"/>
      <c r="KF838" s="37"/>
      <c r="KG838" s="37"/>
      <c r="KH838" s="37"/>
      <c r="KI838" s="37"/>
      <c r="KJ838" s="37"/>
      <c r="KK838" s="37"/>
      <c r="KL838" s="37"/>
      <c r="KM838" s="37"/>
      <c r="KN838" s="37"/>
      <c r="KO838" s="37"/>
      <c r="KP838" s="37"/>
      <c r="KQ838" s="37"/>
      <c r="KR838" s="37"/>
      <c r="KS838" s="37"/>
      <c r="KT838" s="37"/>
      <c r="KU838" s="37"/>
      <c r="KV838" s="37"/>
      <c r="KW838" s="37"/>
      <c r="KX838" s="37"/>
      <c r="KY838" s="37"/>
      <c r="KZ838" s="37"/>
      <c r="LA838" s="37"/>
      <c r="LB838" s="37"/>
      <c r="LC838" s="37"/>
      <c r="LD838" s="37"/>
      <c r="LE838" s="37"/>
      <c r="LF838" s="37"/>
      <c r="LG838" s="37"/>
      <c r="LH838" s="37"/>
      <c r="LI838" s="37"/>
      <c r="LJ838" s="37"/>
      <c r="LK838" s="37"/>
      <c r="LL838" s="37"/>
      <c r="LM838" s="37"/>
      <c r="LN838" s="37"/>
      <c r="LO838" s="37"/>
      <c r="LP838" s="37"/>
      <c r="LQ838" s="37"/>
      <c r="LR838" s="37"/>
      <c r="LS838" s="37"/>
      <c r="LT838" s="37"/>
      <c r="LU838" s="37"/>
      <c r="LV838" s="37"/>
      <c r="LW838" s="37"/>
      <c r="LX838" s="37"/>
      <c r="LY838" s="37"/>
      <c r="LZ838" s="37"/>
      <c r="MA838" s="37"/>
      <c r="MB838" s="37"/>
      <c r="MC838" s="37"/>
      <c r="MD838" s="37"/>
      <c r="ME838" s="37"/>
      <c r="MF838" s="37"/>
      <c r="MG838" s="37"/>
      <c r="MH838" s="37"/>
      <c r="MI838" s="37"/>
      <c r="MJ838" s="37"/>
      <c r="MK838" s="37"/>
      <c r="ML838" s="37"/>
      <c r="MM838" s="37"/>
      <c r="MN838" s="37"/>
      <c r="MO838" s="37"/>
      <c r="MP838" s="37"/>
      <c r="MQ838" s="37"/>
      <c r="MR838" s="37"/>
      <c r="MS838" s="37"/>
      <c r="MT838" s="37"/>
      <c r="MU838" s="37"/>
      <c r="MV838" s="37"/>
      <c r="MW838" s="37"/>
      <c r="MX838" s="37"/>
      <c r="MY838" s="37"/>
      <c r="MZ838" s="37"/>
      <c r="NA838" s="37"/>
      <c r="NB838" s="37"/>
      <c r="NC838" s="37"/>
      <c r="ND838" s="37"/>
      <c r="NE838" s="37"/>
      <c r="NF838" s="37"/>
      <c r="NG838" s="37"/>
      <c r="NH838" s="37"/>
      <c r="NI838" s="37"/>
      <c r="NJ838" s="37"/>
      <c r="NK838" s="37"/>
      <c r="NL838" s="37"/>
      <c r="NM838" s="37"/>
      <c r="NN838" s="37"/>
      <c r="NO838" s="37"/>
      <c r="NP838" s="37"/>
      <c r="NQ838" s="37"/>
      <c r="NR838" s="37"/>
      <c r="NS838" s="37"/>
      <c r="NT838" s="37"/>
      <c r="NU838" s="37"/>
      <c r="NV838" s="37"/>
      <c r="NW838" s="37"/>
      <c r="NX838" s="37"/>
      <c r="NY838" s="37"/>
      <c r="NZ838" s="37"/>
      <c r="OA838" s="37"/>
      <c r="OB838" s="37"/>
      <c r="OC838" s="37"/>
      <c r="OD838" s="37"/>
      <c r="OE838" s="37"/>
      <c r="OF838" s="37"/>
      <c r="OG838" s="37"/>
      <c r="OH838" s="37"/>
      <c r="OI838" s="37"/>
      <c r="OJ838" s="37"/>
      <c r="OK838" s="37"/>
      <c r="OL838" s="37"/>
      <c r="OM838" s="37"/>
    </row>
    <row r="839" spans="1:403" x14ac:dyDescent="0.3">
      <c r="A839" s="13" t="s">
        <v>1003</v>
      </c>
      <c r="B839" s="13" t="s">
        <v>1156</v>
      </c>
      <c r="C839" s="13" t="s">
        <v>1181</v>
      </c>
      <c r="D839" s="13" t="s">
        <v>1182</v>
      </c>
      <c r="E839" s="14" t="s">
        <v>95</v>
      </c>
      <c r="F839" s="16">
        <v>50</v>
      </c>
      <c r="G839" s="5">
        <v>16</v>
      </c>
      <c r="H839" s="16">
        <v>0</v>
      </c>
      <c r="I839" s="16">
        <v>0</v>
      </c>
      <c r="J839" s="16">
        <v>10</v>
      </c>
      <c r="K839" s="16">
        <v>6</v>
      </c>
      <c r="L839" s="16">
        <v>0</v>
      </c>
      <c r="M839" s="16">
        <v>0</v>
      </c>
      <c r="N839" s="16">
        <v>0</v>
      </c>
      <c r="O839" s="16">
        <v>0</v>
      </c>
      <c r="P839" s="16">
        <v>0</v>
      </c>
      <c r="Q839" s="16">
        <v>0</v>
      </c>
      <c r="R839" s="16">
        <v>30</v>
      </c>
      <c r="S839" s="16">
        <v>20</v>
      </c>
      <c r="T839" s="16">
        <v>0</v>
      </c>
      <c r="U839" s="16">
        <v>0</v>
      </c>
      <c r="V839" s="16">
        <v>0</v>
      </c>
      <c r="W839" s="16">
        <v>0</v>
      </c>
      <c r="X839" s="16">
        <v>0</v>
      </c>
      <c r="Y839" s="16">
        <v>0</v>
      </c>
      <c r="Z839" s="14">
        <v>0</v>
      </c>
      <c r="AA839" s="14" t="s">
        <v>96</v>
      </c>
      <c r="AB839" s="14" t="s">
        <v>97</v>
      </c>
      <c r="AC839" s="15"/>
      <c r="AD839" s="15"/>
      <c r="AE839" s="15"/>
      <c r="AF839" s="15"/>
      <c r="AG839" s="15"/>
      <c r="AH839" s="15"/>
      <c r="AI839" s="14" t="s">
        <v>96</v>
      </c>
      <c r="AJ839" s="16"/>
      <c r="AK839" s="17">
        <v>1</v>
      </c>
      <c r="AL839" s="17">
        <v>0</v>
      </c>
      <c r="AM839" s="17">
        <v>0</v>
      </c>
      <c r="AN839" s="17">
        <v>0</v>
      </c>
      <c r="AO839" s="17">
        <v>0</v>
      </c>
      <c r="AP839" s="17">
        <v>0</v>
      </c>
      <c r="AQ839" s="17">
        <v>0</v>
      </c>
      <c r="AR839" s="17">
        <v>0</v>
      </c>
      <c r="AS839" s="17">
        <v>0</v>
      </c>
      <c r="AT839" s="17">
        <v>0</v>
      </c>
      <c r="AU839" s="16">
        <v>100</v>
      </c>
      <c r="AV839" s="16">
        <v>100</v>
      </c>
      <c r="AW839" s="16">
        <v>0</v>
      </c>
      <c r="AX839" s="16">
        <v>0</v>
      </c>
      <c r="AY839" s="16">
        <v>0</v>
      </c>
      <c r="AZ839" s="16">
        <v>0</v>
      </c>
      <c r="BA839" s="16">
        <v>0</v>
      </c>
      <c r="BB839" s="16">
        <v>100</v>
      </c>
      <c r="BC839" s="16">
        <v>0</v>
      </c>
      <c r="BD839" s="16">
        <v>0</v>
      </c>
      <c r="BE839" s="16">
        <v>100</v>
      </c>
      <c r="BF839" s="16">
        <v>100</v>
      </c>
      <c r="BG839" s="16">
        <v>100</v>
      </c>
      <c r="BH839" s="16">
        <v>0</v>
      </c>
      <c r="BI839" s="16">
        <v>0</v>
      </c>
      <c r="BJ839" s="16">
        <v>0</v>
      </c>
      <c r="BK839" s="16">
        <v>0</v>
      </c>
      <c r="BL839" s="16">
        <v>100</v>
      </c>
      <c r="BM839" s="16">
        <v>100</v>
      </c>
      <c r="BN839" s="16">
        <v>1</v>
      </c>
      <c r="BO839" s="16" t="s">
        <v>96</v>
      </c>
      <c r="BP839" s="16" t="s">
        <v>97</v>
      </c>
      <c r="BQ839" s="5" t="s">
        <v>98</v>
      </c>
      <c r="BR839" s="14" t="s">
        <v>97</v>
      </c>
      <c r="BS839" s="14" t="s">
        <v>97</v>
      </c>
      <c r="BT839" s="14" t="s">
        <v>97</v>
      </c>
      <c r="BU839" s="14" t="s">
        <v>97</v>
      </c>
      <c r="BV839" s="14" t="s">
        <v>97</v>
      </c>
      <c r="BW839" s="5">
        <v>5</v>
      </c>
      <c r="BX839" s="16">
        <v>5</v>
      </c>
      <c r="BY839" s="16">
        <v>5</v>
      </c>
      <c r="BZ839" s="5">
        <v>19</v>
      </c>
      <c r="CA839" s="16">
        <v>19</v>
      </c>
      <c r="CB839" s="14" t="s">
        <v>96</v>
      </c>
      <c r="CC839" s="14" t="s">
        <v>96</v>
      </c>
      <c r="CD839" s="14" t="s">
        <v>96</v>
      </c>
      <c r="CE839" s="14" t="s">
        <v>96</v>
      </c>
      <c r="CF839" s="14" t="s">
        <v>96</v>
      </c>
      <c r="CG839" s="15" t="s">
        <v>97</v>
      </c>
      <c r="CH839" s="15" t="s">
        <v>97</v>
      </c>
      <c r="CI839" s="15" t="s">
        <v>97</v>
      </c>
      <c r="CJ839" s="16">
        <v>5</v>
      </c>
      <c r="CK839" s="16">
        <v>18</v>
      </c>
      <c r="CL839" s="16">
        <v>18</v>
      </c>
      <c r="CM839" s="16">
        <v>0</v>
      </c>
      <c r="CN839" s="16">
        <v>18</v>
      </c>
      <c r="CO839" s="16">
        <v>0</v>
      </c>
      <c r="CS839" s="37"/>
      <c r="CT839" s="37"/>
      <c r="CU839" s="37"/>
      <c r="CV839" s="37"/>
      <c r="CW839" s="37"/>
      <c r="CX839" s="37"/>
      <c r="CY839" s="37"/>
      <c r="CZ839" s="37"/>
      <c r="DA839" s="37"/>
      <c r="DB839" s="37"/>
      <c r="DC839" s="37"/>
      <c r="DD839" s="37"/>
      <c r="DE839" s="37"/>
      <c r="DF839" s="37"/>
      <c r="DG839" s="37"/>
      <c r="DH839" s="37"/>
      <c r="DI839" s="37"/>
      <c r="DJ839" s="37"/>
      <c r="DK839" s="37"/>
      <c r="DL839" s="37"/>
      <c r="DM839" s="37"/>
      <c r="DN839" s="37"/>
      <c r="DO839" s="37"/>
      <c r="DP839" s="37"/>
      <c r="DQ839" s="37"/>
      <c r="DR839" s="37"/>
      <c r="DS839" s="37"/>
      <c r="DT839" s="37"/>
      <c r="DU839" s="37"/>
      <c r="DV839" s="37"/>
      <c r="DW839" s="37"/>
      <c r="DX839" s="37"/>
      <c r="DY839" s="37"/>
      <c r="DZ839" s="37"/>
      <c r="EA839" s="37"/>
      <c r="EB839" s="37"/>
      <c r="EC839" s="37"/>
      <c r="ED839" s="37"/>
      <c r="EE839" s="37"/>
      <c r="EF839" s="37"/>
      <c r="EG839" s="37"/>
      <c r="EH839" s="37"/>
      <c r="EI839" s="37"/>
      <c r="EJ839" s="37"/>
      <c r="EK839" s="37"/>
      <c r="EL839" s="37"/>
      <c r="EM839" s="37"/>
      <c r="EN839" s="37"/>
      <c r="EO839" s="37"/>
      <c r="EP839" s="37"/>
      <c r="EQ839" s="37"/>
      <c r="ER839" s="37"/>
      <c r="ES839" s="37"/>
      <c r="ET839" s="37"/>
      <c r="EU839" s="37"/>
      <c r="EV839" s="37"/>
      <c r="EW839" s="37"/>
      <c r="EX839" s="37"/>
      <c r="EY839" s="37"/>
      <c r="EZ839" s="37"/>
      <c r="FA839" s="37"/>
      <c r="FB839" s="37"/>
      <c r="FC839" s="37"/>
      <c r="FD839" s="37"/>
      <c r="FE839" s="37"/>
      <c r="FF839" s="37"/>
      <c r="FG839" s="37"/>
      <c r="FH839" s="37"/>
      <c r="FI839" s="37"/>
      <c r="FJ839" s="37"/>
      <c r="FK839" s="37"/>
      <c r="FL839" s="37"/>
      <c r="FM839" s="37"/>
      <c r="FN839" s="37"/>
      <c r="FO839" s="37"/>
      <c r="FP839" s="37"/>
      <c r="FQ839" s="37"/>
      <c r="FR839" s="37"/>
      <c r="FS839" s="37"/>
      <c r="FT839" s="37"/>
      <c r="FU839" s="37"/>
      <c r="FV839" s="37"/>
      <c r="FW839" s="37"/>
      <c r="FX839" s="37"/>
      <c r="FY839" s="37"/>
      <c r="FZ839" s="37"/>
      <c r="GA839" s="37"/>
      <c r="GB839" s="37"/>
      <c r="GC839" s="37"/>
      <c r="GD839" s="37"/>
      <c r="GE839" s="37"/>
      <c r="GF839" s="37"/>
      <c r="GG839" s="37"/>
      <c r="GH839" s="37"/>
      <c r="GI839" s="37"/>
      <c r="GJ839" s="37"/>
      <c r="GK839" s="37"/>
      <c r="GL839" s="37"/>
      <c r="GM839" s="37"/>
      <c r="GN839" s="37"/>
      <c r="GO839" s="37"/>
      <c r="GP839" s="37"/>
      <c r="GQ839" s="37"/>
      <c r="GR839" s="37"/>
      <c r="GS839" s="37"/>
      <c r="GT839" s="37"/>
      <c r="GU839" s="37"/>
      <c r="GV839" s="37"/>
      <c r="GW839" s="37"/>
      <c r="GX839" s="37"/>
      <c r="GY839" s="37"/>
      <c r="GZ839" s="37"/>
      <c r="HA839" s="37"/>
      <c r="HB839" s="37"/>
      <c r="HC839" s="37"/>
      <c r="HD839" s="37"/>
      <c r="HE839" s="37"/>
      <c r="HF839" s="37"/>
      <c r="HG839" s="37"/>
      <c r="HH839" s="37"/>
      <c r="HI839" s="37"/>
      <c r="HJ839" s="37"/>
      <c r="HK839" s="37"/>
      <c r="HL839" s="37"/>
      <c r="HM839" s="37"/>
      <c r="HN839" s="37"/>
      <c r="HO839" s="37"/>
      <c r="HP839" s="37"/>
      <c r="HQ839" s="37"/>
      <c r="HR839" s="37"/>
      <c r="HS839" s="37"/>
      <c r="HT839" s="37"/>
      <c r="HU839" s="37"/>
      <c r="HV839" s="37"/>
      <c r="HW839" s="37"/>
      <c r="HX839" s="37"/>
      <c r="HY839" s="37"/>
      <c r="HZ839" s="37"/>
      <c r="IA839" s="37"/>
      <c r="IB839" s="37"/>
      <c r="IC839" s="37"/>
      <c r="ID839" s="37"/>
      <c r="IE839" s="37"/>
      <c r="IF839" s="37"/>
      <c r="IG839" s="37"/>
      <c r="IH839" s="37"/>
      <c r="II839" s="37"/>
      <c r="IJ839" s="37"/>
      <c r="IK839" s="37"/>
      <c r="IL839" s="37"/>
      <c r="IM839" s="37"/>
      <c r="IN839" s="37"/>
      <c r="IO839" s="37"/>
      <c r="IP839" s="37"/>
      <c r="IQ839" s="37"/>
      <c r="IR839" s="37"/>
      <c r="IS839" s="37"/>
      <c r="IT839" s="37"/>
      <c r="IU839" s="37"/>
      <c r="IV839" s="37"/>
      <c r="IW839" s="37"/>
      <c r="IX839" s="37"/>
      <c r="IY839" s="37"/>
      <c r="IZ839" s="37"/>
      <c r="JA839" s="37"/>
      <c r="JB839" s="37"/>
      <c r="JC839" s="37"/>
      <c r="JD839" s="37"/>
      <c r="JE839" s="37"/>
      <c r="JF839" s="37"/>
      <c r="JG839" s="37"/>
      <c r="JH839" s="37"/>
      <c r="JI839" s="37"/>
      <c r="JJ839" s="37"/>
      <c r="JK839" s="37"/>
      <c r="JL839" s="37"/>
      <c r="JM839" s="37"/>
      <c r="JN839" s="37"/>
      <c r="JO839" s="37"/>
      <c r="JP839" s="37"/>
      <c r="JQ839" s="37"/>
      <c r="JR839" s="37"/>
      <c r="JS839" s="37"/>
      <c r="JT839" s="37"/>
      <c r="JU839" s="37"/>
      <c r="JV839" s="37"/>
      <c r="JW839" s="37"/>
      <c r="JX839" s="37"/>
      <c r="JY839" s="37"/>
      <c r="JZ839" s="37"/>
      <c r="KA839" s="37"/>
      <c r="KB839" s="37"/>
      <c r="KC839" s="37"/>
      <c r="KD839" s="37"/>
      <c r="KE839" s="37"/>
      <c r="KF839" s="37"/>
      <c r="KG839" s="37"/>
      <c r="KH839" s="37"/>
      <c r="KI839" s="37"/>
      <c r="KJ839" s="37"/>
      <c r="KK839" s="37"/>
      <c r="KL839" s="37"/>
      <c r="KM839" s="37"/>
      <c r="KN839" s="37"/>
      <c r="KO839" s="37"/>
      <c r="KP839" s="37"/>
      <c r="KQ839" s="37"/>
      <c r="KR839" s="37"/>
      <c r="KS839" s="37"/>
      <c r="KT839" s="37"/>
      <c r="KU839" s="37"/>
      <c r="KV839" s="37"/>
      <c r="KW839" s="37"/>
      <c r="KX839" s="37"/>
      <c r="KY839" s="37"/>
      <c r="KZ839" s="37"/>
      <c r="LA839" s="37"/>
      <c r="LB839" s="37"/>
      <c r="LC839" s="37"/>
      <c r="LD839" s="37"/>
      <c r="LE839" s="37"/>
      <c r="LF839" s="37"/>
      <c r="LG839" s="37"/>
      <c r="LH839" s="37"/>
      <c r="LI839" s="37"/>
      <c r="LJ839" s="37"/>
      <c r="LK839" s="37"/>
      <c r="LL839" s="37"/>
      <c r="LM839" s="37"/>
      <c r="LN839" s="37"/>
      <c r="LO839" s="37"/>
      <c r="LP839" s="37"/>
      <c r="LQ839" s="37"/>
      <c r="LR839" s="37"/>
      <c r="LS839" s="37"/>
      <c r="LT839" s="37"/>
      <c r="LU839" s="37"/>
      <c r="LV839" s="37"/>
      <c r="LW839" s="37"/>
      <c r="LX839" s="37"/>
      <c r="LY839" s="37"/>
      <c r="LZ839" s="37"/>
      <c r="MA839" s="37"/>
      <c r="MB839" s="37"/>
      <c r="MC839" s="37"/>
      <c r="MD839" s="37"/>
      <c r="ME839" s="37"/>
      <c r="MF839" s="37"/>
      <c r="MG839" s="37"/>
      <c r="MH839" s="37"/>
      <c r="MI839" s="37"/>
      <c r="MJ839" s="37"/>
      <c r="MK839" s="37"/>
      <c r="ML839" s="37"/>
      <c r="MM839" s="37"/>
      <c r="MN839" s="37"/>
      <c r="MO839" s="37"/>
      <c r="MP839" s="37"/>
      <c r="MQ839" s="37"/>
      <c r="MR839" s="37"/>
      <c r="MS839" s="37"/>
      <c r="MT839" s="37"/>
      <c r="MU839" s="37"/>
      <c r="MV839" s="37"/>
      <c r="MW839" s="37"/>
      <c r="MX839" s="37"/>
      <c r="MY839" s="37"/>
      <c r="MZ839" s="37"/>
      <c r="NA839" s="37"/>
      <c r="NB839" s="37"/>
      <c r="NC839" s="37"/>
      <c r="ND839" s="37"/>
      <c r="NE839" s="37"/>
      <c r="NF839" s="37"/>
      <c r="NG839" s="37"/>
      <c r="NH839" s="37"/>
      <c r="NI839" s="37"/>
      <c r="NJ839" s="37"/>
      <c r="NK839" s="37"/>
      <c r="NL839" s="37"/>
      <c r="NM839" s="37"/>
      <c r="NN839" s="37"/>
      <c r="NO839" s="37"/>
      <c r="NP839" s="37"/>
      <c r="NQ839" s="37"/>
      <c r="NR839" s="37"/>
      <c r="NS839" s="37"/>
      <c r="NT839" s="37"/>
      <c r="NU839" s="37"/>
      <c r="NV839" s="37"/>
      <c r="NW839" s="37"/>
      <c r="NX839" s="37"/>
      <c r="NY839" s="37"/>
      <c r="NZ839" s="37"/>
      <c r="OA839" s="37"/>
      <c r="OB839" s="37"/>
      <c r="OC839" s="37"/>
      <c r="OD839" s="37"/>
      <c r="OE839" s="37"/>
      <c r="OF839" s="37"/>
      <c r="OG839" s="37"/>
      <c r="OH839" s="37"/>
      <c r="OI839" s="37"/>
      <c r="OJ839" s="37"/>
      <c r="OK839" s="37"/>
      <c r="OL839" s="37"/>
      <c r="OM839" s="37"/>
    </row>
    <row r="840" spans="1:403" x14ac:dyDescent="0.3">
      <c r="A840" s="13" t="s">
        <v>1003</v>
      </c>
      <c r="B840" s="13" t="s">
        <v>1156</v>
      </c>
      <c r="C840" s="13" t="s">
        <v>1181</v>
      </c>
      <c r="D840" s="13" t="s">
        <v>110</v>
      </c>
      <c r="E840" s="14" t="s">
        <v>95</v>
      </c>
      <c r="F840" s="16">
        <v>200</v>
      </c>
      <c r="G840" s="5">
        <v>22</v>
      </c>
      <c r="H840" s="16">
        <v>0</v>
      </c>
      <c r="I840" s="16">
        <v>0</v>
      </c>
      <c r="J840" s="16">
        <v>20</v>
      </c>
      <c r="K840" s="16">
        <v>2</v>
      </c>
      <c r="L840" s="16">
        <v>0</v>
      </c>
      <c r="M840" s="16">
        <v>0</v>
      </c>
      <c r="N840" s="16">
        <v>0</v>
      </c>
      <c r="O840" s="16">
        <v>0</v>
      </c>
      <c r="P840" s="16">
        <v>0</v>
      </c>
      <c r="Q840" s="16">
        <v>0</v>
      </c>
      <c r="R840" s="16">
        <v>180</v>
      </c>
      <c r="S840" s="16">
        <v>20</v>
      </c>
      <c r="T840" s="16">
        <v>0</v>
      </c>
      <c r="U840" s="16">
        <v>0</v>
      </c>
      <c r="V840" s="16">
        <v>0</v>
      </c>
      <c r="W840" s="16">
        <v>0</v>
      </c>
      <c r="X840" s="16">
        <v>0</v>
      </c>
      <c r="Y840" s="16">
        <v>0</v>
      </c>
      <c r="Z840" s="14">
        <v>0</v>
      </c>
      <c r="AA840" s="14" t="s">
        <v>96</v>
      </c>
      <c r="AB840" s="14" t="s">
        <v>97</v>
      </c>
      <c r="AC840" s="15"/>
      <c r="AD840" s="15"/>
      <c r="AE840" s="15"/>
      <c r="AF840" s="15"/>
      <c r="AG840" s="15"/>
      <c r="AH840" s="15"/>
      <c r="AI840" s="14" t="s">
        <v>96</v>
      </c>
      <c r="AJ840" s="16"/>
      <c r="AK840" s="17">
        <v>0.1</v>
      </c>
      <c r="AL840" s="17">
        <v>0</v>
      </c>
      <c r="AM840" s="17">
        <v>0.9</v>
      </c>
      <c r="AN840" s="17">
        <v>0</v>
      </c>
      <c r="AO840" s="17">
        <v>0</v>
      </c>
      <c r="AP840" s="17">
        <v>0</v>
      </c>
      <c r="AQ840" s="17">
        <v>0</v>
      </c>
      <c r="AR840" s="17">
        <v>0</v>
      </c>
      <c r="AS840" s="17">
        <v>0</v>
      </c>
      <c r="AT840" s="17">
        <v>0</v>
      </c>
      <c r="AU840" s="16">
        <v>100</v>
      </c>
      <c r="AV840" s="16">
        <v>50</v>
      </c>
      <c r="AW840" s="16">
        <v>50</v>
      </c>
      <c r="AX840" s="16">
        <v>0</v>
      </c>
      <c r="AY840" s="16">
        <v>0</v>
      </c>
      <c r="AZ840" s="16">
        <v>0</v>
      </c>
      <c r="BA840" s="16">
        <v>0</v>
      </c>
      <c r="BB840" s="16">
        <v>20</v>
      </c>
      <c r="BC840" s="16">
        <v>0</v>
      </c>
      <c r="BD840" s="16">
        <v>80</v>
      </c>
      <c r="BE840" s="16">
        <v>100</v>
      </c>
      <c r="BF840" s="16">
        <v>100</v>
      </c>
      <c r="BG840" s="16">
        <v>100</v>
      </c>
      <c r="BH840" s="16">
        <v>0</v>
      </c>
      <c r="BI840" s="16">
        <v>0</v>
      </c>
      <c r="BJ840" s="16">
        <v>0</v>
      </c>
      <c r="BK840" s="16">
        <v>0</v>
      </c>
      <c r="BL840" s="16">
        <v>100</v>
      </c>
      <c r="BM840" s="16">
        <v>70</v>
      </c>
      <c r="BN840" s="16">
        <v>1</v>
      </c>
      <c r="BO840" s="16" t="s">
        <v>96</v>
      </c>
      <c r="BP840" s="16" t="s">
        <v>97</v>
      </c>
      <c r="BQ840" s="5" t="s">
        <v>98</v>
      </c>
      <c r="BR840" s="14" t="s">
        <v>97</v>
      </c>
      <c r="BS840" s="14" t="s">
        <v>97</v>
      </c>
      <c r="BT840" s="14" t="s">
        <v>97</v>
      </c>
      <c r="BU840" s="14" t="s">
        <v>97</v>
      </c>
      <c r="BV840" s="14" t="s">
        <v>97</v>
      </c>
      <c r="BW840" s="5">
        <v>5</v>
      </c>
      <c r="BX840" s="16">
        <v>5</v>
      </c>
      <c r="BY840" s="16">
        <v>5</v>
      </c>
      <c r="BZ840" s="5">
        <v>19</v>
      </c>
      <c r="CA840" s="16">
        <v>19</v>
      </c>
      <c r="CB840" s="14" t="s">
        <v>96</v>
      </c>
      <c r="CC840" s="14" t="s">
        <v>96</v>
      </c>
      <c r="CD840" s="14" t="s">
        <v>96</v>
      </c>
      <c r="CE840" s="14" t="s">
        <v>96</v>
      </c>
      <c r="CF840" s="14" t="s">
        <v>96</v>
      </c>
      <c r="CG840" s="15" t="s">
        <v>97</v>
      </c>
      <c r="CH840" s="15" t="s">
        <v>97</v>
      </c>
      <c r="CI840" s="15" t="s">
        <v>97</v>
      </c>
      <c r="CJ840" s="16">
        <v>5</v>
      </c>
      <c r="CK840" s="16">
        <v>18</v>
      </c>
      <c r="CL840" s="16">
        <v>18</v>
      </c>
      <c r="CM840" s="16">
        <v>0</v>
      </c>
      <c r="CN840" s="16">
        <v>18</v>
      </c>
      <c r="CO840" s="16">
        <v>0</v>
      </c>
      <c r="CS840" s="37"/>
      <c r="CT840" s="37"/>
      <c r="CU840" s="37"/>
      <c r="CV840" s="37"/>
      <c r="CW840" s="37"/>
      <c r="CX840" s="37"/>
      <c r="CY840" s="37"/>
      <c r="CZ840" s="37"/>
      <c r="DA840" s="37"/>
      <c r="DB840" s="37"/>
      <c r="DC840" s="37"/>
      <c r="DD840" s="37"/>
      <c r="DE840" s="37"/>
      <c r="DF840" s="37"/>
      <c r="DG840" s="37"/>
      <c r="DH840" s="37"/>
      <c r="DI840" s="37"/>
      <c r="DJ840" s="37"/>
      <c r="DK840" s="37"/>
      <c r="DL840" s="37"/>
      <c r="DM840" s="37"/>
      <c r="DN840" s="37"/>
      <c r="DO840" s="37"/>
      <c r="DP840" s="37"/>
      <c r="DQ840" s="37"/>
      <c r="DR840" s="37"/>
      <c r="DS840" s="37"/>
      <c r="DT840" s="37"/>
      <c r="DU840" s="37"/>
      <c r="DV840" s="37"/>
      <c r="DW840" s="37"/>
      <c r="DX840" s="37"/>
      <c r="DY840" s="37"/>
      <c r="DZ840" s="37"/>
      <c r="EA840" s="37"/>
      <c r="EB840" s="37"/>
      <c r="EC840" s="37"/>
      <c r="ED840" s="37"/>
      <c r="EE840" s="37"/>
      <c r="EF840" s="37"/>
      <c r="EG840" s="37"/>
      <c r="EH840" s="37"/>
      <c r="EI840" s="37"/>
      <c r="EJ840" s="37"/>
      <c r="EK840" s="37"/>
      <c r="EL840" s="37"/>
      <c r="EM840" s="37"/>
      <c r="EN840" s="37"/>
      <c r="EO840" s="37"/>
      <c r="EP840" s="37"/>
      <c r="EQ840" s="37"/>
      <c r="ER840" s="37"/>
      <c r="ES840" s="37"/>
      <c r="ET840" s="37"/>
      <c r="EU840" s="37"/>
      <c r="EV840" s="37"/>
      <c r="EW840" s="37"/>
      <c r="EX840" s="37"/>
      <c r="EY840" s="37"/>
      <c r="EZ840" s="37"/>
      <c r="FA840" s="37"/>
      <c r="FB840" s="37"/>
      <c r="FC840" s="37"/>
      <c r="FD840" s="37"/>
      <c r="FE840" s="37"/>
      <c r="FF840" s="37"/>
      <c r="FG840" s="37"/>
      <c r="FH840" s="37"/>
      <c r="FI840" s="37"/>
      <c r="FJ840" s="37"/>
      <c r="FK840" s="37"/>
      <c r="FL840" s="37"/>
      <c r="FM840" s="37"/>
      <c r="FN840" s="37"/>
      <c r="FO840" s="37"/>
      <c r="FP840" s="37"/>
      <c r="FQ840" s="37"/>
      <c r="FR840" s="37"/>
      <c r="FS840" s="37"/>
      <c r="FT840" s="37"/>
      <c r="FU840" s="37"/>
      <c r="FV840" s="37"/>
      <c r="FW840" s="37"/>
      <c r="FX840" s="37"/>
      <c r="FY840" s="37"/>
      <c r="FZ840" s="37"/>
      <c r="GA840" s="37"/>
      <c r="GB840" s="37"/>
      <c r="GC840" s="37"/>
      <c r="GD840" s="37"/>
      <c r="GE840" s="37"/>
      <c r="GF840" s="37"/>
      <c r="GG840" s="37"/>
      <c r="GH840" s="37"/>
      <c r="GI840" s="37"/>
      <c r="GJ840" s="37"/>
      <c r="GK840" s="37"/>
      <c r="GL840" s="37"/>
      <c r="GM840" s="37"/>
      <c r="GN840" s="37"/>
      <c r="GO840" s="37"/>
      <c r="GP840" s="37"/>
      <c r="GQ840" s="37"/>
      <c r="GR840" s="37"/>
      <c r="GS840" s="37"/>
      <c r="GT840" s="37"/>
      <c r="GU840" s="37"/>
      <c r="GV840" s="37"/>
      <c r="GW840" s="37"/>
      <c r="GX840" s="37"/>
      <c r="GY840" s="37"/>
      <c r="GZ840" s="37"/>
      <c r="HA840" s="37"/>
      <c r="HB840" s="37"/>
      <c r="HC840" s="37"/>
      <c r="HD840" s="37"/>
      <c r="HE840" s="37"/>
      <c r="HF840" s="37"/>
      <c r="HG840" s="37"/>
      <c r="HH840" s="37"/>
      <c r="HI840" s="37"/>
      <c r="HJ840" s="37"/>
      <c r="HK840" s="37"/>
      <c r="HL840" s="37"/>
      <c r="HM840" s="37"/>
      <c r="HN840" s="37"/>
      <c r="HO840" s="37"/>
      <c r="HP840" s="37"/>
      <c r="HQ840" s="37"/>
      <c r="HR840" s="37"/>
      <c r="HS840" s="37"/>
      <c r="HT840" s="37"/>
      <c r="HU840" s="37"/>
      <c r="HV840" s="37"/>
      <c r="HW840" s="37"/>
      <c r="HX840" s="37"/>
      <c r="HY840" s="37"/>
      <c r="HZ840" s="37"/>
      <c r="IA840" s="37"/>
      <c r="IB840" s="37"/>
      <c r="IC840" s="37"/>
      <c r="ID840" s="37"/>
      <c r="IE840" s="37"/>
      <c r="IF840" s="37"/>
      <c r="IG840" s="37"/>
      <c r="IH840" s="37"/>
      <c r="II840" s="37"/>
      <c r="IJ840" s="37"/>
      <c r="IK840" s="37"/>
      <c r="IL840" s="37"/>
      <c r="IM840" s="37"/>
      <c r="IN840" s="37"/>
      <c r="IO840" s="37"/>
      <c r="IP840" s="37"/>
      <c r="IQ840" s="37"/>
      <c r="IR840" s="37"/>
      <c r="IS840" s="37"/>
      <c r="IT840" s="37"/>
      <c r="IU840" s="37"/>
      <c r="IV840" s="37"/>
      <c r="IW840" s="37"/>
      <c r="IX840" s="37"/>
      <c r="IY840" s="37"/>
      <c r="IZ840" s="37"/>
      <c r="JA840" s="37"/>
      <c r="JB840" s="37"/>
      <c r="JC840" s="37"/>
      <c r="JD840" s="37"/>
      <c r="JE840" s="37"/>
      <c r="JF840" s="37"/>
      <c r="JG840" s="37"/>
      <c r="JH840" s="37"/>
      <c r="JI840" s="37"/>
      <c r="JJ840" s="37"/>
      <c r="JK840" s="37"/>
      <c r="JL840" s="37"/>
      <c r="JM840" s="37"/>
      <c r="JN840" s="37"/>
      <c r="JO840" s="37"/>
      <c r="JP840" s="37"/>
      <c r="JQ840" s="37"/>
      <c r="JR840" s="37"/>
      <c r="JS840" s="37"/>
      <c r="JT840" s="37"/>
      <c r="JU840" s="37"/>
      <c r="JV840" s="37"/>
      <c r="JW840" s="37"/>
      <c r="JX840" s="37"/>
      <c r="JY840" s="37"/>
      <c r="JZ840" s="37"/>
      <c r="KA840" s="37"/>
      <c r="KB840" s="37"/>
      <c r="KC840" s="37"/>
      <c r="KD840" s="37"/>
      <c r="KE840" s="37"/>
      <c r="KF840" s="37"/>
      <c r="KG840" s="37"/>
      <c r="KH840" s="37"/>
      <c r="KI840" s="37"/>
      <c r="KJ840" s="37"/>
      <c r="KK840" s="37"/>
      <c r="KL840" s="37"/>
      <c r="KM840" s="37"/>
      <c r="KN840" s="37"/>
      <c r="KO840" s="37"/>
      <c r="KP840" s="37"/>
      <c r="KQ840" s="37"/>
      <c r="KR840" s="37"/>
      <c r="KS840" s="37"/>
      <c r="KT840" s="37"/>
      <c r="KU840" s="37"/>
      <c r="KV840" s="37"/>
      <c r="KW840" s="37"/>
      <c r="KX840" s="37"/>
      <c r="KY840" s="37"/>
      <c r="KZ840" s="37"/>
      <c r="LA840" s="37"/>
      <c r="LB840" s="37"/>
      <c r="LC840" s="37"/>
      <c r="LD840" s="37"/>
      <c r="LE840" s="37"/>
      <c r="LF840" s="37"/>
      <c r="LG840" s="37"/>
      <c r="LH840" s="37"/>
      <c r="LI840" s="37"/>
      <c r="LJ840" s="37"/>
      <c r="LK840" s="37"/>
      <c r="LL840" s="37"/>
      <c r="LM840" s="37"/>
      <c r="LN840" s="37"/>
      <c r="LO840" s="37"/>
      <c r="LP840" s="37"/>
      <c r="LQ840" s="37"/>
      <c r="LR840" s="37"/>
      <c r="LS840" s="37"/>
      <c r="LT840" s="37"/>
      <c r="LU840" s="37"/>
      <c r="LV840" s="37"/>
      <c r="LW840" s="37"/>
      <c r="LX840" s="37"/>
      <c r="LY840" s="37"/>
      <c r="LZ840" s="37"/>
      <c r="MA840" s="37"/>
      <c r="MB840" s="37"/>
      <c r="MC840" s="37"/>
      <c r="MD840" s="37"/>
      <c r="ME840" s="37"/>
      <c r="MF840" s="37"/>
      <c r="MG840" s="37"/>
      <c r="MH840" s="37"/>
      <c r="MI840" s="37"/>
      <c r="MJ840" s="37"/>
      <c r="MK840" s="37"/>
      <c r="ML840" s="37"/>
      <c r="MM840" s="37"/>
      <c r="MN840" s="37"/>
      <c r="MO840" s="37"/>
      <c r="MP840" s="37"/>
      <c r="MQ840" s="37"/>
      <c r="MR840" s="37"/>
      <c r="MS840" s="37"/>
      <c r="MT840" s="37"/>
      <c r="MU840" s="37"/>
      <c r="MV840" s="37"/>
      <c r="MW840" s="37"/>
      <c r="MX840" s="37"/>
      <c r="MY840" s="37"/>
      <c r="MZ840" s="37"/>
      <c r="NA840" s="37"/>
      <c r="NB840" s="37"/>
      <c r="NC840" s="37"/>
      <c r="ND840" s="37"/>
      <c r="NE840" s="37"/>
      <c r="NF840" s="37"/>
      <c r="NG840" s="37"/>
      <c r="NH840" s="37"/>
      <c r="NI840" s="37"/>
      <c r="NJ840" s="37"/>
      <c r="NK840" s="37"/>
      <c r="NL840" s="37"/>
      <c r="NM840" s="37"/>
      <c r="NN840" s="37"/>
      <c r="NO840" s="37"/>
      <c r="NP840" s="37"/>
      <c r="NQ840" s="37"/>
      <c r="NR840" s="37"/>
      <c r="NS840" s="37"/>
      <c r="NT840" s="37"/>
      <c r="NU840" s="37"/>
      <c r="NV840" s="37"/>
      <c r="NW840" s="37"/>
      <c r="NX840" s="37"/>
      <c r="NY840" s="37"/>
      <c r="NZ840" s="37"/>
      <c r="OA840" s="37"/>
      <c r="OB840" s="37"/>
      <c r="OC840" s="37"/>
      <c r="OD840" s="37"/>
      <c r="OE840" s="37"/>
      <c r="OF840" s="37"/>
      <c r="OG840" s="37"/>
      <c r="OH840" s="37"/>
      <c r="OI840" s="37"/>
      <c r="OJ840" s="37"/>
      <c r="OK840" s="37"/>
      <c r="OL840" s="37"/>
      <c r="OM840" s="37"/>
    </row>
    <row r="841" spans="1:403" x14ac:dyDescent="0.3">
      <c r="A841" s="13" t="s">
        <v>1003</v>
      </c>
      <c r="B841" s="13" t="s">
        <v>1156</v>
      </c>
      <c r="C841" s="13" t="s">
        <v>1183</v>
      </c>
      <c r="D841" s="13" t="s">
        <v>1184</v>
      </c>
      <c r="E841" s="14" t="s">
        <v>104</v>
      </c>
      <c r="F841" s="14">
        <v>613</v>
      </c>
      <c r="G841" s="5">
        <v>54</v>
      </c>
      <c r="H841" s="14">
        <v>0</v>
      </c>
      <c r="I841" s="14">
        <v>0</v>
      </c>
      <c r="J841" s="14">
        <v>29</v>
      </c>
      <c r="K841" s="14">
        <v>25</v>
      </c>
      <c r="L841" s="14">
        <v>0</v>
      </c>
      <c r="M841" s="14">
        <v>0</v>
      </c>
      <c r="N841" s="14">
        <v>0</v>
      </c>
      <c r="O841" s="14">
        <v>0</v>
      </c>
      <c r="P841" s="14">
        <v>0</v>
      </c>
      <c r="Q841" s="16">
        <v>0</v>
      </c>
      <c r="R841" s="14">
        <v>238</v>
      </c>
      <c r="S841" s="14">
        <v>375</v>
      </c>
      <c r="T841" s="14">
        <v>0</v>
      </c>
      <c r="U841" s="14">
        <v>0</v>
      </c>
      <c r="V841" s="14">
        <v>0</v>
      </c>
      <c r="W841" s="14">
        <v>0</v>
      </c>
      <c r="X841" s="14">
        <v>0</v>
      </c>
      <c r="Y841" s="14">
        <v>0</v>
      </c>
      <c r="Z841" s="14">
        <v>0</v>
      </c>
      <c r="AA841" s="14" t="s">
        <v>96</v>
      </c>
      <c r="AB841" s="14" t="s">
        <v>97</v>
      </c>
      <c r="AC841" s="14"/>
      <c r="AD841" s="14"/>
      <c r="AE841" s="14"/>
      <c r="AF841" s="14"/>
      <c r="AG841" s="14"/>
      <c r="AH841" s="14"/>
      <c r="AI841" s="14" t="s">
        <v>96</v>
      </c>
      <c r="AJ841" s="16">
        <v>300</v>
      </c>
      <c r="AK841" s="17">
        <v>0.38</v>
      </c>
      <c r="AL841" s="17">
        <v>0.1</v>
      </c>
      <c r="AM841" s="17">
        <v>0.52</v>
      </c>
      <c r="AN841" s="17">
        <v>0</v>
      </c>
      <c r="AO841" s="17">
        <v>0</v>
      </c>
      <c r="AP841" s="17">
        <v>0</v>
      </c>
      <c r="AQ841" s="17">
        <v>0</v>
      </c>
      <c r="AR841" s="17">
        <v>0</v>
      </c>
      <c r="AS841" s="17">
        <v>0</v>
      </c>
      <c r="AT841" s="17">
        <v>0</v>
      </c>
      <c r="AU841" s="16">
        <v>100</v>
      </c>
      <c r="AV841" s="16">
        <v>80</v>
      </c>
      <c r="AW841" s="16">
        <v>0</v>
      </c>
      <c r="AX841" s="16">
        <v>0</v>
      </c>
      <c r="AY841" s="24">
        <v>20</v>
      </c>
      <c r="AZ841" s="16">
        <v>0</v>
      </c>
      <c r="BA841" s="16">
        <v>0</v>
      </c>
      <c r="BB841" s="16">
        <v>80</v>
      </c>
      <c r="BC841" s="16">
        <v>0</v>
      </c>
      <c r="BD841" s="16">
        <v>20</v>
      </c>
      <c r="BE841" s="16">
        <v>100</v>
      </c>
      <c r="BF841" s="16">
        <v>100</v>
      </c>
      <c r="BG841" s="16">
        <v>100</v>
      </c>
      <c r="BH841" s="16">
        <v>0</v>
      </c>
      <c r="BI841" s="16">
        <v>0</v>
      </c>
      <c r="BJ841" s="16">
        <v>0</v>
      </c>
      <c r="BK841" s="16">
        <v>0</v>
      </c>
      <c r="BL841" s="16">
        <v>100</v>
      </c>
      <c r="BM841" s="16">
        <v>0</v>
      </c>
      <c r="BN841" s="5" t="s">
        <v>98</v>
      </c>
      <c r="BO841" s="16" t="s">
        <v>97</v>
      </c>
      <c r="BP841" s="16" t="s">
        <v>96</v>
      </c>
      <c r="BQ841" s="16">
        <v>24</v>
      </c>
      <c r="BR841" s="14" t="s">
        <v>97</v>
      </c>
      <c r="BS841" s="14" t="s">
        <v>97</v>
      </c>
      <c r="BT841" s="14" t="s">
        <v>97</v>
      </c>
      <c r="BU841" s="14" t="s">
        <v>97</v>
      </c>
      <c r="BV841" s="14" t="s">
        <v>97</v>
      </c>
      <c r="BW841" s="16">
        <v>2</v>
      </c>
      <c r="BX841" s="16">
        <v>2</v>
      </c>
      <c r="BY841" s="16">
        <v>2</v>
      </c>
      <c r="BZ841" s="16">
        <v>0</v>
      </c>
      <c r="CA841" s="16">
        <v>19</v>
      </c>
      <c r="CB841" s="14" t="s">
        <v>98</v>
      </c>
      <c r="CC841" s="14" t="s">
        <v>98</v>
      </c>
      <c r="CD841" s="14" t="s">
        <v>98</v>
      </c>
      <c r="CE841" s="14" t="s">
        <v>98</v>
      </c>
      <c r="CF841" s="14" t="s">
        <v>96</v>
      </c>
      <c r="CG841" s="14" t="s">
        <v>97</v>
      </c>
      <c r="CH841" s="14" t="s">
        <v>97</v>
      </c>
      <c r="CI841" s="14" t="s">
        <v>97</v>
      </c>
      <c r="CJ841" s="16">
        <v>12</v>
      </c>
      <c r="CK841" s="16">
        <v>12</v>
      </c>
      <c r="CL841" s="16">
        <v>12</v>
      </c>
      <c r="CM841" s="16">
        <v>0.3</v>
      </c>
      <c r="CN841" s="16">
        <v>5</v>
      </c>
      <c r="CO841" s="16">
        <v>0.3</v>
      </c>
    </row>
    <row r="842" spans="1:403" x14ac:dyDescent="0.3">
      <c r="A842" s="13" t="s">
        <v>1003</v>
      </c>
      <c r="B842" s="13" t="s">
        <v>1156</v>
      </c>
      <c r="C842" s="13" t="s">
        <v>1185</v>
      </c>
      <c r="D842" s="13" t="s">
        <v>110</v>
      </c>
      <c r="E842" s="14" t="s">
        <v>95</v>
      </c>
      <c r="F842" s="16">
        <v>35</v>
      </c>
      <c r="G842" s="5">
        <v>7</v>
      </c>
      <c r="H842" s="16">
        <v>0</v>
      </c>
      <c r="I842" s="16">
        <v>0</v>
      </c>
      <c r="J842" s="16">
        <v>1</v>
      </c>
      <c r="K842" s="16">
        <v>6</v>
      </c>
      <c r="L842" s="16">
        <v>0</v>
      </c>
      <c r="M842" s="16">
        <v>0</v>
      </c>
      <c r="N842" s="16">
        <v>0</v>
      </c>
      <c r="O842" s="16">
        <v>0</v>
      </c>
      <c r="P842" s="16">
        <v>0</v>
      </c>
      <c r="Q842" s="16">
        <v>0</v>
      </c>
      <c r="R842" s="16">
        <v>4</v>
      </c>
      <c r="S842" s="16">
        <v>31</v>
      </c>
      <c r="T842" s="16">
        <v>0</v>
      </c>
      <c r="U842" s="16">
        <v>0</v>
      </c>
      <c r="V842" s="16">
        <v>0</v>
      </c>
      <c r="W842" s="16">
        <v>0</v>
      </c>
      <c r="X842" s="16">
        <v>0</v>
      </c>
      <c r="Y842" s="16">
        <v>0</v>
      </c>
      <c r="Z842" s="14">
        <v>0</v>
      </c>
      <c r="AA842" s="14" t="s">
        <v>96</v>
      </c>
      <c r="AB842" s="14" t="s">
        <v>97</v>
      </c>
      <c r="AC842" s="15"/>
      <c r="AD842" s="15"/>
      <c r="AE842" s="15"/>
      <c r="AF842" s="15"/>
      <c r="AG842" s="15"/>
      <c r="AH842" s="15"/>
      <c r="AI842" s="14" t="s">
        <v>96</v>
      </c>
      <c r="AJ842" s="16"/>
      <c r="AK842" s="17">
        <v>0.3</v>
      </c>
      <c r="AL842" s="17">
        <v>0.7</v>
      </c>
      <c r="AM842" s="17">
        <v>0</v>
      </c>
      <c r="AN842" s="17">
        <v>0</v>
      </c>
      <c r="AO842" s="17">
        <v>0</v>
      </c>
      <c r="AP842" s="17">
        <v>0</v>
      </c>
      <c r="AQ842" s="17">
        <v>0</v>
      </c>
      <c r="AR842" s="17">
        <v>0</v>
      </c>
      <c r="AS842" s="17">
        <v>0</v>
      </c>
      <c r="AT842" s="17">
        <v>0</v>
      </c>
      <c r="AU842" s="16">
        <v>100</v>
      </c>
      <c r="AV842" s="16">
        <v>0</v>
      </c>
      <c r="AW842" s="16">
        <v>100</v>
      </c>
      <c r="AX842" s="16">
        <v>0</v>
      </c>
      <c r="AY842" s="16">
        <v>0</v>
      </c>
      <c r="AZ842" s="16">
        <v>100</v>
      </c>
      <c r="BA842" s="16">
        <v>0</v>
      </c>
      <c r="BB842" s="16">
        <v>100</v>
      </c>
      <c r="BC842" s="16">
        <v>0</v>
      </c>
      <c r="BD842" s="16">
        <v>0</v>
      </c>
      <c r="BE842" s="16">
        <v>100</v>
      </c>
      <c r="BF842" s="16">
        <v>100</v>
      </c>
      <c r="BG842" s="16">
        <v>100</v>
      </c>
      <c r="BH842" s="16">
        <v>100</v>
      </c>
      <c r="BI842" s="16">
        <v>50</v>
      </c>
      <c r="BJ842" s="16">
        <v>0</v>
      </c>
      <c r="BK842" s="16">
        <v>10</v>
      </c>
      <c r="BL842" s="16">
        <v>90</v>
      </c>
      <c r="BM842" s="16">
        <v>0</v>
      </c>
      <c r="BN842" s="5" t="s">
        <v>98</v>
      </c>
      <c r="BO842" s="16" t="s">
        <v>97</v>
      </c>
      <c r="BP842" s="24" t="s">
        <v>96</v>
      </c>
      <c r="BQ842" s="16">
        <v>5</v>
      </c>
      <c r="BR842" s="14" t="s">
        <v>97</v>
      </c>
      <c r="BS842" s="14" t="s">
        <v>97</v>
      </c>
      <c r="BT842" s="14" t="s">
        <v>97</v>
      </c>
      <c r="BU842" s="14" t="s">
        <v>97</v>
      </c>
      <c r="BV842" s="14" t="s">
        <v>97</v>
      </c>
      <c r="BW842" s="16">
        <v>0</v>
      </c>
      <c r="BX842" s="16">
        <v>0</v>
      </c>
      <c r="BY842" s="16">
        <v>0</v>
      </c>
      <c r="BZ842" s="16">
        <v>3</v>
      </c>
      <c r="CA842" s="16">
        <v>10</v>
      </c>
      <c r="CB842" s="14" t="s">
        <v>96</v>
      </c>
      <c r="CC842" s="14" t="s">
        <v>96</v>
      </c>
      <c r="CD842" s="14" t="s">
        <v>98</v>
      </c>
      <c r="CE842" s="14" t="s">
        <v>96</v>
      </c>
      <c r="CF842" s="14" t="s">
        <v>96</v>
      </c>
      <c r="CG842" s="15" t="s">
        <v>96</v>
      </c>
      <c r="CH842" s="14" t="s">
        <v>96</v>
      </c>
      <c r="CI842" s="15" t="s">
        <v>97</v>
      </c>
      <c r="CJ842" s="16">
        <v>3</v>
      </c>
      <c r="CK842" s="16">
        <v>3</v>
      </c>
      <c r="CL842" s="16">
        <v>3</v>
      </c>
      <c r="CM842" s="16">
        <v>0</v>
      </c>
      <c r="CN842" s="16">
        <v>3</v>
      </c>
      <c r="CO842" s="16">
        <v>0</v>
      </c>
      <c r="CS842" s="37"/>
      <c r="CT842" s="37"/>
      <c r="CU842" s="37"/>
      <c r="CV842" s="37"/>
      <c r="CW842" s="37"/>
      <c r="CX842" s="37"/>
      <c r="CY842" s="37"/>
      <c r="CZ842" s="37"/>
      <c r="DA842" s="37"/>
      <c r="DB842" s="37"/>
      <c r="DC842" s="37"/>
      <c r="DD842" s="37"/>
      <c r="DE842" s="37"/>
      <c r="DF842" s="37"/>
      <c r="DG842" s="37"/>
      <c r="DH842" s="37"/>
      <c r="DI842" s="37"/>
      <c r="DJ842" s="37"/>
      <c r="DK842" s="37"/>
      <c r="DL842" s="37"/>
      <c r="DM842" s="37"/>
      <c r="DN842" s="37"/>
      <c r="DO842" s="37"/>
      <c r="DP842" s="37"/>
      <c r="DQ842" s="37"/>
      <c r="DR842" s="37"/>
      <c r="DS842" s="37"/>
      <c r="DT842" s="37"/>
      <c r="DU842" s="37"/>
      <c r="DV842" s="37"/>
      <c r="DW842" s="37"/>
      <c r="DX842" s="37"/>
      <c r="DY842" s="37"/>
      <c r="DZ842" s="37"/>
      <c r="EA842" s="37"/>
      <c r="EB842" s="37"/>
      <c r="EC842" s="37"/>
      <c r="ED842" s="37"/>
      <c r="EE842" s="37"/>
      <c r="EF842" s="37"/>
      <c r="EG842" s="37"/>
      <c r="EH842" s="37"/>
      <c r="EI842" s="37"/>
      <c r="EJ842" s="37"/>
      <c r="EK842" s="37"/>
      <c r="EL842" s="37"/>
      <c r="EM842" s="37"/>
      <c r="EN842" s="37"/>
      <c r="EO842" s="37"/>
      <c r="EP842" s="37"/>
      <c r="EQ842" s="37"/>
      <c r="ER842" s="37"/>
      <c r="ES842" s="37"/>
      <c r="ET842" s="37"/>
      <c r="EU842" s="37"/>
      <c r="EV842" s="37"/>
      <c r="EW842" s="37"/>
      <c r="EX842" s="37"/>
      <c r="EY842" s="37"/>
      <c r="EZ842" s="37"/>
      <c r="FA842" s="37"/>
      <c r="FB842" s="37"/>
      <c r="FC842" s="37"/>
      <c r="FD842" s="37"/>
      <c r="FE842" s="37"/>
      <c r="FF842" s="37"/>
      <c r="FG842" s="37"/>
      <c r="FH842" s="37"/>
      <c r="FI842" s="37"/>
      <c r="FJ842" s="37"/>
      <c r="FK842" s="37"/>
      <c r="FL842" s="37"/>
      <c r="FM842" s="37"/>
      <c r="FN842" s="37"/>
      <c r="FO842" s="37"/>
      <c r="FP842" s="37"/>
      <c r="FQ842" s="37"/>
      <c r="FR842" s="37"/>
      <c r="FS842" s="37"/>
      <c r="FT842" s="37"/>
      <c r="FU842" s="37"/>
      <c r="FV842" s="37"/>
      <c r="FW842" s="37"/>
      <c r="FX842" s="37"/>
      <c r="FY842" s="37"/>
      <c r="FZ842" s="37"/>
      <c r="GA842" s="37"/>
      <c r="GB842" s="37"/>
      <c r="GC842" s="37"/>
      <c r="GD842" s="37"/>
      <c r="GE842" s="37"/>
      <c r="GF842" s="37"/>
      <c r="GG842" s="37"/>
      <c r="GH842" s="37"/>
      <c r="GI842" s="37"/>
      <c r="GJ842" s="37"/>
      <c r="GK842" s="37"/>
      <c r="GL842" s="37"/>
      <c r="GM842" s="37"/>
      <c r="GN842" s="37"/>
      <c r="GO842" s="37"/>
      <c r="GP842" s="37"/>
      <c r="GQ842" s="37"/>
      <c r="GR842" s="37"/>
      <c r="GS842" s="37"/>
      <c r="GT842" s="37"/>
      <c r="GU842" s="37"/>
      <c r="GV842" s="37"/>
      <c r="GW842" s="37"/>
      <c r="GX842" s="37"/>
      <c r="GY842" s="37"/>
      <c r="GZ842" s="37"/>
      <c r="HA842" s="37"/>
      <c r="HB842" s="37"/>
      <c r="HC842" s="37"/>
      <c r="HD842" s="37"/>
      <c r="HE842" s="37"/>
      <c r="HF842" s="37"/>
      <c r="HG842" s="37"/>
      <c r="HH842" s="37"/>
      <c r="HI842" s="37"/>
      <c r="HJ842" s="37"/>
      <c r="HK842" s="37"/>
      <c r="HL842" s="37"/>
      <c r="HM842" s="37"/>
      <c r="HN842" s="37"/>
      <c r="HO842" s="37"/>
      <c r="HP842" s="37"/>
      <c r="HQ842" s="37"/>
      <c r="HR842" s="37"/>
      <c r="HS842" s="37"/>
      <c r="HT842" s="37"/>
      <c r="HU842" s="37"/>
      <c r="HV842" s="37"/>
      <c r="HW842" s="37"/>
      <c r="HX842" s="37"/>
      <c r="HY842" s="37"/>
      <c r="HZ842" s="37"/>
      <c r="IA842" s="37"/>
      <c r="IB842" s="37"/>
      <c r="IC842" s="37"/>
      <c r="ID842" s="37"/>
      <c r="IE842" s="37"/>
      <c r="IF842" s="37"/>
      <c r="IG842" s="37"/>
      <c r="IH842" s="37"/>
      <c r="II842" s="37"/>
      <c r="IJ842" s="37"/>
      <c r="IK842" s="37"/>
      <c r="IL842" s="37"/>
      <c r="IM842" s="37"/>
      <c r="IN842" s="37"/>
      <c r="IO842" s="37"/>
      <c r="IP842" s="37"/>
      <c r="IQ842" s="37"/>
      <c r="IR842" s="37"/>
      <c r="IS842" s="37"/>
      <c r="IT842" s="37"/>
      <c r="IU842" s="37"/>
      <c r="IV842" s="37"/>
      <c r="IW842" s="37"/>
      <c r="IX842" s="37"/>
      <c r="IY842" s="37"/>
      <c r="IZ842" s="37"/>
      <c r="JA842" s="37"/>
      <c r="JB842" s="37"/>
      <c r="JC842" s="37"/>
      <c r="JD842" s="37"/>
      <c r="JE842" s="37"/>
      <c r="JF842" s="37"/>
      <c r="JG842" s="37"/>
      <c r="JH842" s="37"/>
      <c r="JI842" s="37"/>
      <c r="JJ842" s="37"/>
      <c r="JK842" s="37"/>
      <c r="JL842" s="37"/>
      <c r="JM842" s="37"/>
      <c r="JN842" s="37"/>
      <c r="JO842" s="37"/>
      <c r="JP842" s="37"/>
      <c r="JQ842" s="37"/>
      <c r="JR842" s="37"/>
      <c r="JS842" s="37"/>
      <c r="JT842" s="37"/>
      <c r="JU842" s="37"/>
      <c r="JV842" s="37"/>
      <c r="JW842" s="37"/>
      <c r="JX842" s="37"/>
      <c r="JY842" s="37"/>
      <c r="JZ842" s="37"/>
      <c r="KA842" s="37"/>
      <c r="KB842" s="37"/>
      <c r="KC842" s="37"/>
      <c r="KD842" s="37"/>
      <c r="KE842" s="37"/>
      <c r="KF842" s="37"/>
      <c r="KG842" s="37"/>
      <c r="KH842" s="37"/>
      <c r="KI842" s="37"/>
      <c r="KJ842" s="37"/>
      <c r="KK842" s="37"/>
      <c r="KL842" s="37"/>
      <c r="KM842" s="37"/>
      <c r="KN842" s="37"/>
      <c r="KO842" s="37"/>
      <c r="KP842" s="37"/>
      <c r="KQ842" s="37"/>
      <c r="KR842" s="37"/>
      <c r="KS842" s="37"/>
      <c r="KT842" s="37"/>
      <c r="KU842" s="37"/>
      <c r="KV842" s="37"/>
      <c r="KW842" s="37"/>
      <c r="KX842" s="37"/>
      <c r="KY842" s="37"/>
      <c r="KZ842" s="37"/>
      <c r="LA842" s="37"/>
      <c r="LB842" s="37"/>
      <c r="LC842" s="37"/>
      <c r="LD842" s="37"/>
      <c r="LE842" s="37"/>
      <c r="LF842" s="37"/>
      <c r="LG842" s="37"/>
      <c r="LH842" s="37"/>
      <c r="LI842" s="37"/>
      <c r="LJ842" s="37"/>
      <c r="LK842" s="37"/>
      <c r="LL842" s="37"/>
      <c r="LM842" s="37"/>
      <c r="LN842" s="37"/>
      <c r="LO842" s="37"/>
      <c r="LP842" s="37"/>
      <c r="LQ842" s="37"/>
      <c r="LR842" s="37"/>
      <c r="LS842" s="37"/>
      <c r="LT842" s="37"/>
      <c r="LU842" s="37"/>
      <c r="LV842" s="37"/>
      <c r="LW842" s="37"/>
      <c r="LX842" s="37"/>
      <c r="LY842" s="37"/>
      <c r="LZ842" s="37"/>
      <c r="MA842" s="37"/>
      <c r="MB842" s="37"/>
      <c r="MC842" s="37"/>
      <c r="MD842" s="37"/>
      <c r="ME842" s="37"/>
      <c r="MF842" s="37"/>
      <c r="MG842" s="37"/>
      <c r="MH842" s="37"/>
      <c r="MI842" s="37"/>
      <c r="MJ842" s="37"/>
      <c r="MK842" s="37"/>
      <c r="ML842" s="37"/>
      <c r="MM842" s="37"/>
      <c r="MN842" s="37"/>
      <c r="MO842" s="37"/>
      <c r="MP842" s="37"/>
      <c r="MQ842" s="37"/>
      <c r="MR842" s="37"/>
      <c r="MS842" s="37"/>
      <c r="MT842" s="37"/>
      <c r="MU842" s="37"/>
      <c r="MV842" s="37"/>
      <c r="MW842" s="37"/>
      <c r="MX842" s="37"/>
      <c r="MY842" s="37"/>
      <c r="MZ842" s="37"/>
      <c r="NA842" s="37"/>
      <c r="NB842" s="37"/>
      <c r="NC842" s="37"/>
      <c r="ND842" s="37"/>
      <c r="NE842" s="37"/>
      <c r="NF842" s="37"/>
      <c r="NG842" s="37"/>
      <c r="NH842" s="37"/>
      <c r="NI842" s="37"/>
      <c r="NJ842" s="37"/>
      <c r="NK842" s="37"/>
      <c r="NL842" s="37"/>
      <c r="NM842" s="37"/>
      <c r="NN842" s="37"/>
      <c r="NO842" s="37"/>
      <c r="NP842" s="37"/>
      <c r="NQ842" s="37"/>
      <c r="NR842" s="37"/>
      <c r="NS842" s="37"/>
      <c r="NT842" s="37"/>
      <c r="NU842" s="37"/>
      <c r="NV842" s="37"/>
      <c r="NW842" s="37"/>
      <c r="NX842" s="37"/>
      <c r="NY842" s="37"/>
      <c r="NZ842" s="37"/>
      <c r="OA842" s="37"/>
      <c r="OB842" s="37"/>
      <c r="OC842" s="37"/>
      <c r="OD842" s="37"/>
      <c r="OE842" s="37"/>
      <c r="OF842" s="37"/>
      <c r="OG842" s="37"/>
      <c r="OH842" s="37"/>
      <c r="OI842" s="37"/>
      <c r="OJ842" s="37"/>
      <c r="OK842" s="37"/>
      <c r="OL842" s="37"/>
      <c r="OM842" s="37"/>
    </row>
    <row r="843" spans="1:403" x14ac:dyDescent="0.3">
      <c r="A843" s="13" t="s">
        <v>1003</v>
      </c>
      <c r="B843" s="13" t="s">
        <v>1156</v>
      </c>
      <c r="C843" s="13" t="s">
        <v>1186</v>
      </c>
      <c r="D843" s="13" t="s">
        <v>146</v>
      </c>
      <c r="E843" s="14" t="s">
        <v>102</v>
      </c>
      <c r="F843" s="16">
        <v>872</v>
      </c>
      <c r="G843" s="5">
        <v>81</v>
      </c>
      <c r="H843" s="16">
        <v>3</v>
      </c>
      <c r="I843" s="16">
        <v>24</v>
      </c>
      <c r="J843" s="16">
        <v>0</v>
      </c>
      <c r="K843" s="16">
        <v>21</v>
      </c>
      <c r="L843" s="16">
        <v>0</v>
      </c>
      <c r="M843" s="16">
        <v>0</v>
      </c>
      <c r="N843" s="16">
        <v>36</v>
      </c>
      <c r="O843" s="16">
        <v>0</v>
      </c>
      <c r="P843" s="16">
        <v>0</v>
      </c>
      <c r="Q843" s="16">
        <v>325</v>
      </c>
      <c r="R843" s="16">
        <v>0</v>
      </c>
      <c r="S843" s="16">
        <v>271</v>
      </c>
      <c r="T843" s="16">
        <v>0</v>
      </c>
      <c r="U843" s="16">
        <v>0</v>
      </c>
      <c r="V843" s="16">
        <v>276</v>
      </c>
      <c r="W843" s="16">
        <v>0</v>
      </c>
      <c r="X843" s="16">
        <v>0</v>
      </c>
      <c r="Y843" s="16">
        <v>18</v>
      </c>
      <c r="Z843" s="16">
        <v>325</v>
      </c>
      <c r="AA843" s="14" t="s">
        <v>96</v>
      </c>
      <c r="AB843" s="14" t="s">
        <v>97</v>
      </c>
      <c r="AC843" s="15"/>
      <c r="AD843" s="15"/>
      <c r="AE843" s="15"/>
      <c r="AF843" s="15"/>
      <c r="AG843" s="15"/>
      <c r="AH843" s="15"/>
      <c r="AI843" s="14" t="s">
        <v>96</v>
      </c>
      <c r="AJ843" s="16"/>
      <c r="AK843" s="17">
        <v>0.11111111111111112</v>
      </c>
      <c r="AL843" s="17">
        <v>0</v>
      </c>
      <c r="AM843" s="17">
        <v>5.0505050505050511E-2</v>
      </c>
      <c r="AN843" s="17">
        <v>0.83838383838383834</v>
      </c>
      <c r="AO843" s="17">
        <v>0</v>
      </c>
      <c r="AP843" s="17">
        <v>0</v>
      </c>
      <c r="AQ843" s="17">
        <v>0</v>
      </c>
      <c r="AR843" s="17">
        <v>0</v>
      </c>
      <c r="AS843" s="17">
        <v>0</v>
      </c>
      <c r="AT843" s="17">
        <v>0</v>
      </c>
      <c r="AU843" s="16">
        <v>100</v>
      </c>
      <c r="AV843" s="16">
        <v>75</v>
      </c>
      <c r="AW843" s="16">
        <v>0</v>
      </c>
      <c r="AX843" s="16">
        <v>25</v>
      </c>
      <c r="AY843" s="16">
        <v>0</v>
      </c>
      <c r="AZ843" s="16">
        <v>0</v>
      </c>
      <c r="BA843" s="16">
        <v>0</v>
      </c>
      <c r="BB843" s="16">
        <v>0</v>
      </c>
      <c r="BC843" s="16">
        <v>0</v>
      </c>
      <c r="BD843" s="16">
        <v>100</v>
      </c>
      <c r="BE843" s="16">
        <v>100</v>
      </c>
      <c r="BF843" s="16">
        <v>43</v>
      </c>
      <c r="BG843" s="16">
        <v>100</v>
      </c>
      <c r="BH843" s="16">
        <v>0</v>
      </c>
      <c r="BI843" s="16">
        <v>0</v>
      </c>
      <c r="BJ843" s="16">
        <v>0</v>
      </c>
      <c r="BK843" s="16">
        <v>0</v>
      </c>
      <c r="BL843" s="16">
        <v>100</v>
      </c>
      <c r="BM843" s="16">
        <v>10</v>
      </c>
      <c r="BN843" s="16">
        <v>1</v>
      </c>
      <c r="BO843" s="16" t="s">
        <v>97</v>
      </c>
      <c r="BP843" s="16" t="s">
        <v>96</v>
      </c>
      <c r="BQ843" s="16">
        <v>12</v>
      </c>
      <c r="BR843" s="14" t="s">
        <v>97</v>
      </c>
      <c r="BS843" s="14" t="s">
        <v>97</v>
      </c>
      <c r="BT843" s="14" t="s">
        <v>97</v>
      </c>
      <c r="BU843" s="14" t="s">
        <v>96</v>
      </c>
      <c r="BV843" s="14" t="s">
        <v>96</v>
      </c>
      <c r="BW843" s="5">
        <v>5</v>
      </c>
      <c r="BX843" s="16">
        <v>1</v>
      </c>
      <c r="BY843" s="16">
        <v>6</v>
      </c>
      <c r="BZ843" s="16">
        <v>6</v>
      </c>
      <c r="CA843" s="16">
        <v>6</v>
      </c>
      <c r="CB843" s="14" t="s">
        <v>96</v>
      </c>
      <c r="CC843" s="14" t="s">
        <v>98</v>
      </c>
      <c r="CD843" s="14" t="s">
        <v>96</v>
      </c>
      <c r="CE843" s="14" t="s">
        <v>96</v>
      </c>
      <c r="CF843" s="14" t="s">
        <v>96</v>
      </c>
      <c r="CG843" s="14" t="s">
        <v>97</v>
      </c>
      <c r="CH843" s="14" t="s">
        <v>97</v>
      </c>
      <c r="CI843" s="15" t="s">
        <v>97</v>
      </c>
      <c r="CJ843" s="16">
        <v>5</v>
      </c>
      <c r="CK843" s="16">
        <v>13</v>
      </c>
      <c r="CL843" s="16">
        <v>15</v>
      </c>
      <c r="CM843" s="16">
        <v>1</v>
      </c>
      <c r="CN843" s="16">
        <v>0</v>
      </c>
      <c r="CO843" s="16">
        <v>0.5</v>
      </c>
    </row>
    <row r="844" spans="1:403" x14ac:dyDescent="0.3">
      <c r="A844" s="13" t="s">
        <v>1003</v>
      </c>
      <c r="B844" s="13" t="s">
        <v>1156</v>
      </c>
      <c r="C844" s="13" t="s">
        <v>1186</v>
      </c>
      <c r="D844" s="13" t="s">
        <v>147</v>
      </c>
      <c r="E844" s="14" t="s">
        <v>95</v>
      </c>
      <c r="F844" s="24">
        <v>73</v>
      </c>
      <c r="G844" s="5">
        <v>6</v>
      </c>
      <c r="H844" s="16">
        <v>0</v>
      </c>
      <c r="I844" s="16">
        <v>0</v>
      </c>
      <c r="J844" s="16">
        <v>4</v>
      </c>
      <c r="K844" s="16">
        <v>2</v>
      </c>
      <c r="L844" s="16">
        <v>0</v>
      </c>
      <c r="M844" s="16">
        <v>0</v>
      </c>
      <c r="N844" s="16">
        <v>0</v>
      </c>
      <c r="O844" s="16">
        <v>0</v>
      </c>
      <c r="P844" s="16">
        <v>0</v>
      </c>
      <c r="Q844" s="16">
        <v>0</v>
      </c>
      <c r="R844" s="16">
        <v>50</v>
      </c>
      <c r="S844" s="16">
        <v>23</v>
      </c>
      <c r="T844" s="16">
        <v>0</v>
      </c>
      <c r="U844" s="16">
        <v>0</v>
      </c>
      <c r="V844" s="16">
        <v>0</v>
      </c>
      <c r="W844" s="16">
        <v>0</v>
      </c>
      <c r="X844" s="16">
        <v>0</v>
      </c>
      <c r="Y844" s="16">
        <v>0</v>
      </c>
      <c r="Z844" s="16">
        <v>0</v>
      </c>
      <c r="AA844" s="14" t="s">
        <v>96</v>
      </c>
      <c r="AB844" s="14" t="s">
        <v>97</v>
      </c>
      <c r="AC844" s="15"/>
      <c r="AD844" s="15"/>
      <c r="AE844" s="15"/>
      <c r="AF844" s="15"/>
      <c r="AG844" s="15"/>
      <c r="AH844" s="15"/>
      <c r="AI844" s="14" t="s">
        <v>96</v>
      </c>
      <c r="AJ844" s="16"/>
      <c r="AK844" s="17">
        <v>0.9</v>
      </c>
      <c r="AL844" s="17">
        <v>0</v>
      </c>
      <c r="AM844" s="17">
        <v>0</v>
      </c>
      <c r="AN844" s="17">
        <v>0.1</v>
      </c>
      <c r="AO844" s="17">
        <v>0</v>
      </c>
      <c r="AP844" s="17">
        <v>0</v>
      </c>
      <c r="AQ844" s="17">
        <v>0</v>
      </c>
      <c r="AR844" s="17">
        <v>0</v>
      </c>
      <c r="AS844" s="17">
        <v>0</v>
      </c>
      <c r="AT844" s="17">
        <v>0</v>
      </c>
      <c r="AU844" s="16">
        <v>98</v>
      </c>
      <c r="AV844" s="16">
        <v>98</v>
      </c>
      <c r="AW844" s="24">
        <v>2</v>
      </c>
      <c r="AX844" s="16">
        <v>0</v>
      </c>
      <c r="AY844" s="16">
        <v>0</v>
      </c>
      <c r="AZ844" s="16">
        <v>0</v>
      </c>
      <c r="BA844" s="16">
        <v>0</v>
      </c>
      <c r="BB844" s="16">
        <v>50</v>
      </c>
      <c r="BC844" s="16">
        <v>50</v>
      </c>
      <c r="BD844" s="16">
        <v>0</v>
      </c>
      <c r="BE844" s="16">
        <v>100</v>
      </c>
      <c r="BF844" s="16">
        <v>100</v>
      </c>
      <c r="BG844" s="16">
        <v>100</v>
      </c>
      <c r="BH844" s="16">
        <v>100</v>
      </c>
      <c r="BI844" s="16">
        <v>70</v>
      </c>
      <c r="BJ844" s="16">
        <v>0</v>
      </c>
      <c r="BK844" s="16">
        <v>50</v>
      </c>
      <c r="BL844" s="16">
        <v>50</v>
      </c>
      <c r="BM844" s="16">
        <v>50</v>
      </c>
      <c r="BN844" s="16">
        <v>1</v>
      </c>
      <c r="BO844" s="16" t="s">
        <v>96</v>
      </c>
      <c r="BP844" s="16" t="s">
        <v>97</v>
      </c>
      <c r="BQ844" s="5" t="s">
        <v>98</v>
      </c>
      <c r="BR844" s="14" t="s">
        <v>97</v>
      </c>
      <c r="BS844" s="14" t="s">
        <v>97</v>
      </c>
      <c r="BT844" s="14" t="s">
        <v>97</v>
      </c>
      <c r="BU844" s="14" t="s">
        <v>96</v>
      </c>
      <c r="BV844" s="14" t="s">
        <v>96</v>
      </c>
      <c r="BW844" s="5">
        <v>5</v>
      </c>
      <c r="BX844" s="16">
        <v>1</v>
      </c>
      <c r="BY844" s="16">
        <v>6</v>
      </c>
      <c r="BZ844" s="16">
        <v>6</v>
      </c>
      <c r="CA844" s="16">
        <v>6</v>
      </c>
      <c r="CB844" s="14" t="s">
        <v>96</v>
      </c>
      <c r="CC844" s="14" t="s">
        <v>98</v>
      </c>
      <c r="CD844" s="14" t="s">
        <v>96</v>
      </c>
      <c r="CE844" s="14" t="s">
        <v>96</v>
      </c>
      <c r="CF844" s="14" t="s">
        <v>96</v>
      </c>
      <c r="CG844" s="14" t="s">
        <v>97</v>
      </c>
      <c r="CH844" s="14" t="s">
        <v>97</v>
      </c>
      <c r="CI844" s="15" t="s">
        <v>97</v>
      </c>
      <c r="CJ844" s="16">
        <v>5</v>
      </c>
      <c r="CK844" s="16">
        <v>13</v>
      </c>
      <c r="CL844" s="16">
        <v>15</v>
      </c>
      <c r="CM844" s="16">
        <v>1</v>
      </c>
      <c r="CN844" s="16">
        <v>0</v>
      </c>
      <c r="CO844" s="16">
        <v>0.5</v>
      </c>
      <c r="CS844" s="37"/>
      <c r="CT844" s="37"/>
      <c r="CU844" s="37"/>
      <c r="CV844" s="37"/>
      <c r="CW844" s="37"/>
      <c r="CX844" s="37"/>
      <c r="CY844" s="37"/>
      <c r="CZ844" s="37"/>
      <c r="DA844" s="37"/>
      <c r="DB844" s="37"/>
      <c r="DC844" s="37"/>
      <c r="DD844" s="37"/>
      <c r="DE844" s="37"/>
      <c r="DF844" s="37"/>
      <c r="DG844" s="37"/>
      <c r="DH844" s="37"/>
      <c r="DI844" s="37"/>
      <c r="DJ844" s="37"/>
      <c r="DK844" s="37"/>
      <c r="DL844" s="37"/>
      <c r="DM844" s="37"/>
      <c r="DN844" s="37"/>
      <c r="DO844" s="37"/>
      <c r="DP844" s="37"/>
      <c r="DQ844" s="37"/>
      <c r="DR844" s="37"/>
      <c r="DS844" s="37"/>
      <c r="DT844" s="37"/>
      <c r="DU844" s="37"/>
      <c r="DV844" s="37"/>
      <c r="DW844" s="37"/>
      <c r="DX844" s="37"/>
      <c r="DY844" s="37"/>
      <c r="DZ844" s="37"/>
      <c r="EA844" s="37"/>
      <c r="EB844" s="37"/>
      <c r="EC844" s="37"/>
      <c r="ED844" s="37"/>
      <c r="EE844" s="37"/>
      <c r="EF844" s="37"/>
      <c r="EG844" s="37"/>
      <c r="EH844" s="37"/>
      <c r="EI844" s="37"/>
      <c r="EJ844" s="37"/>
      <c r="EK844" s="37"/>
      <c r="EL844" s="37"/>
      <c r="EM844" s="37"/>
      <c r="EN844" s="37"/>
      <c r="EO844" s="37"/>
      <c r="EP844" s="37"/>
      <c r="EQ844" s="37"/>
      <c r="ER844" s="37"/>
      <c r="ES844" s="37"/>
      <c r="ET844" s="37"/>
      <c r="EU844" s="37"/>
      <c r="EV844" s="37"/>
      <c r="EW844" s="37"/>
      <c r="EX844" s="37"/>
      <c r="EY844" s="37"/>
      <c r="EZ844" s="37"/>
      <c r="FA844" s="37"/>
      <c r="FB844" s="37"/>
      <c r="FC844" s="37"/>
      <c r="FD844" s="37"/>
      <c r="FE844" s="37"/>
      <c r="FF844" s="37"/>
      <c r="FG844" s="37"/>
      <c r="FH844" s="37"/>
      <c r="FI844" s="37"/>
      <c r="FJ844" s="37"/>
      <c r="FK844" s="37"/>
      <c r="FL844" s="37"/>
      <c r="FM844" s="37"/>
      <c r="FN844" s="37"/>
      <c r="FO844" s="37"/>
      <c r="FP844" s="37"/>
      <c r="FQ844" s="37"/>
      <c r="FR844" s="37"/>
      <c r="FS844" s="37"/>
      <c r="FT844" s="37"/>
      <c r="FU844" s="37"/>
      <c r="FV844" s="37"/>
      <c r="FW844" s="37"/>
      <c r="FX844" s="37"/>
      <c r="FY844" s="37"/>
      <c r="FZ844" s="37"/>
      <c r="GA844" s="37"/>
      <c r="GB844" s="37"/>
      <c r="GC844" s="37"/>
      <c r="GD844" s="37"/>
      <c r="GE844" s="37"/>
      <c r="GF844" s="37"/>
      <c r="GG844" s="37"/>
      <c r="GH844" s="37"/>
      <c r="GI844" s="37"/>
      <c r="GJ844" s="37"/>
      <c r="GK844" s="37"/>
      <c r="GL844" s="37"/>
      <c r="GM844" s="37"/>
      <c r="GN844" s="37"/>
      <c r="GO844" s="37"/>
      <c r="GP844" s="37"/>
      <c r="GQ844" s="37"/>
      <c r="GR844" s="37"/>
      <c r="GS844" s="37"/>
      <c r="GT844" s="37"/>
      <c r="GU844" s="37"/>
      <c r="GV844" s="37"/>
      <c r="GW844" s="37"/>
      <c r="GX844" s="37"/>
      <c r="GY844" s="37"/>
      <c r="GZ844" s="37"/>
      <c r="HA844" s="37"/>
      <c r="HB844" s="37"/>
      <c r="HC844" s="37"/>
      <c r="HD844" s="37"/>
      <c r="HE844" s="37"/>
      <c r="HF844" s="37"/>
      <c r="HG844" s="37"/>
      <c r="HH844" s="37"/>
      <c r="HI844" s="37"/>
      <c r="HJ844" s="37"/>
      <c r="HK844" s="37"/>
      <c r="HL844" s="37"/>
      <c r="HM844" s="37"/>
      <c r="HN844" s="37"/>
      <c r="HO844" s="37"/>
      <c r="HP844" s="37"/>
      <c r="HQ844" s="37"/>
      <c r="HR844" s="37"/>
      <c r="HS844" s="37"/>
      <c r="HT844" s="37"/>
      <c r="HU844" s="37"/>
      <c r="HV844" s="37"/>
      <c r="HW844" s="37"/>
      <c r="HX844" s="37"/>
      <c r="HY844" s="37"/>
      <c r="HZ844" s="37"/>
      <c r="IA844" s="37"/>
      <c r="IB844" s="37"/>
      <c r="IC844" s="37"/>
      <c r="ID844" s="37"/>
      <c r="IE844" s="37"/>
      <c r="IF844" s="37"/>
      <c r="IG844" s="37"/>
      <c r="IH844" s="37"/>
      <c r="II844" s="37"/>
      <c r="IJ844" s="37"/>
      <c r="IK844" s="37"/>
      <c r="IL844" s="37"/>
      <c r="IM844" s="37"/>
      <c r="IN844" s="37"/>
      <c r="IO844" s="37"/>
      <c r="IP844" s="37"/>
      <c r="IQ844" s="37"/>
      <c r="IR844" s="37"/>
      <c r="IS844" s="37"/>
      <c r="IT844" s="37"/>
      <c r="IU844" s="37"/>
      <c r="IV844" s="37"/>
      <c r="IW844" s="37"/>
      <c r="IX844" s="37"/>
      <c r="IY844" s="37"/>
      <c r="IZ844" s="37"/>
      <c r="JA844" s="37"/>
      <c r="JB844" s="37"/>
      <c r="JC844" s="37"/>
      <c r="JD844" s="37"/>
      <c r="JE844" s="37"/>
      <c r="JF844" s="37"/>
      <c r="JG844" s="37"/>
      <c r="JH844" s="37"/>
      <c r="JI844" s="37"/>
      <c r="JJ844" s="37"/>
      <c r="JK844" s="37"/>
      <c r="JL844" s="37"/>
      <c r="JM844" s="37"/>
      <c r="JN844" s="37"/>
      <c r="JO844" s="37"/>
      <c r="JP844" s="37"/>
      <c r="JQ844" s="37"/>
      <c r="JR844" s="37"/>
      <c r="JS844" s="37"/>
      <c r="JT844" s="37"/>
      <c r="JU844" s="37"/>
      <c r="JV844" s="37"/>
      <c r="JW844" s="37"/>
      <c r="JX844" s="37"/>
      <c r="JY844" s="37"/>
      <c r="JZ844" s="37"/>
      <c r="KA844" s="37"/>
      <c r="KB844" s="37"/>
      <c r="KC844" s="37"/>
      <c r="KD844" s="37"/>
      <c r="KE844" s="37"/>
      <c r="KF844" s="37"/>
      <c r="KG844" s="37"/>
      <c r="KH844" s="37"/>
      <c r="KI844" s="37"/>
      <c r="KJ844" s="37"/>
      <c r="KK844" s="37"/>
      <c r="KL844" s="37"/>
      <c r="KM844" s="37"/>
      <c r="KN844" s="37"/>
      <c r="KO844" s="37"/>
      <c r="KP844" s="37"/>
      <c r="KQ844" s="37"/>
      <c r="KR844" s="37"/>
      <c r="KS844" s="37"/>
      <c r="KT844" s="37"/>
      <c r="KU844" s="37"/>
      <c r="KV844" s="37"/>
      <c r="KW844" s="37"/>
      <c r="KX844" s="37"/>
      <c r="KY844" s="37"/>
      <c r="KZ844" s="37"/>
      <c r="LA844" s="37"/>
      <c r="LB844" s="37"/>
      <c r="LC844" s="37"/>
      <c r="LD844" s="37"/>
      <c r="LE844" s="37"/>
      <c r="LF844" s="37"/>
      <c r="LG844" s="37"/>
      <c r="LH844" s="37"/>
      <c r="LI844" s="37"/>
      <c r="LJ844" s="37"/>
      <c r="LK844" s="37"/>
      <c r="LL844" s="37"/>
      <c r="LM844" s="37"/>
      <c r="LN844" s="37"/>
      <c r="LO844" s="37"/>
      <c r="LP844" s="37"/>
      <c r="LQ844" s="37"/>
      <c r="LR844" s="37"/>
      <c r="LS844" s="37"/>
      <c r="LT844" s="37"/>
      <c r="LU844" s="37"/>
      <c r="LV844" s="37"/>
      <c r="LW844" s="37"/>
      <c r="LX844" s="37"/>
      <c r="LY844" s="37"/>
      <c r="LZ844" s="37"/>
      <c r="MA844" s="37"/>
      <c r="MB844" s="37"/>
      <c r="MC844" s="37"/>
      <c r="MD844" s="37"/>
      <c r="ME844" s="37"/>
      <c r="MF844" s="37"/>
      <c r="MG844" s="37"/>
      <c r="MH844" s="37"/>
      <c r="MI844" s="37"/>
      <c r="MJ844" s="37"/>
      <c r="MK844" s="37"/>
      <c r="ML844" s="37"/>
      <c r="MM844" s="37"/>
      <c r="MN844" s="37"/>
      <c r="MO844" s="37"/>
      <c r="MP844" s="37"/>
      <c r="MQ844" s="37"/>
      <c r="MR844" s="37"/>
      <c r="MS844" s="37"/>
      <c r="MT844" s="37"/>
      <c r="MU844" s="37"/>
      <c r="MV844" s="37"/>
      <c r="MW844" s="37"/>
      <c r="MX844" s="37"/>
      <c r="MY844" s="37"/>
      <c r="MZ844" s="37"/>
      <c r="NA844" s="37"/>
      <c r="NB844" s="37"/>
      <c r="NC844" s="37"/>
      <c r="ND844" s="37"/>
      <c r="NE844" s="37"/>
      <c r="NF844" s="37"/>
      <c r="NG844" s="37"/>
      <c r="NH844" s="37"/>
      <c r="NI844" s="37"/>
      <c r="NJ844" s="37"/>
      <c r="NK844" s="37"/>
      <c r="NL844" s="37"/>
      <c r="NM844" s="37"/>
      <c r="NN844" s="37"/>
      <c r="NO844" s="37"/>
      <c r="NP844" s="37"/>
      <c r="NQ844" s="37"/>
      <c r="NR844" s="37"/>
      <c r="NS844" s="37"/>
      <c r="NT844" s="37"/>
      <c r="NU844" s="37"/>
      <c r="NV844" s="37"/>
      <c r="NW844" s="37"/>
      <c r="NX844" s="37"/>
      <c r="NY844" s="37"/>
      <c r="NZ844" s="37"/>
      <c r="OA844" s="37"/>
      <c r="OB844" s="37"/>
      <c r="OC844" s="37"/>
      <c r="OD844" s="37"/>
      <c r="OE844" s="37"/>
      <c r="OF844" s="37"/>
      <c r="OG844" s="37"/>
      <c r="OH844" s="37"/>
      <c r="OI844" s="37"/>
      <c r="OJ844" s="37"/>
      <c r="OK844" s="37"/>
      <c r="OL844" s="37"/>
      <c r="OM844" s="37"/>
    </row>
    <row r="845" spans="1:403" x14ac:dyDescent="0.3">
      <c r="A845" s="13" t="s">
        <v>1003</v>
      </c>
      <c r="B845" s="13" t="s">
        <v>1156</v>
      </c>
      <c r="C845" s="13" t="s">
        <v>1187</v>
      </c>
      <c r="D845" s="13" t="s">
        <v>1188</v>
      </c>
      <c r="E845" s="14" t="s">
        <v>95</v>
      </c>
      <c r="F845" s="16">
        <v>203</v>
      </c>
      <c r="G845" s="5">
        <v>31</v>
      </c>
      <c r="H845" s="16">
        <v>0</v>
      </c>
      <c r="I845" s="16">
        <v>0</v>
      </c>
      <c r="J845" s="16">
        <v>10</v>
      </c>
      <c r="K845" s="16">
        <v>21</v>
      </c>
      <c r="L845" s="16">
        <v>0</v>
      </c>
      <c r="M845" s="16">
        <v>0</v>
      </c>
      <c r="N845" s="16">
        <v>0</v>
      </c>
      <c r="O845" s="16">
        <v>0</v>
      </c>
      <c r="P845" s="16">
        <v>0</v>
      </c>
      <c r="Q845" s="16">
        <v>0</v>
      </c>
      <c r="R845" s="16">
        <v>170</v>
      </c>
      <c r="S845" s="16">
        <v>33</v>
      </c>
      <c r="T845" s="16">
        <v>0</v>
      </c>
      <c r="U845" s="16">
        <v>0</v>
      </c>
      <c r="V845" s="16">
        <v>0</v>
      </c>
      <c r="W845" s="16">
        <v>0</v>
      </c>
      <c r="X845" s="16">
        <v>0</v>
      </c>
      <c r="Y845" s="16">
        <v>0</v>
      </c>
      <c r="Z845" s="16">
        <v>0</v>
      </c>
      <c r="AA845" s="14" t="s">
        <v>96</v>
      </c>
      <c r="AB845" s="14" t="s">
        <v>96</v>
      </c>
      <c r="AC845" s="15"/>
      <c r="AD845" s="15"/>
      <c r="AE845" s="15"/>
      <c r="AF845" s="15"/>
      <c r="AG845" s="15"/>
      <c r="AH845" s="15"/>
      <c r="AI845" s="14" t="s">
        <v>96</v>
      </c>
      <c r="AJ845" s="16"/>
      <c r="AK845" s="17">
        <v>0.8</v>
      </c>
      <c r="AL845" s="17">
        <v>0</v>
      </c>
      <c r="AM845" s="17">
        <v>0.1</v>
      </c>
      <c r="AN845" s="17">
        <v>0</v>
      </c>
      <c r="AO845" s="17">
        <v>0</v>
      </c>
      <c r="AP845" s="17">
        <v>0</v>
      </c>
      <c r="AQ845" s="17">
        <v>0.1</v>
      </c>
      <c r="AR845" s="17">
        <v>0</v>
      </c>
      <c r="AS845" s="17">
        <v>0</v>
      </c>
      <c r="AT845" s="17">
        <v>0</v>
      </c>
      <c r="AU845" s="16">
        <v>100</v>
      </c>
      <c r="AV845" s="16">
        <v>0</v>
      </c>
      <c r="AW845" s="16">
        <v>20</v>
      </c>
      <c r="AX845" s="16">
        <v>0</v>
      </c>
      <c r="AY845" s="16">
        <v>80</v>
      </c>
      <c r="AZ845" s="16">
        <v>100</v>
      </c>
      <c r="BA845" s="16">
        <v>10</v>
      </c>
      <c r="BB845" s="16">
        <v>50</v>
      </c>
      <c r="BC845" s="16">
        <v>0</v>
      </c>
      <c r="BD845" s="16">
        <v>40</v>
      </c>
      <c r="BE845" s="16">
        <v>100</v>
      </c>
      <c r="BF845" s="16">
        <v>100</v>
      </c>
      <c r="BG845" s="16">
        <v>100</v>
      </c>
      <c r="BH845" s="16">
        <v>100</v>
      </c>
      <c r="BI845" s="16">
        <v>0</v>
      </c>
      <c r="BJ845" s="16">
        <v>0</v>
      </c>
      <c r="BK845" s="16">
        <v>10</v>
      </c>
      <c r="BL845" s="16">
        <v>90</v>
      </c>
      <c r="BM845" s="16">
        <v>100</v>
      </c>
      <c r="BN845" s="16">
        <v>2</v>
      </c>
      <c r="BO845" s="16" t="s">
        <v>96</v>
      </c>
      <c r="BP845" s="16" t="s">
        <v>96</v>
      </c>
      <c r="BQ845" s="16">
        <v>8</v>
      </c>
      <c r="BR845" s="14" t="s">
        <v>96</v>
      </c>
      <c r="BS845" s="14" t="s">
        <v>97</v>
      </c>
      <c r="BT845" s="14" t="s">
        <v>96</v>
      </c>
      <c r="BU845" s="14" t="s">
        <v>96</v>
      </c>
      <c r="BV845" s="14" t="s">
        <v>96</v>
      </c>
      <c r="BW845" s="16">
        <v>1</v>
      </c>
      <c r="BX845" s="16">
        <v>1</v>
      </c>
      <c r="BY845" s="16">
        <v>1</v>
      </c>
      <c r="BZ845" s="16">
        <v>0</v>
      </c>
      <c r="CA845" s="16">
        <v>8</v>
      </c>
      <c r="CB845" s="14" t="s">
        <v>96</v>
      </c>
      <c r="CC845" s="14" t="s">
        <v>96</v>
      </c>
      <c r="CD845" s="14" t="s">
        <v>96</v>
      </c>
      <c r="CE845" s="14" t="s">
        <v>96</v>
      </c>
      <c r="CF845" s="14" t="s">
        <v>96</v>
      </c>
      <c r="CG845" s="14" t="s">
        <v>97</v>
      </c>
      <c r="CH845" s="14" t="s">
        <v>97</v>
      </c>
      <c r="CI845" s="15" t="s">
        <v>97</v>
      </c>
      <c r="CJ845" s="16">
        <v>0</v>
      </c>
      <c r="CK845" s="16">
        <v>0</v>
      </c>
      <c r="CL845" s="16">
        <v>8</v>
      </c>
      <c r="CM845" s="16">
        <v>0</v>
      </c>
      <c r="CN845" s="16">
        <v>2</v>
      </c>
      <c r="CO845" s="16">
        <v>0</v>
      </c>
      <c r="CS845" s="37"/>
      <c r="CT845" s="37"/>
      <c r="CU845" s="37"/>
      <c r="CV845" s="37"/>
      <c r="CW845" s="37"/>
      <c r="CX845" s="37"/>
      <c r="CY845" s="37"/>
      <c r="CZ845" s="37"/>
      <c r="DA845" s="37"/>
      <c r="DB845" s="37"/>
      <c r="DC845" s="37"/>
      <c r="DD845" s="37"/>
      <c r="DE845" s="37"/>
      <c r="DF845" s="37"/>
      <c r="DG845" s="37"/>
      <c r="DH845" s="37"/>
      <c r="DI845" s="37"/>
      <c r="DJ845" s="37"/>
      <c r="DK845" s="37"/>
      <c r="DL845" s="37"/>
      <c r="DM845" s="37"/>
      <c r="DN845" s="37"/>
      <c r="DO845" s="37"/>
      <c r="DP845" s="37"/>
      <c r="DQ845" s="37"/>
      <c r="DR845" s="37"/>
      <c r="DS845" s="37"/>
      <c r="DT845" s="37"/>
      <c r="DU845" s="37"/>
      <c r="DV845" s="37"/>
      <c r="DW845" s="37"/>
      <c r="DX845" s="37"/>
      <c r="DY845" s="37"/>
      <c r="DZ845" s="37"/>
      <c r="EA845" s="37"/>
      <c r="EB845" s="37"/>
      <c r="EC845" s="37"/>
      <c r="ED845" s="37"/>
      <c r="EE845" s="37"/>
      <c r="EF845" s="37"/>
      <c r="EG845" s="37"/>
      <c r="EH845" s="37"/>
      <c r="EI845" s="37"/>
      <c r="EJ845" s="37"/>
      <c r="EK845" s="37"/>
      <c r="EL845" s="37"/>
      <c r="EM845" s="37"/>
      <c r="EN845" s="37"/>
      <c r="EO845" s="37"/>
      <c r="EP845" s="37"/>
      <c r="EQ845" s="37"/>
      <c r="ER845" s="37"/>
      <c r="ES845" s="37"/>
      <c r="ET845" s="37"/>
      <c r="EU845" s="37"/>
      <c r="EV845" s="37"/>
      <c r="EW845" s="37"/>
      <c r="EX845" s="37"/>
      <c r="EY845" s="37"/>
      <c r="EZ845" s="37"/>
      <c r="FA845" s="37"/>
      <c r="FB845" s="37"/>
      <c r="FC845" s="37"/>
      <c r="FD845" s="37"/>
      <c r="FE845" s="37"/>
      <c r="FF845" s="37"/>
      <c r="FG845" s="37"/>
      <c r="FH845" s="37"/>
      <c r="FI845" s="37"/>
      <c r="FJ845" s="37"/>
      <c r="FK845" s="37"/>
      <c r="FL845" s="37"/>
      <c r="FM845" s="37"/>
      <c r="FN845" s="37"/>
      <c r="FO845" s="37"/>
      <c r="FP845" s="37"/>
      <c r="FQ845" s="37"/>
      <c r="FR845" s="37"/>
      <c r="FS845" s="37"/>
      <c r="FT845" s="37"/>
      <c r="FU845" s="37"/>
      <c r="FV845" s="37"/>
      <c r="FW845" s="37"/>
      <c r="FX845" s="37"/>
      <c r="FY845" s="37"/>
      <c r="FZ845" s="37"/>
      <c r="GA845" s="37"/>
      <c r="GB845" s="37"/>
      <c r="GC845" s="37"/>
      <c r="GD845" s="37"/>
      <c r="GE845" s="37"/>
      <c r="GF845" s="37"/>
      <c r="GG845" s="37"/>
      <c r="GH845" s="37"/>
      <c r="GI845" s="37"/>
      <c r="GJ845" s="37"/>
      <c r="GK845" s="37"/>
      <c r="GL845" s="37"/>
      <c r="GM845" s="37"/>
      <c r="GN845" s="37"/>
      <c r="GO845" s="37"/>
      <c r="GP845" s="37"/>
      <c r="GQ845" s="37"/>
      <c r="GR845" s="37"/>
      <c r="GS845" s="37"/>
      <c r="GT845" s="37"/>
      <c r="GU845" s="37"/>
      <c r="GV845" s="37"/>
      <c r="GW845" s="37"/>
      <c r="GX845" s="37"/>
      <c r="GY845" s="37"/>
      <c r="GZ845" s="37"/>
      <c r="HA845" s="37"/>
      <c r="HB845" s="37"/>
      <c r="HC845" s="37"/>
      <c r="HD845" s="37"/>
      <c r="HE845" s="37"/>
      <c r="HF845" s="37"/>
      <c r="HG845" s="37"/>
      <c r="HH845" s="37"/>
      <c r="HI845" s="37"/>
      <c r="HJ845" s="37"/>
      <c r="HK845" s="37"/>
      <c r="HL845" s="37"/>
      <c r="HM845" s="37"/>
      <c r="HN845" s="37"/>
      <c r="HO845" s="37"/>
      <c r="HP845" s="37"/>
      <c r="HQ845" s="37"/>
      <c r="HR845" s="37"/>
      <c r="HS845" s="37"/>
      <c r="HT845" s="37"/>
      <c r="HU845" s="37"/>
      <c r="HV845" s="37"/>
      <c r="HW845" s="37"/>
      <c r="HX845" s="37"/>
      <c r="HY845" s="37"/>
      <c r="HZ845" s="37"/>
      <c r="IA845" s="37"/>
      <c r="IB845" s="37"/>
      <c r="IC845" s="37"/>
      <c r="ID845" s="37"/>
      <c r="IE845" s="37"/>
      <c r="IF845" s="37"/>
      <c r="IG845" s="37"/>
      <c r="IH845" s="37"/>
      <c r="II845" s="37"/>
      <c r="IJ845" s="37"/>
      <c r="IK845" s="37"/>
      <c r="IL845" s="37"/>
      <c r="IM845" s="37"/>
      <c r="IN845" s="37"/>
      <c r="IO845" s="37"/>
      <c r="IP845" s="37"/>
      <c r="IQ845" s="37"/>
      <c r="IR845" s="37"/>
      <c r="IS845" s="37"/>
      <c r="IT845" s="37"/>
      <c r="IU845" s="37"/>
      <c r="IV845" s="37"/>
      <c r="IW845" s="37"/>
      <c r="IX845" s="37"/>
      <c r="IY845" s="37"/>
      <c r="IZ845" s="37"/>
      <c r="JA845" s="37"/>
      <c r="JB845" s="37"/>
      <c r="JC845" s="37"/>
      <c r="JD845" s="37"/>
      <c r="JE845" s="37"/>
      <c r="JF845" s="37"/>
      <c r="JG845" s="37"/>
      <c r="JH845" s="37"/>
      <c r="JI845" s="37"/>
      <c r="JJ845" s="37"/>
      <c r="JK845" s="37"/>
      <c r="JL845" s="37"/>
      <c r="JM845" s="37"/>
      <c r="JN845" s="37"/>
      <c r="JO845" s="37"/>
      <c r="JP845" s="37"/>
      <c r="JQ845" s="37"/>
      <c r="JR845" s="37"/>
      <c r="JS845" s="37"/>
      <c r="JT845" s="37"/>
      <c r="JU845" s="37"/>
      <c r="JV845" s="37"/>
      <c r="JW845" s="37"/>
      <c r="JX845" s="37"/>
      <c r="JY845" s="37"/>
      <c r="JZ845" s="37"/>
      <c r="KA845" s="37"/>
      <c r="KB845" s="37"/>
      <c r="KC845" s="37"/>
      <c r="KD845" s="37"/>
      <c r="KE845" s="37"/>
      <c r="KF845" s="37"/>
      <c r="KG845" s="37"/>
      <c r="KH845" s="37"/>
      <c r="KI845" s="37"/>
      <c r="KJ845" s="37"/>
      <c r="KK845" s="37"/>
      <c r="KL845" s="37"/>
      <c r="KM845" s="37"/>
      <c r="KN845" s="37"/>
      <c r="KO845" s="37"/>
      <c r="KP845" s="37"/>
      <c r="KQ845" s="37"/>
      <c r="KR845" s="37"/>
      <c r="KS845" s="37"/>
      <c r="KT845" s="37"/>
      <c r="KU845" s="37"/>
      <c r="KV845" s="37"/>
      <c r="KW845" s="37"/>
      <c r="KX845" s="37"/>
      <c r="KY845" s="37"/>
      <c r="KZ845" s="37"/>
      <c r="LA845" s="37"/>
      <c r="LB845" s="37"/>
      <c r="LC845" s="37"/>
      <c r="LD845" s="37"/>
      <c r="LE845" s="37"/>
      <c r="LF845" s="37"/>
      <c r="LG845" s="37"/>
      <c r="LH845" s="37"/>
      <c r="LI845" s="37"/>
      <c r="LJ845" s="37"/>
      <c r="LK845" s="37"/>
      <c r="LL845" s="37"/>
      <c r="LM845" s="37"/>
      <c r="LN845" s="37"/>
      <c r="LO845" s="37"/>
      <c r="LP845" s="37"/>
      <c r="LQ845" s="37"/>
      <c r="LR845" s="37"/>
      <c r="LS845" s="37"/>
      <c r="LT845" s="37"/>
      <c r="LU845" s="37"/>
      <c r="LV845" s="37"/>
      <c r="LW845" s="37"/>
      <c r="LX845" s="37"/>
      <c r="LY845" s="37"/>
      <c r="LZ845" s="37"/>
      <c r="MA845" s="37"/>
      <c r="MB845" s="37"/>
      <c r="MC845" s="37"/>
      <c r="MD845" s="37"/>
      <c r="ME845" s="37"/>
      <c r="MF845" s="37"/>
      <c r="MG845" s="37"/>
      <c r="MH845" s="37"/>
      <c r="MI845" s="37"/>
      <c r="MJ845" s="37"/>
      <c r="MK845" s="37"/>
      <c r="ML845" s="37"/>
      <c r="MM845" s="37"/>
      <c r="MN845" s="37"/>
      <c r="MO845" s="37"/>
      <c r="MP845" s="37"/>
      <c r="MQ845" s="37"/>
      <c r="MR845" s="37"/>
      <c r="MS845" s="37"/>
      <c r="MT845" s="37"/>
      <c r="MU845" s="37"/>
      <c r="MV845" s="37"/>
      <c r="MW845" s="37"/>
      <c r="MX845" s="37"/>
      <c r="MY845" s="37"/>
      <c r="MZ845" s="37"/>
      <c r="NA845" s="37"/>
      <c r="NB845" s="37"/>
      <c r="NC845" s="37"/>
      <c r="ND845" s="37"/>
      <c r="NE845" s="37"/>
      <c r="NF845" s="37"/>
      <c r="NG845" s="37"/>
      <c r="NH845" s="37"/>
      <c r="NI845" s="37"/>
      <c r="NJ845" s="37"/>
      <c r="NK845" s="37"/>
      <c r="NL845" s="37"/>
      <c r="NM845" s="37"/>
      <c r="NN845" s="37"/>
      <c r="NO845" s="37"/>
      <c r="NP845" s="37"/>
      <c r="NQ845" s="37"/>
      <c r="NR845" s="37"/>
      <c r="NS845" s="37"/>
      <c r="NT845" s="37"/>
      <c r="NU845" s="37"/>
      <c r="NV845" s="37"/>
      <c r="NW845" s="37"/>
      <c r="NX845" s="37"/>
      <c r="NY845" s="37"/>
      <c r="NZ845" s="37"/>
      <c r="OA845" s="37"/>
      <c r="OB845" s="37"/>
      <c r="OC845" s="37"/>
      <c r="OD845" s="37"/>
      <c r="OE845" s="37"/>
      <c r="OF845" s="37"/>
      <c r="OG845" s="37"/>
      <c r="OH845" s="37"/>
      <c r="OI845" s="37"/>
      <c r="OJ845" s="37"/>
      <c r="OK845" s="37"/>
      <c r="OL845" s="37"/>
      <c r="OM845" s="37"/>
    </row>
    <row r="846" spans="1:403" x14ac:dyDescent="0.3">
      <c r="A846" s="13" t="s">
        <v>1003</v>
      </c>
      <c r="B846" s="13" t="s">
        <v>1156</v>
      </c>
      <c r="C846" s="13" t="s">
        <v>1187</v>
      </c>
      <c r="D846" s="13" t="s">
        <v>1189</v>
      </c>
      <c r="E846" s="14" t="s">
        <v>95</v>
      </c>
      <c r="F846" s="16">
        <v>250</v>
      </c>
      <c r="G846" s="5">
        <v>29</v>
      </c>
      <c r="H846" s="16">
        <v>0</v>
      </c>
      <c r="I846" s="16">
        <v>0</v>
      </c>
      <c r="J846" s="16">
        <v>22</v>
      </c>
      <c r="K846" s="16">
        <v>4</v>
      </c>
      <c r="L846" s="16">
        <v>0</v>
      </c>
      <c r="M846" s="16">
        <v>3</v>
      </c>
      <c r="N846" s="16">
        <v>0</v>
      </c>
      <c r="O846" s="16">
        <v>0</v>
      </c>
      <c r="P846" s="16">
        <v>0</v>
      </c>
      <c r="Q846" s="16">
        <v>0</v>
      </c>
      <c r="R846" s="16">
        <v>220</v>
      </c>
      <c r="S846" s="16">
        <v>29</v>
      </c>
      <c r="T846" s="16">
        <v>0</v>
      </c>
      <c r="U846" s="16">
        <v>1</v>
      </c>
      <c r="V846" s="16">
        <v>0</v>
      </c>
      <c r="W846" s="16">
        <v>0</v>
      </c>
      <c r="X846" s="16">
        <v>0</v>
      </c>
      <c r="Y846" s="16">
        <v>0</v>
      </c>
      <c r="Z846" s="16">
        <v>0</v>
      </c>
      <c r="AA846" s="14" t="s">
        <v>96</v>
      </c>
      <c r="AB846" s="14" t="s">
        <v>97</v>
      </c>
      <c r="AC846" s="15"/>
      <c r="AD846" s="15"/>
      <c r="AE846" s="15"/>
      <c r="AF846" s="15"/>
      <c r="AG846" s="15"/>
      <c r="AH846" s="15"/>
      <c r="AI846" s="14" t="s">
        <v>96</v>
      </c>
      <c r="AJ846" s="16"/>
      <c r="AK846" s="17">
        <v>0.9</v>
      </c>
      <c r="AL846" s="17">
        <v>0</v>
      </c>
      <c r="AM846" s="17">
        <v>0.1</v>
      </c>
      <c r="AN846" s="17">
        <v>0</v>
      </c>
      <c r="AO846" s="17">
        <v>0</v>
      </c>
      <c r="AP846" s="17">
        <v>0</v>
      </c>
      <c r="AQ846" s="17">
        <v>0</v>
      </c>
      <c r="AR846" s="17">
        <v>0</v>
      </c>
      <c r="AS846" s="17">
        <v>0</v>
      </c>
      <c r="AT846" s="17">
        <v>0</v>
      </c>
      <c r="AU846" s="16">
        <v>100</v>
      </c>
      <c r="AV846" s="16">
        <v>0</v>
      </c>
      <c r="AW846" s="16">
        <v>80</v>
      </c>
      <c r="AX846" s="16">
        <v>0</v>
      </c>
      <c r="AY846" s="24">
        <v>20</v>
      </c>
      <c r="AZ846" s="16">
        <v>100</v>
      </c>
      <c r="BA846" s="16">
        <v>10</v>
      </c>
      <c r="BB846" s="16">
        <v>20</v>
      </c>
      <c r="BC846" s="16">
        <v>0</v>
      </c>
      <c r="BD846" s="16">
        <v>70</v>
      </c>
      <c r="BE846" s="16">
        <v>100</v>
      </c>
      <c r="BF846" s="16">
        <v>100</v>
      </c>
      <c r="BG846" s="16">
        <v>100</v>
      </c>
      <c r="BH846" s="16">
        <v>100</v>
      </c>
      <c r="BI846" s="16">
        <v>20</v>
      </c>
      <c r="BJ846" s="16">
        <v>0</v>
      </c>
      <c r="BK846" s="16">
        <v>20</v>
      </c>
      <c r="BL846" s="16">
        <v>80</v>
      </c>
      <c r="BM846" s="16">
        <v>100</v>
      </c>
      <c r="BN846" s="16">
        <v>2</v>
      </c>
      <c r="BO846" s="16" t="s">
        <v>96</v>
      </c>
      <c r="BP846" s="16" t="s">
        <v>96</v>
      </c>
      <c r="BQ846" s="16">
        <v>4</v>
      </c>
      <c r="BR846" s="14" t="s">
        <v>96</v>
      </c>
      <c r="BS846" s="14" t="s">
        <v>96</v>
      </c>
      <c r="BT846" s="14" t="s">
        <v>96</v>
      </c>
      <c r="BU846" s="14" t="s">
        <v>96</v>
      </c>
      <c r="BV846" s="14" t="s">
        <v>96</v>
      </c>
      <c r="BW846" s="16">
        <v>1</v>
      </c>
      <c r="BX846" s="16">
        <v>0</v>
      </c>
      <c r="BY846" s="16">
        <v>0</v>
      </c>
      <c r="BZ846" s="16">
        <v>0</v>
      </c>
      <c r="CA846" s="16">
        <v>8</v>
      </c>
      <c r="CB846" s="14" t="s">
        <v>96</v>
      </c>
      <c r="CC846" s="14" t="s">
        <v>98</v>
      </c>
      <c r="CD846" s="14" t="s">
        <v>98</v>
      </c>
      <c r="CE846" s="14" t="s">
        <v>96</v>
      </c>
      <c r="CF846" s="14" t="s">
        <v>96</v>
      </c>
      <c r="CG846" s="14" t="s">
        <v>96</v>
      </c>
      <c r="CH846" s="14" t="s">
        <v>97</v>
      </c>
      <c r="CI846" s="15" t="s">
        <v>97</v>
      </c>
      <c r="CJ846" s="16">
        <v>0</v>
      </c>
      <c r="CK846" s="16">
        <v>0</v>
      </c>
      <c r="CL846" s="16">
        <v>8</v>
      </c>
      <c r="CM846" s="16">
        <v>0</v>
      </c>
      <c r="CN846" s="16">
        <v>2</v>
      </c>
      <c r="CO846" s="16">
        <v>0</v>
      </c>
    </row>
    <row r="847" spans="1:403" x14ac:dyDescent="0.3">
      <c r="A847" s="13" t="s">
        <v>1003</v>
      </c>
      <c r="B847" s="13" t="s">
        <v>1156</v>
      </c>
      <c r="C847" s="13" t="s">
        <v>1156</v>
      </c>
      <c r="D847" s="13" t="s">
        <v>1190</v>
      </c>
      <c r="E847" s="14" t="s">
        <v>102</v>
      </c>
      <c r="F847" s="16">
        <v>894</v>
      </c>
      <c r="G847" s="5">
        <v>176</v>
      </c>
      <c r="H847" s="16">
        <v>8</v>
      </c>
      <c r="I847" s="16">
        <v>176</v>
      </c>
      <c r="J847" s="16">
        <v>0</v>
      </c>
      <c r="K847" s="16">
        <v>0</v>
      </c>
      <c r="L847" s="16">
        <v>0</v>
      </c>
      <c r="M847" s="16">
        <v>0</v>
      </c>
      <c r="N847" s="16">
        <v>0</v>
      </c>
      <c r="O847" s="16">
        <v>0</v>
      </c>
      <c r="P847" s="16">
        <v>0</v>
      </c>
      <c r="Q847" s="16">
        <v>894</v>
      </c>
      <c r="R847" s="16">
        <v>0</v>
      </c>
      <c r="S847" s="16">
        <v>0</v>
      </c>
      <c r="T847" s="16">
        <v>0</v>
      </c>
      <c r="U847" s="16">
        <v>0</v>
      </c>
      <c r="V847" s="16">
        <v>0</v>
      </c>
      <c r="W847" s="16">
        <v>0</v>
      </c>
      <c r="X847" s="16">
        <v>0</v>
      </c>
      <c r="Y847" s="16">
        <v>176</v>
      </c>
      <c r="Z847" s="16">
        <v>894</v>
      </c>
      <c r="AA847" s="14" t="s">
        <v>96</v>
      </c>
      <c r="AB847" s="14" t="s">
        <v>96</v>
      </c>
      <c r="AC847" s="15"/>
      <c r="AD847" s="15"/>
      <c r="AE847" s="15"/>
      <c r="AF847" s="15"/>
      <c r="AG847" s="15"/>
      <c r="AH847" s="15"/>
      <c r="AI847" s="14" t="s">
        <v>96</v>
      </c>
      <c r="AJ847" s="16"/>
      <c r="AK847" s="17">
        <v>0</v>
      </c>
      <c r="AL847" s="17">
        <v>1</v>
      </c>
      <c r="AM847" s="17">
        <v>0</v>
      </c>
      <c r="AN847" s="17">
        <v>0</v>
      </c>
      <c r="AO847" s="17">
        <v>0</v>
      </c>
      <c r="AP847" s="17">
        <v>0</v>
      </c>
      <c r="AQ847" s="17">
        <v>0</v>
      </c>
      <c r="AR847" s="17">
        <v>0</v>
      </c>
      <c r="AS847" s="17">
        <v>0</v>
      </c>
      <c r="AT847" s="17">
        <v>0</v>
      </c>
      <c r="AU847" s="16">
        <v>100</v>
      </c>
      <c r="AV847" s="16">
        <v>100</v>
      </c>
      <c r="AW847" s="16">
        <v>0</v>
      </c>
      <c r="AX847" s="16">
        <v>0</v>
      </c>
      <c r="AY847" s="16">
        <v>0</v>
      </c>
      <c r="AZ847" s="16">
        <v>100</v>
      </c>
      <c r="BA847" s="16">
        <v>100</v>
      </c>
      <c r="BB847" s="16">
        <v>0</v>
      </c>
      <c r="BC847" s="16">
        <v>0</v>
      </c>
      <c r="BD847" s="16">
        <v>0</v>
      </c>
      <c r="BE847" s="16">
        <v>100</v>
      </c>
      <c r="BF847" s="16">
        <v>70</v>
      </c>
      <c r="BG847" s="16">
        <v>100</v>
      </c>
      <c r="BH847" s="16">
        <v>100</v>
      </c>
      <c r="BI847" s="16">
        <v>100</v>
      </c>
      <c r="BJ847" s="16">
        <v>0</v>
      </c>
      <c r="BK847" s="16">
        <v>100</v>
      </c>
      <c r="BL847" s="16">
        <v>0</v>
      </c>
      <c r="BM847" s="16">
        <v>100</v>
      </c>
      <c r="BN847" s="16">
        <v>4</v>
      </c>
      <c r="BO847" s="16" t="s">
        <v>97</v>
      </c>
      <c r="BP847" s="16" t="s">
        <v>96</v>
      </c>
      <c r="BQ847" s="16">
        <v>8</v>
      </c>
      <c r="BR847" s="14" t="s">
        <v>97</v>
      </c>
      <c r="BS847" s="14" t="s">
        <v>97</v>
      </c>
      <c r="BT847" s="14" t="s">
        <v>96</v>
      </c>
      <c r="BU847" s="14" t="s">
        <v>97</v>
      </c>
      <c r="BV847" s="14" t="s">
        <v>97</v>
      </c>
      <c r="BW847" s="16">
        <v>1</v>
      </c>
      <c r="BX847" s="16">
        <v>1</v>
      </c>
      <c r="BY847" s="16">
        <v>1</v>
      </c>
      <c r="BZ847" s="16">
        <v>1</v>
      </c>
      <c r="CA847" s="16">
        <v>1</v>
      </c>
      <c r="CB847" s="14" t="s">
        <v>96</v>
      </c>
      <c r="CC847" s="14" t="s">
        <v>96</v>
      </c>
      <c r="CD847" s="14" t="s">
        <v>96</v>
      </c>
      <c r="CE847" s="14" t="s">
        <v>96</v>
      </c>
      <c r="CF847" s="14" t="s">
        <v>96</v>
      </c>
      <c r="CG847" s="15" t="s">
        <v>96</v>
      </c>
      <c r="CH847" s="14" t="s">
        <v>96</v>
      </c>
      <c r="CI847" s="14" t="s">
        <v>96</v>
      </c>
      <c r="CJ847" s="16">
        <v>0</v>
      </c>
      <c r="CK847" s="16">
        <v>0</v>
      </c>
      <c r="CL847" s="16">
        <v>0</v>
      </c>
      <c r="CM847" s="16">
        <v>0</v>
      </c>
      <c r="CN847" s="16">
        <v>0</v>
      </c>
      <c r="CO847" s="16">
        <v>0</v>
      </c>
    </row>
    <row r="848" spans="1:403" x14ac:dyDescent="0.3">
      <c r="A848" s="13" t="s">
        <v>1003</v>
      </c>
      <c r="B848" s="13" t="s">
        <v>1156</v>
      </c>
      <c r="C848" s="13" t="s">
        <v>1156</v>
      </c>
      <c r="D848" s="13" t="s">
        <v>1191</v>
      </c>
      <c r="E848" s="14" t="s">
        <v>102</v>
      </c>
      <c r="F848" s="16">
        <v>150</v>
      </c>
      <c r="G848" s="5">
        <v>36</v>
      </c>
      <c r="H848" s="16">
        <v>1</v>
      </c>
      <c r="I848" s="16">
        <v>36</v>
      </c>
      <c r="J848" s="16">
        <v>0</v>
      </c>
      <c r="K848" s="16">
        <v>0</v>
      </c>
      <c r="L848" s="16">
        <v>0</v>
      </c>
      <c r="M848" s="16">
        <v>0</v>
      </c>
      <c r="N848" s="16">
        <v>0</v>
      </c>
      <c r="O848" s="16">
        <v>0</v>
      </c>
      <c r="P848" s="16">
        <v>0</v>
      </c>
      <c r="Q848" s="16">
        <v>150</v>
      </c>
      <c r="R848" s="16">
        <v>0</v>
      </c>
      <c r="S848" s="16">
        <v>0</v>
      </c>
      <c r="T848" s="16">
        <v>0</v>
      </c>
      <c r="U848" s="16">
        <v>0</v>
      </c>
      <c r="V848" s="16">
        <v>0</v>
      </c>
      <c r="W848" s="16">
        <v>0</v>
      </c>
      <c r="X848" s="16">
        <v>0</v>
      </c>
      <c r="Y848" s="16">
        <v>36</v>
      </c>
      <c r="Z848" s="16">
        <v>150</v>
      </c>
      <c r="AA848" s="14" t="s">
        <v>96</v>
      </c>
      <c r="AB848" s="14" t="s">
        <v>96</v>
      </c>
      <c r="AC848" s="15"/>
      <c r="AD848" s="15"/>
      <c r="AE848" s="15"/>
      <c r="AF848" s="15"/>
      <c r="AG848" s="15"/>
      <c r="AH848" s="15"/>
      <c r="AI848" s="14" t="s">
        <v>96</v>
      </c>
      <c r="AJ848" s="16"/>
      <c r="AK848" s="17">
        <v>0</v>
      </c>
      <c r="AL848" s="17">
        <v>1</v>
      </c>
      <c r="AM848" s="17">
        <v>0</v>
      </c>
      <c r="AN848" s="17">
        <v>0</v>
      </c>
      <c r="AO848" s="17">
        <v>0</v>
      </c>
      <c r="AP848" s="17">
        <v>0</v>
      </c>
      <c r="AQ848" s="17">
        <v>0</v>
      </c>
      <c r="AR848" s="17">
        <v>0</v>
      </c>
      <c r="AS848" s="17">
        <v>0</v>
      </c>
      <c r="AT848" s="17">
        <v>0</v>
      </c>
      <c r="AU848" s="16">
        <v>100</v>
      </c>
      <c r="AV848" s="16">
        <v>100</v>
      </c>
      <c r="AW848" s="16">
        <v>0</v>
      </c>
      <c r="AX848" s="16">
        <v>0</v>
      </c>
      <c r="AY848" s="16">
        <v>0</v>
      </c>
      <c r="AZ848" s="16">
        <v>100</v>
      </c>
      <c r="BA848" s="16">
        <v>100</v>
      </c>
      <c r="BB848" s="16">
        <v>0</v>
      </c>
      <c r="BC848" s="16">
        <v>0</v>
      </c>
      <c r="BD848" s="16">
        <v>0</v>
      </c>
      <c r="BE848" s="16">
        <v>100</v>
      </c>
      <c r="BF848" s="16">
        <v>99</v>
      </c>
      <c r="BG848" s="16">
        <v>97</v>
      </c>
      <c r="BH848" s="16">
        <v>100</v>
      </c>
      <c r="BI848" s="16">
        <v>100</v>
      </c>
      <c r="BJ848" s="16">
        <v>100</v>
      </c>
      <c r="BK848" s="16">
        <v>0</v>
      </c>
      <c r="BL848" s="16">
        <v>0</v>
      </c>
      <c r="BM848" s="16">
        <v>100</v>
      </c>
      <c r="BN848" s="16">
        <v>4</v>
      </c>
      <c r="BO848" s="16" t="s">
        <v>96</v>
      </c>
      <c r="BP848" s="16" t="s">
        <v>96</v>
      </c>
      <c r="BQ848" s="16">
        <v>3</v>
      </c>
      <c r="BR848" s="14" t="s">
        <v>97</v>
      </c>
      <c r="BS848" s="14" t="s">
        <v>97</v>
      </c>
      <c r="BT848" s="14" t="s">
        <v>96</v>
      </c>
      <c r="BU848" s="14" t="s">
        <v>97</v>
      </c>
      <c r="BV848" s="14" t="s">
        <v>97</v>
      </c>
      <c r="BW848" s="16">
        <v>1</v>
      </c>
      <c r="BX848" s="16">
        <v>1</v>
      </c>
      <c r="BY848" s="16">
        <v>1</v>
      </c>
      <c r="BZ848" s="16">
        <v>1</v>
      </c>
      <c r="CA848" s="16">
        <v>1</v>
      </c>
      <c r="CB848" s="14" t="s">
        <v>96</v>
      </c>
      <c r="CC848" s="14" t="s">
        <v>96</v>
      </c>
      <c r="CD848" s="14" t="s">
        <v>96</v>
      </c>
      <c r="CE848" s="14" t="s">
        <v>96</v>
      </c>
      <c r="CF848" s="14" t="s">
        <v>96</v>
      </c>
      <c r="CG848" s="15" t="s">
        <v>96</v>
      </c>
      <c r="CH848" s="14" t="s">
        <v>96</v>
      </c>
      <c r="CI848" s="14" t="s">
        <v>96</v>
      </c>
      <c r="CJ848" s="16">
        <v>0</v>
      </c>
      <c r="CK848" s="16">
        <v>0</v>
      </c>
      <c r="CL848" s="16">
        <v>0</v>
      </c>
      <c r="CM848" s="16">
        <v>0</v>
      </c>
      <c r="CN848" s="16">
        <v>0</v>
      </c>
      <c r="CO848" s="16">
        <v>0</v>
      </c>
    </row>
    <row r="849" spans="1:404" x14ac:dyDescent="0.3">
      <c r="A849" s="13" t="s">
        <v>1003</v>
      </c>
      <c r="B849" s="13" t="s">
        <v>1156</v>
      </c>
      <c r="C849" s="13" t="s">
        <v>1192</v>
      </c>
      <c r="D849" s="13" t="s">
        <v>1193</v>
      </c>
      <c r="E849" s="14" t="s">
        <v>95</v>
      </c>
      <c r="F849" s="16">
        <v>569</v>
      </c>
      <c r="G849" s="5">
        <v>48</v>
      </c>
      <c r="H849" s="16">
        <v>0</v>
      </c>
      <c r="I849" s="16">
        <v>0</v>
      </c>
      <c r="J849" s="16">
        <v>0</v>
      </c>
      <c r="K849" s="16">
        <v>48</v>
      </c>
      <c r="L849" s="16">
        <v>0</v>
      </c>
      <c r="M849" s="16">
        <v>0</v>
      </c>
      <c r="N849" s="16">
        <v>0</v>
      </c>
      <c r="O849" s="16">
        <v>0</v>
      </c>
      <c r="P849" s="16">
        <v>0</v>
      </c>
      <c r="Q849" s="16">
        <v>0</v>
      </c>
      <c r="R849" s="16">
        <v>0</v>
      </c>
      <c r="S849" s="16">
        <v>569</v>
      </c>
      <c r="T849" s="16">
        <v>0</v>
      </c>
      <c r="U849" s="16">
        <v>0</v>
      </c>
      <c r="V849" s="16">
        <v>0</v>
      </c>
      <c r="W849" s="16">
        <v>0</v>
      </c>
      <c r="X849" s="16">
        <v>0</v>
      </c>
      <c r="Y849" s="16">
        <v>0</v>
      </c>
      <c r="Z849" s="16">
        <v>0</v>
      </c>
      <c r="AA849" s="14" t="s">
        <v>96</v>
      </c>
      <c r="AB849" s="14" t="s">
        <v>96</v>
      </c>
      <c r="AC849" s="14" t="s">
        <v>96</v>
      </c>
      <c r="AD849" s="15"/>
      <c r="AE849" s="15"/>
      <c r="AF849" s="15"/>
      <c r="AG849" s="15"/>
      <c r="AH849" s="15"/>
      <c r="AI849" s="15"/>
      <c r="AJ849" s="16"/>
      <c r="AK849" s="17">
        <v>0</v>
      </c>
      <c r="AL849" s="17">
        <v>0</v>
      </c>
      <c r="AM849" s="17">
        <v>0</v>
      </c>
      <c r="AN849" s="17">
        <v>0</v>
      </c>
      <c r="AO849" s="17">
        <v>0.1</v>
      </c>
      <c r="AP849" s="17">
        <v>0.2</v>
      </c>
      <c r="AQ849" s="17">
        <v>0.7</v>
      </c>
      <c r="AR849" s="17">
        <v>0</v>
      </c>
      <c r="AS849" s="17">
        <v>0</v>
      </c>
      <c r="AT849" s="17">
        <v>0</v>
      </c>
      <c r="AU849" s="16">
        <v>50</v>
      </c>
      <c r="AV849" s="16">
        <v>0</v>
      </c>
      <c r="AW849" s="24">
        <v>50</v>
      </c>
      <c r="AX849" s="16">
        <v>50</v>
      </c>
      <c r="AY849" s="16">
        <v>0</v>
      </c>
      <c r="AZ849" s="16">
        <v>50</v>
      </c>
      <c r="BA849" s="16">
        <v>0</v>
      </c>
      <c r="BB849" s="16">
        <v>0</v>
      </c>
      <c r="BC849" s="16">
        <v>0</v>
      </c>
      <c r="BD849" s="24">
        <v>100</v>
      </c>
      <c r="BE849" s="16">
        <v>100</v>
      </c>
      <c r="BF849" s="16">
        <v>90</v>
      </c>
      <c r="BG849" s="16">
        <v>100</v>
      </c>
      <c r="BH849" s="16">
        <v>100</v>
      </c>
      <c r="BI849" s="16">
        <v>0</v>
      </c>
      <c r="BJ849" s="16">
        <v>0</v>
      </c>
      <c r="BK849" s="16">
        <v>0</v>
      </c>
      <c r="BL849" s="16">
        <v>100</v>
      </c>
      <c r="BM849" s="16">
        <v>100</v>
      </c>
      <c r="BN849" s="16">
        <v>2</v>
      </c>
      <c r="BO849" s="16" t="s">
        <v>96</v>
      </c>
      <c r="BP849" s="16" t="s">
        <v>96</v>
      </c>
      <c r="BQ849" s="16">
        <v>6</v>
      </c>
      <c r="BR849" s="14" t="s">
        <v>97</v>
      </c>
      <c r="BS849" s="14" t="s">
        <v>97</v>
      </c>
      <c r="BT849" s="14" t="s">
        <v>97</v>
      </c>
      <c r="BU849" s="14" t="s">
        <v>97</v>
      </c>
      <c r="BV849" s="14" t="s">
        <v>96</v>
      </c>
      <c r="BW849" s="16">
        <v>1</v>
      </c>
      <c r="BX849" s="16">
        <v>1</v>
      </c>
      <c r="BY849" s="16">
        <v>3</v>
      </c>
      <c r="BZ849" s="16">
        <v>15</v>
      </c>
      <c r="CA849" s="16">
        <v>15</v>
      </c>
      <c r="CB849" s="14" t="s">
        <v>98</v>
      </c>
      <c r="CC849" s="14" t="s">
        <v>96</v>
      </c>
      <c r="CD849" s="14" t="s">
        <v>96</v>
      </c>
      <c r="CE849" s="14" t="s">
        <v>96</v>
      </c>
      <c r="CF849" s="14" t="s">
        <v>96</v>
      </c>
      <c r="CG849" s="14" t="s">
        <v>96</v>
      </c>
      <c r="CH849" s="15" t="s">
        <v>96</v>
      </c>
      <c r="CI849" s="15" t="s">
        <v>96</v>
      </c>
      <c r="CJ849" s="16">
        <v>2</v>
      </c>
      <c r="CK849" s="16">
        <v>2</v>
      </c>
      <c r="CL849" s="16">
        <v>16</v>
      </c>
      <c r="CM849" s="16">
        <v>0</v>
      </c>
      <c r="CN849" s="16">
        <v>16</v>
      </c>
      <c r="CO849" s="16">
        <v>1</v>
      </c>
      <c r="CS849" s="37"/>
      <c r="CT849" s="37"/>
      <c r="CU849" s="37"/>
      <c r="CV849" s="37"/>
      <c r="CW849" s="37"/>
      <c r="CX849" s="37"/>
      <c r="CY849" s="37"/>
      <c r="CZ849" s="37"/>
      <c r="DA849" s="37"/>
      <c r="DB849" s="37"/>
      <c r="DC849" s="37"/>
      <c r="DD849" s="37"/>
      <c r="DE849" s="37"/>
      <c r="DF849" s="37"/>
      <c r="DG849" s="37"/>
      <c r="DH849" s="37"/>
      <c r="DI849" s="37"/>
      <c r="DJ849" s="37"/>
      <c r="DK849" s="37"/>
      <c r="DL849" s="37"/>
      <c r="DM849" s="37"/>
      <c r="DN849" s="37"/>
      <c r="DO849" s="37"/>
      <c r="DP849" s="37"/>
      <c r="DQ849" s="37"/>
      <c r="DR849" s="37"/>
      <c r="DS849" s="37"/>
      <c r="DT849" s="37"/>
      <c r="DU849" s="37"/>
      <c r="DV849" s="37"/>
      <c r="DW849" s="37"/>
      <c r="DX849" s="37"/>
      <c r="DY849" s="37"/>
      <c r="DZ849" s="37"/>
      <c r="EA849" s="37"/>
      <c r="EB849" s="37"/>
      <c r="EC849" s="37"/>
      <c r="ED849" s="37"/>
      <c r="EE849" s="37"/>
      <c r="EF849" s="37"/>
      <c r="EG849" s="37"/>
      <c r="EH849" s="37"/>
      <c r="EI849" s="37"/>
      <c r="EJ849" s="37"/>
      <c r="EK849" s="37"/>
      <c r="EL849" s="37"/>
      <c r="EM849" s="37"/>
      <c r="EN849" s="37"/>
      <c r="EO849" s="37"/>
      <c r="EP849" s="37"/>
      <c r="EQ849" s="37"/>
      <c r="ER849" s="37"/>
      <c r="ES849" s="37"/>
      <c r="ET849" s="37"/>
      <c r="EU849" s="37"/>
      <c r="EV849" s="37"/>
      <c r="EW849" s="37"/>
      <c r="EX849" s="37"/>
      <c r="EY849" s="37"/>
      <c r="EZ849" s="37"/>
      <c r="FA849" s="37"/>
      <c r="FB849" s="37"/>
      <c r="FC849" s="37"/>
      <c r="FD849" s="37"/>
      <c r="FE849" s="37"/>
      <c r="FF849" s="37"/>
      <c r="FG849" s="37"/>
      <c r="FH849" s="37"/>
      <c r="FI849" s="37"/>
      <c r="FJ849" s="37"/>
      <c r="FK849" s="37"/>
      <c r="FL849" s="37"/>
      <c r="FM849" s="37"/>
      <c r="FN849" s="37"/>
      <c r="FO849" s="37"/>
      <c r="FP849" s="37"/>
      <c r="FQ849" s="37"/>
      <c r="FR849" s="37"/>
      <c r="FS849" s="37"/>
      <c r="FT849" s="37"/>
      <c r="FU849" s="37"/>
      <c r="FV849" s="37"/>
      <c r="FW849" s="37"/>
      <c r="FX849" s="37"/>
      <c r="FY849" s="37"/>
      <c r="FZ849" s="37"/>
      <c r="GA849" s="37"/>
      <c r="GB849" s="37"/>
      <c r="GC849" s="37"/>
      <c r="GD849" s="37"/>
      <c r="GE849" s="37"/>
      <c r="GF849" s="37"/>
      <c r="GG849" s="37"/>
      <c r="GH849" s="37"/>
      <c r="GI849" s="37"/>
      <c r="GJ849" s="37"/>
      <c r="GK849" s="37"/>
      <c r="GL849" s="37"/>
      <c r="GM849" s="37"/>
      <c r="GN849" s="37"/>
      <c r="GO849" s="37"/>
      <c r="GP849" s="37"/>
      <c r="GQ849" s="37"/>
      <c r="GR849" s="37"/>
      <c r="GS849" s="37"/>
      <c r="GT849" s="37"/>
      <c r="GU849" s="37"/>
      <c r="GV849" s="37"/>
      <c r="GW849" s="37"/>
      <c r="GX849" s="37"/>
      <c r="GY849" s="37"/>
      <c r="GZ849" s="37"/>
      <c r="HA849" s="37"/>
      <c r="HB849" s="37"/>
      <c r="HC849" s="37"/>
      <c r="HD849" s="37"/>
      <c r="HE849" s="37"/>
      <c r="HF849" s="37"/>
      <c r="HG849" s="37"/>
      <c r="HH849" s="37"/>
      <c r="HI849" s="37"/>
      <c r="HJ849" s="37"/>
      <c r="HK849" s="37"/>
      <c r="HL849" s="37"/>
      <c r="HM849" s="37"/>
      <c r="HN849" s="37"/>
      <c r="HO849" s="37"/>
      <c r="HP849" s="37"/>
      <c r="HQ849" s="37"/>
      <c r="HR849" s="37"/>
      <c r="HS849" s="37"/>
      <c r="HT849" s="37"/>
      <c r="HU849" s="37"/>
      <c r="HV849" s="37"/>
      <c r="HW849" s="37"/>
      <c r="HX849" s="37"/>
      <c r="HY849" s="37"/>
      <c r="HZ849" s="37"/>
      <c r="IA849" s="37"/>
      <c r="IB849" s="37"/>
      <c r="IC849" s="37"/>
      <c r="ID849" s="37"/>
      <c r="IE849" s="37"/>
      <c r="IF849" s="37"/>
      <c r="IG849" s="37"/>
      <c r="IH849" s="37"/>
      <c r="II849" s="37"/>
      <c r="IJ849" s="37"/>
      <c r="IK849" s="37"/>
      <c r="IL849" s="37"/>
      <c r="IM849" s="37"/>
      <c r="IN849" s="37"/>
      <c r="IO849" s="37"/>
      <c r="IP849" s="37"/>
      <c r="IQ849" s="37"/>
      <c r="IR849" s="37"/>
      <c r="IS849" s="37"/>
      <c r="IT849" s="37"/>
      <c r="IU849" s="37"/>
      <c r="IV849" s="37"/>
      <c r="IW849" s="37"/>
      <c r="IX849" s="37"/>
      <c r="IY849" s="37"/>
      <c r="IZ849" s="37"/>
      <c r="JA849" s="37"/>
      <c r="JB849" s="37"/>
      <c r="JC849" s="37"/>
      <c r="JD849" s="37"/>
      <c r="JE849" s="37"/>
      <c r="JF849" s="37"/>
      <c r="JG849" s="37"/>
      <c r="JH849" s="37"/>
      <c r="JI849" s="37"/>
      <c r="JJ849" s="37"/>
      <c r="JK849" s="37"/>
      <c r="JL849" s="37"/>
      <c r="JM849" s="37"/>
      <c r="JN849" s="37"/>
      <c r="JO849" s="37"/>
      <c r="JP849" s="37"/>
      <c r="JQ849" s="37"/>
      <c r="JR849" s="37"/>
      <c r="JS849" s="37"/>
      <c r="JT849" s="37"/>
      <c r="JU849" s="37"/>
      <c r="JV849" s="37"/>
      <c r="JW849" s="37"/>
      <c r="JX849" s="37"/>
      <c r="JY849" s="37"/>
      <c r="JZ849" s="37"/>
      <c r="KA849" s="37"/>
      <c r="KB849" s="37"/>
      <c r="KC849" s="37"/>
      <c r="KD849" s="37"/>
      <c r="KE849" s="37"/>
      <c r="KF849" s="37"/>
      <c r="KG849" s="37"/>
      <c r="KH849" s="37"/>
      <c r="KI849" s="37"/>
      <c r="KJ849" s="37"/>
      <c r="KK849" s="37"/>
      <c r="KL849" s="37"/>
      <c r="KM849" s="37"/>
      <c r="KN849" s="37"/>
      <c r="KO849" s="37"/>
      <c r="KP849" s="37"/>
      <c r="KQ849" s="37"/>
      <c r="KR849" s="37"/>
      <c r="KS849" s="37"/>
      <c r="KT849" s="37"/>
      <c r="KU849" s="37"/>
      <c r="KV849" s="37"/>
      <c r="KW849" s="37"/>
      <c r="KX849" s="37"/>
      <c r="KY849" s="37"/>
      <c r="KZ849" s="37"/>
      <c r="LA849" s="37"/>
      <c r="LB849" s="37"/>
      <c r="LC849" s="37"/>
      <c r="LD849" s="37"/>
      <c r="LE849" s="37"/>
      <c r="LF849" s="37"/>
      <c r="LG849" s="37"/>
      <c r="LH849" s="37"/>
      <c r="LI849" s="37"/>
      <c r="LJ849" s="37"/>
      <c r="LK849" s="37"/>
      <c r="LL849" s="37"/>
      <c r="LM849" s="37"/>
      <c r="LN849" s="37"/>
      <c r="LO849" s="37"/>
      <c r="LP849" s="37"/>
      <c r="LQ849" s="37"/>
      <c r="LR849" s="37"/>
      <c r="LS849" s="37"/>
      <c r="LT849" s="37"/>
      <c r="LU849" s="37"/>
      <c r="LV849" s="37"/>
      <c r="LW849" s="37"/>
      <c r="LX849" s="37"/>
      <c r="LY849" s="37"/>
      <c r="LZ849" s="37"/>
      <c r="MA849" s="37"/>
      <c r="MB849" s="37"/>
      <c r="MC849" s="37"/>
      <c r="MD849" s="37"/>
      <c r="ME849" s="37"/>
      <c r="MF849" s="37"/>
      <c r="MG849" s="37"/>
      <c r="MH849" s="37"/>
      <c r="MI849" s="37"/>
      <c r="MJ849" s="37"/>
      <c r="MK849" s="37"/>
      <c r="ML849" s="37"/>
      <c r="MM849" s="37"/>
      <c r="MN849" s="37"/>
      <c r="MO849" s="37"/>
      <c r="MP849" s="37"/>
      <c r="MQ849" s="37"/>
      <c r="MR849" s="37"/>
      <c r="MS849" s="37"/>
      <c r="MT849" s="37"/>
      <c r="MU849" s="37"/>
      <c r="MV849" s="37"/>
      <c r="MW849" s="37"/>
      <c r="MX849" s="37"/>
      <c r="MY849" s="37"/>
      <c r="MZ849" s="37"/>
      <c r="NA849" s="37"/>
      <c r="NB849" s="37"/>
      <c r="NC849" s="37"/>
      <c r="ND849" s="37"/>
      <c r="NE849" s="37"/>
      <c r="NF849" s="37"/>
      <c r="NG849" s="37"/>
      <c r="NH849" s="37"/>
      <c r="NI849" s="37"/>
      <c r="NJ849" s="37"/>
      <c r="NK849" s="37"/>
      <c r="NL849" s="37"/>
      <c r="NM849" s="37"/>
      <c r="NN849" s="37"/>
      <c r="NO849" s="37"/>
      <c r="NP849" s="37"/>
      <c r="NQ849" s="37"/>
      <c r="NR849" s="37"/>
      <c r="NS849" s="37"/>
      <c r="NT849" s="37"/>
      <c r="NU849" s="37"/>
      <c r="NV849" s="37"/>
      <c r="NW849" s="37"/>
      <c r="NX849" s="37"/>
      <c r="NY849" s="37"/>
      <c r="NZ849" s="37"/>
      <c r="OA849" s="37"/>
      <c r="OB849" s="37"/>
      <c r="OC849" s="37"/>
      <c r="OD849" s="37"/>
      <c r="OE849" s="37"/>
      <c r="OF849" s="37"/>
      <c r="OG849" s="37"/>
      <c r="OH849" s="37"/>
      <c r="OI849" s="37"/>
      <c r="OJ849" s="37"/>
      <c r="OK849" s="37"/>
      <c r="OL849" s="37"/>
      <c r="OM849" s="37"/>
    </row>
    <row r="850" spans="1:404" x14ac:dyDescent="0.3">
      <c r="A850" s="13" t="s">
        <v>1003</v>
      </c>
      <c r="B850" s="13" t="s">
        <v>1156</v>
      </c>
      <c r="C850" s="13" t="s">
        <v>1192</v>
      </c>
      <c r="D850" s="13" t="s">
        <v>1194</v>
      </c>
      <c r="E850" s="24" t="s">
        <v>95</v>
      </c>
      <c r="F850" s="16">
        <v>325</v>
      </c>
      <c r="G850" s="5">
        <v>34</v>
      </c>
      <c r="H850" s="16">
        <v>0</v>
      </c>
      <c r="I850" s="16">
        <v>0</v>
      </c>
      <c r="J850" s="16">
        <v>0</v>
      </c>
      <c r="K850" s="16">
        <v>34</v>
      </c>
      <c r="L850" s="16">
        <v>0</v>
      </c>
      <c r="M850" s="16">
        <v>0</v>
      </c>
      <c r="N850" s="16">
        <v>0</v>
      </c>
      <c r="O850" s="16">
        <v>0</v>
      </c>
      <c r="P850" s="16">
        <v>0</v>
      </c>
      <c r="Q850" s="16">
        <v>0</v>
      </c>
      <c r="R850" s="16">
        <v>0</v>
      </c>
      <c r="S850" s="16">
        <v>325</v>
      </c>
      <c r="T850" s="16">
        <v>0</v>
      </c>
      <c r="U850" s="16">
        <v>0</v>
      </c>
      <c r="V850" s="16">
        <v>0</v>
      </c>
      <c r="W850" s="16">
        <v>0</v>
      </c>
      <c r="X850" s="16">
        <v>0</v>
      </c>
      <c r="Y850" s="16">
        <v>0</v>
      </c>
      <c r="Z850" s="16">
        <v>0</v>
      </c>
      <c r="AA850" s="14" t="s">
        <v>96</v>
      </c>
      <c r="AB850" s="14" t="s">
        <v>96</v>
      </c>
      <c r="AC850" s="15"/>
      <c r="AD850" s="15"/>
      <c r="AE850" s="19" t="s">
        <v>96</v>
      </c>
      <c r="AF850" s="15"/>
      <c r="AG850" s="15"/>
      <c r="AH850" s="15"/>
      <c r="AI850" s="15"/>
      <c r="AJ850" s="16"/>
      <c r="AK850" s="17">
        <v>0</v>
      </c>
      <c r="AL850" s="17">
        <v>0</v>
      </c>
      <c r="AM850" s="17">
        <v>0</v>
      </c>
      <c r="AN850" s="17">
        <v>0</v>
      </c>
      <c r="AO850" s="17">
        <v>0.1</v>
      </c>
      <c r="AP850" s="17">
        <v>0.2</v>
      </c>
      <c r="AQ850" s="17">
        <v>0.7</v>
      </c>
      <c r="AR850" s="17">
        <v>0</v>
      </c>
      <c r="AS850" s="17">
        <v>0</v>
      </c>
      <c r="AT850" s="17">
        <v>0</v>
      </c>
      <c r="AU850" s="16">
        <v>50</v>
      </c>
      <c r="AV850" s="16">
        <v>0</v>
      </c>
      <c r="AW850" s="24">
        <v>50</v>
      </c>
      <c r="AX850" s="16">
        <v>50</v>
      </c>
      <c r="AY850" s="16">
        <v>0</v>
      </c>
      <c r="AZ850" s="16">
        <v>45</v>
      </c>
      <c r="BA850" s="16">
        <v>0</v>
      </c>
      <c r="BB850" s="16">
        <v>0</v>
      </c>
      <c r="BC850" s="16">
        <v>0</v>
      </c>
      <c r="BD850" s="24">
        <v>100</v>
      </c>
      <c r="BE850" s="16">
        <v>100</v>
      </c>
      <c r="BF850" s="16">
        <v>100</v>
      </c>
      <c r="BG850" s="16">
        <v>100</v>
      </c>
      <c r="BH850" s="16">
        <v>100</v>
      </c>
      <c r="BI850" s="16">
        <v>0</v>
      </c>
      <c r="BJ850" s="16">
        <v>0</v>
      </c>
      <c r="BK850" s="16">
        <v>0</v>
      </c>
      <c r="BL850" s="16">
        <v>100</v>
      </c>
      <c r="BM850" s="16">
        <v>100</v>
      </c>
      <c r="BN850" s="16">
        <v>2</v>
      </c>
      <c r="BO850" s="16" t="s">
        <v>96</v>
      </c>
      <c r="BP850" s="16" t="s">
        <v>96</v>
      </c>
      <c r="BQ850" s="16">
        <v>6</v>
      </c>
      <c r="BR850" s="14" t="s">
        <v>97</v>
      </c>
      <c r="BS850" s="14" t="s">
        <v>97</v>
      </c>
      <c r="BT850" s="14" t="s">
        <v>97</v>
      </c>
      <c r="BU850" s="14" t="s">
        <v>97</v>
      </c>
      <c r="BV850" s="14" t="s">
        <v>96</v>
      </c>
      <c r="BW850" s="16">
        <v>1</v>
      </c>
      <c r="BX850" s="16">
        <v>1</v>
      </c>
      <c r="BY850" s="16">
        <v>3</v>
      </c>
      <c r="BZ850" s="16">
        <v>15</v>
      </c>
      <c r="CA850" s="16">
        <v>15</v>
      </c>
      <c r="CB850" s="14" t="s">
        <v>98</v>
      </c>
      <c r="CC850" s="14" t="s">
        <v>96</v>
      </c>
      <c r="CD850" s="14" t="s">
        <v>96</v>
      </c>
      <c r="CE850" s="14" t="s">
        <v>96</v>
      </c>
      <c r="CF850" s="14" t="s">
        <v>96</v>
      </c>
      <c r="CG850" s="14" t="s">
        <v>96</v>
      </c>
      <c r="CH850" s="15" t="s">
        <v>96</v>
      </c>
      <c r="CI850" s="15" t="s">
        <v>96</v>
      </c>
      <c r="CJ850" s="16">
        <v>2</v>
      </c>
      <c r="CK850" s="16">
        <v>2</v>
      </c>
      <c r="CL850" s="16">
        <v>16</v>
      </c>
      <c r="CM850" s="16">
        <v>0</v>
      </c>
      <c r="CN850" s="16">
        <v>16</v>
      </c>
      <c r="CO850" s="16">
        <v>1</v>
      </c>
      <c r="CS850" s="37"/>
      <c r="CT850" s="37"/>
      <c r="CU850" s="37"/>
      <c r="CV850" s="37"/>
      <c r="CW850" s="37"/>
      <c r="CX850" s="37"/>
      <c r="CY850" s="37"/>
      <c r="CZ850" s="37"/>
      <c r="DA850" s="37"/>
      <c r="DB850" s="37"/>
      <c r="DC850" s="37"/>
      <c r="DD850" s="37"/>
      <c r="DE850" s="37"/>
      <c r="DF850" s="37"/>
      <c r="DG850" s="37"/>
      <c r="DH850" s="37"/>
      <c r="DI850" s="37"/>
      <c r="DJ850" s="37"/>
      <c r="DK850" s="37"/>
      <c r="DL850" s="37"/>
      <c r="DM850" s="37"/>
      <c r="DN850" s="37"/>
      <c r="DO850" s="37"/>
      <c r="DP850" s="37"/>
      <c r="DQ850" s="37"/>
      <c r="DR850" s="37"/>
      <c r="DS850" s="37"/>
      <c r="DT850" s="37"/>
      <c r="DU850" s="37"/>
      <c r="DV850" s="37"/>
      <c r="DW850" s="37"/>
      <c r="DX850" s="37"/>
      <c r="DY850" s="37"/>
      <c r="DZ850" s="37"/>
      <c r="EA850" s="37"/>
      <c r="EB850" s="37"/>
      <c r="EC850" s="37"/>
      <c r="ED850" s="37"/>
      <c r="EE850" s="37"/>
      <c r="EF850" s="37"/>
      <c r="EG850" s="37"/>
      <c r="EH850" s="37"/>
      <c r="EI850" s="37"/>
      <c r="EJ850" s="37"/>
      <c r="EK850" s="37"/>
      <c r="EL850" s="37"/>
      <c r="EM850" s="37"/>
      <c r="EN850" s="37"/>
      <c r="EO850" s="37"/>
      <c r="EP850" s="37"/>
      <c r="EQ850" s="37"/>
      <c r="ER850" s="37"/>
      <c r="ES850" s="37"/>
      <c r="ET850" s="37"/>
      <c r="EU850" s="37"/>
      <c r="EV850" s="37"/>
      <c r="EW850" s="37"/>
      <c r="EX850" s="37"/>
      <c r="EY850" s="37"/>
      <c r="EZ850" s="37"/>
      <c r="FA850" s="37"/>
      <c r="FB850" s="37"/>
      <c r="FC850" s="37"/>
      <c r="FD850" s="37"/>
      <c r="FE850" s="37"/>
      <c r="FF850" s="37"/>
      <c r="FG850" s="37"/>
      <c r="FH850" s="37"/>
      <c r="FI850" s="37"/>
      <c r="FJ850" s="37"/>
      <c r="FK850" s="37"/>
      <c r="FL850" s="37"/>
      <c r="FM850" s="37"/>
      <c r="FN850" s="37"/>
      <c r="FO850" s="37"/>
      <c r="FP850" s="37"/>
      <c r="FQ850" s="37"/>
      <c r="FR850" s="37"/>
      <c r="FS850" s="37"/>
      <c r="FT850" s="37"/>
      <c r="FU850" s="37"/>
      <c r="FV850" s="37"/>
      <c r="FW850" s="37"/>
      <c r="FX850" s="37"/>
      <c r="FY850" s="37"/>
      <c r="FZ850" s="37"/>
      <c r="GA850" s="37"/>
      <c r="GB850" s="37"/>
      <c r="GC850" s="37"/>
      <c r="GD850" s="37"/>
      <c r="GE850" s="37"/>
      <c r="GF850" s="37"/>
      <c r="GG850" s="37"/>
      <c r="GH850" s="37"/>
      <c r="GI850" s="37"/>
      <c r="GJ850" s="37"/>
      <c r="GK850" s="37"/>
      <c r="GL850" s="37"/>
      <c r="GM850" s="37"/>
      <c r="GN850" s="37"/>
      <c r="GO850" s="37"/>
      <c r="GP850" s="37"/>
      <c r="GQ850" s="37"/>
      <c r="GR850" s="37"/>
      <c r="GS850" s="37"/>
      <c r="GT850" s="37"/>
      <c r="GU850" s="37"/>
      <c r="GV850" s="37"/>
      <c r="GW850" s="37"/>
      <c r="GX850" s="37"/>
      <c r="GY850" s="37"/>
      <c r="GZ850" s="37"/>
      <c r="HA850" s="37"/>
      <c r="HB850" s="37"/>
      <c r="HC850" s="37"/>
      <c r="HD850" s="37"/>
      <c r="HE850" s="37"/>
      <c r="HF850" s="37"/>
      <c r="HG850" s="37"/>
      <c r="HH850" s="37"/>
      <c r="HI850" s="37"/>
      <c r="HJ850" s="37"/>
      <c r="HK850" s="37"/>
      <c r="HL850" s="37"/>
      <c r="HM850" s="37"/>
      <c r="HN850" s="37"/>
      <c r="HO850" s="37"/>
      <c r="HP850" s="37"/>
      <c r="HQ850" s="37"/>
      <c r="HR850" s="37"/>
      <c r="HS850" s="37"/>
      <c r="HT850" s="37"/>
      <c r="HU850" s="37"/>
      <c r="HV850" s="37"/>
      <c r="HW850" s="37"/>
      <c r="HX850" s="37"/>
      <c r="HY850" s="37"/>
      <c r="HZ850" s="37"/>
      <c r="IA850" s="37"/>
      <c r="IB850" s="37"/>
      <c r="IC850" s="37"/>
      <c r="ID850" s="37"/>
      <c r="IE850" s="37"/>
      <c r="IF850" s="37"/>
      <c r="IG850" s="37"/>
      <c r="IH850" s="37"/>
      <c r="II850" s="37"/>
      <c r="IJ850" s="37"/>
      <c r="IK850" s="37"/>
      <c r="IL850" s="37"/>
      <c r="IM850" s="37"/>
      <c r="IN850" s="37"/>
      <c r="IO850" s="37"/>
      <c r="IP850" s="37"/>
      <c r="IQ850" s="37"/>
      <c r="IR850" s="37"/>
      <c r="IS850" s="37"/>
      <c r="IT850" s="37"/>
      <c r="IU850" s="37"/>
      <c r="IV850" s="37"/>
      <c r="IW850" s="37"/>
      <c r="IX850" s="37"/>
      <c r="IY850" s="37"/>
      <c r="IZ850" s="37"/>
      <c r="JA850" s="37"/>
      <c r="JB850" s="37"/>
      <c r="JC850" s="37"/>
      <c r="JD850" s="37"/>
      <c r="JE850" s="37"/>
      <c r="JF850" s="37"/>
      <c r="JG850" s="37"/>
      <c r="JH850" s="37"/>
      <c r="JI850" s="37"/>
      <c r="JJ850" s="37"/>
      <c r="JK850" s="37"/>
      <c r="JL850" s="37"/>
      <c r="JM850" s="37"/>
      <c r="JN850" s="37"/>
      <c r="JO850" s="37"/>
      <c r="JP850" s="37"/>
      <c r="JQ850" s="37"/>
      <c r="JR850" s="37"/>
      <c r="JS850" s="37"/>
      <c r="JT850" s="37"/>
      <c r="JU850" s="37"/>
      <c r="JV850" s="37"/>
      <c r="JW850" s="37"/>
      <c r="JX850" s="37"/>
      <c r="JY850" s="37"/>
      <c r="JZ850" s="37"/>
      <c r="KA850" s="37"/>
      <c r="KB850" s="37"/>
      <c r="KC850" s="37"/>
      <c r="KD850" s="37"/>
      <c r="KE850" s="37"/>
      <c r="KF850" s="37"/>
      <c r="KG850" s="37"/>
      <c r="KH850" s="37"/>
      <c r="KI850" s="37"/>
      <c r="KJ850" s="37"/>
      <c r="KK850" s="37"/>
      <c r="KL850" s="37"/>
      <c r="KM850" s="37"/>
      <c r="KN850" s="37"/>
      <c r="KO850" s="37"/>
      <c r="KP850" s="37"/>
      <c r="KQ850" s="37"/>
      <c r="KR850" s="37"/>
      <c r="KS850" s="37"/>
      <c r="KT850" s="37"/>
      <c r="KU850" s="37"/>
      <c r="KV850" s="37"/>
      <c r="KW850" s="37"/>
      <c r="KX850" s="37"/>
      <c r="KY850" s="37"/>
      <c r="KZ850" s="37"/>
      <c r="LA850" s="37"/>
      <c r="LB850" s="37"/>
      <c r="LC850" s="37"/>
      <c r="LD850" s="37"/>
      <c r="LE850" s="37"/>
      <c r="LF850" s="37"/>
      <c r="LG850" s="37"/>
      <c r="LH850" s="37"/>
      <c r="LI850" s="37"/>
      <c r="LJ850" s="37"/>
      <c r="LK850" s="37"/>
      <c r="LL850" s="37"/>
      <c r="LM850" s="37"/>
      <c r="LN850" s="37"/>
      <c r="LO850" s="37"/>
      <c r="LP850" s="37"/>
      <c r="LQ850" s="37"/>
      <c r="LR850" s="37"/>
      <c r="LS850" s="37"/>
      <c r="LT850" s="37"/>
      <c r="LU850" s="37"/>
      <c r="LV850" s="37"/>
      <c r="LW850" s="37"/>
      <c r="LX850" s="37"/>
      <c r="LY850" s="37"/>
      <c r="LZ850" s="37"/>
      <c r="MA850" s="37"/>
      <c r="MB850" s="37"/>
      <c r="MC850" s="37"/>
      <c r="MD850" s="37"/>
      <c r="ME850" s="37"/>
      <c r="MF850" s="37"/>
      <c r="MG850" s="37"/>
      <c r="MH850" s="37"/>
      <c r="MI850" s="37"/>
      <c r="MJ850" s="37"/>
      <c r="MK850" s="37"/>
      <c r="ML850" s="37"/>
      <c r="MM850" s="37"/>
      <c r="MN850" s="37"/>
      <c r="MO850" s="37"/>
      <c r="MP850" s="37"/>
      <c r="MQ850" s="37"/>
      <c r="MR850" s="37"/>
      <c r="MS850" s="37"/>
      <c r="MT850" s="37"/>
      <c r="MU850" s="37"/>
      <c r="MV850" s="37"/>
      <c r="MW850" s="37"/>
      <c r="MX850" s="37"/>
      <c r="MY850" s="37"/>
      <c r="MZ850" s="37"/>
      <c r="NA850" s="37"/>
      <c r="NB850" s="37"/>
      <c r="NC850" s="37"/>
      <c r="ND850" s="37"/>
      <c r="NE850" s="37"/>
      <c r="NF850" s="37"/>
      <c r="NG850" s="37"/>
      <c r="NH850" s="37"/>
      <c r="NI850" s="37"/>
      <c r="NJ850" s="37"/>
      <c r="NK850" s="37"/>
      <c r="NL850" s="37"/>
      <c r="NM850" s="37"/>
      <c r="NN850" s="37"/>
      <c r="NO850" s="37"/>
      <c r="NP850" s="37"/>
      <c r="NQ850" s="37"/>
      <c r="NR850" s="37"/>
      <c r="NS850" s="37"/>
      <c r="NT850" s="37"/>
      <c r="NU850" s="37"/>
      <c r="NV850" s="37"/>
      <c r="NW850" s="37"/>
      <c r="NX850" s="37"/>
      <c r="NY850" s="37"/>
      <c r="NZ850" s="37"/>
      <c r="OA850" s="37"/>
      <c r="OB850" s="37"/>
      <c r="OC850" s="37"/>
      <c r="OD850" s="37"/>
      <c r="OE850" s="37"/>
      <c r="OF850" s="37"/>
      <c r="OG850" s="37"/>
      <c r="OH850" s="37"/>
      <c r="OI850" s="37"/>
      <c r="OJ850" s="37"/>
      <c r="OK850" s="37"/>
      <c r="OL850" s="37"/>
      <c r="OM850" s="37"/>
    </row>
    <row r="851" spans="1:404" x14ac:dyDescent="0.3">
      <c r="A851" s="13" t="s">
        <v>1003</v>
      </c>
      <c r="B851" s="13" t="s">
        <v>1156</v>
      </c>
      <c r="C851" s="13" t="s">
        <v>1195</v>
      </c>
      <c r="D851" s="13" t="s">
        <v>1196</v>
      </c>
      <c r="E851" s="14" t="s">
        <v>95</v>
      </c>
      <c r="F851" s="16">
        <v>267</v>
      </c>
      <c r="G851" s="5">
        <v>57</v>
      </c>
      <c r="H851" s="16">
        <v>0</v>
      </c>
      <c r="I851" s="16">
        <v>0</v>
      </c>
      <c r="J851" s="16">
        <v>42</v>
      </c>
      <c r="K851" s="16">
        <v>12</v>
      </c>
      <c r="L851" s="16">
        <v>0</v>
      </c>
      <c r="M851" s="16">
        <v>0</v>
      </c>
      <c r="N851" s="16">
        <v>3</v>
      </c>
      <c r="O851" s="16">
        <v>0</v>
      </c>
      <c r="P851" s="16">
        <v>0</v>
      </c>
      <c r="Q851" s="16">
        <v>0</v>
      </c>
      <c r="R851" s="16">
        <v>168</v>
      </c>
      <c r="S851" s="16">
        <v>57</v>
      </c>
      <c r="T851" s="16">
        <v>0</v>
      </c>
      <c r="U851" s="16">
        <v>0</v>
      </c>
      <c r="V851" s="16">
        <v>42</v>
      </c>
      <c r="W851" s="16">
        <v>0</v>
      </c>
      <c r="X851" s="16">
        <v>0</v>
      </c>
      <c r="Y851" s="16">
        <v>0</v>
      </c>
      <c r="Z851" s="14">
        <v>0</v>
      </c>
      <c r="AA851" s="14" t="s">
        <v>96</v>
      </c>
      <c r="AB851" s="14" t="s">
        <v>97</v>
      </c>
      <c r="AC851" s="15"/>
      <c r="AD851" s="15"/>
      <c r="AE851" s="15"/>
      <c r="AF851" s="15"/>
      <c r="AG851" s="15"/>
      <c r="AH851" s="15"/>
      <c r="AI851" s="14" t="s">
        <v>96</v>
      </c>
      <c r="AJ851" s="16"/>
      <c r="AK851" s="17">
        <v>0.7</v>
      </c>
      <c r="AL851" s="17">
        <v>0.3</v>
      </c>
      <c r="AM851" s="17">
        <v>0</v>
      </c>
      <c r="AN851" s="17">
        <v>0</v>
      </c>
      <c r="AO851" s="17">
        <v>0</v>
      </c>
      <c r="AP851" s="17">
        <v>0</v>
      </c>
      <c r="AQ851" s="17">
        <v>0</v>
      </c>
      <c r="AR851" s="17">
        <v>0</v>
      </c>
      <c r="AS851" s="17">
        <v>0</v>
      </c>
      <c r="AT851" s="17">
        <v>0</v>
      </c>
      <c r="AU851" s="16">
        <v>100</v>
      </c>
      <c r="AV851" s="16">
        <v>100</v>
      </c>
      <c r="AW851" s="16">
        <v>0</v>
      </c>
      <c r="AX851" s="16">
        <v>0</v>
      </c>
      <c r="AY851" s="16">
        <v>0</v>
      </c>
      <c r="AZ851" s="16">
        <v>0</v>
      </c>
      <c r="BA851" s="16">
        <v>0</v>
      </c>
      <c r="BB851" s="16">
        <v>60</v>
      </c>
      <c r="BC851" s="16">
        <v>0</v>
      </c>
      <c r="BD851" s="16">
        <v>40</v>
      </c>
      <c r="BE851" s="16">
        <v>100</v>
      </c>
      <c r="BF851" s="16">
        <v>100</v>
      </c>
      <c r="BG851" s="16">
        <v>99</v>
      </c>
      <c r="BH851" s="16">
        <v>100</v>
      </c>
      <c r="BI851" s="16">
        <v>0</v>
      </c>
      <c r="BJ851" s="16">
        <v>0</v>
      </c>
      <c r="BK851" s="16">
        <v>3</v>
      </c>
      <c r="BL851" s="16">
        <v>97</v>
      </c>
      <c r="BM851" s="16">
        <v>100</v>
      </c>
      <c r="BN851" s="16">
        <v>2</v>
      </c>
      <c r="BO851" s="16" t="s">
        <v>96</v>
      </c>
      <c r="BP851" s="16" t="s">
        <v>97</v>
      </c>
      <c r="BQ851" s="5" t="s">
        <v>98</v>
      </c>
      <c r="BR851" s="14" t="s">
        <v>96</v>
      </c>
      <c r="BS851" s="14" t="s">
        <v>97</v>
      </c>
      <c r="BT851" s="14" t="s">
        <v>97</v>
      </c>
      <c r="BU851" s="14" t="s">
        <v>97</v>
      </c>
      <c r="BV851" s="14" t="s">
        <v>97</v>
      </c>
      <c r="BW851" s="16">
        <v>1</v>
      </c>
      <c r="BX851" s="16">
        <v>1</v>
      </c>
      <c r="BY851" s="16">
        <v>7</v>
      </c>
      <c r="BZ851" s="16">
        <v>10</v>
      </c>
      <c r="CA851" s="16">
        <v>15</v>
      </c>
      <c r="CB851" s="14" t="s">
        <v>98</v>
      </c>
      <c r="CC851" s="14" t="s">
        <v>96</v>
      </c>
      <c r="CD851" s="14" t="s">
        <v>96</v>
      </c>
      <c r="CE851" s="14" t="s">
        <v>96</v>
      </c>
      <c r="CF851" s="14" t="s">
        <v>96</v>
      </c>
      <c r="CG851" s="14" t="s">
        <v>97</v>
      </c>
      <c r="CH851" s="14" t="s">
        <v>97</v>
      </c>
      <c r="CI851" s="14" t="s">
        <v>97</v>
      </c>
      <c r="CJ851" s="16">
        <v>7</v>
      </c>
      <c r="CK851" s="16">
        <v>5</v>
      </c>
      <c r="CL851" s="16">
        <v>7</v>
      </c>
      <c r="CM851" s="16">
        <v>0</v>
      </c>
      <c r="CN851" s="16">
        <v>8</v>
      </c>
      <c r="CO851" s="16">
        <v>0</v>
      </c>
      <c r="CS851" s="37"/>
      <c r="CT851" s="37"/>
      <c r="CU851" s="37"/>
      <c r="CV851" s="37"/>
      <c r="CW851" s="37"/>
      <c r="CX851" s="37"/>
      <c r="CY851" s="37"/>
      <c r="CZ851" s="37"/>
      <c r="DA851" s="37"/>
      <c r="DB851" s="37"/>
      <c r="DC851" s="37"/>
      <c r="DD851" s="37"/>
      <c r="DE851" s="37"/>
      <c r="DF851" s="37"/>
      <c r="DG851" s="37"/>
      <c r="DH851" s="37"/>
      <c r="DI851" s="37"/>
      <c r="DJ851" s="37"/>
      <c r="DK851" s="37"/>
      <c r="DL851" s="37"/>
      <c r="DM851" s="37"/>
      <c r="DN851" s="37"/>
      <c r="DO851" s="37"/>
      <c r="DP851" s="37"/>
      <c r="DQ851" s="37"/>
      <c r="DR851" s="37"/>
      <c r="DS851" s="37"/>
      <c r="DT851" s="37"/>
      <c r="DU851" s="37"/>
      <c r="DV851" s="37"/>
      <c r="DW851" s="37"/>
      <c r="DX851" s="37"/>
      <c r="DY851" s="37"/>
      <c r="DZ851" s="37"/>
      <c r="EA851" s="37"/>
      <c r="EB851" s="37"/>
      <c r="EC851" s="37"/>
      <c r="ED851" s="37"/>
      <c r="EE851" s="37"/>
      <c r="EF851" s="37"/>
      <c r="EG851" s="37"/>
      <c r="EH851" s="37"/>
      <c r="EI851" s="37"/>
      <c r="EJ851" s="37"/>
      <c r="EK851" s="37"/>
      <c r="EL851" s="37"/>
      <c r="EM851" s="37"/>
      <c r="EN851" s="37"/>
      <c r="EO851" s="37"/>
      <c r="EP851" s="37"/>
      <c r="EQ851" s="37"/>
      <c r="ER851" s="37"/>
      <c r="ES851" s="37"/>
      <c r="ET851" s="37"/>
      <c r="EU851" s="37"/>
      <c r="EV851" s="37"/>
      <c r="EW851" s="37"/>
      <c r="EX851" s="37"/>
      <c r="EY851" s="37"/>
      <c r="EZ851" s="37"/>
      <c r="FA851" s="37"/>
      <c r="FB851" s="37"/>
      <c r="FC851" s="37"/>
      <c r="FD851" s="37"/>
      <c r="FE851" s="37"/>
      <c r="FF851" s="37"/>
      <c r="FG851" s="37"/>
      <c r="FH851" s="37"/>
      <c r="FI851" s="37"/>
      <c r="FJ851" s="37"/>
      <c r="FK851" s="37"/>
      <c r="FL851" s="37"/>
      <c r="FM851" s="37"/>
      <c r="FN851" s="37"/>
      <c r="FO851" s="37"/>
      <c r="FP851" s="37"/>
      <c r="FQ851" s="37"/>
      <c r="FR851" s="37"/>
      <c r="FS851" s="37"/>
      <c r="FT851" s="37"/>
      <c r="FU851" s="37"/>
      <c r="FV851" s="37"/>
      <c r="FW851" s="37"/>
      <c r="FX851" s="37"/>
      <c r="FY851" s="37"/>
      <c r="FZ851" s="37"/>
      <c r="GA851" s="37"/>
      <c r="GB851" s="37"/>
      <c r="GC851" s="37"/>
      <c r="GD851" s="37"/>
      <c r="GE851" s="37"/>
      <c r="GF851" s="37"/>
      <c r="GG851" s="37"/>
      <c r="GH851" s="37"/>
      <c r="GI851" s="37"/>
      <c r="GJ851" s="37"/>
      <c r="GK851" s="37"/>
      <c r="GL851" s="37"/>
      <c r="GM851" s="37"/>
      <c r="GN851" s="37"/>
      <c r="GO851" s="37"/>
      <c r="GP851" s="37"/>
      <c r="GQ851" s="37"/>
      <c r="GR851" s="37"/>
      <c r="GS851" s="37"/>
      <c r="GT851" s="37"/>
      <c r="GU851" s="37"/>
      <c r="GV851" s="37"/>
      <c r="GW851" s="37"/>
      <c r="GX851" s="37"/>
      <c r="GY851" s="37"/>
      <c r="GZ851" s="37"/>
      <c r="HA851" s="37"/>
      <c r="HB851" s="37"/>
      <c r="HC851" s="37"/>
      <c r="HD851" s="37"/>
      <c r="HE851" s="37"/>
      <c r="HF851" s="37"/>
      <c r="HG851" s="37"/>
      <c r="HH851" s="37"/>
      <c r="HI851" s="37"/>
      <c r="HJ851" s="37"/>
      <c r="HK851" s="37"/>
      <c r="HL851" s="37"/>
      <c r="HM851" s="37"/>
      <c r="HN851" s="37"/>
      <c r="HO851" s="37"/>
      <c r="HP851" s="37"/>
      <c r="HQ851" s="37"/>
      <c r="HR851" s="37"/>
      <c r="HS851" s="37"/>
      <c r="HT851" s="37"/>
      <c r="HU851" s="37"/>
      <c r="HV851" s="37"/>
      <c r="HW851" s="37"/>
      <c r="HX851" s="37"/>
      <c r="HY851" s="37"/>
      <c r="HZ851" s="37"/>
      <c r="IA851" s="37"/>
      <c r="IB851" s="37"/>
      <c r="IC851" s="37"/>
      <c r="ID851" s="37"/>
      <c r="IE851" s="37"/>
      <c r="IF851" s="37"/>
      <c r="IG851" s="37"/>
      <c r="IH851" s="37"/>
      <c r="II851" s="37"/>
      <c r="IJ851" s="37"/>
      <c r="IK851" s="37"/>
      <c r="IL851" s="37"/>
      <c r="IM851" s="37"/>
      <c r="IN851" s="37"/>
      <c r="IO851" s="37"/>
      <c r="IP851" s="37"/>
      <c r="IQ851" s="37"/>
      <c r="IR851" s="37"/>
      <c r="IS851" s="37"/>
      <c r="IT851" s="37"/>
      <c r="IU851" s="37"/>
      <c r="IV851" s="37"/>
      <c r="IW851" s="37"/>
      <c r="IX851" s="37"/>
      <c r="IY851" s="37"/>
      <c r="IZ851" s="37"/>
      <c r="JA851" s="37"/>
      <c r="JB851" s="37"/>
      <c r="JC851" s="37"/>
      <c r="JD851" s="37"/>
      <c r="JE851" s="37"/>
      <c r="JF851" s="37"/>
      <c r="JG851" s="37"/>
      <c r="JH851" s="37"/>
      <c r="JI851" s="37"/>
      <c r="JJ851" s="37"/>
      <c r="JK851" s="37"/>
      <c r="JL851" s="37"/>
      <c r="JM851" s="37"/>
      <c r="JN851" s="37"/>
      <c r="JO851" s="37"/>
      <c r="JP851" s="37"/>
      <c r="JQ851" s="37"/>
      <c r="JR851" s="37"/>
      <c r="JS851" s="37"/>
      <c r="JT851" s="37"/>
      <c r="JU851" s="37"/>
      <c r="JV851" s="37"/>
      <c r="JW851" s="37"/>
      <c r="JX851" s="37"/>
      <c r="JY851" s="37"/>
      <c r="JZ851" s="37"/>
      <c r="KA851" s="37"/>
      <c r="KB851" s="37"/>
      <c r="KC851" s="37"/>
      <c r="KD851" s="37"/>
      <c r="KE851" s="37"/>
      <c r="KF851" s="37"/>
      <c r="KG851" s="37"/>
      <c r="KH851" s="37"/>
      <c r="KI851" s="37"/>
      <c r="KJ851" s="37"/>
      <c r="KK851" s="37"/>
      <c r="KL851" s="37"/>
      <c r="KM851" s="37"/>
      <c r="KN851" s="37"/>
      <c r="KO851" s="37"/>
      <c r="KP851" s="37"/>
      <c r="KQ851" s="37"/>
      <c r="KR851" s="37"/>
      <c r="KS851" s="37"/>
      <c r="KT851" s="37"/>
      <c r="KU851" s="37"/>
      <c r="KV851" s="37"/>
      <c r="KW851" s="37"/>
      <c r="KX851" s="37"/>
      <c r="KY851" s="37"/>
      <c r="KZ851" s="37"/>
      <c r="LA851" s="37"/>
      <c r="LB851" s="37"/>
      <c r="LC851" s="37"/>
      <c r="LD851" s="37"/>
      <c r="LE851" s="37"/>
      <c r="LF851" s="37"/>
      <c r="LG851" s="37"/>
      <c r="LH851" s="37"/>
      <c r="LI851" s="37"/>
      <c r="LJ851" s="37"/>
      <c r="LK851" s="37"/>
      <c r="LL851" s="37"/>
      <c r="LM851" s="37"/>
      <c r="LN851" s="37"/>
      <c r="LO851" s="37"/>
      <c r="LP851" s="37"/>
      <c r="LQ851" s="37"/>
      <c r="LR851" s="37"/>
      <c r="LS851" s="37"/>
      <c r="LT851" s="37"/>
      <c r="LU851" s="37"/>
      <c r="LV851" s="37"/>
      <c r="LW851" s="37"/>
      <c r="LX851" s="37"/>
      <c r="LY851" s="37"/>
      <c r="LZ851" s="37"/>
      <c r="MA851" s="37"/>
      <c r="MB851" s="37"/>
      <c r="MC851" s="37"/>
      <c r="MD851" s="37"/>
      <c r="ME851" s="37"/>
      <c r="MF851" s="37"/>
      <c r="MG851" s="37"/>
      <c r="MH851" s="37"/>
      <c r="MI851" s="37"/>
      <c r="MJ851" s="37"/>
      <c r="MK851" s="37"/>
      <c r="ML851" s="37"/>
      <c r="MM851" s="37"/>
      <c r="MN851" s="37"/>
      <c r="MO851" s="37"/>
      <c r="MP851" s="37"/>
      <c r="MQ851" s="37"/>
      <c r="MR851" s="37"/>
      <c r="MS851" s="37"/>
      <c r="MT851" s="37"/>
      <c r="MU851" s="37"/>
      <c r="MV851" s="37"/>
      <c r="MW851" s="37"/>
      <c r="MX851" s="37"/>
      <c r="MY851" s="37"/>
      <c r="MZ851" s="37"/>
      <c r="NA851" s="37"/>
      <c r="NB851" s="37"/>
      <c r="NC851" s="37"/>
      <c r="ND851" s="37"/>
      <c r="NE851" s="37"/>
      <c r="NF851" s="37"/>
      <c r="NG851" s="37"/>
      <c r="NH851" s="37"/>
      <c r="NI851" s="37"/>
      <c r="NJ851" s="37"/>
      <c r="NK851" s="37"/>
      <c r="NL851" s="37"/>
      <c r="NM851" s="37"/>
      <c r="NN851" s="37"/>
      <c r="NO851" s="37"/>
      <c r="NP851" s="37"/>
      <c r="NQ851" s="37"/>
      <c r="NR851" s="37"/>
      <c r="NS851" s="37"/>
      <c r="NT851" s="37"/>
      <c r="NU851" s="37"/>
      <c r="NV851" s="37"/>
      <c r="NW851" s="37"/>
      <c r="NX851" s="37"/>
      <c r="NY851" s="37"/>
      <c r="NZ851" s="37"/>
      <c r="OA851" s="37"/>
      <c r="OB851" s="37"/>
      <c r="OC851" s="37"/>
      <c r="OD851" s="37"/>
      <c r="OE851" s="37"/>
      <c r="OF851" s="37"/>
      <c r="OG851" s="37"/>
      <c r="OH851" s="37"/>
      <c r="OI851" s="37"/>
      <c r="OJ851" s="37"/>
      <c r="OK851" s="37"/>
      <c r="OL851" s="37"/>
      <c r="OM851" s="37"/>
    </row>
    <row r="852" spans="1:404" x14ac:dyDescent="0.3">
      <c r="A852" s="13" t="s">
        <v>1003</v>
      </c>
      <c r="B852" s="13" t="s">
        <v>1156</v>
      </c>
      <c r="C852" s="13" t="s">
        <v>1197</v>
      </c>
      <c r="D852" s="13" t="s">
        <v>110</v>
      </c>
      <c r="E852" s="14" t="s">
        <v>95</v>
      </c>
      <c r="F852" s="24">
        <v>1135</v>
      </c>
      <c r="G852" s="5">
        <v>217</v>
      </c>
      <c r="H852" s="16">
        <v>4</v>
      </c>
      <c r="I852" s="16">
        <v>32</v>
      </c>
      <c r="J852" s="16">
        <v>0</v>
      </c>
      <c r="K852" s="16">
        <v>25</v>
      </c>
      <c r="L852" s="16">
        <v>0</v>
      </c>
      <c r="M852" s="16">
        <v>60</v>
      </c>
      <c r="N852" s="16">
        <v>100</v>
      </c>
      <c r="O852" s="16">
        <v>0</v>
      </c>
      <c r="P852" s="16">
        <v>0</v>
      </c>
      <c r="Q852" s="16">
        <v>150</v>
      </c>
      <c r="R852" s="16">
        <v>0</v>
      </c>
      <c r="S852" s="16">
        <v>125</v>
      </c>
      <c r="T852" s="16">
        <v>0</v>
      </c>
      <c r="U852" s="16">
        <v>360</v>
      </c>
      <c r="V852" s="16">
        <v>500</v>
      </c>
      <c r="W852" s="16">
        <v>0</v>
      </c>
      <c r="X852" s="16">
        <v>0</v>
      </c>
      <c r="Y852" s="16">
        <v>32</v>
      </c>
      <c r="Z852" s="16">
        <v>150</v>
      </c>
      <c r="AA852" s="14" t="s">
        <v>96</v>
      </c>
      <c r="AB852" s="14" t="s">
        <v>96</v>
      </c>
      <c r="AC852" s="15"/>
      <c r="AD852" s="15"/>
      <c r="AE852" s="15"/>
      <c r="AF852" s="15"/>
      <c r="AG852" s="15"/>
      <c r="AH852" s="15"/>
      <c r="AI852" s="14" t="s">
        <v>96</v>
      </c>
      <c r="AJ852" s="16"/>
      <c r="AK852" s="17">
        <v>0.01</v>
      </c>
      <c r="AL852" s="17">
        <v>0.02</v>
      </c>
      <c r="AM852" s="17">
        <v>0.95</v>
      </c>
      <c r="AN852" s="17">
        <v>0</v>
      </c>
      <c r="AO852" s="17">
        <v>0</v>
      </c>
      <c r="AP852" s="17">
        <v>0.02</v>
      </c>
      <c r="AQ852" s="17">
        <v>0</v>
      </c>
      <c r="AR852" s="17">
        <v>0</v>
      </c>
      <c r="AS852" s="17">
        <v>0</v>
      </c>
      <c r="AT852" s="17">
        <v>0</v>
      </c>
      <c r="AU852" s="16">
        <v>0</v>
      </c>
      <c r="AV852" s="16">
        <v>0</v>
      </c>
      <c r="AW852" s="16">
        <v>0</v>
      </c>
      <c r="AX852" s="16">
        <v>100</v>
      </c>
      <c r="AY852" s="16">
        <v>0</v>
      </c>
      <c r="AZ852" s="16">
        <v>0</v>
      </c>
      <c r="BA852" s="16">
        <v>0</v>
      </c>
      <c r="BB852" s="16">
        <v>0</v>
      </c>
      <c r="BC852" s="16">
        <v>0</v>
      </c>
      <c r="BD852" s="16">
        <v>100</v>
      </c>
      <c r="BE852" s="16">
        <v>100</v>
      </c>
      <c r="BF852" s="16">
        <v>35</v>
      </c>
      <c r="BG852" s="16">
        <v>50</v>
      </c>
      <c r="BH852" s="16">
        <v>0</v>
      </c>
      <c r="BI852" s="16">
        <v>0</v>
      </c>
      <c r="BJ852" s="16">
        <v>0</v>
      </c>
      <c r="BK852" s="16">
        <v>0</v>
      </c>
      <c r="BL852" s="16">
        <v>100</v>
      </c>
      <c r="BM852" s="16">
        <v>0</v>
      </c>
      <c r="BN852" s="5" t="s">
        <v>98</v>
      </c>
      <c r="BO852" s="16" t="s">
        <v>97</v>
      </c>
      <c r="BP852" s="16" t="s">
        <v>96</v>
      </c>
      <c r="BQ852" s="16">
        <v>2</v>
      </c>
      <c r="BR852" s="14" t="s">
        <v>96</v>
      </c>
      <c r="BS852" s="14" t="s">
        <v>97</v>
      </c>
      <c r="BT852" s="14" t="s">
        <v>97</v>
      </c>
      <c r="BU852" s="14" t="s">
        <v>96</v>
      </c>
      <c r="BV852" s="14" t="s">
        <v>96</v>
      </c>
      <c r="BW852" s="16">
        <v>0</v>
      </c>
      <c r="BX852" s="16">
        <v>0</v>
      </c>
      <c r="BY852" s="16">
        <v>1</v>
      </c>
      <c r="BZ852" s="16">
        <v>10</v>
      </c>
      <c r="CA852" s="16">
        <v>10</v>
      </c>
      <c r="CB852" s="14" t="s">
        <v>98</v>
      </c>
      <c r="CC852" s="14" t="s">
        <v>98</v>
      </c>
      <c r="CD852" s="14" t="s">
        <v>98</v>
      </c>
      <c r="CE852" s="14" t="s">
        <v>96</v>
      </c>
      <c r="CF852" s="14" t="s">
        <v>96</v>
      </c>
      <c r="CG852" s="14" t="s">
        <v>97</v>
      </c>
      <c r="CH852" s="14" t="s">
        <v>97</v>
      </c>
      <c r="CI852" s="14" t="s">
        <v>97</v>
      </c>
      <c r="CJ852" s="16">
        <v>0</v>
      </c>
      <c r="CK852" s="16">
        <v>4</v>
      </c>
      <c r="CL852" s="16">
        <v>10</v>
      </c>
      <c r="CM852" s="16">
        <v>0</v>
      </c>
      <c r="CN852" s="16">
        <v>10</v>
      </c>
      <c r="CO852" s="16">
        <v>0</v>
      </c>
      <c r="CS852" s="37"/>
      <c r="CT852" s="37"/>
      <c r="CU852" s="37"/>
      <c r="CV852" s="37"/>
      <c r="CW852" s="37"/>
      <c r="CX852" s="37"/>
      <c r="CY852" s="37"/>
      <c r="CZ852" s="37"/>
      <c r="DA852" s="37"/>
      <c r="DB852" s="37"/>
      <c r="DC852" s="37"/>
      <c r="DD852" s="37"/>
      <c r="DE852" s="37"/>
      <c r="DF852" s="37"/>
      <c r="DG852" s="37"/>
      <c r="DH852" s="37"/>
      <c r="DI852" s="37"/>
      <c r="DJ852" s="37"/>
      <c r="DK852" s="37"/>
      <c r="DL852" s="37"/>
      <c r="DM852" s="37"/>
      <c r="DN852" s="37"/>
      <c r="DO852" s="37"/>
      <c r="DP852" s="37"/>
      <c r="DQ852" s="37"/>
      <c r="DR852" s="37"/>
      <c r="DS852" s="37"/>
      <c r="DT852" s="37"/>
      <c r="DU852" s="37"/>
      <c r="DV852" s="37"/>
      <c r="DW852" s="37"/>
      <c r="DX852" s="37"/>
      <c r="DY852" s="37"/>
      <c r="DZ852" s="37"/>
      <c r="EA852" s="37"/>
      <c r="EB852" s="37"/>
      <c r="EC852" s="37"/>
      <c r="ED852" s="37"/>
      <c r="EE852" s="37"/>
      <c r="EF852" s="37"/>
      <c r="EG852" s="37"/>
      <c r="EH852" s="37"/>
      <c r="EI852" s="37"/>
      <c r="EJ852" s="37"/>
      <c r="EK852" s="37"/>
      <c r="EL852" s="37"/>
      <c r="EM852" s="37"/>
      <c r="EN852" s="37"/>
      <c r="EO852" s="37"/>
      <c r="EP852" s="37"/>
      <c r="EQ852" s="37"/>
      <c r="ER852" s="37"/>
      <c r="ES852" s="37"/>
      <c r="ET852" s="37"/>
      <c r="EU852" s="37"/>
      <c r="EV852" s="37"/>
      <c r="EW852" s="37"/>
      <c r="EX852" s="37"/>
      <c r="EY852" s="37"/>
      <c r="EZ852" s="37"/>
      <c r="FA852" s="37"/>
      <c r="FB852" s="37"/>
      <c r="FC852" s="37"/>
      <c r="FD852" s="37"/>
      <c r="FE852" s="37"/>
      <c r="FF852" s="37"/>
      <c r="FG852" s="37"/>
      <c r="FH852" s="37"/>
      <c r="FI852" s="37"/>
      <c r="FJ852" s="37"/>
      <c r="FK852" s="37"/>
      <c r="FL852" s="37"/>
      <c r="FM852" s="37"/>
      <c r="FN852" s="37"/>
      <c r="FO852" s="37"/>
      <c r="FP852" s="37"/>
      <c r="FQ852" s="37"/>
      <c r="FR852" s="37"/>
      <c r="FS852" s="37"/>
      <c r="FT852" s="37"/>
      <c r="FU852" s="37"/>
      <c r="FV852" s="37"/>
      <c r="FW852" s="37"/>
      <c r="FX852" s="37"/>
      <c r="FY852" s="37"/>
      <c r="FZ852" s="37"/>
      <c r="GA852" s="37"/>
      <c r="GB852" s="37"/>
      <c r="GC852" s="37"/>
      <c r="GD852" s="37"/>
      <c r="GE852" s="37"/>
      <c r="GF852" s="37"/>
      <c r="GG852" s="37"/>
      <c r="GH852" s="37"/>
      <c r="GI852" s="37"/>
      <c r="GJ852" s="37"/>
      <c r="GK852" s="37"/>
      <c r="GL852" s="37"/>
      <c r="GM852" s="37"/>
      <c r="GN852" s="37"/>
      <c r="GO852" s="37"/>
      <c r="GP852" s="37"/>
      <c r="GQ852" s="37"/>
      <c r="GR852" s="37"/>
      <c r="GS852" s="37"/>
      <c r="GT852" s="37"/>
      <c r="GU852" s="37"/>
      <c r="GV852" s="37"/>
      <c r="GW852" s="37"/>
      <c r="GX852" s="37"/>
      <c r="GY852" s="37"/>
      <c r="GZ852" s="37"/>
      <c r="HA852" s="37"/>
      <c r="HB852" s="37"/>
      <c r="HC852" s="37"/>
      <c r="HD852" s="37"/>
      <c r="HE852" s="37"/>
      <c r="HF852" s="37"/>
      <c r="HG852" s="37"/>
      <c r="HH852" s="37"/>
      <c r="HI852" s="37"/>
      <c r="HJ852" s="37"/>
      <c r="HK852" s="37"/>
      <c r="HL852" s="37"/>
      <c r="HM852" s="37"/>
      <c r="HN852" s="37"/>
      <c r="HO852" s="37"/>
      <c r="HP852" s="37"/>
      <c r="HQ852" s="37"/>
      <c r="HR852" s="37"/>
      <c r="HS852" s="37"/>
      <c r="HT852" s="37"/>
      <c r="HU852" s="37"/>
      <c r="HV852" s="37"/>
      <c r="HW852" s="37"/>
      <c r="HX852" s="37"/>
      <c r="HY852" s="37"/>
      <c r="HZ852" s="37"/>
      <c r="IA852" s="37"/>
      <c r="IB852" s="37"/>
      <c r="IC852" s="37"/>
      <c r="ID852" s="37"/>
      <c r="IE852" s="37"/>
      <c r="IF852" s="37"/>
      <c r="IG852" s="37"/>
      <c r="IH852" s="37"/>
      <c r="II852" s="37"/>
      <c r="IJ852" s="37"/>
      <c r="IK852" s="37"/>
      <c r="IL852" s="37"/>
      <c r="IM852" s="37"/>
      <c r="IN852" s="37"/>
      <c r="IO852" s="37"/>
      <c r="IP852" s="37"/>
      <c r="IQ852" s="37"/>
      <c r="IR852" s="37"/>
      <c r="IS852" s="37"/>
      <c r="IT852" s="37"/>
      <c r="IU852" s="37"/>
      <c r="IV852" s="37"/>
      <c r="IW852" s="37"/>
      <c r="IX852" s="37"/>
      <c r="IY852" s="37"/>
      <c r="IZ852" s="37"/>
      <c r="JA852" s="37"/>
      <c r="JB852" s="37"/>
      <c r="JC852" s="37"/>
      <c r="JD852" s="37"/>
      <c r="JE852" s="37"/>
      <c r="JF852" s="37"/>
      <c r="JG852" s="37"/>
      <c r="JH852" s="37"/>
      <c r="JI852" s="37"/>
      <c r="JJ852" s="37"/>
      <c r="JK852" s="37"/>
      <c r="JL852" s="37"/>
      <c r="JM852" s="37"/>
      <c r="JN852" s="37"/>
      <c r="JO852" s="37"/>
      <c r="JP852" s="37"/>
      <c r="JQ852" s="37"/>
      <c r="JR852" s="37"/>
      <c r="JS852" s="37"/>
      <c r="JT852" s="37"/>
      <c r="JU852" s="37"/>
      <c r="JV852" s="37"/>
      <c r="JW852" s="37"/>
      <c r="JX852" s="37"/>
      <c r="JY852" s="37"/>
      <c r="JZ852" s="37"/>
      <c r="KA852" s="37"/>
      <c r="KB852" s="37"/>
      <c r="KC852" s="37"/>
      <c r="KD852" s="37"/>
      <c r="KE852" s="37"/>
      <c r="KF852" s="37"/>
      <c r="KG852" s="37"/>
      <c r="KH852" s="37"/>
      <c r="KI852" s="37"/>
      <c r="KJ852" s="37"/>
      <c r="KK852" s="37"/>
      <c r="KL852" s="37"/>
      <c r="KM852" s="37"/>
      <c r="KN852" s="37"/>
      <c r="KO852" s="37"/>
      <c r="KP852" s="37"/>
      <c r="KQ852" s="37"/>
      <c r="KR852" s="37"/>
      <c r="KS852" s="37"/>
      <c r="KT852" s="37"/>
      <c r="KU852" s="37"/>
      <c r="KV852" s="37"/>
      <c r="KW852" s="37"/>
      <c r="KX852" s="37"/>
      <c r="KY852" s="37"/>
      <c r="KZ852" s="37"/>
      <c r="LA852" s="37"/>
      <c r="LB852" s="37"/>
      <c r="LC852" s="37"/>
      <c r="LD852" s="37"/>
      <c r="LE852" s="37"/>
      <c r="LF852" s="37"/>
      <c r="LG852" s="37"/>
      <c r="LH852" s="37"/>
      <c r="LI852" s="37"/>
      <c r="LJ852" s="37"/>
      <c r="LK852" s="37"/>
      <c r="LL852" s="37"/>
      <c r="LM852" s="37"/>
      <c r="LN852" s="37"/>
      <c r="LO852" s="37"/>
      <c r="LP852" s="37"/>
      <c r="LQ852" s="37"/>
      <c r="LR852" s="37"/>
      <c r="LS852" s="37"/>
      <c r="LT852" s="37"/>
      <c r="LU852" s="37"/>
      <c r="LV852" s="37"/>
      <c r="LW852" s="37"/>
      <c r="LX852" s="37"/>
      <c r="LY852" s="37"/>
      <c r="LZ852" s="37"/>
      <c r="MA852" s="37"/>
      <c r="MB852" s="37"/>
      <c r="MC852" s="37"/>
      <c r="MD852" s="37"/>
      <c r="ME852" s="37"/>
      <c r="MF852" s="37"/>
      <c r="MG852" s="37"/>
      <c r="MH852" s="37"/>
      <c r="MI852" s="37"/>
      <c r="MJ852" s="37"/>
      <c r="MK852" s="37"/>
      <c r="ML852" s="37"/>
      <c r="MM852" s="37"/>
      <c r="MN852" s="37"/>
      <c r="MO852" s="37"/>
      <c r="MP852" s="37"/>
      <c r="MQ852" s="37"/>
      <c r="MR852" s="37"/>
      <c r="MS852" s="37"/>
      <c r="MT852" s="37"/>
      <c r="MU852" s="37"/>
      <c r="MV852" s="37"/>
      <c r="MW852" s="37"/>
      <c r="MX852" s="37"/>
      <c r="MY852" s="37"/>
      <c r="MZ852" s="37"/>
      <c r="NA852" s="37"/>
      <c r="NB852" s="37"/>
      <c r="NC852" s="37"/>
      <c r="ND852" s="37"/>
      <c r="NE852" s="37"/>
      <c r="NF852" s="37"/>
      <c r="NG852" s="37"/>
      <c r="NH852" s="37"/>
      <c r="NI852" s="37"/>
      <c r="NJ852" s="37"/>
      <c r="NK852" s="37"/>
      <c r="NL852" s="37"/>
      <c r="NM852" s="37"/>
      <c r="NN852" s="37"/>
      <c r="NO852" s="37"/>
      <c r="NP852" s="37"/>
      <c r="NQ852" s="37"/>
      <c r="NR852" s="37"/>
      <c r="NS852" s="37"/>
      <c r="NT852" s="37"/>
      <c r="NU852" s="37"/>
      <c r="NV852" s="37"/>
      <c r="NW852" s="37"/>
      <c r="NX852" s="37"/>
      <c r="NY852" s="37"/>
      <c r="NZ852" s="37"/>
      <c r="OA852" s="37"/>
      <c r="OB852" s="37"/>
      <c r="OC852" s="37"/>
      <c r="OD852" s="37"/>
      <c r="OE852" s="37"/>
      <c r="OF852" s="37"/>
      <c r="OG852" s="37"/>
      <c r="OH852" s="37"/>
      <c r="OI852" s="37"/>
      <c r="OJ852" s="37"/>
      <c r="OK852" s="37"/>
      <c r="OL852" s="37"/>
      <c r="OM852" s="37"/>
    </row>
    <row r="853" spans="1:404" x14ac:dyDescent="0.3">
      <c r="A853" s="13" t="s">
        <v>1003</v>
      </c>
      <c r="B853" s="13" t="s">
        <v>1156</v>
      </c>
      <c r="C853" s="13" t="s">
        <v>1198</v>
      </c>
      <c r="D853" s="13" t="s">
        <v>110</v>
      </c>
      <c r="E853" s="14" t="s">
        <v>95</v>
      </c>
      <c r="F853" s="16">
        <v>304</v>
      </c>
      <c r="G853" s="5">
        <v>49</v>
      </c>
      <c r="H853" s="16">
        <v>0</v>
      </c>
      <c r="I853" s="16">
        <v>0</v>
      </c>
      <c r="J853" s="16">
        <v>4</v>
      </c>
      <c r="K853" s="16">
        <v>45</v>
      </c>
      <c r="L853" s="16">
        <v>0</v>
      </c>
      <c r="M853" s="16">
        <v>0</v>
      </c>
      <c r="N853" s="16">
        <v>0</v>
      </c>
      <c r="O853" s="16">
        <v>0</v>
      </c>
      <c r="P853" s="16">
        <v>0</v>
      </c>
      <c r="Q853" s="16">
        <v>0</v>
      </c>
      <c r="R853" s="16">
        <v>45</v>
      </c>
      <c r="S853" s="16">
        <v>259</v>
      </c>
      <c r="T853" s="16">
        <v>0</v>
      </c>
      <c r="U853" s="16">
        <v>0</v>
      </c>
      <c r="V853" s="16">
        <v>0</v>
      </c>
      <c r="W853" s="16">
        <v>0</v>
      </c>
      <c r="X853" s="16">
        <v>0</v>
      </c>
      <c r="Y853" s="16">
        <v>0</v>
      </c>
      <c r="Z853" s="16">
        <v>0</v>
      </c>
      <c r="AA853" s="14" t="s">
        <v>96</v>
      </c>
      <c r="AB853" s="14" t="s">
        <v>97</v>
      </c>
      <c r="AC853" s="14" t="s">
        <v>96</v>
      </c>
      <c r="AD853" s="15"/>
      <c r="AE853" s="15"/>
      <c r="AF853" s="15"/>
      <c r="AG853" s="15"/>
      <c r="AH853" s="15"/>
      <c r="AI853" s="15"/>
      <c r="AJ853" s="16"/>
      <c r="AK853" s="17">
        <v>0.06</v>
      </c>
      <c r="AL853" s="17">
        <v>0</v>
      </c>
      <c r="AM853" s="17">
        <v>0.7</v>
      </c>
      <c r="AN853" s="17">
        <v>0</v>
      </c>
      <c r="AO853" s="17">
        <v>0</v>
      </c>
      <c r="AP853" s="17">
        <v>0.1</v>
      </c>
      <c r="AQ853" s="17">
        <v>0</v>
      </c>
      <c r="AR853" s="17">
        <v>0</v>
      </c>
      <c r="AS853" s="17">
        <v>0</v>
      </c>
      <c r="AT853" s="17">
        <v>0.14000000000000001</v>
      </c>
      <c r="AU853" s="16">
        <v>100</v>
      </c>
      <c r="AV853" s="16">
        <v>0</v>
      </c>
      <c r="AW853" s="16">
        <v>80</v>
      </c>
      <c r="AX853" s="16">
        <v>0</v>
      </c>
      <c r="AY853" s="16">
        <v>20</v>
      </c>
      <c r="AZ853" s="16">
        <v>0</v>
      </c>
      <c r="BA853" s="16">
        <v>0</v>
      </c>
      <c r="BB853" s="16">
        <v>0</v>
      </c>
      <c r="BC853" s="16">
        <v>0</v>
      </c>
      <c r="BD853" s="16">
        <v>100</v>
      </c>
      <c r="BE853" s="16">
        <v>100</v>
      </c>
      <c r="BF853" s="16">
        <v>50</v>
      </c>
      <c r="BG853" s="16">
        <v>100</v>
      </c>
      <c r="BH853" s="16">
        <v>0</v>
      </c>
      <c r="BI853" s="16">
        <v>0</v>
      </c>
      <c r="BJ853" s="16">
        <v>0</v>
      </c>
      <c r="BK853" s="16">
        <v>0</v>
      </c>
      <c r="BL853" s="16">
        <v>100</v>
      </c>
      <c r="BM853" s="16">
        <v>0</v>
      </c>
      <c r="BN853" s="5" t="s">
        <v>98</v>
      </c>
      <c r="BO853" s="16" t="s">
        <v>97</v>
      </c>
      <c r="BP853" s="16" t="s">
        <v>96</v>
      </c>
      <c r="BQ853" s="16">
        <v>1</v>
      </c>
      <c r="BR853" s="14" t="s">
        <v>96</v>
      </c>
      <c r="BS853" s="14" t="s">
        <v>97</v>
      </c>
      <c r="BT853" s="14" t="s">
        <v>97</v>
      </c>
      <c r="BU853" s="14" t="s">
        <v>97</v>
      </c>
      <c r="BV853" s="14" t="s">
        <v>97</v>
      </c>
      <c r="BW853" s="16">
        <v>0</v>
      </c>
      <c r="BX853" s="16">
        <v>0</v>
      </c>
      <c r="BY853" s="16">
        <v>4</v>
      </c>
      <c r="BZ853" s="16">
        <v>15</v>
      </c>
      <c r="CA853" s="16">
        <v>15</v>
      </c>
      <c r="CB853" s="14" t="s">
        <v>96</v>
      </c>
      <c r="CC853" s="14" t="s">
        <v>98</v>
      </c>
      <c r="CD853" s="14" t="s">
        <v>96</v>
      </c>
      <c r="CE853" s="14" t="s">
        <v>98</v>
      </c>
      <c r="CF853" s="14" t="s">
        <v>98</v>
      </c>
      <c r="CG853" s="14" t="s">
        <v>97</v>
      </c>
      <c r="CH853" s="14" t="s">
        <v>97</v>
      </c>
      <c r="CI853" s="15" t="s">
        <v>97</v>
      </c>
      <c r="CJ853" s="16">
        <v>4</v>
      </c>
      <c r="CK853" s="16">
        <v>15</v>
      </c>
      <c r="CL853" s="16">
        <v>15</v>
      </c>
      <c r="CM853" s="16">
        <v>0</v>
      </c>
      <c r="CN853" s="16">
        <v>2</v>
      </c>
      <c r="CO853" s="16">
        <v>0</v>
      </c>
      <c r="ON853" s="37"/>
    </row>
    <row r="854" spans="1:404" x14ac:dyDescent="0.3">
      <c r="A854" s="13" t="s">
        <v>1003</v>
      </c>
      <c r="B854" s="13" t="s">
        <v>1156</v>
      </c>
      <c r="C854" s="13" t="s">
        <v>1199</v>
      </c>
      <c r="D854" s="13" t="s">
        <v>110</v>
      </c>
      <c r="E854" s="14" t="s">
        <v>95</v>
      </c>
      <c r="F854" s="16">
        <v>128</v>
      </c>
      <c r="G854" s="5">
        <v>16</v>
      </c>
      <c r="H854" s="16">
        <v>0</v>
      </c>
      <c r="I854" s="16">
        <v>0</v>
      </c>
      <c r="J854" s="16">
        <v>8</v>
      </c>
      <c r="K854" s="16">
        <v>8</v>
      </c>
      <c r="L854" s="16">
        <v>0</v>
      </c>
      <c r="M854" s="16">
        <v>0</v>
      </c>
      <c r="N854" s="16">
        <v>0</v>
      </c>
      <c r="O854" s="16">
        <v>0</v>
      </c>
      <c r="P854" s="16">
        <v>0</v>
      </c>
      <c r="Q854" s="16">
        <v>0</v>
      </c>
      <c r="R854" s="16">
        <v>61</v>
      </c>
      <c r="S854" s="16">
        <v>67</v>
      </c>
      <c r="T854" s="16">
        <v>0</v>
      </c>
      <c r="U854" s="16">
        <v>0</v>
      </c>
      <c r="V854" s="16">
        <v>0</v>
      </c>
      <c r="W854" s="16">
        <v>0</v>
      </c>
      <c r="X854" s="16">
        <v>0</v>
      </c>
      <c r="Y854" s="16">
        <v>0</v>
      </c>
      <c r="Z854" s="14">
        <v>0</v>
      </c>
      <c r="AA854" s="14" t="s">
        <v>96</v>
      </c>
      <c r="AB854" s="14" t="s">
        <v>97</v>
      </c>
      <c r="AC854" s="15"/>
      <c r="AD854" s="15"/>
      <c r="AE854" s="15"/>
      <c r="AF854" s="15"/>
      <c r="AG854" s="15"/>
      <c r="AH854" s="15"/>
      <c r="AI854" s="14" t="s">
        <v>96</v>
      </c>
      <c r="AJ854" s="16"/>
      <c r="AK854" s="17">
        <v>0.7</v>
      </c>
      <c r="AL854" s="17">
        <v>0</v>
      </c>
      <c r="AM854" s="17">
        <v>0.28999999999999998</v>
      </c>
      <c r="AN854" s="17">
        <v>0</v>
      </c>
      <c r="AO854" s="17">
        <v>0</v>
      </c>
      <c r="AP854" s="17">
        <v>0</v>
      </c>
      <c r="AQ854" s="17">
        <v>0.01</v>
      </c>
      <c r="AR854" s="17">
        <v>0</v>
      </c>
      <c r="AS854" s="17">
        <v>0</v>
      </c>
      <c r="AT854" s="17">
        <v>0</v>
      </c>
      <c r="AU854" s="16">
        <v>0</v>
      </c>
      <c r="AV854" s="16">
        <v>0</v>
      </c>
      <c r="AW854" s="16">
        <v>89</v>
      </c>
      <c r="AX854" s="16">
        <v>11</v>
      </c>
      <c r="AY854" s="16">
        <v>0</v>
      </c>
      <c r="AZ854" s="16">
        <v>0</v>
      </c>
      <c r="BA854" s="16">
        <v>0</v>
      </c>
      <c r="BB854" s="16">
        <v>20</v>
      </c>
      <c r="BC854" s="16">
        <v>0</v>
      </c>
      <c r="BD854" s="16">
        <v>80</v>
      </c>
      <c r="BE854" s="16">
        <v>100</v>
      </c>
      <c r="BF854" s="16">
        <v>100</v>
      </c>
      <c r="BG854" s="16">
        <v>50</v>
      </c>
      <c r="BH854" s="16">
        <v>50</v>
      </c>
      <c r="BI854" s="16">
        <v>30</v>
      </c>
      <c r="BJ854" s="16">
        <v>0</v>
      </c>
      <c r="BK854" s="16">
        <v>30</v>
      </c>
      <c r="BL854" s="16">
        <v>70</v>
      </c>
      <c r="BM854" s="16">
        <v>100</v>
      </c>
      <c r="BN854" s="16">
        <v>1</v>
      </c>
      <c r="BO854" s="16" t="s">
        <v>96</v>
      </c>
      <c r="BP854" s="16" t="s">
        <v>96</v>
      </c>
      <c r="BQ854" s="16">
        <v>3</v>
      </c>
      <c r="BR854" s="14" t="s">
        <v>96</v>
      </c>
      <c r="BS854" s="14" t="s">
        <v>97</v>
      </c>
      <c r="BT854" s="14" t="s">
        <v>97</v>
      </c>
      <c r="BU854" s="14" t="s">
        <v>97</v>
      </c>
      <c r="BV854" s="14" t="s">
        <v>97</v>
      </c>
      <c r="BW854" s="16">
        <v>1</v>
      </c>
      <c r="BX854" s="16">
        <v>10</v>
      </c>
      <c r="BY854" s="16">
        <v>10</v>
      </c>
      <c r="BZ854" s="16">
        <v>0</v>
      </c>
      <c r="CA854" s="16">
        <v>20</v>
      </c>
      <c r="CB854" s="14" t="s">
        <v>96</v>
      </c>
      <c r="CC854" s="14" t="s">
        <v>96</v>
      </c>
      <c r="CD854" s="14" t="s">
        <v>96</v>
      </c>
      <c r="CE854" s="14" t="s">
        <v>96</v>
      </c>
      <c r="CF854" s="14" t="s">
        <v>96</v>
      </c>
      <c r="CG854" s="14" t="s">
        <v>97</v>
      </c>
      <c r="CH854" s="14" t="s">
        <v>97</v>
      </c>
      <c r="CI854" s="14" t="s">
        <v>97</v>
      </c>
      <c r="CJ854" s="16">
        <v>10</v>
      </c>
      <c r="CK854" s="16">
        <v>10</v>
      </c>
      <c r="CL854" s="16">
        <v>10</v>
      </c>
      <c r="CM854" s="16">
        <v>1</v>
      </c>
      <c r="CN854" s="16">
        <v>10</v>
      </c>
      <c r="CO854" s="16">
        <v>1</v>
      </c>
      <c r="ON854" s="37"/>
    </row>
    <row r="855" spans="1:404" x14ac:dyDescent="0.3">
      <c r="A855" s="13" t="s">
        <v>1003</v>
      </c>
      <c r="B855" s="13" t="s">
        <v>1156</v>
      </c>
      <c r="C855" s="13" t="s">
        <v>1200</v>
      </c>
      <c r="D855" s="13" t="s">
        <v>110</v>
      </c>
      <c r="E855" s="14" t="s">
        <v>95</v>
      </c>
      <c r="F855" s="24">
        <v>128</v>
      </c>
      <c r="G855" s="5">
        <v>30</v>
      </c>
      <c r="H855" s="16">
        <v>0</v>
      </c>
      <c r="I855" s="16">
        <v>0</v>
      </c>
      <c r="J855" s="16">
        <v>3</v>
      </c>
      <c r="K855" s="16">
        <v>27</v>
      </c>
      <c r="L855" s="16">
        <v>0</v>
      </c>
      <c r="M855" s="16">
        <v>0</v>
      </c>
      <c r="N855" s="16">
        <v>0</v>
      </c>
      <c r="O855" s="16">
        <v>0</v>
      </c>
      <c r="P855" s="16">
        <v>0</v>
      </c>
      <c r="Q855" s="16">
        <v>0</v>
      </c>
      <c r="R855" s="16">
        <v>12</v>
      </c>
      <c r="S855" s="16">
        <v>116</v>
      </c>
      <c r="T855" s="16">
        <v>0</v>
      </c>
      <c r="U855" s="16">
        <v>0</v>
      </c>
      <c r="V855" s="16">
        <v>0</v>
      </c>
      <c r="W855" s="16">
        <v>0</v>
      </c>
      <c r="X855" s="16">
        <v>0</v>
      </c>
      <c r="Y855" s="16">
        <v>0</v>
      </c>
      <c r="Z855" s="16">
        <v>0</v>
      </c>
      <c r="AA855" s="14" t="s">
        <v>96</v>
      </c>
      <c r="AB855" s="14" t="s">
        <v>97</v>
      </c>
      <c r="AC855" s="15"/>
      <c r="AD855" s="15"/>
      <c r="AE855" s="15"/>
      <c r="AF855" s="15"/>
      <c r="AG855" s="15"/>
      <c r="AH855" s="15"/>
      <c r="AI855" s="14" t="s">
        <v>96</v>
      </c>
      <c r="AJ855" s="16"/>
      <c r="AK855" s="17">
        <v>0</v>
      </c>
      <c r="AL855" s="17">
        <v>0</v>
      </c>
      <c r="AM855" s="17">
        <v>0.56999999999999995</v>
      </c>
      <c r="AN855" s="17">
        <v>0.43</v>
      </c>
      <c r="AO855" s="17">
        <v>0</v>
      </c>
      <c r="AP855" s="17">
        <v>0</v>
      </c>
      <c r="AQ855" s="17">
        <v>0</v>
      </c>
      <c r="AR855" s="17">
        <v>0</v>
      </c>
      <c r="AS855" s="17">
        <v>0</v>
      </c>
      <c r="AT855" s="17">
        <v>0</v>
      </c>
      <c r="AU855" s="16">
        <v>100</v>
      </c>
      <c r="AV855" s="16">
        <v>100</v>
      </c>
      <c r="AW855" s="16">
        <v>0</v>
      </c>
      <c r="AX855" s="16">
        <v>0</v>
      </c>
      <c r="AY855" s="16">
        <v>0</v>
      </c>
      <c r="AZ855" s="16">
        <v>0</v>
      </c>
      <c r="BA855" s="16">
        <v>0</v>
      </c>
      <c r="BB855" s="16">
        <v>13</v>
      </c>
      <c r="BC855" s="16">
        <v>0</v>
      </c>
      <c r="BD855" s="16">
        <v>87</v>
      </c>
      <c r="BE855" s="16">
        <v>100</v>
      </c>
      <c r="BF855" s="16">
        <v>100</v>
      </c>
      <c r="BG855" s="16">
        <v>100</v>
      </c>
      <c r="BH855" s="16">
        <v>0</v>
      </c>
      <c r="BI855" s="16">
        <v>0</v>
      </c>
      <c r="BJ855" s="16">
        <v>0</v>
      </c>
      <c r="BK855" s="16">
        <v>0</v>
      </c>
      <c r="BL855" s="16">
        <v>100</v>
      </c>
      <c r="BM855" s="16">
        <v>100</v>
      </c>
      <c r="BN855" s="16">
        <v>2</v>
      </c>
      <c r="BO855" s="16" t="s">
        <v>96</v>
      </c>
      <c r="BP855" s="16" t="s">
        <v>96</v>
      </c>
      <c r="BQ855" s="16">
        <v>4</v>
      </c>
      <c r="BR855" s="14" t="s">
        <v>96</v>
      </c>
      <c r="BS855" s="14" t="s">
        <v>97</v>
      </c>
      <c r="BT855" s="14" t="s">
        <v>97</v>
      </c>
      <c r="BU855" s="14" t="s">
        <v>96</v>
      </c>
      <c r="BV855" s="14" t="s">
        <v>97</v>
      </c>
      <c r="BW855" s="16">
        <v>1</v>
      </c>
      <c r="BX855" s="16">
        <v>3</v>
      </c>
      <c r="BY855" s="16">
        <v>3</v>
      </c>
      <c r="BZ855" s="16">
        <v>15</v>
      </c>
      <c r="CA855" s="16">
        <v>25</v>
      </c>
      <c r="CB855" s="14" t="s">
        <v>98</v>
      </c>
      <c r="CC855" s="14" t="s">
        <v>96</v>
      </c>
      <c r="CD855" s="14" t="s">
        <v>96</v>
      </c>
      <c r="CE855" s="14" t="s">
        <v>96</v>
      </c>
      <c r="CF855" s="14" t="s">
        <v>96</v>
      </c>
      <c r="CG855" s="15" t="s">
        <v>96</v>
      </c>
      <c r="CH855" s="14" t="s">
        <v>96</v>
      </c>
      <c r="CI855" s="15" t="s">
        <v>97</v>
      </c>
      <c r="CJ855" s="16">
        <v>8</v>
      </c>
      <c r="CK855" s="16">
        <v>8</v>
      </c>
      <c r="CL855" s="16">
        <v>8</v>
      </c>
      <c r="CM855" s="16">
        <v>0</v>
      </c>
      <c r="CN855" s="16">
        <v>25</v>
      </c>
      <c r="CO855" s="16">
        <v>0</v>
      </c>
      <c r="ON855" s="37"/>
    </row>
    <row r="856" spans="1:404" x14ac:dyDescent="0.3">
      <c r="A856" s="13" t="s">
        <v>1003</v>
      </c>
      <c r="B856" s="13" t="s">
        <v>1156</v>
      </c>
      <c r="C856" s="13" t="s">
        <v>1201</v>
      </c>
      <c r="D856" s="13" t="s">
        <v>1202</v>
      </c>
      <c r="E856" s="14" t="s">
        <v>102</v>
      </c>
      <c r="F856" s="24">
        <v>302</v>
      </c>
      <c r="G856" s="5">
        <v>74</v>
      </c>
      <c r="H856" s="16">
        <v>3</v>
      </c>
      <c r="I856" s="16">
        <v>15</v>
      </c>
      <c r="J856" s="16">
        <v>46</v>
      </c>
      <c r="K856" s="16">
        <v>13</v>
      </c>
      <c r="L856" s="16">
        <v>0</v>
      </c>
      <c r="M856" s="16">
        <v>0</v>
      </c>
      <c r="N856" s="16">
        <v>0</v>
      </c>
      <c r="O856" s="16">
        <v>0</v>
      </c>
      <c r="P856" s="16">
        <v>0</v>
      </c>
      <c r="Q856" s="16">
        <v>135</v>
      </c>
      <c r="R856" s="16">
        <v>97</v>
      </c>
      <c r="S856" s="16">
        <v>70</v>
      </c>
      <c r="T856" s="16">
        <v>0</v>
      </c>
      <c r="U856" s="16">
        <v>0</v>
      </c>
      <c r="V856" s="16">
        <v>0</v>
      </c>
      <c r="W856" s="16">
        <v>0</v>
      </c>
      <c r="X856" s="16">
        <v>0</v>
      </c>
      <c r="Y856" s="16">
        <v>15</v>
      </c>
      <c r="Z856" s="16">
        <v>135</v>
      </c>
      <c r="AA856" s="14" t="s">
        <v>96</v>
      </c>
      <c r="AB856" s="14" t="s">
        <v>96</v>
      </c>
      <c r="AC856" s="15"/>
      <c r="AD856" s="15"/>
      <c r="AE856" s="15"/>
      <c r="AF856" s="15"/>
      <c r="AG856" s="15"/>
      <c r="AH856" s="15"/>
      <c r="AI856" s="14" t="s">
        <v>96</v>
      </c>
      <c r="AJ856" s="16"/>
      <c r="AK856" s="17">
        <v>0.50000000000000011</v>
      </c>
      <c r="AL856" s="17">
        <v>0.19999999999999998</v>
      </c>
      <c r="AM856" s="17">
        <v>0.19999999999999998</v>
      </c>
      <c r="AN856" s="17">
        <v>0</v>
      </c>
      <c r="AO856" s="17">
        <v>0</v>
      </c>
      <c r="AP856" s="17">
        <v>0</v>
      </c>
      <c r="AQ856" s="17">
        <v>9.9999999999999992E-2</v>
      </c>
      <c r="AR856" s="17">
        <v>0</v>
      </c>
      <c r="AS856" s="17">
        <v>0</v>
      </c>
      <c r="AT856" s="17">
        <v>0</v>
      </c>
      <c r="AU856" s="16">
        <v>99</v>
      </c>
      <c r="AV856" s="16">
        <v>99</v>
      </c>
      <c r="AW856" s="16">
        <v>1</v>
      </c>
      <c r="AX856" s="16">
        <v>0</v>
      </c>
      <c r="AY856" s="16">
        <v>0</v>
      </c>
      <c r="AZ856" s="16">
        <v>100</v>
      </c>
      <c r="BA856" s="16">
        <v>100</v>
      </c>
      <c r="BB856" s="16">
        <v>0</v>
      </c>
      <c r="BC856" s="16">
        <v>0</v>
      </c>
      <c r="BD856" s="16">
        <v>0</v>
      </c>
      <c r="BE856" s="16">
        <v>100</v>
      </c>
      <c r="BF856" s="16">
        <v>100</v>
      </c>
      <c r="BG856" s="16">
        <v>100</v>
      </c>
      <c r="BH856" s="16">
        <v>85</v>
      </c>
      <c r="BI856" s="16">
        <v>25</v>
      </c>
      <c r="BJ856" s="16">
        <v>0</v>
      </c>
      <c r="BK856" s="16">
        <v>25</v>
      </c>
      <c r="BL856" s="16">
        <v>75</v>
      </c>
      <c r="BM856" s="16">
        <v>100</v>
      </c>
      <c r="BN856" s="16">
        <v>2</v>
      </c>
      <c r="BO856" s="16" t="s">
        <v>96</v>
      </c>
      <c r="BP856" s="16" t="s">
        <v>96</v>
      </c>
      <c r="BQ856" s="16">
        <v>4</v>
      </c>
      <c r="BR856" s="14" t="s">
        <v>97</v>
      </c>
      <c r="BS856" s="14" t="s">
        <v>97</v>
      </c>
      <c r="BT856" s="14" t="s">
        <v>97</v>
      </c>
      <c r="BU856" s="14" t="s">
        <v>97</v>
      </c>
      <c r="BV856" s="14" t="s">
        <v>97</v>
      </c>
      <c r="BW856" s="16">
        <v>1</v>
      </c>
      <c r="BX856" s="16">
        <v>1</v>
      </c>
      <c r="BY856" s="16">
        <v>1</v>
      </c>
      <c r="BZ856" s="16">
        <v>0</v>
      </c>
      <c r="CA856" s="16">
        <v>22</v>
      </c>
      <c r="CB856" s="14" t="s">
        <v>98</v>
      </c>
      <c r="CC856" s="14" t="s">
        <v>96</v>
      </c>
      <c r="CD856" s="14" t="s">
        <v>98</v>
      </c>
      <c r="CE856" s="14" t="s">
        <v>96</v>
      </c>
      <c r="CF856" s="14" t="s">
        <v>96</v>
      </c>
      <c r="CG856" s="15" t="s">
        <v>96</v>
      </c>
      <c r="CH856" s="14" t="s">
        <v>96</v>
      </c>
      <c r="CI856" s="15" t="s">
        <v>96</v>
      </c>
      <c r="CJ856" s="16">
        <v>0</v>
      </c>
      <c r="CK856" s="16">
        <v>12</v>
      </c>
      <c r="CL856" s="16">
        <v>0</v>
      </c>
      <c r="CM856" s="16">
        <v>0</v>
      </c>
      <c r="CN856" s="16">
        <v>12</v>
      </c>
      <c r="CO856" s="16">
        <v>0</v>
      </c>
      <c r="ON856" s="37"/>
    </row>
    <row r="857" spans="1:404" x14ac:dyDescent="0.3">
      <c r="A857" s="13" t="s">
        <v>1003</v>
      </c>
      <c r="B857" s="13" t="s">
        <v>1156</v>
      </c>
      <c r="C857" s="13" t="s">
        <v>1203</v>
      </c>
      <c r="D857" s="13" t="s">
        <v>1204</v>
      </c>
      <c r="E857" s="24" t="s">
        <v>104</v>
      </c>
      <c r="F857" s="16">
        <v>291</v>
      </c>
      <c r="G857" s="5">
        <v>27</v>
      </c>
      <c r="H857" s="16">
        <v>0</v>
      </c>
      <c r="I857" s="16">
        <v>12</v>
      </c>
      <c r="J857" s="16">
        <v>1</v>
      </c>
      <c r="K857" s="16">
        <v>10</v>
      </c>
      <c r="L857" s="16">
        <v>0</v>
      </c>
      <c r="M857" s="16">
        <v>0</v>
      </c>
      <c r="N857" s="16">
        <v>4</v>
      </c>
      <c r="O857" s="16">
        <v>0</v>
      </c>
      <c r="P857" s="16">
        <v>0</v>
      </c>
      <c r="Q857" s="16">
        <v>94</v>
      </c>
      <c r="R857" s="16">
        <v>7</v>
      </c>
      <c r="S857" s="16">
        <v>148</v>
      </c>
      <c r="T857" s="16">
        <v>0</v>
      </c>
      <c r="U857" s="16">
        <v>0</v>
      </c>
      <c r="V857" s="16">
        <v>42</v>
      </c>
      <c r="W857" s="16">
        <v>0</v>
      </c>
      <c r="X857" s="16">
        <v>0</v>
      </c>
      <c r="Y857" s="16">
        <v>12</v>
      </c>
      <c r="Z857" s="16">
        <v>94</v>
      </c>
      <c r="AA857" s="14" t="s">
        <v>96</v>
      </c>
      <c r="AB857" s="14" t="s">
        <v>97</v>
      </c>
      <c r="AC857" s="15"/>
      <c r="AD857" s="15"/>
      <c r="AE857" s="19" t="s">
        <v>96</v>
      </c>
      <c r="AF857" s="15"/>
      <c r="AG857" s="15"/>
      <c r="AH857" s="15"/>
      <c r="AI857" s="15"/>
      <c r="AJ857" s="24">
        <v>150</v>
      </c>
      <c r="AK857" s="17">
        <v>0.08</v>
      </c>
      <c r="AL857" s="17">
        <v>0.8</v>
      </c>
      <c r="AM857" s="17">
        <v>0.12</v>
      </c>
      <c r="AN857" s="17">
        <v>0</v>
      </c>
      <c r="AO857" s="17">
        <v>0</v>
      </c>
      <c r="AP857" s="17">
        <v>0</v>
      </c>
      <c r="AQ857" s="17">
        <v>0</v>
      </c>
      <c r="AR857" s="17">
        <v>0</v>
      </c>
      <c r="AS857" s="17">
        <v>0</v>
      </c>
      <c r="AT857" s="17">
        <v>0</v>
      </c>
      <c r="AU857" s="16">
        <v>100</v>
      </c>
      <c r="AV857" s="16">
        <v>70</v>
      </c>
      <c r="AW857" s="16">
        <v>0</v>
      </c>
      <c r="AX857" s="16">
        <v>30</v>
      </c>
      <c r="AY857" s="16">
        <v>0</v>
      </c>
      <c r="AZ857" s="16">
        <v>0</v>
      </c>
      <c r="BA857" s="16">
        <v>0</v>
      </c>
      <c r="BB857" s="16">
        <v>30</v>
      </c>
      <c r="BC857" s="16">
        <v>0</v>
      </c>
      <c r="BD857" s="24">
        <v>70</v>
      </c>
      <c r="BE857" s="16">
        <v>100</v>
      </c>
      <c r="BF857" s="16">
        <v>70</v>
      </c>
      <c r="BG857" s="16">
        <v>100</v>
      </c>
      <c r="BH857" s="16">
        <v>100</v>
      </c>
      <c r="BI857" s="16">
        <v>0</v>
      </c>
      <c r="BJ857" s="16">
        <v>0</v>
      </c>
      <c r="BK857" s="16">
        <v>0</v>
      </c>
      <c r="BL857" s="16">
        <v>100</v>
      </c>
      <c r="BM857" s="16">
        <v>100</v>
      </c>
      <c r="BN857" s="16">
        <v>1</v>
      </c>
      <c r="BO857" s="16" t="s">
        <v>97</v>
      </c>
      <c r="BP857" s="16" t="s">
        <v>96</v>
      </c>
      <c r="BQ857" s="16">
        <v>4</v>
      </c>
      <c r="BR857" s="14" t="s">
        <v>97</v>
      </c>
      <c r="BS857" s="14" t="s">
        <v>97</v>
      </c>
      <c r="BT857" s="14" t="s">
        <v>97</v>
      </c>
      <c r="BU857" s="14" t="s">
        <v>97</v>
      </c>
      <c r="BV857" s="14" t="s">
        <v>97</v>
      </c>
      <c r="BW857" s="16">
        <v>0</v>
      </c>
      <c r="BX857" s="16">
        <v>0</v>
      </c>
      <c r="BY857" s="16">
        <v>0</v>
      </c>
      <c r="BZ857" s="16">
        <v>0</v>
      </c>
      <c r="CA857" s="16">
        <v>0</v>
      </c>
      <c r="CB857" s="14" t="s">
        <v>98</v>
      </c>
      <c r="CC857" s="14" t="s">
        <v>98</v>
      </c>
      <c r="CD857" s="14" t="s">
        <v>98</v>
      </c>
      <c r="CE857" s="14" t="s">
        <v>98</v>
      </c>
      <c r="CF857" s="14" t="s">
        <v>98</v>
      </c>
      <c r="CG857" s="14" t="s">
        <v>97</v>
      </c>
      <c r="CH857" s="14" t="s">
        <v>97</v>
      </c>
      <c r="CI857" s="14" t="s">
        <v>97</v>
      </c>
      <c r="CJ857" s="16">
        <v>7</v>
      </c>
      <c r="CK857" s="16">
        <v>21</v>
      </c>
      <c r="CL857" s="16">
        <v>23</v>
      </c>
      <c r="CM857" s="16">
        <v>0</v>
      </c>
      <c r="CN857" s="16">
        <v>22</v>
      </c>
      <c r="CO857" s="16">
        <v>0</v>
      </c>
      <c r="ON857" s="37"/>
    </row>
    <row r="858" spans="1:404" x14ac:dyDescent="0.3">
      <c r="A858" s="13" t="s">
        <v>1003</v>
      </c>
      <c r="B858" s="13" t="s">
        <v>1156</v>
      </c>
      <c r="C858" s="13" t="s">
        <v>1205</v>
      </c>
      <c r="D858" s="13" t="s">
        <v>146</v>
      </c>
      <c r="E858" s="14" t="s">
        <v>95</v>
      </c>
      <c r="F858" s="16">
        <v>363</v>
      </c>
      <c r="G858" s="5">
        <v>37</v>
      </c>
      <c r="H858" s="16">
        <v>0</v>
      </c>
      <c r="I858" s="16">
        <v>0</v>
      </c>
      <c r="J858" s="16">
        <v>22</v>
      </c>
      <c r="K858" s="16">
        <v>15</v>
      </c>
      <c r="L858" s="16">
        <v>0</v>
      </c>
      <c r="M858" s="16">
        <v>0</v>
      </c>
      <c r="N858" s="16">
        <v>0</v>
      </c>
      <c r="O858" s="16">
        <v>0</v>
      </c>
      <c r="P858" s="16">
        <v>0</v>
      </c>
      <c r="Q858" s="16">
        <v>0</v>
      </c>
      <c r="R858" s="16">
        <v>265</v>
      </c>
      <c r="S858" s="16">
        <v>98</v>
      </c>
      <c r="T858" s="16">
        <v>0</v>
      </c>
      <c r="U858" s="16">
        <v>0</v>
      </c>
      <c r="V858" s="16">
        <v>0</v>
      </c>
      <c r="W858" s="16">
        <v>0</v>
      </c>
      <c r="X858" s="16">
        <v>0</v>
      </c>
      <c r="Y858" s="16">
        <v>0</v>
      </c>
      <c r="Z858" s="14">
        <v>0</v>
      </c>
      <c r="AA858" s="14" t="s">
        <v>96</v>
      </c>
      <c r="AB858" s="14" t="s">
        <v>96</v>
      </c>
      <c r="AC858" s="15"/>
      <c r="AD858" s="15"/>
      <c r="AE858" s="15"/>
      <c r="AF858" s="15"/>
      <c r="AG858" s="15"/>
      <c r="AH858" s="15"/>
      <c r="AI858" s="14" t="s">
        <v>96</v>
      </c>
      <c r="AJ858" s="16"/>
      <c r="AK858" s="17">
        <v>0.9</v>
      </c>
      <c r="AL858" s="17">
        <v>0</v>
      </c>
      <c r="AM858" s="17">
        <v>0.04</v>
      </c>
      <c r="AN858" s="17">
        <v>0</v>
      </c>
      <c r="AO858" s="17">
        <v>0.05</v>
      </c>
      <c r="AP858" s="17">
        <v>0</v>
      </c>
      <c r="AQ858" s="17">
        <v>0.01</v>
      </c>
      <c r="AR858" s="17">
        <v>0</v>
      </c>
      <c r="AS858" s="17">
        <v>0</v>
      </c>
      <c r="AT858" s="17">
        <v>0</v>
      </c>
      <c r="AU858" s="16">
        <v>90</v>
      </c>
      <c r="AV858" s="16">
        <v>90</v>
      </c>
      <c r="AW858" s="16">
        <v>10</v>
      </c>
      <c r="AX858" s="16">
        <v>0</v>
      </c>
      <c r="AY858" s="16">
        <v>0</v>
      </c>
      <c r="AZ858" s="16">
        <v>90</v>
      </c>
      <c r="BA858" s="16">
        <v>85</v>
      </c>
      <c r="BB858" s="24">
        <v>5</v>
      </c>
      <c r="BC858" s="16">
        <v>0</v>
      </c>
      <c r="BD858" s="24">
        <v>10</v>
      </c>
      <c r="BE858" s="16">
        <v>90</v>
      </c>
      <c r="BF858" s="16">
        <v>90</v>
      </c>
      <c r="BG858" s="16">
        <v>90</v>
      </c>
      <c r="BH858" s="16">
        <v>90</v>
      </c>
      <c r="BI858" s="16">
        <v>90</v>
      </c>
      <c r="BJ858" s="16">
        <v>0</v>
      </c>
      <c r="BK858" s="16">
        <v>20</v>
      </c>
      <c r="BL858" s="16">
        <v>80</v>
      </c>
      <c r="BM858" s="16">
        <v>90</v>
      </c>
      <c r="BN858" s="16">
        <v>2</v>
      </c>
      <c r="BO858" s="16" t="s">
        <v>96</v>
      </c>
      <c r="BP858" s="16" t="s">
        <v>96</v>
      </c>
      <c r="BQ858" s="16">
        <v>2</v>
      </c>
      <c r="BR858" s="14" t="s">
        <v>96</v>
      </c>
      <c r="BS858" s="14" t="s">
        <v>97</v>
      </c>
      <c r="BT858" s="14" t="s">
        <v>97</v>
      </c>
      <c r="BU858" s="14" t="s">
        <v>96</v>
      </c>
      <c r="BV858" s="14" t="s">
        <v>96</v>
      </c>
      <c r="BW858" s="16">
        <v>1</v>
      </c>
      <c r="BX858" s="16">
        <v>1</v>
      </c>
      <c r="BY858" s="16">
        <v>4</v>
      </c>
      <c r="BZ858" s="16">
        <v>0</v>
      </c>
      <c r="CA858" s="16">
        <v>1</v>
      </c>
      <c r="CB858" s="14" t="s">
        <v>98</v>
      </c>
      <c r="CC858" s="14" t="s">
        <v>98</v>
      </c>
      <c r="CD858" s="14" t="s">
        <v>96</v>
      </c>
      <c r="CE858" s="14" t="s">
        <v>96</v>
      </c>
      <c r="CF858" s="14" t="s">
        <v>98</v>
      </c>
      <c r="CG858" s="15" t="s">
        <v>96</v>
      </c>
      <c r="CH858" s="14" t="s">
        <v>96</v>
      </c>
      <c r="CI858" s="15" t="s">
        <v>96</v>
      </c>
      <c r="CJ858" s="16">
        <v>4</v>
      </c>
      <c r="CK858" s="16">
        <v>8</v>
      </c>
      <c r="CL858" s="16">
        <v>25</v>
      </c>
      <c r="CM858" s="16">
        <v>0</v>
      </c>
      <c r="CN858" s="16">
        <v>14</v>
      </c>
      <c r="CO858" s="16">
        <v>0</v>
      </c>
      <c r="ON858" s="37"/>
    </row>
    <row r="859" spans="1:404" x14ac:dyDescent="0.3">
      <c r="A859" s="13" t="s">
        <v>1003</v>
      </c>
      <c r="B859" s="13" t="s">
        <v>1156</v>
      </c>
      <c r="C859" s="13" t="s">
        <v>1205</v>
      </c>
      <c r="D859" s="13" t="s">
        <v>147</v>
      </c>
      <c r="E859" s="14" t="s">
        <v>95</v>
      </c>
      <c r="F859" s="24">
        <v>795</v>
      </c>
      <c r="G859" s="5">
        <v>94</v>
      </c>
      <c r="H859" s="16">
        <v>0</v>
      </c>
      <c r="I859" s="16">
        <v>0</v>
      </c>
      <c r="J859" s="16">
        <v>26</v>
      </c>
      <c r="K859" s="16">
        <v>65</v>
      </c>
      <c r="L859" s="16">
        <v>0</v>
      </c>
      <c r="M859" s="16">
        <v>3</v>
      </c>
      <c r="N859" s="16">
        <v>0</v>
      </c>
      <c r="O859" s="16">
        <v>0</v>
      </c>
      <c r="P859" s="16">
        <v>0</v>
      </c>
      <c r="Q859" s="16">
        <v>0</v>
      </c>
      <c r="R859" s="16">
        <v>289</v>
      </c>
      <c r="S859" s="16">
        <v>495</v>
      </c>
      <c r="T859" s="16">
        <v>0</v>
      </c>
      <c r="U859" s="16">
        <v>11</v>
      </c>
      <c r="V859" s="16">
        <v>0</v>
      </c>
      <c r="W859" s="16">
        <v>0</v>
      </c>
      <c r="X859" s="16">
        <v>0</v>
      </c>
      <c r="Y859" s="16">
        <v>0</v>
      </c>
      <c r="Z859" s="14">
        <v>0</v>
      </c>
      <c r="AA859" s="14" t="s">
        <v>96</v>
      </c>
      <c r="AB859" s="14" t="s">
        <v>97</v>
      </c>
      <c r="AC859" s="15"/>
      <c r="AD859" s="15"/>
      <c r="AE859" s="15"/>
      <c r="AF859" s="15"/>
      <c r="AG859" s="15"/>
      <c r="AH859" s="15"/>
      <c r="AI859" s="14" t="s">
        <v>96</v>
      </c>
      <c r="AJ859" s="16"/>
      <c r="AK859" s="17">
        <v>0.25</v>
      </c>
      <c r="AL859" s="17">
        <v>0</v>
      </c>
      <c r="AM859" s="17">
        <v>0</v>
      </c>
      <c r="AN859" s="17">
        <v>0.75</v>
      </c>
      <c r="AO859" s="17">
        <v>0</v>
      </c>
      <c r="AP859" s="17">
        <v>0</v>
      </c>
      <c r="AQ859" s="17">
        <v>0</v>
      </c>
      <c r="AR859" s="17">
        <v>0</v>
      </c>
      <c r="AS859" s="17">
        <v>0</v>
      </c>
      <c r="AT859" s="17">
        <v>0</v>
      </c>
      <c r="AU859" s="16">
        <v>25</v>
      </c>
      <c r="AV859" s="16">
        <v>25</v>
      </c>
      <c r="AW859" s="16">
        <v>1</v>
      </c>
      <c r="AX859" s="16">
        <v>74</v>
      </c>
      <c r="AY859" s="16">
        <v>0</v>
      </c>
      <c r="AZ859" s="16">
        <v>25</v>
      </c>
      <c r="BA859" s="16">
        <v>15</v>
      </c>
      <c r="BB859" s="24">
        <v>5</v>
      </c>
      <c r="BC859" s="16">
        <v>0</v>
      </c>
      <c r="BD859" s="24">
        <v>80</v>
      </c>
      <c r="BE859" s="16">
        <v>25</v>
      </c>
      <c r="BF859" s="16">
        <v>25</v>
      </c>
      <c r="BG859" s="16">
        <v>25</v>
      </c>
      <c r="BH859" s="16">
        <v>25</v>
      </c>
      <c r="BI859" s="16">
        <v>25</v>
      </c>
      <c r="BJ859" s="16">
        <v>0</v>
      </c>
      <c r="BK859" s="16">
        <v>10</v>
      </c>
      <c r="BL859" s="16">
        <v>90</v>
      </c>
      <c r="BM859" s="16">
        <v>25</v>
      </c>
      <c r="BN859" s="16">
        <v>2</v>
      </c>
      <c r="BO859" s="16" t="s">
        <v>96</v>
      </c>
      <c r="BP859" s="16" t="s">
        <v>96</v>
      </c>
      <c r="BQ859" s="16">
        <v>2</v>
      </c>
      <c r="BR859" s="14" t="s">
        <v>96</v>
      </c>
      <c r="BS859" s="14" t="s">
        <v>97</v>
      </c>
      <c r="BT859" s="14" t="s">
        <v>97</v>
      </c>
      <c r="BU859" s="14" t="s">
        <v>96</v>
      </c>
      <c r="BV859" s="14" t="s">
        <v>96</v>
      </c>
      <c r="BW859" s="16">
        <v>1</v>
      </c>
      <c r="BX859" s="16">
        <v>1</v>
      </c>
      <c r="BY859" s="16">
        <v>4</v>
      </c>
      <c r="BZ859" s="16">
        <v>0</v>
      </c>
      <c r="CA859" s="16">
        <v>1</v>
      </c>
      <c r="CB859" s="14" t="s">
        <v>98</v>
      </c>
      <c r="CC859" s="14" t="s">
        <v>98</v>
      </c>
      <c r="CD859" s="14" t="s">
        <v>96</v>
      </c>
      <c r="CE859" s="14" t="s">
        <v>96</v>
      </c>
      <c r="CF859" s="14" t="s">
        <v>98</v>
      </c>
      <c r="CG859" s="15" t="s">
        <v>96</v>
      </c>
      <c r="CH859" s="14" t="s">
        <v>96</v>
      </c>
      <c r="CI859" s="15" t="s">
        <v>96</v>
      </c>
      <c r="CJ859" s="16">
        <v>4</v>
      </c>
      <c r="CK859" s="16">
        <v>8</v>
      </c>
      <c r="CL859" s="16">
        <v>25</v>
      </c>
      <c r="CM859" s="16">
        <v>0</v>
      </c>
      <c r="CN859" s="16">
        <v>14</v>
      </c>
      <c r="CO859" s="16">
        <v>0</v>
      </c>
      <c r="ON859" s="37"/>
    </row>
    <row r="860" spans="1:404" x14ac:dyDescent="0.3">
      <c r="A860" s="13" t="s">
        <v>1003</v>
      </c>
      <c r="B860" s="13" t="s">
        <v>1156</v>
      </c>
      <c r="C860" s="13" t="s">
        <v>1206</v>
      </c>
      <c r="D860" s="13" t="s">
        <v>1207</v>
      </c>
      <c r="E860" s="14" t="s">
        <v>95</v>
      </c>
      <c r="F860" s="16">
        <v>442</v>
      </c>
      <c r="G860" s="5">
        <v>74</v>
      </c>
      <c r="H860" s="16">
        <v>6</v>
      </c>
      <c r="I860" s="16">
        <v>60</v>
      </c>
      <c r="J860" s="16">
        <v>2</v>
      </c>
      <c r="K860" s="16">
        <v>0</v>
      </c>
      <c r="L860" s="16">
        <v>0</v>
      </c>
      <c r="M860" s="16">
        <v>12</v>
      </c>
      <c r="N860" s="16">
        <v>0</v>
      </c>
      <c r="O860" s="16">
        <v>0</v>
      </c>
      <c r="P860" s="16">
        <v>0</v>
      </c>
      <c r="Q860" s="16">
        <v>375</v>
      </c>
      <c r="R860" s="16">
        <v>7</v>
      </c>
      <c r="S860" s="16">
        <v>0</v>
      </c>
      <c r="T860" s="16">
        <v>0</v>
      </c>
      <c r="U860" s="16">
        <v>60</v>
      </c>
      <c r="V860" s="16">
        <v>0</v>
      </c>
      <c r="W860" s="16">
        <v>0</v>
      </c>
      <c r="X860" s="16">
        <v>0</v>
      </c>
      <c r="Y860" s="16">
        <v>60</v>
      </c>
      <c r="Z860" s="16">
        <v>375</v>
      </c>
      <c r="AA860" s="14" t="s">
        <v>96</v>
      </c>
      <c r="AB860" s="14" t="s">
        <v>96</v>
      </c>
      <c r="AC860" s="14" t="s">
        <v>96</v>
      </c>
      <c r="AD860" s="15"/>
      <c r="AE860" s="19" t="s">
        <v>96</v>
      </c>
      <c r="AF860" s="19" t="s">
        <v>96</v>
      </c>
      <c r="AG860" s="15"/>
      <c r="AH860" s="15"/>
      <c r="AI860" s="15"/>
      <c r="AJ860" s="16"/>
      <c r="AK860" s="17">
        <v>0.03</v>
      </c>
      <c r="AL860" s="17">
        <v>0.97</v>
      </c>
      <c r="AM860" s="17">
        <v>0</v>
      </c>
      <c r="AN860" s="17">
        <v>0</v>
      </c>
      <c r="AO860" s="17">
        <v>0</v>
      </c>
      <c r="AP860" s="17">
        <v>0</v>
      </c>
      <c r="AQ860" s="17">
        <v>0</v>
      </c>
      <c r="AR860" s="17">
        <v>0</v>
      </c>
      <c r="AS860" s="17">
        <v>0</v>
      </c>
      <c r="AT860" s="17">
        <v>0</v>
      </c>
      <c r="AU860" s="16">
        <v>100</v>
      </c>
      <c r="AV860" s="16">
        <v>88</v>
      </c>
      <c r="AW860" s="16">
        <v>0</v>
      </c>
      <c r="AX860" s="16">
        <v>12</v>
      </c>
      <c r="AY860" s="16">
        <v>0</v>
      </c>
      <c r="AZ860" s="16">
        <v>75</v>
      </c>
      <c r="BA860" s="16">
        <v>75</v>
      </c>
      <c r="BB860" s="16">
        <v>0</v>
      </c>
      <c r="BC860" s="16">
        <v>0</v>
      </c>
      <c r="BD860" s="24">
        <v>25</v>
      </c>
      <c r="BE860" s="16">
        <v>100</v>
      </c>
      <c r="BF860" s="16">
        <v>87</v>
      </c>
      <c r="BG860" s="16">
        <v>75</v>
      </c>
      <c r="BH860" s="16">
        <v>0</v>
      </c>
      <c r="BI860" s="16">
        <v>0</v>
      </c>
      <c r="BJ860" s="16">
        <v>0</v>
      </c>
      <c r="BK860" s="16">
        <v>10</v>
      </c>
      <c r="BL860" s="16">
        <v>90</v>
      </c>
      <c r="BM860" s="16">
        <v>82</v>
      </c>
      <c r="BN860" s="16">
        <v>2</v>
      </c>
      <c r="BO860" s="16" t="s">
        <v>96</v>
      </c>
      <c r="BP860" s="16" t="s">
        <v>96</v>
      </c>
      <c r="BQ860" s="16">
        <v>10</v>
      </c>
      <c r="BR860" s="14" t="s">
        <v>96</v>
      </c>
      <c r="BS860" s="14" t="s">
        <v>97</v>
      </c>
      <c r="BT860" s="14" t="s">
        <v>97</v>
      </c>
      <c r="BU860" s="14" t="s">
        <v>96</v>
      </c>
      <c r="BV860" s="14" t="s">
        <v>96</v>
      </c>
      <c r="BW860" s="16">
        <v>0</v>
      </c>
      <c r="BX860" s="16">
        <v>2</v>
      </c>
      <c r="BY860" s="16">
        <v>2</v>
      </c>
      <c r="BZ860" s="16">
        <v>2</v>
      </c>
      <c r="CA860" s="16">
        <v>10</v>
      </c>
      <c r="CB860" s="14" t="s">
        <v>96</v>
      </c>
      <c r="CC860" s="14" t="s">
        <v>96</v>
      </c>
      <c r="CD860" s="14" t="s">
        <v>98</v>
      </c>
      <c r="CE860" s="14" t="s">
        <v>98</v>
      </c>
      <c r="CF860" s="14" t="s">
        <v>96</v>
      </c>
      <c r="CG860" s="14" t="s">
        <v>97</v>
      </c>
      <c r="CH860" s="14" t="s">
        <v>97</v>
      </c>
      <c r="CI860" s="14" t="s">
        <v>97</v>
      </c>
      <c r="CJ860" s="16">
        <v>3</v>
      </c>
      <c r="CK860" s="16">
        <v>3</v>
      </c>
      <c r="CL860" s="16">
        <v>3</v>
      </c>
      <c r="CM860" s="16">
        <v>2</v>
      </c>
      <c r="CN860" s="16">
        <v>4</v>
      </c>
      <c r="CO860" s="16">
        <v>0</v>
      </c>
    </row>
    <row r="861" spans="1:404" x14ac:dyDescent="0.3">
      <c r="A861" s="13" t="s">
        <v>1003</v>
      </c>
      <c r="B861" s="13" t="s">
        <v>1156</v>
      </c>
      <c r="C861" s="13" t="s">
        <v>1208</v>
      </c>
      <c r="D861" s="13" t="s">
        <v>1209</v>
      </c>
      <c r="E861" s="14" t="s">
        <v>104</v>
      </c>
      <c r="F861" s="16">
        <v>300</v>
      </c>
      <c r="G861" s="5">
        <v>35</v>
      </c>
      <c r="H861" s="16">
        <v>0</v>
      </c>
      <c r="I861" s="16">
        <v>0</v>
      </c>
      <c r="J861" s="16">
        <v>0</v>
      </c>
      <c r="K861" s="16">
        <v>5</v>
      </c>
      <c r="L861" s="16">
        <v>0</v>
      </c>
      <c r="M861" s="16">
        <v>0</v>
      </c>
      <c r="N861" s="16">
        <v>30</v>
      </c>
      <c r="O861" s="16">
        <v>0</v>
      </c>
      <c r="P861" s="16">
        <v>0</v>
      </c>
      <c r="Q861" s="16">
        <v>0</v>
      </c>
      <c r="R861" s="16">
        <v>0</v>
      </c>
      <c r="S861" s="16">
        <v>50</v>
      </c>
      <c r="T861" s="16">
        <v>0</v>
      </c>
      <c r="U861" s="16">
        <v>0</v>
      </c>
      <c r="V861" s="16">
        <v>250</v>
      </c>
      <c r="W861" s="16">
        <v>0</v>
      </c>
      <c r="X861" s="16">
        <v>0</v>
      </c>
      <c r="Y861" s="16">
        <v>0</v>
      </c>
      <c r="Z861" s="14">
        <v>0</v>
      </c>
      <c r="AA861" s="14" t="s">
        <v>97</v>
      </c>
      <c r="AB861" s="14" t="s">
        <v>97</v>
      </c>
      <c r="AC861" s="14" t="s">
        <v>96</v>
      </c>
      <c r="AD861" s="15"/>
      <c r="AE861" s="15"/>
      <c r="AF861" s="15"/>
      <c r="AG861" s="15"/>
      <c r="AH861" s="15"/>
      <c r="AI861" s="15"/>
      <c r="AJ861" s="16">
        <v>1500</v>
      </c>
      <c r="AK861" s="17">
        <v>0</v>
      </c>
      <c r="AL861" s="17">
        <v>0</v>
      </c>
      <c r="AM861" s="17">
        <v>0</v>
      </c>
      <c r="AN861" s="17">
        <v>0</v>
      </c>
      <c r="AO861" s="17">
        <v>0</v>
      </c>
      <c r="AP861" s="17">
        <v>0</v>
      </c>
      <c r="AQ861" s="17">
        <v>1</v>
      </c>
      <c r="AR861" s="17">
        <v>0</v>
      </c>
      <c r="AS861" s="17">
        <v>0</v>
      </c>
      <c r="AT861" s="17">
        <v>0</v>
      </c>
      <c r="AU861" s="16">
        <v>0</v>
      </c>
      <c r="AV861" s="16">
        <v>0</v>
      </c>
      <c r="AW861" s="16">
        <v>0</v>
      </c>
      <c r="AX861" s="16">
        <v>100</v>
      </c>
      <c r="AY861" s="16">
        <v>0</v>
      </c>
      <c r="AZ861" s="16">
        <v>0</v>
      </c>
      <c r="BA861" s="16">
        <v>0</v>
      </c>
      <c r="BB861" s="16">
        <v>0</v>
      </c>
      <c r="BC861" s="16">
        <v>0</v>
      </c>
      <c r="BD861" s="16">
        <v>100</v>
      </c>
      <c r="BE861" s="16">
        <v>100</v>
      </c>
      <c r="BF861" s="16">
        <v>5</v>
      </c>
      <c r="BG861" s="16">
        <v>100</v>
      </c>
      <c r="BH861" s="16">
        <v>0</v>
      </c>
      <c r="BI861" s="16">
        <v>0</v>
      </c>
      <c r="BJ861" s="16">
        <v>0</v>
      </c>
      <c r="BK861" s="16">
        <v>0</v>
      </c>
      <c r="BL861" s="16">
        <v>100</v>
      </c>
      <c r="BM861" s="16">
        <v>0</v>
      </c>
      <c r="BN861" s="5" t="s">
        <v>98</v>
      </c>
      <c r="BO861" s="16" t="s">
        <v>97</v>
      </c>
      <c r="BP861" s="16" t="s">
        <v>96</v>
      </c>
      <c r="BQ861" s="16">
        <v>2</v>
      </c>
      <c r="BR861" s="14" t="s">
        <v>96</v>
      </c>
      <c r="BS861" s="14" t="s">
        <v>97</v>
      </c>
      <c r="BT861" s="14" t="s">
        <v>97</v>
      </c>
      <c r="BU861" s="14" t="s">
        <v>96</v>
      </c>
      <c r="BV861" s="14" t="s">
        <v>96</v>
      </c>
      <c r="BW861" s="16">
        <v>2</v>
      </c>
      <c r="BX861" s="16">
        <v>2</v>
      </c>
      <c r="BY861" s="16">
        <v>6</v>
      </c>
      <c r="BZ861" s="16">
        <v>0</v>
      </c>
      <c r="CA861" s="16">
        <v>35</v>
      </c>
      <c r="CB861" s="14" t="s">
        <v>96</v>
      </c>
      <c r="CC861" s="14" t="s">
        <v>96</v>
      </c>
      <c r="CD861" s="14" t="s">
        <v>96</v>
      </c>
      <c r="CE861" s="14" t="s">
        <v>96</v>
      </c>
      <c r="CF861" s="14" t="s">
        <v>96</v>
      </c>
      <c r="CG861" s="14" t="s">
        <v>97</v>
      </c>
      <c r="CH861" s="14" t="s">
        <v>97</v>
      </c>
      <c r="CI861" s="14" t="s">
        <v>97</v>
      </c>
      <c r="CJ861" s="16">
        <v>6</v>
      </c>
      <c r="CK861" s="16">
        <v>6</v>
      </c>
      <c r="CL861" s="16">
        <v>6</v>
      </c>
      <c r="CM861" s="16">
        <v>0</v>
      </c>
      <c r="CN861" s="16">
        <v>9</v>
      </c>
      <c r="CO861" s="16">
        <v>4</v>
      </c>
      <c r="ON861" s="37"/>
    </row>
    <row r="862" spans="1:404" x14ac:dyDescent="0.3">
      <c r="A862" s="13" t="s">
        <v>1003</v>
      </c>
      <c r="B862" s="13" t="s">
        <v>1156</v>
      </c>
      <c r="C862" s="13" t="s">
        <v>1210</v>
      </c>
      <c r="D862" s="13" t="s">
        <v>800</v>
      </c>
      <c r="E862" s="14" t="s">
        <v>95</v>
      </c>
      <c r="F862" s="24">
        <v>745</v>
      </c>
      <c r="G862" s="5">
        <v>52</v>
      </c>
      <c r="H862" s="16">
        <v>0</v>
      </c>
      <c r="I862" s="16">
        <v>0</v>
      </c>
      <c r="J862" s="16">
        <v>25</v>
      </c>
      <c r="K862" s="16">
        <v>26</v>
      </c>
      <c r="L862" s="16">
        <v>0</v>
      </c>
      <c r="M862" s="16">
        <v>1</v>
      </c>
      <c r="N862" s="16">
        <v>0</v>
      </c>
      <c r="O862" s="16">
        <v>0</v>
      </c>
      <c r="P862" s="16">
        <v>0</v>
      </c>
      <c r="Q862" s="16">
        <v>0</v>
      </c>
      <c r="R862" s="16">
        <v>370</v>
      </c>
      <c r="S862" s="16">
        <v>369</v>
      </c>
      <c r="T862" s="16">
        <v>0</v>
      </c>
      <c r="U862" s="16">
        <v>6</v>
      </c>
      <c r="V862" s="16">
        <v>0</v>
      </c>
      <c r="W862" s="16">
        <v>0</v>
      </c>
      <c r="X862" s="16">
        <v>0</v>
      </c>
      <c r="Y862" s="16">
        <v>0</v>
      </c>
      <c r="Z862" s="16">
        <v>0</v>
      </c>
      <c r="AA862" s="14" t="s">
        <v>96</v>
      </c>
      <c r="AB862" s="14" t="s">
        <v>96</v>
      </c>
      <c r="AC862" s="15"/>
      <c r="AD862" s="15"/>
      <c r="AE862" s="15"/>
      <c r="AF862" s="15"/>
      <c r="AG862" s="15"/>
      <c r="AH862" s="15"/>
      <c r="AI862" s="14" t="s">
        <v>96</v>
      </c>
      <c r="AJ862" s="16"/>
      <c r="AK862" s="17">
        <v>0.7</v>
      </c>
      <c r="AL862" s="17">
        <v>0.05</v>
      </c>
      <c r="AM862" s="17">
        <v>0.05</v>
      </c>
      <c r="AN862" s="17">
        <v>0.08</v>
      </c>
      <c r="AO862" s="17">
        <v>0.1</v>
      </c>
      <c r="AP862" s="17">
        <v>0.02</v>
      </c>
      <c r="AQ862" s="17">
        <v>0</v>
      </c>
      <c r="AR862" s="17">
        <v>0</v>
      </c>
      <c r="AS862" s="17">
        <v>0</v>
      </c>
      <c r="AT862" s="17">
        <v>0</v>
      </c>
      <c r="AU862" s="16">
        <v>98</v>
      </c>
      <c r="AV862" s="16">
        <v>98</v>
      </c>
      <c r="AW862" s="16">
        <v>0</v>
      </c>
      <c r="AX862" s="16">
        <v>0</v>
      </c>
      <c r="AY862" s="16">
        <v>2</v>
      </c>
      <c r="AZ862" s="16">
        <v>0</v>
      </c>
      <c r="BA862" s="16">
        <v>0</v>
      </c>
      <c r="BB862" s="16">
        <v>0</v>
      </c>
      <c r="BC862" s="16">
        <v>0</v>
      </c>
      <c r="BD862" s="16">
        <v>100</v>
      </c>
      <c r="BE862" s="16">
        <v>100</v>
      </c>
      <c r="BF862" s="16">
        <v>100</v>
      </c>
      <c r="BG862" s="16">
        <v>96</v>
      </c>
      <c r="BH862" s="16">
        <v>0</v>
      </c>
      <c r="BI862" s="16">
        <v>0</v>
      </c>
      <c r="BJ862" s="16">
        <v>0</v>
      </c>
      <c r="BK862" s="16">
        <v>2</v>
      </c>
      <c r="BL862" s="16">
        <v>98</v>
      </c>
      <c r="BM862" s="16">
        <v>100</v>
      </c>
      <c r="BN862" s="16">
        <v>2</v>
      </c>
      <c r="BO862" s="16" t="s">
        <v>96</v>
      </c>
      <c r="BP862" s="16" t="s">
        <v>96</v>
      </c>
      <c r="BQ862" s="16">
        <v>1</v>
      </c>
      <c r="BR862" s="14" t="s">
        <v>96</v>
      </c>
      <c r="BS862" s="14" t="s">
        <v>97</v>
      </c>
      <c r="BT862" s="14" t="s">
        <v>97</v>
      </c>
      <c r="BU862" s="14" t="s">
        <v>97</v>
      </c>
      <c r="BV862" s="14" t="s">
        <v>97</v>
      </c>
      <c r="BW862" s="16">
        <v>0</v>
      </c>
      <c r="BX862" s="16">
        <v>6</v>
      </c>
      <c r="BY862" s="16">
        <v>6</v>
      </c>
      <c r="BZ862" s="16">
        <v>6</v>
      </c>
      <c r="CA862" s="16">
        <v>14</v>
      </c>
      <c r="CB862" s="14" t="s">
        <v>98</v>
      </c>
      <c r="CC862" s="14" t="s">
        <v>98</v>
      </c>
      <c r="CD862" s="14" t="s">
        <v>96</v>
      </c>
      <c r="CE862" s="14" t="s">
        <v>96</v>
      </c>
      <c r="CF862" s="14" t="s">
        <v>96</v>
      </c>
      <c r="CG862" s="14" t="s">
        <v>97</v>
      </c>
      <c r="CH862" s="14" t="s">
        <v>97</v>
      </c>
      <c r="CI862" s="14" t="s">
        <v>97</v>
      </c>
      <c r="CJ862" s="16">
        <v>0</v>
      </c>
      <c r="CK862" s="16">
        <v>13</v>
      </c>
      <c r="CL862" s="16">
        <v>13</v>
      </c>
      <c r="CM862" s="16">
        <v>0</v>
      </c>
      <c r="CN862" s="16">
        <v>13</v>
      </c>
      <c r="CO862" s="16">
        <v>0</v>
      </c>
      <c r="ON862" s="37"/>
    </row>
    <row r="863" spans="1:404" x14ac:dyDescent="0.3">
      <c r="A863" s="13" t="s">
        <v>1003</v>
      </c>
      <c r="B863" s="13" t="s">
        <v>1211</v>
      </c>
      <c r="C863" s="13" t="s">
        <v>1212</v>
      </c>
      <c r="D863" s="13" t="s">
        <v>110</v>
      </c>
      <c r="E863" s="14" t="s">
        <v>95</v>
      </c>
      <c r="F863" s="16">
        <v>6022</v>
      </c>
      <c r="G863" s="5">
        <v>589</v>
      </c>
      <c r="H863" s="16">
        <v>9</v>
      </c>
      <c r="I863" s="16">
        <v>84</v>
      </c>
      <c r="J863" s="16">
        <v>122</v>
      </c>
      <c r="K863" s="16">
        <v>200</v>
      </c>
      <c r="L863" s="16">
        <v>0</v>
      </c>
      <c r="M863" s="16">
        <v>30</v>
      </c>
      <c r="N863" s="16">
        <v>150</v>
      </c>
      <c r="O863" s="16">
        <v>3</v>
      </c>
      <c r="P863" s="16">
        <v>0</v>
      </c>
      <c r="Q863" s="16">
        <v>677</v>
      </c>
      <c r="R863" s="16">
        <v>2000</v>
      </c>
      <c r="S863" s="16">
        <v>1925</v>
      </c>
      <c r="T863" s="16">
        <v>0</v>
      </c>
      <c r="U863" s="16">
        <v>200</v>
      </c>
      <c r="V863" s="16">
        <v>1200</v>
      </c>
      <c r="W863" s="16">
        <v>20</v>
      </c>
      <c r="X863" s="16">
        <v>0</v>
      </c>
      <c r="Y863" s="16">
        <v>0</v>
      </c>
      <c r="Z863" s="14">
        <v>0</v>
      </c>
      <c r="AA863" s="14" t="s">
        <v>96</v>
      </c>
      <c r="AB863" s="14" t="s">
        <v>97</v>
      </c>
      <c r="AC863" s="15"/>
      <c r="AD863" s="15"/>
      <c r="AE863" s="15"/>
      <c r="AF863" s="15"/>
      <c r="AG863" s="15"/>
      <c r="AH863" s="15"/>
      <c r="AI863" s="14" t="s">
        <v>96</v>
      </c>
      <c r="AJ863" s="16"/>
      <c r="AK863" s="17">
        <v>0.5</v>
      </c>
      <c r="AL863" s="17">
        <v>0.3</v>
      </c>
      <c r="AM863" s="17">
        <v>0.1</v>
      </c>
      <c r="AN863" s="17">
        <v>0</v>
      </c>
      <c r="AO863" s="17">
        <v>0</v>
      </c>
      <c r="AP863" s="17">
        <v>0</v>
      </c>
      <c r="AQ863" s="17">
        <v>0.1</v>
      </c>
      <c r="AR863" s="17">
        <v>0</v>
      </c>
      <c r="AS863" s="17">
        <v>0</v>
      </c>
      <c r="AT863" s="17">
        <v>0</v>
      </c>
      <c r="AU863" s="16">
        <v>25</v>
      </c>
      <c r="AV863" s="16">
        <v>25</v>
      </c>
      <c r="AW863" s="16">
        <v>70</v>
      </c>
      <c r="AX863" s="16">
        <v>0</v>
      </c>
      <c r="AY863" s="16">
        <v>5</v>
      </c>
      <c r="AZ863" s="16">
        <v>25</v>
      </c>
      <c r="BA863" s="16">
        <v>25</v>
      </c>
      <c r="BB863" s="16">
        <v>0</v>
      </c>
      <c r="BC863" s="16">
        <v>0</v>
      </c>
      <c r="BD863" s="16">
        <v>75</v>
      </c>
      <c r="BE863" s="16">
        <v>100</v>
      </c>
      <c r="BF863" s="16">
        <v>90</v>
      </c>
      <c r="BG863" s="16">
        <v>100</v>
      </c>
      <c r="BH863" s="16">
        <v>0</v>
      </c>
      <c r="BI863" s="16">
        <v>0</v>
      </c>
      <c r="BJ863" s="16">
        <v>0</v>
      </c>
      <c r="BK863" s="16">
        <v>0</v>
      </c>
      <c r="BL863" s="16">
        <v>100</v>
      </c>
      <c r="BM863" s="16">
        <v>100</v>
      </c>
      <c r="BN863" s="16">
        <v>2</v>
      </c>
      <c r="BO863" s="16" t="s">
        <v>97</v>
      </c>
      <c r="BP863" s="16" t="s">
        <v>96</v>
      </c>
      <c r="BQ863" s="16">
        <v>10</v>
      </c>
      <c r="BR863" s="14" t="s">
        <v>96</v>
      </c>
      <c r="BS863" s="14" t="s">
        <v>97</v>
      </c>
      <c r="BT863" s="14" t="s">
        <v>97</v>
      </c>
      <c r="BU863" s="14" t="s">
        <v>96</v>
      </c>
      <c r="BV863" s="14" t="s">
        <v>96</v>
      </c>
      <c r="BW863" s="16">
        <v>1</v>
      </c>
      <c r="BX863" s="16">
        <v>1</v>
      </c>
      <c r="BY863" s="16">
        <v>1</v>
      </c>
      <c r="BZ863" s="16">
        <v>1</v>
      </c>
      <c r="CA863" s="16">
        <v>0</v>
      </c>
      <c r="CB863" s="14" t="s">
        <v>98</v>
      </c>
      <c r="CC863" s="14" t="s">
        <v>98</v>
      </c>
      <c r="CD863" s="14" t="s">
        <v>98</v>
      </c>
      <c r="CE863" s="14" t="s">
        <v>98</v>
      </c>
      <c r="CF863" s="14" t="s">
        <v>98</v>
      </c>
      <c r="CG863" s="14" t="s">
        <v>96</v>
      </c>
      <c r="CH863" s="14" t="s">
        <v>96</v>
      </c>
      <c r="CI863" s="14" t="s">
        <v>97</v>
      </c>
      <c r="CJ863" s="16">
        <v>1</v>
      </c>
      <c r="CK863" s="16">
        <v>0</v>
      </c>
      <c r="CL863" s="16">
        <v>6</v>
      </c>
      <c r="CM863" s="16">
        <v>0</v>
      </c>
      <c r="CN863" s="16">
        <v>6</v>
      </c>
      <c r="CO863" s="16">
        <v>0</v>
      </c>
      <c r="ON863" s="37"/>
    </row>
    <row r="864" spans="1:404" x14ac:dyDescent="0.3">
      <c r="A864" s="13" t="s">
        <v>1003</v>
      </c>
      <c r="B864" s="13" t="s">
        <v>1211</v>
      </c>
      <c r="C864" s="13" t="s">
        <v>1213</v>
      </c>
      <c r="D864" s="13" t="s">
        <v>1214</v>
      </c>
      <c r="E864" s="24" t="s">
        <v>104</v>
      </c>
      <c r="F864" s="16">
        <v>220</v>
      </c>
      <c r="G864" s="5">
        <v>15</v>
      </c>
      <c r="H864" s="16">
        <v>3</v>
      </c>
      <c r="I864" s="16">
        <v>15</v>
      </c>
      <c r="J864" s="16">
        <v>0</v>
      </c>
      <c r="K864" s="16">
        <v>0</v>
      </c>
      <c r="L864" s="16">
        <v>0</v>
      </c>
      <c r="M864" s="16">
        <v>0</v>
      </c>
      <c r="N864" s="16">
        <v>0</v>
      </c>
      <c r="O864" s="16">
        <v>0</v>
      </c>
      <c r="P864" s="16">
        <v>0</v>
      </c>
      <c r="Q864" s="16">
        <v>220</v>
      </c>
      <c r="R864" s="16">
        <v>0</v>
      </c>
      <c r="S864" s="16">
        <v>0</v>
      </c>
      <c r="T864" s="16">
        <v>0</v>
      </c>
      <c r="U864" s="16">
        <v>0</v>
      </c>
      <c r="V864" s="16">
        <v>0</v>
      </c>
      <c r="W864" s="16">
        <v>0</v>
      </c>
      <c r="X864" s="16">
        <v>0</v>
      </c>
      <c r="Y864" s="16">
        <v>0</v>
      </c>
      <c r="Z864" s="16">
        <v>220</v>
      </c>
      <c r="AA864" s="14" t="s">
        <v>96</v>
      </c>
      <c r="AB864" s="14" t="s">
        <v>96</v>
      </c>
      <c r="AC864" s="15"/>
      <c r="AD864" s="15"/>
      <c r="AE864" s="19" t="s">
        <v>96</v>
      </c>
      <c r="AF864" s="15"/>
      <c r="AG864" s="15"/>
      <c r="AH864" s="15"/>
      <c r="AI864" s="15"/>
      <c r="AJ864" s="16">
        <v>300</v>
      </c>
      <c r="AK864" s="17">
        <v>0</v>
      </c>
      <c r="AL864" s="17">
        <v>1</v>
      </c>
      <c r="AM864" s="17">
        <v>0</v>
      </c>
      <c r="AN864" s="17">
        <v>0</v>
      </c>
      <c r="AO864" s="17">
        <v>0</v>
      </c>
      <c r="AP864" s="17">
        <v>0</v>
      </c>
      <c r="AQ864" s="17">
        <v>0</v>
      </c>
      <c r="AR864" s="17">
        <v>0</v>
      </c>
      <c r="AS864" s="17">
        <v>0</v>
      </c>
      <c r="AT864" s="17">
        <v>0</v>
      </c>
      <c r="AU864" s="16">
        <v>100</v>
      </c>
      <c r="AV864" s="16">
        <v>100</v>
      </c>
      <c r="AW864" s="16">
        <v>0</v>
      </c>
      <c r="AX864" s="16">
        <v>0</v>
      </c>
      <c r="AY864" s="16">
        <v>0</v>
      </c>
      <c r="AZ864" s="16">
        <v>0</v>
      </c>
      <c r="BA864" s="16">
        <v>0</v>
      </c>
      <c r="BB864" s="16">
        <v>100</v>
      </c>
      <c r="BC864" s="16">
        <v>0</v>
      </c>
      <c r="BD864" s="16">
        <v>0</v>
      </c>
      <c r="BE864" s="16">
        <v>100</v>
      </c>
      <c r="BF864" s="16">
        <v>100</v>
      </c>
      <c r="BG864" s="16">
        <v>100</v>
      </c>
      <c r="BH864" s="16">
        <v>0</v>
      </c>
      <c r="BI864" s="16">
        <v>0</v>
      </c>
      <c r="BJ864" s="16">
        <v>0</v>
      </c>
      <c r="BK864" s="16">
        <v>0</v>
      </c>
      <c r="BL864" s="16">
        <v>100</v>
      </c>
      <c r="BM864" s="16">
        <v>0</v>
      </c>
      <c r="BN864" s="5" t="s">
        <v>98</v>
      </c>
      <c r="BO864" s="16" t="s">
        <v>97</v>
      </c>
      <c r="BP864" s="16" t="s">
        <v>96</v>
      </c>
      <c r="BQ864" s="16">
        <v>2</v>
      </c>
      <c r="BR864" s="14" t="s">
        <v>96</v>
      </c>
      <c r="BS864" s="14" t="s">
        <v>97</v>
      </c>
      <c r="BT864" s="14" t="s">
        <v>97</v>
      </c>
      <c r="BU864" s="14" t="s">
        <v>97</v>
      </c>
      <c r="BV864" s="14" t="s">
        <v>97</v>
      </c>
      <c r="BW864" s="16">
        <v>1</v>
      </c>
      <c r="BX864" s="16">
        <v>1</v>
      </c>
      <c r="BY864" s="16">
        <v>1</v>
      </c>
      <c r="BZ864" s="16">
        <v>0</v>
      </c>
      <c r="CA864" s="16">
        <v>5</v>
      </c>
      <c r="CB864" s="14" t="s">
        <v>98</v>
      </c>
      <c r="CC864" s="14" t="s">
        <v>96</v>
      </c>
      <c r="CD864" s="14" t="s">
        <v>98</v>
      </c>
      <c r="CE864" s="14" t="s">
        <v>96</v>
      </c>
      <c r="CF864" s="14" t="s">
        <v>96</v>
      </c>
      <c r="CG864" s="15" t="s">
        <v>96</v>
      </c>
      <c r="CH864" s="14" t="s">
        <v>96</v>
      </c>
      <c r="CI864" s="15" t="s">
        <v>97</v>
      </c>
      <c r="CJ864" s="16">
        <v>5</v>
      </c>
      <c r="CK864" s="16">
        <v>5</v>
      </c>
      <c r="CL864" s="16">
        <v>5</v>
      </c>
      <c r="CM864" s="16">
        <v>1</v>
      </c>
      <c r="CN864" s="16">
        <v>1</v>
      </c>
      <c r="CO864" s="16">
        <v>0</v>
      </c>
      <c r="CR864" s="37"/>
      <c r="ON864" s="37"/>
    </row>
    <row r="865" spans="1:404" x14ac:dyDescent="0.3">
      <c r="A865" s="13" t="s">
        <v>1003</v>
      </c>
      <c r="B865" s="13" t="s">
        <v>1211</v>
      </c>
      <c r="C865" s="13" t="s">
        <v>1215</v>
      </c>
      <c r="D865" s="13" t="s">
        <v>1216</v>
      </c>
      <c r="E865" s="14" t="s">
        <v>95</v>
      </c>
      <c r="F865" s="16">
        <v>800</v>
      </c>
      <c r="G865" s="5">
        <v>59</v>
      </c>
      <c r="H865" s="16">
        <v>2</v>
      </c>
      <c r="I865" s="16">
        <v>16</v>
      </c>
      <c r="J865" s="16">
        <v>42</v>
      </c>
      <c r="K865" s="16">
        <v>0</v>
      </c>
      <c r="L865" s="16">
        <v>0</v>
      </c>
      <c r="M865" s="16">
        <v>0</v>
      </c>
      <c r="N865" s="16">
        <v>1</v>
      </c>
      <c r="O865" s="16">
        <v>0</v>
      </c>
      <c r="P865" s="16">
        <v>0</v>
      </c>
      <c r="Q865" s="16">
        <v>170</v>
      </c>
      <c r="R865" s="16">
        <v>580</v>
      </c>
      <c r="S865" s="16">
        <v>0</v>
      </c>
      <c r="T865" s="16">
        <v>0</v>
      </c>
      <c r="U865" s="16">
        <v>0</v>
      </c>
      <c r="V865" s="16">
        <v>50</v>
      </c>
      <c r="W865" s="16">
        <v>0</v>
      </c>
      <c r="X865" s="16">
        <v>0</v>
      </c>
      <c r="Y865" s="16">
        <v>56</v>
      </c>
      <c r="Z865" s="16">
        <v>750</v>
      </c>
      <c r="AA865" s="14" t="s">
        <v>96</v>
      </c>
      <c r="AB865" s="14" t="s">
        <v>97</v>
      </c>
      <c r="AC865" s="14" t="s">
        <v>96</v>
      </c>
      <c r="AD865" s="14" t="s">
        <v>96</v>
      </c>
      <c r="AE865" s="15"/>
      <c r="AF865" s="15"/>
      <c r="AG865" s="15"/>
      <c r="AH865" s="15"/>
      <c r="AI865" s="15"/>
      <c r="AJ865" s="16"/>
      <c r="AK865" s="17">
        <v>0</v>
      </c>
      <c r="AL865" s="17">
        <v>1</v>
      </c>
      <c r="AM865" s="17">
        <v>0</v>
      </c>
      <c r="AN865" s="17">
        <v>0</v>
      </c>
      <c r="AO865" s="17">
        <v>0</v>
      </c>
      <c r="AP865" s="17">
        <v>0</v>
      </c>
      <c r="AQ865" s="17">
        <v>0</v>
      </c>
      <c r="AR865" s="17">
        <v>0</v>
      </c>
      <c r="AS865" s="17">
        <v>0</v>
      </c>
      <c r="AT865" s="17">
        <v>0</v>
      </c>
      <c r="AU865" s="16">
        <v>70</v>
      </c>
      <c r="AV865" s="16">
        <v>70</v>
      </c>
      <c r="AW865" s="16">
        <v>0</v>
      </c>
      <c r="AX865" s="16">
        <v>30</v>
      </c>
      <c r="AY865" s="16">
        <v>0</v>
      </c>
      <c r="AZ865" s="16">
        <v>70</v>
      </c>
      <c r="BA865" s="16">
        <v>70</v>
      </c>
      <c r="BB865" s="16">
        <v>0</v>
      </c>
      <c r="BC865" s="16">
        <v>0</v>
      </c>
      <c r="BD865" s="24">
        <v>30</v>
      </c>
      <c r="BE865" s="16">
        <v>100</v>
      </c>
      <c r="BF865" s="16">
        <v>80</v>
      </c>
      <c r="BG865" s="16">
        <v>0</v>
      </c>
      <c r="BH865" s="16">
        <v>0</v>
      </c>
      <c r="BI865" s="16">
        <v>0</v>
      </c>
      <c r="BJ865" s="16">
        <v>0</v>
      </c>
      <c r="BK865" s="16">
        <v>0</v>
      </c>
      <c r="BL865" s="16">
        <v>100</v>
      </c>
      <c r="BM865" s="16">
        <v>0</v>
      </c>
      <c r="BN865" s="5" t="s">
        <v>98</v>
      </c>
      <c r="BO865" s="16" t="s">
        <v>97</v>
      </c>
      <c r="BP865" s="16" t="s">
        <v>96</v>
      </c>
      <c r="BQ865" s="16">
        <v>5</v>
      </c>
      <c r="BR865" s="14" t="s">
        <v>97</v>
      </c>
      <c r="BS865" s="14" t="s">
        <v>97</v>
      </c>
      <c r="BT865" s="14" t="s">
        <v>97</v>
      </c>
      <c r="BU865" s="14" t="s">
        <v>97</v>
      </c>
      <c r="BV865" s="14" t="s">
        <v>97</v>
      </c>
      <c r="BW865" s="16">
        <v>0.5</v>
      </c>
      <c r="BX865" s="16">
        <v>1</v>
      </c>
      <c r="BY865" s="16">
        <v>1</v>
      </c>
      <c r="BZ865" s="16">
        <v>1</v>
      </c>
      <c r="CA865" s="16">
        <v>1</v>
      </c>
      <c r="CB865" s="14" t="s">
        <v>98</v>
      </c>
      <c r="CC865" s="14" t="s">
        <v>96</v>
      </c>
      <c r="CD865" s="14" t="s">
        <v>98</v>
      </c>
      <c r="CE865" s="14" t="s">
        <v>98</v>
      </c>
      <c r="CF865" s="14" t="s">
        <v>98</v>
      </c>
      <c r="CG865" s="14" t="s">
        <v>97</v>
      </c>
      <c r="CH865" s="14" t="s">
        <v>97</v>
      </c>
      <c r="CI865" s="14" t="s">
        <v>97</v>
      </c>
      <c r="CJ865" s="16">
        <v>1</v>
      </c>
      <c r="CK865" s="16">
        <v>1</v>
      </c>
      <c r="CL865" s="16">
        <v>1</v>
      </c>
      <c r="CM865" s="16">
        <v>1</v>
      </c>
      <c r="CN865" s="16">
        <v>1</v>
      </c>
      <c r="CO865" s="16">
        <v>1</v>
      </c>
    </row>
    <row r="866" spans="1:404" x14ac:dyDescent="0.3">
      <c r="A866" s="13" t="s">
        <v>1003</v>
      </c>
      <c r="B866" s="13" t="s">
        <v>1211</v>
      </c>
      <c r="C866" s="13" t="s">
        <v>1217</v>
      </c>
      <c r="D866" s="13" t="s">
        <v>110</v>
      </c>
      <c r="E866" s="14" t="s">
        <v>104</v>
      </c>
      <c r="F866" s="16">
        <v>73</v>
      </c>
      <c r="G866" s="5">
        <v>17</v>
      </c>
      <c r="H866" s="16">
        <v>0</v>
      </c>
      <c r="I866" s="16">
        <v>0</v>
      </c>
      <c r="J866" s="16">
        <v>0</v>
      </c>
      <c r="K866" s="16">
        <v>0</v>
      </c>
      <c r="L866" s="16">
        <v>0</v>
      </c>
      <c r="M866" s="16">
        <v>0</v>
      </c>
      <c r="N866" s="16">
        <v>17</v>
      </c>
      <c r="O866" s="16">
        <v>0</v>
      </c>
      <c r="P866" s="16">
        <v>0</v>
      </c>
      <c r="Q866" s="16">
        <v>0</v>
      </c>
      <c r="R866" s="16">
        <v>0</v>
      </c>
      <c r="S866" s="16">
        <v>0</v>
      </c>
      <c r="T866" s="16">
        <v>0</v>
      </c>
      <c r="U866" s="16">
        <v>0</v>
      </c>
      <c r="V866" s="16">
        <v>73</v>
      </c>
      <c r="W866" s="16">
        <v>0</v>
      </c>
      <c r="X866" s="16">
        <v>0</v>
      </c>
      <c r="Y866" s="16">
        <v>0</v>
      </c>
      <c r="Z866" s="14">
        <v>0</v>
      </c>
      <c r="AA866" s="14" t="s">
        <v>97</v>
      </c>
      <c r="AB866" s="14" t="s">
        <v>97</v>
      </c>
      <c r="AC866" s="14" t="s">
        <v>96</v>
      </c>
      <c r="AD866" s="15"/>
      <c r="AE866" s="15"/>
      <c r="AF866" s="15"/>
      <c r="AG866" s="15"/>
      <c r="AH866" s="15"/>
      <c r="AI866" s="15"/>
      <c r="AJ866" s="16">
        <v>700</v>
      </c>
      <c r="AK866" s="17">
        <v>0</v>
      </c>
      <c r="AL866" s="17">
        <v>0</v>
      </c>
      <c r="AM866" s="17">
        <v>1</v>
      </c>
      <c r="AN866" s="17">
        <v>0</v>
      </c>
      <c r="AO866" s="17">
        <v>0</v>
      </c>
      <c r="AP866" s="17">
        <v>0</v>
      </c>
      <c r="AQ866" s="17">
        <v>0</v>
      </c>
      <c r="AR866" s="17">
        <v>0</v>
      </c>
      <c r="AS866" s="17">
        <v>0</v>
      </c>
      <c r="AT866" s="17">
        <v>0</v>
      </c>
      <c r="AU866" s="16">
        <v>0</v>
      </c>
      <c r="AV866" s="16">
        <v>0</v>
      </c>
      <c r="AW866" s="24">
        <v>100</v>
      </c>
      <c r="AX866" s="16">
        <v>0</v>
      </c>
      <c r="AY866" s="16">
        <v>0</v>
      </c>
      <c r="AZ866" s="16">
        <v>0</v>
      </c>
      <c r="BA866" s="16">
        <v>0</v>
      </c>
      <c r="BB866" s="16">
        <v>0</v>
      </c>
      <c r="BC866" s="16">
        <v>0</v>
      </c>
      <c r="BD866" s="24">
        <v>100</v>
      </c>
      <c r="BE866" s="16">
        <v>0</v>
      </c>
      <c r="BF866" s="16">
        <v>0</v>
      </c>
      <c r="BG866" s="16">
        <v>0</v>
      </c>
      <c r="BH866" s="16">
        <v>0</v>
      </c>
      <c r="BI866" s="16">
        <v>0</v>
      </c>
      <c r="BJ866" s="16">
        <v>0</v>
      </c>
      <c r="BK866" s="16">
        <v>0</v>
      </c>
      <c r="BL866" s="16">
        <v>100</v>
      </c>
      <c r="BM866" s="16">
        <v>0</v>
      </c>
      <c r="BN866" s="5" t="s">
        <v>98</v>
      </c>
      <c r="BO866" s="16" t="s">
        <v>97</v>
      </c>
      <c r="BP866" s="16" t="s">
        <v>96</v>
      </c>
      <c r="BQ866" s="16">
        <v>12</v>
      </c>
      <c r="BR866" s="14" t="s">
        <v>96</v>
      </c>
      <c r="BS866" s="14" t="s">
        <v>97</v>
      </c>
      <c r="BT866" s="14" t="s">
        <v>97</v>
      </c>
      <c r="BU866" s="14" t="s">
        <v>96</v>
      </c>
      <c r="BV866" s="14" t="s">
        <v>96</v>
      </c>
      <c r="BW866" s="16">
        <v>1</v>
      </c>
      <c r="BX866" s="16">
        <v>1</v>
      </c>
      <c r="BY866" s="16">
        <v>9</v>
      </c>
      <c r="BZ866" s="16">
        <v>9</v>
      </c>
      <c r="CA866" s="16">
        <v>9</v>
      </c>
      <c r="CB866" s="14" t="s">
        <v>97</v>
      </c>
      <c r="CC866" s="14" t="s">
        <v>97</v>
      </c>
      <c r="CD866" s="14" t="s">
        <v>96</v>
      </c>
      <c r="CE866" s="14" t="s">
        <v>96</v>
      </c>
      <c r="CF866" s="14" t="s">
        <v>96</v>
      </c>
      <c r="CG866" s="14" t="s">
        <v>97</v>
      </c>
      <c r="CH866" s="14" t="s">
        <v>97</v>
      </c>
      <c r="CI866" s="14" t="s">
        <v>97</v>
      </c>
      <c r="CJ866" s="16">
        <v>9</v>
      </c>
      <c r="CK866" s="16">
        <v>9</v>
      </c>
      <c r="CL866" s="16">
        <v>9</v>
      </c>
      <c r="CM866" s="16">
        <v>0</v>
      </c>
      <c r="CN866" s="16">
        <v>5</v>
      </c>
      <c r="CO866" s="16">
        <v>2</v>
      </c>
      <c r="ON866" s="37"/>
    </row>
    <row r="867" spans="1:404" x14ac:dyDescent="0.3">
      <c r="A867" s="13" t="s">
        <v>1003</v>
      </c>
      <c r="B867" s="13" t="s">
        <v>1211</v>
      </c>
      <c r="C867" s="13" t="s">
        <v>1218</v>
      </c>
      <c r="D867" s="13" t="s">
        <v>1219</v>
      </c>
      <c r="E867" s="14" t="s">
        <v>95</v>
      </c>
      <c r="F867" s="16">
        <v>250</v>
      </c>
      <c r="G867" s="5">
        <v>34</v>
      </c>
      <c r="H867" s="16">
        <v>0</v>
      </c>
      <c r="I867" s="16">
        <v>0</v>
      </c>
      <c r="J867" s="16">
        <v>0</v>
      </c>
      <c r="K867" s="16">
        <v>0</v>
      </c>
      <c r="L867" s="16">
        <v>28</v>
      </c>
      <c r="M867" s="16">
        <v>0</v>
      </c>
      <c r="N867" s="16">
        <v>6</v>
      </c>
      <c r="O867" s="16">
        <v>0</v>
      </c>
      <c r="P867" s="16">
        <v>0</v>
      </c>
      <c r="Q867" s="16">
        <v>0</v>
      </c>
      <c r="R867" s="16">
        <v>0</v>
      </c>
      <c r="S867" s="16">
        <v>0</v>
      </c>
      <c r="T867" s="16">
        <v>210</v>
      </c>
      <c r="U867" s="16">
        <v>0</v>
      </c>
      <c r="V867" s="16">
        <v>40</v>
      </c>
      <c r="W867" s="16">
        <v>0</v>
      </c>
      <c r="X867" s="16">
        <v>0</v>
      </c>
      <c r="Y867" s="16">
        <v>0</v>
      </c>
      <c r="Z867" s="14">
        <v>0</v>
      </c>
      <c r="AA867" s="14" t="s">
        <v>96</v>
      </c>
      <c r="AB867" s="14" t="s">
        <v>97</v>
      </c>
      <c r="AC867" s="15"/>
      <c r="AD867" s="15"/>
      <c r="AE867" s="15"/>
      <c r="AF867" s="15"/>
      <c r="AG867" s="15"/>
      <c r="AH867" s="15"/>
      <c r="AI867" s="14" t="s">
        <v>96</v>
      </c>
      <c r="AJ867" s="16"/>
      <c r="AK867" s="17">
        <v>0</v>
      </c>
      <c r="AL867" s="17">
        <v>0</v>
      </c>
      <c r="AM867" s="17">
        <v>0.5</v>
      </c>
      <c r="AN867" s="17">
        <v>0</v>
      </c>
      <c r="AO867" s="17">
        <v>0</v>
      </c>
      <c r="AP867" s="17">
        <v>0.5</v>
      </c>
      <c r="AQ867" s="17">
        <v>0</v>
      </c>
      <c r="AR867" s="17">
        <v>0</v>
      </c>
      <c r="AS867" s="17">
        <v>0</v>
      </c>
      <c r="AT867" s="17">
        <v>0</v>
      </c>
      <c r="AU867" s="16">
        <v>0</v>
      </c>
      <c r="AV867" s="16">
        <v>0</v>
      </c>
      <c r="AW867" s="16">
        <v>0</v>
      </c>
      <c r="AX867" s="16">
        <v>0</v>
      </c>
      <c r="AY867" s="16">
        <v>100</v>
      </c>
      <c r="AZ867" s="16">
        <v>0</v>
      </c>
      <c r="BA867" s="16">
        <v>0</v>
      </c>
      <c r="BB867" s="16">
        <v>0</v>
      </c>
      <c r="BC867" s="16">
        <v>0</v>
      </c>
      <c r="BD867" s="16">
        <v>100</v>
      </c>
      <c r="BE867" s="16">
        <v>100</v>
      </c>
      <c r="BF867" s="16">
        <v>100</v>
      </c>
      <c r="BG867" s="16">
        <v>100</v>
      </c>
      <c r="BH867" s="16">
        <v>0</v>
      </c>
      <c r="BI867" s="16">
        <v>0</v>
      </c>
      <c r="BJ867" s="16">
        <v>0</v>
      </c>
      <c r="BK867" s="16">
        <v>0</v>
      </c>
      <c r="BL867" s="16">
        <v>100</v>
      </c>
      <c r="BM867" s="16">
        <v>0</v>
      </c>
      <c r="BN867" s="5" t="s">
        <v>98</v>
      </c>
      <c r="BO867" s="16" t="s">
        <v>96</v>
      </c>
      <c r="BP867" s="16" t="s">
        <v>96</v>
      </c>
      <c r="BQ867" s="16">
        <v>12</v>
      </c>
      <c r="BR867" s="14" t="s">
        <v>96</v>
      </c>
      <c r="BS867" s="14" t="s">
        <v>97</v>
      </c>
      <c r="BT867" s="14" t="s">
        <v>97</v>
      </c>
      <c r="BU867" s="14" t="s">
        <v>97</v>
      </c>
      <c r="BV867" s="14" t="s">
        <v>96</v>
      </c>
      <c r="BW867" s="16">
        <v>1</v>
      </c>
      <c r="BX867" s="16">
        <v>1</v>
      </c>
      <c r="BY867" s="16">
        <v>1</v>
      </c>
      <c r="BZ867" s="16">
        <v>17</v>
      </c>
      <c r="CA867" s="16">
        <v>17</v>
      </c>
      <c r="CB867" s="14" t="s">
        <v>98</v>
      </c>
      <c r="CC867" s="14" t="s">
        <v>96</v>
      </c>
      <c r="CD867" s="14" t="s">
        <v>98</v>
      </c>
      <c r="CE867" s="14" t="s">
        <v>96</v>
      </c>
      <c r="CF867" s="14" t="s">
        <v>96</v>
      </c>
      <c r="CG867" s="14" t="s">
        <v>96</v>
      </c>
      <c r="CH867" s="14" t="s">
        <v>96</v>
      </c>
      <c r="CI867" s="15" t="s">
        <v>97</v>
      </c>
      <c r="CJ867" s="16">
        <v>10</v>
      </c>
      <c r="CK867" s="16">
        <v>17</v>
      </c>
      <c r="CL867" s="16">
        <v>17</v>
      </c>
      <c r="CM867" s="16">
        <v>0</v>
      </c>
      <c r="CN867" s="16">
        <v>17</v>
      </c>
      <c r="CO867" s="16">
        <v>0</v>
      </c>
      <c r="ON867" s="37"/>
    </row>
    <row r="868" spans="1:404" x14ac:dyDescent="0.3">
      <c r="A868" s="13" t="s">
        <v>1003</v>
      </c>
      <c r="B868" s="13" t="s">
        <v>1211</v>
      </c>
      <c r="C868" s="13" t="s">
        <v>1220</v>
      </c>
      <c r="D868" s="13" t="s">
        <v>110</v>
      </c>
      <c r="E868" s="14" t="s">
        <v>95</v>
      </c>
      <c r="F868" s="16">
        <v>291</v>
      </c>
      <c r="G868" s="5">
        <v>51</v>
      </c>
      <c r="H868" s="16">
        <v>0</v>
      </c>
      <c r="I868" s="16">
        <v>0</v>
      </c>
      <c r="J868" s="16">
        <v>0</v>
      </c>
      <c r="K868" s="16">
        <v>11</v>
      </c>
      <c r="L868" s="16">
        <v>0</v>
      </c>
      <c r="M868" s="16">
        <v>0</v>
      </c>
      <c r="N868" s="16">
        <v>40</v>
      </c>
      <c r="O868" s="16">
        <v>0</v>
      </c>
      <c r="P868" s="16">
        <v>0</v>
      </c>
      <c r="Q868" s="16">
        <v>0</v>
      </c>
      <c r="R868" s="16">
        <v>0</v>
      </c>
      <c r="S868" s="16">
        <v>82</v>
      </c>
      <c r="T868" s="16">
        <v>0</v>
      </c>
      <c r="U868" s="16">
        <v>0</v>
      </c>
      <c r="V868" s="16">
        <v>209</v>
      </c>
      <c r="W868" s="16">
        <v>0</v>
      </c>
      <c r="X868" s="16">
        <v>0</v>
      </c>
      <c r="Y868" s="16">
        <v>0</v>
      </c>
      <c r="Z868" s="16">
        <v>0</v>
      </c>
      <c r="AA868" s="14" t="s">
        <v>96</v>
      </c>
      <c r="AB868" s="14" t="s">
        <v>97</v>
      </c>
      <c r="AC868" s="15"/>
      <c r="AD868" s="15"/>
      <c r="AE868" s="15"/>
      <c r="AF868" s="15"/>
      <c r="AG868" s="15"/>
      <c r="AH868" s="15"/>
      <c r="AI868" s="14" t="s">
        <v>96</v>
      </c>
      <c r="AJ868" s="16"/>
      <c r="AK868" s="17">
        <v>0</v>
      </c>
      <c r="AL868" s="17">
        <v>0.2</v>
      </c>
      <c r="AM868" s="17">
        <v>0</v>
      </c>
      <c r="AN868" s="17">
        <v>0</v>
      </c>
      <c r="AO868" s="17">
        <v>0</v>
      </c>
      <c r="AP868" s="17">
        <v>0</v>
      </c>
      <c r="AQ868" s="17">
        <v>0.8</v>
      </c>
      <c r="AR868" s="17">
        <v>0</v>
      </c>
      <c r="AS868" s="17">
        <v>0</v>
      </c>
      <c r="AT868" s="17">
        <v>0</v>
      </c>
      <c r="AU868" s="16">
        <v>0</v>
      </c>
      <c r="AV868" s="16">
        <v>0</v>
      </c>
      <c r="AW868" s="16">
        <v>100</v>
      </c>
      <c r="AX868" s="16">
        <v>0</v>
      </c>
      <c r="AY868" s="16">
        <v>0</v>
      </c>
      <c r="AZ868" s="16">
        <v>0</v>
      </c>
      <c r="BA868" s="16">
        <v>0</v>
      </c>
      <c r="BB868" s="16">
        <v>0</v>
      </c>
      <c r="BC868" s="16">
        <v>0</v>
      </c>
      <c r="BD868" s="24">
        <v>100</v>
      </c>
      <c r="BE868" s="16">
        <v>100</v>
      </c>
      <c r="BF868" s="16">
        <v>100</v>
      </c>
      <c r="BG868" s="16">
        <v>100</v>
      </c>
      <c r="BH868" s="16">
        <v>0</v>
      </c>
      <c r="BI868" s="16">
        <v>0</v>
      </c>
      <c r="BJ868" s="16">
        <v>0</v>
      </c>
      <c r="BK868" s="16">
        <v>0</v>
      </c>
      <c r="BL868" s="16">
        <v>100</v>
      </c>
      <c r="BM868" s="16">
        <v>0</v>
      </c>
      <c r="BN868" s="5" t="s">
        <v>98</v>
      </c>
      <c r="BO868" s="16" t="s">
        <v>96</v>
      </c>
      <c r="BP868" s="16" t="s">
        <v>96</v>
      </c>
      <c r="BQ868" s="16">
        <v>5</v>
      </c>
      <c r="BR868" s="14" t="s">
        <v>97</v>
      </c>
      <c r="BS868" s="14" t="s">
        <v>97</v>
      </c>
      <c r="BT868" s="14" t="s">
        <v>97</v>
      </c>
      <c r="BU868" s="14" t="s">
        <v>96</v>
      </c>
      <c r="BV868" s="14" t="s">
        <v>96</v>
      </c>
      <c r="BW868" s="16">
        <v>0</v>
      </c>
      <c r="BX868" s="16">
        <v>3</v>
      </c>
      <c r="BY868" s="16">
        <v>3</v>
      </c>
      <c r="BZ868" s="16">
        <v>0</v>
      </c>
      <c r="CA868" s="16">
        <v>13</v>
      </c>
      <c r="CB868" s="14" t="s">
        <v>97</v>
      </c>
      <c r="CC868" s="14" t="s">
        <v>96</v>
      </c>
      <c r="CD868" s="14" t="s">
        <v>96</v>
      </c>
      <c r="CE868" s="14" t="s">
        <v>97</v>
      </c>
      <c r="CF868" s="14" t="s">
        <v>96</v>
      </c>
      <c r="CG868" s="14" t="s">
        <v>97</v>
      </c>
      <c r="CH868" s="14" t="s">
        <v>97</v>
      </c>
      <c r="CI868" s="14" t="s">
        <v>97</v>
      </c>
      <c r="CJ868" s="16">
        <v>8</v>
      </c>
      <c r="CK868" s="16">
        <v>8</v>
      </c>
      <c r="CL868" s="16">
        <v>13</v>
      </c>
      <c r="CM868" s="16">
        <v>0</v>
      </c>
      <c r="CN868" s="16">
        <v>8</v>
      </c>
      <c r="CO868" s="16">
        <v>2</v>
      </c>
      <c r="ON868" s="37"/>
    </row>
    <row r="869" spans="1:404" x14ac:dyDescent="0.3">
      <c r="A869" s="13" t="s">
        <v>1003</v>
      </c>
      <c r="B869" s="13" t="s">
        <v>1211</v>
      </c>
      <c r="C869" s="13" t="s">
        <v>1221</v>
      </c>
      <c r="D869" s="13" t="s">
        <v>110</v>
      </c>
      <c r="E869" s="14" t="s">
        <v>95</v>
      </c>
      <c r="F869" s="24">
        <v>1856</v>
      </c>
      <c r="G869" s="5">
        <v>268</v>
      </c>
      <c r="H869" s="16">
        <v>2</v>
      </c>
      <c r="I869" s="16">
        <v>16</v>
      </c>
      <c r="J869" s="16">
        <v>53</v>
      </c>
      <c r="K869" s="16">
        <v>131</v>
      </c>
      <c r="L869" s="16">
        <v>0</v>
      </c>
      <c r="M869" s="16">
        <v>3</v>
      </c>
      <c r="N869" s="16">
        <v>65</v>
      </c>
      <c r="O869" s="16">
        <v>0</v>
      </c>
      <c r="P869" s="16">
        <v>0</v>
      </c>
      <c r="Q869" s="16">
        <v>245</v>
      </c>
      <c r="R869" s="16">
        <v>353</v>
      </c>
      <c r="S869" s="16">
        <v>825</v>
      </c>
      <c r="T869" s="16">
        <v>0</v>
      </c>
      <c r="U869" s="16">
        <v>20</v>
      </c>
      <c r="V869" s="16">
        <v>413</v>
      </c>
      <c r="W869" s="16">
        <v>0</v>
      </c>
      <c r="X869" s="16">
        <v>0</v>
      </c>
      <c r="Y869" s="16">
        <v>16</v>
      </c>
      <c r="Z869" s="16">
        <v>245</v>
      </c>
      <c r="AA869" s="14" t="s">
        <v>96</v>
      </c>
      <c r="AB869" s="14" t="s">
        <v>96</v>
      </c>
      <c r="AC869" s="15"/>
      <c r="AD869" s="15"/>
      <c r="AE869" s="15"/>
      <c r="AF869" s="15"/>
      <c r="AG869" s="15"/>
      <c r="AH869" s="15"/>
      <c r="AI869" s="14" t="s">
        <v>96</v>
      </c>
      <c r="AJ869" s="16"/>
      <c r="AK869" s="17">
        <v>0.28999999999999998</v>
      </c>
      <c r="AL869" s="17">
        <v>0.14000000000000001</v>
      </c>
      <c r="AM869" s="17">
        <v>0.28999999999999998</v>
      </c>
      <c r="AN869" s="17">
        <v>0</v>
      </c>
      <c r="AO869" s="17">
        <v>0</v>
      </c>
      <c r="AP869" s="17">
        <v>0.28000000000000003</v>
      </c>
      <c r="AQ869" s="17">
        <v>0</v>
      </c>
      <c r="AR869" s="17">
        <v>0</v>
      </c>
      <c r="AS869" s="17">
        <v>0</v>
      </c>
      <c r="AT869" s="17">
        <v>0</v>
      </c>
      <c r="AU869" s="16">
        <v>80</v>
      </c>
      <c r="AV869" s="16">
        <v>39</v>
      </c>
      <c r="AW869" s="16">
        <v>15</v>
      </c>
      <c r="AX869" s="16">
        <v>46</v>
      </c>
      <c r="AY869" s="16">
        <v>0</v>
      </c>
      <c r="AZ869" s="16">
        <v>80</v>
      </c>
      <c r="BA869" s="16">
        <v>26</v>
      </c>
      <c r="BB869" s="16">
        <v>11</v>
      </c>
      <c r="BC869" s="16">
        <v>0</v>
      </c>
      <c r="BD869" s="16">
        <v>63</v>
      </c>
      <c r="BE869" s="16">
        <v>70</v>
      </c>
      <c r="BF869" s="16">
        <v>49</v>
      </c>
      <c r="BG869" s="16">
        <v>70</v>
      </c>
      <c r="BH869" s="16">
        <v>70</v>
      </c>
      <c r="BI869" s="16">
        <v>2</v>
      </c>
      <c r="BJ869" s="16">
        <v>0</v>
      </c>
      <c r="BK869" s="16">
        <v>2</v>
      </c>
      <c r="BL869" s="16">
        <v>98</v>
      </c>
      <c r="BM869" s="16">
        <v>80</v>
      </c>
      <c r="BN869" s="16">
        <v>2</v>
      </c>
      <c r="BO869" s="16" t="s">
        <v>96</v>
      </c>
      <c r="BP869" s="16" t="s">
        <v>96</v>
      </c>
      <c r="BQ869" s="16">
        <v>2</v>
      </c>
      <c r="BR869" s="14" t="s">
        <v>96</v>
      </c>
      <c r="BS869" s="14" t="s">
        <v>97</v>
      </c>
      <c r="BT869" s="14" t="s">
        <v>97</v>
      </c>
      <c r="BU869" s="14" t="s">
        <v>97</v>
      </c>
      <c r="BV869" s="14" t="s">
        <v>96</v>
      </c>
      <c r="BW869" s="16">
        <v>0</v>
      </c>
      <c r="BX869" s="16">
        <v>0</v>
      </c>
      <c r="BY869" s="16">
        <v>3</v>
      </c>
      <c r="BZ869" s="16">
        <v>0</v>
      </c>
      <c r="CA869" s="16">
        <v>7</v>
      </c>
      <c r="CB869" s="14" t="s">
        <v>98</v>
      </c>
      <c r="CC869" s="14" t="s">
        <v>98</v>
      </c>
      <c r="CD869" s="14" t="s">
        <v>96</v>
      </c>
      <c r="CE869" s="14" t="s">
        <v>98</v>
      </c>
      <c r="CF869" s="14" t="s">
        <v>96</v>
      </c>
      <c r="CG869" s="14" t="s">
        <v>97</v>
      </c>
      <c r="CH869" s="14" t="s">
        <v>96</v>
      </c>
      <c r="CI869" s="14" t="s">
        <v>97</v>
      </c>
      <c r="CJ869" s="16">
        <v>3</v>
      </c>
      <c r="CK869" s="16">
        <v>3</v>
      </c>
      <c r="CL869" s="16">
        <v>7</v>
      </c>
      <c r="CM869" s="16">
        <v>0</v>
      </c>
      <c r="CN869" s="16">
        <v>3</v>
      </c>
      <c r="CO869" s="16">
        <v>0</v>
      </c>
      <c r="ON869" s="37"/>
    </row>
    <row r="870" spans="1:404" x14ac:dyDescent="0.3">
      <c r="A870" s="13" t="s">
        <v>1003</v>
      </c>
      <c r="B870" s="13" t="s">
        <v>1211</v>
      </c>
      <c r="C870" s="13" t="s">
        <v>1222</v>
      </c>
      <c r="D870" s="13" t="s">
        <v>1223</v>
      </c>
      <c r="E870" s="14" t="s">
        <v>95</v>
      </c>
      <c r="F870" s="16">
        <v>52</v>
      </c>
      <c r="G870" s="5">
        <v>9</v>
      </c>
      <c r="H870" s="16">
        <v>0</v>
      </c>
      <c r="I870" s="16">
        <v>0</v>
      </c>
      <c r="J870" s="16">
        <v>5</v>
      </c>
      <c r="K870" s="16">
        <v>4</v>
      </c>
      <c r="L870" s="16">
        <v>0</v>
      </c>
      <c r="M870" s="16">
        <v>0</v>
      </c>
      <c r="N870" s="16">
        <v>0</v>
      </c>
      <c r="O870" s="16">
        <v>0</v>
      </c>
      <c r="P870" s="16">
        <v>0</v>
      </c>
      <c r="Q870" s="16">
        <v>0</v>
      </c>
      <c r="R870" s="16">
        <v>28</v>
      </c>
      <c r="S870" s="16">
        <v>24</v>
      </c>
      <c r="T870" s="16">
        <v>0</v>
      </c>
      <c r="U870" s="16">
        <v>0</v>
      </c>
      <c r="V870" s="16">
        <v>0</v>
      </c>
      <c r="W870" s="16">
        <v>0</v>
      </c>
      <c r="X870" s="16">
        <v>0</v>
      </c>
      <c r="Y870" s="16">
        <v>0</v>
      </c>
      <c r="Z870" s="16">
        <v>0</v>
      </c>
      <c r="AA870" s="14" t="s">
        <v>97</v>
      </c>
      <c r="AB870" s="14" t="s">
        <v>97</v>
      </c>
      <c r="AC870" s="14" t="s">
        <v>96</v>
      </c>
      <c r="AD870" s="15"/>
      <c r="AE870" s="15"/>
      <c r="AF870" s="15"/>
      <c r="AG870" s="15"/>
      <c r="AH870" s="15"/>
      <c r="AI870" s="15"/>
      <c r="AJ870" s="16"/>
      <c r="AK870" s="17">
        <v>0</v>
      </c>
      <c r="AL870" s="17">
        <v>0</v>
      </c>
      <c r="AM870" s="17">
        <v>1</v>
      </c>
      <c r="AN870" s="17">
        <v>0</v>
      </c>
      <c r="AO870" s="17">
        <v>0</v>
      </c>
      <c r="AP870" s="17">
        <v>0</v>
      </c>
      <c r="AQ870" s="17">
        <v>0</v>
      </c>
      <c r="AR870" s="17">
        <v>0</v>
      </c>
      <c r="AS870" s="17">
        <v>0</v>
      </c>
      <c r="AT870" s="17">
        <v>0</v>
      </c>
      <c r="AU870" s="16">
        <v>100</v>
      </c>
      <c r="AV870" s="16">
        <v>0</v>
      </c>
      <c r="AW870" s="16">
        <v>0</v>
      </c>
      <c r="AX870" s="16">
        <v>100</v>
      </c>
      <c r="AY870" s="16">
        <v>0</v>
      </c>
      <c r="AZ870" s="16">
        <v>100</v>
      </c>
      <c r="BA870" s="16">
        <v>0</v>
      </c>
      <c r="BB870" s="16">
        <v>0</v>
      </c>
      <c r="BC870" s="16">
        <v>0</v>
      </c>
      <c r="BD870" s="16">
        <v>100</v>
      </c>
      <c r="BE870" s="16">
        <v>100</v>
      </c>
      <c r="BF870" s="16">
        <v>100</v>
      </c>
      <c r="BG870" s="16">
        <v>100</v>
      </c>
      <c r="BH870" s="16">
        <v>0</v>
      </c>
      <c r="BI870" s="16">
        <v>0</v>
      </c>
      <c r="BJ870" s="16">
        <v>0</v>
      </c>
      <c r="BK870" s="16">
        <v>0</v>
      </c>
      <c r="BL870" s="16">
        <v>100</v>
      </c>
      <c r="BM870" s="16">
        <v>30</v>
      </c>
      <c r="BN870" s="16">
        <v>2</v>
      </c>
      <c r="BO870" s="16" t="s">
        <v>96</v>
      </c>
      <c r="BP870" s="16" t="s">
        <v>96</v>
      </c>
      <c r="BQ870" s="16">
        <v>1</v>
      </c>
      <c r="BR870" s="14" t="s">
        <v>96</v>
      </c>
      <c r="BS870" s="14" t="s">
        <v>97</v>
      </c>
      <c r="BT870" s="14" t="s">
        <v>97</v>
      </c>
      <c r="BU870" s="14" t="s">
        <v>96</v>
      </c>
      <c r="BV870" s="14" t="s">
        <v>96</v>
      </c>
      <c r="BW870" s="16">
        <v>1</v>
      </c>
      <c r="BX870" s="16">
        <v>1</v>
      </c>
      <c r="BY870" s="16">
        <v>1</v>
      </c>
      <c r="BZ870" s="16">
        <v>1</v>
      </c>
      <c r="CA870" s="16">
        <v>7</v>
      </c>
      <c r="CB870" s="14" t="s">
        <v>98</v>
      </c>
      <c r="CC870" s="14" t="s">
        <v>98</v>
      </c>
      <c r="CD870" s="14" t="s">
        <v>98</v>
      </c>
      <c r="CE870" s="14" t="s">
        <v>98</v>
      </c>
      <c r="CF870" s="14" t="s">
        <v>96</v>
      </c>
      <c r="CG870" s="14" t="s">
        <v>97</v>
      </c>
      <c r="CH870" s="14" t="s">
        <v>97</v>
      </c>
      <c r="CI870" s="14" t="s">
        <v>97</v>
      </c>
      <c r="CJ870" s="16">
        <v>0</v>
      </c>
      <c r="CK870" s="16">
        <v>0</v>
      </c>
      <c r="CL870" s="16">
        <v>5</v>
      </c>
      <c r="CM870" s="16">
        <v>0</v>
      </c>
      <c r="CN870" s="16">
        <v>0</v>
      </c>
      <c r="CO870" s="16">
        <v>0</v>
      </c>
      <c r="ON870" s="37"/>
    </row>
    <row r="871" spans="1:404" x14ac:dyDescent="0.3">
      <c r="A871" s="13" t="s">
        <v>1003</v>
      </c>
      <c r="B871" s="13" t="s">
        <v>1211</v>
      </c>
      <c r="C871" s="13" t="s">
        <v>1222</v>
      </c>
      <c r="D871" s="13" t="s">
        <v>1224</v>
      </c>
      <c r="E871" s="14" t="s">
        <v>104</v>
      </c>
      <c r="F871" s="16">
        <v>671</v>
      </c>
      <c r="G871" s="5">
        <v>67</v>
      </c>
      <c r="H871" s="16">
        <v>1</v>
      </c>
      <c r="I871" s="16">
        <v>12</v>
      </c>
      <c r="J871" s="16">
        <v>30</v>
      </c>
      <c r="K871" s="16">
        <v>20</v>
      </c>
      <c r="L871" s="16">
        <v>0</v>
      </c>
      <c r="M871" s="16">
        <v>3</v>
      </c>
      <c r="N871" s="16">
        <v>0</v>
      </c>
      <c r="O871" s="16">
        <v>2</v>
      </c>
      <c r="P871" s="16">
        <v>0</v>
      </c>
      <c r="Q871" s="16">
        <v>131</v>
      </c>
      <c r="R871" s="16">
        <v>300</v>
      </c>
      <c r="S871" s="16">
        <v>200</v>
      </c>
      <c r="T871" s="16">
        <v>0</v>
      </c>
      <c r="U871" s="16">
        <v>23</v>
      </c>
      <c r="V871" s="16">
        <v>0</v>
      </c>
      <c r="W871" s="16">
        <v>17</v>
      </c>
      <c r="X871" s="16">
        <v>0</v>
      </c>
      <c r="Y871" s="16">
        <v>12</v>
      </c>
      <c r="Z871" s="16">
        <v>131</v>
      </c>
      <c r="AA871" s="14" t="s">
        <v>96</v>
      </c>
      <c r="AB871" s="14" t="s">
        <v>96</v>
      </c>
      <c r="AC871" s="14" t="s">
        <v>96</v>
      </c>
      <c r="AD871" s="15"/>
      <c r="AE871" s="19" t="s">
        <v>96</v>
      </c>
      <c r="AF871" s="15"/>
      <c r="AG871" s="15"/>
      <c r="AH871" s="15"/>
      <c r="AI871" s="15"/>
      <c r="AJ871" s="16">
        <v>1500</v>
      </c>
      <c r="AK871" s="17">
        <v>0</v>
      </c>
      <c r="AL871" s="17">
        <v>0.6</v>
      </c>
      <c r="AM871" s="17">
        <v>0.4</v>
      </c>
      <c r="AN871" s="17">
        <v>0</v>
      </c>
      <c r="AO871" s="17">
        <v>0</v>
      </c>
      <c r="AP871" s="17">
        <v>0</v>
      </c>
      <c r="AQ871" s="17">
        <v>0</v>
      </c>
      <c r="AR871" s="17">
        <v>0</v>
      </c>
      <c r="AS871" s="17">
        <v>0</v>
      </c>
      <c r="AT871" s="17">
        <v>0</v>
      </c>
      <c r="AU871" s="16">
        <v>90</v>
      </c>
      <c r="AV871" s="16">
        <v>20</v>
      </c>
      <c r="AW871" s="24">
        <v>10</v>
      </c>
      <c r="AX871" s="16">
        <v>70</v>
      </c>
      <c r="AY871" s="16">
        <v>0</v>
      </c>
      <c r="AZ871" s="16">
        <v>90</v>
      </c>
      <c r="BA871" s="16">
        <v>10</v>
      </c>
      <c r="BB871" s="16">
        <v>0</v>
      </c>
      <c r="BC871" s="16">
        <v>0</v>
      </c>
      <c r="BD871" s="16">
        <v>90</v>
      </c>
      <c r="BE871" s="16">
        <v>100</v>
      </c>
      <c r="BF871" s="16">
        <v>80</v>
      </c>
      <c r="BG871" s="16">
        <v>100</v>
      </c>
      <c r="BH871" s="16">
        <v>0</v>
      </c>
      <c r="BI871" s="16">
        <v>0</v>
      </c>
      <c r="BJ871" s="16">
        <v>0</v>
      </c>
      <c r="BK871" s="16">
        <v>0</v>
      </c>
      <c r="BL871" s="16">
        <v>100</v>
      </c>
      <c r="BM871" s="16">
        <v>100</v>
      </c>
      <c r="BN871" s="16">
        <v>2</v>
      </c>
      <c r="BO871" s="16" t="s">
        <v>96</v>
      </c>
      <c r="BP871" s="16" t="s">
        <v>96</v>
      </c>
      <c r="BQ871" s="16">
        <v>1</v>
      </c>
      <c r="BR871" s="14" t="s">
        <v>96</v>
      </c>
      <c r="BS871" s="14" t="s">
        <v>97</v>
      </c>
      <c r="BT871" s="14" t="s">
        <v>97</v>
      </c>
      <c r="BU871" s="14" t="s">
        <v>96</v>
      </c>
      <c r="BV871" s="14" t="s">
        <v>96</v>
      </c>
      <c r="BW871" s="16">
        <v>0</v>
      </c>
      <c r="BX871" s="16">
        <v>2</v>
      </c>
      <c r="BY871" s="16">
        <v>2</v>
      </c>
      <c r="BZ871" s="16">
        <v>2</v>
      </c>
      <c r="CA871" s="16">
        <v>7</v>
      </c>
      <c r="CB871" s="14" t="s">
        <v>98</v>
      </c>
      <c r="CC871" s="14" t="s">
        <v>98</v>
      </c>
      <c r="CD871" s="14" t="s">
        <v>98</v>
      </c>
      <c r="CE871" s="14" t="s">
        <v>98</v>
      </c>
      <c r="CF871" s="14" t="s">
        <v>96</v>
      </c>
      <c r="CG871" s="14" t="s">
        <v>97</v>
      </c>
      <c r="CH871" s="14" t="s">
        <v>97</v>
      </c>
      <c r="CI871" s="14" t="s">
        <v>97</v>
      </c>
      <c r="CJ871" s="16">
        <v>2</v>
      </c>
      <c r="CK871" s="16">
        <v>2</v>
      </c>
      <c r="CL871" s="16">
        <v>5</v>
      </c>
      <c r="CM871" s="16">
        <v>0</v>
      </c>
      <c r="CN871" s="16">
        <v>2</v>
      </c>
      <c r="CO871" s="16">
        <v>0</v>
      </c>
      <c r="ON871" s="37"/>
    </row>
    <row r="872" spans="1:404" x14ac:dyDescent="0.3">
      <c r="A872" s="13" t="s">
        <v>1003</v>
      </c>
      <c r="B872" s="13" t="s">
        <v>1211</v>
      </c>
      <c r="C872" s="13" t="s">
        <v>1225</v>
      </c>
      <c r="D872" s="13" t="s">
        <v>110</v>
      </c>
      <c r="E872" s="14" t="s">
        <v>102</v>
      </c>
      <c r="F872" s="16">
        <v>300</v>
      </c>
      <c r="G872" s="5">
        <v>26</v>
      </c>
      <c r="H872" s="16">
        <v>0</v>
      </c>
      <c r="I872" s="16">
        <v>0</v>
      </c>
      <c r="J872" s="16">
        <v>19</v>
      </c>
      <c r="K872" s="16">
        <v>7</v>
      </c>
      <c r="L872" s="16">
        <v>0</v>
      </c>
      <c r="M872" s="16">
        <v>0</v>
      </c>
      <c r="N872" s="16">
        <v>0</v>
      </c>
      <c r="O872" s="16">
        <v>0</v>
      </c>
      <c r="P872" s="16">
        <v>0</v>
      </c>
      <c r="Q872" s="16">
        <v>0</v>
      </c>
      <c r="R872" s="16">
        <v>275</v>
      </c>
      <c r="S872" s="16">
        <v>25</v>
      </c>
      <c r="T872" s="16">
        <v>0</v>
      </c>
      <c r="U872" s="16">
        <v>0</v>
      </c>
      <c r="V872" s="16">
        <v>0</v>
      </c>
      <c r="W872" s="16">
        <v>0</v>
      </c>
      <c r="X872" s="16">
        <v>0</v>
      </c>
      <c r="Y872" s="16">
        <v>0</v>
      </c>
      <c r="Z872" s="16">
        <v>0</v>
      </c>
      <c r="AA872" s="14" t="s">
        <v>96</v>
      </c>
      <c r="AB872" s="14" t="s">
        <v>96</v>
      </c>
      <c r="AC872" s="15"/>
      <c r="AD872" s="15"/>
      <c r="AE872" s="15"/>
      <c r="AF872" s="15"/>
      <c r="AG872" s="15"/>
      <c r="AH872" s="15"/>
      <c r="AI872" s="14" t="s">
        <v>96</v>
      </c>
      <c r="AJ872" s="16"/>
      <c r="AK872" s="17">
        <v>1</v>
      </c>
      <c r="AL872" s="17">
        <v>0</v>
      </c>
      <c r="AM872" s="17">
        <v>0</v>
      </c>
      <c r="AN872" s="17">
        <v>0</v>
      </c>
      <c r="AO872" s="17">
        <v>0</v>
      </c>
      <c r="AP872" s="17">
        <v>0</v>
      </c>
      <c r="AQ872" s="17">
        <v>0</v>
      </c>
      <c r="AR872" s="17">
        <v>0</v>
      </c>
      <c r="AS872" s="17">
        <v>0</v>
      </c>
      <c r="AT872" s="17">
        <v>0</v>
      </c>
      <c r="AU872" s="16">
        <v>90</v>
      </c>
      <c r="AV872" s="16">
        <v>86</v>
      </c>
      <c r="AW872" s="16">
        <v>1</v>
      </c>
      <c r="AX872" s="16">
        <v>0</v>
      </c>
      <c r="AY872" s="24">
        <v>13</v>
      </c>
      <c r="AZ872" s="16">
        <v>95</v>
      </c>
      <c r="BA872" s="16">
        <v>95</v>
      </c>
      <c r="BB872" s="16">
        <v>5</v>
      </c>
      <c r="BC872" s="16">
        <v>0</v>
      </c>
      <c r="BD872" s="16">
        <v>0</v>
      </c>
      <c r="BE872" s="16">
        <v>100</v>
      </c>
      <c r="BF872" s="16">
        <v>100</v>
      </c>
      <c r="BG872" s="16">
        <v>100</v>
      </c>
      <c r="BH872" s="16">
        <v>100</v>
      </c>
      <c r="BI872" s="16">
        <v>5</v>
      </c>
      <c r="BJ872" s="16">
        <v>0</v>
      </c>
      <c r="BK872" s="16">
        <v>5</v>
      </c>
      <c r="BL872" s="16">
        <v>95</v>
      </c>
      <c r="BM872" s="16">
        <v>100</v>
      </c>
      <c r="BN872" s="16">
        <v>2</v>
      </c>
      <c r="BO872" s="16" t="s">
        <v>96</v>
      </c>
      <c r="BP872" s="16" t="s">
        <v>96</v>
      </c>
      <c r="BQ872" s="16">
        <v>1</v>
      </c>
      <c r="BR872" s="14" t="s">
        <v>96</v>
      </c>
      <c r="BS872" s="14" t="s">
        <v>97</v>
      </c>
      <c r="BT872" s="14" t="s">
        <v>97</v>
      </c>
      <c r="BU872" s="14" t="s">
        <v>97</v>
      </c>
      <c r="BV872" s="14" t="s">
        <v>97</v>
      </c>
      <c r="BW872" s="16">
        <v>1</v>
      </c>
      <c r="BX872" s="16">
        <v>1</v>
      </c>
      <c r="BY872" s="16">
        <v>3</v>
      </c>
      <c r="BZ872" s="16">
        <v>3</v>
      </c>
      <c r="CA872" s="16">
        <v>1</v>
      </c>
      <c r="CB872" s="14" t="s">
        <v>98</v>
      </c>
      <c r="CC872" s="14" t="s">
        <v>98</v>
      </c>
      <c r="CD872" s="14" t="s">
        <v>96</v>
      </c>
      <c r="CE872" s="14" t="s">
        <v>96</v>
      </c>
      <c r="CF872" s="14" t="s">
        <v>96</v>
      </c>
      <c r="CG872" s="14" t="s">
        <v>96</v>
      </c>
      <c r="CH872" s="14" t="s">
        <v>96</v>
      </c>
      <c r="CI872" s="14" t="s">
        <v>96</v>
      </c>
      <c r="CJ872" s="16">
        <v>3</v>
      </c>
      <c r="CK872" s="16">
        <v>3</v>
      </c>
      <c r="CL872" s="16">
        <v>3</v>
      </c>
      <c r="CM872" s="16">
        <v>0</v>
      </c>
      <c r="CN872" s="16">
        <v>3</v>
      </c>
      <c r="CO872" s="16">
        <v>0</v>
      </c>
      <c r="ON872" s="37"/>
    </row>
    <row r="873" spans="1:404" x14ac:dyDescent="0.3">
      <c r="A873" s="13" t="s">
        <v>1003</v>
      </c>
      <c r="B873" s="13" t="s">
        <v>1211</v>
      </c>
      <c r="C873" s="13" t="s">
        <v>1226</v>
      </c>
      <c r="D873" s="13" t="s">
        <v>1227</v>
      </c>
      <c r="E873" s="14" t="s">
        <v>95</v>
      </c>
      <c r="F873" s="16">
        <v>110</v>
      </c>
      <c r="G873" s="5">
        <v>23</v>
      </c>
      <c r="H873" s="16">
        <v>0</v>
      </c>
      <c r="I873" s="16">
        <v>0</v>
      </c>
      <c r="J873" s="16">
        <v>0</v>
      </c>
      <c r="K873" s="16">
        <v>0</v>
      </c>
      <c r="L873" s="16">
        <v>0</v>
      </c>
      <c r="M873" s="16">
        <v>2</v>
      </c>
      <c r="N873" s="16">
        <v>21</v>
      </c>
      <c r="O873" s="16">
        <v>0</v>
      </c>
      <c r="P873" s="16">
        <v>0</v>
      </c>
      <c r="Q873" s="16">
        <v>0</v>
      </c>
      <c r="R873" s="16">
        <v>0</v>
      </c>
      <c r="S873" s="16">
        <v>0</v>
      </c>
      <c r="T873" s="16">
        <v>0</v>
      </c>
      <c r="U873" s="16">
        <v>6</v>
      </c>
      <c r="V873" s="16">
        <v>104</v>
      </c>
      <c r="W873" s="16">
        <v>0</v>
      </c>
      <c r="X873" s="16">
        <v>0</v>
      </c>
      <c r="Y873" s="16">
        <v>0</v>
      </c>
      <c r="Z873" s="14">
        <v>0</v>
      </c>
      <c r="AA873" s="14" t="s">
        <v>96</v>
      </c>
      <c r="AB873" s="14" t="s">
        <v>97</v>
      </c>
      <c r="AC873" s="15"/>
      <c r="AD873" s="15"/>
      <c r="AE873" s="15"/>
      <c r="AF873" s="15"/>
      <c r="AG873" s="15"/>
      <c r="AH873" s="15"/>
      <c r="AI873" s="14" t="s">
        <v>96</v>
      </c>
      <c r="AJ873" s="16"/>
      <c r="AK873" s="17">
        <v>0</v>
      </c>
      <c r="AL873" s="17">
        <v>1</v>
      </c>
      <c r="AM873" s="17">
        <v>0</v>
      </c>
      <c r="AN873" s="17">
        <v>0</v>
      </c>
      <c r="AO873" s="17">
        <v>0</v>
      </c>
      <c r="AP873" s="17">
        <v>0</v>
      </c>
      <c r="AQ873" s="17">
        <v>0</v>
      </c>
      <c r="AR873" s="17">
        <v>0</v>
      </c>
      <c r="AS873" s="17">
        <v>0</v>
      </c>
      <c r="AT873" s="17">
        <v>0</v>
      </c>
      <c r="AU873" s="16">
        <v>100</v>
      </c>
      <c r="AV873" s="16">
        <v>0</v>
      </c>
      <c r="AW873" s="16">
        <v>0</v>
      </c>
      <c r="AX873" s="16">
        <v>0</v>
      </c>
      <c r="AY873" s="16">
        <v>100</v>
      </c>
      <c r="AZ873" s="16">
        <v>100</v>
      </c>
      <c r="BA873" s="16">
        <v>0</v>
      </c>
      <c r="BB873" s="16">
        <v>0</v>
      </c>
      <c r="BC873" s="16">
        <v>0</v>
      </c>
      <c r="BD873" s="16">
        <v>100</v>
      </c>
      <c r="BE873" s="24">
        <v>100</v>
      </c>
      <c r="BF873" s="16">
        <v>50</v>
      </c>
      <c r="BG873" s="16">
        <v>100</v>
      </c>
      <c r="BH873" s="16">
        <v>100</v>
      </c>
      <c r="BI873" s="16">
        <v>0</v>
      </c>
      <c r="BJ873" s="16">
        <v>0</v>
      </c>
      <c r="BK873" s="16">
        <v>0</v>
      </c>
      <c r="BL873" s="16">
        <v>100</v>
      </c>
      <c r="BM873" s="16">
        <v>100</v>
      </c>
      <c r="BN873" s="16">
        <v>2</v>
      </c>
      <c r="BO873" s="16" t="s">
        <v>96</v>
      </c>
      <c r="BP873" s="16" t="s">
        <v>96</v>
      </c>
      <c r="BQ873" s="16">
        <v>2</v>
      </c>
      <c r="BR873" s="14" t="s">
        <v>96</v>
      </c>
      <c r="BS873" s="14" t="s">
        <v>97</v>
      </c>
      <c r="BT873" s="14" t="s">
        <v>97</v>
      </c>
      <c r="BU873" s="14" t="s">
        <v>97</v>
      </c>
      <c r="BV873" s="14" t="s">
        <v>97</v>
      </c>
      <c r="BW873" s="16">
        <v>0</v>
      </c>
      <c r="BX873" s="16">
        <v>0.5</v>
      </c>
      <c r="BY873" s="16">
        <v>3</v>
      </c>
      <c r="BZ873" s="16">
        <v>4</v>
      </c>
      <c r="CA873" s="16">
        <v>4</v>
      </c>
      <c r="CB873" s="14" t="s">
        <v>98</v>
      </c>
      <c r="CC873" s="14" t="s">
        <v>98</v>
      </c>
      <c r="CD873" s="14" t="s">
        <v>96</v>
      </c>
      <c r="CE873" s="14" t="s">
        <v>96</v>
      </c>
      <c r="CF873" s="14" t="s">
        <v>96</v>
      </c>
      <c r="CG873" s="14" t="s">
        <v>96</v>
      </c>
      <c r="CH873" s="15" t="s">
        <v>96</v>
      </c>
      <c r="CI873" s="15" t="s">
        <v>97</v>
      </c>
      <c r="CJ873" s="16">
        <v>4</v>
      </c>
      <c r="CK873" s="16">
        <v>4</v>
      </c>
      <c r="CL873" s="16">
        <v>4</v>
      </c>
      <c r="CM873" s="16">
        <v>1</v>
      </c>
      <c r="CN873" s="16">
        <v>1</v>
      </c>
      <c r="CO873" s="16">
        <v>0.5</v>
      </c>
      <c r="ON873" s="37"/>
    </row>
    <row r="874" spans="1:404" x14ac:dyDescent="0.3">
      <c r="A874" s="13" t="s">
        <v>1003</v>
      </c>
      <c r="B874" s="13" t="s">
        <v>1211</v>
      </c>
      <c r="C874" s="13" t="s">
        <v>1226</v>
      </c>
      <c r="D874" s="13" t="s">
        <v>1228</v>
      </c>
      <c r="E874" s="14" t="s">
        <v>104</v>
      </c>
      <c r="F874" s="16">
        <v>70</v>
      </c>
      <c r="G874" s="5">
        <v>7</v>
      </c>
      <c r="H874" s="16">
        <v>0</v>
      </c>
      <c r="I874" s="16">
        <v>0</v>
      </c>
      <c r="J874" s="16">
        <v>1</v>
      </c>
      <c r="K874" s="16">
        <v>0</v>
      </c>
      <c r="L874" s="16">
        <v>0</v>
      </c>
      <c r="M874" s="16">
        <v>0</v>
      </c>
      <c r="N874" s="16">
        <v>6</v>
      </c>
      <c r="O874" s="16">
        <v>0</v>
      </c>
      <c r="P874" s="16">
        <v>0</v>
      </c>
      <c r="Q874" s="16">
        <v>0</v>
      </c>
      <c r="R874" s="24">
        <v>5</v>
      </c>
      <c r="S874" s="16">
        <v>0</v>
      </c>
      <c r="T874" s="16">
        <v>0</v>
      </c>
      <c r="U874" s="16">
        <v>0</v>
      </c>
      <c r="V874" s="16">
        <v>65</v>
      </c>
      <c r="W874" s="16">
        <v>0</v>
      </c>
      <c r="X874" s="16">
        <v>0</v>
      </c>
      <c r="Y874" s="16">
        <v>0</v>
      </c>
      <c r="Z874" s="14">
        <v>0</v>
      </c>
      <c r="AA874" s="14" t="s">
        <v>96</v>
      </c>
      <c r="AB874" s="14" t="s">
        <v>97</v>
      </c>
      <c r="AC874" s="15"/>
      <c r="AD874" s="14" t="s">
        <v>96</v>
      </c>
      <c r="AE874" s="19" t="s">
        <v>96</v>
      </c>
      <c r="AF874" s="15"/>
      <c r="AG874" s="15"/>
      <c r="AH874" s="15"/>
      <c r="AI874" s="15"/>
      <c r="AJ874" s="16">
        <v>2000</v>
      </c>
      <c r="AK874" s="17">
        <v>0</v>
      </c>
      <c r="AL874" s="17">
        <v>0</v>
      </c>
      <c r="AM874" s="17">
        <v>0</v>
      </c>
      <c r="AN874" s="17">
        <v>0</v>
      </c>
      <c r="AO874" s="17">
        <v>0</v>
      </c>
      <c r="AP874" s="17">
        <v>0</v>
      </c>
      <c r="AQ874" s="17">
        <v>0</v>
      </c>
      <c r="AR874" s="17">
        <v>0</v>
      </c>
      <c r="AS874" s="17">
        <v>1</v>
      </c>
      <c r="AT874" s="17">
        <v>0</v>
      </c>
      <c r="AU874" s="16">
        <v>0</v>
      </c>
      <c r="AV874" s="16">
        <v>0</v>
      </c>
      <c r="AW874" s="16">
        <v>100</v>
      </c>
      <c r="AX874" s="16">
        <v>0</v>
      </c>
      <c r="AY874" s="16">
        <v>0</v>
      </c>
      <c r="AZ874" s="16">
        <v>0</v>
      </c>
      <c r="BA874" s="16">
        <v>0</v>
      </c>
      <c r="BB874" s="16">
        <v>0</v>
      </c>
      <c r="BC874" s="16">
        <v>0</v>
      </c>
      <c r="BD874" s="16">
        <v>100</v>
      </c>
      <c r="BE874" s="24">
        <v>100</v>
      </c>
      <c r="BF874" s="16">
        <v>90</v>
      </c>
      <c r="BG874" s="16">
        <v>0</v>
      </c>
      <c r="BH874" s="16">
        <v>0</v>
      </c>
      <c r="BI874" s="16">
        <v>0</v>
      </c>
      <c r="BJ874" s="16">
        <v>0</v>
      </c>
      <c r="BK874" s="16">
        <v>0</v>
      </c>
      <c r="BL874" s="16">
        <v>100</v>
      </c>
      <c r="BM874" s="16">
        <v>100</v>
      </c>
      <c r="BN874" s="16">
        <v>2</v>
      </c>
      <c r="BO874" s="16" t="s">
        <v>96</v>
      </c>
      <c r="BP874" s="16" t="s">
        <v>96</v>
      </c>
      <c r="BQ874" s="16">
        <v>2</v>
      </c>
      <c r="BR874" s="14" t="s">
        <v>96</v>
      </c>
      <c r="BS874" s="14" t="s">
        <v>97</v>
      </c>
      <c r="BT874" s="14" t="s">
        <v>96</v>
      </c>
      <c r="BU874" s="14" t="s">
        <v>97</v>
      </c>
      <c r="BV874" s="14" t="s">
        <v>97</v>
      </c>
      <c r="BW874" s="16">
        <v>0</v>
      </c>
      <c r="BX874" s="16">
        <v>2.5</v>
      </c>
      <c r="BY874" s="16">
        <v>3</v>
      </c>
      <c r="BZ874" s="16">
        <v>4</v>
      </c>
      <c r="CA874" s="16">
        <v>4</v>
      </c>
      <c r="CB874" s="14" t="s">
        <v>98</v>
      </c>
      <c r="CC874" s="14" t="s">
        <v>98</v>
      </c>
      <c r="CD874" s="14" t="s">
        <v>96</v>
      </c>
      <c r="CE874" s="14" t="s">
        <v>96</v>
      </c>
      <c r="CF874" s="14" t="s">
        <v>96</v>
      </c>
      <c r="CG874" s="14" t="s">
        <v>96</v>
      </c>
      <c r="CH874" s="15" t="s">
        <v>96</v>
      </c>
      <c r="CI874" s="15" t="s">
        <v>97</v>
      </c>
      <c r="CJ874" s="16">
        <v>4</v>
      </c>
      <c r="CK874" s="16">
        <v>4</v>
      </c>
      <c r="CL874" s="16">
        <v>4</v>
      </c>
      <c r="CM874" s="16">
        <v>1</v>
      </c>
      <c r="CN874" s="16">
        <v>1</v>
      </c>
      <c r="CO874" s="16">
        <v>2.5</v>
      </c>
      <c r="ON874" s="37"/>
    </row>
    <row r="875" spans="1:404" x14ac:dyDescent="0.3">
      <c r="A875" s="13" t="s">
        <v>1003</v>
      </c>
      <c r="B875" s="13" t="s">
        <v>1211</v>
      </c>
      <c r="C875" s="13" t="s">
        <v>1211</v>
      </c>
      <c r="D875" s="13" t="s">
        <v>1229</v>
      </c>
      <c r="E875" s="14" t="s">
        <v>95</v>
      </c>
      <c r="F875" s="24">
        <v>1088</v>
      </c>
      <c r="G875" s="5">
        <v>122</v>
      </c>
      <c r="H875" s="16">
        <v>6</v>
      </c>
      <c r="I875" s="16">
        <v>52</v>
      </c>
      <c r="J875" s="16">
        <v>22</v>
      </c>
      <c r="K875" s="16">
        <v>0</v>
      </c>
      <c r="L875" s="16">
        <v>0</v>
      </c>
      <c r="M875" s="16">
        <v>0</v>
      </c>
      <c r="N875" s="16">
        <v>44</v>
      </c>
      <c r="O875" s="16">
        <v>0</v>
      </c>
      <c r="P875" s="16">
        <v>4</v>
      </c>
      <c r="Q875" s="16">
        <v>709</v>
      </c>
      <c r="R875" s="16">
        <v>176</v>
      </c>
      <c r="S875" s="16">
        <v>0</v>
      </c>
      <c r="T875" s="16">
        <v>0</v>
      </c>
      <c r="U875" s="16">
        <v>0</v>
      </c>
      <c r="V875" s="16">
        <v>174</v>
      </c>
      <c r="W875" s="16">
        <v>0</v>
      </c>
      <c r="X875" s="16">
        <v>29</v>
      </c>
      <c r="Y875" s="16">
        <v>52</v>
      </c>
      <c r="Z875" s="16">
        <v>709</v>
      </c>
      <c r="AA875" s="14" t="s">
        <v>96</v>
      </c>
      <c r="AB875" s="14" t="s">
        <v>96</v>
      </c>
      <c r="AC875" s="15"/>
      <c r="AD875" s="15"/>
      <c r="AE875" s="15"/>
      <c r="AF875" s="15"/>
      <c r="AG875" s="15"/>
      <c r="AH875" s="15"/>
      <c r="AI875" s="14" t="s">
        <v>96</v>
      </c>
      <c r="AJ875" s="16"/>
      <c r="AK875" s="17">
        <v>0.19999999999999998</v>
      </c>
      <c r="AL875" s="17">
        <v>0.70000000000000007</v>
      </c>
      <c r="AM875" s="17">
        <v>0</v>
      </c>
      <c r="AN875" s="17">
        <v>0</v>
      </c>
      <c r="AO875" s="17">
        <v>9.9999999999999992E-2</v>
      </c>
      <c r="AP875" s="17">
        <v>0</v>
      </c>
      <c r="AQ875" s="17">
        <v>0</v>
      </c>
      <c r="AR875" s="17">
        <v>0</v>
      </c>
      <c r="AS875" s="17">
        <v>0</v>
      </c>
      <c r="AT875" s="17">
        <v>0</v>
      </c>
      <c r="AU875" s="16">
        <v>95</v>
      </c>
      <c r="AV875" s="24">
        <v>95</v>
      </c>
      <c r="AW875" s="16">
        <v>0</v>
      </c>
      <c r="AX875" s="16">
        <v>0</v>
      </c>
      <c r="AY875" s="16">
        <v>5</v>
      </c>
      <c r="AZ875" s="16">
        <v>100</v>
      </c>
      <c r="BA875" s="24">
        <v>95</v>
      </c>
      <c r="BB875" s="16">
        <v>0</v>
      </c>
      <c r="BC875" s="16">
        <v>0</v>
      </c>
      <c r="BD875" s="24">
        <v>5</v>
      </c>
      <c r="BE875" s="16">
        <v>100</v>
      </c>
      <c r="BF875" s="16">
        <v>0</v>
      </c>
      <c r="BG875" s="16">
        <v>0</v>
      </c>
      <c r="BH875" s="16">
        <v>100</v>
      </c>
      <c r="BI875" s="16">
        <v>0</v>
      </c>
      <c r="BJ875" s="16">
        <v>0</v>
      </c>
      <c r="BK875" s="16">
        <v>0</v>
      </c>
      <c r="BL875" s="24">
        <v>100</v>
      </c>
      <c r="BM875" s="16">
        <v>0</v>
      </c>
      <c r="BN875" s="5" t="s">
        <v>98</v>
      </c>
      <c r="BO875" s="16" t="s">
        <v>97</v>
      </c>
      <c r="BP875" s="16" t="s">
        <v>96</v>
      </c>
      <c r="BQ875" s="16">
        <v>8</v>
      </c>
      <c r="BR875" s="14" t="s">
        <v>97</v>
      </c>
      <c r="BS875" s="14" t="s">
        <v>97</v>
      </c>
      <c r="BT875" s="14" t="s">
        <v>97</v>
      </c>
      <c r="BU875" s="14" t="s">
        <v>97</v>
      </c>
      <c r="BV875" s="14" t="s">
        <v>97</v>
      </c>
      <c r="BW875" s="16">
        <v>0.5</v>
      </c>
      <c r="BX875" s="16">
        <v>1.3</v>
      </c>
      <c r="BY875" s="16">
        <v>1.3</v>
      </c>
      <c r="BZ875" s="16">
        <v>1.1000000000000001</v>
      </c>
      <c r="CA875" s="16">
        <v>1.2</v>
      </c>
      <c r="CB875" s="14" t="s">
        <v>98</v>
      </c>
      <c r="CC875" s="14" t="s">
        <v>96</v>
      </c>
      <c r="CD875" s="14" t="s">
        <v>96</v>
      </c>
      <c r="CE875" s="14" t="s">
        <v>96</v>
      </c>
      <c r="CF875" s="14" t="s">
        <v>96</v>
      </c>
      <c r="CG875" s="14" t="s">
        <v>97</v>
      </c>
      <c r="CH875" s="14" t="s">
        <v>97</v>
      </c>
      <c r="CI875" s="14" t="s">
        <v>97</v>
      </c>
      <c r="CJ875" s="16">
        <v>0.8</v>
      </c>
      <c r="CK875" s="16">
        <v>0.8</v>
      </c>
      <c r="CL875" s="16">
        <v>0.8</v>
      </c>
      <c r="CM875" s="16">
        <v>1.5</v>
      </c>
      <c r="CN875" s="16">
        <v>1.5</v>
      </c>
      <c r="CO875" s="16">
        <v>0</v>
      </c>
    </row>
    <row r="876" spans="1:404" x14ac:dyDescent="0.3">
      <c r="A876" s="13" t="s">
        <v>1003</v>
      </c>
      <c r="B876" s="13" t="s">
        <v>1211</v>
      </c>
      <c r="C876" s="13" t="s">
        <v>1211</v>
      </c>
      <c r="D876" s="13" t="s">
        <v>1230</v>
      </c>
      <c r="E876" s="14" t="s">
        <v>104</v>
      </c>
      <c r="F876" s="24">
        <v>597</v>
      </c>
      <c r="G876" s="5">
        <v>70</v>
      </c>
      <c r="H876" s="16">
        <v>10</v>
      </c>
      <c r="I876" s="16">
        <v>60</v>
      </c>
      <c r="J876" s="16">
        <v>3</v>
      </c>
      <c r="K876" s="16">
        <v>5</v>
      </c>
      <c r="L876" s="16">
        <v>0</v>
      </c>
      <c r="M876" s="16">
        <v>2</v>
      </c>
      <c r="N876" s="16">
        <v>0</v>
      </c>
      <c r="O876" s="16">
        <v>0</v>
      </c>
      <c r="P876" s="16">
        <v>0</v>
      </c>
      <c r="Q876" s="16">
        <v>566</v>
      </c>
      <c r="R876" s="16">
        <v>24</v>
      </c>
      <c r="S876" s="16">
        <v>0</v>
      </c>
      <c r="T876" s="16">
        <v>0</v>
      </c>
      <c r="U876" s="16">
        <v>7</v>
      </c>
      <c r="V876" s="16">
        <v>0</v>
      </c>
      <c r="W876" s="16">
        <v>0</v>
      </c>
      <c r="X876" s="16">
        <v>0</v>
      </c>
      <c r="Y876" s="16">
        <v>60</v>
      </c>
      <c r="Z876" s="16">
        <v>566</v>
      </c>
      <c r="AA876" s="14" t="s">
        <v>96</v>
      </c>
      <c r="AB876" s="14" t="s">
        <v>97</v>
      </c>
      <c r="AC876" s="15"/>
      <c r="AD876" s="15"/>
      <c r="AE876" s="15"/>
      <c r="AF876" s="15"/>
      <c r="AG876" s="15"/>
      <c r="AH876" s="15"/>
      <c r="AI876" s="14" t="s">
        <v>96</v>
      </c>
      <c r="AJ876" s="16">
        <v>600</v>
      </c>
      <c r="AK876" s="17">
        <v>0.1</v>
      </c>
      <c r="AL876" s="17">
        <v>0.9</v>
      </c>
      <c r="AM876" s="17">
        <v>0</v>
      </c>
      <c r="AN876" s="17">
        <v>0</v>
      </c>
      <c r="AO876" s="17">
        <v>0</v>
      </c>
      <c r="AP876" s="17">
        <v>0</v>
      </c>
      <c r="AQ876" s="17">
        <v>0</v>
      </c>
      <c r="AR876" s="17">
        <v>0</v>
      </c>
      <c r="AS876" s="17">
        <v>0</v>
      </c>
      <c r="AT876" s="17">
        <v>0</v>
      </c>
      <c r="AU876" s="16">
        <v>100</v>
      </c>
      <c r="AV876" s="24">
        <v>90</v>
      </c>
      <c r="AW876" s="16">
        <v>0</v>
      </c>
      <c r="AX876" s="16">
        <v>0</v>
      </c>
      <c r="AY876" s="24">
        <v>10</v>
      </c>
      <c r="AZ876" s="16">
        <v>100</v>
      </c>
      <c r="BA876" s="24">
        <v>90</v>
      </c>
      <c r="BB876" s="16">
        <v>0</v>
      </c>
      <c r="BC876" s="16">
        <v>0</v>
      </c>
      <c r="BD876" s="24">
        <v>10</v>
      </c>
      <c r="BE876" s="16">
        <v>100</v>
      </c>
      <c r="BF876" s="16">
        <v>0</v>
      </c>
      <c r="BG876" s="16">
        <v>0</v>
      </c>
      <c r="BH876" s="16">
        <v>0</v>
      </c>
      <c r="BI876" s="16">
        <v>0</v>
      </c>
      <c r="BJ876" s="16">
        <v>0</v>
      </c>
      <c r="BK876" s="16">
        <v>0</v>
      </c>
      <c r="BL876" s="24">
        <v>100</v>
      </c>
      <c r="BM876" s="16">
        <v>0</v>
      </c>
      <c r="BN876" s="5" t="s">
        <v>98</v>
      </c>
      <c r="BO876" s="16" t="s">
        <v>97</v>
      </c>
      <c r="BP876" s="16" t="s">
        <v>96</v>
      </c>
      <c r="BQ876" s="16">
        <v>8</v>
      </c>
      <c r="BR876" s="14" t="s">
        <v>97</v>
      </c>
      <c r="BS876" s="14" t="s">
        <v>97</v>
      </c>
      <c r="BT876" s="14" t="s">
        <v>97</v>
      </c>
      <c r="BU876" s="14" t="s">
        <v>97</v>
      </c>
      <c r="BV876" s="14" t="s">
        <v>97</v>
      </c>
      <c r="BW876" s="16">
        <v>0.5</v>
      </c>
      <c r="BX876" s="16">
        <v>1.5</v>
      </c>
      <c r="BY876" s="16">
        <v>1.5</v>
      </c>
      <c r="BZ876" s="16">
        <v>1.1000000000000001</v>
      </c>
      <c r="CA876" s="16">
        <v>1.2</v>
      </c>
      <c r="CB876" s="14" t="s">
        <v>98</v>
      </c>
      <c r="CC876" s="14" t="s">
        <v>96</v>
      </c>
      <c r="CD876" s="14" t="s">
        <v>96</v>
      </c>
      <c r="CE876" s="14" t="s">
        <v>96</v>
      </c>
      <c r="CF876" s="14" t="s">
        <v>96</v>
      </c>
      <c r="CG876" s="14" t="s">
        <v>97</v>
      </c>
      <c r="CH876" s="14" t="s">
        <v>97</v>
      </c>
      <c r="CI876" s="14" t="s">
        <v>97</v>
      </c>
      <c r="CJ876" s="16">
        <v>1.2</v>
      </c>
      <c r="CK876" s="16">
        <v>1.2</v>
      </c>
      <c r="CL876" s="16">
        <v>1.2</v>
      </c>
      <c r="CM876" s="16">
        <v>2</v>
      </c>
      <c r="CN876" s="16">
        <v>2</v>
      </c>
      <c r="CO876" s="16">
        <v>0</v>
      </c>
      <c r="ON876" s="37"/>
    </row>
    <row r="877" spans="1:404" x14ac:dyDescent="0.3">
      <c r="A877" s="13" t="s">
        <v>1003</v>
      </c>
      <c r="B877" s="13" t="s">
        <v>1211</v>
      </c>
      <c r="C877" s="13" t="s">
        <v>1231</v>
      </c>
      <c r="D877" s="13" t="s">
        <v>353</v>
      </c>
      <c r="E877" s="14" t="s">
        <v>95</v>
      </c>
      <c r="F877" s="16">
        <v>131</v>
      </c>
      <c r="G877" s="5">
        <v>16</v>
      </c>
      <c r="H877" s="24">
        <v>1</v>
      </c>
      <c r="I877" s="16">
        <v>12</v>
      </c>
      <c r="J877" s="16">
        <v>0</v>
      </c>
      <c r="K877" s="16">
        <v>0</v>
      </c>
      <c r="L877" s="16">
        <v>0</v>
      </c>
      <c r="M877" s="16">
        <v>4</v>
      </c>
      <c r="N877" s="16">
        <v>0</v>
      </c>
      <c r="O877" s="16">
        <v>0</v>
      </c>
      <c r="P877" s="16">
        <v>0</v>
      </c>
      <c r="Q877" s="16">
        <v>108</v>
      </c>
      <c r="R877" s="16">
        <v>0</v>
      </c>
      <c r="S877" s="16">
        <v>0</v>
      </c>
      <c r="T877" s="16">
        <v>0</v>
      </c>
      <c r="U877" s="16">
        <v>23</v>
      </c>
      <c r="V877" s="16">
        <v>0</v>
      </c>
      <c r="W877" s="16">
        <v>0</v>
      </c>
      <c r="X877" s="16">
        <v>0</v>
      </c>
      <c r="Y877" s="16">
        <v>1</v>
      </c>
      <c r="Z877" s="16">
        <v>11</v>
      </c>
      <c r="AA877" s="14" t="s">
        <v>96</v>
      </c>
      <c r="AB877" s="14" t="s">
        <v>97</v>
      </c>
      <c r="AC877" s="15"/>
      <c r="AD877" s="15"/>
      <c r="AE877" s="15"/>
      <c r="AF877" s="15"/>
      <c r="AG877" s="15"/>
      <c r="AH877" s="15"/>
      <c r="AI877" s="14" t="s">
        <v>96</v>
      </c>
      <c r="AJ877" s="16"/>
      <c r="AK877" s="17">
        <v>0.8</v>
      </c>
      <c r="AL877" s="17">
        <v>0.15</v>
      </c>
      <c r="AM877" s="17">
        <v>0</v>
      </c>
      <c r="AN877" s="17">
        <v>0</v>
      </c>
      <c r="AO877" s="17">
        <v>0.05</v>
      </c>
      <c r="AP877" s="17">
        <v>0</v>
      </c>
      <c r="AQ877" s="17">
        <v>0</v>
      </c>
      <c r="AR877" s="17">
        <v>0</v>
      </c>
      <c r="AS877" s="17">
        <v>0</v>
      </c>
      <c r="AT877" s="17">
        <v>0</v>
      </c>
      <c r="AU877" s="16">
        <v>100</v>
      </c>
      <c r="AV877" s="16">
        <v>0</v>
      </c>
      <c r="AW877" s="16">
        <v>100</v>
      </c>
      <c r="AX877" s="16">
        <v>0</v>
      </c>
      <c r="AY877" s="16">
        <v>0</v>
      </c>
      <c r="AZ877" s="16">
        <v>100</v>
      </c>
      <c r="BA877" s="16">
        <v>0</v>
      </c>
      <c r="BB877" s="16">
        <v>0</v>
      </c>
      <c r="BC877" s="16">
        <v>0</v>
      </c>
      <c r="BD877" s="16">
        <v>100</v>
      </c>
      <c r="BE877" s="16">
        <v>100</v>
      </c>
      <c r="BF877" s="16">
        <v>80</v>
      </c>
      <c r="BG877" s="16">
        <v>100</v>
      </c>
      <c r="BH877" s="16">
        <v>0</v>
      </c>
      <c r="BI877" s="16">
        <v>0</v>
      </c>
      <c r="BJ877" s="16">
        <v>0</v>
      </c>
      <c r="BK877" s="16">
        <v>0</v>
      </c>
      <c r="BL877" s="16">
        <v>100</v>
      </c>
      <c r="BM877" s="16">
        <v>100</v>
      </c>
      <c r="BN877" s="16">
        <v>2</v>
      </c>
      <c r="BO877" s="16" t="s">
        <v>96</v>
      </c>
      <c r="BP877" s="16" t="s">
        <v>96</v>
      </c>
      <c r="BQ877" s="16">
        <v>2</v>
      </c>
      <c r="BR877" s="14" t="s">
        <v>96</v>
      </c>
      <c r="BS877" s="14" t="s">
        <v>97</v>
      </c>
      <c r="BT877" s="14" t="s">
        <v>97</v>
      </c>
      <c r="BU877" s="14" t="s">
        <v>97</v>
      </c>
      <c r="BV877" s="14" t="s">
        <v>97</v>
      </c>
      <c r="BW877" s="16">
        <v>0</v>
      </c>
      <c r="BX877" s="16">
        <v>0</v>
      </c>
      <c r="BY877" s="16">
        <v>0</v>
      </c>
      <c r="BZ877" s="16">
        <v>0</v>
      </c>
      <c r="CA877" s="16">
        <v>15</v>
      </c>
      <c r="CB877" s="14" t="s">
        <v>98</v>
      </c>
      <c r="CC877" s="14" t="s">
        <v>96</v>
      </c>
      <c r="CD877" s="14" t="s">
        <v>98</v>
      </c>
      <c r="CE877" s="14" t="s">
        <v>96</v>
      </c>
      <c r="CF877" s="14" t="s">
        <v>96</v>
      </c>
      <c r="CG877" s="14" t="s">
        <v>97</v>
      </c>
      <c r="CH877" s="14" t="s">
        <v>97</v>
      </c>
      <c r="CI877" s="15" t="s">
        <v>97</v>
      </c>
      <c r="CJ877" s="16">
        <v>0</v>
      </c>
      <c r="CK877" s="16">
        <v>0</v>
      </c>
      <c r="CL877" s="16">
        <v>5</v>
      </c>
      <c r="CM877" s="16">
        <v>0</v>
      </c>
      <c r="CN877" s="16">
        <v>0</v>
      </c>
      <c r="CO877" s="16">
        <v>0</v>
      </c>
      <c r="ON877" s="37"/>
    </row>
    <row r="878" spans="1:404" x14ac:dyDescent="0.3">
      <c r="A878" s="13" t="s">
        <v>1003</v>
      </c>
      <c r="B878" s="13" t="s">
        <v>1211</v>
      </c>
      <c r="C878" s="13" t="s">
        <v>1231</v>
      </c>
      <c r="D878" s="13" t="s">
        <v>1232</v>
      </c>
      <c r="E878" s="14" t="s">
        <v>102</v>
      </c>
      <c r="F878" s="16">
        <v>36</v>
      </c>
      <c r="G878" s="5">
        <v>4</v>
      </c>
      <c r="H878" s="16">
        <v>0</v>
      </c>
      <c r="I878" s="16">
        <v>0</v>
      </c>
      <c r="J878" s="16">
        <v>4</v>
      </c>
      <c r="K878" s="16">
        <v>0</v>
      </c>
      <c r="L878" s="16">
        <v>0</v>
      </c>
      <c r="M878" s="16">
        <v>0</v>
      </c>
      <c r="N878" s="16">
        <v>0</v>
      </c>
      <c r="O878" s="16">
        <v>0</v>
      </c>
      <c r="P878" s="16">
        <v>0</v>
      </c>
      <c r="Q878" s="16">
        <v>0</v>
      </c>
      <c r="R878" s="16">
        <v>36</v>
      </c>
      <c r="S878" s="16">
        <v>0</v>
      </c>
      <c r="T878" s="16">
        <v>0</v>
      </c>
      <c r="U878" s="16">
        <v>0</v>
      </c>
      <c r="V878" s="16">
        <v>0</v>
      </c>
      <c r="W878" s="16">
        <v>0</v>
      </c>
      <c r="X878" s="16">
        <v>0</v>
      </c>
      <c r="Y878" s="16">
        <v>0</v>
      </c>
      <c r="Z878" s="16">
        <v>0</v>
      </c>
      <c r="AA878" s="14" t="s">
        <v>96</v>
      </c>
      <c r="AB878" s="14" t="s">
        <v>97</v>
      </c>
      <c r="AC878" s="15"/>
      <c r="AD878" s="15"/>
      <c r="AE878" s="15"/>
      <c r="AF878" s="15"/>
      <c r="AG878" s="15"/>
      <c r="AH878" s="15"/>
      <c r="AI878" s="14" t="s">
        <v>96</v>
      </c>
      <c r="AJ878" s="16"/>
      <c r="AK878" s="17">
        <v>0.47474747474747475</v>
      </c>
      <c r="AL878" s="17">
        <v>0.5252525252525253</v>
      </c>
      <c r="AM878" s="17">
        <v>0</v>
      </c>
      <c r="AN878" s="17">
        <v>0</v>
      </c>
      <c r="AO878" s="17">
        <v>0</v>
      </c>
      <c r="AP878" s="17">
        <v>0</v>
      </c>
      <c r="AQ878" s="17">
        <v>0</v>
      </c>
      <c r="AR878" s="17">
        <v>0</v>
      </c>
      <c r="AS878" s="17">
        <v>0</v>
      </c>
      <c r="AT878" s="17">
        <v>0</v>
      </c>
      <c r="AU878" s="16">
        <v>100</v>
      </c>
      <c r="AV878" s="16">
        <v>100</v>
      </c>
      <c r="AW878" s="16">
        <v>0</v>
      </c>
      <c r="AX878" s="16">
        <v>0</v>
      </c>
      <c r="AY878" s="16">
        <v>0</v>
      </c>
      <c r="AZ878" s="16">
        <v>100</v>
      </c>
      <c r="BA878" s="16">
        <v>100</v>
      </c>
      <c r="BB878" s="16">
        <v>0</v>
      </c>
      <c r="BC878" s="16">
        <v>0</v>
      </c>
      <c r="BD878" s="16">
        <v>0</v>
      </c>
      <c r="BE878" s="16">
        <v>100</v>
      </c>
      <c r="BF878" s="16">
        <v>100</v>
      </c>
      <c r="BG878" s="16">
        <v>100</v>
      </c>
      <c r="BH878" s="16">
        <v>100</v>
      </c>
      <c r="BI878" s="16">
        <v>70</v>
      </c>
      <c r="BJ878" s="16">
        <v>0</v>
      </c>
      <c r="BK878" s="24">
        <v>50</v>
      </c>
      <c r="BL878" s="16">
        <v>50</v>
      </c>
      <c r="BM878" s="16">
        <v>100</v>
      </c>
      <c r="BN878" s="16">
        <v>2</v>
      </c>
      <c r="BO878" s="16" t="s">
        <v>96</v>
      </c>
      <c r="BP878" s="16" t="s">
        <v>96</v>
      </c>
      <c r="BQ878" s="16">
        <v>2</v>
      </c>
      <c r="BR878" s="14" t="s">
        <v>97</v>
      </c>
      <c r="BS878" s="14" t="s">
        <v>97</v>
      </c>
      <c r="BT878" s="14" t="s">
        <v>97</v>
      </c>
      <c r="BU878" s="14" t="s">
        <v>97</v>
      </c>
      <c r="BV878" s="14" t="s">
        <v>97</v>
      </c>
      <c r="BW878" s="16">
        <v>0</v>
      </c>
      <c r="BX878" s="16">
        <v>0</v>
      </c>
      <c r="BY878" s="16">
        <v>0</v>
      </c>
      <c r="BZ878" s="16">
        <v>0</v>
      </c>
      <c r="CA878" s="16">
        <v>5</v>
      </c>
      <c r="CB878" s="14" t="s">
        <v>98</v>
      </c>
      <c r="CC878" s="14" t="s">
        <v>96</v>
      </c>
      <c r="CD878" s="14" t="s">
        <v>98</v>
      </c>
      <c r="CE878" s="14" t="s">
        <v>96</v>
      </c>
      <c r="CF878" s="14" t="s">
        <v>96</v>
      </c>
      <c r="CG878" s="15" t="s">
        <v>97</v>
      </c>
      <c r="CH878" s="14" t="s">
        <v>97</v>
      </c>
      <c r="CI878" s="15" t="s">
        <v>97</v>
      </c>
      <c r="CJ878" s="16">
        <v>0</v>
      </c>
      <c r="CK878" s="16">
        <v>0</v>
      </c>
      <c r="CL878" s="16">
        <v>5</v>
      </c>
      <c r="CM878" s="16">
        <v>0</v>
      </c>
      <c r="CN878" s="16">
        <v>0</v>
      </c>
      <c r="CO878" s="16">
        <v>0</v>
      </c>
      <c r="ON878" s="37"/>
    </row>
    <row r="879" spans="1:404" x14ac:dyDescent="0.3">
      <c r="A879" s="13" t="s">
        <v>1003</v>
      </c>
      <c r="B879" s="13" t="s">
        <v>1211</v>
      </c>
      <c r="C879" s="13" t="s">
        <v>1231</v>
      </c>
      <c r="D879" s="13" t="s">
        <v>230</v>
      </c>
      <c r="E879" s="14" t="s">
        <v>102</v>
      </c>
      <c r="F879" s="16">
        <v>58</v>
      </c>
      <c r="G879" s="5">
        <v>15</v>
      </c>
      <c r="H879" s="24">
        <v>1</v>
      </c>
      <c r="I879" s="16">
        <v>15</v>
      </c>
      <c r="J879" s="16">
        <v>0</v>
      </c>
      <c r="K879" s="16">
        <v>0</v>
      </c>
      <c r="L879" s="16">
        <v>0</v>
      </c>
      <c r="M879" s="16">
        <v>0</v>
      </c>
      <c r="N879" s="16">
        <v>0</v>
      </c>
      <c r="O879" s="16">
        <v>0</v>
      </c>
      <c r="P879" s="16">
        <v>0</v>
      </c>
      <c r="Q879" s="16">
        <v>58</v>
      </c>
      <c r="R879" s="16">
        <v>0</v>
      </c>
      <c r="S879" s="16">
        <v>0</v>
      </c>
      <c r="T879" s="16">
        <v>0</v>
      </c>
      <c r="U879" s="16">
        <v>0</v>
      </c>
      <c r="V879" s="16">
        <v>0</v>
      </c>
      <c r="W879" s="16">
        <v>0</v>
      </c>
      <c r="X879" s="16">
        <v>0</v>
      </c>
      <c r="Y879" s="16">
        <v>1</v>
      </c>
      <c r="Z879" s="16">
        <v>4</v>
      </c>
      <c r="AA879" s="14" t="s">
        <v>96</v>
      </c>
      <c r="AB879" s="14" t="s">
        <v>96</v>
      </c>
      <c r="AC879" s="15"/>
      <c r="AD879" s="15"/>
      <c r="AE879" s="15"/>
      <c r="AF879" s="15"/>
      <c r="AG879" s="15"/>
      <c r="AH879" s="15"/>
      <c r="AI879" s="14" t="s">
        <v>96</v>
      </c>
      <c r="AJ879" s="16"/>
      <c r="AK879" s="17">
        <v>1</v>
      </c>
      <c r="AL879" s="17">
        <v>0</v>
      </c>
      <c r="AM879" s="17">
        <v>0</v>
      </c>
      <c r="AN879" s="17">
        <v>0</v>
      </c>
      <c r="AO879" s="17">
        <v>0</v>
      </c>
      <c r="AP879" s="17">
        <v>0</v>
      </c>
      <c r="AQ879" s="17">
        <v>0</v>
      </c>
      <c r="AR879" s="17">
        <v>0</v>
      </c>
      <c r="AS879" s="17">
        <v>0</v>
      </c>
      <c r="AT879" s="17">
        <v>0</v>
      </c>
      <c r="AU879" s="16">
        <v>100</v>
      </c>
      <c r="AV879" s="16">
        <v>100</v>
      </c>
      <c r="AW879" s="16">
        <v>0</v>
      </c>
      <c r="AX879" s="16">
        <v>0</v>
      </c>
      <c r="AY879" s="16">
        <v>0</v>
      </c>
      <c r="AZ879" s="16">
        <v>100</v>
      </c>
      <c r="BA879" s="16">
        <v>100</v>
      </c>
      <c r="BB879" s="16">
        <v>0</v>
      </c>
      <c r="BC879" s="16">
        <v>0</v>
      </c>
      <c r="BD879" s="16">
        <v>0</v>
      </c>
      <c r="BE879" s="16">
        <v>100</v>
      </c>
      <c r="BF879" s="16">
        <v>100</v>
      </c>
      <c r="BG879" s="16">
        <v>100</v>
      </c>
      <c r="BH879" s="16">
        <v>100</v>
      </c>
      <c r="BI879" s="16">
        <v>100</v>
      </c>
      <c r="BJ879" s="16">
        <v>0</v>
      </c>
      <c r="BK879" s="16">
        <v>100</v>
      </c>
      <c r="BL879" s="16">
        <v>0</v>
      </c>
      <c r="BM879" s="16">
        <v>100</v>
      </c>
      <c r="BN879" s="16">
        <v>2</v>
      </c>
      <c r="BO879" s="16" t="s">
        <v>96</v>
      </c>
      <c r="BP879" s="16" t="s">
        <v>96</v>
      </c>
      <c r="BQ879" s="16">
        <v>2</v>
      </c>
      <c r="BR879" s="14" t="s">
        <v>97</v>
      </c>
      <c r="BS879" s="14" t="s">
        <v>97</v>
      </c>
      <c r="BT879" s="14" t="s">
        <v>97</v>
      </c>
      <c r="BU879" s="14" t="s">
        <v>97</v>
      </c>
      <c r="BV879" s="14" t="s">
        <v>97</v>
      </c>
      <c r="BW879" s="16">
        <v>0</v>
      </c>
      <c r="BX879" s="16">
        <v>0</v>
      </c>
      <c r="BY879" s="16">
        <v>0</v>
      </c>
      <c r="BZ879" s="16">
        <v>0</v>
      </c>
      <c r="CA879" s="16">
        <v>15</v>
      </c>
      <c r="CB879" s="14" t="s">
        <v>98</v>
      </c>
      <c r="CC879" s="14" t="s">
        <v>96</v>
      </c>
      <c r="CD879" s="14" t="s">
        <v>98</v>
      </c>
      <c r="CE879" s="14" t="s">
        <v>96</v>
      </c>
      <c r="CF879" s="14" t="s">
        <v>96</v>
      </c>
      <c r="CG879" s="15" t="s">
        <v>97</v>
      </c>
      <c r="CH879" s="14" t="s">
        <v>97</v>
      </c>
      <c r="CI879" s="15" t="s">
        <v>97</v>
      </c>
      <c r="CJ879" s="16">
        <v>0</v>
      </c>
      <c r="CK879" s="16">
        <v>0</v>
      </c>
      <c r="CL879" s="16">
        <v>5</v>
      </c>
      <c r="CM879" s="16">
        <v>0</v>
      </c>
      <c r="CN879" s="16">
        <v>0</v>
      </c>
      <c r="CO879" s="16">
        <v>0</v>
      </c>
      <c r="ON879" s="37"/>
    </row>
    <row r="880" spans="1:404" x14ac:dyDescent="0.3">
      <c r="A880" s="13" t="s">
        <v>1003</v>
      </c>
      <c r="B880" s="13" t="s">
        <v>1211</v>
      </c>
      <c r="C880" s="13" t="s">
        <v>1231</v>
      </c>
      <c r="D880" s="13" t="s">
        <v>1233</v>
      </c>
      <c r="E880" s="14" t="s">
        <v>102</v>
      </c>
      <c r="F880" s="16">
        <v>73</v>
      </c>
      <c r="G880" s="5">
        <v>11</v>
      </c>
      <c r="H880" s="16">
        <v>0</v>
      </c>
      <c r="I880" s="16">
        <v>0</v>
      </c>
      <c r="J880" s="16">
        <v>10</v>
      </c>
      <c r="K880" s="16">
        <v>0</v>
      </c>
      <c r="L880" s="16">
        <v>0</v>
      </c>
      <c r="M880" s="16">
        <v>1</v>
      </c>
      <c r="N880" s="16">
        <v>0</v>
      </c>
      <c r="O880" s="16">
        <v>0</v>
      </c>
      <c r="P880" s="16">
        <v>0</v>
      </c>
      <c r="Q880" s="16">
        <v>0</v>
      </c>
      <c r="R880" s="16">
        <v>72</v>
      </c>
      <c r="S880" s="16">
        <v>0</v>
      </c>
      <c r="T880" s="16">
        <v>0</v>
      </c>
      <c r="U880" s="16">
        <v>1</v>
      </c>
      <c r="V880" s="16">
        <v>0</v>
      </c>
      <c r="W880" s="16">
        <v>0</v>
      </c>
      <c r="X880" s="16">
        <v>0</v>
      </c>
      <c r="Y880" s="16">
        <v>0</v>
      </c>
      <c r="Z880" s="16">
        <v>0</v>
      </c>
      <c r="AA880" s="14" t="s">
        <v>96</v>
      </c>
      <c r="AB880" s="14" t="s">
        <v>96</v>
      </c>
      <c r="AC880" s="15"/>
      <c r="AD880" s="15"/>
      <c r="AE880" s="15"/>
      <c r="AF880" s="15"/>
      <c r="AG880" s="15"/>
      <c r="AH880" s="15"/>
      <c r="AI880" s="14" t="s">
        <v>96</v>
      </c>
      <c r="AJ880" s="16"/>
      <c r="AK880" s="17">
        <v>1</v>
      </c>
      <c r="AL880" s="17">
        <v>0</v>
      </c>
      <c r="AM880" s="17">
        <v>0</v>
      </c>
      <c r="AN880" s="17">
        <v>0</v>
      </c>
      <c r="AO880" s="17">
        <v>0</v>
      </c>
      <c r="AP880" s="17">
        <v>0</v>
      </c>
      <c r="AQ880" s="17">
        <v>0</v>
      </c>
      <c r="AR880" s="17">
        <v>0</v>
      </c>
      <c r="AS880" s="17">
        <v>0</v>
      </c>
      <c r="AT880" s="17">
        <v>0</v>
      </c>
      <c r="AU880" s="16">
        <v>100</v>
      </c>
      <c r="AV880" s="16">
        <v>100</v>
      </c>
      <c r="AW880" s="16">
        <v>0</v>
      </c>
      <c r="AX880" s="16">
        <v>0</v>
      </c>
      <c r="AY880" s="16">
        <v>0</v>
      </c>
      <c r="AZ880" s="16">
        <v>100</v>
      </c>
      <c r="BA880" s="16">
        <v>100</v>
      </c>
      <c r="BB880" s="16">
        <v>0</v>
      </c>
      <c r="BC880" s="16">
        <v>0</v>
      </c>
      <c r="BD880" s="16">
        <v>0</v>
      </c>
      <c r="BE880" s="16">
        <v>100</v>
      </c>
      <c r="BF880" s="16">
        <v>100</v>
      </c>
      <c r="BG880" s="16">
        <v>100</v>
      </c>
      <c r="BH880" s="16">
        <v>100</v>
      </c>
      <c r="BI880" s="16">
        <v>20</v>
      </c>
      <c r="BJ880" s="16">
        <v>0</v>
      </c>
      <c r="BK880" s="16">
        <v>20</v>
      </c>
      <c r="BL880" s="16">
        <v>80</v>
      </c>
      <c r="BM880" s="16">
        <v>100</v>
      </c>
      <c r="BN880" s="16">
        <v>2</v>
      </c>
      <c r="BO880" s="16" t="s">
        <v>96</v>
      </c>
      <c r="BP880" s="16" t="s">
        <v>96</v>
      </c>
      <c r="BQ880" s="16">
        <v>2</v>
      </c>
      <c r="BR880" s="14" t="s">
        <v>97</v>
      </c>
      <c r="BS880" s="14" t="s">
        <v>97</v>
      </c>
      <c r="BT880" s="14" t="s">
        <v>97</v>
      </c>
      <c r="BU880" s="14" t="s">
        <v>97</v>
      </c>
      <c r="BV880" s="14" t="s">
        <v>97</v>
      </c>
      <c r="BW880" s="16">
        <v>0</v>
      </c>
      <c r="BX880" s="16">
        <v>0</v>
      </c>
      <c r="BY880" s="16">
        <v>0</v>
      </c>
      <c r="BZ880" s="16">
        <v>0</v>
      </c>
      <c r="CA880" s="16">
        <v>5</v>
      </c>
      <c r="CB880" s="14" t="s">
        <v>98</v>
      </c>
      <c r="CC880" s="14" t="s">
        <v>96</v>
      </c>
      <c r="CD880" s="14" t="s">
        <v>98</v>
      </c>
      <c r="CE880" s="14" t="s">
        <v>96</v>
      </c>
      <c r="CF880" s="14" t="s">
        <v>96</v>
      </c>
      <c r="CG880" s="15" t="s">
        <v>97</v>
      </c>
      <c r="CH880" s="14" t="s">
        <v>97</v>
      </c>
      <c r="CI880" s="15" t="s">
        <v>97</v>
      </c>
      <c r="CJ880" s="16">
        <v>0</v>
      </c>
      <c r="CK880" s="16">
        <v>0</v>
      </c>
      <c r="CL880" s="16">
        <v>5</v>
      </c>
      <c r="CM880" s="16">
        <v>0</v>
      </c>
      <c r="CN880" s="16">
        <v>0</v>
      </c>
      <c r="CO880" s="16">
        <v>0</v>
      </c>
      <c r="ON880" s="37"/>
    </row>
    <row r="881" spans="1:404" x14ac:dyDescent="0.3">
      <c r="A881" s="13" t="s">
        <v>1003</v>
      </c>
      <c r="B881" s="13" t="s">
        <v>1211</v>
      </c>
      <c r="C881" s="13" t="s">
        <v>1234</v>
      </c>
      <c r="D881" s="13" t="s">
        <v>108</v>
      </c>
      <c r="E881" s="14" t="s">
        <v>102</v>
      </c>
      <c r="F881" s="16">
        <v>37</v>
      </c>
      <c r="G881" s="5">
        <v>6</v>
      </c>
      <c r="H881" s="16">
        <v>0</v>
      </c>
      <c r="I881" s="16">
        <v>0</v>
      </c>
      <c r="J881" s="16">
        <v>1</v>
      </c>
      <c r="K881" s="16">
        <v>5</v>
      </c>
      <c r="L881" s="16">
        <v>0</v>
      </c>
      <c r="M881" s="16">
        <v>0</v>
      </c>
      <c r="N881" s="16">
        <v>0</v>
      </c>
      <c r="O881" s="16">
        <v>0</v>
      </c>
      <c r="P881" s="16">
        <v>0</v>
      </c>
      <c r="Q881" s="16">
        <v>0</v>
      </c>
      <c r="R881" s="16">
        <v>2</v>
      </c>
      <c r="S881" s="16">
        <v>35</v>
      </c>
      <c r="T881" s="16">
        <v>0</v>
      </c>
      <c r="U881" s="16">
        <v>0</v>
      </c>
      <c r="V881" s="16">
        <v>0</v>
      </c>
      <c r="W881" s="16">
        <v>0</v>
      </c>
      <c r="X881" s="16">
        <v>0</v>
      </c>
      <c r="Y881" s="16">
        <v>0</v>
      </c>
      <c r="Z881" s="14">
        <v>0</v>
      </c>
      <c r="AA881" s="14" t="s">
        <v>97</v>
      </c>
      <c r="AB881" s="14" t="s">
        <v>97</v>
      </c>
      <c r="AC881" s="15"/>
      <c r="AD881" s="15"/>
      <c r="AE881" s="15"/>
      <c r="AF881" s="15"/>
      <c r="AG881" s="15"/>
      <c r="AH881" s="15"/>
      <c r="AI881" s="14" t="s">
        <v>96</v>
      </c>
      <c r="AJ881" s="16"/>
      <c r="AK881" s="17">
        <v>0.5</v>
      </c>
      <c r="AL881" s="17">
        <v>0.3</v>
      </c>
      <c r="AM881" s="17">
        <v>0</v>
      </c>
      <c r="AN881" s="17">
        <v>0</v>
      </c>
      <c r="AO881" s="17">
        <v>0</v>
      </c>
      <c r="AP881" s="17">
        <v>0.2</v>
      </c>
      <c r="AQ881" s="17">
        <v>0</v>
      </c>
      <c r="AR881" s="17">
        <v>0</v>
      </c>
      <c r="AS881" s="17">
        <v>0</v>
      </c>
      <c r="AT881" s="17">
        <v>0</v>
      </c>
      <c r="AU881" s="16">
        <v>100</v>
      </c>
      <c r="AV881" s="16">
        <v>90</v>
      </c>
      <c r="AW881" s="16">
        <v>10</v>
      </c>
      <c r="AX881" s="16">
        <v>0</v>
      </c>
      <c r="AY881" s="16">
        <v>0</v>
      </c>
      <c r="AZ881" s="16">
        <v>100</v>
      </c>
      <c r="BA881" s="16">
        <v>30</v>
      </c>
      <c r="BB881" s="16">
        <v>0</v>
      </c>
      <c r="BC881" s="16">
        <v>0</v>
      </c>
      <c r="BD881" s="16">
        <v>70</v>
      </c>
      <c r="BE881" s="16">
        <v>100</v>
      </c>
      <c r="BF881" s="16">
        <v>100</v>
      </c>
      <c r="BG881" s="16">
        <v>100</v>
      </c>
      <c r="BH881" s="16">
        <v>0</v>
      </c>
      <c r="BI881" s="16">
        <v>0</v>
      </c>
      <c r="BJ881" s="16">
        <v>0</v>
      </c>
      <c r="BK881" s="16">
        <v>0</v>
      </c>
      <c r="BL881" s="16">
        <v>100</v>
      </c>
      <c r="BM881" s="16">
        <v>100</v>
      </c>
      <c r="BN881" s="16">
        <v>2</v>
      </c>
      <c r="BO881" s="16" t="s">
        <v>96</v>
      </c>
      <c r="BP881" s="16" t="s">
        <v>96</v>
      </c>
      <c r="BQ881" s="16">
        <v>2</v>
      </c>
      <c r="BR881" s="14" t="s">
        <v>97</v>
      </c>
      <c r="BS881" s="14" t="s">
        <v>97</v>
      </c>
      <c r="BT881" s="14" t="s">
        <v>97</v>
      </c>
      <c r="BU881" s="14" t="s">
        <v>96</v>
      </c>
      <c r="BV881" s="14" t="s">
        <v>96</v>
      </c>
      <c r="BW881" s="16">
        <v>5</v>
      </c>
      <c r="BX881" s="16">
        <v>5</v>
      </c>
      <c r="BY881" s="16">
        <v>5</v>
      </c>
      <c r="BZ881" s="16">
        <v>15</v>
      </c>
      <c r="CA881" s="16">
        <v>15</v>
      </c>
      <c r="CB881" s="14" t="s">
        <v>96</v>
      </c>
      <c r="CC881" s="14" t="s">
        <v>96</v>
      </c>
      <c r="CD881" s="14" t="s">
        <v>96</v>
      </c>
      <c r="CE881" s="14" t="s">
        <v>96</v>
      </c>
      <c r="CF881" s="14" t="s">
        <v>96</v>
      </c>
      <c r="CG881" s="14" t="s">
        <v>96</v>
      </c>
      <c r="CH881" s="14" t="s">
        <v>96</v>
      </c>
      <c r="CI881" s="14" t="s">
        <v>97</v>
      </c>
      <c r="CJ881" s="16">
        <v>5</v>
      </c>
      <c r="CK881" s="16">
        <v>15</v>
      </c>
      <c r="CL881" s="16">
        <v>15</v>
      </c>
      <c r="CM881" s="16">
        <v>0</v>
      </c>
      <c r="CN881" s="16">
        <v>15</v>
      </c>
      <c r="CO881" s="16">
        <v>0</v>
      </c>
      <c r="ON881" s="37"/>
    </row>
    <row r="882" spans="1:404" x14ac:dyDescent="0.3">
      <c r="A882" s="13" t="s">
        <v>1003</v>
      </c>
      <c r="B882" s="13" t="s">
        <v>1211</v>
      </c>
      <c r="C882" s="13" t="s">
        <v>1235</v>
      </c>
      <c r="D882" s="13" t="s">
        <v>1236</v>
      </c>
      <c r="E882" s="14" t="s">
        <v>102</v>
      </c>
      <c r="F882" s="16">
        <v>146</v>
      </c>
      <c r="G882" s="5">
        <v>27</v>
      </c>
      <c r="H882" s="16">
        <v>0</v>
      </c>
      <c r="I882" s="16">
        <v>0</v>
      </c>
      <c r="J882" s="16">
        <v>2</v>
      </c>
      <c r="K882" s="16">
        <v>0</v>
      </c>
      <c r="L882" s="16">
        <v>0</v>
      </c>
      <c r="M882" s="16">
        <v>0</v>
      </c>
      <c r="N882" s="16">
        <v>25</v>
      </c>
      <c r="O882" s="16">
        <v>0</v>
      </c>
      <c r="P882" s="16">
        <v>0</v>
      </c>
      <c r="Q882" s="16">
        <v>0</v>
      </c>
      <c r="R882" s="16">
        <v>11</v>
      </c>
      <c r="S882" s="16">
        <v>0</v>
      </c>
      <c r="T882" s="16">
        <v>0</v>
      </c>
      <c r="U882" s="16">
        <v>0</v>
      </c>
      <c r="V882" s="16">
        <v>135</v>
      </c>
      <c r="W882" s="16">
        <v>0</v>
      </c>
      <c r="X882" s="16">
        <v>0</v>
      </c>
      <c r="Y882" s="16">
        <v>0</v>
      </c>
      <c r="Z882" s="14">
        <v>0</v>
      </c>
      <c r="AA882" s="14" t="s">
        <v>96</v>
      </c>
      <c r="AB882" s="14" t="s">
        <v>97</v>
      </c>
      <c r="AC882" s="14" t="s">
        <v>96</v>
      </c>
      <c r="AD882" s="15"/>
      <c r="AE882" s="15"/>
      <c r="AF882" s="15"/>
      <c r="AG882" s="15"/>
      <c r="AH882" s="15"/>
      <c r="AI882" s="15"/>
      <c r="AJ882" s="16"/>
      <c r="AK882" s="17">
        <v>0</v>
      </c>
      <c r="AL882" s="17">
        <v>1</v>
      </c>
      <c r="AM882" s="17">
        <v>0</v>
      </c>
      <c r="AN882" s="17">
        <v>0</v>
      </c>
      <c r="AO882" s="17">
        <v>0</v>
      </c>
      <c r="AP882" s="17">
        <v>0</v>
      </c>
      <c r="AQ882" s="17">
        <v>0</v>
      </c>
      <c r="AR882" s="17">
        <v>0</v>
      </c>
      <c r="AS882" s="17">
        <v>0</v>
      </c>
      <c r="AT882" s="17">
        <v>0</v>
      </c>
      <c r="AU882" s="16">
        <v>100</v>
      </c>
      <c r="AV882" s="24">
        <v>50</v>
      </c>
      <c r="AW882" s="16">
        <v>0</v>
      </c>
      <c r="AX882" s="16">
        <v>0</v>
      </c>
      <c r="AY882" s="24">
        <v>50</v>
      </c>
      <c r="AZ882" s="16">
        <v>100</v>
      </c>
      <c r="BA882" s="16">
        <v>10</v>
      </c>
      <c r="BB882" s="16">
        <v>0</v>
      </c>
      <c r="BC882" s="16">
        <v>0</v>
      </c>
      <c r="BD882" s="16">
        <v>90</v>
      </c>
      <c r="BE882" s="16">
        <v>100</v>
      </c>
      <c r="BF882" s="16">
        <v>80</v>
      </c>
      <c r="BG882" s="16">
        <v>100</v>
      </c>
      <c r="BH882" s="16">
        <v>0</v>
      </c>
      <c r="BI882" s="16">
        <v>0</v>
      </c>
      <c r="BJ882" s="16">
        <v>0</v>
      </c>
      <c r="BK882" s="16">
        <v>0</v>
      </c>
      <c r="BL882" s="16">
        <v>100</v>
      </c>
      <c r="BM882" s="16">
        <v>10</v>
      </c>
      <c r="BN882" s="16">
        <v>2</v>
      </c>
      <c r="BO882" s="16" t="s">
        <v>96</v>
      </c>
      <c r="BP882" s="16" t="s">
        <v>96</v>
      </c>
      <c r="BQ882" s="16">
        <v>2</v>
      </c>
      <c r="BR882" s="14" t="s">
        <v>96</v>
      </c>
      <c r="BS882" s="14" t="s">
        <v>97</v>
      </c>
      <c r="BT882" s="14" t="s">
        <v>97</v>
      </c>
      <c r="BU882" s="14" t="s">
        <v>97</v>
      </c>
      <c r="BV882" s="14" t="s">
        <v>97</v>
      </c>
      <c r="BW882" s="16">
        <v>1</v>
      </c>
      <c r="BX882" s="16">
        <v>1</v>
      </c>
      <c r="BY882" s="16">
        <v>3</v>
      </c>
      <c r="BZ882" s="16">
        <v>3</v>
      </c>
      <c r="CA882" s="16">
        <v>7</v>
      </c>
      <c r="CB882" s="14" t="s">
        <v>98</v>
      </c>
      <c r="CC882" s="14" t="s">
        <v>98</v>
      </c>
      <c r="CD882" s="14" t="s">
        <v>96</v>
      </c>
      <c r="CE882" s="14" t="s">
        <v>96</v>
      </c>
      <c r="CF882" s="14" t="s">
        <v>96</v>
      </c>
      <c r="CG882" s="14" t="s">
        <v>96</v>
      </c>
      <c r="CH882" s="14" t="s">
        <v>96</v>
      </c>
      <c r="CI882" s="14" t="s">
        <v>96</v>
      </c>
      <c r="CJ882" s="16">
        <v>1</v>
      </c>
      <c r="CK882" s="16">
        <v>1</v>
      </c>
      <c r="CL882" s="16">
        <v>7</v>
      </c>
      <c r="CM882" s="16">
        <v>0</v>
      </c>
      <c r="CN882" s="16">
        <v>7</v>
      </c>
      <c r="CO882" s="16">
        <v>1</v>
      </c>
      <c r="ON882" s="37"/>
    </row>
    <row r="883" spans="1:404" x14ac:dyDescent="0.3">
      <c r="A883" s="13" t="s">
        <v>1003</v>
      </c>
      <c r="B883" s="13" t="s">
        <v>1211</v>
      </c>
      <c r="C883" s="13" t="s">
        <v>1235</v>
      </c>
      <c r="D883" s="13" t="s">
        <v>1237</v>
      </c>
      <c r="E883" s="24" t="s">
        <v>104</v>
      </c>
      <c r="F883" s="16">
        <v>83</v>
      </c>
      <c r="G883" s="5">
        <v>29</v>
      </c>
      <c r="H883" s="16">
        <v>0</v>
      </c>
      <c r="I883" s="16">
        <v>0</v>
      </c>
      <c r="J883" s="16">
        <v>4</v>
      </c>
      <c r="K883" s="16">
        <v>0</v>
      </c>
      <c r="L883" s="16">
        <v>0</v>
      </c>
      <c r="M883" s="16">
        <v>0</v>
      </c>
      <c r="N883" s="16">
        <v>25</v>
      </c>
      <c r="O883" s="16">
        <v>0</v>
      </c>
      <c r="P883" s="16">
        <v>0</v>
      </c>
      <c r="Q883" s="16">
        <v>0</v>
      </c>
      <c r="R883" s="16">
        <v>12</v>
      </c>
      <c r="S883" s="16">
        <v>0</v>
      </c>
      <c r="T883" s="16">
        <v>0</v>
      </c>
      <c r="U883" s="16">
        <v>0</v>
      </c>
      <c r="V883" s="16">
        <v>71</v>
      </c>
      <c r="W883" s="16">
        <v>0</v>
      </c>
      <c r="X883" s="16">
        <v>0</v>
      </c>
      <c r="Y883" s="16">
        <v>0</v>
      </c>
      <c r="Z883" s="14">
        <v>0</v>
      </c>
      <c r="AA883" s="14" t="s">
        <v>97</v>
      </c>
      <c r="AB883" s="14" t="s">
        <v>97</v>
      </c>
      <c r="AC883" s="14" t="s">
        <v>96</v>
      </c>
      <c r="AD883" s="15"/>
      <c r="AE883" s="15"/>
      <c r="AF883" s="15"/>
      <c r="AG883" s="15"/>
      <c r="AH883" s="15"/>
      <c r="AI883" s="15"/>
      <c r="AJ883" s="24">
        <v>200</v>
      </c>
      <c r="AK883" s="17">
        <v>0.8</v>
      </c>
      <c r="AL883" s="17">
        <v>0</v>
      </c>
      <c r="AM883" s="17">
        <v>0.2</v>
      </c>
      <c r="AN883" s="17">
        <v>0</v>
      </c>
      <c r="AO883" s="17">
        <v>0</v>
      </c>
      <c r="AP883" s="17">
        <v>0</v>
      </c>
      <c r="AQ883" s="17">
        <v>0</v>
      </c>
      <c r="AR883" s="17">
        <v>0</v>
      </c>
      <c r="AS883" s="17">
        <v>0</v>
      </c>
      <c r="AT883" s="17">
        <v>0</v>
      </c>
      <c r="AU883" s="16">
        <v>100</v>
      </c>
      <c r="AV883" s="24">
        <v>60</v>
      </c>
      <c r="AW883" s="16">
        <v>0</v>
      </c>
      <c r="AX883" s="16">
        <v>0</v>
      </c>
      <c r="AY883" s="24">
        <v>40</v>
      </c>
      <c r="AZ883" s="16">
        <v>100</v>
      </c>
      <c r="BA883" s="16">
        <v>60</v>
      </c>
      <c r="BB883" s="16">
        <v>0</v>
      </c>
      <c r="BC883" s="16">
        <v>0</v>
      </c>
      <c r="BD883" s="16">
        <v>40</v>
      </c>
      <c r="BE883" s="16">
        <v>100</v>
      </c>
      <c r="BF883" s="16">
        <v>80</v>
      </c>
      <c r="BG883" s="16">
        <v>100</v>
      </c>
      <c r="BH883" s="16">
        <v>0</v>
      </c>
      <c r="BI883" s="16">
        <v>0</v>
      </c>
      <c r="BJ883" s="16">
        <v>0</v>
      </c>
      <c r="BK883" s="16">
        <v>0</v>
      </c>
      <c r="BL883" s="16">
        <v>100</v>
      </c>
      <c r="BM883" s="16">
        <v>0</v>
      </c>
      <c r="BN883" s="5" t="s">
        <v>98</v>
      </c>
      <c r="BO883" s="16" t="s">
        <v>96</v>
      </c>
      <c r="BP883" s="16" t="s">
        <v>96</v>
      </c>
      <c r="BQ883" s="16">
        <v>2</v>
      </c>
      <c r="BR883" s="14" t="s">
        <v>97</v>
      </c>
      <c r="BS883" s="14" t="s">
        <v>97</v>
      </c>
      <c r="BT883" s="14" t="s">
        <v>97</v>
      </c>
      <c r="BU883" s="14" t="s">
        <v>97</v>
      </c>
      <c r="BV883" s="14" t="s">
        <v>97</v>
      </c>
      <c r="BW883" s="16">
        <v>1</v>
      </c>
      <c r="BX883" s="16">
        <v>1</v>
      </c>
      <c r="BY883" s="16">
        <v>3</v>
      </c>
      <c r="BZ883" s="16">
        <v>3</v>
      </c>
      <c r="CA883" s="16">
        <v>7</v>
      </c>
      <c r="CB883" s="14" t="s">
        <v>98</v>
      </c>
      <c r="CC883" s="14" t="s">
        <v>98</v>
      </c>
      <c r="CD883" s="14" t="s">
        <v>96</v>
      </c>
      <c r="CE883" s="14" t="s">
        <v>96</v>
      </c>
      <c r="CF883" s="14" t="s">
        <v>96</v>
      </c>
      <c r="CG883" s="14" t="s">
        <v>96</v>
      </c>
      <c r="CH883" s="14" t="s">
        <v>96</v>
      </c>
      <c r="CI883" s="14" t="s">
        <v>96</v>
      </c>
      <c r="CJ883" s="16">
        <v>1</v>
      </c>
      <c r="CK883" s="16">
        <v>1</v>
      </c>
      <c r="CL883" s="16">
        <v>7</v>
      </c>
      <c r="CM883" s="16">
        <v>0</v>
      </c>
      <c r="CN883" s="16">
        <v>7</v>
      </c>
      <c r="CO883" s="16">
        <v>1</v>
      </c>
      <c r="ON883" s="37"/>
    </row>
    <row r="884" spans="1:404" x14ac:dyDescent="0.3">
      <c r="A884" s="13" t="s">
        <v>1003</v>
      </c>
      <c r="B884" s="13" t="s">
        <v>1211</v>
      </c>
      <c r="C884" s="13" t="s">
        <v>1238</v>
      </c>
      <c r="D884" s="13" t="s">
        <v>110</v>
      </c>
      <c r="E884" s="14" t="s">
        <v>104</v>
      </c>
      <c r="F884" s="16">
        <v>198</v>
      </c>
      <c r="G884" s="5">
        <v>27</v>
      </c>
      <c r="H884" s="16">
        <v>0</v>
      </c>
      <c r="I884" s="16">
        <v>0</v>
      </c>
      <c r="J884" s="16">
        <v>0</v>
      </c>
      <c r="K884" s="24">
        <v>27</v>
      </c>
      <c r="L884" s="16">
        <v>0</v>
      </c>
      <c r="M884" s="16">
        <v>0</v>
      </c>
      <c r="N884" s="16">
        <v>0</v>
      </c>
      <c r="O884" s="16">
        <v>0</v>
      </c>
      <c r="P884" s="24">
        <v>0</v>
      </c>
      <c r="Q884" s="16">
        <v>0</v>
      </c>
      <c r="R884" s="16">
        <v>0</v>
      </c>
      <c r="S884" s="24">
        <v>198</v>
      </c>
      <c r="T884" s="16">
        <v>0</v>
      </c>
      <c r="U884" s="16">
        <v>0</v>
      </c>
      <c r="V884" s="16">
        <v>0</v>
      </c>
      <c r="W884" s="16">
        <v>0</v>
      </c>
      <c r="X884" s="24">
        <v>0</v>
      </c>
      <c r="Y884" s="16">
        <v>0</v>
      </c>
      <c r="Z884" s="16">
        <v>0</v>
      </c>
      <c r="AA884" s="14" t="s">
        <v>96</v>
      </c>
      <c r="AB884" s="14" t="s">
        <v>97</v>
      </c>
      <c r="AC884" s="15"/>
      <c r="AD884" s="15"/>
      <c r="AE884" s="15"/>
      <c r="AF884" s="15"/>
      <c r="AG884" s="15"/>
      <c r="AH884" s="15"/>
      <c r="AI884" s="14" t="s">
        <v>96</v>
      </c>
      <c r="AJ884" s="24">
        <v>100</v>
      </c>
      <c r="AK884" s="17">
        <v>0</v>
      </c>
      <c r="AL884" s="17">
        <v>0</v>
      </c>
      <c r="AM884" s="17">
        <v>0</v>
      </c>
      <c r="AN884" s="17">
        <v>1</v>
      </c>
      <c r="AO884" s="17">
        <v>0</v>
      </c>
      <c r="AP884" s="17">
        <v>0</v>
      </c>
      <c r="AQ884" s="17">
        <v>0</v>
      </c>
      <c r="AR884" s="17">
        <v>0</v>
      </c>
      <c r="AS884" s="17">
        <v>0</v>
      </c>
      <c r="AT884" s="17">
        <v>0</v>
      </c>
      <c r="AU884" s="16">
        <v>0</v>
      </c>
      <c r="AV884" s="16">
        <v>0</v>
      </c>
      <c r="AW884" s="16">
        <v>0</v>
      </c>
      <c r="AX884" s="16">
        <v>100</v>
      </c>
      <c r="AY884" s="16">
        <v>0</v>
      </c>
      <c r="AZ884" s="16">
        <v>0</v>
      </c>
      <c r="BA884" s="16">
        <v>0</v>
      </c>
      <c r="BB884" s="16">
        <v>0</v>
      </c>
      <c r="BC884" s="16">
        <v>0</v>
      </c>
      <c r="BD884" s="16">
        <v>100</v>
      </c>
      <c r="BE884" s="16">
        <v>100</v>
      </c>
      <c r="BF884" s="16">
        <v>50</v>
      </c>
      <c r="BG884" s="16">
        <v>50</v>
      </c>
      <c r="BH884" s="16">
        <v>0</v>
      </c>
      <c r="BI884" s="16">
        <v>0</v>
      </c>
      <c r="BJ884" s="16">
        <v>0</v>
      </c>
      <c r="BK884" s="16">
        <v>0</v>
      </c>
      <c r="BL884" s="16">
        <v>100</v>
      </c>
      <c r="BM884" s="16">
        <v>0</v>
      </c>
      <c r="BN884" s="5" t="s">
        <v>98</v>
      </c>
      <c r="BO884" s="16" t="s">
        <v>97</v>
      </c>
      <c r="BP884" s="16" t="s">
        <v>96</v>
      </c>
      <c r="BQ884" s="16">
        <v>9</v>
      </c>
      <c r="BR884" s="14" t="s">
        <v>96</v>
      </c>
      <c r="BS884" s="14" t="s">
        <v>97</v>
      </c>
      <c r="BT884" s="14" t="s">
        <v>97</v>
      </c>
      <c r="BU884" s="14" t="s">
        <v>97</v>
      </c>
      <c r="BV884" s="14" t="s">
        <v>96</v>
      </c>
      <c r="BW884" s="16">
        <v>0</v>
      </c>
      <c r="BX884" s="16">
        <v>0</v>
      </c>
      <c r="BY884" s="16">
        <v>5</v>
      </c>
      <c r="BZ884" s="16">
        <v>0</v>
      </c>
      <c r="CA884" s="16">
        <v>10</v>
      </c>
      <c r="CB884" s="14" t="s">
        <v>98</v>
      </c>
      <c r="CC884" s="14" t="s">
        <v>98</v>
      </c>
      <c r="CD884" s="14" t="s">
        <v>96</v>
      </c>
      <c r="CE884" s="14" t="s">
        <v>96</v>
      </c>
      <c r="CF884" s="14" t="s">
        <v>96</v>
      </c>
      <c r="CG884" s="14" t="s">
        <v>96</v>
      </c>
      <c r="CH884" s="15" t="s">
        <v>96</v>
      </c>
      <c r="CI884" s="15" t="s">
        <v>97</v>
      </c>
      <c r="CJ884" s="16">
        <v>5</v>
      </c>
      <c r="CK884" s="16">
        <v>5</v>
      </c>
      <c r="CL884" s="16">
        <v>10</v>
      </c>
      <c r="CM884" s="16">
        <v>0</v>
      </c>
      <c r="CN884" s="16">
        <v>10</v>
      </c>
      <c r="CO884" s="16">
        <v>0</v>
      </c>
      <c r="ON884" s="37"/>
    </row>
    <row r="885" spans="1:404" x14ac:dyDescent="0.3">
      <c r="A885" s="13" t="s">
        <v>1003</v>
      </c>
      <c r="B885" s="13" t="s">
        <v>1239</v>
      </c>
      <c r="C885" s="13" t="s">
        <v>1240</v>
      </c>
      <c r="D885" s="13" t="s">
        <v>1241</v>
      </c>
      <c r="E885" s="14" t="s">
        <v>102</v>
      </c>
      <c r="F885" s="16">
        <v>66</v>
      </c>
      <c r="G885" s="5">
        <v>9</v>
      </c>
      <c r="H885" s="16">
        <v>0</v>
      </c>
      <c r="I885" s="16">
        <v>0</v>
      </c>
      <c r="J885" s="16">
        <v>9</v>
      </c>
      <c r="K885" s="16">
        <v>0</v>
      </c>
      <c r="L885" s="16">
        <v>0</v>
      </c>
      <c r="M885" s="16">
        <v>0</v>
      </c>
      <c r="N885" s="16">
        <v>0</v>
      </c>
      <c r="O885" s="16">
        <v>0</v>
      </c>
      <c r="P885" s="16">
        <v>0</v>
      </c>
      <c r="Q885" s="16">
        <v>0</v>
      </c>
      <c r="R885" s="16">
        <v>66</v>
      </c>
      <c r="S885" s="16">
        <v>0</v>
      </c>
      <c r="T885" s="16">
        <v>0</v>
      </c>
      <c r="U885" s="16">
        <v>0</v>
      </c>
      <c r="V885" s="16">
        <v>0</v>
      </c>
      <c r="W885" s="16">
        <v>0</v>
      </c>
      <c r="X885" s="16">
        <v>0</v>
      </c>
      <c r="Y885" s="16">
        <v>0</v>
      </c>
      <c r="Z885" s="16">
        <v>0</v>
      </c>
      <c r="AA885" s="14" t="s">
        <v>96</v>
      </c>
      <c r="AB885" s="14" t="s">
        <v>96</v>
      </c>
      <c r="AC885" s="15"/>
      <c r="AD885" s="15"/>
      <c r="AE885" s="15"/>
      <c r="AF885" s="15"/>
      <c r="AG885" s="15"/>
      <c r="AH885" s="15"/>
      <c r="AI885" s="14" t="s">
        <v>96</v>
      </c>
      <c r="AJ885" s="16"/>
      <c r="AK885" s="17">
        <v>1</v>
      </c>
      <c r="AL885" s="17">
        <v>0</v>
      </c>
      <c r="AM885" s="17">
        <v>0</v>
      </c>
      <c r="AN885" s="17">
        <v>0</v>
      </c>
      <c r="AO885" s="17">
        <v>0</v>
      </c>
      <c r="AP885" s="17">
        <v>0</v>
      </c>
      <c r="AQ885" s="17">
        <v>0</v>
      </c>
      <c r="AR885" s="17">
        <v>0</v>
      </c>
      <c r="AS885" s="17">
        <v>0</v>
      </c>
      <c r="AT885" s="17">
        <v>0</v>
      </c>
      <c r="AU885" s="16">
        <v>100</v>
      </c>
      <c r="AV885" s="16">
        <v>50</v>
      </c>
      <c r="AW885" s="16">
        <v>50</v>
      </c>
      <c r="AX885" s="16">
        <v>0</v>
      </c>
      <c r="AY885" s="16">
        <v>0</v>
      </c>
      <c r="AZ885" s="16">
        <v>95</v>
      </c>
      <c r="BA885" s="16">
        <v>5</v>
      </c>
      <c r="BB885" s="24">
        <v>95</v>
      </c>
      <c r="BC885" s="16">
        <v>0</v>
      </c>
      <c r="BD885" s="16">
        <v>0</v>
      </c>
      <c r="BE885" s="16">
        <v>100</v>
      </c>
      <c r="BF885" s="16">
        <v>100</v>
      </c>
      <c r="BG885" s="16">
        <v>100</v>
      </c>
      <c r="BH885" s="16">
        <v>100</v>
      </c>
      <c r="BI885" s="16">
        <v>60</v>
      </c>
      <c r="BJ885" s="16">
        <v>0</v>
      </c>
      <c r="BK885" s="16">
        <v>30</v>
      </c>
      <c r="BL885" s="16">
        <v>70</v>
      </c>
      <c r="BM885" s="16">
        <v>100</v>
      </c>
      <c r="BN885" s="16">
        <v>2</v>
      </c>
      <c r="BO885" s="16" t="s">
        <v>96</v>
      </c>
      <c r="BP885" s="16" t="s">
        <v>97</v>
      </c>
      <c r="BQ885" s="5" t="s">
        <v>98</v>
      </c>
      <c r="BR885" s="14" t="s">
        <v>97</v>
      </c>
      <c r="BS885" s="14" t="s">
        <v>97</v>
      </c>
      <c r="BT885" s="14" t="s">
        <v>97</v>
      </c>
      <c r="BU885" s="14" t="s">
        <v>97</v>
      </c>
      <c r="BV885" s="14" t="s">
        <v>97</v>
      </c>
      <c r="BW885" s="16">
        <v>1</v>
      </c>
      <c r="BX885" s="16">
        <v>1</v>
      </c>
      <c r="BY885" s="16">
        <v>1</v>
      </c>
      <c r="BZ885" s="16">
        <v>5</v>
      </c>
      <c r="CA885" s="16">
        <v>5</v>
      </c>
      <c r="CB885" s="14" t="s">
        <v>98</v>
      </c>
      <c r="CC885" s="14" t="s">
        <v>98</v>
      </c>
      <c r="CD885" s="14" t="s">
        <v>98</v>
      </c>
      <c r="CE885" s="14" t="s">
        <v>97</v>
      </c>
      <c r="CF885" s="14" t="s">
        <v>96</v>
      </c>
      <c r="CG885" s="14" t="s">
        <v>96</v>
      </c>
      <c r="CH885" s="14" t="s">
        <v>97</v>
      </c>
      <c r="CI885" s="15" t="s">
        <v>97</v>
      </c>
      <c r="CJ885" s="16">
        <v>0</v>
      </c>
      <c r="CK885" s="16">
        <v>4</v>
      </c>
      <c r="CL885" s="16">
        <v>4</v>
      </c>
      <c r="CM885" s="16">
        <v>0</v>
      </c>
      <c r="CN885" s="16">
        <v>0</v>
      </c>
      <c r="CO885" s="16">
        <v>0</v>
      </c>
      <c r="ON885" s="37"/>
    </row>
    <row r="886" spans="1:404" x14ac:dyDescent="0.3">
      <c r="A886" s="13" t="s">
        <v>1003</v>
      </c>
      <c r="B886" s="13" t="s">
        <v>1239</v>
      </c>
      <c r="C886" s="13" t="s">
        <v>1242</v>
      </c>
      <c r="D886" s="13" t="s">
        <v>1243</v>
      </c>
      <c r="E886" s="14" t="s">
        <v>104</v>
      </c>
      <c r="F886" s="16">
        <v>56</v>
      </c>
      <c r="G886" s="5">
        <v>10</v>
      </c>
      <c r="H886" s="16">
        <v>0</v>
      </c>
      <c r="I886" s="16">
        <v>0</v>
      </c>
      <c r="J886" s="16">
        <v>10</v>
      </c>
      <c r="K886" s="16">
        <v>0</v>
      </c>
      <c r="L886" s="16">
        <v>0</v>
      </c>
      <c r="M886" s="16">
        <v>0</v>
      </c>
      <c r="N886" s="16">
        <v>0</v>
      </c>
      <c r="O886" s="16">
        <v>0</v>
      </c>
      <c r="P886" s="16">
        <v>0</v>
      </c>
      <c r="Q886" s="16">
        <v>0</v>
      </c>
      <c r="R886" s="16">
        <v>56</v>
      </c>
      <c r="S886" s="16">
        <v>0</v>
      </c>
      <c r="T886" s="16">
        <v>0</v>
      </c>
      <c r="U886" s="16">
        <v>0</v>
      </c>
      <c r="V886" s="16">
        <v>0</v>
      </c>
      <c r="W886" s="16">
        <v>0</v>
      </c>
      <c r="X886" s="16">
        <v>0</v>
      </c>
      <c r="Y886" s="16">
        <v>0</v>
      </c>
      <c r="Z886" s="14">
        <v>0</v>
      </c>
      <c r="AA886" s="14" t="s">
        <v>96</v>
      </c>
      <c r="AB886" s="14" t="s">
        <v>97</v>
      </c>
      <c r="AC886" s="14" t="s">
        <v>96</v>
      </c>
      <c r="AD886" s="15"/>
      <c r="AE886" s="15"/>
      <c r="AF886" s="15"/>
      <c r="AG886" s="15"/>
      <c r="AH886" s="15"/>
      <c r="AI886" s="15"/>
      <c r="AJ886" s="16">
        <v>100</v>
      </c>
      <c r="AK886" s="17">
        <v>0.2</v>
      </c>
      <c r="AL886" s="17">
        <v>0.3</v>
      </c>
      <c r="AM886" s="17">
        <v>0.5</v>
      </c>
      <c r="AN886" s="17">
        <v>0</v>
      </c>
      <c r="AO886" s="17">
        <v>0</v>
      </c>
      <c r="AP886" s="17">
        <v>0</v>
      </c>
      <c r="AQ886" s="17">
        <v>0</v>
      </c>
      <c r="AR886" s="17">
        <v>0</v>
      </c>
      <c r="AS886" s="17">
        <v>0</v>
      </c>
      <c r="AT886" s="17">
        <v>0</v>
      </c>
      <c r="AU886" s="16">
        <v>100</v>
      </c>
      <c r="AV886" s="16">
        <v>100</v>
      </c>
      <c r="AW886" s="16">
        <v>0</v>
      </c>
      <c r="AX886" s="16">
        <v>0</v>
      </c>
      <c r="AY886" s="16">
        <v>0</v>
      </c>
      <c r="AZ886" s="16">
        <v>100</v>
      </c>
      <c r="BA886" s="16">
        <v>50</v>
      </c>
      <c r="BB886" s="24">
        <v>50</v>
      </c>
      <c r="BC886" s="16">
        <v>0</v>
      </c>
      <c r="BD886" s="16">
        <v>0</v>
      </c>
      <c r="BE886" s="16">
        <v>100</v>
      </c>
      <c r="BF886" s="16">
        <v>90</v>
      </c>
      <c r="BG886" s="16">
        <v>0</v>
      </c>
      <c r="BH886" s="16">
        <v>0</v>
      </c>
      <c r="BI886" s="16">
        <v>0</v>
      </c>
      <c r="BJ886" s="16">
        <v>0</v>
      </c>
      <c r="BK886" s="16">
        <v>0</v>
      </c>
      <c r="BL886" s="16">
        <v>100</v>
      </c>
      <c r="BM886" s="16">
        <v>100</v>
      </c>
      <c r="BN886" s="16">
        <v>2</v>
      </c>
      <c r="BO886" s="16" t="s">
        <v>97</v>
      </c>
      <c r="BP886" s="16" t="s">
        <v>97</v>
      </c>
      <c r="BQ886" s="5" t="s">
        <v>98</v>
      </c>
      <c r="BR886" s="14" t="s">
        <v>97</v>
      </c>
      <c r="BS886" s="14" t="s">
        <v>97</v>
      </c>
      <c r="BT886" s="14" t="s">
        <v>97</v>
      </c>
      <c r="BU886" s="14" t="s">
        <v>97</v>
      </c>
      <c r="BV886" s="14" t="s">
        <v>97</v>
      </c>
      <c r="BW886" s="16">
        <v>1</v>
      </c>
      <c r="BX886" s="16">
        <v>1</v>
      </c>
      <c r="BY886" s="16">
        <v>1</v>
      </c>
      <c r="BZ886" s="16">
        <v>8</v>
      </c>
      <c r="CA886" s="16">
        <v>8</v>
      </c>
      <c r="CB886" s="14" t="s">
        <v>98</v>
      </c>
      <c r="CC886" s="14" t="s">
        <v>96</v>
      </c>
      <c r="CD886" s="14" t="s">
        <v>98</v>
      </c>
      <c r="CE886" s="14" t="s">
        <v>98</v>
      </c>
      <c r="CF886" s="14" t="s">
        <v>96</v>
      </c>
      <c r="CG886" s="15" t="s">
        <v>96</v>
      </c>
      <c r="CH886" s="14" t="s">
        <v>96</v>
      </c>
      <c r="CI886" s="15" t="s">
        <v>97</v>
      </c>
      <c r="CJ886" s="16">
        <v>7</v>
      </c>
      <c r="CK886" s="16">
        <v>7</v>
      </c>
      <c r="CL886" s="16">
        <v>7</v>
      </c>
      <c r="CM886" s="16">
        <v>7</v>
      </c>
      <c r="CN886" s="16">
        <v>1</v>
      </c>
      <c r="CO886" s="16">
        <v>5</v>
      </c>
      <c r="CR886" s="51"/>
      <c r="CS886" s="51"/>
      <c r="ON886" s="37"/>
    </row>
    <row r="887" spans="1:404" x14ac:dyDescent="0.3">
      <c r="A887" s="13" t="s">
        <v>1003</v>
      </c>
      <c r="B887" s="13" t="s">
        <v>1239</v>
      </c>
      <c r="C887" s="13" t="s">
        <v>1244</v>
      </c>
      <c r="D887" s="13" t="s">
        <v>1245</v>
      </c>
      <c r="E887" s="14" t="s">
        <v>102</v>
      </c>
      <c r="F887" s="16">
        <v>52</v>
      </c>
      <c r="G887" s="5">
        <v>8</v>
      </c>
      <c r="H887" s="16">
        <v>0</v>
      </c>
      <c r="I887" s="16">
        <v>0</v>
      </c>
      <c r="J887" s="16">
        <v>8</v>
      </c>
      <c r="K887" s="16">
        <v>0</v>
      </c>
      <c r="L887" s="16">
        <v>0</v>
      </c>
      <c r="M887" s="16">
        <v>0</v>
      </c>
      <c r="N887" s="16">
        <v>0</v>
      </c>
      <c r="O887" s="16">
        <v>0</v>
      </c>
      <c r="P887" s="16">
        <v>0</v>
      </c>
      <c r="Q887" s="16">
        <v>0</v>
      </c>
      <c r="R887" s="16">
        <v>52</v>
      </c>
      <c r="S887" s="16">
        <v>0</v>
      </c>
      <c r="T887" s="16">
        <v>0</v>
      </c>
      <c r="U887" s="16">
        <v>0</v>
      </c>
      <c r="V887" s="16">
        <v>0</v>
      </c>
      <c r="W887" s="16">
        <v>0</v>
      </c>
      <c r="X887" s="16">
        <v>0</v>
      </c>
      <c r="Y887" s="16">
        <v>0</v>
      </c>
      <c r="Z887" s="14">
        <v>0</v>
      </c>
      <c r="AA887" s="14" t="s">
        <v>96</v>
      </c>
      <c r="AB887" s="14" t="s">
        <v>97</v>
      </c>
      <c r="AC887" s="15"/>
      <c r="AD887" s="15"/>
      <c r="AE887" s="15"/>
      <c r="AF887" s="15"/>
      <c r="AG887" s="15"/>
      <c r="AH887" s="15"/>
      <c r="AI887" s="14" t="s">
        <v>96</v>
      </c>
      <c r="AJ887" s="16"/>
      <c r="AK887" s="17">
        <v>0.85</v>
      </c>
      <c r="AL887" s="17">
        <v>0.15</v>
      </c>
      <c r="AM887" s="17">
        <v>0</v>
      </c>
      <c r="AN887" s="17">
        <v>0</v>
      </c>
      <c r="AO887" s="17">
        <v>0</v>
      </c>
      <c r="AP887" s="17">
        <v>0</v>
      </c>
      <c r="AQ887" s="17">
        <v>0</v>
      </c>
      <c r="AR887" s="17">
        <v>0</v>
      </c>
      <c r="AS887" s="17">
        <v>0</v>
      </c>
      <c r="AT887" s="17">
        <v>0</v>
      </c>
      <c r="AU887" s="16">
        <v>0</v>
      </c>
      <c r="AV887" s="16">
        <v>0</v>
      </c>
      <c r="AW887" s="16">
        <v>100</v>
      </c>
      <c r="AX887" s="16">
        <v>0</v>
      </c>
      <c r="AY887" s="16">
        <v>0</v>
      </c>
      <c r="AZ887" s="16">
        <v>0</v>
      </c>
      <c r="BA887" s="16">
        <v>0</v>
      </c>
      <c r="BB887" s="16">
        <v>10</v>
      </c>
      <c r="BC887" s="16">
        <v>0</v>
      </c>
      <c r="BD887" s="16">
        <v>90</v>
      </c>
      <c r="BE887" s="16">
        <v>100</v>
      </c>
      <c r="BF887" s="16">
        <v>100</v>
      </c>
      <c r="BG887" s="16">
        <v>100</v>
      </c>
      <c r="BH887" s="16">
        <v>0</v>
      </c>
      <c r="BI887" s="16">
        <v>0</v>
      </c>
      <c r="BJ887" s="16">
        <v>0</v>
      </c>
      <c r="BK887" s="16">
        <v>0</v>
      </c>
      <c r="BL887" s="16">
        <v>100</v>
      </c>
      <c r="BM887" s="16">
        <v>100</v>
      </c>
      <c r="BN887" s="16">
        <v>2</v>
      </c>
      <c r="BO887" s="16" t="s">
        <v>96</v>
      </c>
      <c r="BP887" s="16" t="s">
        <v>97</v>
      </c>
      <c r="BQ887" s="5" t="s">
        <v>98</v>
      </c>
      <c r="BR887" s="14" t="s">
        <v>97</v>
      </c>
      <c r="BS887" s="14" t="s">
        <v>97</v>
      </c>
      <c r="BT887" s="14" t="s">
        <v>97</v>
      </c>
      <c r="BU887" s="14" t="s">
        <v>97</v>
      </c>
      <c r="BV887" s="14" t="s">
        <v>97</v>
      </c>
      <c r="BW887" s="16">
        <v>0</v>
      </c>
      <c r="BX887" s="16">
        <v>0</v>
      </c>
      <c r="BY887" s="16">
        <v>2</v>
      </c>
      <c r="BZ887" s="16">
        <v>16</v>
      </c>
      <c r="CA887" s="16">
        <v>16</v>
      </c>
      <c r="CB887" s="14" t="s">
        <v>98</v>
      </c>
      <c r="CC887" s="14" t="s">
        <v>96</v>
      </c>
      <c r="CD887" s="14" t="s">
        <v>96</v>
      </c>
      <c r="CE887" s="14" t="s">
        <v>96</v>
      </c>
      <c r="CF887" s="14" t="s">
        <v>96</v>
      </c>
      <c r="CG887" s="14" t="s">
        <v>96</v>
      </c>
      <c r="CH887" s="15" t="s">
        <v>97</v>
      </c>
      <c r="CI887" s="15" t="s">
        <v>97</v>
      </c>
      <c r="CJ887" s="16">
        <v>8</v>
      </c>
      <c r="CK887" s="16">
        <v>8</v>
      </c>
      <c r="CL887" s="16">
        <v>16</v>
      </c>
      <c r="CM887" s="16">
        <v>0</v>
      </c>
      <c r="CN887" s="16">
        <v>8</v>
      </c>
      <c r="CO887" s="16">
        <v>0</v>
      </c>
      <c r="ON887" s="37"/>
    </row>
    <row r="888" spans="1:404" x14ac:dyDescent="0.3">
      <c r="A888" s="13" t="s">
        <v>1003</v>
      </c>
      <c r="B888" s="13" t="s">
        <v>1239</v>
      </c>
      <c r="C888" s="13" t="s">
        <v>1246</v>
      </c>
      <c r="D888" s="13" t="s">
        <v>110</v>
      </c>
      <c r="E888" s="14" t="s">
        <v>102</v>
      </c>
      <c r="F888" s="16">
        <v>61</v>
      </c>
      <c r="G888" s="5">
        <v>6</v>
      </c>
      <c r="H888" s="16">
        <v>0</v>
      </c>
      <c r="I888" s="16">
        <v>0</v>
      </c>
      <c r="J888" s="24">
        <v>5</v>
      </c>
      <c r="K888" s="16">
        <v>0</v>
      </c>
      <c r="L888" s="16">
        <v>0</v>
      </c>
      <c r="M888" s="24">
        <v>1</v>
      </c>
      <c r="N888" s="16">
        <v>0</v>
      </c>
      <c r="O888" s="16">
        <v>0</v>
      </c>
      <c r="P888" s="16">
        <v>0</v>
      </c>
      <c r="Q888" s="16">
        <v>0</v>
      </c>
      <c r="R888" s="16">
        <v>56</v>
      </c>
      <c r="S888" s="16">
        <v>0</v>
      </c>
      <c r="T888" s="16">
        <v>0</v>
      </c>
      <c r="U888" s="16">
        <v>5</v>
      </c>
      <c r="V888" s="16">
        <v>0</v>
      </c>
      <c r="W888" s="16">
        <v>0</v>
      </c>
      <c r="X888" s="16">
        <v>0</v>
      </c>
      <c r="Y888" s="16">
        <v>0</v>
      </c>
      <c r="Z888" s="14">
        <v>0</v>
      </c>
      <c r="AA888" s="14" t="s">
        <v>96</v>
      </c>
      <c r="AB888" s="14" t="s">
        <v>97</v>
      </c>
      <c r="AC888" s="15"/>
      <c r="AD888" s="15"/>
      <c r="AE888" s="15"/>
      <c r="AF888" s="15"/>
      <c r="AG888" s="15"/>
      <c r="AH888" s="15"/>
      <c r="AI888" s="14" t="s">
        <v>96</v>
      </c>
      <c r="AJ888" s="16"/>
      <c r="AK888" s="17">
        <v>0.95</v>
      </c>
      <c r="AL888" s="17">
        <v>0.05</v>
      </c>
      <c r="AM888" s="17">
        <v>0</v>
      </c>
      <c r="AN888" s="17">
        <v>0</v>
      </c>
      <c r="AO888" s="17">
        <v>0</v>
      </c>
      <c r="AP888" s="17">
        <v>0</v>
      </c>
      <c r="AQ888" s="17">
        <v>0</v>
      </c>
      <c r="AR888" s="17">
        <v>0</v>
      </c>
      <c r="AS888" s="17">
        <v>0</v>
      </c>
      <c r="AT888" s="17">
        <v>0</v>
      </c>
      <c r="AU888" s="16">
        <v>0</v>
      </c>
      <c r="AV888" s="16">
        <v>0</v>
      </c>
      <c r="AW888" s="16">
        <v>100</v>
      </c>
      <c r="AX888" s="16">
        <v>0</v>
      </c>
      <c r="AY888" s="16">
        <v>0</v>
      </c>
      <c r="AZ888" s="16">
        <v>0</v>
      </c>
      <c r="BA888" s="16">
        <v>0</v>
      </c>
      <c r="BB888" s="16">
        <v>100</v>
      </c>
      <c r="BC888" s="16">
        <v>0</v>
      </c>
      <c r="BD888" s="16">
        <v>0</v>
      </c>
      <c r="BE888" s="16">
        <v>100</v>
      </c>
      <c r="BF888" s="16">
        <v>100</v>
      </c>
      <c r="BG888" s="16">
        <v>100</v>
      </c>
      <c r="BH888" s="16">
        <v>0</v>
      </c>
      <c r="BI888" s="16">
        <v>0</v>
      </c>
      <c r="BJ888" s="16">
        <v>0</v>
      </c>
      <c r="BK888" s="16">
        <v>0</v>
      </c>
      <c r="BL888" s="16">
        <v>100</v>
      </c>
      <c r="BM888" s="16">
        <v>100</v>
      </c>
      <c r="BN888" s="16">
        <v>2</v>
      </c>
      <c r="BO888" s="16" t="s">
        <v>96</v>
      </c>
      <c r="BP888" s="16" t="s">
        <v>97</v>
      </c>
      <c r="BQ888" s="5" t="s">
        <v>98</v>
      </c>
      <c r="BR888" s="14" t="s">
        <v>96</v>
      </c>
      <c r="BS888" s="14" t="s">
        <v>97</v>
      </c>
      <c r="BT888" s="14" t="s">
        <v>97</v>
      </c>
      <c r="BU888" s="14" t="s">
        <v>96</v>
      </c>
      <c r="BV888" s="14" t="s">
        <v>96</v>
      </c>
      <c r="BW888" s="16">
        <v>0</v>
      </c>
      <c r="BX888" s="16">
        <v>0</v>
      </c>
      <c r="BY888" s="16">
        <v>0</v>
      </c>
      <c r="BZ888" s="16">
        <v>21</v>
      </c>
      <c r="CA888" s="16">
        <v>21</v>
      </c>
      <c r="CB888" s="14" t="s">
        <v>98</v>
      </c>
      <c r="CC888" s="14" t="s">
        <v>98</v>
      </c>
      <c r="CD888" s="14" t="s">
        <v>98</v>
      </c>
      <c r="CE888" s="14" t="s">
        <v>96</v>
      </c>
      <c r="CF888" s="14" t="s">
        <v>96</v>
      </c>
      <c r="CG888" s="14" t="s">
        <v>96</v>
      </c>
      <c r="CH888" s="14" t="s">
        <v>97</v>
      </c>
      <c r="CI888" s="15" t="s">
        <v>97</v>
      </c>
      <c r="CJ888" s="16">
        <v>7</v>
      </c>
      <c r="CK888" s="16">
        <v>7</v>
      </c>
      <c r="CL888" s="16">
        <v>20</v>
      </c>
      <c r="CM888" s="16">
        <v>0.5</v>
      </c>
      <c r="CN888" s="16">
        <v>9</v>
      </c>
      <c r="CO888" s="16">
        <v>3</v>
      </c>
      <c r="ON888" s="37"/>
    </row>
    <row r="889" spans="1:404" x14ac:dyDescent="0.3">
      <c r="A889" s="13" t="s">
        <v>1003</v>
      </c>
      <c r="B889" s="13" t="s">
        <v>1239</v>
      </c>
      <c r="C889" s="13" t="s">
        <v>1239</v>
      </c>
      <c r="D889" s="13" t="s">
        <v>1247</v>
      </c>
      <c r="E889" s="14" t="s">
        <v>102</v>
      </c>
      <c r="F889" s="16">
        <v>34</v>
      </c>
      <c r="G889" s="5">
        <v>3</v>
      </c>
      <c r="H889" s="16">
        <v>0</v>
      </c>
      <c r="I889" s="16">
        <v>0</v>
      </c>
      <c r="J889" s="16">
        <v>3</v>
      </c>
      <c r="K889" s="16">
        <v>0</v>
      </c>
      <c r="L889" s="16">
        <v>0</v>
      </c>
      <c r="M889" s="16">
        <v>0</v>
      </c>
      <c r="N889" s="16">
        <v>0</v>
      </c>
      <c r="O889" s="16">
        <v>0</v>
      </c>
      <c r="P889" s="16">
        <v>0</v>
      </c>
      <c r="Q889" s="16">
        <v>0</v>
      </c>
      <c r="R889" s="16">
        <v>34</v>
      </c>
      <c r="S889" s="16">
        <v>0</v>
      </c>
      <c r="T889" s="16">
        <v>0</v>
      </c>
      <c r="U889" s="16">
        <v>0</v>
      </c>
      <c r="V889" s="16">
        <v>0</v>
      </c>
      <c r="W889" s="16">
        <v>0</v>
      </c>
      <c r="X889" s="16">
        <v>0</v>
      </c>
      <c r="Y889" s="16">
        <v>0</v>
      </c>
      <c r="Z889" s="16">
        <v>0</v>
      </c>
      <c r="AA889" s="14" t="s">
        <v>96</v>
      </c>
      <c r="AB889" s="14" t="s">
        <v>97</v>
      </c>
      <c r="AC889" s="14" t="s">
        <v>96</v>
      </c>
      <c r="AD889" s="14" t="s">
        <v>96</v>
      </c>
      <c r="AE889" s="15"/>
      <c r="AF889" s="15"/>
      <c r="AG889" s="15"/>
      <c r="AH889" s="15"/>
      <c r="AI889" s="15"/>
      <c r="AJ889" s="16"/>
      <c r="AK889" s="17">
        <v>1</v>
      </c>
      <c r="AL889" s="17">
        <v>0</v>
      </c>
      <c r="AM889" s="17">
        <v>0</v>
      </c>
      <c r="AN889" s="17">
        <v>0</v>
      </c>
      <c r="AO889" s="17">
        <v>0</v>
      </c>
      <c r="AP889" s="17">
        <v>0</v>
      </c>
      <c r="AQ889" s="17">
        <v>0</v>
      </c>
      <c r="AR889" s="17">
        <v>0</v>
      </c>
      <c r="AS889" s="17">
        <v>0</v>
      </c>
      <c r="AT889" s="17">
        <v>0</v>
      </c>
      <c r="AU889" s="16">
        <v>100</v>
      </c>
      <c r="AV889" s="16">
        <v>100</v>
      </c>
      <c r="AW889" s="16">
        <v>0</v>
      </c>
      <c r="AX889" s="16">
        <v>0</v>
      </c>
      <c r="AY889" s="16">
        <v>0</v>
      </c>
      <c r="AZ889" s="16">
        <v>100</v>
      </c>
      <c r="BA889" s="16">
        <v>100</v>
      </c>
      <c r="BB889" s="16">
        <v>0</v>
      </c>
      <c r="BC889" s="16">
        <v>0</v>
      </c>
      <c r="BD889" s="16">
        <v>0</v>
      </c>
      <c r="BE889" s="16">
        <v>100</v>
      </c>
      <c r="BF889" s="16">
        <v>100</v>
      </c>
      <c r="BG889" s="16">
        <v>100</v>
      </c>
      <c r="BH889" s="16">
        <v>100</v>
      </c>
      <c r="BI889" s="16">
        <v>0</v>
      </c>
      <c r="BJ889" s="16">
        <v>0</v>
      </c>
      <c r="BK889" s="16">
        <v>0</v>
      </c>
      <c r="BL889" s="16">
        <v>100</v>
      </c>
      <c r="BM889" s="16">
        <v>100</v>
      </c>
      <c r="BN889" s="16">
        <v>2</v>
      </c>
      <c r="BO889" s="16" t="s">
        <v>97</v>
      </c>
      <c r="BP889" s="16" t="s">
        <v>97</v>
      </c>
      <c r="BQ889" s="5" t="s">
        <v>98</v>
      </c>
      <c r="BR889" s="14" t="s">
        <v>97</v>
      </c>
      <c r="BS889" s="14" t="s">
        <v>97</v>
      </c>
      <c r="BT889" s="14" t="s">
        <v>97</v>
      </c>
      <c r="BU889" s="14" t="s">
        <v>97</v>
      </c>
      <c r="BV889" s="14" t="s">
        <v>97</v>
      </c>
      <c r="BW889" s="16">
        <v>1</v>
      </c>
      <c r="BX889" s="16">
        <v>1.5</v>
      </c>
      <c r="BY889" s="16">
        <v>1.5</v>
      </c>
      <c r="BZ889" s="16">
        <v>0</v>
      </c>
      <c r="CA889" s="16">
        <v>4</v>
      </c>
      <c r="CB889" s="14" t="s">
        <v>97</v>
      </c>
      <c r="CC889" s="14" t="s">
        <v>97</v>
      </c>
      <c r="CD889" s="14" t="s">
        <v>97</v>
      </c>
      <c r="CE889" s="14" t="s">
        <v>97</v>
      </c>
      <c r="CF889" s="14" t="s">
        <v>97</v>
      </c>
      <c r="CG889" s="14" t="s">
        <v>96</v>
      </c>
      <c r="CH889" s="14" t="s">
        <v>97</v>
      </c>
      <c r="CI889" s="14" t="s">
        <v>97</v>
      </c>
      <c r="CJ889" s="16">
        <v>0</v>
      </c>
      <c r="CK889" s="16">
        <v>0</v>
      </c>
      <c r="CL889" s="16">
        <v>0</v>
      </c>
      <c r="CM889" s="16">
        <v>0</v>
      </c>
      <c r="CN889" s="16">
        <v>0</v>
      </c>
      <c r="CO889" s="16">
        <v>0</v>
      </c>
      <c r="ON889" s="37"/>
    </row>
    <row r="890" spans="1:404" x14ac:dyDescent="0.3">
      <c r="A890" s="13" t="s">
        <v>1003</v>
      </c>
      <c r="B890" s="13" t="s">
        <v>1239</v>
      </c>
      <c r="C890" s="13" t="s">
        <v>1239</v>
      </c>
      <c r="D890" s="13" t="s">
        <v>1248</v>
      </c>
      <c r="E890" s="14" t="s">
        <v>95</v>
      </c>
      <c r="F890" s="16">
        <v>288</v>
      </c>
      <c r="G890" s="5">
        <v>54</v>
      </c>
      <c r="H890" s="16">
        <v>5</v>
      </c>
      <c r="I890" s="16">
        <v>47</v>
      </c>
      <c r="J890" s="16">
        <v>5</v>
      </c>
      <c r="K890" s="16">
        <v>0</v>
      </c>
      <c r="L890" s="16">
        <v>1</v>
      </c>
      <c r="M890" s="16">
        <v>1</v>
      </c>
      <c r="N890" s="16">
        <v>0</v>
      </c>
      <c r="O890" s="16">
        <v>0</v>
      </c>
      <c r="P890" s="16">
        <v>0</v>
      </c>
      <c r="Q890" s="16">
        <v>220</v>
      </c>
      <c r="R890" s="16">
        <v>56</v>
      </c>
      <c r="S890" s="16">
        <v>0</v>
      </c>
      <c r="T890" s="16">
        <v>4</v>
      </c>
      <c r="U890" s="16">
        <v>8</v>
      </c>
      <c r="V890" s="16">
        <v>0</v>
      </c>
      <c r="W890" s="16">
        <v>0</v>
      </c>
      <c r="X890" s="16">
        <v>0</v>
      </c>
      <c r="Y890" s="16">
        <v>0</v>
      </c>
      <c r="Z890" s="16">
        <v>0</v>
      </c>
      <c r="AA890" s="14" t="s">
        <v>96</v>
      </c>
      <c r="AB890" s="14" t="s">
        <v>97</v>
      </c>
      <c r="AC890" s="14" t="s">
        <v>96</v>
      </c>
      <c r="AD890" s="15"/>
      <c r="AE890" s="15"/>
      <c r="AF890" s="15"/>
      <c r="AG890" s="15"/>
      <c r="AH890" s="15"/>
      <c r="AI890" s="15"/>
      <c r="AJ890" s="16"/>
      <c r="AK890" s="17">
        <v>0.2</v>
      </c>
      <c r="AL890" s="17">
        <v>0.8</v>
      </c>
      <c r="AM890" s="17">
        <v>0</v>
      </c>
      <c r="AN890" s="17">
        <v>0</v>
      </c>
      <c r="AO890" s="17">
        <v>0</v>
      </c>
      <c r="AP890" s="17">
        <v>0</v>
      </c>
      <c r="AQ890" s="17">
        <v>0</v>
      </c>
      <c r="AR890" s="17">
        <v>0</v>
      </c>
      <c r="AS890" s="17">
        <v>0</v>
      </c>
      <c r="AT890" s="17">
        <v>0</v>
      </c>
      <c r="AU890" s="16">
        <v>100</v>
      </c>
      <c r="AV890" s="16">
        <v>100</v>
      </c>
      <c r="AW890" s="16">
        <v>0</v>
      </c>
      <c r="AX890" s="16">
        <v>0</v>
      </c>
      <c r="AY890" s="16">
        <v>0</v>
      </c>
      <c r="AZ890" s="16">
        <v>100</v>
      </c>
      <c r="BA890" s="16">
        <v>90</v>
      </c>
      <c r="BB890" s="16">
        <v>10</v>
      </c>
      <c r="BC890" s="16">
        <v>0</v>
      </c>
      <c r="BD890" s="16">
        <v>0</v>
      </c>
      <c r="BE890" s="16">
        <v>100</v>
      </c>
      <c r="BF890" s="16">
        <v>80</v>
      </c>
      <c r="BG890" s="16">
        <v>100</v>
      </c>
      <c r="BH890" s="16">
        <v>0</v>
      </c>
      <c r="BI890" s="16">
        <v>0</v>
      </c>
      <c r="BJ890" s="16">
        <v>0</v>
      </c>
      <c r="BK890" s="16">
        <v>0</v>
      </c>
      <c r="BL890" s="16">
        <v>100</v>
      </c>
      <c r="BM890" s="16">
        <v>50</v>
      </c>
      <c r="BN890" s="16">
        <v>2</v>
      </c>
      <c r="BO890" s="16" t="s">
        <v>97</v>
      </c>
      <c r="BP890" s="16" t="s">
        <v>96</v>
      </c>
      <c r="BQ890" s="16">
        <v>5</v>
      </c>
      <c r="BR890" s="14" t="s">
        <v>96</v>
      </c>
      <c r="BS890" s="14" t="s">
        <v>97</v>
      </c>
      <c r="BT890" s="14" t="s">
        <v>96</v>
      </c>
      <c r="BU890" s="14" t="s">
        <v>96</v>
      </c>
      <c r="BV890" s="14" t="s">
        <v>96</v>
      </c>
      <c r="BW890" s="16">
        <v>0.5</v>
      </c>
      <c r="BX890" s="16">
        <v>2</v>
      </c>
      <c r="BY890" s="16">
        <v>2</v>
      </c>
      <c r="BZ890" s="16">
        <v>1.5</v>
      </c>
      <c r="CA890" s="16">
        <v>3</v>
      </c>
      <c r="CB890" s="14" t="s">
        <v>98</v>
      </c>
      <c r="CC890" s="14" t="s">
        <v>97</v>
      </c>
      <c r="CD890" s="14" t="s">
        <v>97</v>
      </c>
      <c r="CE890" s="14" t="s">
        <v>97</v>
      </c>
      <c r="CF890" s="14" t="s">
        <v>97</v>
      </c>
      <c r="CG890" s="14" t="s">
        <v>96</v>
      </c>
      <c r="CH890" s="14" t="s">
        <v>97</v>
      </c>
      <c r="CI890" s="14" t="s">
        <v>97</v>
      </c>
      <c r="CJ890" s="16">
        <v>0</v>
      </c>
      <c r="CK890" s="16">
        <v>0</v>
      </c>
      <c r="CL890" s="16">
        <v>0</v>
      </c>
      <c r="CM890" s="16">
        <v>0</v>
      </c>
      <c r="CN890" s="16">
        <v>0</v>
      </c>
      <c r="CO890" s="16">
        <v>0</v>
      </c>
      <c r="ON890" s="37"/>
    </row>
    <row r="891" spans="1:404" x14ac:dyDescent="0.3">
      <c r="A891" s="13" t="s">
        <v>1003</v>
      </c>
      <c r="B891" s="13" t="s">
        <v>1239</v>
      </c>
      <c r="C891" s="13" t="s">
        <v>1239</v>
      </c>
      <c r="D891" s="13" t="s">
        <v>1249</v>
      </c>
      <c r="E891" s="14" t="s">
        <v>102</v>
      </c>
      <c r="F891" s="16">
        <v>601</v>
      </c>
      <c r="G891" s="5">
        <v>118</v>
      </c>
      <c r="H891" s="16">
        <v>8</v>
      </c>
      <c r="I891" s="16">
        <v>118</v>
      </c>
      <c r="J891" s="16">
        <v>0</v>
      </c>
      <c r="K891" s="16">
        <v>0</v>
      </c>
      <c r="L891" s="16">
        <v>0</v>
      </c>
      <c r="M891" s="16">
        <v>0</v>
      </c>
      <c r="N891" s="16">
        <v>0</v>
      </c>
      <c r="O891" s="16">
        <v>0</v>
      </c>
      <c r="P891" s="16">
        <v>0</v>
      </c>
      <c r="Q891" s="16">
        <v>601</v>
      </c>
      <c r="R891" s="16">
        <v>0</v>
      </c>
      <c r="S891" s="16">
        <v>0</v>
      </c>
      <c r="T891" s="16">
        <v>0</v>
      </c>
      <c r="U891" s="16">
        <v>0</v>
      </c>
      <c r="V891" s="16">
        <v>0</v>
      </c>
      <c r="W891" s="16">
        <v>0</v>
      </c>
      <c r="X891" s="16">
        <v>0</v>
      </c>
      <c r="Y891" s="16">
        <v>12</v>
      </c>
      <c r="Z891" s="16">
        <v>63</v>
      </c>
      <c r="AA891" s="14" t="s">
        <v>96</v>
      </c>
      <c r="AB891" s="14" t="s">
        <v>96</v>
      </c>
      <c r="AC891" s="15"/>
      <c r="AD891" s="15"/>
      <c r="AE891" s="15"/>
      <c r="AF891" s="15"/>
      <c r="AG891" s="15"/>
      <c r="AH891" s="15"/>
      <c r="AI891" s="14" t="s">
        <v>96</v>
      </c>
      <c r="AJ891" s="16"/>
      <c r="AK891" s="17">
        <v>0</v>
      </c>
      <c r="AL891" s="17">
        <v>0.5</v>
      </c>
      <c r="AM891" s="17">
        <v>0</v>
      </c>
      <c r="AN891" s="17">
        <v>0</v>
      </c>
      <c r="AO891" s="17">
        <v>0</v>
      </c>
      <c r="AP891" s="17">
        <v>0</v>
      </c>
      <c r="AQ891" s="17">
        <v>0</v>
      </c>
      <c r="AR891" s="17">
        <v>0</v>
      </c>
      <c r="AS891" s="17">
        <v>0</v>
      </c>
      <c r="AT891" s="17">
        <v>0.5</v>
      </c>
      <c r="AU891" s="16">
        <v>100</v>
      </c>
      <c r="AV891" s="16">
        <v>100</v>
      </c>
      <c r="AW891" s="16">
        <v>0</v>
      </c>
      <c r="AX891" s="16">
        <v>0</v>
      </c>
      <c r="AY891" s="16">
        <v>0</v>
      </c>
      <c r="AZ891" s="16">
        <v>100</v>
      </c>
      <c r="BA891" s="16">
        <v>100</v>
      </c>
      <c r="BB891" s="16">
        <v>0</v>
      </c>
      <c r="BC891" s="16">
        <v>0</v>
      </c>
      <c r="BD891" s="16">
        <v>0</v>
      </c>
      <c r="BE891" s="16">
        <v>100</v>
      </c>
      <c r="BF891" s="16">
        <v>60</v>
      </c>
      <c r="BG891" s="16">
        <v>100</v>
      </c>
      <c r="BH891" s="16">
        <v>0</v>
      </c>
      <c r="BI891" s="16">
        <v>0</v>
      </c>
      <c r="BJ891" s="16">
        <v>38</v>
      </c>
      <c r="BK891" s="16">
        <v>0</v>
      </c>
      <c r="BL891" s="16">
        <v>62</v>
      </c>
      <c r="BM891" s="16">
        <v>100</v>
      </c>
      <c r="BN891" s="16">
        <v>2</v>
      </c>
      <c r="BO891" s="16" t="s">
        <v>97</v>
      </c>
      <c r="BP891" s="16" t="s">
        <v>97</v>
      </c>
      <c r="BQ891" s="5" t="s">
        <v>98</v>
      </c>
      <c r="BR891" s="14" t="s">
        <v>97</v>
      </c>
      <c r="BS891" s="14" t="s">
        <v>97</v>
      </c>
      <c r="BT891" s="14" t="s">
        <v>97</v>
      </c>
      <c r="BU891" s="14" t="s">
        <v>97</v>
      </c>
      <c r="BV891" s="14" t="s">
        <v>97</v>
      </c>
      <c r="BW891" s="16">
        <v>0.5</v>
      </c>
      <c r="BX891" s="16">
        <v>0.5</v>
      </c>
      <c r="BY891" s="16">
        <v>0.5</v>
      </c>
      <c r="BZ891" s="16">
        <v>1.5</v>
      </c>
      <c r="CA891" s="16">
        <v>0.2</v>
      </c>
      <c r="CB891" s="14" t="s">
        <v>96</v>
      </c>
      <c r="CC891" s="14" t="s">
        <v>96</v>
      </c>
      <c r="CD891" s="14" t="s">
        <v>96</v>
      </c>
      <c r="CE891" s="14" t="s">
        <v>96</v>
      </c>
      <c r="CF891" s="14" t="s">
        <v>98</v>
      </c>
      <c r="CG891" s="14" t="s">
        <v>96</v>
      </c>
      <c r="CH891" s="14" t="s">
        <v>96</v>
      </c>
      <c r="CI891" s="14" t="s">
        <v>97</v>
      </c>
      <c r="CJ891" s="16">
        <v>0</v>
      </c>
      <c r="CK891" s="16">
        <v>0</v>
      </c>
      <c r="CL891" s="16">
        <v>0</v>
      </c>
      <c r="CM891" s="16">
        <v>0</v>
      </c>
      <c r="CN891" s="16">
        <v>0</v>
      </c>
      <c r="CO891" s="16">
        <v>0</v>
      </c>
      <c r="ON891" s="37"/>
    </row>
    <row r="892" spans="1:404" x14ac:dyDescent="0.3">
      <c r="A892" s="13" t="s">
        <v>1003</v>
      </c>
      <c r="B892" s="13" t="s">
        <v>1239</v>
      </c>
      <c r="C892" s="13" t="s">
        <v>1250</v>
      </c>
      <c r="D892" s="13" t="s">
        <v>325</v>
      </c>
      <c r="E892" s="14" t="s">
        <v>95</v>
      </c>
      <c r="F892" s="16">
        <v>550</v>
      </c>
      <c r="G892" s="5">
        <v>56</v>
      </c>
      <c r="H892" s="16">
        <v>0</v>
      </c>
      <c r="I892" s="16">
        <v>0</v>
      </c>
      <c r="J892" s="16">
        <v>55</v>
      </c>
      <c r="K892" s="16">
        <v>1</v>
      </c>
      <c r="L892" s="16">
        <v>0</v>
      </c>
      <c r="M892" s="16">
        <v>0</v>
      </c>
      <c r="N892" s="16">
        <v>0</v>
      </c>
      <c r="O892" s="16">
        <v>0</v>
      </c>
      <c r="P892" s="16">
        <v>0</v>
      </c>
      <c r="Q892" s="16">
        <v>0</v>
      </c>
      <c r="R892" s="16">
        <v>546</v>
      </c>
      <c r="S892" s="16">
        <v>4</v>
      </c>
      <c r="T892" s="16">
        <v>0</v>
      </c>
      <c r="U892" s="16">
        <v>0</v>
      </c>
      <c r="V892" s="16">
        <v>0</v>
      </c>
      <c r="W892" s="16">
        <v>0</v>
      </c>
      <c r="X892" s="16">
        <v>0</v>
      </c>
      <c r="Y892" s="16">
        <v>0</v>
      </c>
      <c r="Z892" s="16">
        <v>0</v>
      </c>
      <c r="AA892" s="14" t="s">
        <v>96</v>
      </c>
      <c r="AB892" s="14" t="s">
        <v>96</v>
      </c>
      <c r="AC892" s="15"/>
      <c r="AD892" s="14" t="s">
        <v>96</v>
      </c>
      <c r="AE892" s="15"/>
      <c r="AF892" s="15"/>
      <c r="AG892" s="15"/>
      <c r="AH892" s="15"/>
      <c r="AI892" s="15"/>
      <c r="AJ892" s="16"/>
      <c r="AK892" s="17">
        <v>0.6</v>
      </c>
      <c r="AL892" s="17">
        <v>0.4</v>
      </c>
      <c r="AM892" s="17">
        <v>0</v>
      </c>
      <c r="AN892" s="17">
        <v>0</v>
      </c>
      <c r="AO892" s="17">
        <v>0</v>
      </c>
      <c r="AP892" s="17">
        <v>0</v>
      </c>
      <c r="AQ892" s="17">
        <v>0</v>
      </c>
      <c r="AR892" s="17">
        <v>0</v>
      </c>
      <c r="AS892" s="17">
        <v>0</v>
      </c>
      <c r="AT892" s="17">
        <v>0</v>
      </c>
      <c r="AU892" s="16">
        <v>100</v>
      </c>
      <c r="AV892" s="24">
        <v>90</v>
      </c>
      <c r="AW892" s="24">
        <v>10</v>
      </c>
      <c r="AX892" s="16">
        <v>0</v>
      </c>
      <c r="AY892" s="16">
        <v>0</v>
      </c>
      <c r="AZ892" s="16">
        <v>100</v>
      </c>
      <c r="BA892" s="16">
        <v>90</v>
      </c>
      <c r="BB892" s="16">
        <v>10</v>
      </c>
      <c r="BC892" s="16">
        <v>0</v>
      </c>
      <c r="BD892" s="16">
        <v>0</v>
      </c>
      <c r="BE892" s="16">
        <v>100</v>
      </c>
      <c r="BF892" s="16">
        <v>100</v>
      </c>
      <c r="BG892" s="16">
        <v>100</v>
      </c>
      <c r="BH892" s="16">
        <v>100</v>
      </c>
      <c r="BI892" s="16">
        <v>30</v>
      </c>
      <c r="BJ892" s="16">
        <v>0</v>
      </c>
      <c r="BK892" s="16">
        <v>30</v>
      </c>
      <c r="BL892" s="16">
        <v>70</v>
      </c>
      <c r="BM892" s="16">
        <v>100</v>
      </c>
      <c r="BN892" s="16">
        <v>2</v>
      </c>
      <c r="BO892" s="16" t="s">
        <v>97</v>
      </c>
      <c r="BP892" s="16" t="s">
        <v>96</v>
      </c>
      <c r="BQ892" s="16">
        <v>2</v>
      </c>
      <c r="BR892" s="14" t="s">
        <v>96</v>
      </c>
      <c r="BS892" s="14" t="s">
        <v>97</v>
      </c>
      <c r="BT892" s="14" t="s">
        <v>97</v>
      </c>
      <c r="BU892" s="14" t="s">
        <v>97</v>
      </c>
      <c r="BV892" s="14" t="s">
        <v>96</v>
      </c>
      <c r="BW892" s="16">
        <v>2</v>
      </c>
      <c r="BX892" s="16">
        <v>2</v>
      </c>
      <c r="BY892" s="16">
        <v>2</v>
      </c>
      <c r="BZ892" s="16">
        <v>7</v>
      </c>
      <c r="CA892" s="16">
        <v>7</v>
      </c>
      <c r="CB892" s="14" t="s">
        <v>96</v>
      </c>
      <c r="CC892" s="14" t="s">
        <v>96</v>
      </c>
      <c r="CD892" s="14" t="s">
        <v>96</v>
      </c>
      <c r="CE892" s="14" t="s">
        <v>96</v>
      </c>
      <c r="CF892" s="14" t="s">
        <v>96</v>
      </c>
      <c r="CG892" s="14" t="s">
        <v>96</v>
      </c>
      <c r="CH892" s="14" t="s">
        <v>96</v>
      </c>
      <c r="CI892" s="14" t="s">
        <v>97</v>
      </c>
      <c r="CJ892" s="16">
        <v>2</v>
      </c>
      <c r="CK892" s="16">
        <v>2</v>
      </c>
      <c r="CL892" s="16">
        <v>7</v>
      </c>
      <c r="CM892" s="16">
        <v>0</v>
      </c>
      <c r="CN892" s="16">
        <v>0</v>
      </c>
      <c r="CO892" s="16">
        <v>0</v>
      </c>
      <c r="ON892" s="37"/>
    </row>
    <row r="893" spans="1:404" x14ac:dyDescent="0.3">
      <c r="A893" s="13" t="s">
        <v>1003</v>
      </c>
      <c r="B893" s="13" t="s">
        <v>1239</v>
      </c>
      <c r="C893" s="13" t="s">
        <v>1251</v>
      </c>
      <c r="D893" s="13" t="s">
        <v>108</v>
      </c>
      <c r="E893" s="14" t="s">
        <v>102</v>
      </c>
      <c r="F893" s="14">
        <v>174</v>
      </c>
      <c r="G893" s="5">
        <v>22</v>
      </c>
      <c r="H893" s="14">
        <v>0</v>
      </c>
      <c r="I893" s="14">
        <v>0</v>
      </c>
      <c r="J893" s="14">
        <v>20</v>
      </c>
      <c r="K893" s="14">
        <v>2</v>
      </c>
      <c r="L893" s="14">
        <v>0</v>
      </c>
      <c r="M893" s="14">
        <v>0</v>
      </c>
      <c r="N893" s="14">
        <v>0</v>
      </c>
      <c r="O893" s="14">
        <v>0</v>
      </c>
      <c r="P893" s="14">
        <v>0</v>
      </c>
      <c r="Q893" s="14">
        <v>0</v>
      </c>
      <c r="R893" s="14">
        <v>168</v>
      </c>
      <c r="S893" s="14">
        <v>6</v>
      </c>
      <c r="T893" s="16">
        <v>0</v>
      </c>
      <c r="U893" s="16">
        <v>0</v>
      </c>
      <c r="V893" s="16">
        <v>0</v>
      </c>
      <c r="W893" s="16">
        <v>0</v>
      </c>
      <c r="X893" s="16">
        <v>0</v>
      </c>
      <c r="Y893" s="14">
        <v>0</v>
      </c>
      <c r="Z893" s="14">
        <v>0</v>
      </c>
      <c r="AA893" s="14" t="s">
        <v>96</v>
      </c>
      <c r="AB893" s="14" t="s">
        <v>96</v>
      </c>
      <c r="AC893" s="14"/>
      <c r="AD893" s="14"/>
      <c r="AE893" s="14"/>
      <c r="AF893" s="14"/>
      <c r="AG893" s="14"/>
      <c r="AH893" s="14"/>
      <c r="AI893" s="14" t="s">
        <v>96</v>
      </c>
      <c r="AJ893" s="16"/>
      <c r="AK893" s="17">
        <v>0.8</v>
      </c>
      <c r="AL893" s="17">
        <v>0.1</v>
      </c>
      <c r="AM893" s="17">
        <v>0.05</v>
      </c>
      <c r="AN893" s="17">
        <v>0</v>
      </c>
      <c r="AO893" s="17">
        <v>0</v>
      </c>
      <c r="AP893" s="17">
        <v>0.05</v>
      </c>
      <c r="AQ893" s="17">
        <v>0</v>
      </c>
      <c r="AR893" s="17">
        <v>0</v>
      </c>
      <c r="AS893" s="17">
        <v>0</v>
      </c>
      <c r="AT893" s="17">
        <v>0</v>
      </c>
      <c r="AU893" s="16">
        <v>100</v>
      </c>
      <c r="AV893" s="16">
        <v>100</v>
      </c>
      <c r="AW893" s="16">
        <v>0</v>
      </c>
      <c r="AX893" s="16">
        <v>0</v>
      </c>
      <c r="AY893" s="16">
        <v>0</v>
      </c>
      <c r="AZ893" s="16">
        <v>0</v>
      </c>
      <c r="BA893" s="16">
        <v>0</v>
      </c>
      <c r="BB893" s="16">
        <v>100</v>
      </c>
      <c r="BC893" s="16">
        <v>0</v>
      </c>
      <c r="BD893" s="16">
        <v>0</v>
      </c>
      <c r="BE893" s="16">
        <v>100</v>
      </c>
      <c r="BF893" s="16">
        <v>100</v>
      </c>
      <c r="BG893" s="16">
        <v>100</v>
      </c>
      <c r="BH893" s="16">
        <v>0</v>
      </c>
      <c r="BI893" s="16">
        <v>0</v>
      </c>
      <c r="BJ893" s="16">
        <v>0</v>
      </c>
      <c r="BK893" s="16">
        <v>0</v>
      </c>
      <c r="BL893" s="16">
        <v>100</v>
      </c>
      <c r="BM893" s="16">
        <v>100</v>
      </c>
      <c r="BN893" s="16">
        <v>2</v>
      </c>
      <c r="BO893" s="16" t="s">
        <v>96</v>
      </c>
      <c r="BP893" s="16" t="s">
        <v>96</v>
      </c>
      <c r="BQ893" s="16">
        <v>2</v>
      </c>
      <c r="BR893" s="14" t="s">
        <v>97</v>
      </c>
      <c r="BS893" s="14" t="s">
        <v>97</v>
      </c>
      <c r="BT893" s="14" t="s">
        <v>97</v>
      </c>
      <c r="BU893" s="14" t="s">
        <v>96</v>
      </c>
      <c r="BV893" s="14" t="s">
        <v>96</v>
      </c>
      <c r="BW893" s="16">
        <v>0.5</v>
      </c>
      <c r="BX893" s="16">
        <v>0.5</v>
      </c>
      <c r="BY893" s="16">
        <v>0.5</v>
      </c>
      <c r="BZ893" s="16">
        <v>28</v>
      </c>
      <c r="CA893" s="16">
        <v>28</v>
      </c>
      <c r="CB893" s="14" t="s">
        <v>98</v>
      </c>
      <c r="CC893" s="14" t="s">
        <v>98</v>
      </c>
      <c r="CD893" s="14" t="s">
        <v>98</v>
      </c>
      <c r="CE893" s="14" t="s">
        <v>96</v>
      </c>
      <c r="CF893" s="14" t="s">
        <v>96</v>
      </c>
      <c r="CG893" s="14" t="s">
        <v>96</v>
      </c>
      <c r="CH893" s="14" t="s">
        <v>97</v>
      </c>
      <c r="CI893" s="14" t="s">
        <v>97</v>
      </c>
      <c r="CJ893" s="16">
        <v>0.5</v>
      </c>
      <c r="CK893" s="16">
        <v>0.5</v>
      </c>
      <c r="CL893" s="16">
        <v>28</v>
      </c>
      <c r="CM893" s="16">
        <v>0.3</v>
      </c>
      <c r="CN893" s="16">
        <v>19</v>
      </c>
      <c r="CO893" s="16">
        <v>0.3</v>
      </c>
      <c r="ON893" s="37"/>
    </row>
    <row r="894" spans="1:404" x14ac:dyDescent="0.3">
      <c r="A894" s="13" t="s">
        <v>1003</v>
      </c>
      <c r="B894" s="13" t="s">
        <v>1239</v>
      </c>
      <c r="C894" s="13" t="s">
        <v>1252</v>
      </c>
      <c r="D894" s="13" t="s">
        <v>1253</v>
      </c>
      <c r="E894" s="14" t="s">
        <v>102</v>
      </c>
      <c r="F894" s="24">
        <v>162</v>
      </c>
      <c r="G894" s="5">
        <v>31</v>
      </c>
      <c r="H894" s="16">
        <v>30</v>
      </c>
      <c r="I894" s="16">
        <v>6</v>
      </c>
      <c r="J894" s="16">
        <v>25</v>
      </c>
      <c r="K894" s="16">
        <v>0</v>
      </c>
      <c r="L894" s="16">
        <v>0</v>
      </c>
      <c r="M894" s="16">
        <v>0</v>
      </c>
      <c r="N894" s="16">
        <v>0</v>
      </c>
      <c r="O894" s="16">
        <v>0</v>
      </c>
      <c r="P894" s="16">
        <v>0</v>
      </c>
      <c r="Q894" s="16">
        <v>70</v>
      </c>
      <c r="R894" s="16">
        <v>92</v>
      </c>
      <c r="S894" s="16">
        <v>0</v>
      </c>
      <c r="T894" s="16">
        <v>0</v>
      </c>
      <c r="U894" s="16">
        <v>0</v>
      </c>
      <c r="V894" s="16">
        <v>0</v>
      </c>
      <c r="W894" s="16">
        <v>0</v>
      </c>
      <c r="X894" s="16">
        <v>0</v>
      </c>
      <c r="Y894" s="16">
        <v>0</v>
      </c>
      <c r="Z894" s="16">
        <v>0</v>
      </c>
      <c r="AA894" s="14" t="s">
        <v>96</v>
      </c>
      <c r="AB894" s="14" t="s">
        <v>97</v>
      </c>
      <c r="AC894" s="15"/>
      <c r="AD894" s="15"/>
      <c r="AE894" s="15"/>
      <c r="AF894" s="15"/>
      <c r="AG894" s="15"/>
      <c r="AH894" s="15"/>
      <c r="AI894" s="14" t="s">
        <v>96</v>
      </c>
      <c r="AJ894" s="16"/>
      <c r="AK894" s="17">
        <v>1</v>
      </c>
      <c r="AL894" s="17">
        <v>0</v>
      </c>
      <c r="AM894" s="17">
        <v>0</v>
      </c>
      <c r="AN894" s="17">
        <v>0</v>
      </c>
      <c r="AO894" s="17">
        <v>0</v>
      </c>
      <c r="AP894" s="17">
        <v>0</v>
      </c>
      <c r="AQ894" s="17">
        <v>0</v>
      </c>
      <c r="AR894" s="17">
        <v>0</v>
      </c>
      <c r="AS894" s="17">
        <v>0</v>
      </c>
      <c r="AT894" s="17">
        <v>0</v>
      </c>
      <c r="AU894" s="16">
        <v>100</v>
      </c>
      <c r="AV894" s="16">
        <v>100</v>
      </c>
      <c r="AW894" s="16">
        <v>0</v>
      </c>
      <c r="AX894" s="16">
        <v>0</v>
      </c>
      <c r="AY894" s="16">
        <v>0</v>
      </c>
      <c r="AZ894" s="16">
        <v>100</v>
      </c>
      <c r="BA894" s="16">
        <v>100</v>
      </c>
      <c r="BB894" s="16">
        <v>0</v>
      </c>
      <c r="BC894" s="16">
        <v>0</v>
      </c>
      <c r="BD894" s="16">
        <v>0</v>
      </c>
      <c r="BE894" s="16">
        <v>100</v>
      </c>
      <c r="BF894" s="16">
        <v>100</v>
      </c>
      <c r="BG894" s="16">
        <v>100</v>
      </c>
      <c r="BH894" s="16">
        <v>0</v>
      </c>
      <c r="BI894" s="16">
        <v>0</v>
      </c>
      <c r="BJ894" s="16">
        <v>0</v>
      </c>
      <c r="BK894" s="16">
        <v>0</v>
      </c>
      <c r="BL894" s="16">
        <v>100</v>
      </c>
      <c r="BM894" s="16">
        <v>100</v>
      </c>
      <c r="BN894" s="16">
        <v>2</v>
      </c>
      <c r="BO894" s="16" t="s">
        <v>96</v>
      </c>
      <c r="BP894" s="16" t="s">
        <v>97</v>
      </c>
      <c r="BQ894" s="5" t="s">
        <v>98</v>
      </c>
      <c r="BR894" s="14" t="s">
        <v>97</v>
      </c>
      <c r="BS894" s="14" t="s">
        <v>97</v>
      </c>
      <c r="BT894" s="14" t="s">
        <v>97</v>
      </c>
      <c r="BU894" s="14" t="s">
        <v>97</v>
      </c>
      <c r="BV894" s="14" t="s">
        <v>97</v>
      </c>
      <c r="BW894" s="16">
        <v>2</v>
      </c>
      <c r="BX894" s="16">
        <v>1</v>
      </c>
      <c r="BY894" s="16">
        <v>1</v>
      </c>
      <c r="BZ894" s="16">
        <v>0</v>
      </c>
      <c r="CA894" s="16">
        <v>35</v>
      </c>
      <c r="CB894" s="14" t="s">
        <v>98</v>
      </c>
      <c r="CC894" s="14" t="s">
        <v>96</v>
      </c>
      <c r="CD894" s="14" t="s">
        <v>98</v>
      </c>
      <c r="CE894" s="14" t="s">
        <v>96</v>
      </c>
      <c r="CF894" s="14" t="s">
        <v>96</v>
      </c>
      <c r="CG894" s="15" t="s">
        <v>96</v>
      </c>
      <c r="CH894" s="14" t="s">
        <v>96</v>
      </c>
      <c r="CI894" s="15" t="s">
        <v>97</v>
      </c>
      <c r="CJ894" s="16">
        <v>0</v>
      </c>
      <c r="CK894" s="16">
        <v>0</v>
      </c>
      <c r="CL894" s="16">
        <v>0</v>
      </c>
      <c r="CM894" s="16">
        <v>0</v>
      </c>
      <c r="CN894" s="16">
        <v>23</v>
      </c>
      <c r="CO894" s="16">
        <v>0</v>
      </c>
      <c r="ON894" s="37"/>
    </row>
    <row r="895" spans="1:404" x14ac:dyDescent="0.3">
      <c r="A895" s="13" t="s">
        <v>1003</v>
      </c>
      <c r="B895" s="13" t="s">
        <v>1254</v>
      </c>
      <c r="C895" s="13" t="s">
        <v>1255</v>
      </c>
      <c r="D895" s="13" t="s">
        <v>1256</v>
      </c>
      <c r="E895" s="14" t="s">
        <v>95</v>
      </c>
      <c r="F895" s="24">
        <v>273</v>
      </c>
      <c r="G895" s="5">
        <v>47</v>
      </c>
      <c r="H895" s="16">
        <v>0</v>
      </c>
      <c r="I895" s="16">
        <v>0</v>
      </c>
      <c r="J895" s="16">
        <v>6</v>
      </c>
      <c r="K895" s="16">
        <v>10</v>
      </c>
      <c r="L895" s="16">
        <v>0</v>
      </c>
      <c r="M895" s="16">
        <v>3</v>
      </c>
      <c r="N895" s="16">
        <v>28</v>
      </c>
      <c r="O895" s="16">
        <v>0</v>
      </c>
      <c r="P895" s="16">
        <v>0</v>
      </c>
      <c r="Q895" s="16">
        <v>0</v>
      </c>
      <c r="R895" s="16">
        <v>29</v>
      </c>
      <c r="S895" s="16">
        <v>54</v>
      </c>
      <c r="T895" s="16">
        <v>0</v>
      </c>
      <c r="U895" s="16">
        <v>10</v>
      </c>
      <c r="V895" s="16">
        <v>180</v>
      </c>
      <c r="W895" s="16">
        <v>0</v>
      </c>
      <c r="X895" s="16">
        <v>0</v>
      </c>
      <c r="Y895" s="16">
        <v>0</v>
      </c>
      <c r="Z895" s="16">
        <v>0</v>
      </c>
      <c r="AA895" s="14" t="s">
        <v>96</v>
      </c>
      <c r="AB895" s="14" t="s">
        <v>97</v>
      </c>
      <c r="AC895" s="15"/>
      <c r="AD895" s="15"/>
      <c r="AE895" s="15"/>
      <c r="AF895" s="15"/>
      <c r="AG895" s="15"/>
      <c r="AH895" s="15"/>
      <c r="AI895" s="14" t="s">
        <v>96</v>
      </c>
      <c r="AJ895" s="16"/>
      <c r="AK895" s="17">
        <v>0</v>
      </c>
      <c r="AL895" s="17">
        <v>1</v>
      </c>
      <c r="AM895" s="17">
        <v>0</v>
      </c>
      <c r="AN895" s="17">
        <v>0</v>
      </c>
      <c r="AO895" s="17">
        <v>0</v>
      </c>
      <c r="AP895" s="17">
        <v>0</v>
      </c>
      <c r="AQ895" s="17">
        <v>0</v>
      </c>
      <c r="AR895" s="17">
        <v>0</v>
      </c>
      <c r="AS895" s="17">
        <v>0</v>
      </c>
      <c r="AT895" s="17">
        <v>0</v>
      </c>
      <c r="AU895" s="16">
        <v>100</v>
      </c>
      <c r="AV895" s="16">
        <v>100</v>
      </c>
      <c r="AW895" s="16">
        <v>0</v>
      </c>
      <c r="AX895" s="16">
        <v>0</v>
      </c>
      <c r="AY895" s="16">
        <v>0</v>
      </c>
      <c r="AZ895" s="16">
        <v>0</v>
      </c>
      <c r="BA895" s="16">
        <v>0</v>
      </c>
      <c r="BB895" s="16">
        <v>0</v>
      </c>
      <c r="BC895" s="16">
        <v>0</v>
      </c>
      <c r="BD895" s="16">
        <v>100</v>
      </c>
      <c r="BE895" s="16">
        <v>0</v>
      </c>
      <c r="BF895" s="16">
        <v>0</v>
      </c>
      <c r="BG895" s="16">
        <v>100</v>
      </c>
      <c r="BH895" s="16">
        <v>0</v>
      </c>
      <c r="BI895" s="16">
        <v>0</v>
      </c>
      <c r="BJ895" s="16">
        <v>0</v>
      </c>
      <c r="BK895" s="16">
        <v>0</v>
      </c>
      <c r="BL895" s="16">
        <v>100</v>
      </c>
      <c r="BM895" s="16">
        <v>0</v>
      </c>
      <c r="BN895" s="5" t="s">
        <v>98</v>
      </c>
      <c r="BO895" s="16" t="s">
        <v>96</v>
      </c>
      <c r="BP895" s="16" t="s">
        <v>96</v>
      </c>
      <c r="BQ895" s="16">
        <v>12</v>
      </c>
      <c r="BR895" s="14" t="s">
        <v>97</v>
      </c>
      <c r="BS895" s="14" t="s">
        <v>97</v>
      </c>
      <c r="BT895" s="14" t="s">
        <v>97</v>
      </c>
      <c r="BU895" s="14" t="s">
        <v>96</v>
      </c>
      <c r="BV895" s="14" t="s">
        <v>96</v>
      </c>
      <c r="BW895" s="16">
        <v>1</v>
      </c>
      <c r="BX895" s="16">
        <v>1</v>
      </c>
      <c r="BY895" s="16">
        <v>1</v>
      </c>
      <c r="BZ895" s="16">
        <v>1</v>
      </c>
      <c r="CA895" s="16">
        <v>6</v>
      </c>
      <c r="CB895" s="14" t="s">
        <v>98</v>
      </c>
      <c r="CC895" s="14" t="s">
        <v>98</v>
      </c>
      <c r="CD895" s="14" t="s">
        <v>98</v>
      </c>
      <c r="CE895" s="14" t="s">
        <v>96</v>
      </c>
      <c r="CF895" s="14" t="s">
        <v>96</v>
      </c>
      <c r="CG895" s="14" t="s">
        <v>96</v>
      </c>
      <c r="CH895" s="14" t="s">
        <v>96</v>
      </c>
      <c r="CI895" s="14" t="s">
        <v>96</v>
      </c>
      <c r="CJ895" s="16">
        <v>6</v>
      </c>
      <c r="CK895" s="16">
        <v>6</v>
      </c>
      <c r="CL895" s="16">
        <v>6</v>
      </c>
      <c r="CM895" s="16">
        <v>0</v>
      </c>
      <c r="CN895" s="16">
        <v>2</v>
      </c>
      <c r="CO895" s="16">
        <v>0</v>
      </c>
      <c r="ON895" s="37"/>
    </row>
    <row r="896" spans="1:404" x14ac:dyDescent="0.3">
      <c r="A896" s="13" t="s">
        <v>1003</v>
      </c>
      <c r="B896" s="13" t="s">
        <v>1254</v>
      </c>
      <c r="C896" s="13" t="s">
        <v>1257</v>
      </c>
      <c r="D896" s="13" t="s">
        <v>1258</v>
      </c>
      <c r="E896" s="14" t="s">
        <v>95</v>
      </c>
      <c r="F896" s="24">
        <v>220</v>
      </c>
      <c r="G896" s="5">
        <v>25</v>
      </c>
      <c r="H896" s="16">
        <v>0</v>
      </c>
      <c r="I896" s="16">
        <v>0</v>
      </c>
      <c r="J896" s="16">
        <v>21</v>
      </c>
      <c r="K896" s="16">
        <v>1</v>
      </c>
      <c r="L896" s="16">
        <v>0</v>
      </c>
      <c r="M896" s="16">
        <v>2</v>
      </c>
      <c r="N896" s="16">
        <v>1</v>
      </c>
      <c r="O896" s="16">
        <v>0</v>
      </c>
      <c r="P896" s="16">
        <v>0</v>
      </c>
      <c r="Q896" s="24">
        <v>0</v>
      </c>
      <c r="R896" s="16">
        <v>178</v>
      </c>
      <c r="S896" s="16">
        <v>5</v>
      </c>
      <c r="T896" s="16">
        <v>0</v>
      </c>
      <c r="U896" s="16">
        <v>19</v>
      </c>
      <c r="V896" s="16">
        <v>18</v>
      </c>
      <c r="W896" s="16">
        <v>0</v>
      </c>
      <c r="X896" s="16">
        <v>0</v>
      </c>
      <c r="Y896" s="16">
        <v>0</v>
      </c>
      <c r="Z896" s="16">
        <v>0</v>
      </c>
      <c r="AA896" s="14" t="s">
        <v>96</v>
      </c>
      <c r="AB896" s="14" t="s">
        <v>97</v>
      </c>
      <c r="AC896" s="15"/>
      <c r="AD896" s="15"/>
      <c r="AE896" s="15"/>
      <c r="AF896" s="15"/>
      <c r="AG896" s="15"/>
      <c r="AH896" s="15"/>
      <c r="AI896" s="14" t="s">
        <v>96</v>
      </c>
      <c r="AJ896" s="16"/>
      <c r="AK896" s="17">
        <v>0.99</v>
      </c>
      <c r="AL896" s="17">
        <v>0.01</v>
      </c>
      <c r="AM896" s="17">
        <v>0</v>
      </c>
      <c r="AN896" s="17">
        <v>0</v>
      </c>
      <c r="AO896" s="17">
        <v>0</v>
      </c>
      <c r="AP896" s="17">
        <v>0</v>
      </c>
      <c r="AQ896" s="17">
        <v>0</v>
      </c>
      <c r="AR896" s="17">
        <v>0</v>
      </c>
      <c r="AS896" s="17">
        <v>0</v>
      </c>
      <c r="AT896" s="17">
        <v>0</v>
      </c>
      <c r="AU896" s="16">
        <v>100</v>
      </c>
      <c r="AV896" s="16">
        <v>75</v>
      </c>
      <c r="AW896" s="16">
        <v>0</v>
      </c>
      <c r="AX896" s="16">
        <v>0</v>
      </c>
      <c r="AY896" s="16">
        <v>25</v>
      </c>
      <c r="AZ896" s="16">
        <v>12</v>
      </c>
      <c r="BA896" s="16">
        <v>12</v>
      </c>
      <c r="BB896" s="24">
        <v>10</v>
      </c>
      <c r="BC896" s="16">
        <v>0</v>
      </c>
      <c r="BD896" s="24">
        <v>78</v>
      </c>
      <c r="BE896" s="16">
        <v>100</v>
      </c>
      <c r="BF896" s="16">
        <v>96</v>
      </c>
      <c r="BG896" s="16">
        <v>100</v>
      </c>
      <c r="BH896" s="16">
        <v>100</v>
      </c>
      <c r="BI896" s="16">
        <v>50</v>
      </c>
      <c r="BJ896" s="16">
        <v>0</v>
      </c>
      <c r="BK896" s="16">
        <v>20</v>
      </c>
      <c r="BL896" s="16">
        <v>80</v>
      </c>
      <c r="BM896" s="16">
        <v>30</v>
      </c>
      <c r="BN896" s="16">
        <v>2</v>
      </c>
      <c r="BO896" s="16" t="s">
        <v>97</v>
      </c>
      <c r="BP896" s="16" t="s">
        <v>97</v>
      </c>
      <c r="BQ896" s="5" t="s">
        <v>98</v>
      </c>
      <c r="BR896" s="14" t="s">
        <v>96</v>
      </c>
      <c r="BS896" s="14" t="s">
        <v>97</v>
      </c>
      <c r="BT896" s="14" t="s">
        <v>97</v>
      </c>
      <c r="BU896" s="14" t="s">
        <v>96</v>
      </c>
      <c r="BV896" s="14" t="s">
        <v>97</v>
      </c>
      <c r="BW896" s="16">
        <v>1</v>
      </c>
      <c r="BX896" s="16">
        <v>1</v>
      </c>
      <c r="BY896" s="16">
        <v>1</v>
      </c>
      <c r="BZ896" s="16">
        <v>15</v>
      </c>
      <c r="CA896" s="16">
        <v>15</v>
      </c>
      <c r="CB896" s="14" t="s">
        <v>98</v>
      </c>
      <c r="CC896" s="14" t="s">
        <v>98</v>
      </c>
      <c r="CD896" s="14" t="s">
        <v>98</v>
      </c>
      <c r="CE896" s="14" t="s">
        <v>96</v>
      </c>
      <c r="CF896" s="14" t="s">
        <v>96</v>
      </c>
      <c r="CG896" s="14" t="s">
        <v>96</v>
      </c>
      <c r="CH896" s="14" t="s">
        <v>97</v>
      </c>
      <c r="CI896" s="14" t="s">
        <v>97</v>
      </c>
      <c r="CJ896" s="16">
        <v>0</v>
      </c>
      <c r="CK896" s="16">
        <v>0</v>
      </c>
      <c r="CL896" s="16">
        <v>4</v>
      </c>
      <c r="CM896" s="16">
        <v>0</v>
      </c>
      <c r="CN896" s="16">
        <v>1</v>
      </c>
      <c r="CO896" s="16">
        <v>0</v>
      </c>
      <c r="ON896" s="37"/>
    </row>
    <row r="897" spans="1:404" x14ac:dyDescent="0.3">
      <c r="A897" s="13" t="s">
        <v>1003</v>
      </c>
      <c r="B897" s="13" t="s">
        <v>1254</v>
      </c>
      <c r="C897" s="13" t="s">
        <v>1259</v>
      </c>
      <c r="D897" s="13" t="s">
        <v>1260</v>
      </c>
      <c r="E897" s="14" t="s">
        <v>95</v>
      </c>
      <c r="F897" s="16">
        <v>1047</v>
      </c>
      <c r="G897" s="5">
        <v>98</v>
      </c>
      <c r="H897" s="16">
        <v>0</v>
      </c>
      <c r="I897" s="16">
        <v>0</v>
      </c>
      <c r="J897" s="16">
        <v>46</v>
      </c>
      <c r="K897" s="16">
        <v>43</v>
      </c>
      <c r="L897" s="16">
        <v>8</v>
      </c>
      <c r="M897" s="16">
        <v>0</v>
      </c>
      <c r="N897" s="16">
        <v>0</v>
      </c>
      <c r="O897" s="16">
        <v>1</v>
      </c>
      <c r="P897" s="16">
        <v>0</v>
      </c>
      <c r="Q897" s="16">
        <v>0</v>
      </c>
      <c r="R897" s="16">
        <v>497</v>
      </c>
      <c r="S897" s="16">
        <v>490</v>
      </c>
      <c r="T897" s="16">
        <v>56</v>
      </c>
      <c r="U897" s="16">
        <v>0</v>
      </c>
      <c r="V897" s="16">
        <v>0</v>
      </c>
      <c r="W897" s="16">
        <v>4</v>
      </c>
      <c r="X897" s="16">
        <v>0</v>
      </c>
      <c r="Y897" s="16">
        <v>0</v>
      </c>
      <c r="Z897" s="16">
        <v>0</v>
      </c>
      <c r="AA897" s="14" t="s">
        <v>96</v>
      </c>
      <c r="AB897" s="14" t="s">
        <v>97</v>
      </c>
      <c r="AC897" s="15"/>
      <c r="AD897" s="15"/>
      <c r="AE897" s="15"/>
      <c r="AF897" s="15"/>
      <c r="AG897" s="15"/>
      <c r="AH897" s="15"/>
      <c r="AI897" s="14" t="s">
        <v>96</v>
      </c>
      <c r="AJ897" s="16"/>
      <c r="AK897" s="17">
        <v>0.1</v>
      </c>
      <c r="AL897" s="17">
        <v>0.2</v>
      </c>
      <c r="AM897" s="17">
        <v>0.4</v>
      </c>
      <c r="AN897" s="17">
        <v>0</v>
      </c>
      <c r="AO897" s="17">
        <v>0</v>
      </c>
      <c r="AP897" s="17">
        <v>0</v>
      </c>
      <c r="AQ897" s="17">
        <v>0.3</v>
      </c>
      <c r="AR897" s="17">
        <v>0</v>
      </c>
      <c r="AS897" s="17">
        <v>0</v>
      </c>
      <c r="AT897" s="17">
        <v>0</v>
      </c>
      <c r="AU897" s="16">
        <v>100</v>
      </c>
      <c r="AV897" s="16">
        <v>80</v>
      </c>
      <c r="AW897" s="16">
        <v>20</v>
      </c>
      <c r="AX897" s="16">
        <v>0</v>
      </c>
      <c r="AY897" s="16">
        <v>0</v>
      </c>
      <c r="AZ897" s="16">
        <v>100</v>
      </c>
      <c r="BA897" s="16">
        <v>30</v>
      </c>
      <c r="BB897" s="16">
        <v>0</v>
      </c>
      <c r="BC897" s="16">
        <v>0</v>
      </c>
      <c r="BD897" s="16">
        <v>70</v>
      </c>
      <c r="BE897" s="16">
        <v>100</v>
      </c>
      <c r="BF897" s="16">
        <v>50</v>
      </c>
      <c r="BG897" s="16">
        <v>80</v>
      </c>
      <c r="BH897" s="16">
        <v>100</v>
      </c>
      <c r="BI897" s="16">
        <v>10</v>
      </c>
      <c r="BJ897" s="16">
        <v>0</v>
      </c>
      <c r="BK897" s="24">
        <v>10</v>
      </c>
      <c r="BL897" s="16">
        <v>90</v>
      </c>
      <c r="BM897" s="16">
        <v>100</v>
      </c>
      <c r="BN897" s="16">
        <v>1</v>
      </c>
      <c r="BO897" s="16" t="s">
        <v>97</v>
      </c>
      <c r="BP897" s="16" t="s">
        <v>96</v>
      </c>
      <c r="BQ897" s="16">
        <v>5</v>
      </c>
      <c r="BR897" s="14" t="s">
        <v>96</v>
      </c>
      <c r="BS897" s="14" t="s">
        <v>97</v>
      </c>
      <c r="BT897" s="14" t="s">
        <v>97</v>
      </c>
      <c r="BU897" s="14" t="s">
        <v>97</v>
      </c>
      <c r="BV897" s="14" t="s">
        <v>97</v>
      </c>
      <c r="BW897" s="16">
        <v>1</v>
      </c>
      <c r="BX897" s="16">
        <v>1</v>
      </c>
      <c r="BY897" s="16">
        <v>1</v>
      </c>
      <c r="BZ897" s="16">
        <v>1</v>
      </c>
      <c r="CA897" s="16">
        <v>1</v>
      </c>
      <c r="CB897" s="14" t="s">
        <v>96</v>
      </c>
      <c r="CC897" s="14" t="s">
        <v>96</v>
      </c>
      <c r="CD897" s="14" t="s">
        <v>96</v>
      </c>
      <c r="CE897" s="14" t="s">
        <v>96</v>
      </c>
      <c r="CF897" s="14" t="s">
        <v>96</v>
      </c>
      <c r="CG897" s="14" t="s">
        <v>97</v>
      </c>
      <c r="CH897" s="14" t="s">
        <v>97</v>
      </c>
      <c r="CI897" s="14" t="s">
        <v>97</v>
      </c>
      <c r="CJ897" s="16">
        <v>2</v>
      </c>
      <c r="CK897" s="16">
        <v>2</v>
      </c>
      <c r="CL897" s="16">
        <v>6</v>
      </c>
      <c r="CM897" s="16">
        <v>0</v>
      </c>
      <c r="CN897" s="16">
        <v>7</v>
      </c>
      <c r="CO897" s="16">
        <v>0</v>
      </c>
      <c r="ON897" s="37"/>
    </row>
    <row r="898" spans="1:404" x14ac:dyDescent="0.3">
      <c r="A898" s="13" t="s">
        <v>1003</v>
      </c>
      <c r="B898" s="13" t="s">
        <v>1254</v>
      </c>
      <c r="C898" s="13" t="s">
        <v>1261</v>
      </c>
      <c r="D898" s="13" t="s">
        <v>1262</v>
      </c>
      <c r="E898" s="14" t="s">
        <v>102</v>
      </c>
      <c r="F898" s="24">
        <v>42</v>
      </c>
      <c r="G898" s="5">
        <v>8</v>
      </c>
      <c r="H898" s="24">
        <v>1</v>
      </c>
      <c r="I898" s="24">
        <v>3</v>
      </c>
      <c r="J898" s="24">
        <v>2</v>
      </c>
      <c r="K898" s="24">
        <v>0</v>
      </c>
      <c r="L898" s="24">
        <v>2</v>
      </c>
      <c r="M898" s="24">
        <v>0</v>
      </c>
      <c r="N898" s="24">
        <v>1</v>
      </c>
      <c r="O898" s="24">
        <v>0</v>
      </c>
      <c r="P898" s="24">
        <v>0</v>
      </c>
      <c r="Q898" s="24">
        <v>18</v>
      </c>
      <c r="R898" s="24">
        <v>6</v>
      </c>
      <c r="S898" s="24">
        <v>0</v>
      </c>
      <c r="T898" s="24">
        <v>13</v>
      </c>
      <c r="U898" s="24">
        <v>0</v>
      </c>
      <c r="V898" s="24">
        <v>5</v>
      </c>
      <c r="W898" s="24">
        <v>0</v>
      </c>
      <c r="X898" s="24">
        <v>0</v>
      </c>
      <c r="Y898" s="24">
        <v>0</v>
      </c>
      <c r="Z898" s="24">
        <v>0</v>
      </c>
      <c r="AA898" s="14" t="s">
        <v>96</v>
      </c>
      <c r="AB898" s="14" t="s">
        <v>97</v>
      </c>
      <c r="AC898" s="15"/>
      <c r="AD898" s="15"/>
      <c r="AE898" s="15"/>
      <c r="AF898" s="15"/>
      <c r="AG898" s="15"/>
      <c r="AH898" s="15"/>
      <c r="AI898" s="14" t="s">
        <v>96</v>
      </c>
      <c r="AJ898" s="16"/>
      <c r="AK898" s="17">
        <v>1</v>
      </c>
      <c r="AL898" s="17">
        <v>0</v>
      </c>
      <c r="AM898" s="17">
        <v>0</v>
      </c>
      <c r="AN898" s="17">
        <v>0</v>
      </c>
      <c r="AO898" s="17">
        <v>0</v>
      </c>
      <c r="AP898" s="17">
        <v>0</v>
      </c>
      <c r="AQ898" s="17">
        <v>0</v>
      </c>
      <c r="AR898" s="17">
        <v>0</v>
      </c>
      <c r="AS898" s="17">
        <v>0</v>
      </c>
      <c r="AT898" s="17">
        <v>0</v>
      </c>
      <c r="AU898" s="16">
        <v>100</v>
      </c>
      <c r="AV898" s="16">
        <v>100</v>
      </c>
      <c r="AW898" s="16">
        <v>0</v>
      </c>
      <c r="AX898" s="16">
        <v>0</v>
      </c>
      <c r="AY898" s="16">
        <v>0</v>
      </c>
      <c r="AZ898" s="16">
        <v>100</v>
      </c>
      <c r="BA898" s="16">
        <v>40</v>
      </c>
      <c r="BB898" s="16">
        <v>0</v>
      </c>
      <c r="BC898" s="16">
        <v>0</v>
      </c>
      <c r="BD898" s="24">
        <v>60</v>
      </c>
      <c r="BE898" s="16">
        <v>100</v>
      </c>
      <c r="BF898" s="16">
        <v>100</v>
      </c>
      <c r="BG898" s="16">
        <v>100</v>
      </c>
      <c r="BH898" s="16">
        <v>100</v>
      </c>
      <c r="BI898" s="16">
        <v>40</v>
      </c>
      <c r="BJ898" s="16">
        <v>0</v>
      </c>
      <c r="BK898" s="24">
        <v>40</v>
      </c>
      <c r="BL898" s="16">
        <v>60</v>
      </c>
      <c r="BM898" s="16">
        <v>40</v>
      </c>
      <c r="BN898" s="16">
        <v>2</v>
      </c>
      <c r="BO898" s="16" t="s">
        <v>96</v>
      </c>
      <c r="BP898" s="16" t="s">
        <v>97</v>
      </c>
      <c r="BQ898" s="5" t="s">
        <v>98</v>
      </c>
      <c r="BR898" s="14" t="s">
        <v>96</v>
      </c>
      <c r="BS898" s="14" t="s">
        <v>96</v>
      </c>
      <c r="BT898" s="14" t="s">
        <v>96</v>
      </c>
      <c r="BU898" s="14" t="s">
        <v>96</v>
      </c>
      <c r="BV898" s="14" t="s">
        <v>96</v>
      </c>
      <c r="BW898" s="16">
        <v>1</v>
      </c>
      <c r="BX898" s="16">
        <v>1</v>
      </c>
      <c r="BY898" s="16">
        <v>1</v>
      </c>
      <c r="BZ898" s="16">
        <v>7</v>
      </c>
      <c r="CA898" s="16">
        <v>7</v>
      </c>
      <c r="CB898" s="14" t="s">
        <v>98</v>
      </c>
      <c r="CC898" s="14" t="s">
        <v>96</v>
      </c>
      <c r="CD898" s="14" t="s">
        <v>98</v>
      </c>
      <c r="CE898" s="14" t="s">
        <v>96</v>
      </c>
      <c r="CF898" s="14" t="s">
        <v>96</v>
      </c>
      <c r="CG898" s="15" t="s">
        <v>96</v>
      </c>
      <c r="CH898" s="14" t="s">
        <v>96</v>
      </c>
      <c r="CI898" s="14" t="s">
        <v>97</v>
      </c>
      <c r="CJ898" s="16">
        <v>7</v>
      </c>
      <c r="CK898" s="16">
        <v>7</v>
      </c>
      <c r="CL898" s="16">
        <v>7</v>
      </c>
      <c r="CM898" s="16">
        <v>0</v>
      </c>
      <c r="CN898" s="16">
        <v>7</v>
      </c>
      <c r="CO898" s="16">
        <v>0</v>
      </c>
      <c r="ON898" s="37"/>
    </row>
    <row r="899" spans="1:404" x14ac:dyDescent="0.3">
      <c r="A899" s="13" t="s">
        <v>1003</v>
      </c>
      <c r="B899" s="13" t="s">
        <v>1254</v>
      </c>
      <c r="C899" s="13" t="s">
        <v>1261</v>
      </c>
      <c r="D899" s="13" t="s">
        <v>1263</v>
      </c>
      <c r="E899" s="14" t="s">
        <v>102</v>
      </c>
      <c r="F899" s="24">
        <v>52</v>
      </c>
      <c r="G899" s="5">
        <v>7</v>
      </c>
      <c r="H899" s="16">
        <v>0</v>
      </c>
      <c r="I899" s="16">
        <v>0</v>
      </c>
      <c r="J899" s="24">
        <v>3</v>
      </c>
      <c r="K899" s="24">
        <v>1</v>
      </c>
      <c r="L899" s="24">
        <v>2</v>
      </c>
      <c r="M899" s="24">
        <v>0</v>
      </c>
      <c r="N899" s="24">
        <v>1</v>
      </c>
      <c r="O899" s="24">
        <v>0</v>
      </c>
      <c r="P899" s="24">
        <v>0</v>
      </c>
      <c r="Q899" s="24">
        <v>0</v>
      </c>
      <c r="R899" s="24">
        <v>26</v>
      </c>
      <c r="S899" s="24">
        <v>18</v>
      </c>
      <c r="T899" s="24">
        <v>7</v>
      </c>
      <c r="U899" s="24">
        <v>0</v>
      </c>
      <c r="V899" s="24">
        <v>1</v>
      </c>
      <c r="W899" s="24">
        <v>0</v>
      </c>
      <c r="X899" s="24">
        <v>0</v>
      </c>
      <c r="Y899" s="24">
        <v>0</v>
      </c>
      <c r="Z899" s="24">
        <v>0</v>
      </c>
      <c r="AA899" s="14" t="s">
        <v>96</v>
      </c>
      <c r="AB899" s="14" t="s">
        <v>97</v>
      </c>
      <c r="AC899" s="15"/>
      <c r="AD899" s="15"/>
      <c r="AE899" s="15"/>
      <c r="AF899" s="15"/>
      <c r="AG899" s="15"/>
      <c r="AH899" s="15"/>
      <c r="AI899" s="14" t="s">
        <v>96</v>
      </c>
      <c r="AJ899" s="16"/>
      <c r="AK899" s="17">
        <v>0.7</v>
      </c>
      <c r="AL899" s="17">
        <v>0</v>
      </c>
      <c r="AM899" s="17">
        <v>0.15</v>
      </c>
      <c r="AN899" s="17">
        <v>0</v>
      </c>
      <c r="AO899" s="17">
        <v>0</v>
      </c>
      <c r="AP899" s="17">
        <v>0</v>
      </c>
      <c r="AQ899" s="17">
        <v>0.15</v>
      </c>
      <c r="AR899" s="17">
        <v>0</v>
      </c>
      <c r="AS899" s="17">
        <v>0</v>
      </c>
      <c r="AT899" s="17">
        <v>0</v>
      </c>
      <c r="AU899" s="16">
        <v>100</v>
      </c>
      <c r="AV899" s="16">
        <v>100</v>
      </c>
      <c r="AW899" s="16">
        <v>0</v>
      </c>
      <c r="AX899" s="16">
        <v>0</v>
      </c>
      <c r="AY899" s="16">
        <v>0</v>
      </c>
      <c r="AZ899" s="16">
        <v>100</v>
      </c>
      <c r="BA899" s="16">
        <v>60</v>
      </c>
      <c r="BB899" s="16">
        <v>0</v>
      </c>
      <c r="BC899" s="16">
        <v>0</v>
      </c>
      <c r="BD899" s="24">
        <v>40</v>
      </c>
      <c r="BE899" s="16">
        <v>100</v>
      </c>
      <c r="BF899" s="16">
        <v>100</v>
      </c>
      <c r="BG899" s="16">
        <v>100</v>
      </c>
      <c r="BH899" s="16">
        <v>100</v>
      </c>
      <c r="BI899" s="16">
        <v>40</v>
      </c>
      <c r="BJ899" s="16">
        <v>0</v>
      </c>
      <c r="BK899" s="24">
        <v>40</v>
      </c>
      <c r="BL899" s="16">
        <v>60</v>
      </c>
      <c r="BM899" s="16">
        <v>50</v>
      </c>
      <c r="BN899" s="16">
        <v>2</v>
      </c>
      <c r="BO899" s="16" t="s">
        <v>97</v>
      </c>
      <c r="BP899" s="16" t="s">
        <v>97</v>
      </c>
      <c r="BQ899" s="5" t="s">
        <v>98</v>
      </c>
      <c r="BR899" s="14" t="s">
        <v>96</v>
      </c>
      <c r="BS899" s="14" t="s">
        <v>97</v>
      </c>
      <c r="BT899" s="14" t="s">
        <v>96</v>
      </c>
      <c r="BU899" s="14" t="s">
        <v>97</v>
      </c>
      <c r="BV899" s="14" t="s">
        <v>97</v>
      </c>
      <c r="BW899" s="16">
        <v>1</v>
      </c>
      <c r="BX899" s="16">
        <v>1</v>
      </c>
      <c r="BY899" s="16">
        <v>1</v>
      </c>
      <c r="BZ899" s="16">
        <v>7</v>
      </c>
      <c r="CA899" s="16">
        <v>7</v>
      </c>
      <c r="CB899" s="14" t="s">
        <v>98</v>
      </c>
      <c r="CC899" s="14" t="s">
        <v>96</v>
      </c>
      <c r="CD899" s="14" t="s">
        <v>98</v>
      </c>
      <c r="CE899" s="14" t="s">
        <v>96</v>
      </c>
      <c r="CF899" s="14" t="s">
        <v>96</v>
      </c>
      <c r="CG899" s="15" t="s">
        <v>96</v>
      </c>
      <c r="CH899" s="14" t="s">
        <v>96</v>
      </c>
      <c r="CI899" s="14" t="s">
        <v>97</v>
      </c>
      <c r="CJ899" s="16">
        <v>7</v>
      </c>
      <c r="CK899" s="16">
        <v>7</v>
      </c>
      <c r="CL899" s="16">
        <v>7</v>
      </c>
      <c r="CM899" s="16">
        <v>0</v>
      </c>
      <c r="CN899" s="16">
        <v>7</v>
      </c>
      <c r="CO899" s="16">
        <v>0</v>
      </c>
      <c r="ON899" s="37"/>
    </row>
    <row r="900" spans="1:404" x14ac:dyDescent="0.3">
      <c r="A900" s="13" t="s">
        <v>1003</v>
      </c>
      <c r="B900" s="13" t="s">
        <v>1254</v>
      </c>
      <c r="C900" s="13" t="s">
        <v>1261</v>
      </c>
      <c r="D900" s="13" t="s">
        <v>1264</v>
      </c>
      <c r="E900" s="14" t="s">
        <v>102</v>
      </c>
      <c r="F900" s="24">
        <v>33</v>
      </c>
      <c r="G900" s="5">
        <v>7</v>
      </c>
      <c r="H900" s="16">
        <v>0</v>
      </c>
      <c r="I900" s="16">
        <v>0</v>
      </c>
      <c r="J900" s="24">
        <v>4</v>
      </c>
      <c r="K900" s="24">
        <v>0</v>
      </c>
      <c r="L900" s="24">
        <v>2</v>
      </c>
      <c r="M900" s="24">
        <v>0</v>
      </c>
      <c r="N900" s="24">
        <v>1</v>
      </c>
      <c r="O900" s="24">
        <v>0</v>
      </c>
      <c r="P900" s="24">
        <v>0</v>
      </c>
      <c r="Q900" s="24">
        <v>0</v>
      </c>
      <c r="R900" s="24">
        <v>21</v>
      </c>
      <c r="S900" s="24">
        <v>0</v>
      </c>
      <c r="T900" s="24">
        <v>8</v>
      </c>
      <c r="U900" s="24">
        <v>0</v>
      </c>
      <c r="V900" s="24">
        <v>4</v>
      </c>
      <c r="W900" s="24">
        <v>0</v>
      </c>
      <c r="X900" s="24">
        <v>0</v>
      </c>
      <c r="Y900" s="24">
        <v>0</v>
      </c>
      <c r="Z900" s="24">
        <v>0</v>
      </c>
      <c r="AA900" s="14" t="s">
        <v>96</v>
      </c>
      <c r="AB900" s="14" t="s">
        <v>97</v>
      </c>
      <c r="AC900" s="15"/>
      <c r="AD900" s="15"/>
      <c r="AE900" s="15"/>
      <c r="AF900" s="15"/>
      <c r="AG900" s="15"/>
      <c r="AH900" s="15"/>
      <c r="AI900" s="14" t="s">
        <v>96</v>
      </c>
      <c r="AJ900" s="16"/>
      <c r="AK900" s="17">
        <v>0.8</v>
      </c>
      <c r="AL900" s="17">
        <v>0</v>
      </c>
      <c r="AM900" s="17">
        <v>0.1</v>
      </c>
      <c r="AN900" s="17">
        <v>0</v>
      </c>
      <c r="AO900" s="17">
        <v>0</v>
      </c>
      <c r="AP900" s="17">
        <v>0</v>
      </c>
      <c r="AQ900" s="17">
        <v>0.1</v>
      </c>
      <c r="AR900" s="17">
        <v>0</v>
      </c>
      <c r="AS900" s="17">
        <v>0</v>
      </c>
      <c r="AT900" s="17">
        <v>0</v>
      </c>
      <c r="AU900" s="16">
        <v>100</v>
      </c>
      <c r="AV900" s="16">
        <v>100</v>
      </c>
      <c r="AW900" s="16">
        <v>0</v>
      </c>
      <c r="AX900" s="16">
        <v>0</v>
      </c>
      <c r="AY900" s="16">
        <v>0</v>
      </c>
      <c r="AZ900" s="16">
        <v>100</v>
      </c>
      <c r="BA900" s="16">
        <v>60</v>
      </c>
      <c r="BB900" s="16">
        <v>0</v>
      </c>
      <c r="BC900" s="16">
        <v>0</v>
      </c>
      <c r="BD900" s="24">
        <v>40</v>
      </c>
      <c r="BE900" s="16">
        <v>100</v>
      </c>
      <c r="BF900" s="16">
        <v>100</v>
      </c>
      <c r="BG900" s="16">
        <v>100</v>
      </c>
      <c r="BH900" s="16">
        <v>100</v>
      </c>
      <c r="BI900" s="16">
        <v>70</v>
      </c>
      <c r="BJ900" s="16">
        <v>0</v>
      </c>
      <c r="BK900" s="24">
        <v>70</v>
      </c>
      <c r="BL900" s="16">
        <v>30</v>
      </c>
      <c r="BM900" s="16">
        <v>40</v>
      </c>
      <c r="BN900" s="16">
        <v>2</v>
      </c>
      <c r="BO900" s="16" t="s">
        <v>97</v>
      </c>
      <c r="BP900" s="16" t="s">
        <v>97</v>
      </c>
      <c r="BQ900" s="5" t="s">
        <v>98</v>
      </c>
      <c r="BR900" s="14" t="s">
        <v>96</v>
      </c>
      <c r="BS900" s="14" t="s">
        <v>97</v>
      </c>
      <c r="BT900" s="14" t="s">
        <v>96</v>
      </c>
      <c r="BU900" s="14" t="s">
        <v>96</v>
      </c>
      <c r="BV900" s="14" t="s">
        <v>97</v>
      </c>
      <c r="BW900" s="16">
        <v>1</v>
      </c>
      <c r="BX900" s="16">
        <v>1</v>
      </c>
      <c r="BY900" s="16">
        <v>1</v>
      </c>
      <c r="BZ900" s="16">
        <v>7</v>
      </c>
      <c r="CA900" s="16">
        <v>7</v>
      </c>
      <c r="CB900" s="14" t="s">
        <v>98</v>
      </c>
      <c r="CC900" s="14" t="s">
        <v>96</v>
      </c>
      <c r="CD900" s="14" t="s">
        <v>98</v>
      </c>
      <c r="CE900" s="14" t="s">
        <v>96</v>
      </c>
      <c r="CF900" s="14" t="s">
        <v>96</v>
      </c>
      <c r="CG900" s="15" t="s">
        <v>96</v>
      </c>
      <c r="CH900" s="14" t="s">
        <v>96</v>
      </c>
      <c r="CI900" s="14" t="s">
        <v>97</v>
      </c>
      <c r="CJ900" s="16">
        <v>7</v>
      </c>
      <c r="CK900" s="16">
        <v>7</v>
      </c>
      <c r="CL900" s="16">
        <v>7</v>
      </c>
      <c r="CM900" s="16">
        <v>0</v>
      </c>
      <c r="CN900" s="16">
        <v>7</v>
      </c>
      <c r="CO900" s="16">
        <v>0</v>
      </c>
      <c r="ON900" s="37"/>
    </row>
    <row r="901" spans="1:404" x14ac:dyDescent="0.3">
      <c r="A901" s="13" t="s">
        <v>1003</v>
      </c>
      <c r="B901" s="13" t="s">
        <v>1254</v>
      </c>
      <c r="C901" s="13" t="s">
        <v>1265</v>
      </c>
      <c r="D901" s="13" t="s">
        <v>110</v>
      </c>
      <c r="E901" s="14" t="s">
        <v>95</v>
      </c>
      <c r="F901" s="16">
        <v>100</v>
      </c>
      <c r="G901" s="5">
        <v>9</v>
      </c>
      <c r="H901" s="16">
        <v>0</v>
      </c>
      <c r="I901" s="16">
        <v>0</v>
      </c>
      <c r="J901" s="16">
        <v>0</v>
      </c>
      <c r="K901" s="16">
        <v>9</v>
      </c>
      <c r="L901" s="16">
        <v>0</v>
      </c>
      <c r="M901" s="16">
        <v>0</v>
      </c>
      <c r="N901" s="16">
        <v>0</v>
      </c>
      <c r="O901" s="16">
        <v>0</v>
      </c>
      <c r="P901" s="16">
        <v>0</v>
      </c>
      <c r="Q901" s="16">
        <v>0</v>
      </c>
      <c r="R901" s="16">
        <v>0</v>
      </c>
      <c r="S901" s="16">
        <v>100</v>
      </c>
      <c r="T901" s="16">
        <v>0</v>
      </c>
      <c r="U901" s="16">
        <v>0</v>
      </c>
      <c r="V901" s="16">
        <v>0</v>
      </c>
      <c r="W901" s="16">
        <v>0</v>
      </c>
      <c r="X901" s="16">
        <v>0</v>
      </c>
      <c r="Y901" s="16">
        <v>0</v>
      </c>
      <c r="Z901" s="16">
        <v>0</v>
      </c>
      <c r="AA901" s="14" t="s">
        <v>96</v>
      </c>
      <c r="AB901" s="14" t="s">
        <v>96</v>
      </c>
      <c r="AC901" s="15"/>
      <c r="AD901" s="15"/>
      <c r="AE901" s="15"/>
      <c r="AF901" s="15"/>
      <c r="AG901" s="15"/>
      <c r="AH901" s="15"/>
      <c r="AI901" s="14" t="s">
        <v>96</v>
      </c>
      <c r="AJ901" s="16"/>
      <c r="AK901" s="17">
        <v>0.5</v>
      </c>
      <c r="AL901" s="17">
        <v>0</v>
      </c>
      <c r="AM901" s="17">
        <v>0.5</v>
      </c>
      <c r="AN901" s="17">
        <v>0</v>
      </c>
      <c r="AO901" s="17">
        <v>0</v>
      </c>
      <c r="AP901" s="17">
        <v>0</v>
      </c>
      <c r="AQ901" s="17">
        <v>0</v>
      </c>
      <c r="AR901" s="17">
        <v>0</v>
      </c>
      <c r="AS901" s="17">
        <v>0</v>
      </c>
      <c r="AT901" s="17">
        <v>0</v>
      </c>
      <c r="AU901" s="16">
        <v>90</v>
      </c>
      <c r="AV901" s="16">
        <v>90</v>
      </c>
      <c r="AW901" s="16">
        <v>10</v>
      </c>
      <c r="AX901" s="16">
        <v>0</v>
      </c>
      <c r="AY901" s="16">
        <v>0</v>
      </c>
      <c r="AZ901" s="16">
        <v>90</v>
      </c>
      <c r="BA901" s="16">
        <v>50</v>
      </c>
      <c r="BB901" s="16">
        <v>50</v>
      </c>
      <c r="BC901" s="16">
        <v>0</v>
      </c>
      <c r="BD901" s="16">
        <v>0</v>
      </c>
      <c r="BE901" s="16">
        <v>100</v>
      </c>
      <c r="BF901" s="16">
        <v>100</v>
      </c>
      <c r="BG901" s="16">
        <v>100</v>
      </c>
      <c r="BH901" s="16">
        <v>70</v>
      </c>
      <c r="BI901" s="16">
        <v>70</v>
      </c>
      <c r="BJ901" s="16">
        <v>0</v>
      </c>
      <c r="BK901" s="16">
        <v>70</v>
      </c>
      <c r="BL901" s="16">
        <v>30</v>
      </c>
      <c r="BM901" s="16">
        <v>100</v>
      </c>
      <c r="BN901" s="16">
        <v>2</v>
      </c>
      <c r="BO901" s="16" t="s">
        <v>96</v>
      </c>
      <c r="BP901" s="16" t="s">
        <v>97</v>
      </c>
      <c r="BQ901" s="5" t="s">
        <v>98</v>
      </c>
      <c r="BR901" s="14" t="s">
        <v>97</v>
      </c>
      <c r="BS901" s="14" t="s">
        <v>97</v>
      </c>
      <c r="BT901" s="14" t="s">
        <v>97</v>
      </c>
      <c r="BU901" s="14" t="s">
        <v>97</v>
      </c>
      <c r="BV901" s="14" t="s">
        <v>97</v>
      </c>
      <c r="BW901" s="16">
        <v>0</v>
      </c>
      <c r="BX901" s="16">
        <v>0</v>
      </c>
      <c r="BY901" s="16">
        <v>0</v>
      </c>
      <c r="BZ901" s="16">
        <v>10</v>
      </c>
      <c r="CA901" s="16">
        <v>10</v>
      </c>
      <c r="CB901" s="14" t="s">
        <v>98</v>
      </c>
      <c r="CC901" s="14" t="s">
        <v>96</v>
      </c>
      <c r="CD901" s="14" t="s">
        <v>98</v>
      </c>
      <c r="CE901" s="14" t="s">
        <v>96</v>
      </c>
      <c r="CF901" s="14" t="s">
        <v>96</v>
      </c>
      <c r="CG901" s="14" t="s">
        <v>96</v>
      </c>
      <c r="CH901" s="14" t="s">
        <v>96</v>
      </c>
      <c r="CI901" s="14" t="s">
        <v>97</v>
      </c>
      <c r="CJ901" s="16">
        <v>0</v>
      </c>
      <c r="CK901" s="16">
        <v>10</v>
      </c>
      <c r="CL901" s="16">
        <v>10</v>
      </c>
      <c r="CM901" s="16">
        <v>0</v>
      </c>
      <c r="CN901" s="16">
        <v>10</v>
      </c>
      <c r="CO901" s="16">
        <v>0</v>
      </c>
      <c r="ON901" s="37"/>
    </row>
    <row r="902" spans="1:404" x14ac:dyDescent="0.3">
      <c r="A902" s="13" t="s">
        <v>1003</v>
      </c>
      <c r="B902" s="13" t="s">
        <v>1254</v>
      </c>
      <c r="C902" s="13" t="s">
        <v>1266</v>
      </c>
      <c r="D902" s="13" t="s">
        <v>110</v>
      </c>
      <c r="E902" s="14" t="s">
        <v>95</v>
      </c>
      <c r="F902" s="16">
        <v>480</v>
      </c>
      <c r="G902" s="5">
        <v>60</v>
      </c>
      <c r="H902" s="16">
        <v>0</v>
      </c>
      <c r="I902" s="16">
        <v>0</v>
      </c>
      <c r="J902" s="16">
        <v>0</v>
      </c>
      <c r="K902" s="16">
        <v>0</v>
      </c>
      <c r="L902" s="16">
        <v>0</v>
      </c>
      <c r="M902" s="16">
        <v>0</v>
      </c>
      <c r="N902" s="16">
        <v>60</v>
      </c>
      <c r="O902" s="16">
        <v>0</v>
      </c>
      <c r="P902" s="16">
        <v>0</v>
      </c>
      <c r="Q902" s="16">
        <v>0</v>
      </c>
      <c r="R902" s="16">
        <v>0</v>
      </c>
      <c r="S902" s="16">
        <v>0</v>
      </c>
      <c r="T902" s="16">
        <v>0</v>
      </c>
      <c r="U902" s="16">
        <v>0</v>
      </c>
      <c r="V902" s="16">
        <v>480</v>
      </c>
      <c r="W902" s="16">
        <v>0</v>
      </c>
      <c r="X902" s="16">
        <v>0</v>
      </c>
      <c r="Y902" s="16">
        <v>0</v>
      </c>
      <c r="Z902" s="14">
        <v>0</v>
      </c>
      <c r="AA902" s="14" t="s">
        <v>96</v>
      </c>
      <c r="AB902" s="14" t="s">
        <v>97</v>
      </c>
      <c r="AC902" s="14" t="s">
        <v>96</v>
      </c>
      <c r="AD902" s="15"/>
      <c r="AE902" s="15"/>
      <c r="AF902" s="15"/>
      <c r="AG902" s="15"/>
      <c r="AH902" s="15"/>
      <c r="AI902" s="15"/>
      <c r="AJ902" s="16"/>
      <c r="AK902" s="17">
        <v>0</v>
      </c>
      <c r="AL902" s="17">
        <v>0</v>
      </c>
      <c r="AM902" s="17">
        <v>0.8</v>
      </c>
      <c r="AN902" s="17">
        <v>0.2</v>
      </c>
      <c r="AO902" s="17">
        <v>0</v>
      </c>
      <c r="AP902" s="17">
        <v>0</v>
      </c>
      <c r="AQ902" s="17">
        <v>0</v>
      </c>
      <c r="AR902" s="17">
        <v>0</v>
      </c>
      <c r="AS902" s="17">
        <v>0</v>
      </c>
      <c r="AT902" s="17">
        <v>0</v>
      </c>
      <c r="AU902" s="16">
        <v>0</v>
      </c>
      <c r="AV902" s="16">
        <v>0</v>
      </c>
      <c r="AW902" s="16">
        <v>0</v>
      </c>
      <c r="AX902" s="16">
        <v>0</v>
      </c>
      <c r="AY902" s="16">
        <v>100</v>
      </c>
      <c r="AZ902" s="16">
        <v>0</v>
      </c>
      <c r="BA902" s="16">
        <v>0</v>
      </c>
      <c r="BB902" s="16">
        <v>0</v>
      </c>
      <c r="BC902" s="16">
        <v>0</v>
      </c>
      <c r="BD902" s="16">
        <v>100</v>
      </c>
      <c r="BE902" s="16">
        <v>100</v>
      </c>
      <c r="BF902" s="16">
        <v>1</v>
      </c>
      <c r="BG902" s="16">
        <v>100</v>
      </c>
      <c r="BH902" s="16">
        <v>0</v>
      </c>
      <c r="BI902" s="16">
        <v>0</v>
      </c>
      <c r="BJ902" s="16">
        <v>0</v>
      </c>
      <c r="BK902" s="16">
        <v>0</v>
      </c>
      <c r="BL902" s="16">
        <v>100</v>
      </c>
      <c r="BM902" s="16">
        <v>0</v>
      </c>
      <c r="BN902" s="5" t="s">
        <v>98</v>
      </c>
      <c r="BO902" s="16" t="s">
        <v>96</v>
      </c>
      <c r="BP902" s="16" t="s">
        <v>96</v>
      </c>
      <c r="BQ902" s="16">
        <v>4</v>
      </c>
      <c r="BR902" s="14" t="s">
        <v>97</v>
      </c>
      <c r="BS902" s="14" t="s">
        <v>97</v>
      </c>
      <c r="BT902" s="14" t="s">
        <v>97</v>
      </c>
      <c r="BU902" s="14" t="s">
        <v>96</v>
      </c>
      <c r="BV902" s="14" t="s">
        <v>96</v>
      </c>
      <c r="BW902" s="16">
        <v>1</v>
      </c>
      <c r="BX902" s="16">
        <v>1</v>
      </c>
      <c r="BY902" s="16">
        <v>9</v>
      </c>
      <c r="BZ902" s="16">
        <v>1</v>
      </c>
      <c r="CA902" s="16">
        <v>10</v>
      </c>
      <c r="CB902" s="14" t="s">
        <v>96</v>
      </c>
      <c r="CC902" s="14" t="s">
        <v>96</v>
      </c>
      <c r="CD902" s="14" t="s">
        <v>96</v>
      </c>
      <c r="CE902" s="14" t="s">
        <v>96</v>
      </c>
      <c r="CF902" s="14" t="s">
        <v>96</v>
      </c>
      <c r="CG902" s="14" t="s">
        <v>97</v>
      </c>
      <c r="CH902" s="14" t="s">
        <v>97</v>
      </c>
      <c r="CI902" s="14" t="s">
        <v>97</v>
      </c>
      <c r="CJ902" s="16">
        <v>6</v>
      </c>
      <c r="CK902" s="16">
        <v>10</v>
      </c>
      <c r="CL902" s="16">
        <v>10</v>
      </c>
      <c r="CM902" s="16">
        <v>0</v>
      </c>
      <c r="CN902" s="16">
        <v>10</v>
      </c>
      <c r="CO902" s="16">
        <v>0</v>
      </c>
      <c r="ON902" s="37"/>
    </row>
    <row r="903" spans="1:404" x14ac:dyDescent="0.3">
      <c r="A903" s="13" t="s">
        <v>1003</v>
      </c>
      <c r="B903" s="13" t="s">
        <v>1254</v>
      </c>
      <c r="C903" s="13" t="s">
        <v>1267</v>
      </c>
      <c r="D903" s="13" t="s">
        <v>110</v>
      </c>
      <c r="E903" s="14" t="s">
        <v>95</v>
      </c>
      <c r="F903" s="16">
        <v>291</v>
      </c>
      <c r="G903" s="5">
        <v>88</v>
      </c>
      <c r="H903" s="16">
        <v>60</v>
      </c>
      <c r="I903" s="16">
        <v>60</v>
      </c>
      <c r="J903" s="16">
        <v>4</v>
      </c>
      <c r="K903" s="16">
        <v>8</v>
      </c>
      <c r="L903" s="16">
        <v>11</v>
      </c>
      <c r="M903" s="16">
        <v>1</v>
      </c>
      <c r="N903" s="16">
        <v>4</v>
      </c>
      <c r="O903" s="16">
        <v>0</v>
      </c>
      <c r="P903" s="16">
        <v>0</v>
      </c>
      <c r="Q903" s="24">
        <v>0</v>
      </c>
      <c r="R903" s="16">
        <v>51</v>
      </c>
      <c r="S903" s="16">
        <v>163</v>
      </c>
      <c r="T903" s="16">
        <v>57</v>
      </c>
      <c r="U903" s="16">
        <v>2</v>
      </c>
      <c r="V903" s="16">
        <v>18</v>
      </c>
      <c r="W903" s="16">
        <v>0</v>
      </c>
      <c r="X903" s="16">
        <v>0</v>
      </c>
      <c r="Y903" s="16">
        <v>0</v>
      </c>
      <c r="Z903" s="16">
        <v>0</v>
      </c>
      <c r="AA903" s="14" t="s">
        <v>96</v>
      </c>
      <c r="AB903" s="14" t="s">
        <v>96</v>
      </c>
      <c r="AC903" s="15"/>
      <c r="AD903" s="15"/>
      <c r="AE903" s="15"/>
      <c r="AF903" s="15"/>
      <c r="AG903" s="15"/>
      <c r="AH903" s="15"/>
      <c r="AI903" s="14" t="s">
        <v>96</v>
      </c>
      <c r="AJ903" s="16"/>
      <c r="AK903" s="17">
        <v>0</v>
      </c>
      <c r="AL903" s="17">
        <v>0.3</v>
      </c>
      <c r="AM903" s="17">
        <v>0.7</v>
      </c>
      <c r="AN903" s="17">
        <v>0</v>
      </c>
      <c r="AO903" s="17">
        <v>0</v>
      </c>
      <c r="AP903" s="17">
        <v>0</v>
      </c>
      <c r="AQ903" s="17">
        <v>0</v>
      </c>
      <c r="AR903" s="17">
        <v>0</v>
      </c>
      <c r="AS903" s="17">
        <v>0</v>
      </c>
      <c r="AT903" s="17">
        <v>0</v>
      </c>
      <c r="AU903" s="16">
        <v>100</v>
      </c>
      <c r="AV903" s="16">
        <v>100</v>
      </c>
      <c r="AW903" s="16">
        <v>0</v>
      </c>
      <c r="AX903" s="16">
        <v>0</v>
      </c>
      <c r="AY903" s="16">
        <v>0</v>
      </c>
      <c r="AZ903" s="16">
        <v>0</v>
      </c>
      <c r="BA903" s="16">
        <v>0</v>
      </c>
      <c r="BB903" s="16">
        <v>100</v>
      </c>
      <c r="BC903" s="16">
        <v>0</v>
      </c>
      <c r="BD903" s="16">
        <v>0</v>
      </c>
      <c r="BE903" s="16">
        <v>100</v>
      </c>
      <c r="BF903" s="16">
        <v>100</v>
      </c>
      <c r="BG903" s="16">
        <v>100</v>
      </c>
      <c r="BH903" s="16">
        <v>100</v>
      </c>
      <c r="BI903" s="16">
        <v>0</v>
      </c>
      <c r="BJ903" s="16">
        <v>0</v>
      </c>
      <c r="BK903" s="16">
        <v>0</v>
      </c>
      <c r="BL903" s="16">
        <v>100</v>
      </c>
      <c r="BM903" s="16">
        <v>50</v>
      </c>
      <c r="BN903" s="16">
        <v>2</v>
      </c>
      <c r="BO903" s="16" t="s">
        <v>96</v>
      </c>
      <c r="BP903" s="16" t="s">
        <v>96</v>
      </c>
      <c r="BQ903" s="16">
        <v>3</v>
      </c>
      <c r="BR903" s="14" t="s">
        <v>97</v>
      </c>
      <c r="BS903" s="14" t="s">
        <v>97</v>
      </c>
      <c r="BT903" s="14" t="s">
        <v>97</v>
      </c>
      <c r="BU903" s="14" t="s">
        <v>97</v>
      </c>
      <c r="BV903" s="14" t="s">
        <v>96</v>
      </c>
      <c r="BW903" s="16">
        <v>1</v>
      </c>
      <c r="BX903" s="16">
        <v>1</v>
      </c>
      <c r="BY903" s="16">
        <v>5</v>
      </c>
      <c r="BZ903" s="16">
        <v>5</v>
      </c>
      <c r="CA903" s="16">
        <v>24</v>
      </c>
      <c r="CB903" s="14" t="s">
        <v>97</v>
      </c>
      <c r="CC903" s="14" t="s">
        <v>97</v>
      </c>
      <c r="CD903" s="14" t="s">
        <v>96</v>
      </c>
      <c r="CE903" s="14" t="s">
        <v>96</v>
      </c>
      <c r="CF903" s="14" t="s">
        <v>96</v>
      </c>
      <c r="CG903" s="14" t="s">
        <v>97</v>
      </c>
      <c r="CH903" s="14" t="s">
        <v>97</v>
      </c>
      <c r="CI903" s="14" t="s">
        <v>97</v>
      </c>
      <c r="CJ903" s="16">
        <v>9</v>
      </c>
      <c r="CK903" s="16">
        <v>30</v>
      </c>
      <c r="CL903" s="16">
        <v>30</v>
      </c>
      <c r="CM903" s="16">
        <v>0.5</v>
      </c>
      <c r="CN903" s="16">
        <v>0.2</v>
      </c>
      <c r="CO903" s="16">
        <v>0.2</v>
      </c>
      <c r="ON903" s="37"/>
    </row>
    <row r="904" spans="1:404" x14ac:dyDescent="0.3">
      <c r="A904" s="2" t="s">
        <v>1003</v>
      </c>
      <c r="B904" s="2" t="s">
        <v>1254</v>
      </c>
      <c r="C904" s="2" t="s">
        <v>1667</v>
      </c>
      <c r="D904" s="6" t="s">
        <v>1555</v>
      </c>
      <c r="E904" s="6" t="s">
        <v>102</v>
      </c>
      <c r="F904" s="6">
        <v>3021</v>
      </c>
      <c r="G904" s="73">
        <f>205*100%</f>
        <v>205</v>
      </c>
      <c r="H904" s="6" t="s">
        <v>98</v>
      </c>
      <c r="I904" s="6" t="s">
        <v>98</v>
      </c>
      <c r="J904" s="6" t="s">
        <v>98</v>
      </c>
      <c r="K904" s="6" t="s">
        <v>98</v>
      </c>
      <c r="L904" s="6" t="s">
        <v>98</v>
      </c>
      <c r="M904" s="6" t="s">
        <v>98</v>
      </c>
      <c r="N904" s="6" t="s">
        <v>98</v>
      </c>
      <c r="O904" s="6" t="s">
        <v>98</v>
      </c>
      <c r="P904" s="6" t="s">
        <v>98</v>
      </c>
      <c r="Q904" s="6" t="s">
        <v>98</v>
      </c>
      <c r="R904" s="6" t="s">
        <v>98</v>
      </c>
      <c r="S904" s="6" t="s">
        <v>98</v>
      </c>
      <c r="T904" s="6" t="s">
        <v>98</v>
      </c>
      <c r="U904" s="6" t="s">
        <v>98</v>
      </c>
      <c r="V904" s="6" t="s">
        <v>98</v>
      </c>
      <c r="W904" s="6" t="s">
        <v>98</v>
      </c>
      <c r="X904" s="6" t="s">
        <v>98</v>
      </c>
      <c r="Y904" s="6">
        <v>29</v>
      </c>
      <c r="Z904" s="6">
        <v>230</v>
      </c>
      <c r="AA904" s="6" t="s">
        <v>98</v>
      </c>
      <c r="AB904" s="6" t="s">
        <v>98</v>
      </c>
      <c r="AC904" s="7"/>
      <c r="AD904" s="7"/>
      <c r="AE904" s="7"/>
      <c r="AF904" s="7"/>
      <c r="AG904" s="7"/>
      <c r="AH904" s="7"/>
      <c r="AI904" s="6" t="s">
        <v>96</v>
      </c>
      <c r="AJ904" s="5"/>
      <c r="AK904" s="6" t="s">
        <v>98</v>
      </c>
      <c r="AL904" s="6" t="s">
        <v>98</v>
      </c>
      <c r="AM904" s="6" t="s">
        <v>98</v>
      </c>
      <c r="AN904" s="6" t="s">
        <v>98</v>
      </c>
      <c r="AO904" s="6" t="s">
        <v>98</v>
      </c>
      <c r="AP904" s="6" t="s">
        <v>98</v>
      </c>
      <c r="AQ904" s="6" t="s">
        <v>98</v>
      </c>
      <c r="AR904" s="6" t="s">
        <v>98</v>
      </c>
      <c r="AS904" s="6" t="s">
        <v>98</v>
      </c>
      <c r="AT904" s="6" t="s">
        <v>98</v>
      </c>
      <c r="AU904" s="6">
        <v>90</v>
      </c>
      <c r="AV904" s="6">
        <v>20</v>
      </c>
      <c r="AW904" s="6">
        <v>0</v>
      </c>
      <c r="AX904" s="6">
        <v>70</v>
      </c>
      <c r="AY904" s="6">
        <v>10</v>
      </c>
      <c r="AZ904" s="6">
        <v>0</v>
      </c>
      <c r="BA904" s="6">
        <v>0</v>
      </c>
      <c r="BB904" s="6">
        <v>10</v>
      </c>
      <c r="BC904" s="6">
        <v>0</v>
      </c>
      <c r="BD904" s="6">
        <v>90</v>
      </c>
      <c r="BE904" s="6">
        <v>100</v>
      </c>
      <c r="BF904" s="6">
        <v>50</v>
      </c>
      <c r="BG904" s="6">
        <v>95</v>
      </c>
      <c r="BH904" s="6">
        <v>0</v>
      </c>
      <c r="BI904" s="6">
        <v>0</v>
      </c>
      <c r="BJ904" s="6">
        <v>0</v>
      </c>
      <c r="BK904" s="6">
        <v>1</v>
      </c>
      <c r="BL904" s="6">
        <v>99</v>
      </c>
      <c r="BM904" s="6">
        <v>0</v>
      </c>
      <c r="BN904" s="6">
        <v>0</v>
      </c>
      <c r="BO904" s="6" t="s">
        <v>97</v>
      </c>
      <c r="BP904" s="6" t="s">
        <v>96</v>
      </c>
      <c r="BQ904" s="6">
        <v>3</v>
      </c>
      <c r="BR904" s="6" t="s">
        <v>96</v>
      </c>
      <c r="BS904" s="6" t="s">
        <v>97</v>
      </c>
      <c r="BT904" s="6" t="s">
        <v>97</v>
      </c>
      <c r="BU904" s="6" t="s">
        <v>97</v>
      </c>
      <c r="BV904" s="6" t="s">
        <v>96</v>
      </c>
      <c r="BW904" s="6">
        <v>0</v>
      </c>
      <c r="BX904" s="6">
        <v>0</v>
      </c>
      <c r="BY904" s="6">
        <v>0</v>
      </c>
      <c r="BZ904" s="6">
        <v>0</v>
      </c>
      <c r="CA904" s="6">
        <v>0</v>
      </c>
      <c r="CB904" s="6" t="s">
        <v>98</v>
      </c>
      <c r="CC904" s="6" t="s">
        <v>98</v>
      </c>
      <c r="CD904" s="6" t="s">
        <v>98</v>
      </c>
      <c r="CE904" s="6" t="s">
        <v>98</v>
      </c>
      <c r="CF904" s="6" t="s">
        <v>98</v>
      </c>
      <c r="CG904" s="6" t="s">
        <v>98</v>
      </c>
      <c r="CH904" s="6" t="s">
        <v>98</v>
      </c>
      <c r="CI904" s="6" t="s">
        <v>98</v>
      </c>
      <c r="CJ904" s="6">
        <v>5</v>
      </c>
      <c r="CK904" s="6">
        <v>5</v>
      </c>
      <c r="CL904" s="6">
        <v>5</v>
      </c>
      <c r="CM904" s="6">
        <v>0</v>
      </c>
      <c r="CN904" s="6">
        <v>5</v>
      </c>
      <c r="CO904" s="6">
        <v>0</v>
      </c>
      <c r="CP904" s="37"/>
      <c r="CQ904" s="37"/>
      <c r="CR904" s="37"/>
      <c r="CS904" s="37"/>
      <c r="CT904" s="37"/>
      <c r="CU904" s="37"/>
      <c r="CV904" s="37"/>
      <c r="CW904" s="37"/>
      <c r="CX904" s="37"/>
      <c r="CY904" s="37"/>
      <c r="CZ904" s="37"/>
      <c r="DA904" s="37"/>
      <c r="DB904" s="37"/>
      <c r="DC904" s="37"/>
      <c r="DD904" s="37"/>
      <c r="DE904" s="37"/>
      <c r="DF904" s="37"/>
      <c r="DG904" s="37"/>
      <c r="DH904" s="37"/>
      <c r="DI904" s="37"/>
      <c r="DJ904" s="37"/>
      <c r="DK904" s="37"/>
      <c r="DL904" s="37"/>
      <c r="DM904" s="37"/>
      <c r="DN904" s="37"/>
      <c r="DO904" s="37"/>
      <c r="DP904" s="37"/>
      <c r="DQ904" s="37"/>
      <c r="DR904" s="37"/>
      <c r="DS904" s="37"/>
      <c r="DT904" s="37"/>
      <c r="DU904" s="37"/>
      <c r="DV904" s="37"/>
      <c r="DW904" s="37"/>
      <c r="DX904" s="37"/>
      <c r="DY904" s="37"/>
      <c r="DZ904" s="37"/>
      <c r="EA904" s="37"/>
      <c r="EB904" s="37"/>
      <c r="EC904" s="37"/>
      <c r="ED904" s="37"/>
      <c r="EE904" s="37"/>
      <c r="EF904" s="37"/>
      <c r="EG904" s="37"/>
      <c r="EH904" s="37"/>
      <c r="EI904" s="37"/>
      <c r="EJ904" s="37"/>
      <c r="EK904" s="37"/>
      <c r="EL904" s="37"/>
      <c r="EM904" s="37"/>
      <c r="EN904" s="37"/>
      <c r="EO904" s="37"/>
      <c r="EP904" s="37"/>
      <c r="EQ904" s="37"/>
      <c r="ER904" s="37"/>
      <c r="ES904" s="37"/>
      <c r="ET904" s="37"/>
      <c r="EU904" s="37"/>
      <c r="EV904" s="37"/>
      <c r="EW904" s="37"/>
      <c r="EX904" s="37"/>
      <c r="EY904" s="37"/>
      <c r="EZ904" s="37"/>
      <c r="FA904" s="37"/>
      <c r="FB904" s="37"/>
      <c r="FC904" s="37"/>
      <c r="FD904" s="37"/>
      <c r="FE904" s="37"/>
      <c r="FF904" s="37"/>
      <c r="FG904" s="37"/>
      <c r="FH904" s="37"/>
      <c r="FI904" s="37"/>
      <c r="FJ904" s="37"/>
      <c r="FK904" s="37"/>
      <c r="FL904" s="37"/>
      <c r="FM904" s="37"/>
      <c r="FN904" s="37"/>
      <c r="FO904" s="37"/>
      <c r="FP904" s="37"/>
      <c r="FQ904" s="37"/>
      <c r="FR904" s="37"/>
      <c r="FS904" s="37"/>
      <c r="FT904" s="37"/>
      <c r="FU904" s="37"/>
      <c r="FV904" s="37"/>
      <c r="FW904" s="37"/>
      <c r="FX904" s="37"/>
      <c r="FY904" s="37"/>
      <c r="FZ904" s="37"/>
      <c r="GA904" s="37"/>
      <c r="GB904" s="37"/>
      <c r="GC904" s="37"/>
      <c r="GD904" s="37"/>
      <c r="GE904" s="37"/>
      <c r="GF904" s="37"/>
      <c r="GG904" s="37"/>
      <c r="GH904" s="37"/>
      <c r="GI904" s="37"/>
      <c r="GJ904" s="37"/>
      <c r="GK904" s="37"/>
      <c r="GL904" s="37"/>
      <c r="GM904" s="37"/>
      <c r="GN904" s="37"/>
      <c r="GO904" s="37"/>
      <c r="GP904" s="37"/>
      <c r="GQ904" s="37"/>
      <c r="GR904" s="37"/>
      <c r="GS904" s="37"/>
      <c r="GT904" s="37"/>
      <c r="GU904" s="37"/>
      <c r="GV904" s="37"/>
      <c r="GW904" s="37"/>
      <c r="GX904" s="37"/>
      <c r="GY904" s="37"/>
      <c r="GZ904" s="37"/>
      <c r="HA904" s="37"/>
      <c r="HB904" s="37"/>
      <c r="HC904" s="37"/>
      <c r="HD904" s="37"/>
      <c r="HE904" s="37"/>
      <c r="HF904" s="37"/>
      <c r="HG904" s="37"/>
      <c r="HH904" s="37"/>
      <c r="HI904" s="37"/>
      <c r="HJ904" s="37"/>
      <c r="HK904" s="37"/>
      <c r="HL904" s="37"/>
      <c r="HM904" s="37"/>
      <c r="HN904" s="37"/>
      <c r="HO904" s="37"/>
      <c r="HP904" s="37"/>
      <c r="HQ904" s="37"/>
      <c r="HR904" s="37"/>
      <c r="HS904" s="37"/>
      <c r="HT904" s="37"/>
      <c r="HU904" s="37"/>
      <c r="HV904" s="37"/>
      <c r="HW904" s="37"/>
      <c r="HX904" s="37"/>
      <c r="HY904" s="37"/>
      <c r="HZ904" s="37"/>
      <c r="IA904" s="37"/>
      <c r="IB904" s="37"/>
      <c r="IC904" s="37"/>
      <c r="ID904" s="37"/>
      <c r="IE904" s="37"/>
      <c r="IF904" s="37"/>
      <c r="IG904" s="37"/>
      <c r="IH904" s="37"/>
      <c r="II904" s="37"/>
      <c r="IJ904" s="37"/>
      <c r="IK904" s="37"/>
      <c r="IL904" s="37"/>
      <c r="IM904" s="37"/>
      <c r="IN904" s="37"/>
      <c r="IO904" s="37"/>
      <c r="IP904" s="37"/>
      <c r="IQ904" s="37"/>
      <c r="IR904" s="37"/>
      <c r="IS904" s="37"/>
      <c r="IT904" s="37"/>
      <c r="IU904" s="37"/>
      <c r="IV904" s="37"/>
      <c r="IW904" s="37"/>
      <c r="IX904" s="37"/>
      <c r="IY904" s="37"/>
      <c r="IZ904" s="37"/>
      <c r="JA904" s="37"/>
      <c r="JB904" s="37"/>
      <c r="JC904" s="37"/>
      <c r="JD904" s="37"/>
      <c r="JE904" s="37"/>
      <c r="JF904" s="37"/>
      <c r="JG904" s="37"/>
      <c r="JH904" s="37"/>
      <c r="JI904" s="37"/>
      <c r="JJ904" s="37"/>
      <c r="JK904" s="37"/>
      <c r="JL904" s="37"/>
      <c r="JM904" s="37"/>
      <c r="JN904" s="37"/>
      <c r="JO904" s="37"/>
      <c r="JP904" s="37"/>
      <c r="JQ904" s="37"/>
      <c r="JR904" s="37"/>
      <c r="JS904" s="37"/>
      <c r="JT904" s="37"/>
      <c r="JU904" s="37"/>
      <c r="JV904" s="37"/>
      <c r="JW904" s="37"/>
      <c r="JX904" s="37"/>
      <c r="JY904" s="37"/>
      <c r="JZ904" s="37"/>
      <c r="KA904" s="37"/>
      <c r="KB904" s="37"/>
      <c r="KC904" s="37"/>
      <c r="KD904" s="37"/>
      <c r="KE904" s="37"/>
      <c r="KF904" s="37"/>
      <c r="KG904" s="37"/>
      <c r="KH904" s="37"/>
      <c r="KI904" s="37"/>
      <c r="KJ904" s="37"/>
      <c r="KK904" s="37"/>
      <c r="KL904" s="37"/>
      <c r="KM904" s="37"/>
      <c r="KN904" s="37"/>
      <c r="KO904" s="37"/>
      <c r="KP904" s="37"/>
      <c r="KQ904" s="37"/>
      <c r="KR904" s="37"/>
      <c r="KS904" s="37"/>
      <c r="KT904" s="37"/>
      <c r="KU904" s="37"/>
      <c r="KV904" s="37"/>
      <c r="KW904" s="37"/>
      <c r="KX904" s="37"/>
      <c r="KY904" s="37"/>
      <c r="KZ904" s="37"/>
      <c r="LA904" s="37"/>
      <c r="LB904" s="37"/>
      <c r="LC904" s="37"/>
      <c r="LD904" s="37"/>
      <c r="LE904" s="37"/>
      <c r="LF904" s="37"/>
      <c r="LG904" s="37"/>
      <c r="LH904" s="37"/>
      <c r="LI904" s="37"/>
      <c r="LJ904" s="37"/>
      <c r="LK904" s="37"/>
      <c r="LL904" s="37"/>
      <c r="LM904" s="37"/>
      <c r="LN904" s="37"/>
      <c r="LO904" s="37"/>
      <c r="LP904" s="37"/>
      <c r="LQ904" s="37"/>
      <c r="LR904" s="37"/>
      <c r="LS904" s="37"/>
      <c r="LT904" s="37"/>
      <c r="LU904" s="37"/>
      <c r="LV904" s="37"/>
      <c r="LW904" s="37"/>
      <c r="LX904" s="37"/>
      <c r="LY904" s="37"/>
      <c r="LZ904" s="37"/>
      <c r="MA904" s="37"/>
      <c r="MB904" s="37"/>
      <c r="MC904" s="37"/>
      <c r="MD904" s="37"/>
      <c r="ME904" s="37"/>
      <c r="MF904" s="37"/>
      <c r="MG904" s="37"/>
      <c r="MH904" s="37"/>
      <c r="MI904" s="37"/>
      <c r="MJ904" s="37"/>
      <c r="MK904" s="37"/>
      <c r="ML904" s="37"/>
      <c r="MM904" s="37"/>
      <c r="MN904" s="37"/>
      <c r="MO904" s="37"/>
      <c r="MP904" s="37"/>
      <c r="MQ904" s="37"/>
      <c r="MR904" s="37"/>
      <c r="MS904" s="37"/>
      <c r="MT904" s="37"/>
      <c r="MU904" s="37"/>
      <c r="MV904" s="37"/>
      <c r="MW904" s="37"/>
      <c r="MX904" s="37"/>
      <c r="MY904" s="37"/>
      <c r="MZ904" s="37"/>
      <c r="NA904" s="37"/>
      <c r="NB904" s="37"/>
      <c r="NC904" s="37"/>
      <c r="ND904" s="37"/>
      <c r="NE904" s="37"/>
      <c r="NF904" s="37"/>
      <c r="NG904" s="37"/>
      <c r="NH904" s="37"/>
      <c r="NI904" s="37"/>
      <c r="NJ904" s="37"/>
      <c r="NK904" s="37"/>
      <c r="NL904" s="37"/>
      <c r="NM904" s="37"/>
      <c r="NN904" s="37"/>
      <c r="NO904" s="37"/>
      <c r="NP904" s="37"/>
      <c r="NQ904" s="37"/>
      <c r="NR904" s="37"/>
      <c r="NS904" s="37"/>
      <c r="NT904" s="37"/>
      <c r="NU904" s="37"/>
      <c r="NV904" s="37"/>
      <c r="NW904" s="37"/>
      <c r="NX904" s="37"/>
      <c r="NY904" s="37"/>
      <c r="NZ904" s="37"/>
      <c r="OA904" s="37"/>
      <c r="OB904" s="37"/>
      <c r="OC904" s="37"/>
      <c r="OD904" s="37"/>
      <c r="OE904" s="37"/>
      <c r="OF904" s="37"/>
      <c r="OG904" s="37"/>
      <c r="OH904" s="37"/>
      <c r="OI904" s="37"/>
      <c r="OJ904" s="37"/>
      <c r="OK904" s="37"/>
      <c r="OL904" s="37"/>
      <c r="OM904" s="37"/>
      <c r="ON904" s="37"/>
    </row>
    <row r="905" spans="1:404" x14ac:dyDescent="0.3">
      <c r="A905" s="13" t="s">
        <v>1003</v>
      </c>
      <c r="B905" s="13" t="s">
        <v>1254</v>
      </c>
      <c r="C905" s="13" t="s">
        <v>1268</v>
      </c>
      <c r="D905" s="13" t="s">
        <v>110</v>
      </c>
      <c r="E905" s="14" t="s">
        <v>95</v>
      </c>
      <c r="F905" s="16">
        <v>280</v>
      </c>
      <c r="G905" s="5">
        <v>42</v>
      </c>
      <c r="H905" s="16">
        <v>0</v>
      </c>
      <c r="I905" s="16">
        <v>0</v>
      </c>
      <c r="J905" s="16">
        <v>0</v>
      </c>
      <c r="K905" s="16">
        <v>39</v>
      </c>
      <c r="L905" s="16">
        <v>3</v>
      </c>
      <c r="M905" s="16">
        <v>0</v>
      </c>
      <c r="N905" s="16">
        <v>0</v>
      </c>
      <c r="O905" s="16">
        <v>0</v>
      </c>
      <c r="P905" s="16">
        <v>0</v>
      </c>
      <c r="Q905" s="16">
        <v>0</v>
      </c>
      <c r="R905" s="16">
        <v>0</v>
      </c>
      <c r="S905" s="16">
        <v>262</v>
      </c>
      <c r="T905" s="16">
        <v>18</v>
      </c>
      <c r="U905" s="16">
        <v>0</v>
      </c>
      <c r="V905" s="16">
        <v>0</v>
      </c>
      <c r="W905" s="16">
        <v>0</v>
      </c>
      <c r="X905" s="16">
        <v>0</v>
      </c>
      <c r="Y905" s="16">
        <v>0</v>
      </c>
      <c r="Z905" s="16">
        <v>0</v>
      </c>
      <c r="AA905" s="14" t="s">
        <v>96</v>
      </c>
      <c r="AB905" s="14" t="s">
        <v>97</v>
      </c>
      <c r="AC905" s="15"/>
      <c r="AD905" s="15"/>
      <c r="AE905" s="15"/>
      <c r="AF905" s="15"/>
      <c r="AG905" s="15"/>
      <c r="AH905" s="15"/>
      <c r="AI905" s="14" t="s">
        <v>96</v>
      </c>
      <c r="AJ905" s="16"/>
      <c r="AK905" s="17">
        <v>0</v>
      </c>
      <c r="AL905" s="17">
        <v>1</v>
      </c>
      <c r="AM905" s="17">
        <v>0</v>
      </c>
      <c r="AN905" s="17">
        <v>0</v>
      </c>
      <c r="AO905" s="17">
        <v>0</v>
      </c>
      <c r="AP905" s="17">
        <v>0</v>
      </c>
      <c r="AQ905" s="17">
        <v>0</v>
      </c>
      <c r="AR905" s="17">
        <v>0</v>
      </c>
      <c r="AS905" s="17">
        <v>0</v>
      </c>
      <c r="AT905" s="17">
        <v>0</v>
      </c>
      <c r="AU905" s="16">
        <v>100</v>
      </c>
      <c r="AV905" s="16">
        <v>30</v>
      </c>
      <c r="AW905" s="16">
        <v>10</v>
      </c>
      <c r="AX905" s="16">
        <v>60</v>
      </c>
      <c r="AY905" s="16">
        <v>0</v>
      </c>
      <c r="AZ905" s="16">
        <v>0</v>
      </c>
      <c r="BA905" s="16">
        <v>0</v>
      </c>
      <c r="BB905" s="16">
        <v>0</v>
      </c>
      <c r="BC905" s="16">
        <v>0</v>
      </c>
      <c r="BD905" s="16">
        <v>100</v>
      </c>
      <c r="BE905" s="16">
        <v>100</v>
      </c>
      <c r="BF905" s="16">
        <v>20</v>
      </c>
      <c r="BG905" s="16">
        <v>70</v>
      </c>
      <c r="BH905" s="16">
        <v>0</v>
      </c>
      <c r="BI905" s="16">
        <v>0</v>
      </c>
      <c r="BJ905" s="16">
        <v>0</v>
      </c>
      <c r="BK905" s="16">
        <v>0</v>
      </c>
      <c r="BL905" s="16">
        <v>100</v>
      </c>
      <c r="BM905" s="16">
        <v>60</v>
      </c>
      <c r="BN905" s="16">
        <v>2</v>
      </c>
      <c r="BO905" s="16" t="s">
        <v>97</v>
      </c>
      <c r="BP905" s="16" t="s">
        <v>96</v>
      </c>
      <c r="BQ905" s="16">
        <v>7</v>
      </c>
      <c r="BR905" s="14" t="s">
        <v>96</v>
      </c>
      <c r="BS905" s="14" t="s">
        <v>97</v>
      </c>
      <c r="BT905" s="14" t="s">
        <v>97</v>
      </c>
      <c r="BU905" s="14" t="s">
        <v>96</v>
      </c>
      <c r="BV905" s="14" t="s">
        <v>96</v>
      </c>
      <c r="BW905" s="16">
        <v>0.5</v>
      </c>
      <c r="BX905" s="16">
        <v>0.5</v>
      </c>
      <c r="BY905" s="16">
        <v>0.5</v>
      </c>
      <c r="BZ905" s="16">
        <v>0</v>
      </c>
      <c r="CA905" s="16">
        <v>0</v>
      </c>
      <c r="CB905" s="14" t="s">
        <v>98</v>
      </c>
      <c r="CC905" s="14" t="s">
        <v>96</v>
      </c>
      <c r="CD905" s="14" t="s">
        <v>98</v>
      </c>
      <c r="CE905" s="14" t="s">
        <v>96</v>
      </c>
      <c r="CF905" s="14" t="s">
        <v>98</v>
      </c>
      <c r="CG905" s="15" t="s">
        <v>97</v>
      </c>
      <c r="CH905" s="14" t="s">
        <v>97</v>
      </c>
      <c r="CI905" s="15" t="s">
        <v>97</v>
      </c>
      <c r="CJ905" s="16">
        <v>0.7</v>
      </c>
      <c r="CK905" s="16">
        <v>0.7</v>
      </c>
      <c r="CL905" s="16">
        <v>0.7</v>
      </c>
      <c r="CM905" s="16">
        <v>0.4</v>
      </c>
      <c r="CN905" s="16">
        <v>0.6</v>
      </c>
      <c r="CO905" s="16">
        <v>0.4</v>
      </c>
      <c r="ON905" s="37"/>
    </row>
    <row r="906" spans="1:404" x14ac:dyDescent="0.3">
      <c r="A906" s="13" t="s">
        <v>1003</v>
      </c>
      <c r="B906" s="13" t="s">
        <v>1254</v>
      </c>
      <c r="C906" s="13" t="s">
        <v>1269</v>
      </c>
      <c r="D906" s="13" t="s">
        <v>1270</v>
      </c>
      <c r="E906" s="14" t="s">
        <v>102</v>
      </c>
      <c r="F906" s="24">
        <v>70</v>
      </c>
      <c r="G906" s="5">
        <v>11</v>
      </c>
      <c r="H906" s="16">
        <v>2</v>
      </c>
      <c r="I906" s="16">
        <v>4</v>
      </c>
      <c r="J906" s="16">
        <v>7</v>
      </c>
      <c r="K906" s="16">
        <v>0</v>
      </c>
      <c r="L906" s="16">
        <v>0</v>
      </c>
      <c r="M906" s="16">
        <v>0</v>
      </c>
      <c r="N906" s="16">
        <v>0</v>
      </c>
      <c r="O906" s="16">
        <v>0</v>
      </c>
      <c r="P906" s="16">
        <v>0</v>
      </c>
      <c r="Q906" s="16">
        <v>8</v>
      </c>
      <c r="R906" s="16">
        <v>62</v>
      </c>
      <c r="S906" s="16">
        <v>0</v>
      </c>
      <c r="T906" s="16">
        <v>0</v>
      </c>
      <c r="U906" s="16">
        <v>0</v>
      </c>
      <c r="V906" s="16">
        <v>0</v>
      </c>
      <c r="W906" s="16">
        <v>0</v>
      </c>
      <c r="X906" s="16">
        <v>0</v>
      </c>
      <c r="Y906" s="16">
        <v>2</v>
      </c>
      <c r="Z906" s="24">
        <v>8</v>
      </c>
      <c r="AA906" s="14" t="s">
        <v>96</v>
      </c>
      <c r="AB906" s="14" t="s">
        <v>96</v>
      </c>
      <c r="AC906" s="15"/>
      <c r="AD906" s="15"/>
      <c r="AE906" s="15"/>
      <c r="AF906" s="15"/>
      <c r="AG906" s="15"/>
      <c r="AH906" s="15"/>
      <c r="AI906" s="14" t="s">
        <v>96</v>
      </c>
      <c r="AJ906" s="16"/>
      <c r="AK906" s="17">
        <v>0.75</v>
      </c>
      <c r="AL906" s="17">
        <v>0.13</v>
      </c>
      <c r="AM906" s="17">
        <v>0.12</v>
      </c>
      <c r="AN906" s="17">
        <v>0</v>
      </c>
      <c r="AO906" s="17">
        <v>0</v>
      </c>
      <c r="AP906" s="17">
        <v>0</v>
      </c>
      <c r="AQ906" s="17">
        <v>0</v>
      </c>
      <c r="AR906" s="17">
        <v>0</v>
      </c>
      <c r="AS906" s="17">
        <v>0</v>
      </c>
      <c r="AT906" s="17">
        <v>0</v>
      </c>
      <c r="AU906" s="16">
        <v>100</v>
      </c>
      <c r="AV906" s="16">
        <v>97</v>
      </c>
      <c r="AW906" s="16">
        <v>3</v>
      </c>
      <c r="AX906" s="16">
        <v>0</v>
      </c>
      <c r="AY906" s="16">
        <v>0</v>
      </c>
      <c r="AZ906" s="16">
        <v>100</v>
      </c>
      <c r="BA906" s="16">
        <v>97</v>
      </c>
      <c r="BB906" s="16">
        <v>3</v>
      </c>
      <c r="BC906" s="16">
        <v>0</v>
      </c>
      <c r="BD906" s="16">
        <v>0</v>
      </c>
      <c r="BE906" s="16">
        <v>100</v>
      </c>
      <c r="BF906" s="16">
        <v>100</v>
      </c>
      <c r="BG906" s="16">
        <v>100</v>
      </c>
      <c r="BH906" s="16">
        <v>100</v>
      </c>
      <c r="BI906" s="16">
        <v>95</v>
      </c>
      <c r="BJ906" s="16">
        <v>0</v>
      </c>
      <c r="BK906" s="16">
        <v>30</v>
      </c>
      <c r="BL906" s="16">
        <v>70</v>
      </c>
      <c r="BM906" s="16">
        <v>100</v>
      </c>
      <c r="BN906" s="16">
        <v>4</v>
      </c>
      <c r="BO906" s="16" t="s">
        <v>96</v>
      </c>
      <c r="BP906" s="16" t="s">
        <v>97</v>
      </c>
      <c r="BQ906" s="5" t="s">
        <v>98</v>
      </c>
      <c r="BR906" s="14" t="s">
        <v>97</v>
      </c>
      <c r="BS906" s="14" t="s">
        <v>97</v>
      </c>
      <c r="BT906" s="14" t="s">
        <v>97</v>
      </c>
      <c r="BU906" s="14" t="s">
        <v>97</v>
      </c>
      <c r="BV906" s="14" t="s">
        <v>97</v>
      </c>
      <c r="BW906" s="16">
        <v>0</v>
      </c>
      <c r="BX906" s="16">
        <v>0</v>
      </c>
      <c r="BY906" s="16">
        <v>0</v>
      </c>
      <c r="BZ906" s="16">
        <v>0</v>
      </c>
      <c r="CA906" s="16">
        <v>0</v>
      </c>
      <c r="CB906" s="14" t="s">
        <v>98</v>
      </c>
      <c r="CC906" s="14" t="s">
        <v>98</v>
      </c>
      <c r="CD906" s="14" t="s">
        <v>98</v>
      </c>
      <c r="CE906" s="14" t="s">
        <v>98</v>
      </c>
      <c r="CF906" s="14" t="s">
        <v>98</v>
      </c>
      <c r="CG906" s="14" t="s">
        <v>97</v>
      </c>
      <c r="CH906" s="14" t="s">
        <v>97</v>
      </c>
      <c r="CI906" s="14" t="s">
        <v>97</v>
      </c>
      <c r="CJ906" s="16">
        <v>0</v>
      </c>
      <c r="CK906" s="16">
        <v>0</v>
      </c>
      <c r="CL906" s="16">
        <v>0</v>
      </c>
      <c r="CM906" s="16">
        <v>0</v>
      </c>
      <c r="CN906" s="16">
        <v>0</v>
      </c>
      <c r="CO906" s="16">
        <v>0</v>
      </c>
      <c r="ON906" s="37"/>
    </row>
    <row r="907" spans="1:404" x14ac:dyDescent="0.3">
      <c r="A907" s="13" t="s">
        <v>1003</v>
      </c>
      <c r="B907" s="13" t="s">
        <v>1254</v>
      </c>
      <c r="C907" s="13" t="s">
        <v>1269</v>
      </c>
      <c r="D907" s="13" t="s">
        <v>1271</v>
      </c>
      <c r="E907" s="14" t="s">
        <v>102</v>
      </c>
      <c r="F907" s="16">
        <v>44</v>
      </c>
      <c r="G907" s="5">
        <v>8</v>
      </c>
      <c r="H907" s="16">
        <v>7</v>
      </c>
      <c r="I907" s="16">
        <v>7</v>
      </c>
      <c r="J907" s="16">
        <v>1</v>
      </c>
      <c r="K907" s="16">
        <v>0</v>
      </c>
      <c r="L907" s="16">
        <v>0</v>
      </c>
      <c r="M907" s="16">
        <v>0</v>
      </c>
      <c r="N907" s="16">
        <v>0</v>
      </c>
      <c r="O907" s="16">
        <v>0</v>
      </c>
      <c r="P907" s="16">
        <v>0</v>
      </c>
      <c r="Q907" s="16">
        <v>37</v>
      </c>
      <c r="R907" s="16">
        <v>7</v>
      </c>
      <c r="S907" s="16">
        <v>0</v>
      </c>
      <c r="T907" s="16">
        <v>0</v>
      </c>
      <c r="U907" s="16">
        <v>0</v>
      </c>
      <c r="V907" s="16">
        <v>0</v>
      </c>
      <c r="W907" s="16">
        <v>0</v>
      </c>
      <c r="X907" s="16">
        <v>0</v>
      </c>
      <c r="Y907" s="16">
        <v>0</v>
      </c>
      <c r="Z907" s="16">
        <v>0</v>
      </c>
      <c r="AA907" s="14" t="s">
        <v>96</v>
      </c>
      <c r="AB907" s="14" t="s">
        <v>96</v>
      </c>
      <c r="AC907" s="15"/>
      <c r="AD907" s="15"/>
      <c r="AE907" s="15"/>
      <c r="AF907" s="15"/>
      <c r="AG907" s="15"/>
      <c r="AH907" s="15"/>
      <c r="AI907" s="14" t="s">
        <v>96</v>
      </c>
      <c r="AJ907" s="16"/>
      <c r="AK907" s="17">
        <v>0.98</v>
      </c>
      <c r="AL907" s="17">
        <v>0.02</v>
      </c>
      <c r="AM907" s="17">
        <v>0</v>
      </c>
      <c r="AN907" s="17">
        <v>0</v>
      </c>
      <c r="AO907" s="17">
        <v>0</v>
      </c>
      <c r="AP907" s="17">
        <v>0</v>
      </c>
      <c r="AQ907" s="17">
        <v>0</v>
      </c>
      <c r="AR907" s="17">
        <v>0</v>
      </c>
      <c r="AS907" s="17">
        <v>0</v>
      </c>
      <c r="AT907" s="17">
        <v>0</v>
      </c>
      <c r="AU907" s="16">
        <v>100</v>
      </c>
      <c r="AV907" s="16">
        <v>100</v>
      </c>
      <c r="AW907" s="16">
        <v>0</v>
      </c>
      <c r="AX907" s="16">
        <v>0</v>
      </c>
      <c r="AY907" s="16">
        <v>0</v>
      </c>
      <c r="AZ907" s="16">
        <v>100</v>
      </c>
      <c r="BA907" s="16">
        <v>100</v>
      </c>
      <c r="BB907" s="16">
        <v>0</v>
      </c>
      <c r="BC907" s="16">
        <v>0</v>
      </c>
      <c r="BD907" s="16">
        <v>0</v>
      </c>
      <c r="BE907" s="16">
        <v>100</v>
      </c>
      <c r="BF907" s="16">
        <v>100</v>
      </c>
      <c r="BG907" s="16">
        <v>100</v>
      </c>
      <c r="BH907" s="16">
        <v>100</v>
      </c>
      <c r="BI907" s="16">
        <v>100</v>
      </c>
      <c r="BJ907" s="16">
        <v>0</v>
      </c>
      <c r="BK907" s="16">
        <v>100</v>
      </c>
      <c r="BL907" s="16">
        <v>0</v>
      </c>
      <c r="BM907" s="16">
        <v>100</v>
      </c>
      <c r="BN907" s="16">
        <v>4</v>
      </c>
      <c r="BO907" s="16" t="s">
        <v>96</v>
      </c>
      <c r="BP907" s="16" t="s">
        <v>97</v>
      </c>
      <c r="BQ907" s="5" t="s">
        <v>98</v>
      </c>
      <c r="BR907" s="14" t="s">
        <v>97</v>
      </c>
      <c r="BS907" s="14" t="s">
        <v>97</v>
      </c>
      <c r="BT907" s="14" t="s">
        <v>97</v>
      </c>
      <c r="BU907" s="14" t="s">
        <v>97</v>
      </c>
      <c r="BV907" s="14" t="s">
        <v>96</v>
      </c>
      <c r="BW907" s="16">
        <v>0</v>
      </c>
      <c r="BX907" s="16">
        <v>0</v>
      </c>
      <c r="BY907" s="16">
        <v>0</v>
      </c>
      <c r="BZ907" s="16">
        <v>0</v>
      </c>
      <c r="CA907" s="16">
        <v>0</v>
      </c>
      <c r="CB907" s="14" t="s">
        <v>98</v>
      </c>
      <c r="CC907" s="14" t="s">
        <v>98</v>
      </c>
      <c r="CD907" s="14" t="s">
        <v>98</v>
      </c>
      <c r="CE907" s="14" t="s">
        <v>98</v>
      </c>
      <c r="CF907" s="14" t="s">
        <v>98</v>
      </c>
      <c r="CG907" s="14" t="s">
        <v>97</v>
      </c>
      <c r="CH907" s="14" t="s">
        <v>96</v>
      </c>
      <c r="CI907" s="14" t="s">
        <v>97</v>
      </c>
      <c r="CJ907" s="16">
        <v>0</v>
      </c>
      <c r="CK907" s="16">
        <v>0</v>
      </c>
      <c r="CL907" s="16">
        <v>0</v>
      </c>
      <c r="CM907" s="16">
        <v>0</v>
      </c>
      <c r="CN907" s="16">
        <v>0</v>
      </c>
      <c r="CO907" s="16">
        <v>0</v>
      </c>
      <c r="ON907" s="37"/>
    </row>
    <row r="908" spans="1:404" x14ac:dyDescent="0.3">
      <c r="A908" s="13" t="s">
        <v>1003</v>
      </c>
      <c r="B908" s="13" t="s">
        <v>1254</v>
      </c>
      <c r="C908" s="13" t="s">
        <v>1269</v>
      </c>
      <c r="D908" s="13" t="s">
        <v>1272</v>
      </c>
      <c r="E908" s="14" t="s">
        <v>102</v>
      </c>
      <c r="F908" s="16">
        <v>79</v>
      </c>
      <c r="G908" s="5">
        <v>7</v>
      </c>
      <c r="H908" s="16">
        <v>0</v>
      </c>
      <c r="I908" s="16">
        <v>0</v>
      </c>
      <c r="J908" s="16">
        <v>7</v>
      </c>
      <c r="K908" s="16">
        <v>0</v>
      </c>
      <c r="L908" s="16">
        <v>0</v>
      </c>
      <c r="M908" s="16">
        <v>0</v>
      </c>
      <c r="N908" s="16">
        <v>0</v>
      </c>
      <c r="O908" s="16">
        <v>0</v>
      </c>
      <c r="P908" s="16">
        <v>0</v>
      </c>
      <c r="Q908" s="16">
        <v>0</v>
      </c>
      <c r="R908" s="16">
        <v>79</v>
      </c>
      <c r="S908" s="16">
        <v>0</v>
      </c>
      <c r="T908" s="16">
        <v>0</v>
      </c>
      <c r="U908" s="16">
        <v>0</v>
      </c>
      <c r="V908" s="16">
        <v>0</v>
      </c>
      <c r="W908" s="16">
        <v>0</v>
      </c>
      <c r="X908" s="16">
        <v>0</v>
      </c>
      <c r="Y908" s="16">
        <v>0</v>
      </c>
      <c r="Z908" s="16">
        <v>0</v>
      </c>
      <c r="AA908" s="14" t="s">
        <v>96</v>
      </c>
      <c r="AB908" s="14" t="s">
        <v>96</v>
      </c>
      <c r="AC908" s="15"/>
      <c r="AD908" s="15"/>
      <c r="AE908" s="15"/>
      <c r="AF908" s="15"/>
      <c r="AG908" s="15"/>
      <c r="AH908" s="15"/>
      <c r="AI908" s="14" t="s">
        <v>96</v>
      </c>
      <c r="AJ908" s="16"/>
      <c r="AK908" s="17">
        <v>0.63</v>
      </c>
      <c r="AL908" s="17">
        <v>0</v>
      </c>
      <c r="AM908" s="17">
        <v>0.37</v>
      </c>
      <c r="AN908" s="17">
        <v>0</v>
      </c>
      <c r="AO908" s="17">
        <v>0</v>
      </c>
      <c r="AP908" s="17">
        <v>0</v>
      </c>
      <c r="AQ908" s="17">
        <v>0</v>
      </c>
      <c r="AR908" s="17">
        <v>0</v>
      </c>
      <c r="AS908" s="17">
        <v>0</v>
      </c>
      <c r="AT908" s="17">
        <v>0</v>
      </c>
      <c r="AU908" s="16">
        <v>100</v>
      </c>
      <c r="AV908" s="16">
        <v>100</v>
      </c>
      <c r="AW908" s="16">
        <v>0</v>
      </c>
      <c r="AX908" s="16">
        <v>0</v>
      </c>
      <c r="AY908" s="16">
        <v>0</v>
      </c>
      <c r="AZ908" s="16">
        <v>100</v>
      </c>
      <c r="BA908" s="16">
        <v>100</v>
      </c>
      <c r="BB908" s="16">
        <v>0</v>
      </c>
      <c r="BC908" s="16">
        <v>0</v>
      </c>
      <c r="BD908" s="16">
        <v>0</v>
      </c>
      <c r="BE908" s="16">
        <v>100</v>
      </c>
      <c r="BF908" s="16">
        <v>100</v>
      </c>
      <c r="BG908" s="16">
        <v>100</v>
      </c>
      <c r="BH908" s="16">
        <v>100</v>
      </c>
      <c r="BI908" s="16">
        <v>95</v>
      </c>
      <c r="BJ908" s="16">
        <v>0</v>
      </c>
      <c r="BK908" s="16">
        <v>30</v>
      </c>
      <c r="BL908" s="16">
        <v>70</v>
      </c>
      <c r="BM908" s="16">
        <v>100</v>
      </c>
      <c r="BN908" s="16">
        <v>4</v>
      </c>
      <c r="BO908" s="16" t="s">
        <v>96</v>
      </c>
      <c r="BP908" s="16" t="s">
        <v>97</v>
      </c>
      <c r="BQ908" s="5" t="s">
        <v>98</v>
      </c>
      <c r="BR908" s="14" t="s">
        <v>97</v>
      </c>
      <c r="BS908" s="14" t="s">
        <v>97</v>
      </c>
      <c r="BT908" s="14" t="s">
        <v>97</v>
      </c>
      <c r="BU908" s="14" t="s">
        <v>97</v>
      </c>
      <c r="BV908" s="14" t="s">
        <v>97</v>
      </c>
      <c r="BW908" s="16">
        <v>0</v>
      </c>
      <c r="BX908" s="16">
        <v>0</v>
      </c>
      <c r="BY908" s="16">
        <v>0</v>
      </c>
      <c r="BZ908" s="16">
        <v>0</v>
      </c>
      <c r="CA908" s="16">
        <v>0</v>
      </c>
      <c r="CB908" s="14" t="s">
        <v>98</v>
      </c>
      <c r="CC908" s="14" t="s">
        <v>98</v>
      </c>
      <c r="CD908" s="14" t="s">
        <v>98</v>
      </c>
      <c r="CE908" s="14" t="s">
        <v>98</v>
      </c>
      <c r="CF908" s="14" t="s">
        <v>98</v>
      </c>
      <c r="CG908" s="14" t="s">
        <v>97</v>
      </c>
      <c r="CH908" s="14" t="s">
        <v>97</v>
      </c>
      <c r="CI908" s="14" t="s">
        <v>97</v>
      </c>
      <c r="CJ908" s="16">
        <v>0</v>
      </c>
      <c r="CK908" s="16">
        <v>0</v>
      </c>
      <c r="CL908" s="16">
        <v>0</v>
      </c>
      <c r="CM908" s="16">
        <v>0</v>
      </c>
      <c r="CN908" s="16">
        <v>0</v>
      </c>
      <c r="CO908" s="16">
        <v>0</v>
      </c>
      <c r="ON908" s="37"/>
    </row>
    <row r="909" spans="1:404" x14ac:dyDescent="0.3">
      <c r="A909" s="13" t="s">
        <v>1003</v>
      </c>
      <c r="B909" s="13" t="s">
        <v>1254</v>
      </c>
      <c r="C909" s="13" t="s">
        <v>1269</v>
      </c>
      <c r="D909" s="13" t="s">
        <v>1273</v>
      </c>
      <c r="E909" s="14" t="s">
        <v>102</v>
      </c>
      <c r="F909" s="24">
        <v>100</v>
      </c>
      <c r="G909" s="5">
        <v>16</v>
      </c>
      <c r="H909" s="16">
        <v>3</v>
      </c>
      <c r="I909" s="16">
        <v>6</v>
      </c>
      <c r="J909" s="16">
        <v>9</v>
      </c>
      <c r="K909" s="16">
        <v>1</v>
      </c>
      <c r="L909" s="16">
        <v>0</v>
      </c>
      <c r="M909" s="16">
        <v>0</v>
      </c>
      <c r="N909" s="16">
        <v>0</v>
      </c>
      <c r="O909" s="16">
        <v>0</v>
      </c>
      <c r="P909" s="16">
        <v>0</v>
      </c>
      <c r="Q909" s="16">
        <v>29</v>
      </c>
      <c r="R909" s="16">
        <v>71</v>
      </c>
      <c r="S909" s="16">
        <v>0</v>
      </c>
      <c r="T909" s="16">
        <v>0</v>
      </c>
      <c r="U909" s="16">
        <v>0</v>
      </c>
      <c r="V909" s="16">
        <v>0</v>
      </c>
      <c r="W909" s="16">
        <v>0</v>
      </c>
      <c r="X909" s="16">
        <v>0</v>
      </c>
      <c r="Y909" s="16">
        <v>2</v>
      </c>
      <c r="Z909" s="24">
        <v>10</v>
      </c>
      <c r="AA909" s="14" t="s">
        <v>96</v>
      </c>
      <c r="AB909" s="14" t="s">
        <v>96</v>
      </c>
      <c r="AC909" s="15"/>
      <c r="AD909" s="15"/>
      <c r="AE909" s="15"/>
      <c r="AF909" s="15"/>
      <c r="AG909" s="15"/>
      <c r="AH909" s="15"/>
      <c r="AI909" s="14" t="s">
        <v>96</v>
      </c>
      <c r="AJ909" s="16"/>
      <c r="AK909" s="17">
        <v>0.8</v>
      </c>
      <c r="AL909" s="17">
        <v>0.2</v>
      </c>
      <c r="AM909" s="17">
        <v>0</v>
      </c>
      <c r="AN909" s="17">
        <v>0</v>
      </c>
      <c r="AO909" s="17">
        <v>0</v>
      </c>
      <c r="AP909" s="17">
        <v>0</v>
      </c>
      <c r="AQ909" s="17">
        <v>0</v>
      </c>
      <c r="AR909" s="17">
        <v>0</v>
      </c>
      <c r="AS909" s="17">
        <v>0</v>
      </c>
      <c r="AT909" s="17">
        <v>0</v>
      </c>
      <c r="AU909" s="16">
        <v>100</v>
      </c>
      <c r="AV909" s="16">
        <v>100</v>
      </c>
      <c r="AW909" s="16">
        <v>0</v>
      </c>
      <c r="AX909" s="16">
        <v>0</v>
      </c>
      <c r="AY909" s="16">
        <v>0</v>
      </c>
      <c r="AZ909" s="16">
        <v>100</v>
      </c>
      <c r="BA909" s="16">
        <v>100</v>
      </c>
      <c r="BB909" s="16">
        <v>0</v>
      </c>
      <c r="BC909" s="16">
        <v>0</v>
      </c>
      <c r="BD909" s="16">
        <v>0</v>
      </c>
      <c r="BE909" s="16">
        <v>100</v>
      </c>
      <c r="BF909" s="16">
        <v>100</v>
      </c>
      <c r="BG909" s="16">
        <v>100</v>
      </c>
      <c r="BH909" s="16">
        <v>100</v>
      </c>
      <c r="BI909" s="16">
        <v>95</v>
      </c>
      <c r="BJ909" s="16">
        <v>0</v>
      </c>
      <c r="BK909" s="16">
        <v>40</v>
      </c>
      <c r="BL909" s="16">
        <v>60</v>
      </c>
      <c r="BM909" s="16">
        <v>100</v>
      </c>
      <c r="BN909" s="16">
        <v>4</v>
      </c>
      <c r="BO909" s="16" t="s">
        <v>96</v>
      </c>
      <c r="BP909" s="16" t="s">
        <v>97</v>
      </c>
      <c r="BQ909" s="5" t="s">
        <v>98</v>
      </c>
      <c r="BR909" s="14" t="s">
        <v>97</v>
      </c>
      <c r="BS909" s="14" t="s">
        <v>97</v>
      </c>
      <c r="BT909" s="14" t="s">
        <v>97</v>
      </c>
      <c r="BU909" s="14" t="s">
        <v>97</v>
      </c>
      <c r="BV909" s="14" t="s">
        <v>96</v>
      </c>
      <c r="BW909" s="16">
        <v>0</v>
      </c>
      <c r="BX909" s="16">
        <v>0</v>
      </c>
      <c r="BY909" s="16">
        <v>0</v>
      </c>
      <c r="BZ909" s="16">
        <v>0</v>
      </c>
      <c r="CA909" s="16">
        <v>0</v>
      </c>
      <c r="CB909" s="14" t="s">
        <v>98</v>
      </c>
      <c r="CC909" s="14" t="s">
        <v>98</v>
      </c>
      <c r="CD909" s="14" t="s">
        <v>98</v>
      </c>
      <c r="CE909" s="14" t="s">
        <v>98</v>
      </c>
      <c r="CF909" s="14" t="s">
        <v>98</v>
      </c>
      <c r="CG909" s="14" t="s">
        <v>97</v>
      </c>
      <c r="CH909" s="14" t="s">
        <v>97</v>
      </c>
      <c r="CI909" s="14" t="s">
        <v>97</v>
      </c>
      <c r="CJ909" s="16">
        <v>0</v>
      </c>
      <c r="CK909" s="16">
        <v>0</v>
      </c>
      <c r="CL909" s="16">
        <v>0</v>
      </c>
      <c r="CM909" s="16">
        <v>0</v>
      </c>
      <c r="CN909" s="16">
        <v>0</v>
      </c>
      <c r="CO909" s="16">
        <v>0</v>
      </c>
      <c r="ON909" s="37"/>
    </row>
    <row r="910" spans="1:404" x14ac:dyDescent="0.3">
      <c r="A910" s="13" t="s">
        <v>1003</v>
      </c>
      <c r="B910" s="13" t="s">
        <v>1254</v>
      </c>
      <c r="C910" s="13" t="s">
        <v>1254</v>
      </c>
      <c r="D910" s="13" t="s">
        <v>1274</v>
      </c>
      <c r="E910" s="14" t="s">
        <v>95</v>
      </c>
      <c r="F910" s="16">
        <v>1245</v>
      </c>
      <c r="G910" s="5">
        <v>92</v>
      </c>
      <c r="H910" s="16">
        <v>1</v>
      </c>
      <c r="I910" s="16">
        <v>4</v>
      </c>
      <c r="J910" s="16">
        <v>37</v>
      </c>
      <c r="K910" s="16">
        <v>28</v>
      </c>
      <c r="L910" s="16">
        <v>0</v>
      </c>
      <c r="M910" s="16">
        <v>0</v>
      </c>
      <c r="N910" s="16">
        <v>23</v>
      </c>
      <c r="O910" s="16">
        <v>0</v>
      </c>
      <c r="P910" s="16">
        <v>0</v>
      </c>
      <c r="Q910" s="16">
        <v>33</v>
      </c>
      <c r="R910" s="16">
        <v>740</v>
      </c>
      <c r="S910" s="16">
        <v>196</v>
      </c>
      <c r="T910" s="16">
        <v>0</v>
      </c>
      <c r="U910" s="16">
        <v>0</v>
      </c>
      <c r="V910" s="16">
        <v>276</v>
      </c>
      <c r="W910" s="16">
        <v>0</v>
      </c>
      <c r="X910" s="16">
        <v>0</v>
      </c>
      <c r="Y910" s="16">
        <v>4</v>
      </c>
      <c r="Z910" s="16">
        <v>33</v>
      </c>
      <c r="AA910" s="14" t="s">
        <v>96</v>
      </c>
      <c r="AB910" s="14" t="s">
        <v>97</v>
      </c>
      <c r="AC910" s="15"/>
      <c r="AD910" s="15"/>
      <c r="AE910" s="15"/>
      <c r="AF910" s="15"/>
      <c r="AG910" s="15"/>
      <c r="AH910" s="15"/>
      <c r="AI910" s="14" t="s">
        <v>96</v>
      </c>
      <c r="AJ910" s="16"/>
      <c r="AK910" s="17">
        <v>0</v>
      </c>
      <c r="AL910" s="17">
        <v>0.24</v>
      </c>
      <c r="AM910" s="17">
        <v>0.76</v>
      </c>
      <c r="AN910" s="17">
        <v>0</v>
      </c>
      <c r="AO910" s="17">
        <v>0</v>
      </c>
      <c r="AP910" s="17">
        <v>0</v>
      </c>
      <c r="AQ910" s="17">
        <v>0</v>
      </c>
      <c r="AR910" s="17">
        <v>0</v>
      </c>
      <c r="AS910" s="17">
        <v>0</v>
      </c>
      <c r="AT910" s="17">
        <v>0</v>
      </c>
      <c r="AU910" s="16">
        <v>100</v>
      </c>
      <c r="AV910" s="16">
        <v>100</v>
      </c>
      <c r="AW910" s="16">
        <v>0</v>
      </c>
      <c r="AX910" s="16">
        <v>0</v>
      </c>
      <c r="AY910" s="16">
        <v>0</v>
      </c>
      <c r="AZ910" s="16">
        <v>100</v>
      </c>
      <c r="BA910" s="16">
        <v>50</v>
      </c>
      <c r="BB910" s="16">
        <v>0</v>
      </c>
      <c r="BC910" s="16">
        <v>0</v>
      </c>
      <c r="BD910" s="16">
        <v>50</v>
      </c>
      <c r="BE910" s="16">
        <v>100</v>
      </c>
      <c r="BF910" s="16">
        <v>70</v>
      </c>
      <c r="BG910" s="16">
        <v>100</v>
      </c>
      <c r="BH910" s="16">
        <v>100</v>
      </c>
      <c r="BI910" s="16">
        <v>5</v>
      </c>
      <c r="BJ910" s="16">
        <v>0</v>
      </c>
      <c r="BK910" s="16">
        <v>0</v>
      </c>
      <c r="BL910" s="16">
        <v>100</v>
      </c>
      <c r="BM910" s="16">
        <v>0</v>
      </c>
      <c r="BN910" s="5" t="s">
        <v>98</v>
      </c>
      <c r="BO910" s="16" t="s">
        <v>97</v>
      </c>
      <c r="BP910" s="16" t="s">
        <v>96</v>
      </c>
      <c r="BQ910" s="16">
        <v>10</v>
      </c>
      <c r="BR910" s="14" t="s">
        <v>97</v>
      </c>
      <c r="BS910" s="14" t="s">
        <v>97</v>
      </c>
      <c r="BT910" s="14" t="s">
        <v>97</v>
      </c>
      <c r="BU910" s="14" t="s">
        <v>96</v>
      </c>
      <c r="BV910" s="14" t="s">
        <v>97</v>
      </c>
      <c r="BW910" s="16">
        <v>0</v>
      </c>
      <c r="BX910" s="16">
        <v>1</v>
      </c>
      <c r="BY910" s="16">
        <v>1</v>
      </c>
      <c r="BZ910" s="16">
        <v>2</v>
      </c>
      <c r="CA910" s="16">
        <v>2</v>
      </c>
      <c r="CB910" s="14" t="s">
        <v>96</v>
      </c>
      <c r="CC910" s="14" t="s">
        <v>96</v>
      </c>
      <c r="CD910" s="14" t="s">
        <v>98</v>
      </c>
      <c r="CE910" s="14" t="s">
        <v>96</v>
      </c>
      <c r="CF910" s="14" t="s">
        <v>96</v>
      </c>
      <c r="CG910" s="14" t="s">
        <v>97</v>
      </c>
      <c r="CH910" s="14" t="s">
        <v>97</v>
      </c>
      <c r="CI910" s="14" t="s">
        <v>97</v>
      </c>
      <c r="CJ910" s="16">
        <v>1</v>
      </c>
      <c r="CK910" s="16">
        <v>1</v>
      </c>
      <c r="CL910" s="16">
        <v>1</v>
      </c>
      <c r="CM910" s="16">
        <v>0</v>
      </c>
      <c r="CN910" s="16">
        <v>1</v>
      </c>
      <c r="CO910" s="16">
        <v>0</v>
      </c>
      <c r="ON910" s="37"/>
    </row>
    <row r="911" spans="1:404" x14ac:dyDescent="0.3">
      <c r="A911" s="13" t="s">
        <v>1003</v>
      </c>
      <c r="B911" s="13" t="s">
        <v>1254</v>
      </c>
      <c r="C911" s="13" t="s">
        <v>1254</v>
      </c>
      <c r="D911" s="13" t="s">
        <v>268</v>
      </c>
      <c r="E911" s="14" t="s">
        <v>102</v>
      </c>
      <c r="F911" s="16">
        <v>112</v>
      </c>
      <c r="G911" s="5">
        <v>20</v>
      </c>
      <c r="H911" s="16">
        <v>1</v>
      </c>
      <c r="I911" s="16">
        <v>6</v>
      </c>
      <c r="J911" s="16">
        <v>13</v>
      </c>
      <c r="K911" s="16">
        <v>0</v>
      </c>
      <c r="L911" s="16">
        <v>1</v>
      </c>
      <c r="M911" s="16">
        <v>0</v>
      </c>
      <c r="N911" s="16">
        <v>0</v>
      </c>
      <c r="O911" s="16">
        <v>0</v>
      </c>
      <c r="P911" s="16">
        <v>0</v>
      </c>
      <c r="Q911" s="16">
        <v>36</v>
      </c>
      <c r="R911" s="16">
        <v>76</v>
      </c>
      <c r="S911" s="16">
        <v>0</v>
      </c>
      <c r="T911" s="16">
        <v>0</v>
      </c>
      <c r="U911" s="16">
        <v>0</v>
      </c>
      <c r="V911" s="16">
        <v>0</v>
      </c>
      <c r="W911" s="16">
        <v>0</v>
      </c>
      <c r="X911" s="16">
        <v>0</v>
      </c>
      <c r="Y911" s="16">
        <v>6</v>
      </c>
      <c r="Z911" s="16">
        <v>36</v>
      </c>
      <c r="AA911" s="14" t="s">
        <v>96</v>
      </c>
      <c r="AB911" s="14" t="s">
        <v>96</v>
      </c>
      <c r="AC911" s="15"/>
      <c r="AD911" s="15"/>
      <c r="AE911" s="15"/>
      <c r="AF911" s="15"/>
      <c r="AG911" s="15"/>
      <c r="AH911" s="15"/>
      <c r="AI911" s="14" t="s">
        <v>96</v>
      </c>
      <c r="AJ911" s="16"/>
      <c r="AK911" s="17">
        <v>0</v>
      </c>
      <c r="AL911" s="17">
        <v>0.4</v>
      </c>
      <c r="AM911" s="17">
        <v>0.6</v>
      </c>
      <c r="AN911" s="17">
        <v>0</v>
      </c>
      <c r="AO911" s="17">
        <v>0</v>
      </c>
      <c r="AP911" s="17">
        <v>0</v>
      </c>
      <c r="AQ911" s="17">
        <v>0</v>
      </c>
      <c r="AR911" s="17">
        <v>0</v>
      </c>
      <c r="AS911" s="17">
        <v>0</v>
      </c>
      <c r="AT911" s="17">
        <v>0</v>
      </c>
      <c r="AU911" s="16">
        <v>100</v>
      </c>
      <c r="AV911" s="16">
        <v>100</v>
      </c>
      <c r="AW911" s="16">
        <v>0</v>
      </c>
      <c r="AX911" s="16">
        <v>0</v>
      </c>
      <c r="AY911" s="16">
        <v>0</v>
      </c>
      <c r="AZ911" s="16">
        <v>0</v>
      </c>
      <c r="BA911" s="16">
        <v>0</v>
      </c>
      <c r="BB911" s="16">
        <v>100</v>
      </c>
      <c r="BC911" s="16">
        <v>0</v>
      </c>
      <c r="BD911" s="16">
        <v>0</v>
      </c>
      <c r="BE911" s="16">
        <v>100</v>
      </c>
      <c r="BF911" s="16">
        <v>100</v>
      </c>
      <c r="BG911" s="16">
        <v>100</v>
      </c>
      <c r="BH911" s="16">
        <v>100</v>
      </c>
      <c r="BI911" s="16">
        <v>0</v>
      </c>
      <c r="BJ911" s="16">
        <v>0</v>
      </c>
      <c r="BK911" s="16">
        <v>0</v>
      </c>
      <c r="BL911" s="16">
        <v>100</v>
      </c>
      <c r="BM911" s="16">
        <v>0</v>
      </c>
      <c r="BN911" s="5" t="s">
        <v>98</v>
      </c>
      <c r="BO911" s="16" t="s">
        <v>97</v>
      </c>
      <c r="BP911" s="16" t="s">
        <v>96</v>
      </c>
      <c r="BQ911" s="16">
        <v>12</v>
      </c>
      <c r="BR911" s="14" t="s">
        <v>97</v>
      </c>
      <c r="BS911" s="14" t="s">
        <v>97</v>
      </c>
      <c r="BT911" s="14" t="s">
        <v>97</v>
      </c>
      <c r="BU911" s="14" t="s">
        <v>96</v>
      </c>
      <c r="BV911" s="14" t="s">
        <v>96</v>
      </c>
      <c r="BW911" s="16">
        <v>0</v>
      </c>
      <c r="BX911" s="16">
        <v>1</v>
      </c>
      <c r="BY911" s="16">
        <v>1</v>
      </c>
      <c r="BZ911" s="16">
        <v>2</v>
      </c>
      <c r="CA911" s="16">
        <v>0</v>
      </c>
      <c r="CB911" s="14" t="s">
        <v>96</v>
      </c>
      <c r="CC911" s="14" t="s">
        <v>96</v>
      </c>
      <c r="CD911" s="14" t="s">
        <v>98</v>
      </c>
      <c r="CE911" s="14" t="s">
        <v>96</v>
      </c>
      <c r="CF911" s="14" t="s">
        <v>98</v>
      </c>
      <c r="CG911" s="14" t="s">
        <v>97</v>
      </c>
      <c r="CH911" s="14" t="s">
        <v>97</v>
      </c>
      <c r="CI911" s="14" t="s">
        <v>97</v>
      </c>
      <c r="CJ911" s="16">
        <v>0</v>
      </c>
      <c r="CK911" s="16">
        <v>0</v>
      </c>
      <c r="CL911" s="16">
        <v>0</v>
      </c>
      <c r="CM911" s="16">
        <v>0</v>
      </c>
      <c r="CN911" s="16">
        <v>1</v>
      </c>
      <c r="CO911" s="16">
        <v>0</v>
      </c>
    </row>
    <row r="912" spans="1:404" x14ac:dyDescent="0.3">
      <c r="A912" s="13" t="s">
        <v>1003</v>
      </c>
      <c r="B912" s="13" t="s">
        <v>1254</v>
      </c>
      <c r="C912" s="13" t="s">
        <v>1254</v>
      </c>
      <c r="D912" s="13" t="s">
        <v>432</v>
      </c>
      <c r="E912" s="14" t="s">
        <v>95</v>
      </c>
      <c r="F912" s="24">
        <v>177</v>
      </c>
      <c r="G912" s="5">
        <v>44</v>
      </c>
      <c r="H912" s="16">
        <v>0</v>
      </c>
      <c r="I912" s="16">
        <v>0</v>
      </c>
      <c r="J912" s="16">
        <v>0</v>
      </c>
      <c r="K912" s="16">
        <v>1</v>
      </c>
      <c r="L912" s="16">
        <v>0</v>
      </c>
      <c r="M912" s="16">
        <v>17</v>
      </c>
      <c r="N912" s="16">
        <v>26</v>
      </c>
      <c r="O912" s="16">
        <v>0</v>
      </c>
      <c r="P912" s="16">
        <v>0</v>
      </c>
      <c r="Q912" s="24">
        <v>0</v>
      </c>
      <c r="R912" s="16">
        <v>0</v>
      </c>
      <c r="S912" s="16">
        <v>4</v>
      </c>
      <c r="T912" s="16">
        <v>0</v>
      </c>
      <c r="U912" s="16">
        <v>98</v>
      </c>
      <c r="V912" s="16">
        <v>75</v>
      </c>
      <c r="W912" s="16">
        <v>0</v>
      </c>
      <c r="X912" s="16">
        <v>0</v>
      </c>
      <c r="Y912" s="16">
        <v>0</v>
      </c>
      <c r="Z912" s="16">
        <v>0</v>
      </c>
      <c r="AA912" s="14" t="s">
        <v>96</v>
      </c>
      <c r="AB912" s="14" t="s">
        <v>97</v>
      </c>
      <c r="AC912" s="14" t="s">
        <v>96</v>
      </c>
      <c r="AD912" s="15"/>
      <c r="AE912" s="19" t="s">
        <v>96</v>
      </c>
      <c r="AF912" s="15"/>
      <c r="AG912" s="15"/>
      <c r="AH912" s="15"/>
      <c r="AI912" s="15"/>
      <c r="AJ912" s="16"/>
      <c r="AK912" s="17">
        <v>0</v>
      </c>
      <c r="AL912" s="17">
        <v>1</v>
      </c>
      <c r="AM912" s="17">
        <v>0</v>
      </c>
      <c r="AN912" s="17">
        <v>0</v>
      </c>
      <c r="AO912" s="17">
        <v>0</v>
      </c>
      <c r="AP912" s="17">
        <v>0</v>
      </c>
      <c r="AQ912" s="17">
        <v>0</v>
      </c>
      <c r="AR912" s="17">
        <v>0</v>
      </c>
      <c r="AS912" s="17">
        <v>0</v>
      </c>
      <c r="AT912" s="17">
        <v>0</v>
      </c>
      <c r="AU912" s="16">
        <v>100</v>
      </c>
      <c r="AV912" s="16">
        <v>0</v>
      </c>
      <c r="AW912" s="16">
        <v>0</v>
      </c>
      <c r="AX912" s="16">
        <v>100</v>
      </c>
      <c r="AY912" s="16">
        <v>0</v>
      </c>
      <c r="AZ912" s="16">
        <v>0</v>
      </c>
      <c r="BA912" s="16">
        <v>0</v>
      </c>
      <c r="BB912" s="16">
        <v>0</v>
      </c>
      <c r="BC912" s="16">
        <v>0</v>
      </c>
      <c r="BD912" s="16">
        <v>100</v>
      </c>
      <c r="BE912" s="16">
        <v>100</v>
      </c>
      <c r="BF912" s="16">
        <v>100</v>
      </c>
      <c r="BG912" s="16">
        <v>0</v>
      </c>
      <c r="BH912" s="16">
        <v>0</v>
      </c>
      <c r="BI912" s="16">
        <v>0</v>
      </c>
      <c r="BJ912" s="16">
        <v>0</v>
      </c>
      <c r="BK912" s="16">
        <v>0</v>
      </c>
      <c r="BL912" s="16">
        <v>100</v>
      </c>
      <c r="BM912" s="16">
        <v>0</v>
      </c>
      <c r="BN912" s="5" t="s">
        <v>98</v>
      </c>
      <c r="BO912" s="16" t="s">
        <v>97</v>
      </c>
      <c r="BP912" s="16" t="s">
        <v>96</v>
      </c>
      <c r="BQ912" s="16">
        <v>2</v>
      </c>
      <c r="BR912" s="14" t="s">
        <v>97</v>
      </c>
      <c r="BS912" s="14" t="s">
        <v>97</v>
      </c>
      <c r="BT912" s="14" t="s">
        <v>96</v>
      </c>
      <c r="BU912" s="14" t="s">
        <v>97</v>
      </c>
      <c r="BV912" s="14" t="s">
        <v>97</v>
      </c>
      <c r="BW912" s="16">
        <v>3</v>
      </c>
      <c r="BX912" s="16">
        <v>1</v>
      </c>
      <c r="BY912" s="16">
        <v>1</v>
      </c>
      <c r="BZ912" s="16">
        <v>2</v>
      </c>
      <c r="CA912" s="16">
        <v>0</v>
      </c>
      <c r="CB912" s="14" t="s">
        <v>96</v>
      </c>
      <c r="CC912" s="14" t="s">
        <v>96</v>
      </c>
      <c r="CD912" s="14" t="s">
        <v>96</v>
      </c>
      <c r="CE912" s="14" t="s">
        <v>96</v>
      </c>
      <c r="CF912" s="14" t="s">
        <v>96</v>
      </c>
      <c r="CG912" s="14" t="s">
        <v>97</v>
      </c>
      <c r="CH912" s="14" t="s">
        <v>97</v>
      </c>
      <c r="CI912" s="14" t="s">
        <v>97</v>
      </c>
      <c r="CJ912" s="16">
        <v>1</v>
      </c>
      <c r="CK912" s="16">
        <v>1</v>
      </c>
      <c r="CL912" s="16">
        <v>1</v>
      </c>
      <c r="CM912" s="16">
        <v>0</v>
      </c>
      <c r="CN912" s="16">
        <v>0</v>
      </c>
      <c r="CO912" s="16">
        <v>0</v>
      </c>
      <c r="ON912" s="37"/>
    </row>
    <row r="913" spans="1:404" x14ac:dyDescent="0.3">
      <c r="A913" s="13" t="s">
        <v>1003</v>
      </c>
      <c r="B913" s="13" t="s">
        <v>1254</v>
      </c>
      <c r="C913" s="13" t="s">
        <v>1275</v>
      </c>
      <c r="D913" s="13" t="s">
        <v>110</v>
      </c>
      <c r="E913" s="14" t="s">
        <v>95</v>
      </c>
      <c r="F913" s="16">
        <v>692</v>
      </c>
      <c r="G913" s="5">
        <v>114</v>
      </c>
      <c r="H913" s="16">
        <v>0</v>
      </c>
      <c r="I913" s="16">
        <v>0</v>
      </c>
      <c r="J913" s="16">
        <v>37</v>
      </c>
      <c r="K913" s="16">
        <v>73</v>
      </c>
      <c r="L913" s="16">
        <v>1</v>
      </c>
      <c r="M913" s="16">
        <v>0</v>
      </c>
      <c r="N913" s="16">
        <v>3</v>
      </c>
      <c r="O913" s="16">
        <v>0</v>
      </c>
      <c r="P913" s="16">
        <v>0</v>
      </c>
      <c r="Q913" s="16">
        <v>0</v>
      </c>
      <c r="R913" s="16">
        <v>230</v>
      </c>
      <c r="S913" s="16">
        <v>437</v>
      </c>
      <c r="T913" s="16">
        <v>3</v>
      </c>
      <c r="U913" s="16">
        <v>0</v>
      </c>
      <c r="V913" s="16">
        <v>22</v>
      </c>
      <c r="W913" s="16">
        <v>0</v>
      </c>
      <c r="X913" s="16">
        <v>0</v>
      </c>
      <c r="Y913" s="16">
        <v>0</v>
      </c>
      <c r="Z913" s="14">
        <v>0</v>
      </c>
      <c r="AA913" s="14" t="s">
        <v>96</v>
      </c>
      <c r="AB913" s="14" t="s">
        <v>97</v>
      </c>
      <c r="AC913" s="15"/>
      <c r="AD913" s="15"/>
      <c r="AE913" s="15"/>
      <c r="AF913" s="15"/>
      <c r="AG913" s="15"/>
      <c r="AH913" s="15"/>
      <c r="AI913" s="14" t="s">
        <v>96</v>
      </c>
      <c r="AJ913" s="16"/>
      <c r="AK913" s="17">
        <v>0.05</v>
      </c>
      <c r="AL913" s="17">
        <v>0.1</v>
      </c>
      <c r="AM913" s="17">
        <v>0.2</v>
      </c>
      <c r="AN913" s="17">
        <v>0</v>
      </c>
      <c r="AO913" s="17">
        <v>0.15</v>
      </c>
      <c r="AP913" s="17">
        <v>0</v>
      </c>
      <c r="AQ913" s="17">
        <v>0.5</v>
      </c>
      <c r="AR913" s="17">
        <v>0</v>
      </c>
      <c r="AS913" s="17">
        <v>0</v>
      </c>
      <c r="AT913" s="17">
        <v>0</v>
      </c>
      <c r="AU913" s="16">
        <v>100</v>
      </c>
      <c r="AV913" s="16">
        <v>60</v>
      </c>
      <c r="AW913" s="16">
        <v>20</v>
      </c>
      <c r="AX913" s="16">
        <v>20</v>
      </c>
      <c r="AY913" s="16">
        <v>0</v>
      </c>
      <c r="AZ913" s="16">
        <v>0</v>
      </c>
      <c r="BA913" s="16">
        <v>0</v>
      </c>
      <c r="BB913" s="16">
        <v>1</v>
      </c>
      <c r="BC913" s="16">
        <v>0</v>
      </c>
      <c r="BD913" s="16">
        <v>99</v>
      </c>
      <c r="BE913" s="16">
        <v>100</v>
      </c>
      <c r="BF913" s="16">
        <v>50</v>
      </c>
      <c r="BG913" s="16">
        <v>100</v>
      </c>
      <c r="BH913" s="16">
        <v>100</v>
      </c>
      <c r="BI913" s="16">
        <v>0</v>
      </c>
      <c r="BJ913" s="16">
        <v>0</v>
      </c>
      <c r="BK913" s="16">
        <v>0</v>
      </c>
      <c r="BL913" s="16">
        <v>100</v>
      </c>
      <c r="BM913" s="16">
        <v>15</v>
      </c>
      <c r="BN913" s="16">
        <v>2</v>
      </c>
      <c r="BO913" s="16" t="s">
        <v>97</v>
      </c>
      <c r="BP913" s="16" t="s">
        <v>96</v>
      </c>
      <c r="BQ913" s="16">
        <v>3</v>
      </c>
      <c r="BR913" s="14" t="s">
        <v>96</v>
      </c>
      <c r="BS913" s="14" t="s">
        <v>97</v>
      </c>
      <c r="BT913" s="14" t="s">
        <v>97</v>
      </c>
      <c r="BU913" s="14" t="s">
        <v>96</v>
      </c>
      <c r="BV913" s="14" t="s">
        <v>96</v>
      </c>
      <c r="BW913" s="16">
        <v>0</v>
      </c>
      <c r="BX913" s="16">
        <v>0</v>
      </c>
      <c r="BY913" s="16">
        <v>0</v>
      </c>
      <c r="BZ913" s="16">
        <v>0</v>
      </c>
      <c r="CA913" s="16">
        <v>5</v>
      </c>
      <c r="CB913" s="14" t="s">
        <v>98</v>
      </c>
      <c r="CC913" s="14" t="s">
        <v>98</v>
      </c>
      <c r="CD913" s="14" t="s">
        <v>98</v>
      </c>
      <c r="CE913" s="14" t="s">
        <v>98</v>
      </c>
      <c r="CF913" s="14" t="s">
        <v>96</v>
      </c>
      <c r="CG913" s="14" t="s">
        <v>96</v>
      </c>
      <c r="CH913" s="14" t="s">
        <v>96</v>
      </c>
      <c r="CI913" s="14" t="s">
        <v>96</v>
      </c>
      <c r="CJ913" s="16">
        <v>5</v>
      </c>
      <c r="CK913" s="16">
        <v>5</v>
      </c>
      <c r="CL913" s="16">
        <v>5</v>
      </c>
      <c r="CM913" s="16">
        <v>1</v>
      </c>
      <c r="CN913" s="16">
        <v>3</v>
      </c>
      <c r="CO913" s="16">
        <v>1</v>
      </c>
      <c r="ON913" s="37"/>
    </row>
    <row r="914" spans="1:404" x14ac:dyDescent="0.3">
      <c r="A914" s="13" t="s">
        <v>1003</v>
      </c>
      <c r="B914" s="13" t="s">
        <v>1254</v>
      </c>
      <c r="C914" s="13" t="s">
        <v>1276</v>
      </c>
      <c r="D914" s="13" t="s">
        <v>108</v>
      </c>
      <c r="E914" s="14" t="s">
        <v>95</v>
      </c>
      <c r="F914" s="24">
        <v>98</v>
      </c>
      <c r="G914" s="5">
        <v>7</v>
      </c>
      <c r="H914" s="16">
        <v>0</v>
      </c>
      <c r="I914" s="16">
        <v>0</v>
      </c>
      <c r="J914" s="16">
        <v>6</v>
      </c>
      <c r="K914" s="16">
        <v>1</v>
      </c>
      <c r="L914" s="16">
        <v>0</v>
      </c>
      <c r="M914" s="16">
        <v>0</v>
      </c>
      <c r="N914" s="16">
        <v>0</v>
      </c>
      <c r="O914" s="16">
        <v>0</v>
      </c>
      <c r="P914" s="16">
        <v>0</v>
      </c>
      <c r="Q914" s="16">
        <v>0</v>
      </c>
      <c r="R914" s="16">
        <v>98</v>
      </c>
      <c r="S914" s="16">
        <v>0</v>
      </c>
      <c r="T914" s="16">
        <v>0</v>
      </c>
      <c r="U914" s="16">
        <v>0</v>
      </c>
      <c r="V914" s="16">
        <v>0</v>
      </c>
      <c r="W914" s="16">
        <v>0</v>
      </c>
      <c r="X914" s="16">
        <v>0</v>
      </c>
      <c r="Y914" s="16">
        <v>0</v>
      </c>
      <c r="Z914" s="14">
        <v>0</v>
      </c>
      <c r="AA914" s="14" t="s">
        <v>96</v>
      </c>
      <c r="AB914" s="14" t="s">
        <v>96</v>
      </c>
      <c r="AC914" s="15"/>
      <c r="AD914" s="15"/>
      <c r="AE914" s="15"/>
      <c r="AF914" s="15"/>
      <c r="AG914" s="15"/>
      <c r="AH914" s="15"/>
      <c r="AI914" s="14" t="s">
        <v>96</v>
      </c>
      <c r="AJ914" s="16"/>
      <c r="AK914" s="17">
        <v>0.95</v>
      </c>
      <c r="AL914" s="17">
        <v>0.05</v>
      </c>
      <c r="AM914" s="17">
        <v>0</v>
      </c>
      <c r="AN914" s="17">
        <v>0</v>
      </c>
      <c r="AO914" s="17">
        <v>0</v>
      </c>
      <c r="AP914" s="17">
        <v>0</v>
      </c>
      <c r="AQ914" s="17">
        <v>0</v>
      </c>
      <c r="AR914" s="17">
        <v>0</v>
      </c>
      <c r="AS914" s="17">
        <v>0</v>
      </c>
      <c r="AT914" s="17">
        <v>0</v>
      </c>
      <c r="AU914" s="24">
        <v>100</v>
      </c>
      <c r="AV914" s="24">
        <v>100</v>
      </c>
      <c r="AW914" s="16">
        <v>0</v>
      </c>
      <c r="AX914" s="16">
        <v>0</v>
      </c>
      <c r="AY914" s="16">
        <v>0</v>
      </c>
      <c r="AZ914" s="24">
        <v>100</v>
      </c>
      <c r="BA914" s="24">
        <v>100</v>
      </c>
      <c r="BB914" s="16">
        <v>0</v>
      </c>
      <c r="BC914" s="16">
        <v>0</v>
      </c>
      <c r="BD914" s="16">
        <v>0</v>
      </c>
      <c r="BE914" s="16">
        <v>0</v>
      </c>
      <c r="BF914" s="16">
        <v>0</v>
      </c>
      <c r="BG914" s="16">
        <v>0</v>
      </c>
      <c r="BH914" s="16">
        <v>0</v>
      </c>
      <c r="BI914" s="16">
        <v>0</v>
      </c>
      <c r="BJ914" s="16">
        <v>0</v>
      </c>
      <c r="BK914" s="16">
        <v>0</v>
      </c>
      <c r="BL914" s="24">
        <v>100</v>
      </c>
      <c r="BM914" s="16">
        <v>5</v>
      </c>
      <c r="BN914" s="16">
        <v>5</v>
      </c>
      <c r="BO914" s="16" t="s">
        <v>97</v>
      </c>
      <c r="BP914" s="16" t="s">
        <v>97</v>
      </c>
      <c r="BQ914" s="5" t="s">
        <v>98</v>
      </c>
      <c r="BR914" s="14" t="s">
        <v>97</v>
      </c>
      <c r="BS914" s="14" t="s">
        <v>97</v>
      </c>
      <c r="BT914" s="14" t="s">
        <v>97</v>
      </c>
      <c r="BU914" s="14" t="s">
        <v>96</v>
      </c>
      <c r="BV914" s="14" t="s">
        <v>96</v>
      </c>
      <c r="BW914" s="16">
        <v>1</v>
      </c>
      <c r="BX914" s="16">
        <v>1</v>
      </c>
      <c r="BY914" s="16">
        <v>1</v>
      </c>
      <c r="BZ914" s="16">
        <v>0</v>
      </c>
      <c r="CA914" s="16">
        <v>9</v>
      </c>
      <c r="CB914" s="14" t="s">
        <v>98</v>
      </c>
      <c r="CC914" s="14" t="s">
        <v>98</v>
      </c>
      <c r="CD914" s="14" t="s">
        <v>98</v>
      </c>
      <c r="CE914" s="14" t="s">
        <v>96</v>
      </c>
      <c r="CF914" s="14" t="s">
        <v>96</v>
      </c>
      <c r="CG914" s="14" t="s">
        <v>97</v>
      </c>
      <c r="CH914" s="14" t="s">
        <v>97</v>
      </c>
      <c r="CI914" s="15" t="s">
        <v>97</v>
      </c>
      <c r="CJ914" s="16">
        <v>0</v>
      </c>
      <c r="CK914" s="16">
        <v>0</v>
      </c>
      <c r="CL914" s="16">
        <v>15</v>
      </c>
      <c r="CM914" s="16">
        <v>0</v>
      </c>
      <c r="CN914" s="16">
        <v>3</v>
      </c>
      <c r="CO914" s="16">
        <v>0</v>
      </c>
      <c r="CS914" s="37"/>
      <c r="CT914" s="37"/>
      <c r="CU914" s="37"/>
      <c r="CV914" s="37"/>
      <c r="CW914" s="37"/>
      <c r="CX914" s="37"/>
      <c r="CY914" s="37"/>
      <c r="CZ914" s="37"/>
      <c r="DA914" s="37"/>
      <c r="DB914" s="37"/>
      <c r="DC914" s="37"/>
      <c r="DD914" s="37"/>
      <c r="DE914" s="37"/>
      <c r="DF914" s="37"/>
      <c r="DG914" s="37"/>
      <c r="DH914" s="37"/>
      <c r="DI914" s="37"/>
      <c r="DJ914" s="37"/>
      <c r="DK914" s="37"/>
      <c r="DL914" s="37"/>
      <c r="DM914" s="37"/>
      <c r="DN914" s="37"/>
      <c r="DO914" s="37"/>
      <c r="DP914" s="37"/>
      <c r="DQ914" s="37"/>
      <c r="DR914" s="37"/>
      <c r="DS914" s="37"/>
      <c r="DT914" s="37"/>
      <c r="DU914" s="37"/>
      <c r="DV914" s="37"/>
      <c r="DW914" s="37"/>
      <c r="DX914" s="37"/>
      <c r="DY914" s="37"/>
      <c r="DZ914" s="37"/>
      <c r="EA914" s="37"/>
      <c r="EB914" s="37"/>
      <c r="EC914" s="37"/>
      <c r="ED914" s="37"/>
      <c r="EE914" s="37"/>
      <c r="EF914" s="37"/>
      <c r="EG914" s="37"/>
      <c r="EH914" s="37"/>
      <c r="EI914" s="37"/>
      <c r="EJ914" s="37"/>
      <c r="EK914" s="37"/>
      <c r="EL914" s="37"/>
      <c r="EM914" s="37"/>
      <c r="EN914" s="37"/>
      <c r="EO914" s="37"/>
      <c r="EP914" s="37"/>
      <c r="EQ914" s="37"/>
      <c r="ER914" s="37"/>
      <c r="ES914" s="37"/>
      <c r="ET914" s="37"/>
      <c r="EU914" s="37"/>
      <c r="EV914" s="37"/>
      <c r="EW914" s="37"/>
      <c r="EX914" s="37"/>
      <c r="EY914" s="37"/>
      <c r="EZ914" s="37"/>
      <c r="FA914" s="37"/>
      <c r="FB914" s="37"/>
      <c r="FC914" s="37"/>
      <c r="FD914" s="37"/>
      <c r="FE914" s="37"/>
      <c r="FF914" s="37"/>
      <c r="FG914" s="37"/>
      <c r="FH914" s="37"/>
      <c r="FI914" s="37"/>
      <c r="FJ914" s="37"/>
      <c r="FK914" s="37"/>
      <c r="FL914" s="37"/>
      <c r="FM914" s="37"/>
      <c r="FN914" s="37"/>
      <c r="FO914" s="37"/>
      <c r="FP914" s="37"/>
      <c r="FQ914" s="37"/>
      <c r="FR914" s="37"/>
      <c r="FS914" s="37"/>
      <c r="FT914" s="37"/>
      <c r="FU914" s="37"/>
      <c r="FV914" s="37"/>
      <c r="FW914" s="37"/>
      <c r="FX914" s="37"/>
      <c r="FY914" s="37"/>
      <c r="FZ914" s="37"/>
      <c r="GA914" s="37"/>
      <c r="GB914" s="37"/>
      <c r="GC914" s="37"/>
      <c r="GD914" s="37"/>
      <c r="GE914" s="37"/>
      <c r="GF914" s="37"/>
      <c r="GG914" s="37"/>
      <c r="GH914" s="37"/>
      <c r="GI914" s="37"/>
      <c r="GJ914" s="37"/>
      <c r="GK914" s="37"/>
      <c r="GL914" s="37"/>
      <c r="GM914" s="37"/>
      <c r="GN914" s="37"/>
      <c r="GO914" s="37"/>
      <c r="GP914" s="37"/>
      <c r="GQ914" s="37"/>
      <c r="GR914" s="37"/>
      <c r="GS914" s="37"/>
      <c r="GT914" s="37"/>
      <c r="GU914" s="37"/>
      <c r="GV914" s="37"/>
      <c r="GW914" s="37"/>
      <c r="GX914" s="37"/>
      <c r="GY914" s="37"/>
      <c r="GZ914" s="37"/>
      <c r="HA914" s="37"/>
      <c r="HB914" s="37"/>
      <c r="HC914" s="37"/>
      <c r="HD914" s="37"/>
      <c r="HE914" s="37"/>
      <c r="HF914" s="37"/>
      <c r="HG914" s="37"/>
      <c r="HH914" s="37"/>
      <c r="HI914" s="37"/>
      <c r="HJ914" s="37"/>
      <c r="HK914" s="37"/>
      <c r="HL914" s="37"/>
      <c r="HM914" s="37"/>
      <c r="HN914" s="37"/>
      <c r="HO914" s="37"/>
      <c r="HP914" s="37"/>
      <c r="HQ914" s="37"/>
      <c r="HR914" s="37"/>
      <c r="HS914" s="37"/>
      <c r="HT914" s="37"/>
      <c r="HU914" s="37"/>
      <c r="HV914" s="37"/>
      <c r="HW914" s="37"/>
      <c r="HX914" s="37"/>
      <c r="HY914" s="37"/>
      <c r="HZ914" s="37"/>
      <c r="IA914" s="37"/>
      <c r="IB914" s="37"/>
      <c r="IC914" s="37"/>
      <c r="ID914" s="37"/>
      <c r="IE914" s="37"/>
      <c r="IF914" s="37"/>
      <c r="IG914" s="37"/>
      <c r="IH914" s="37"/>
      <c r="II914" s="37"/>
      <c r="IJ914" s="37"/>
      <c r="IK914" s="37"/>
      <c r="IL914" s="37"/>
      <c r="IM914" s="37"/>
      <c r="IN914" s="37"/>
      <c r="IO914" s="37"/>
      <c r="IP914" s="37"/>
      <c r="IQ914" s="37"/>
      <c r="IR914" s="37"/>
      <c r="IS914" s="37"/>
      <c r="IT914" s="37"/>
      <c r="IU914" s="37"/>
      <c r="IV914" s="37"/>
      <c r="IW914" s="37"/>
      <c r="IX914" s="37"/>
      <c r="IY914" s="37"/>
      <c r="IZ914" s="37"/>
      <c r="JA914" s="37"/>
      <c r="JB914" s="37"/>
      <c r="JC914" s="37"/>
      <c r="JD914" s="37"/>
      <c r="JE914" s="37"/>
      <c r="JF914" s="37"/>
      <c r="JG914" s="37"/>
      <c r="JH914" s="37"/>
      <c r="JI914" s="37"/>
      <c r="JJ914" s="37"/>
      <c r="JK914" s="37"/>
      <c r="JL914" s="37"/>
      <c r="JM914" s="37"/>
      <c r="JN914" s="37"/>
      <c r="JO914" s="37"/>
      <c r="JP914" s="37"/>
      <c r="JQ914" s="37"/>
      <c r="JR914" s="37"/>
      <c r="JS914" s="37"/>
      <c r="JT914" s="37"/>
      <c r="JU914" s="37"/>
      <c r="JV914" s="37"/>
      <c r="JW914" s="37"/>
      <c r="JX914" s="37"/>
      <c r="JY914" s="37"/>
      <c r="JZ914" s="37"/>
      <c r="KA914" s="37"/>
      <c r="KB914" s="37"/>
      <c r="KC914" s="37"/>
      <c r="KD914" s="37"/>
      <c r="KE914" s="37"/>
      <c r="KF914" s="37"/>
      <c r="KG914" s="37"/>
      <c r="KH914" s="37"/>
      <c r="KI914" s="37"/>
      <c r="KJ914" s="37"/>
      <c r="KK914" s="37"/>
      <c r="KL914" s="37"/>
      <c r="KM914" s="37"/>
      <c r="KN914" s="37"/>
      <c r="KO914" s="37"/>
      <c r="KP914" s="37"/>
      <c r="KQ914" s="37"/>
      <c r="KR914" s="37"/>
      <c r="KS914" s="37"/>
      <c r="KT914" s="37"/>
      <c r="KU914" s="37"/>
      <c r="KV914" s="37"/>
      <c r="KW914" s="37"/>
      <c r="KX914" s="37"/>
      <c r="KY914" s="37"/>
      <c r="KZ914" s="37"/>
      <c r="LA914" s="37"/>
      <c r="LB914" s="37"/>
      <c r="LC914" s="37"/>
      <c r="LD914" s="37"/>
      <c r="LE914" s="37"/>
      <c r="LF914" s="37"/>
      <c r="LG914" s="37"/>
      <c r="LH914" s="37"/>
      <c r="LI914" s="37"/>
      <c r="LJ914" s="37"/>
      <c r="LK914" s="37"/>
      <c r="LL914" s="37"/>
      <c r="LM914" s="37"/>
      <c r="LN914" s="37"/>
      <c r="LO914" s="37"/>
      <c r="LP914" s="37"/>
      <c r="LQ914" s="37"/>
      <c r="LR914" s="37"/>
      <c r="LS914" s="37"/>
      <c r="LT914" s="37"/>
      <c r="LU914" s="37"/>
      <c r="LV914" s="37"/>
      <c r="LW914" s="37"/>
      <c r="LX914" s="37"/>
      <c r="LY914" s="37"/>
      <c r="LZ914" s="37"/>
      <c r="MA914" s="37"/>
      <c r="MB914" s="37"/>
      <c r="MC914" s="37"/>
      <c r="MD914" s="37"/>
      <c r="ME914" s="37"/>
      <c r="MF914" s="37"/>
      <c r="MG914" s="37"/>
      <c r="MH914" s="37"/>
      <c r="MI914" s="37"/>
      <c r="MJ914" s="37"/>
      <c r="MK914" s="37"/>
      <c r="ML914" s="37"/>
      <c r="MM914" s="37"/>
      <c r="MN914" s="37"/>
      <c r="MO914" s="37"/>
      <c r="MP914" s="37"/>
      <c r="MQ914" s="37"/>
      <c r="MR914" s="37"/>
      <c r="MS914" s="37"/>
      <c r="MT914" s="37"/>
      <c r="MU914" s="37"/>
      <c r="MV914" s="37"/>
      <c r="MW914" s="37"/>
      <c r="MX914" s="37"/>
      <c r="MY914" s="37"/>
      <c r="MZ914" s="37"/>
      <c r="NA914" s="37"/>
      <c r="NB914" s="37"/>
      <c r="NC914" s="37"/>
      <c r="ND914" s="37"/>
      <c r="NE914" s="37"/>
      <c r="NF914" s="37"/>
      <c r="NG914" s="37"/>
      <c r="NH914" s="37"/>
      <c r="NI914" s="37"/>
      <c r="NJ914" s="37"/>
      <c r="NK914" s="37"/>
      <c r="NL914" s="37"/>
      <c r="NM914" s="37"/>
      <c r="NN914" s="37"/>
      <c r="NO914" s="37"/>
      <c r="NP914" s="37"/>
      <c r="NQ914" s="37"/>
      <c r="NR914" s="37"/>
      <c r="NS914" s="37"/>
      <c r="NT914" s="37"/>
      <c r="NU914" s="37"/>
      <c r="NV914" s="37"/>
      <c r="NW914" s="37"/>
      <c r="NX914" s="37"/>
      <c r="NY914" s="37"/>
      <c r="NZ914" s="37"/>
      <c r="OA914" s="37"/>
      <c r="OB914" s="37"/>
      <c r="OC914" s="37"/>
      <c r="OD914" s="37"/>
      <c r="OE914" s="37"/>
      <c r="OF914" s="37"/>
      <c r="OG914" s="37"/>
      <c r="OH914" s="37"/>
      <c r="OI914" s="37"/>
      <c r="OJ914" s="37"/>
      <c r="OK914" s="37"/>
      <c r="OL914" s="37"/>
      <c r="OM914" s="37"/>
      <c r="ON914" s="37"/>
    </row>
    <row r="915" spans="1:404" x14ac:dyDescent="0.3">
      <c r="A915" s="13" t="s">
        <v>1003</v>
      </c>
      <c r="B915" s="13" t="s">
        <v>1277</v>
      </c>
      <c r="C915" s="13" t="s">
        <v>1278</v>
      </c>
      <c r="D915" s="13" t="s">
        <v>110</v>
      </c>
      <c r="E915" s="14" t="s">
        <v>95</v>
      </c>
      <c r="F915" s="16">
        <v>101</v>
      </c>
      <c r="G915" s="5">
        <v>10</v>
      </c>
      <c r="H915" s="16">
        <v>1</v>
      </c>
      <c r="I915" s="16">
        <v>3</v>
      </c>
      <c r="J915" s="16">
        <v>3</v>
      </c>
      <c r="K915" s="16">
        <v>2</v>
      </c>
      <c r="L915" s="16">
        <v>2</v>
      </c>
      <c r="M915" s="16">
        <v>0</v>
      </c>
      <c r="N915" s="16">
        <v>0</v>
      </c>
      <c r="O915" s="16">
        <v>0</v>
      </c>
      <c r="P915" s="16">
        <v>0</v>
      </c>
      <c r="Q915" s="16">
        <v>16</v>
      </c>
      <c r="R915" s="16">
        <v>33</v>
      </c>
      <c r="S915" s="16">
        <v>27</v>
      </c>
      <c r="T915" s="16">
        <v>25</v>
      </c>
      <c r="U915" s="16">
        <v>0</v>
      </c>
      <c r="V915" s="16">
        <v>0</v>
      </c>
      <c r="W915" s="16">
        <v>0</v>
      </c>
      <c r="X915" s="16">
        <v>0</v>
      </c>
      <c r="Y915" s="16">
        <v>3</v>
      </c>
      <c r="Z915" s="16">
        <v>16</v>
      </c>
      <c r="AA915" s="14" t="s">
        <v>96</v>
      </c>
      <c r="AB915" s="14" t="s">
        <v>97</v>
      </c>
      <c r="AC915" s="15"/>
      <c r="AD915" s="15"/>
      <c r="AE915" s="15"/>
      <c r="AF915" s="15"/>
      <c r="AG915" s="15"/>
      <c r="AH915" s="15"/>
      <c r="AI915" s="14" t="s">
        <v>96</v>
      </c>
      <c r="AJ915" s="16"/>
      <c r="AK915" s="17">
        <v>0</v>
      </c>
      <c r="AL915" s="17">
        <v>0.6262626262626263</v>
      </c>
      <c r="AM915" s="17">
        <v>0.37373737373737376</v>
      </c>
      <c r="AN915" s="17">
        <v>0</v>
      </c>
      <c r="AO915" s="17">
        <v>0</v>
      </c>
      <c r="AP915" s="17">
        <v>0</v>
      </c>
      <c r="AQ915" s="17">
        <v>0</v>
      </c>
      <c r="AR915" s="17">
        <v>0</v>
      </c>
      <c r="AS915" s="17">
        <v>0</v>
      </c>
      <c r="AT915" s="17">
        <v>0</v>
      </c>
      <c r="AU915" s="16">
        <v>100</v>
      </c>
      <c r="AV915" s="16">
        <v>100</v>
      </c>
      <c r="AW915" s="16">
        <v>0</v>
      </c>
      <c r="AX915" s="16">
        <v>0</v>
      </c>
      <c r="AY915" s="16">
        <v>0</v>
      </c>
      <c r="AZ915" s="16">
        <v>0</v>
      </c>
      <c r="BA915" s="16">
        <v>0</v>
      </c>
      <c r="BB915" s="16">
        <v>0</v>
      </c>
      <c r="BC915" s="16">
        <v>0</v>
      </c>
      <c r="BD915" s="24">
        <v>100</v>
      </c>
      <c r="BE915" s="16">
        <v>100</v>
      </c>
      <c r="BF915" s="16">
        <v>100</v>
      </c>
      <c r="BG915" s="16">
        <v>100</v>
      </c>
      <c r="BH915" s="16">
        <v>100</v>
      </c>
      <c r="BI915" s="16">
        <v>0</v>
      </c>
      <c r="BJ915" s="16">
        <v>0</v>
      </c>
      <c r="BK915" s="16">
        <v>0</v>
      </c>
      <c r="BL915" s="16">
        <v>100</v>
      </c>
      <c r="BM915" s="16">
        <v>100</v>
      </c>
      <c r="BN915" s="16">
        <v>2</v>
      </c>
      <c r="BO915" s="16" t="s">
        <v>97</v>
      </c>
      <c r="BP915" s="16" t="s">
        <v>96</v>
      </c>
      <c r="BQ915" s="16">
        <v>5</v>
      </c>
      <c r="BR915" s="14" t="s">
        <v>96</v>
      </c>
      <c r="BS915" s="14" t="s">
        <v>97</v>
      </c>
      <c r="BT915" s="14" t="s">
        <v>97</v>
      </c>
      <c r="BU915" s="14" t="s">
        <v>96</v>
      </c>
      <c r="BV915" s="14" t="s">
        <v>96</v>
      </c>
      <c r="BW915" s="16">
        <v>0</v>
      </c>
      <c r="BX915" s="16">
        <v>4</v>
      </c>
      <c r="BY915" s="16">
        <v>4</v>
      </c>
      <c r="BZ915" s="16">
        <v>4</v>
      </c>
      <c r="CA915" s="16">
        <v>4</v>
      </c>
      <c r="CB915" s="14" t="s">
        <v>96</v>
      </c>
      <c r="CC915" s="14" t="s">
        <v>96</v>
      </c>
      <c r="CD915" s="14" t="s">
        <v>96</v>
      </c>
      <c r="CE915" s="14" t="s">
        <v>98</v>
      </c>
      <c r="CF915" s="14" t="s">
        <v>96</v>
      </c>
      <c r="CG915" s="14" t="s">
        <v>96</v>
      </c>
      <c r="CH915" s="14" t="s">
        <v>96</v>
      </c>
      <c r="CI915" s="15" t="s">
        <v>96</v>
      </c>
      <c r="CJ915" s="16">
        <v>4</v>
      </c>
      <c r="CK915" s="16">
        <v>4</v>
      </c>
      <c r="CL915" s="16">
        <v>4</v>
      </c>
      <c r="CM915" s="16">
        <v>1</v>
      </c>
      <c r="CN915" s="16">
        <v>0</v>
      </c>
      <c r="CO915" s="16">
        <v>1</v>
      </c>
      <c r="ON915" s="37"/>
    </row>
    <row r="916" spans="1:404" x14ac:dyDescent="0.3">
      <c r="A916" s="13" t="s">
        <v>1003</v>
      </c>
      <c r="B916" s="13" t="s">
        <v>1277</v>
      </c>
      <c r="C916" s="13" t="s">
        <v>1279</v>
      </c>
      <c r="D916" s="13" t="s">
        <v>353</v>
      </c>
      <c r="E916" s="14" t="s">
        <v>95</v>
      </c>
      <c r="F916" s="16">
        <v>51</v>
      </c>
      <c r="G916" s="5">
        <v>5</v>
      </c>
      <c r="H916" s="24">
        <v>1</v>
      </c>
      <c r="I916" s="16">
        <v>5</v>
      </c>
      <c r="J916" s="16">
        <v>0</v>
      </c>
      <c r="K916" s="16">
        <v>0</v>
      </c>
      <c r="L916" s="16">
        <v>0</v>
      </c>
      <c r="M916" s="16">
        <v>0</v>
      </c>
      <c r="N916" s="16">
        <v>0</v>
      </c>
      <c r="O916" s="16">
        <v>0</v>
      </c>
      <c r="P916" s="16">
        <v>0</v>
      </c>
      <c r="Q916" s="16">
        <v>51</v>
      </c>
      <c r="R916" s="16">
        <v>0</v>
      </c>
      <c r="S916" s="16">
        <v>0</v>
      </c>
      <c r="T916" s="16">
        <v>0</v>
      </c>
      <c r="U916" s="16">
        <v>0</v>
      </c>
      <c r="V916" s="16">
        <v>0</v>
      </c>
      <c r="W916" s="16">
        <v>0</v>
      </c>
      <c r="X916" s="16">
        <v>0</v>
      </c>
      <c r="Y916" s="16">
        <v>0</v>
      </c>
      <c r="Z916" s="16">
        <v>0</v>
      </c>
      <c r="AA916" s="14" t="s">
        <v>96</v>
      </c>
      <c r="AB916" s="14" t="s">
        <v>96</v>
      </c>
      <c r="AC916" s="15"/>
      <c r="AD916" s="15"/>
      <c r="AE916" s="15"/>
      <c r="AF916" s="15"/>
      <c r="AG916" s="15"/>
      <c r="AH916" s="15"/>
      <c r="AI916" s="14" t="s">
        <v>96</v>
      </c>
      <c r="AJ916" s="16"/>
      <c r="AK916" s="17">
        <v>0</v>
      </c>
      <c r="AL916" s="17">
        <v>0</v>
      </c>
      <c r="AM916" s="17">
        <v>1</v>
      </c>
      <c r="AN916" s="17">
        <v>0</v>
      </c>
      <c r="AO916" s="17">
        <v>0</v>
      </c>
      <c r="AP916" s="17">
        <v>0</v>
      </c>
      <c r="AQ916" s="17">
        <v>0</v>
      </c>
      <c r="AR916" s="17">
        <v>0</v>
      </c>
      <c r="AS916" s="17">
        <v>0</v>
      </c>
      <c r="AT916" s="17">
        <v>0</v>
      </c>
      <c r="AU916" s="16">
        <v>100</v>
      </c>
      <c r="AV916" s="16">
        <v>100</v>
      </c>
      <c r="AW916" s="16">
        <v>0</v>
      </c>
      <c r="AX916" s="16">
        <v>0</v>
      </c>
      <c r="AY916" s="16">
        <v>0</v>
      </c>
      <c r="AZ916" s="16">
        <v>0</v>
      </c>
      <c r="BA916" s="16">
        <v>0</v>
      </c>
      <c r="BB916" s="16">
        <v>100</v>
      </c>
      <c r="BC916" s="16">
        <v>0</v>
      </c>
      <c r="BD916" s="16">
        <v>0</v>
      </c>
      <c r="BE916" s="16">
        <v>100</v>
      </c>
      <c r="BF916" s="16">
        <v>100</v>
      </c>
      <c r="BG916" s="16">
        <v>100</v>
      </c>
      <c r="BH916" s="16">
        <v>100</v>
      </c>
      <c r="BI916" s="16">
        <v>100</v>
      </c>
      <c r="BJ916" s="16">
        <v>0</v>
      </c>
      <c r="BK916" s="16">
        <v>100</v>
      </c>
      <c r="BL916" s="16">
        <v>0</v>
      </c>
      <c r="BM916" s="16">
        <v>0</v>
      </c>
      <c r="BN916" s="5" t="s">
        <v>98</v>
      </c>
      <c r="BO916" s="16" t="s">
        <v>97</v>
      </c>
      <c r="BP916" s="16" t="s">
        <v>96</v>
      </c>
      <c r="BQ916" s="16">
        <v>1</v>
      </c>
      <c r="BR916" s="14" t="s">
        <v>97</v>
      </c>
      <c r="BS916" s="14" t="s">
        <v>97</v>
      </c>
      <c r="BT916" s="14" t="s">
        <v>97</v>
      </c>
      <c r="BU916" s="14" t="s">
        <v>97</v>
      </c>
      <c r="BV916" s="14" t="s">
        <v>97</v>
      </c>
      <c r="BW916" s="16">
        <v>0</v>
      </c>
      <c r="BX916" s="16">
        <v>3</v>
      </c>
      <c r="BY916" s="16">
        <v>3</v>
      </c>
      <c r="BZ916" s="16">
        <v>9</v>
      </c>
      <c r="CA916" s="16">
        <v>9</v>
      </c>
      <c r="CB916" s="14" t="s">
        <v>98</v>
      </c>
      <c r="CC916" s="14" t="s">
        <v>96</v>
      </c>
      <c r="CD916" s="14" t="s">
        <v>96</v>
      </c>
      <c r="CE916" s="14" t="s">
        <v>96</v>
      </c>
      <c r="CF916" s="14" t="s">
        <v>96</v>
      </c>
      <c r="CG916" s="14" t="s">
        <v>96</v>
      </c>
      <c r="CH916" s="14" t="s">
        <v>97</v>
      </c>
      <c r="CI916" s="15" t="s">
        <v>97</v>
      </c>
      <c r="CJ916" s="16">
        <v>10</v>
      </c>
      <c r="CK916" s="16">
        <v>10</v>
      </c>
      <c r="CL916" s="16">
        <v>10</v>
      </c>
      <c r="CM916" s="16">
        <v>0</v>
      </c>
      <c r="CN916" s="16">
        <v>41</v>
      </c>
      <c r="CO916" s="16">
        <v>0</v>
      </c>
      <c r="ON916" s="37"/>
    </row>
    <row r="917" spans="1:404" x14ac:dyDescent="0.3">
      <c r="A917" s="13" t="s">
        <v>1003</v>
      </c>
      <c r="B917" s="13" t="s">
        <v>1277</v>
      </c>
      <c r="C917" s="13" t="s">
        <v>1280</v>
      </c>
      <c r="D917" s="13" t="s">
        <v>110</v>
      </c>
      <c r="E917" s="24" t="s">
        <v>104</v>
      </c>
      <c r="F917" s="16">
        <v>132</v>
      </c>
      <c r="G917" s="5">
        <v>27</v>
      </c>
      <c r="H917" s="16">
        <v>1</v>
      </c>
      <c r="I917" s="16">
        <v>10</v>
      </c>
      <c r="J917" s="16">
        <v>16</v>
      </c>
      <c r="K917" s="16">
        <v>0</v>
      </c>
      <c r="L917" s="16">
        <v>1</v>
      </c>
      <c r="M917" s="16">
        <v>0</v>
      </c>
      <c r="N917" s="16">
        <v>0</v>
      </c>
      <c r="O917" s="16">
        <v>0</v>
      </c>
      <c r="P917" s="16">
        <v>0</v>
      </c>
      <c r="Q917" s="16">
        <v>70</v>
      </c>
      <c r="R917" s="16">
        <v>50</v>
      </c>
      <c r="S917" s="16">
        <v>0</v>
      </c>
      <c r="T917" s="16">
        <v>12</v>
      </c>
      <c r="U917" s="16">
        <v>0</v>
      </c>
      <c r="V917" s="16">
        <v>0</v>
      </c>
      <c r="W917" s="16">
        <v>0</v>
      </c>
      <c r="X917" s="16">
        <v>0</v>
      </c>
      <c r="Y917" s="24">
        <v>10</v>
      </c>
      <c r="Z917" s="16">
        <v>70</v>
      </c>
      <c r="AA917" s="14" t="s">
        <v>96</v>
      </c>
      <c r="AB917" s="14" t="s">
        <v>97</v>
      </c>
      <c r="AC917" s="15"/>
      <c r="AD917" s="15"/>
      <c r="AE917" s="19" t="s">
        <v>96</v>
      </c>
      <c r="AF917" s="15"/>
      <c r="AG917" s="15"/>
      <c r="AH917" s="15"/>
      <c r="AI917" s="15"/>
      <c r="AJ917" s="24">
        <v>400</v>
      </c>
      <c r="AK917" s="17">
        <v>9.9999999999999992E-2</v>
      </c>
      <c r="AL917" s="17">
        <v>0</v>
      </c>
      <c r="AM917" s="17">
        <v>0</v>
      </c>
      <c r="AN917" s="17">
        <v>0</v>
      </c>
      <c r="AO917" s="17">
        <v>9.9999999999999992E-2</v>
      </c>
      <c r="AP917" s="17">
        <v>0</v>
      </c>
      <c r="AQ917" s="17">
        <v>0.70000000000000007</v>
      </c>
      <c r="AR917" s="17">
        <v>0</v>
      </c>
      <c r="AS917" s="17">
        <v>9.9999999999999992E-2</v>
      </c>
      <c r="AT917" s="17">
        <v>0</v>
      </c>
      <c r="AU917" s="16">
        <v>100</v>
      </c>
      <c r="AV917" s="16">
        <v>100</v>
      </c>
      <c r="AW917" s="16">
        <v>0</v>
      </c>
      <c r="AX917" s="16">
        <v>0</v>
      </c>
      <c r="AY917" s="16">
        <v>0</v>
      </c>
      <c r="AZ917" s="16">
        <v>0</v>
      </c>
      <c r="BA917" s="16">
        <v>0</v>
      </c>
      <c r="BB917" s="16">
        <v>5</v>
      </c>
      <c r="BC917" s="16">
        <v>20</v>
      </c>
      <c r="BD917" s="16">
        <v>75</v>
      </c>
      <c r="BE917" s="16">
        <v>100</v>
      </c>
      <c r="BF917" s="16">
        <v>100</v>
      </c>
      <c r="BG917" s="16">
        <v>100</v>
      </c>
      <c r="BH917" s="16">
        <v>100</v>
      </c>
      <c r="BI917" s="16">
        <v>0</v>
      </c>
      <c r="BJ917" s="16">
        <v>0</v>
      </c>
      <c r="BK917" s="16">
        <v>0</v>
      </c>
      <c r="BL917" s="16">
        <v>100</v>
      </c>
      <c r="BM917" s="16">
        <v>0</v>
      </c>
      <c r="BN917" s="5" t="s">
        <v>98</v>
      </c>
      <c r="BO917" s="16" t="s">
        <v>96</v>
      </c>
      <c r="BP917" s="16" t="s">
        <v>96</v>
      </c>
      <c r="BQ917" s="16">
        <v>2</v>
      </c>
      <c r="BR917" s="14" t="s">
        <v>97</v>
      </c>
      <c r="BS917" s="14" t="s">
        <v>97</v>
      </c>
      <c r="BT917" s="14" t="s">
        <v>97</v>
      </c>
      <c r="BU917" s="14" t="s">
        <v>97</v>
      </c>
      <c r="BV917" s="14" t="s">
        <v>97</v>
      </c>
      <c r="BW917" s="16">
        <v>1</v>
      </c>
      <c r="BX917" s="16">
        <v>1</v>
      </c>
      <c r="BY917" s="16">
        <v>1</v>
      </c>
      <c r="BZ917" s="16">
        <v>1</v>
      </c>
      <c r="CA917" s="16">
        <v>10</v>
      </c>
      <c r="CB917" s="14" t="s">
        <v>96</v>
      </c>
      <c r="CC917" s="14" t="s">
        <v>96</v>
      </c>
      <c r="CD917" s="14" t="s">
        <v>96</v>
      </c>
      <c r="CE917" s="14" t="s">
        <v>96</v>
      </c>
      <c r="CF917" s="14" t="s">
        <v>96</v>
      </c>
      <c r="CG917" s="14" t="s">
        <v>96</v>
      </c>
      <c r="CH917" s="14" t="s">
        <v>96</v>
      </c>
      <c r="CI917" s="14" t="s">
        <v>96</v>
      </c>
      <c r="CJ917" s="16">
        <v>10</v>
      </c>
      <c r="CK917" s="16">
        <v>10</v>
      </c>
      <c r="CL917" s="16">
        <v>10</v>
      </c>
      <c r="CM917" s="16">
        <v>0</v>
      </c>
      <c r="CN917" s="16">
        <v>0</v>
      </c>
      <c r="CO917" s="16">
        <v>1</v>
      </c>
      <c r="ON917" s="37"/>
    </row>
    <row r="918" spans="1:404" x14ac:dyDescent="0.3">
      <c r="A918" s="13" t="s">
        <v>1003</v>
      </c>
      <c r="B918" s="13" t="s">
        <v>1277</v>
      </c>
      <c r="C918" s="13" t="s">
        <v>1281</v>
      </c>
      <c r="D918" s="13" t="s">
        <v>108</v>
      </c>
      <c r="E918" s="14" t="s">
        <v>95</v>
      </c>
      <c r="F918" s="16">
        <v>53</v>
      </c>
      <c r="G918" s="5">
        <v>8</v>
      </c>
      <c r="H918" s="16">
        <v>1</v>
      </c>
      <c r="I918" s="16">
        <v>6</v>
      </c>
      <c r="J918" s="16">
        <v>2</v>
      </c>
      <c r="K918" s="16">
        <v>0</v>
      </c>
      <c r="L918" s="16">
        <v>0</v>
      </c>
      <c r="M918" s="16">
        <v>0</v>
      </c>
      <c r="N918" s="16">
        <v>0</v>
      </c>
      <c r="O918" s="16">
        <v>0</v>
      </c>
      <c r="P918" s="16">
        <v>0</v>
      </c>
      <c r="Q918" s="16">
        <v>15</v>
      </c>
      <c r="R918" s="16">
        <v>38</v>
      </c>
      <c r="S918" s="16">
        <v>0</v>
      </c>
      <c r="T918" s="16">
        <v>0</v>
      </c>
      <c r="U918" s="16">
        <v>0</v>
      </c>
      <c r="V918" s="16">
        <v>0</v>
      </c>
      <c r="W918" s="16">
        <v>0</v>
      </c>
      <c r="X918" s="16">
        <v>0</v>
      </c>
      <c r="Y918" s="16">
        <v>0</v>
      </c>
      <c r="Z918" s="16">
        <v>0</v>
      </c>
      <c r="AA918" s="14" t="s">
        <v>96</v>
      </c>
      <c r="AB918" s="14" t="s">
        <v>97</v>
      </c>
      <c r="AC918" s="14"/>
      <c r="AD918" s="15"/>
      <c r="AE918" s="15"/>
      <c r="AF918" s="15"/>
      <c r="AG918" s="13"/>
      <c r="AH918" s="15"/>
      <c r="AI918" s="15" t="s">
        <v>96</v>
      </c>
      <c r="AJ918" s="41"/>
      <c r="AK918" s="17">
        <v>1</v>
      </c>
      <c r="AL918" s="17">
        <v>0</v>
      </c>
      <c r="AM918" s="17">
        <v>0</v>
      </c>
      <c r="AN918" s="17">
        <v>0</v>
      </c>
      <c r="AO918" s="17">
        <v>0</v>
      </c>
      <c r="AP918" s="17">
        <v>0</v>
      </c>
      <c r="AQ918" s="17">
        <v>0</v>
      </c>
      <c r="AR918" s="17">
        <v>0</v>
      </c>
      <c r="AS918" s="17">
        <v>0</v>
      </c>
      <c r="AT918" s="17">
        <v>0</v>
      </c>
      <c r="AU918" s="16">
        <v>0</v>
      </c>
      <c r="AV918" s="16">
        <v>0</v>
      </c>
      <c r="AW918" s="16">
        <v>80</v>
      </c>
      <c r="AX918" s="16">
        <v>0</v>
      </c>
      <c r="AY918" s="16">
        <v>20</v>
      </c>
      <c r="AZ918" s="16">
        <v>80</v>
      </c>
      <c r="BA918" s="16">
        <v>80</v>
      </c>
      <c r="BB918" s="16">
        <v>0</v>
      </c>
      <c r="BC918" s="16">
        <v>0</v>
      </c>
      <c r="BD918" s="16">
        <v>20</v>
      </c>
      <c r="BE918" s="16">
        <v>100</v>
      </c>
      <c r="BF918" s="16">
        <v>100</v>
      </c>
      <c r="BG918" s="16">
        <v>100</v>
      </c>
      <c r="BH918" s="16">
        <v>0</v>
      </c>
      <c r="BI918" s="16">
        <v>0</v>
      </c>
      <c r="BJ918" s="16">
        <v>0</v>
      </c>
      <c r="BK918" s="16">
        <v>0</v>
      </c>
      <c r="BL918" s="16">
        <v>100</v>
      </c>
      <c r="BM918" s="16">
        <v>100</v>
      </c>
      <c r="BN918" s="16">
        <v>2</v>
      </c>
      <c r="BO918" s="16" t="s">
        <v>96</v>
      </c>
      <c r="BP918" s="16" t="s">
        <v>96</v>
      </c>
      <c r="BQ918" s="16">
        <v>2</v>
      </c>
      <c r="BR918" s="14" t="s">
        <v>97</v>
      </c>
      <c r="BS918" s="14" t="s">
        <v>97</v>
      </c>
      <c r="BT918" s="14" t="s">
        <v>97</v>
      </c>
      <c r="BU918" s="14" t="s">
        <v>97</v>
      </c>
      <c r="BV918" s="14" t="s">
        <v>97</v>
      </c>
      <c r="BW918" s="16">
        <v>15</v>
      </c>
      <c r="BX918" s="16">
        <v>15</v>
      </c>
      <c r="BY918" s="16">
        <v>15</v>
      </c>
      <c r="BZ918" s="16">
        <v>20</v>
      </c>
      <c r="CA918" s="16">
        <v>20</v>
      </c>
      <c r="CB918" s="14" t="s">
        <v>96</v>
      </c>
      <c r="CC918" s="14" t="s">
        <v>96</v>
      </c>
      <c r="CD918" s="14" t="s">
        <v>96</v>
      </c>
      <c r="CE918" s="14" t="s">
        <v>96</v>
      </c>
      <c r="CF918" s="14" t="s">
        <v>96</v>
      </c>
      <c r="CG918" s="14" t="s">
        <v>96</v>
      </c>
      <c r="CH918" s="14" t="s">
        <v>96</v>
      </c>
      <c r="CI918" s="14" t="s">
        <v>97</v>
      </c>
      <c r="CJ918" s="16">
        <v>15</v>
      </c>
      <c r="CK918" s="16">
        <v>15</v>
      </c>
      <c r="CL918" s="16">
        <v>15</v>
      </c>
      <c r="CM918" s="16">
        <v>0</v>
      </c>
      <c r="CN918" s="16">
        <v>28</v>
      </c>
      <c r="CO918" s="16">
        <v>0</v>
      </c>
      <c r="ON918" s="37"/>
    </row>
    <row r="919" spans="1:404" x14ac:dyDescent="0.3">
      <c r="A919" s="13" t="s">
        <v>1003</v>
      </c>
      <c r="B919" s="13" t="s">
        <v>1277</v>
      </c>
      <c r="C919" s="13" t="s">
        <v>1282</v>
      </c>
      <c r="D919" s="13" t="s">
        <v>110</v>
      </c>
      <c r="E919" s="14" t="s">
        <v>95</v>
      </c>
      <c r="F919" s="16">
        <v>78</v>
      </c>
      <c r="G919" s="5">
        <v>16</v>
      </c>
      <c r="H919" s="16">
        <v>1</v>
      </c>
      <c r="I919" s="16">
        <v>10</v>
      </c>
      <c r="J919" s="16">
        <v>3</v>
      </c>
      <c r="K919" s="16">
        <v>0</v>
      </c>
      <c r="L919" s="16">
        <v>0</v>
      </c>
      <c r="M919" s="16">
        <v>3</v>
      </c>
      <c r="N919" s="16">
        <v>0</v>
      </c>
      <c r="O919" s="16">
        <v>0</v>
      </c>
      <c r="P919" s="16">
        <v>0</v>
      </c>
      <c r="Q919" s="16">
        <v>52</v>
      </c>
      <c r="R919" s="16">
        <v>13</v>
      </c>
      <c r="S919" s="16">
        <v>0</v>
      </c>
      <c r="T919" s="16">
        <v>0</v>
      </c>
      <c r="U919" s="16">
        <v>13</v>
      </c>
      <c r="V919" s="16">
        <v>0</v>
      </c>
      <c r="W919" s="16">
        <v>0</v>
      </c>
      <c r="X919" s="16">
        <v>0</v>
      </c>
      <c r="Y919" s="16">
        <v>0</v>
      </c>
      <c r="Z919" s="14">
        <v>0</v>
      </c>
      <c r="AA919" s="14" t="s">
        <v>96</v>
      </c>
      <c r="AB919" s="14" t="s">
        <v>96</v>
      </c>
      <c r="AC919" s="15"/>
      <c r="AD919" s="15"/>
      <c r="AE919" s="15"/>
      <c r="AF919" s="15"/>
      <c r="AG919" s="15"/>
      <c r="AH919" s="15"/>
      <c r="AI919" s="14" t="s">
        <v>96</v>
      </c>
      <c r="AJ919" s="16"/>
      <c r="AK919" s="17">
        <v>0</v>
      </c>
      <c r="AL919" s="17">
        <v>0.4</v>
      </c>
      <c r="AM919" s="17">
        <v>0.3</v>
      </c>
      <c r="AN919" s="17">
        <v>0</v>
      </c>
      <c r="AO919" s="17">
        <v>0</v>
      </c>
      <c r="AP919" s="17">
        <v>0</v>
      </c>
      <c r="AQ919" s="17">
        <v>0.3</v>
      </c>
      <c r="AR919" s="17">
        <v>0</v>
      </c>
      <c r="AS919" s="17">
        <v>0</v>
      </c>
      <c r="AT919" s="17">
        <v>0</v>
      </c>
      <c r="AU919" s="16">
        <v>0</v>
      </c>
      <c r="AV919" s="16">
        <v>0</v>
      </c>
      <c r="AW919" s="16">
        <v>15</v>
      </c>
      <c r="AX919" s="16">
        <v>85</v>
      </c>
      <c r="AY919" s="16">
        <v>0</v>
      </c>
      <c r="AZ919" s="16">
        <v>0</v>
      </c>
      <c r="BA919" s="16">
        <v>0</v>
      </c>
      <c r="BB919" s="16">
        <v>15</v>
      </c>
      <c r="BC919" s="16">
        <v>85</v>
      </c>
      <c r="BD919" s="16">
        <v>0</v>
      </c>
      <c r="BE919" s="16">
        <v>100</v>
      </c>
      <c r="BF919" s="16">
        <v>100</v>
      </c>
      <c r="BG919" s="16">
        <v>100</v>
      </c>
      <c r="BH919" s="16">
        <v>100</v>
      </c>
      <c r="BI919" s="16">
        <v>0</v>
      </c>
      <c r="BJ919" s="16">
        <v>0</v>
      </c>
      <c r="BK919" s="16">
        <v>10</v>
      </c>
      <c r="BL919" s="16">
        <v>90</v>
      </c>
      <c r="BM919" s="16">
        <v>100</v>
      </c>
      <c r="BN919" s="16">
        <v>1</v>
      </c>
      <c r="BO919" s="16" t="s">
        <v>96</v>
      </c>
      <c r="BP919" s="16" t="s">
        <v>96</v>
      </c>
      <c r="BQ919" s="16">
        <v>5</v>
      </c>
      <c r="BR919" s="14" t="s">
        <v>97</v>
      </c>
      <c r="BS919" s="14" t="s">
        <v>97</v>
      </c>
      <c r="BT919" s="14" t="s">
        <v>97</v>
      </c>
      <c r="BU919" s="14" t="s">
        <v>96</v>
      </c>
      <c r="BV919" s="14" t="s">
        <v>96</v>
      </c>
      <c r="BW919" s="16">
        <v>1</v>
      </c>
      <c r="BX919" s="16">
        <v>1</v>
      </c>
      <c r="BY919" s="16">
        <v>1</v>
      </c>
      <c r="BZ919" s="16">
        <v>25</v>
      </c>
      <c r="CA919" s="16">
        <v>28</v>
      </c>
      <c r="CB919" s="14" t="s">
        <v>98</v>
      </c>
      <c r="CC919" s="14" t="s">
        <v>98</v>
      </c>
      <c r="CD919" s="14" t="s">
        <v>98</v>
      </c>
      <c r="CE919" s="14" t="s">
        <v>96</v>
      </c>
      <c r="CF919" s="14" t="s">
        <v>96</v>
      </c>
      <c r="CG919" s="14" t="s">
        <v>96</v>
      </c>
      <c r="CH919" s="14" t="s">
        <v>96</v>
      </c>
      <c r="CI919" s="15" t="s">
        <v>97</v>
      </c>
      <c r="CJ919" s="16">
        <v>12</v>
      </c>
      <c r="CK919" s="16">
        <v>12</v>
      </c>
      <c r="CL919" s="16">
        <v>12</v>
      </c>
      <c r="CM919" s="16">
        <v>0</v>
      </c>
      <c r="CN919" s="16">
        <v>42</v>
      </c>
      <c r="CO919" s="16">
        <v>0</v>
      </c>
      <c r="ON919" s="37"/>
    </row>
    <row r="920" spans="1:404" x14ac:dyDescent="0.3">
      <c r="A920" s="13" t="s">
        <v>1003</v>
      </c>
      <c r="B920" s="13" t="s">
        <v>1277</v>
      </c>
      <c r="C920" s="13" t="s">
        <v>1283</v>
      </c>
      <c r="D920" s="13" t="s">
        <v>110</v>
      </c>
      <c r="E920" s="14" t="s">
        <v>95</v>
      </c>
      <c r="F920" s="16">
        <v>63</v>
      </c>
      <c r="G920" s="5">
        <v>11</v>
      </c>
      <c r="H920" s="16">
        <v>0</v>
      </c>
      <c r="I920" s="16">
        <v>0</v>
      </c>
      <c r="J920" s="16">
        <v>8</v>
      </c>
      <c r="K920" s="16">
        <v>2</v>
      </c>
      <c r="L920" s="24">
        <v>1</v>
      </c>
      <c r="M920" s="16">
        <v>0</v>
      </c>
      <c r="N920" s="24">
        <v>0</v>
      </c>
      <c r="O920" s="16">
        <v>0</v>
      </c>
      <c r="P920" s="16">
        <v>0</v>
      </c>
      <c r="Q920" s="16">
        <v>0</v>
      </c>
      <c r="R920" s="16">
        <v>43</v>
      </c>
      <c r="S920" s="16">
        <v>15</v>
      </c>
      <c r="T920" s="16">
        <v>5</v>
      </c>
      <c r="U920" s="16">
        <v>0</v>
      </c>
      <c r="V920" s="16">
        <v>0</v>
      </c>
      <c r="W920" s="16">
        <v>0</v>
      </c>
      <c r="X920" s="16">
        <v>0</v>
      </c>
      <c r="Y920" s="16">
        <v>0</v>
      </c>
      <c r="Z920" s="14">
        <v>0</v>
      </c>
      <c r="AA920" s="14" t="s">
        <v>96</v>
      </c>
      <c r="AB920" s="14" t="s">
        <v>97</v>
      </c>
      <c r="AC920" s="15"/>
      <c r="AD920" s="15"/>
      <c r="AE920" s="15"/>
      <c r="AF920" s="15"/>
      <c r="AG920" s="15"/>
      <c r="AH920" s="15"/>
      <c r="AI920" s="14" t="s">
        <v>96</v>
      </c>
      <c r="AJ920" s="16"/>
      <c r="AK920" s="17">
        <v>0.5</v>
      </c>
      <c r="AL920" s="17">
        <v>0</v>
      </c>
      <c r="AM920" s="17">
        <v>0</v>
      </c>
      <c r="AN920" s="17">
        <v>0</v>
      </c>
      <c r="AO920" s="17">
        <v>0.2</v>
      </c>
      <c r="AP920" s="17">
        <v>0.15</v>
      </c>
      <c r="AQ920" s="17">
        <v>0.15</v>
      </c>
      <c r="AR920" s="17">
        <v>0</v>
      </c>
      <c r="AS920" s="17">
        <v>0</v>
      </c>
      <c r="AT920" s="17">
        <v>0</v>
      </c>
      <c r="AU920" s="16">
        <v>0</v>
      </c>
      <c r="AV920" s="16">
        <v>0</v>
      </c>
      <c r="AW920" s="16">
        <v>100</v>
      </c>
      <c r="AX920" s="16">
        <v>0</v>
      </c>
      <c r="AY920" s="16">
        <v>0</v>
      </c>
      <c r="AZ920" s="16">
        <v>0</v>
      </c>
      <c r="BA920" s="16">
        <v>0</v>
      </c>
      <c r="BB920" s="16">
        <v>100</v>
      </c>
      <c r="BC920" s="16">
        <v>0</v>
      </c>
      <c r="BD920" s="16">
        <v>0</v>
      </c>
      <c r="BE920" s="16">
        <v>100</v>
      </c>
      <c r="BF920" s="16">
        <v>100</v>
      </c>
      <c r="BG920" s="16">
        <v>100</v>
      </c>
      <c r="BH920" s="16">
        <v>100</v>
      </c>
      <c r="BI920" s="16">
        <v>100</v>
      </c>
      <c r="BJ920" s="16">
        <v>0</v>
      </c>
      <c r="BK920" s="16">
        <v>0</v>
      </c>
      <c r="BL920" s="16">
        <v>100</v>
      </c>
      <c r="BM920" s="16">
        <v>50</v>
      </c>
      <c r="BN920" s="16">
        <v>3</v>
      </c>
      <c r="BO920" s="16" t="s">
        <v>97</v>
      </c>
      <c r="BP920" s="16" t="s">
        <v>96</v>
      </c>
      <c r="BQ920" s="16">
        <v>2</v>
      </c>
      <c r="BR920" s="14" t="s">
        <v>97</v>
      </c>
      <c r="BS920" s="14" t="s">
        <v>97</v>
      </c>
      <c r="BT920" s="14" t="s">
        <v>97</v>
      </c>
      <c r="BU920" s="14" t="s">
        <v>97</v>
      </c>
      <c r="BV920" s="14" t="s">
        <v>96</v>
      </c>
      <c r="BW920" s="16">
        <v>6</v>
      </c>
      <c r="BX920" s="16">
        <v>6</v>
      </c>
      <c r="BY920" s="16">
        <v>6</v>
      </c>
      <c r="BZ920" s="16">
        <v>30</v>
      </c>
      <c r="CA920" s="16">
        <v>23</v>
      </c>
      <c r="CB920" s="14" t="s">
        <v>96</v>
      </c>
      <c r="CC920" s="14" t="s">
        <v>96</v>
      </c>
      <c r="CD920" s="14" t="s">
        <v>96</v>
      </c>
      <c r="CE920" s="14" t="s">
        <v>96</v>
      </c>
      <c r="CF920" s="14" t="s">
        <v>96</v>
      </c>
      <c r="CG920" s="14" t="s">
        <v>96</v>
      </c>
      <c r="CH920" s="14" t="s">
        <v>96</v>
      </c>
      <c r="CI920" s="15" t="s">
        <v>97</v>
      </c>
      <c r="CJ920" s="16">
        <v>23</v>
      </c>
      <c r="CK920" s="16">
        <v>23</v>
      </c>
      <c r="CL920" s="16">
        <v>23</v>
      </c>
      <c r="CM920" s="16">
        <v>0</v>
      </c>
      <c r="CN920" s="16">
        <v>23</v>
      </c>
      <c r="CO920" s="16">
        <v>6</v>
      </c>
      <c r="ON920" s="37"/>
    </row>
    <row r="921" spans="1:404" x14ac:dyDescent="0.3">
      <c r="A921" s="13" t="s">
        <v>1003</v>
      </c>
      <c r="B921" s="13" t="s">
        <v>1277</v>
      </c>
      <c r="C921" s="13" t="s">
        <v>1284</v>
      </c>
      <c r="D921" s="13" t="s">
        <v>1285</v>
      </c>
      <c r="E921" s="14" t="s">
        <v>104</v>
      </c>
      <c r="F921" s="16">
        <v>71</v>
      </c>
      <c r="G921" s="5">
        <v>8</v>
      </c>
      <c r="H921" s="16">
        <v>0</v>
      </c>
      <c r="I921" s="16">
        <v>0</v>
      </c>
      <c r="J921" s="16">
        <v>0</v>
      </c>
      <c r="K921" s="16">
        <v>0</v>
      </c>
      <c r="L921" s="16">
        <v>0</v>
      </c>
      <c r="M921" s="16">
        <v>3</v>
      </c>
      <c r="N921" s="16">
        <v>0</v>
      </c>
      <c r="O921" s="16">
        <v>0</v>
      </c>
      <c r="P921" s="16">
        <v>5</v>
      </c>
      <c r="Q921" s="16">
        <v>0</v>
      </c>
      <c r="R921" s="16">
        <v>0</v>
      </c>
      <c r="S921" s="16">
        <v>0</v>
      </c>
      <c r="T921" s="16">
        <v>0</v>
      </c>
      <c r="U921" s="16">
        <v>36</v>
      </c>
      <c r="V921" s="16">
        <v>0</v>
      </c>
      <c r="W921" s="16">
        <v>0</v>
      </c>
      <c r="X921" s="16">
        <v>35</v>
      </c>
      <c r="Y921" s="16">
        <v>0</v>
      </c>
      <c r="Z921" s="16">
        <v>0</v>
      </c>
      <c r="AA921" s="14" t="s">
        <v>97</v>
      </c>
      <c r="AB921" s="14" t="s">
        <v>97</v>
      </c>
      <c r="AC921" s="15"/>
      <c r="AD921" s="15"/>
      <c r="AE921" s="19" t="s">
        <v>96</v>
      </c>
      <c r="AF921" s="15"/>
      <c r="AG921" s="15"/>
      <c r="AH921" s="15"/>
      <c r="AI921" s="15"/>
      <c r="AJ921" s="16">
        <v>2000</v>
      </c>
      <c r="AK921" s="17">
        <v>0</v>
      </c>
      <c r="AL921" s="17">
        <v>0.25</v>
      </c>
      <c r="AM921" s="17">
        <v>0</v>
      </c>
      <c r="AN921" s="17">
        <v>0</v>
      </c>
      <c r="AO921" s="17">
        <v>0</v>
      </c>
      <c r="AP921" s="17">
        <v>0.75</v>
      </c>
      <c r="AQ921" s="17">
        <v>0</v>
      </c>
      <c r="AR921" s="17">
        <v>0</v>
      </c>
      <c r="AS921" s="17">
        <v>0</v>
      </c>
      <c r="AT921" s="17">
        <v>0</v>
      </c>
      <c r="AU921" s="16">
        <v>0</v>
      </c>
      <c r="AV921" s="16">
        <v>0</v>
      </c>
      <c r="AW921" s="16">
        <v>100</v>
      </c>
      <c r="AX921" s="16">
        <v>0</v>
      </c>
      <c r="AY921" s="16">
        <v>0</v>
      </c>
      <c r="AZ921" s="16">
        <v>0</v>
      </c>
      <c r="BA921" s="16">
        <v>0</v>
      </c>
      <c r="BB921" s="16">
        <v>0</v>
      </c>
      <c r="BC921" s="16">
        <v>0</v>
      </c>
      <c r="BD921" s="16">
        <v>100</v>
      </c>
      <c r="BE921" s="16">
        <v>100</v>
      </c>
      <c r="BF921" s="16">
        <v>100</v>
      </c>
      <c r="BG921" s="16">
        <v>0</v>
      </c>
      <c r="BH921" s="16">
        <v>0</v>
      </c>
      <c r="BI921" s="16">
        <v>0</v>
      </c>
      <c r="BJ921" s="16">
        <v>0</v>
      </c>
      <c r="BK921" s="16">
        <v>0</v>
      </c>
      <c r="BL921" s="16">
        <v>100</v>
      </c>
      <c r="BM921" s="16">
        <v>100</v>
      </c>
      <c r="BN921" s="16">
        <v>2</v>
      </c>
      <c r="BO921" s="16" t="s">
        <v>96</v>
      </c>
      <c r="BP921" s="16" t="s">
        <v>96</v>
      </c>
      <c r="BQ921" s="16">
        <v>2</v>
      </c>
      <c r="BR921" s="14" t="s">
        <v>96</v>
      </c>
      <c r="BS921" s="14" t="s">
        <v>97</v>
      </c>
      <c r="BT921" s="14" t="s">
        <v>97</v>
      </c>
      <c r="BU921" s="14" t="s">
        <v>97</v>
      </c>
      <c r="BV921" s="14" t="s">
        <v>96</v>
      </c>
      <c r="BW921" s="16">
        <v>2</v>
      </c>
      <c r="BX921" s="16">
        <v>2</v>
      </c>
      <c r="BY921" s="16">
        <v>10</v>
      </c>
      <c r="BZ921" s="16">
        <v>22</v>
      </c>
      <c r="CA921" s="16">
        <v>10</v>
      </c>
      <c r="CB921" s="14" t="s">
        <v>96</v>
      </c>
      <c r="CC921" s="14" t="s">
        <v>96</v>
      </c>
      <c r="CD921" s="14" t="s">
        <v>97</v>
      </c>
      <c r="CE921" s="14" t="s">
        <v>98</v>
      </c>
      <c r="CF921" s="14" t="s">
        <v>96</v>
      </c>
      <c r="CG921" s="14" t="s">
        <v>96</v>
      </c>
      <c r="CH921" s="14" t="s">
        <v>97</v>
      </c>
      <c r="CI921" s="14" t="s">
        <v>97</v>
      </c>
      <c r="CJ921" s="16">
        <v>10</v>
      </c>
      <c r="CK921" s="16">
        <v>10</v>
      </c>
      <c r="CL921" s="16">
        <v>10</v>
      </c>
      <c r="CM921" s="16">
        <v>0</v>
      </c>
      <c r="CN921" s="16">
        <v>32</v>
      </c>
      <c r="CO921" s="16">
        <v>2</v>
      </c>
      <c r="ON921" s="37"/>
    </row>
    <row r="922" spans="1:404" x14ac:dyDescent="0.3">
      <c r="A922" s="13" t="s">
        <v>1003</v>
      </c>
      <c r="B922" s="13" t="s">
        <v>1277</v>
      </c>
      <c r="C922" s="13" t="s">
        <v>1277</v>
      </c>
      <c r="D922" s="13" t="s">
        <v>1286</v>
      </c>
      <c r="E922" s="14" t="s">
        <v>102</v>
      </c>
      <c r="F922" s="16">
        <v>65</v>
      </c>
      <c r="G922" s="5">
        <v>12</v>
      </c>
      <c r="H922" s="16">
        <v>1</v>
      </c>
      <c r="I922" s="16">
        <v>12</v>
      </c>
      <c r="J922" s="16">
        <v>0</v>
      </c>
      <c r="K922" s="16">
        <v>0</v>
      </c>
      <c r="L922" s="16">
        <v>0</v>
      </c>
      <c r="M922" s="16">
        <v>0</v>
      </c>
      <c r="N922" s="16">
        <v>0</v>
      </c>
      <c r="O922" s="16">
        <v>0</v>
      </c>
      <c r="P922" s="16">
        <v>0</v>
      </c>
      <c r="Q922" s="16">
        <v>65</v>
      </c>
      <c r="R922" s="16">
        <v>0</v>
      </c>
      <c r="S922" s="16">
        <v>0</v>
      </c>
      <c r="T922" s="16">
        <v>0</v>
      </c>
      <c r="U922" s="16">
        <v>0</v>
      </c>
      <c r="V922" s="16">
        <v>0</v>
      </c>
      <c r="W922" s="16">
        <v>0</v>
      </c>
      <c r="X922" s="16">
        <v>0</v>
      </c>
      <c r="Y922" s="16">
        <v>5</v>
      </c>
      <c r="Z922" s="16">
        <v>25</v>
      </c>
      <c r="AA922" s="14" t="s">
        <v>96</v>
      </c>
      <c r="AB922" s="14" t="s">
        <v>96</v>
      </c>
      <c r="AC922" s="15"/>
      <c r="AD922" s="15"/>
      <c r="AE922" s="15"/>
      <c r="AF922" s="15"/>
      <c r="AG922" s="15"/>
      <c r="AH922" s="15"/>
      <c r="AI922" s="14" t="s">
        <v>96</v>
      </c>
      <c r="AJ922" s="16"/>
      <c r="AK922" s="17">
        <v>0</v>
      </c>
      <c r="AL922" s="17">
        <v>0.9</v>
      </c>
      <c r="AM922" s="17">
        <v>0.1</v>
      </c>
      <c r="AN922" s="17">
        <v>0</v>
      </c>
      <c r="AO922" s="17">
        <v>0</v>
      </c>
      <c r="AP922" s="17">
        <v>0</v>
      </c>
      <c r="AQ922" s="17">
        <v>0</v>
      </c>
      <c r="AR922" s="17">
        <v>0</v>
      </c>
      <c r="AS922" s="17">
        <v>0</v>
      </c>
      <c r="AT922" s="17">
        <v>0</v>
      </c>
      <c r="AU922" s="16">
        <v>100</v>
      </c>
      <c r="AV922" s="16">
        <v>100</v>
      </c>
      <c r="AW922" s="16">
        <v>0</v>
      </c>
      <c r="AX922" s="16">
        <v>0</v>
      </c>
      <c r="AY922" s="16">
        <v>0</v>
      </c>
      <c r="AZ922" s="16">
        <v>100</v>
      </c>
      <c r="BA922" s="24">
        <v>100</v>
      </c>
      <c r="BB922" s="16">
        <v>0</v>
      </c>
      <c r="BC922" s="16">
        <v>0</v>
      </c>
      <c r="BD922" s="16">
        <v>0</v>
      </c>
      <c r="BE922" s="16">
        <v>100</v>
      </c>
      <c r="BF922" s="16">
        <v>100</v>
      </c>
      <c r="BG922" s="16">
        <v>100</v>
      </c>
      <c r="BH922" s="16">
        <v>100</v>
      </c>
      <c r="BI922" s="16">
        <v>100</v>
      </c>
      <c r="BJ922" s="16">
        <v>0</v>
      </c>
      <c r="BK922" s="16">
        <v>0</v>
      </c>
      <c r="BL922" s="16">
        <v>100</v>
      </c>
      <c r="BM922" s="16">
        <v>100</v>
      </c>
      <c r="BN922" s="16">
        <v>4</v>
      </c>
      <c r="BO922" s="16" t="s">
        <v>97</v>
      </c>
      <c r="BP922" s="16" t="s">
        <v>96</v>
      </c>
      <c r="BQ922" s="16">
        <v>1</v>
      </c>
      <c r="BR922" s="14" t="s">
        <v>97</v>
      </c>
      <c r="BS922" s="14" t="s">
        <v>97</v>
      </c>
      <c r="BT922" s="14" t="s">
        <v>97</v>
      </c>
      <c r="BU922" s="14" t="s">
        <v>97</v>
      </c>
      <c r="BV922" s="14" t="s">
        <v>97</v>
      </c>
      <c r="BW922" s="16">
        <v>1</v>
      </c>
      <c r="BX922" s="16">
        <v>1</v>
      </c>
      <c r="BY922" s="16">
        <v>1</v>
      </c>
      <c r="BZ922" s="16">
        <v>15</v>
      </c>
      <c r="CA922" s="16">
        <v>1</v>
      </c>
      <c r="CB922" s="14" t="s">
        <v>98</v>
      </c>
      <c r="CC922" s="14" t="s">
        <v>98</v>
      </c>
      <c r="CD922" s="14" t="s">
        <v>98</v>
      </c>
      <c r="CE922" s="14" t="s">
        <v>96</v>
      </c>
      <c r="CF922" s="14" t="s">
        <v>98</v>
      </c>
      <c r="CG922" s="14" t="s">
        <v>96</v>
      </c>
      <c r="CH922" s="14" t="s">
        <v>97</v>
      </c>
      <c r="CI922" s="14" t="s">
        <v>97</v>
      </c>
      <c r="CJ922" s="16">
        <v>0</v>
      </c>
      <c r="CK922" s="16">
        <v>0</v>
      </c>
      <c r="CL922" s="16">
        <v>0</v>
      </c>
      <c r="CM922" s="16">
        <v>0</v>
      </c>
      <c r="CN922" s="16">
        <v>34</v>
      </c>
      <c r="CO922" s="16">
        <v>0</v>
      </c>
    </row>
    <row r="923" spans="1:404" x14ac:dyDescent="0.3">
      <c r="A923" s="13" t="s">
        <v>1003</v>
      </c>
      <c r="B923" s="13" t="s">
        <v>1277</v>
      </c>
      <c r="C923" s="13" t="s">
        <v>1277</v>
      </c>
      <c r="D923" s="13" t="s">
        <v>1287</v>
      </c>
      <c r="E923" s="14" t="s">
        <v>95</v>
      </c>
      <c r="F923" s="16">
        <v>420</v>
      </c>
      <c r="G923" s="5">
        <v>64</v>
      </c>
      <c r="H923" s="16">
        <v>3</v>
      </c>
      <c r="I923" s="16">
        <v>64</v>
      </c>
      <c r="J923" s="16">
        <v>0</v>
      </c>
      <c r="K923" s="16">
        <v>0</v>
      </c>
      <c r="L923" s="16">
        <v>0</v>
      </c>
      <c r="M923" s="16">
        <v>0</v>
      </c>
      <c r="N923" s="16">
        <v>0</v>
      </c>
      <c r="O923" s="16">
        <v>0</v>
      </c>
      <c r="P923" s="16">
        <v>0</v>
      </c>
      <c r="Q923" s="16">
        <v>420</v>
      </c>
      <c r="R923" s="16">
        <v>0</v>
      </c>
      <c r="S923" s="16">
        <v>0</v>
      </c>
      <c r="T923" s="16">
        <v>0</v>
      </c>
      <c r="U923" s="16">
        <v>0</v>
      </c>
      <c r="V923" s="16">
        <v>0</v>
      </c>
      <c r="W923" s="16">
        <v>0</v>
      </c>
      <c r="X923" s="16">
        <v>0</v>
      </c>
      <c r="Y923" s="16">
        <v>64</v>
      </c>
      <c r="Z923" s="16">
        <v>420</v>
      </c>
      <c r="AA923" s="14" t="s">
        <v>96</v>
      </c>
      <c r="AB923" s="14" t="s">
        <v>96</v>
      </c>
      <c r="AC923" s="15"/>
      <c r="AD923" s="15"/>
      <c r="AE923" s="15"/>
      <c r="AF923" s="15"/>
      <c r="AG923" s="15"/>
      <c r="AH923" s="15"/>
      <c r="AI923" s="14" t="s">
        <v>96</v>
      </c>
      <c r="AJ923" s="16"/>
      <c r="AK923" s="17">
        <v>0</v>
      </c>
      <c r="AL923" s="17">
        <v>0.3</v>
      </c>
      <c r="AM923" s="17">
        <v>0</v>
      </c>
      <c r="AN923" s="17">
        <v>0</v>
      </c>
      <c r="AO923" s="17">
        <v>0</v>
      </c>
      <c r="AP923" s="17">
        <v>0.7</v>
      </c>
      <c r="AQ923" s="17">
        <v>0</v>
      </c>
      <c r="AR923" s="17">
        <v>0</v>
      </c>
      <c r="AS923" s="17">
        <v>0</v>
      </c>
      <c r="AT923" s="17">
        <v>0</v>
      </c>
      <c r="AU923" s="16">
        <v>100</v>
      </c>
      <c r="AV923" s="16">
        <v>100</v>
      </c>
      <c r="AW923" s="16">
        <v>0</v>
      </c>
      <c r="AX923" s="16">
        <v>0</v>
      </c>
      <c r="AY923" s="16">
        <v>0</v>
      </c>
      <c r="AZ923" s="16">
        <v>100</v>
      </c>
      <c r="BA923" s="24">
        <v>100</v>
      </c>
      <c r="BB923" s="16">
        <v>0</v>
      </c>
      <c r="BC923" s="16">
        <v>0</v>
      </c>
      <c r="BD923" s="16">
        <v>0</v>
      </c>
      <c r="BE923" s="16">
        <v>100</v>
      </c>
      <c r="BF923" s="16">
        <v>100</v>
      </c>
      <c r="BG923" s="16">
        <v>100</v>
      </c>
      <c r="BH923" s="16">
        <v>10</v>
      </c>
      <c r="BI923" s="16">
        <v>10</v>
      </c>
      <c r="BJ923" s="16">
        <v>0</v>
      </c>
      <c r="BK923" s="16">
        <v>10</v>
      </c>
      <c r="BL923" s="16">
        <v>90</v>
      </c>
      <c r="BM923" s="16">
        <v>0</v>
      </c>
      <c r="BN923" s="5" t="s">
        <v>98</v>
      </c>
      <c r="BO923" s="16" t="s">
        <v>97</v>
      </c>
      <c r="BP923" s="16" t="s">
        <v>96</v>
      </c>
      <c r="BQ923" s="16">
        <v>4</v>
      </c>
      <c r="BR923" s="14" t="s">
        <v>96</v>
      </c>
      <c r="BS923" s="14" t="s">
        <v>97</v>
      </c>
      <c r="BT923" s="14" t="s">
        <v>97</v>
      </c>
      <c r="BU923" s="14" t="s">
        <v>97</v>
      </c>
      <c r="BV923" s="14" t="s">
        <v>97</v>
      </c>
      <c r="BW923" s="16">
        <v>1</v>
      </c>
      <c r="BX923" s="16">
        <v>1</v>
      </c>
      <c r="BY923" s="16">
        <v>1</v>
      </c>
      <c r="BZ923" s="16">
        <v>15</v>
      </c>
      <c r="CA923" s="16">
        <v>1</v>
      </c>
      <c r="CB923" s="14" t="s">
        <v>98</v>
      </c>
      <c r="CC923" s="14" t="s">
        <v>98</v>
      </c>
      <c r="CD923" s="14" t="s">
        <v>98</v>
      </c>
      <c r="CE923" s="14" t="s">
        <v>96</v>
      </c>
      <c r="CF923" s="14" t="s">
        <v>98</v>
      </c>
      <c r="CG923" s="14" t="s">
        <v>96</v>
      </c>
      <c r="CH923" s="14" t="s">
        <v>97</v>
      </c>
      <c r="CI923" s="14" t="s">
        <v>97</v>
      </c>
      <c r="CJ923" s="16">
        <v>0</v>
      </c>
      <c r="CK923" s="16">
        <v>0</v>
      </c>
      <c r="CL923" s="16">
        <v>0</v>
      </c>
      <c r="CM923" s="16">
        <v>0</v>
      </c>
      <c r="CN923" s="16">
        <v>34</v>
      </c>
      <c r="CO923" s="16">
        <v>0</v>
      </c>
    </row>
    <row r="924" spans="1:404" x14ac:dyDescent="0.3">
      <c r="A924" s="13" t="s">
        <v>1003</v>
      </c>
      <c r="B924" s="13" t="s">
        <v>1277</v>
      </c>
      <c r="C924" s="13" t="s">
        <v>1277</v>
      </c>
      <c r="D924" s="13" t="s">
        <v>1288</v>
      </c>
      <c r="E924" s="14" t="s">
        <v>95</v>
      </c>
      <c r="F924" s="24">
        <v>281</v>
      </c>
      <c r="G924" s="5">
        <v>37</v>
      </c>
      <c r="H924" s="16">
        <v>3</v>
      </c>
      <c r="I924" s="16">
        <v>36</v>
      </c>
      <c r="J924" s="16">
        <v>0</v>
      </c>
      <c r="K924" s="16">
        <v>0</v>
      </c>
      <c r="L924" s="16">
        <v>0</v>
      </c>
      <c r="M924" s="16">
        <v>0</v>
      </c>
      <c r="N924" s="16">
        <v>1</v>
      </c>
      <c r="O924" s="16">
        <v>0</v>
      </c>
      <c r="P924" s="16">
        <v>0</v>
      </c>
      <c r="Q924" s="16">
        <v>280</v>
      </c>
      <c r="R924" s="16">
        <v>0</v>
      </c>
      <c r="S924" s="16">
        <v>0</v>
      </c>
      <c r="T924" s="16">
        <v>0</v>
      </c>
      <c r="U924" s="16">
        <v>0</v>
      </c>
      <c r="V924" s="16">
        <v>1</v>
      </c>
      <c r="W924" s="16">
        <v>0</v>
      </c>
      <c r="X924" s="16">
        <v>0</v>
      </c>
      <c r="Y924" s="16">
        <v>0</v>
      </c>
      <c r="Z924" s="16">
        <v>0</v>
      </c>
      <c r="AA924" s="14" t="s">
        <v>96</v>
      </c>
      <c r="AB924" s="14" t="s">
        <v>96</v>
      </c>
      <c r="AC924" s="15"/>
      <c r="AD924" s="15"/>
      <c r="AE924" s="15"/>
      <c r="AF924" s="15"/>
      <c r="AG924" s="15"/>
      <c r="AH924" s="15"/>
      <c r="AI924" s="14" t="s">
        <v>96</v>
      </c>
      <c r="AJ924" s="16"/>
      <c r="AK924" s="17">
        <v>0.25</v>
      </c>
      <c r="AL924" s="17">
        <v>0.75</v>
      </c>
      <c r="AM924" s="17">
        <v>0</v>
      </c>
      <c r="AN924" s="17">
        <v>0</v>
      </c>
      <c r="AO924" s="17">
        <v>0</v>
      </c>
      <c r="AP924" s="17">
        <v>0</v>
      </c>
      <c r="AQ924" s="17">
        <v>0</v>
      </c>
      <c r="AR924" s="17">
        <v>0</v>
      </c>
      <c r="AS924" s="17">
        <v>0</v>
      </c>
      <c r="AT924" s="17">
        <v>0</v>
      </c>
      <c r="AU924" s="16">
        <v>100</v>
      </c>
      <c r="AV924" s="16">
        <v>100</v>
      </c>
      <c r="AW924" s="16">
        <v>0</v>
      </c>
      <c r="AX924" s="16">
        <v>0</v>
      </c>
      <c r="AY924" s="16">
        <v>0</v>
      </c>
      <c r="AZ924" s="16">
        <v>100</v>
      </c>
      <c r="BA924" s="24">
        <v>100</v>
      </c>
      <c r="BB924" s="16">
        <v>0</v>
      </c>
      <c r="BC924" s="16">
        <v>0</v>
      </c>
      <c r="BD924" s="16">
        <v>0</v>
      </c>
      <c r="BE924" s="16">
        <v>100</v>
      </c>
      <c r="BF924" s="16">
        <v>100</v>
      </c>
      <c r="BG924" s="16">
        <v>100</v>
      </c>
      <c r="BH924" s="16">
        <v>0</v>
      </c>
      <c r="BI924" s="16">
        <v>0</v>
      </c>
      <c r="BJ924" s="16">
        <v>0</v>
      </c>
      <c r="BK924" s="16">
        <v>0</v>
      </c>
      <c r="BL924" s="16">
        <v>100</v>
      </c>
      <c r="BM924" s="16">
        <v>0</v>
      </c>
      <c r="BN924" s="5" t="s">
        <v>98</v>
      </c>
      <c r="BO924" s="16" t="s">
        <v>97</v>
      </c>
      <c r="BP924" s="16" t="s">
        <v>96</v>
      </c>
      <c r="BQ924" s="16">
        <v>4</v>
      </c>
      <c r="BR924" s="14" t="s">
        <v>96</v>
      </c>
      <c r="BS924" s="14" t="s">
        <v>97</v>
      </c>
      <c r="BT924" s="14" t="s">
        <v>97</v>
      </c>
      <c r="BU924" s="14" t="s">
        <v>97</v>
      </c>
      <c r="BV924" s="14" t="s">
        <v>97</v>
      </c>
      <c r="BW924" s="16">
        <v>1</v>
      </c>
      <c r="BX924" s="16">
        <v>1</v>
      </c>
      <c r="BY924" s="16">
        <v>1</v>
      </c>
      <c r="BZ924" s="16">
        <v>15</v>
      </c>
      <c r="CA924" s="16">
        <v>1</v>
      </c>
      <c r="CB924" s="14" t="s">
        <v>98</v>
      </c>
      <c r="CC924" s="14" t="s">
        <v>98</v>
      </c>
      <c r="CD924" s="14" t="s">
        <v>98</v>
      </c>
      <c r="CE924" s="14" t="s">
        <v>96</v>
      </c>
      <c r="CF924" s="14" t="s">
        <v>98</v>
      </c>
      <c r="CG924" s="14" t="s">
        <v>96</v>
      </c>
      <c r="CH924" s="14" t="s">
        <v>97</v>
      </c>
      <c r="CI924" s="14" t="s">
        <v>97</v>
      </c>
      <c r="CJ924" s="16">
        <v>0</v>
      </c>
      <c r="CK924" s="16">
        <v>0</v>
      </c>
      <c r="CL924" s="16">
        <v>0</v>
      </c>
      <c r="CM924" s="16">
        <v>0</v>
      </c>
      <c r="CN924" s="16">
        <v>34</v>
      </c>
      <c r="CO924" s="16">
        <v>0</v>
      </c>
    </row>
    <row r="925" spans="1:404" x14ac:dyDescent="0.3">
      <c r="A925" s="13" t="s">
        <v>1003</v>
      </c>
      <c r="B925" s="13" t="s">
        <v>1277</v>
      </c>
      <c r="C925" s="13" t="s">
        <v>1277</v>
      </c>
      <c r="D925" s="13" t="s">
        <v>1289</v>
      </c>
      <c r="E925" s="14" t="s">
        <v>95</v>
      </c>
      <c r="F925" s="24">
        <v>432</v>
      </c>
      <c r="G925" s="5">
        <v>86</v>
      </c>
      <c r="H925" s="16">
        <v>1</v>
      </c>
      <c r="I925" s="16">
        <v>2</v>
      </c>
      <c r="J925" s="16">
        <v>4</v>
      </c>
      <c r="K925" s="16">
        <v>0</v>
      </c>
      <c r="L925" s="16">
        <v>0</v>
      </c>
      <c r="M925" s="16">
        <v>0</v>
      </c>
      <c r="N925" s="16">
        <v>80</v>
      </c>
      <c r="O925" s="16">
        <v>0</v>
      </c>
      <c r="P925" s="16">
        <v>0</v>
      </c>
      <c r="Q925" s="16">
        <v>14</v>
      </c>
      <c r="R925" s="16">
        <v>23</v>
      </c>
      <c r="S925" s="16">
        <v>0</v>
      </c>
      <c r="T925" s="16">
        <v>0</v>
      </c>
      <c r="U925" s="16">
        <v>0</v>
      </c>
      <c r="V925" s="16">
        <v>395</v>
      </c>
      <c r="W925" s="16">
        <v>0</v>
      </c>
      <c r="X925" s="16">
        <v>0</v>
      </c>
      <c r="Y925" s="16">
        <v>2</v>
      </c>
      <c r="Z925" s="16">
        <v>14</v>
      </c>
      <c r="AA925" s="14" t="s">
        <v>96</v>
      </c>
      <c r="AB925" s="14" t="s">
        <v>96</v>
      </c>
      <c r="AC925" s="15"/>
      <c r="AD925" s="15"/>
      <c r="AE925" s="15"/>
      <c r="AF925" s="15"/>
      <c r="AG925" s="15"/>
      <c r="AH925" s="15"/>
      <c r="AI925" s="14" t="s">
        <v>96</v>
      </c>
      <c r="AJ925" s="16"/>
      <c r="AK925" s="17">
        <v>0.01</v>
      </c>
      <c r="AL925" s="17">
        <v>0.05</v>
      </c>
      <c r="AM925" s="17">
        <v>0.7</v>
      </c>
      <c r="AN925" s="17">
        <v>0</v>
      </c>
      <c r="AO925" s="17">
        <v>0</v>
      </c>
      <c r="AP925" s="17">
        <v>0</v>
      </c>
      <c r="AQ925" s="17">
        <v>0.15</v>
      </c>
      <c r="AR925" s="17">
        <v>0</v>
      </c>
      <c r="AS925" s="17">
        <v>0</v>
      </c>
      <c r="AT925" s="17">
        <v>0.09</v>
      </c>
      <c r="AU925" s="16">
        <v>100</v>
      </c>
      <c r="AV925" s="16">
        <v>70</v>
      </c>
      <c r="AW925" s="16">
        <v>0</v>
      </c>
      <c r="AX925" s="16">
        <v>0</v>
      </c>
      <c r="AY925" s="24">
        <v>30</v>
      </c>
      <c r="AZ925" s="16">
        <v>0</v>
      </c>
      <c r="BA925" s="16">
        <v>0</v>
      </c>
      <c r="BB925" s="16">
        <v>0</v>
      </c>
      <c r="BC925" s="16">
        <v>0</v>
      </c>
      <c r="BD925" s="16">
        <v>100</v>
      </c>
      <c r="BE925" s="16">
        <v>100</v>
      </c>
      <c r="BF925" s="16">
        <v>30</v>
      </c>
      <c r="BG925" s="16">
        <v>70</v>
      </c>
      <c r="BH925" s="16">
        <v>0</v>
      </c>
      <c r="BI925" s="16">
        <v>0</v>
      </c>
      <c r="BJ925" s="16">
        <v>0</v>
      </c>
      <c r="BK925" s="16">
        <v>0</v>
      </c>
      <c r="BL925" s="16">
        <v>100</v>
      </c>
      <c r="BM925" s="16">
        <v>0</v>
      </c>
      <c r="BN925" s="5" t="s">
        <v>98</v>
      </c>
      <c r="BO925" s="16" t="s">
        <v>97</v>
      </c>
      <c r="BP925" s="16" t="s">
        <v>96</v>
      </c>
      <c r="BQ925" s="16">
        <v>4</v>
      </c>
      <c r="BR925" s="14" t="s">
        <v>96</v>
      </c>
      <c r="BS925" s="14" t="s">
        <v>97</v>
      </c>
      <c r="BT925" s="14" t="s">
        <v>97</v>
      </c>
      <c r="BU925" s="14" t="s">
        <v>96</v>
      </c>
      <c r="BV925" s="14" t="s">
        <v>96</v>
      </c>
      <c r="BW925" s="16">
        <v>1</v>
      </c>
      <c r="BX925" s="16">
        <v>1</v>
      </c>
      <c r="BY925" s="16">
        <v>1</v>
      </c>
      <c r="BZ925" s="16">
        <v>15</v>
      </c>
      <c r="CA925" s="16">
        <v>1</v>
      </c>
      <c r="CB925" s="14" t="s">
        <v>98</v>
      </c>
      <c r="CC925" s="14" t="s">
        <v>98</v>
      </c>
      <c r="CD925" s="14" t="s">
        <v>98</v>
      </c>
      <c r="CE925" s="14" t="s">
        <v>96</v>
      </c>
      <c r="CF925" s="14" t="s">
        <v>98</v>
      </c>
      <c r="CG925" s="14" t="s">
        <v>96</v>
      </c>
      <c r="CH925" s="14" t="s">
        <v>97</v>
      </c>
      <c r="CI925" s="14" t="s">
        <v>97</v>
      </c>
      <c r="CJ925" s="16">
        <v>0</v>
      </c>
      <c r="CK925" s="16">
        <v>0</v>
      </c>
      <c r="CL925" s="16">
        <v>0</v>
      </c>
      <c r="CM925" s="16">
        <v>0</v>
      </c>
      <c r="CN925" s="16">
        <v>34</v>
      </c>
      <c r="CO925" s="16">
        <v>0</v>
      </c>
    </row>
    <row r="926" spans="1:404" x14ac:dyDescent="0.3">
      <c r="A926" s="13" t="s">
        <v>1003</v>
      </c>
      <c r="B926" s="13" t="s">
        <v>1277</v>
      </c>
      <c r="C926" s="13" t="s">
        <v>1290</v>
      </c>
      <c r="D926" s="13" t="s">
        <v>1291</v>
      </c>
      <c r="E926" s="14" t="s">
        <v>95</v>
      </c>
      <c r="F926" s="16">
        <v>72</v>
      </c>
      <c r="G926" s="5">
        <v>7</v>
      </c>
      <c r="H926" s="16">
        <v>0</v>
      </c>
      <c r="I926" s="16">
        <v>0</v>
      </c>
      <c r="J926" s="16">
        <v>7</v>
      </c>
      <c r="K926" s="16">
        <v>0</v>
      </c>
      <c r="L926" s="16">
        <v>0</v>
      </c>
      <c r="M926" s="16">
        <v>0</v>
      </c>
      <c r="N926" s="16">
        <v>0</v>
      </c>
      <c r="O926" s="16">
        <v>0</v>
      </c>
      <c r="P926" s="16">
        <v>0</v>
      </c>
      <c r="Q926" s="16">
        <v>0</v>
      </c>
      <c r="R926" s="16">
        <v>72</v>
      </c>
      <c r="S926" s="16">
        <v>0</v>
      </c>
      <c r="T926" s="16">
        <v>0</v>
      </c>
      <c r="U926" s="16">
        <v>0</v>
      </c>
      <c r="V926" s="16">
        <v>0</v>
      </c>
      <c r="W926" s="16">
        <v>0</v>
      </c>
      <c r="X926" s="16">
        <v>0</v>
      </c>
      <c r="Y926" s="16">
        <v>0</v>
      </c>
      <c r="Z926" s="16">
        <v>0</v>
      </c>
      <c r="AA926" s="14" t="s">
        <v>96</v>
      </c>
      <c r="AB926" s="14" t="s">
        <v>97</v>
      </c>
      <c r="AC926" s="15"/>
      <c r="AD926" s="15"/>
      <c r="AE926" s="15"/>
      <c r="AF926" s="15"/>
      <c r="AG926" s="15"/>
      <c r="AH926" s="15"/>
      <c r="AI926" s="14" t="s">
        <v>96</v>
      </c>
      <c r="AJ926" s="16"/>
      <c r="AK926" s="17">
        <v>1</v>
      </c>
      <c r="AL926" s="17">
        <v>0</v>
      </c>
      <c r="AM926" s="17">
        <v>0</v>
      </c>
      <c r="AN926" s="17">
        <v>0</v>
      </c>
      <c r="AO926" s="17">
        <v>0</v>
      </c>
      <c r="AP926" s="17">
        <v>0</v>
      </c>
      <c r="AQ926" s="17">
        <v>0</v>
      </c>
      <c r="AR926" s="17">
        <v>0</v>
      </c>
      <c r="AS926" s="17">
        <v>0</v>
      </c>
      <c r="AT926" s="17">
        <v>0</v>
      </c>
      <c r="AU926" s="16">
        <v>0</v>
      </c>
      <c r="AV926" s="16">
        <v>0</v>
      </c>
      <c r="AW926" s="16">
        <v>0</v>
      </c>
      <c r="AX926" s="16">
        <v>100</v>
      </c>
      <c r="AY926" s="16">
        <v>0</v>
      </c>
      <c r="AZ926" s="16">
        <v>0</v>
      </c>
      <c r="BA926" s="16">
        <v>0</v>
      </c>
      <c r="BB926" s="16">
        <v>0</v>
      </c>
      <c r="BC926" s="16">
        <v>0</v>
      </c>
      <c r="BD926" s="16">
        <v>100</v>
      </c>
      <c r="BE926" s="16">
        <v>100</v>
      </c>
      <c r="BF926" s="16">
        <v>100</v>
      </c>
      <c r="BG926" s="16">
        <v>100</v>
      </c>
      <c r="BH926" s="16">
        <v>0</v>
      </c>
      <c r="BI926" s="16">
        <v>0</v>
      </c>
      <c r="BJ926" s="16">
        <v>0</v>
      </c>
      <c r="BK926" s="16">
        <v>0</v>
      </c>
      <c r="BL926" s="16">
        <v>100</v>
      </c>
      <c r="BM926" s="16">
        <v>100</v>
      </c>
      <c r="BN926" s="16">
        <v>1</v>
      </c>
      <c r="BO926" s="16" t="s">
        <v>96</v>
      </c>
      <c r="BP926" s="16" t="s">
        <v>97</v>
      </c>
      <c r="BQ926" s="5" t="s">
        <v>98</v>
      </c>
      <c r="BR926" s="14" t="s">
        <v>97</v>
      </c>
      <c r="BS926" s="14" t="s">
        <v>97</v>
      </c>
      <c r="BT926" s="14" t="s">
        <v>97</v>
      </c>
      <c r="BU926" s="14" t="s">
        <v>96</v>
      </c>
      <c r="BV926" s="14" t="s">
        <v>96</v>
      </c>
      <c r="BW926" s="16">
        <v>0</v>
      </c>
      <c r="BX926" s="16">
        <v>15</v>
      </c>
      <c r="BY926" s="16">
        <v>15</v>
      </c>
      <c r="BZ926" s="16">
        <v>24</v>
      </c>
      <c r="CA926" s="16">
        <v>15</v>
      </c>
      <c r="CB926" s="14" t="s">
        <v>96</v>
      </c>
      <c r="CC926" s="14" t="s">
        <v>96</v>
      </c>
      <c r="CD926" s="14" t="s">
        <v>96</v>
      </c>
      <c r="CE926" s="14" t="s">
        <v>98</v>
      </c>
      <c r="CF926" s="14" t="s">
        <v>96</v>
      </c>
      <c r="CG926" s="14" t="s">
        <v>96</v>
      </c>
      <c r="CH926" s="14" t="s">
        <v>96</v>
      </c>
      <c r="CI926" s="15" t="s">
        <v>97</v>
      </c>
      <c r="CJ926" s="16">
        <v>12</v>
      </c>
      <c r="CK926" s="16">
        <v>12</v>
      </c>
      <c r="CL926" s="16">
        <v>12</v>
      </c>
      <c r="CM926" s="16">
        <v>0</v>
      </c>
      <c r="CN926" s="16">
        <v>36</v>
      </c>
      <c r="CO926" s="16">
        <v>0</v>
      </c>
      <c r="ON926" s="37"/>
    </row>
    <row r="927" spans="1:404" x14ac:dyDescent="0.3">
      <c r="A927" s="13" t="s">
        <v>1003</v>
      </c>
      <c r="B927" s="13" t="s">
        <v>1277</v>
      </c>
      <c r="C927" s="13" t="s">
        <v>1292</v>
      </c>
      <c r="D927" s="13" t="s">
        <v>1293</v>
      </c>
      <c r="E927" s="14" t="s">
        <v>104</v>
      </c>
      <c r="F927" s="16">
        <v>90</v>
      </c>
      <c r="G927" s="5">
        <v>20</v>
      </c>
      <c r="H927" s="16">
        <v>2</v>
      </c>
      <c r="I927" s="16">
        <v>20</v>
      </c>
      <c r="J927" s="16">
        <v>0</v>
      </c>
      <c r="K927" s="16">
        <v>0</v>
      </c>
      <c r="L927" s="16">
        <v>0</v>
      </c>
      <c r="M927" s="16">
        <v>0</v>
      </c>
      <c r="N927" s="16">
        <v>0</v>
      </c>
      <c r="O927" s="16">
        <v>0</v>
      </c>
      <c r="P927" s="16">
        <v>0</v>
      </c>
      <c r="Q927" s="16">
        <v>90</v>
      </c>
      <c r="R927" s="16">
        <v>0</v>
      </c>
      <c r="S927" s="16">
        <v>0</v>
      </c>
      <c r="T927" s="16">
        <v>0</v>
      </c>
      <c r="U927" s="16">
        <v>0</v>
      </c>
      <c r="V927" s="16">
        <v>0</v>
      </c>
      <c r="W927" s="16">
        <v>0</v>
      </c>
      <c r="X927" s="16">
        <v>0</v>
      </c>
      <c r="Y927" s="16">
        <v>20</v>
      </c>
      <c r="Z927" s="16">
        <v>90</v>
      </c>
      <c r="AA927" s="14" t="s">
        <v>96</v>
      </c>
      <c r="AB927" s="14" t="s">
        <v>97</v>
      </c>
      <c r="AC927" s="15"/>
      <c r="AD927" s="15"/>
      <c r="AE927" s="19" t="s">
        <v>96</v>
      </c>
      <c r="AF927" s="15"/>
      <c r="AG927" s="15"/>
      <c r="AH927" s="15"/>
      <c r="AI927" s="15"/>
      <c r="AJ927" s="16">
        <v>800</v>
      </c>
      <c r="AK927" s="17">
        <v>0</v>
      </c>
      <c r="AL927" s="17">
        <v>1</v>
      </c>
      <c r="AM927" s="17">
        <v>0</v>
      </c>
      <c r="AN927" s="17">
        <v>0</v>
      </c>
      <c r="AO927" s="17">
        <v>0</v>
      </c>
      <c r="AP927" s="17">
        <v>0</v>
      </c>
      <c r="AQ927" s="17">
        <v>0</v>
      </c>
      <c r="AR927" s="17">
        <v>0</v>
      </c>
      <c r="AS927" s="17">
        <v>0</v>
      </c>
      <c r="AT927" s="17">
        <v>0</v>
      </c>
      <c r="AU927" s="16">
        <v>0</v>
      </c>
      <c r="AV927" s="16">
        <v>0</v>
      </c>
      <c r="AW927" s="16">
        <v>100</v>
      </c>
      <c r="AX927" s="16">
        <v>0</v>
      </c>
      <c r="AY927" s="16">
        <v>0</v>
      </c>
      <c r="AZ927" s="16">
        <v>0</v>
      </c>
      <c r="BA927" s="16">
        <v>0</v>
      </c>
      <c r="BB927" s="16">
        <v>100</v>
      </c>
      <c r="BC927" s="16">
        <v>0</v>
      </c>
      <c r="BD927" s="16">
        <v>0</v>
      </c>
      <c r="BE927" s="16">
        <v>100</v>
      </c>
      <c r="BF927" s="16">
        <v>100</v>
      </c>
      <c r="BG927" s="16">
        <v>0</v>
      </c>
      <c r="BH927" s="16">
        <v>0</v>
      </c>
      <c r="BI927" s="16">
        <v>0</v>
      </c>
      <c r="BJ927" s="16">
        <v>0</v>
      </c>
      <c r="BK927" s="16">
        <v>0</v>
      </c>
      <c r="BL927" s="16">
        <v>100</v>
      </c>
      <c r="BM927" s="16">
        <v>100</v>
      </c>
      <c r="BN927" s="16">
        <v>1</v>
      </c>
      <c r="BO927" s="16" t="s">
        <v>96</v>
      </c>
      <c r="BP927" s="16" t="s">
        <v>97</v>
      </c>
      <c r="BQ927" s="5" t="s">
        <v>98</v>
      </c>
      <c r="BR927" s="14" t="s">
        <v>97</v>
      </c>
      <c r="BS927" s="14" t="s">
        <v>97</v>
      </c>
      <c r="BT927" s="14" t="s">
        <v>97</v>
      </c>
      <c r="BU927" s="14" t="s">
        <v>97</v>
      </c>
      <c r="BV927" s="14" t="s">
        <v>97</v>
      </c>
      <c r="BW927" s="16">
        <v>1</v>
      </c>
      <c r="BX927" s="16">
        <v>1</v>
      </c>
      <c r="BY927" s="16">
        <v>12</v>
      </c>
      <c r="BZ927" s="16">
        <v>24</v>
      </c>
      <c r="CA927" s="16">
        <v>12</v>
      </c>
      <c r="CB927" s="14" t="s">
        <v>96</v>
      </c>
      <c r="CC927" s="14" t="s">
        <v>96</v>
      </c>
      <c r="CD927" s="14" t="s">
        <v>96</v>
      </c>
      <c r="CE927" s="14" t="s">
        <v>96</v>
      </c>
      <c r="CF927" s="14" t="s">
        <v>96</v>
      </c>
      <c r="CG927" s="14" t="s">
        <v>96</v>
      </c>
      <c r="CH927" s="14" t="s">
        <v>97</v>
      </c>
      <c r="CI927" s="15" t="s">
        <v>97</v>
      </c>
      <c r="CJ927" s="16">
        <v>12</v>
      </c>
      <c r="CK927" s="16">
        <v>12</v>
      </c>
      <c r="CL927" s="16">
        <v>12</v>
      </c>
      <c r="CM927" s="16">
        <v>0</v>
      </c>
      <c r="CN927" s="16">
        <v>47</v>
      </c>
      <c r="CO927" s="16">
        <v>1</v>
      </c>
      <c r="ON927" s="37"/>
    </row>
    <row r="928" spans="1:404" x14ac:dyDescent="0.3">
      <c r="A928" s="13" t="s">
        <v>1003</v>
      </c>
      <c r="B928" s="13" t="s">
        <v>1277</v>
      </c>
      <c r="C928" s="13" t="s">
        <v>1292</v>
      </c>
      <c r="D928" s="13" t="s">
        <v>1167</v>
      </c>
      <c r="E928" s="14" t="s">
        <v>102</v>
      </c>
      <c r="F928" s="16">
        <v>52</v>
      </c>
      <c r="G928" s="5">
        <v>7</v>
      </c>
      <c r="H928" s="16">
        <v>0</v>
      </c>
      <c r="I928" s="16">
        <v>0</v>
      </c>
      <c r="J928" s="16">
        <v>7</v>
      </c>
      <c r="K928" s="16">
        <v>0</v>
      </c>
      <c r="L928" s="16">
        <v>0</v>
      </c>
      <c r="M928" s="16">
        <v>0</v>
      </c>
      <c r="N928" s="16">
        <v>0</v>
      </c>
      <c r="O928" s="16">
        <v>0</v>
      </c>
      <c r="P928" s="16">
        <v>0</v>
      </c>
      <c r="Q928" s="16">
        <v>0</v>
      </c>
      <c r="R928" s="16">
        <v>52</v>
      </c>
      <c r="S928" s="16">
        <v>0</v>
      </c>
      <c r="T928" s="16">
        <v>0</v>
      </c>
      <c r="U928" s="16">
        <v>0</v>
      </c>
      <c r="V928" s="16">
        <v>0</v>
      </c>
      <c r="W928" s="16">
        <v>0</v>
      </c>
      <c r="X928" s="16">
        <v>0</v>
      </c>
      <c r="Y928" s="16">
        <v>0</v>
      </c>
      <c r="Z928" s="14">
        <v>0</v>
      </c>
      <c r="AA928" s="14" t="s">
        <v>96</v>
      </c>
      <c r="AB928" s="14" t="s">
        <v>97</v>
      </c>
      <c r="AC928" s="15"/>
      <c r="AD928" s="15"/>
      <c r="AE928" s="15"/>
      <c r="AF928" s="15"/>
      <c r="AG928" s="15"/>
      <c r="AH928" s="15"/>
      <c r="AI928" s="14" t="s">
        <v>96</v>
      </c>
      <c r="AJ928" s="16"/>
      <c r="AK928" s="17">
        <v>0.6</v>
      </c>
      <c r="AL928" s="17">
        <v>0</v>
      </c>
      <c r="AM928" s="17">
        <v>0.4</v>
      </c>
      <c r="AN928" s="17">
        <v>0</v>
      </c>
      <c r="AO928" s="17">
        <v>0</v>
      </c>
      <c r="AP928" s="17">
        <v>0</v>
      </c>
      <c r="AQ928" s="17">
        <v>0</v>
      </c>
      <c r="AR928" s="17">
        <v>0</v>
      </c>
      <c r="AS928" s="17">
        <v>0</v>
      </c>
      <c r="AT928" s="17">
        <v>0</v>
      </c>
      <c r="AU928" s="16">
        <v>0</v>
      </c>
      <c r="AV928" s="16">
        <v>0</v>
      </c>
      <c r="AW928" s="16">
        <v>100</v>
      </c>
      <c r="AX928" s="16">
        <v>0</v>
      </c>
      <c r="AY928" s="16">
        <v>0</v>
      </c>
      <c r="AZ928" s="16">
        <v>0</v>
      </c>
      <c r="BA928" s="16">
        <v>0</v>
      </c>
      <c r="BB928" s="16">
        <v>100</v>
      </c>
      <c r="BC928" s="16">
        <v>0</v>
      </c>
      <c r="BD928" s="16">
        <v>0</v>
      </c>
      <c r="BE928" s="16">
        <v>100</v>
      </c>
      <c r="BF928" s="16">
        <v>100</v>
      </c>
      <c r="BG928" s="16">
        <v>100</v>
      </c>
      <c r="BH928" s="16">
        <v>0</v>
      </c>
      <c r="BI928" s="16">
        <v>0</v>
      </c>
      <c r="BJ928" s="16">
        <v>0</v>
      </c>
      <c r="BK928" s="16">
        <v>0</v>
      </c>
      <c r="BL928" s="16">
        <v>100</v>
      </c>
      <c r="BM928" s="16">
        <v>100</v>
      </c>
      <c r="BN928" s="16">
        <v>1</v>
      </c>
      <c r="BO928" s="16" t="s">
        <v>96</v>
      </c>
      <c r="BP928" s="16" t="s">
        <v>97</v>
      </c>
      <c r="BQ928" s="5" t="s">
        <v>98</v>
      </c>
      <c r="BR928" s="14" t="s">
        <v>97</v>
      </c>
      <c r="BS928" s="14" t="s">
        <v>97</v>
      </c>
      <c r="BT928" s="14" t="s">
        <v>97</v>
      </c>
      <c r="BU928" s="14" t="s">
        <v>97</v>
      </c>
      <c r="BV928" s="14" t="s">
        <v>97</v>
      </c>
      <c r="BW928" s="16">
        <v>0</v>
      </c>
      <c r="BX928" s="16">
        <v>0</v>
      </c>
      <c r="BY928" s="16">
        <v>12</v>
      </c>
      <c r="BZ928" s="16">
        <v>24</v>
      </c>
      <c r="CA928" s="16">
        <v>12</v>
      </c>
      <c r="CB928" s="14" t="s">
        <v>96</v>
      </c>
      <c r="CC928" s="14" t="s">
        <v>96</v>
      </c>
      <c r="CD928" s="14" t="s">
        <v>96</v>
      </c>
      <c r="CE928" s="14" t="s">
        <v>96</v>
      </c>
      <c r="CF928" s="14" t="s">
        <v>96</v>
      </c>
      <c r="CG928" s="14" t="s">
        <v>96</v>
      </c>
      <c r="CH928" s="14" t="s">
        <v>97</v>
      </c>
      <c r="CI928" s="15" t="s">
        <v>97</v>
      </c>
      <c r="CJ928" s="16">
        <v>12</v>
      </c>
      <c r="CK928" s="16">
        <v>12</v>
      </c>
      <c r="CL928" s="16">
        <v>12</v>
      </c>
      <c r="CM928" s="16">
        <v>0</v>
      </c>
      <c r="CN928" s="16">
        <v>47</v>
      </c>
      <c r="CO928" s="16">
        <v>0</v>
      </c>
      <c r="ON928" s="37"/>
    </row>
    <row r="929" spans="1:404" x14ac:dyDescent="0.3">
      <c r="A929" s="13" t="s">
        <v>1003</v>
      </c>
      <c r="B929" s="13" t="s">
        <v>1277</v>
      </c>
      <c r="C929" s="13" t="s">
        <v>1294</v>
      </c>
      <c r="D929" s="13" t="s">
        <v>110</v>
      </c>
      <c r="E929" s="14" t="s">
        <v>95</v>
      </c>
      <c r="F929" s="16">
        <v>36</v>
      </c>
      <c r="G929" s="5">
        <v>5</v>
      </c>
      <c r="H929" s="16">
        <v>1</v>
      </c>
      <c r="I929" s="16">
        <v>5</v>
      </c>
      <c r="J929" s="16">
        <v>0</v>
      </c>
      <c r="K929" s="16">
        <v>0</v>
      </c>
      <c r="L929" s="16">
        <v>0</v>
      </c>
      <c r="M929" s="16">
        <v>0</v>
      </c>
      <c r="N929" s="16">
        <v>0</v>
      </c>
      <c r="O929" s="16">
        <v>0</v>
      </c>
      <c r="P929" s="16">
        <v>0</v>
      </c>
      <c r="Q929" s="16">
        <v>36</v>
      </c>
      <c r="R929" s="16">
        <v>0</v>
      </c>
      <c r="S929" s="16">
        <v>0</v>
      </c>
      <c r="T929" s="16">
        <v>0</v>
      </c>
      <c r="U929" s="16">
        <v>0</v>
      </c>
      <c r="V929" s="16">
        <v>0</v>
      </c>
      <c r="W929" s="16">
        <v>0</v>
      </c>
      <c r="X929" s="16">
        <v>0</v>
      </c>
      <c r="Y929" s="16">
        <v>0</v>
      </c>
      <c r="Z929" s="14">
        <v>0</v>
      </c>
      <c r="AA929" s="14" t="s">
        <v>96</v>
      </c>
      <c r="AB929" s="14" t="s">
        <v>97</v>
      </c>
      <c r="AC929" s="15"/>
      <c r="AD929" s="15"/>
      <c r="AE929" s="15"/>
      <c r="AF929" s="15"/>
      <c r="AG929" s="15"/>
      <c r="AH929" s="15"/>
      <c r="AI929" s="14" t="s">
        <v>96</v>
      </c>
      <c r="AJ929" s="16"/>
      <c r="AK929" s="17">
        <v>0</v>
      </c>
      <c r="AL929" s="17">
        <v>0</v>
      </c>
      <c r="AM929" s="17">
        <v>1</v>
      </c>
      <c r="AN929" s="17">
        <v>0</v>
      </c>
      <c r="AO929" s="17">
        <v>0</v>
      </c>
      <c r="AP929" s="17">
        <v>0</v>
      </c>
      <c r="AQ929" s="17">
        <v>0</v>
      </c>
      <c r="AR929" s="17">
        <v>0</v>
      </c>
      <c r="AS929" s="17">
        <v>0</v>
      </c>
      <c r="AT929" s="17">
        <v>0</v>
      </c>
      <c r="AU929" s="16">
        <v>100</v>
      </c>
      <c r="AV929" s="24">
        <v>100</v>
      </c>
      <c r="AW929" s="16">
        <v>0</v>
      </c>
      <c r="AX929" s="16">
        <v>0</v>
      </c>
      <c r="AY929" s="16">
        <v>0</v>
      </c>
      <c r="AZ929" s="16">
        <v>0</v>
      </c>
      <c r="BA929" s="16">
        <v>0</v>
      </c>
      <c r="BB929" s="16">
        <v>0</v>
      </c>
      <c r="BC929" s="16">
        <v>0</v>
      </c>
      <c r="BD929" s="24">
        <v>100</v>
      </c>
      <c r="BE929" s="16">
        <v>100</v>
      </c>
      <c r="BF929" s="16">
        <v>100</v>
      </c>
      <c r="BG929" s="16">
        <v>100</v>
      </c>
      <c r="BH929" s="16">
        <v>0</v>
      </c>
      <c r="BI929" s="16">
        <v>0</v>
      </c>
      <c r="BJ929" s="16">
        <v>0</v>
      </c>
      <c r="BK929" s="16">
        <v>0</v>
      </c>
      <c r="BL929" s="16">
        <v>100</v>
      </c>
      <c r="BM929" s="16">
        <v>100</v>
      </c>
      <c r="BN929" s="16">
        <v>1</v>
      </c>
      <c r="BO929" s="16" t="s">
        <v>96</v>
      </c>
      <c r="BP929" s="16" t="s">
        <v>97</v>
      </c>
      <c r="BQ929" s="5" t="s">
        <v>98</v>
      </c>
      <c r="BR929" s="14" t="s">
        <v>96</v>
      </c>
      <c r="BS929" s="14" t="s">
        <v>97</v>
      </c>
      <c r="BT929" s="14" t="s">
        <v>97</v>
      </c>
      <c r="BU929" s="14" t="s">
        <v>97</v>
      </c>
      <c r="BV929" s="14" t="s">
        <v>97</v>
      </c>
      <c r="BW929" s="16">
        <v>0</v>
      </c>
      <c r="BX929" s="16">
        <v>13</v>
      </c>
      <c r="BY929" s="16">
        <v>13</v>
      </c>
      <c r="BZ929" s="16">
        <v>29</v>
      </c>
      <c r="CA929" s="16">
        <v>20</v>
      </c>
      <c r="CB929" s="14" t="s">
        <v>96</v>
      </c>
      <c r="CC929" s="14" t="s">
        <v>96</v>
      </c>
      <c r="CD929" s="14" t="s">
        <v>96</v>
      </c>
      <c r="CE929" s="14" t="s">
        <v>96</v>
      </c>
      <c r="CF929" s="14" t="s">
        <v>96</v>
      </c>
      <c r="CG929" s="14" t="s">
        <v>97</v>
      </c>
      <c r="CH929" s="14" t="s">
        <v>97</v>
      </c>
      <c r="CI929" s="15" t="s">
        <v>97</v>
      </c>
      <c r="CJ929" s="16">
        <v>20</v>
      </c>
      <c r="CK929" s="16">
        <v>20</v>
      </c>
      <c r="CL929" s="16">
        <v>20</v>
      </c>
      <c r="CM929" s="16">
        <v>0</v>
      </c>
      <c r="CN929" s="16">
        <v>33</v>
      </c>
      <c r="CO929" s="16">
        <v>0</v>
      </c>
      <c r="ON929" s="37"/>
    </row>
    <row r="930" spans="1:404" x14ac:dyDescent="0.3">
      <c r="A930" s="13" t="s">
        <v>1003</v>
      </c>
      <c r="B930" s="13" t="s">
        <v>1295</v>
      </c>
      <c r="C930" s="13" t="s">
        <v>1296</v>
      </c>
      <c r="D930" s="13" t="s">
        <v>353</v>
      </c>
      <c r="E930" s="14" t="s">
        <v>95</v>
      </c>
      <c r="F930" s="14">
        <v>34</v>
      </c>
      <c r="G930" s="5">
        <v>6</v>
      </c>
      <c r="H930" s="14">
        <v>1</v>
      </c>
      <c r="I930" s="14">
        <v>6</v>
      </c>
      <c r="J930" s="14">
        <v>0</v>
      </c>
      <c r="K930" s="14">
        <v>0</v>
      </c>
      <c r="L930" s="14">
        <v>0</v>
      </c>
      <c r="M930" s="14">
        <v>0</v>
      </c>
      <c r="N930" s="14">
        <v>0</v>
      </c>
      <c r="O930" s="14">
        <v>0</v>
      </c>
      <c r="P930" s="14">
        <v>0</v>
      </c>
      <c r="Q930" s="16">
        <v>34</v>
      </c>
      <c r="R930" s="14">
        <v>0</v>
      </c>
      <c r="S930" s="14">
        <v>0</v>
      </c>
      <c r="T930" s="14">
        <v>0</v>
      </c>
      <c r="U930" s="14">
        <v>0</v>
      </c>
      <c r="V930" s="14">
        <v>0</v>
      </c>
      <c r="W930" s="14">
        <v>0</v>
      </c>
      <c r="X930" s="14">
        <v>0</v>
      </c>
      <c r="Y930" s="14">
        <v>0</v>
      </c>
      <c r="Z930" s="14">
        <v>0</v>
      </c>
      <c r="AA930" s="14" t="s">
        <v>96</v>
      </c>
      <c r="AB930" s="14" t="s">
        <v>97</v>
      </c>
      <c r="AC930" s="14"/>
      <c r="AD930" s="14"/>
      <c r="AE930" s="14"/>
      <c r="AF930" s="14"/>
      <c r="AG930" s="14"/>
      <c r="AH930" s="14"/>
      <c r="AI930" s="14" t="s">
        <v>96</v>
      </c>
      <c r="AJ930" s="16"/>
      <c r="AK930" s="17">
        <v>0</v>
      </c>
      <c r="AL930" s="17">
        <v>1</v>
      </c>
      <c r="AM930" s="17">
        <v>0</v>
      </c>
      <c r="AN930" s="17">
        <v>0</v>
      </c>
      <c r="AO930" s="17">
        <v>0</v>
      </c>
      <c r="AP930" s="17">
        <v>0</v>
      </c>
      <c r="AQ930" s="17">
        <v>0</v>
      </c>
      <c r="AR930" s="17">
        <v>0</v>
      </c>
      <c r="AS930" s="17">
        <v>0</v>
      </c>
      <c r="AT930" s="17">
        <v>0</v>
      </c>
      <c r="AU930" s="16">
        <v>0</v>
      </c>
      <c r="AV930" s="16">
        <v>0</v>
      </c>
      <c r="AW930" s="16">
        <v>100</v>
      </c>
      <c r="AX930" s="16">
        <v>0</v>
      </c>
      <c r="AY930" s="16">
        <v>0</v>
      </c>
      <c r="AZ930" s="16">
        <v>0</v>
      </c>
      <c r="BA930" s="16">
        <v>0</v>
      </c>
      <c r="BB930" s="16">
        <v>100</v>
      </c>
      <c r="BC930" s="16">
        <v>0</v>
      </c>
      <c r="BD930" s="16">
        <v>0</v>
      </c>
      <c r="BE930" s="16">
        <v>100</v>
      </c>
      <c r="BF930" s="16">
        <v>100</v>
      </c>
      <c r="BG930" s="16">
        <v>0</v>
      </c>
      <c r="BH930" s="16">
        <v>0</v>
      </c>
      <c r="BI930" s="16">
        <v>0</v>
      </c>
      <c r="BJ930" s="16">
        <v>0</v>
      </c>
      <c r="BK930" s="16">
        <v>0</v>
      </c>
      <c r="BL930" s="16">
        <v>100</v>
      </c>
      <c r="BM930" s="16">
        <v>100</v>
      </c>
      <c r="BN930" s="16">
        <v>1</v>
      </c>
      <c r="BO930" s="16" t="s">
        <v>97</v>
      </c>
      <c r="BP930" s="16" t="s">
        <v>97</v>
      </c>
      <c r="BQ930" s="5" t="s">
        <v>98</v>
      </c>
      <c r="BR930" s="14" t="s">
        <v>97</v>
      </c>
      <c r="BS930" s="14" t="s">
        <v>97</v>
      </c>
      <c r="BT930" s="14" t="s">
        <v>97</v>
      </c>
      <c r="BU930" s="14" t="s">
        <v>97</v>
      </c>
      <c r="BV930" s="14" t="s">
        <v>97</v>
      </c>
      <c r="BW930" s="16">
        <v>2</v>
      </c>
      <c r="BX930" s="16">
        <v>2</v>
      </c>
      <c r="BY930" s="16">
        <v>2</v>
      </c>
      <c r="BZ930" s="16">
        <v>13</v>
      </c>
      <c r="CA930" s="16">
        <v>13</v>
      </c>
      <c r="CB930" s="14" t="s">
        <v>96</v>
      </c>
      <c r="CC930" s="14" t="s">
        <v>96</v>
      </c>
      <c r="CD930" s="14" t="s">
        <v>96</v>
      </c>
      <c r="CE930" s="14" t="s">
        <v>96</v>
      </c>
      <c r="CF930" s="14" t="s">
        <v>96</v>
      </c>
      <c r="CG930" s="14" t="s">
        <v>96</v>
      </c>
      <c r="CH930" s="14" t="s">
        <v>96</v>
      </c>
      <c r="CI930" s="15" t="s">
        <v>97</v>
      </c>
      <c r="CJ930" s="16">
        <v>17</v>
      </c>
      <c r="CK930" s="16">
        <v>17</v>
      </c>
      <c r="CL930" s="16">
        <v>17</v>
      </c>
      <c r="CM930" s="16">
        <v>0</v>
      </c>
      <c r="CN930" s="16">
        <v>43</v>
      </c>
      <c r="CO930" s="16">
        <v>1</v>
      </c>
      <c r="ON930" s="37"/>
    </row>
    <row r="931" spans="1:404" x14ac:dyDescent="0.3">
      <c r="A931" s="13" t="s">
        <v>1003</v>
      </c>
      <c r="B931" s="13" t="s">
        <v>1295</v>
      </c>
      <c r="C931" s="13" t="s">
        <v>1297</v>
      </c>
      <c r="D931" s="13" t="s">
        <v>110</v>
      </c>
      <c r="E931" s="14" t="s">
        <v>95</v>
      </c>
      <c r="F931" s="16">
        <v>101</v>
      </c>
      <c r="G931" s="5">
        <v>9</v>
      </c>
      <c r="H931" s="24">
        <v>0</v>
      </c>
      <c r="I931" s="24">
        <v>0</v>
      </c>
      <c r="J931" s="16">
        <v>5</v>
      </c>
      <c r="K931" s="16">
        <v>4</v>
      </c>
      <c r="L931" s="16">
        <v>0</v>
      </c>
      <c r="M931" s="16">
        <v>0</v>
      </c>
      <c r="N931" s="16">
        <v>0</v>
      </c>
      <c r="O931" s="16">
        <v>0</v>
      </c>
      <c r="P931" s="16">
        <v>0</v>
      </c>
      <c r="Q931" s="24">
        <v>0</v>
      </c>
      <c r="R931" s="16">
        <v>86</v>
      </c>
      <c r="S931" s="16">
        <v>15</v>
      </c>
      <c r="T931" s="16">
        <v>0</v>
      </c>
      <c r="U931" s="16">
        <v>0</v>
      </c>
      <c r="V931" s="16">
        <v>0</v>
      </c>
      <c r="W931" s="16">
        <v>0</v>
      </c>
      <c r="X931" s="16">
        <v>0</v>
      </c>
      <c r="Y931" s="16">
        <v>0</v>
      </c>
      <c r="Z931" s="16">
        <v>0</v>
      </c>
      <c r="AA931" s="14" t="s">
        <v>96</v>
      </c>
      <c r="AB931" s="14" t="s">
        <v>97</v>
      </c>
      <c r="AC931" s="15"/>
      <c r="AD931" s="15"/>
      <c r="AE931" s="15"/>
      <c r="AF931" s="15"/>
      <c r="AG931" s="15"/>
      <c r="AH931" s="15"/>
      <c r="AI931" s="14" t="s">
        <v>96</v>
      </c>
      <c r="AJ931" s="16"/>
      <c r="AK931" s="17">
        <v>0.8</v>
      </c>
      <c r="AL931" s="17">
        <v>0.1</v>
      </c>
      <c r="AM931" s="17">
        <v>0</v>
      </c>
      <c r="AN931" s="17">
        <v>0</v>
      </c>
      <c r="AO931" s="17">
        <v>0</v>
      </c>
      <c r="AP931" s="17">
        <v>0</v>
      </c>
      <c r="AQ931" s="17">
        <v>0</v>
      </c>
      <c r="AR931" s="17">
        <v>0</v>
      </c>
      <c r="AS931" s="17">
        <v>0.1</v>
      </c>
      <c r="AT931" s="17">
        <v>0</v>
      </c>
      <c r="AU931" s="16">
        <v>0</v>
      </c>
      <c r="AV931" s="16">
        <v>0</v>
      </c>
      <c r="AW931" s="16">
        <v>0</v>
      </c>
      <c r="AX931" s="16">
        <v>100</v>
      </c>
      <c r="AY931" s="16">
        <v>0</v>
      </c>
      <c r="AZ931" s="16">
        <v>0</v>
      </c>
      <c r="BA931" s="16">
        <v>0</v>
      </c>
      <c r="BB931" s="16">
        <v>50</v>
      </c>
      <c r="BC931" s="16">
        <v>0</v>
      </c>
      <c r="BD931" s="16">
        <v>50</v>
      </c>
      <c r="BE931" s="16">
        <v>100</v>
      </c>
      <c r="BF931" s="16">
        <v>100</v>
      </c>
      <c r="BG931" s="16">
        <v>100</v>
      </c>
      <c r="BH931" s="16">
        <v>100</v>
      </c>
      <c r="BI931" s="16">
        <v>100</v>
      </c>
      <c r="BJ931" s="16">
        <v>0</v>
      </c>
      <c r="BK931" s="16">
        <v>10</v>
      </c>
      <c r="BL931" s="16">
        <v>90</v>
      </c>
      <c r="BM931" s="16">
        <v>100</v>
      </c>
      <c r="BN931" s="16">
        <v>2</v>
      </c>
      <c r="BO931" s="16" t="s">
        <v>96</v>
      </c>
      <c r="BP931" s="16" t="s">
        <v>97</v>
      </c>
      <c r="BQ931" s="5" t="s">
        <v>98</v>
      </c>
      <c r="BR931" s="14" t="s">
        <v>96</v>
      </c>
      <c r="BS931" s="14" t="s">
        <v>97</v>
      </c>
      <c r="BT931" s="14" t="s">
        <v>97</v>
      </c>
      <c r="BU931" s="14" t="s">
        <v>97</v>
      </c>
      <c r="BV931" s="14" t="s">
        <v>96</v>
      </c>
      <c r="BW931" s="16">
        <v>1</v>
      </c>
      <c r="BX931" s="16">
        <v>1</v>
      </c>
      <c r="BY931" s="16">
        <v>1</v>
      </c>
      <c r="BZ931" s="16">
        <v>15</v>
      </c>
      <c r="CA931" s="16">
        <v>15</v>
      </c>
      <c r="CB931" s="14" t="s">
        <v>98</v>
      </c>
      <c r="CC931" s="14" t="s">
        <v>98</v>
      </c>
      <c r="CD931" s="14" t="s">
        <v>98</v>
      </c>
      <c r="CE931" s="14" t="s">
        <v>96</v>
      </c>
      <c r="CF931" s="14" t="s">
        <v>96</v>
      </c>
      <c r="CG931" s="14" t="s">
        <v>96</v>
      </c>
      <c r="CH931" s="14" t="s">
        <v>96</v>
      </c>
      <c r="CI931" s="14" t="s">
        <v>97</v>
      </c>
      <c r="CJ931" s="16">
        <v>0</v>
      </c>
      <c r="CK931" s="16">
        <v>15</v>
      </c>
      <c r="CL931" s="16">
        <v>15</v>
      </c>
      <c r="CM931" s="16">
        <v>0</v>
      </c>
      <c r="CN931" s="16">
        <v>25</v>
      </c>
      <c r="CO931" s="16">
        <v>5</v>
      </c>
      <c r="ON931" s="37"/>
    </row>
    <row r="932" spans="1:404" x14ac:dyDescent="0.3">
      <c r="A932" s="13" t="s">
        <v>1003</v>
      </c>
      <c r="B932" s="13" t="s">
        <v>1295</v>
      </c>
      <c r="C932" s="13" t="s">
        <v>1298</v>
      </c>
      <c r="D932" s="13" t="s">
        <v>108</v>
      </c>
      <c r="E932" s="14" t="s">
        <v>95</v>
      </c>
      <c r="F932" s="24">
        <v>43</v>
      </c>
      <c r="G932" s="5">
        <v>7</v>
      </c>
      <c r="H932" s="16">
        <v>0</v>
      </c>
      <c r="I932" s="16">
        <v>0</v>
      </c>
      <c r="J932" s="16">
        <v>1</v>
      </c>
      <c r="K932" s="16">
        <v>3</v>
      </c>
      <c r="L932" s="16">
        <v>0</v>
      </c>
      <c r="M932" s="16">
        <v>1</v>
      </c>
      <c r="N932" s="16">
        <v>2</v>
      </c>
      <c r="O932" s="16">
        <v>0</v>
      </c>
      <c r="P932" s="16">
        <v>0</v>
      </c>
      <c r="Q932" s="16">
        <v>0</v>
      </c>
      <c r="R932" s="16">
        <v>15</v>
      </c>
      <c r="S932" s="16">
        <v>15</v>
      </c>
      <c r="T932" s="16">
        <v>0</v>
      </c>
      <c r="U932" s="16">
        <v>5</v>
      </c>
      <c r="V932" s="16">
        <v>8</v>
      </c>
      <c r="W932" s="16">
        <v>0</v>
      </c>
      <c r="X932" s="16">
        <v>0</v>
      </c>
      <c r="Y932" s="16">
        <v>0</v>
      </c>
      <c r="Z932" s="16">
        <v>0</v>
      </c>
      <c r="AA932" s="14" t="s">
        <v>96</v>
      </c>
      <c r="AB932" s="14" t="s">
        <v>97</v>
      </c>
      <c r="AC932" s="15"/>
      <c r="AD932" s="15"/>
      <c r="AE932" s="15"/>
      <c r="AF932" s="15"/>
      <c r="AG932" s="15"/>
      <c r="AH932" s="15"/>
      <c r="AI932" s="14" t="s">
        <v>96</v>
      </c>
      <c r="AJ932" s="16"/>
      <c r="AK932" s="17">
        <v>1</v>
      </c>
      <c r="AL932" s="17">
        <v>0</v>
      </c>
      <c r="AM932" s="17">
        <v>0</v>
      </c>
      <c r="AN932" s="17">
        <v>0</v>
      </c>
      <c r="AO932" s="17">
        <v>0</v>
      </c>
      <c r="AP932" s="17">
        <v>0</v>
      </c>
      <c r="AQ932" s="17">
        <v>0</v>
      </c>
      <c r="AR932" s="17">
        <v>0</v>
      </c>
      <c r="AS932" s="17">
        <v>0</v>
      </c>
      <c r="AT932" s="17">
        <v>0</v>
      </c>
      <c r="AU932" s="16">
        <v>100</v>
      </c>
      <c r="AV932" s="16">
        <v>0</v>
      </c>
      <c r="AW932" s="16">
        <v>100</v>
      </c>
      <c r="AX932" s="16">
        <v>0</v>
      </c>
      <c r="AY932" s="16">
        <v>0</v>
      </c>
      <c r="AZ932" s="16">
        <v>0</v>
      </c>
      <c r="BA932" s="16">
        <v>0</v>
      </c>
      <c r="BB932" s="16">
        <v>0</v>
      </c>
      <c r="BC932" s="16">
        <v>0</v>
      </c>
      <c r="BD932" s="16">
        <v>100</v>
      </c>
      <c r="BE932" s="16">
        <v>100</v>
      </c>
      <c r="BF932" s="16">
        <v>100</v>
      </c>
      <c r="BG932" s="16">
        <v>100</v>
      </c>
      <c r="BH932" s="16">
        <v>0</v>
      </c>
      <c r="BI932" s="16">
        <v>0</v>
      </c>
      <c r="BJ932" s="16">
        <v>0</v>
      </c>
      <c r="BK932" s="16">
        <v>0</v>
      </c>
      <c r="BL932" s="16">
        <v>100</v>
      </c>
      <c r="BM932" s="16">
        <v>0</v>
      </c>
      <c r="BN932" s="5" t="s">
        <v>98</v>
      </c>
      <c r="BO932" s="16" t="s">
        <v>97</v>
      </c>
      <c r="BP932" s="16" t="s">
        <v>96</v>
      </c>
      <c r="BQ932" s="16">
        <v>2</v>
      </c>
      <c r="BR932" s="14" t="s">
        <v>97</v>
      </c>
      <c r="BS932" s="14" t="s">
        <v>97</v>
      </c>
      <c r="BT932" s="14" t="s">
        <v>97</v>
      </c>
      <c r="BU932" s="14" t="s">
        <v>96</v>
      </c>
      <c r="BV932" s="14" t="s">
        <v>96</v>
      </c>
      <c r="BW932" s="16">
        <v>5</v>
      </c>
      <c r="BX932" s="16">
        <v>5</v>
      </c>
      <c r="BY932" s="16">
        <v>5</v>
      </c>
      <c r="BZ932" s="16">
        <v>13</v>
      </c>
      <c r="CA932" s="16">
        <v>13</v>
      </c>
      <c r="CB932" s="14" t="s">
        <v>96</v>
      </c>
      <c r="CC932" s="14" t="s">
        <v>96</v>
      </c>
      <c r="CD932" s="14" t="s">
        <v>96</v>
      </c>
      <c r="CE932" s="14" t="s">
        <v>96</v>
      </c>
      <c r="CF932" s="14" t="s">
        <v>96</v>
      </c>
      <c r="CG932" s="14" t="s">
        <v>96</v>
      </c>
      <c r="CH932" s="14" t="s">
        <v>96</v>
      </c>
      <c r="CI932" s="14" t="s">
        <v>97</v>
      </c>
      <c r="CJ932" s="16">
        <v>13</v>
      </c>
      <c r="CK932" s="16">
        <v>13</v>
      </c>
      <c r="CL932" s="16">
        <v>13</v>
      </c>
      <c r="CM932" s="16">
        <v>0</v>
      </c>
      <c r="CN932" s="16">
        <v>70</v>
      </c>
      <c r="CO932" s="16">
        <v>2</v>
      </c>
      <c r="ON932" s="37"/>
    </row>
    <row r="933" spans="1:404" s="37" customFormat="1" x14ac:dyDescent="0.3">
      <c r="A933" s="13" t="s">
        <v>1003</v>
      </c>
      <c r="B933" s="13" t="s">
        <v>1295</v>
      </c>
      <c r="C933" s="13" t="s">
        <v>1299</v>
      </c>
      <c r="D933" s="13" t="s">
        <v>1300</v>
      </c>
      <c r="E933" s="14" t="s">
        <v>102</v>
      </c>
      <c r="F933" s="16">
        <v>98</v>
      </c>
      <c r="G933" s="5">
        <v>20</v>
      </c>
      <c r="H933" s="16">
        <v>2</v>
      </c>
      <c r="I933" s="16">
        <v>20</v>
      </c>
      <c r="J933" s="16">
        <v>0</v>
      </c>
      <c r="K933" s="16">
        <v>0</v>
      </c>
      <c r="L933" s="16">
        <v>0</v>
      </c>
      <c r="M933" s="16">
        <v>0</v>
      </c>
      <c r="N933" s="16">
        <v>0</v>
      </c>
      <c r="O933" s="16">
        <v>0</v>
      </c>
      <c r="P933" s="16">
        <v>0</v>
      </c>
      <c r="Q933" s="16">
        <v>98</v>
      </c>
      <c r="R933" s="16">
        <v>0</v>
      </c>
      <c r="S933" s="16">
        <v>0</v>
      </c>
      <c r="T933" s="16">
        <v>0</v>
      </c>
      <c r="U933" s="16">
        <v>0</v>
      </c>
      <c r="V933" s="16">
        <v>0</v>
      </c>
      <c r="W933" s="16">
        <v>0</v>
      </c>
      <c r="X933" s="16">
        <v>0</v>
      </c>
      <c r="Y933" s="16">
        <v>0</v>
      </c>
      <c r="Z933" s="14">
        <v>0</v>
      </c>
      <c r="AA933" s="14" t="s">
        <v>96</v>
      </c>
      <c r="AB933" s="14" t="s">
        <v>96</v>
      </c>
      <c r="AC933" s="15"/>
      <c r="AD933" s="15"/>
      <c r="AE933" s="15"/>
      <c r="AF933" s="15"/>
      <c r="AG933" s="15"/>
      <c r="AH933" s="15"/>
      <c r="AI933" s="14" t="s">
        <v>96</v>
      </c>
      <c r="AJ933" s="16"/>
      <c r="AK933" s="17">
        <v>0</v>
      </c>
      <c r="AL933" s="17">
        <v>1</v>
      </c>
      <c r="AM933" s="17">
        <v>0</v>
      </c>
      <c r="AN933" s="17">
        <v>0</v>
      </c>
      <c r="AO933" s="17">
        <v>0</v>
      </c>
      <c r="AP933" s="17">
        <v>0</v>
      </c>
      <c r="AQ933" s="17">
        <v>0</v>
      </c>
      <c r="AR933" s="17">
        <v>0</v>
      </c>
      <c r="AS933" s="17">
        <v>0</v>
      </c>
      <c r="AT933" s="17">
        <v>0</v>
      </c>
      <c r="AU933" s="16">
        <v>100</v>
      </c>
      <c r="AV933" s="16">
        <v>100</v>
      </c>
      <c r="AW933" s="16">
        <v>0</v>
      </c>
      <c r="AX933" s="16">
        <v>0</v>
      </c>
      <c r="AY933" s="16">
        <v>0</v>
      </c>
      <c r="AZ933" s="16">
        <v>100</v>
      </c>
      <c r="BA933" s="16">
        <v>100</v>
      </c>
      <c r="BB933" s="16">
        <v>0</v>
      </c>
      <c r="BC933" s="16">
        <v>0</v>
      </c>
      <c r="BD933" s="16">
        <v>0</v>
      </c>
      <c r="BE933" s="16">
        <v>100</v>
      </c>
      <c r="BF933" s="16">
        <v>100</v>
      </c>
      <c r="BG933" s="16">
        <v>100</v>
      </c>
      <c r="BH933" s="16">
        <v>100</v>
      </c>
      <c r="BI933" s="16">
        <v>100</v>
      </c>
      <c r="BJ933" s="16">
        <v>0</v>
      </c>
      <c r="BK933" s="16">
        <v>50</v>
      </c>
      <c r="BL933" s="16">
        <v>50</v>
      </c>
      <c r="BM933" s="16">
        <v>100</v>
      </c>
      <c r="BN933" s="16">
        <v>1</v>
      </c>
      <c r="BO933" s="16" t="s">
        <v>96</v>
      </c>
      <c r="BP933" s="16" t="s">
        <v>97</v>
      </c>
      <c r="BQ933" s="5" t="s">
        <v>98</v>
      </c>
      <c r="BR933" s="14" t="s">
        <v>97</v>
      </c>
      <c r="BS933" s="14" t="s">
        <v>97</v>
      </c>
      <c r="BT933" s="14" t="s">
        <v>97</v>
      </c>
      <c r="BU933" s="14" t="s">
        <v>97</v>
      </c>
      <c r="BV933" s="14" t="s">
        <v>97</v>
      </c>
      <c r="BW933" s="16">
        <v>0</v>
      </c>
      <c r="BX933" s="16">
        <v>0</v>
      </c>
      <c r="BY933" s="16">
        <v>0</v>
      </c>
      <c r="BZ933" s="16">
        <v>0</v>
      </c>
      <c r="CA933" s="16">
        <v>0</v>
      </c>
      <c r="CB933" s="14" t="s">
        <v>98</v>
      </c>
      <c r="CC933" s="14" t="s">
        <v>96</v>
      </c>
      <c r="CD933" s="14" t="s">
        <v>98</v>
      </c>
      <c r="CE933" s="14" t="s">
        <v>98</v>
      </c>
      <c r="CF933" s="14" t="s">
        <v>98</v>
      </c>
      <c r="CG933" s="15" t="s">
        <v>96</v>
      </c>
      <c r="CH933" s="14" t="s">
        <v>96</v>
      </c>
      <c r="CI933" s="15" t="s">
        <v>96</v>
      </c>
      <c r="CJ933" s="16">
        <v>0</v>
      </c>
      <c r="CK933" s="16">
        <v>0</v>
      </c>
      <c r="CL933" s="16">
        <v>0</v>
      </c>
      <c r="CM933" s="16">
        <v>0</v>
      </c>
      <c r="CN933" s="16">
        <v>16</v>
      </c>
      <c r="CO933" s="16">
        <v>0</v>
      </c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  <c r="IW933"/>
      <c r="IX933"/>
      <c r="IY933"/>
      <c r="IZ933"/>
      <c r="JA933"/>
      <c r="JB933"/>
      <c r="JC933"/>
      <c r="JD933"/>
      <c r="JE933"/>
      <c r="JF933"/>
      <c r="JG933"/>
      <c r="JH933"/>
      <c r="JI933"/>
      <c r="JJ933"/>
      <c r="JK933"/>
      <c r="JL933"/>
      <c r="JM933"/>
      <c r="JN933"/>
      <c r="JO933"/>
      <c r="JP933"/>
      <c r="JQ933"/>
      <c r="JR933"/>
      <c r="JS933"/>
      <c r="JT933"/>
      <c r="JU933"/>
      <c r="JV933"/>
      <c r="JW933"/>
      <c r="JX933"/>
      <c r="JY933"/>
      <c r="JZ933"/>
      <c r="KA933"/>
      <c r="KB933"/>
      <c r="KC933"/>
      <c r="KD933"/>
      <c r="KE933"/>
      <c r="KF933"/>
      <c r="KG933"/>
      <c r="KH933"/>
      <c r="KI933"/>
      <c r="KJ933"/>
      <c r="KK933"/>
      <c r="KL933"/>
      <c r="KM933"/>
      <c r="KN933"/>
      <c r="KO933"/>
      <c r="KP933"/>
      <c r="KQ933"/>
      <c r="KR933"/>
      <c r="KS933"/>
      <c r="KT933"/>
      <c r="KU933"/>
      <c r="KV933"/>
      <c r="KW933"/>
      <c r="KX933"/>
      <c r="KY933"/>
      <c r="KZ933"/>
      <c r="LA933"/>
      <c r="LB933"/>
      <c r="LC933"/>
      <c r="LD933"/>
      <c r="LE933"/>
      <c r="LF933"/>
      <c r="LG933"/>
      <c r="LH933"/>
      <c r="LI933"/>
      <c r="LJ933"/>
      <c r="LK933"/>
      <c r="LL933"/>
      <c r="LM933"/>
      <c r="LN933"/>
      <c r="LO933"/>
      <c r="LP933"/>
      <c r="LQ933"/>
      <c r="LR933"/>
      <c r="LS933"/>
      <c r="LT933"/>
      <c r="LU933"/>
      <c r="LV933"/>
      <c r="LW933"/>
      <c r="LX933"/>
      <c r="LY933"/>
      <c r="LZ933"/>
      <c r="MA933"/>
      <c r="MB933"/>
      <c r="MC933"/>
      <c r="MD933"/>
      <c r="ME933"/>
      <c r="MF933"/>
      <c r="MG933"/>
      <c r="MH933"/>
      <c r="MI933"/>
      <c r="MJ933"/>
      <c r="MK933"/>
      <c r="ML933"/>
      <c r="MM933"/>
      <c r="MN933"/>
      <c r="MO933"/>
      <c r="MP933"/>
      <c r="MQ933"/>
      <c r="MR933"/>
      <c r="MS933"/>
      <c r="MT933"/>
      <c r="MU933"/>
      <c r="MV933"/>
      <c r="MW933"/>
      <c r="MX933"/>
      <c r="MY933"/>
      <c r="MZ933"/>
      <c r="NA933"/>
      <c r="NB933"/>
      <c r="NC933"/>
      <c r="ND933"/>
      <c r="NE933"/>
      <c r="NF933"/>
      <c r="NG933"/>
      <c r="NH933"/>
      <c r="NI933"/>
      <c r="NJ933"/>
      <c r="NK933"/>
      <c r="NL933"/>
      <c r="NM933"/>
      <c r="NN933"/>
      <c r="NO933"/>
      <c r="NP933"/>
      <c r="NQ933"/>
      <c r="NR933"/>
      <c r="NS933"/>
      <c r="NT933"/>
      <c r="NU933"/>
      <c r="NV933"/>
      <c r="NW933"/>
      <c r="NX933"/>
      <c r="NY933"/>
      <c r="NZ933"/>
      <c r="OA933"/>
      <c r="OB933"/>
      <c r="OC933"/>
      <c r="OD933"/>
      <c r="OE933"/>
      <c r="OF933"/>
      <c r="OG933"/>
      <c r="OH933"/>
      <c r="OI933"/>
      <c r="OJ933"/>
      <c r="OK933"/>
      <c r="OL933"/>
      <c r="OM933"/>
      <c r="ON933"/>
    </row>
    <row r="934" spans="1:404" s="37" customFormat="1" x14ac:dyDescent="0.3">
      <c r="A934" s="13" t="s">
        <v>1003</v>
      </c>
      <c r="B934" s="13" t="s">
        <v>1295</v>
      </c>
      <c r="C934" s="13" t="s">
        <v>1299</v>
      </c>
      <c r="D934" s="13" t="s">
        <v>1301</v>
      </c>
      <c r="E934" s="14" t="s">
        <v>102</v>
      </c>
      <c r="F934" s="16">
        <v>58</v>
      </c>
      <c r="G934" s="5">
        <v>13</v>
      </c>
      <c r="H934" s="16">
        <v>3</v>
      </c>
      <c r="I934" s="16">
        <v>13</v>
      </c>
      <c r="J934" s="16">
        <v>0</v>
      </c>
      <c r="K934" s="16">
        <v>0</v>
      </c>
      <c r="L934" s="16">
        <v>0</v>
      </c>
      <c r="M934" s="16">
        <v>0</v>
      </c>
      <c r="N934" s="16">
        <v>0</v>
      </c>
      <c r="O934" s="16">
        <v>0</v>
      </c>
      <c r="P934" s="16">
        <v>0</v>
      </c>
      <c r="Q934" s="16">
        <v>58</v>
      </c>
      <c r="R934" s="16">
        <v>0</v>
      </c>
      <c r="S934" s="16">
        <v>0</v>
      </c>
      <c r="T934" s="16">
        <v>0</v>
      </c>
      <c r="U934" s="16">
        <v>0</v>
      </c>
      <c r="V934" s="16">
        <v>0</v>
      </c>
      <c r="W934" s="16">
        <v>0</v>
      </c>
      <c r="X934" s="16">
        <v>0</v>
      </c>
      <c r="Y934" s="16">
        <v>0</v>
      </c>
      <c r="Z934" s="14">
        <v>0</v>
      </c>
      <c r="AA934" s="14" t="s">
        <v>96</v>
      </c>
      <c r="AB934" s="14" t="s">
        <v>96</v>
      </c>
      <c r="AC934" s="15"/>
      <c r="AD934" s="15"/>
      <c r="AE934" s="15"/>
      <c r="AF934" s="15"/>
      <c r="AG934" s="15"/>
      <c r="AH934" s="15"/>
      <c r="AI934" s="14" t="s">
        <v>96</v>
      </c>
      <c r="AJ934" s="16"/>
      <c r="AK934" s="17">
        <v>0</v>
      </c>
      <c r="AL934" s="17">
        <v>1</v>
      </c>
      <c r="AM934" s="17">
        <v>0</v>
      </c>
      <c r="AN934" s="17">
        <v>0</v>
      </c>
      <c r="AO934" s="17">
        <v>0</v>
      </c>
      <c r="AP934" s="17">
        <v>0</v>
      </c>
      <c r="AQ934" s="17">
        <v>0</v>
      </c>
      <c r="AR934" s="17">
        <v>0</v>
      </c>
      <c r="AS934" s="17">
        <v>0</v>
      </c>
      <c r="AT934" s="17">
        <v>0</v>
      </c>
      <c r="AU934" s="16">
        <v>100</v>
      </c>
      <c r="AV934" s="16">
        <v>100</v>
      </c>
      <c r="AW934" s="16">
        <v>0</v>
      </c>
      <c r="AX934" s="16">
        <v>0</v>
      </c>
      <c r="AY934" s="16">
        <v>0</v>
      </c>
      <c r="AZ934" s="16">
        <v>100</v>
      </c>
      <c r="BA934" s="16">
        <v>100</v>
      </c>
      <c r="BB934" s="16">
        <v>0</v>
      </c>
      <c r="BC934" s="16">
        <v>0</v>
      </c>
      <c r="BD934" s="16">
        <v>0</v>
      </c>
      <c r="BE934" s="16">
        <v>100</v>
      </c>
      <c r="BF934" s="16">
        <v>100</v>
      </c>
      <c r="BG934" s="16">
        <v>100</v>
      </c>
      <c r="BH934" s="16">
        <v>100</v>
      </c>
      <c r="BI934" s="16">
        <v>15</v>
      </c>
      <c r="BJ934" s="16">
        <v>0</v>
      </c>
      <c r="BK934" s="24">
        <v>15</v>
      </c>
      <c r="BL934" s="16">
        <v>85</v>
      </c>
      <c r="BM934" s="16">
        <v>100</v>
      </c>
      <c r="BN934" s="16">
        <v>1</v>
      </c>
      <c r="BO934" s="16" t="s">
        <v>96</v>
      </c>
      <c r="BP934" s="16" t="s">
        <v>97</v>
      </c>
      <c r="BQ934" s="5" t="s">
        <v>98</v>
      </c>
      <c r="BR934" s="14" t="s">
        <v>97</v>
      </c>
      <c r="BS934" s="14" t="s">
        <v>97</v>
      </c>
      <c r="BT934" s="14" t="s">
        <v>97</v>
      </c>
      <c r="BU934" s="14" t="s">
        <v>97</v>
      </c>
      <c r="BV934" s="14" t="s">
        <v>97</v>
      </c>
      <c r="BW934" s="16">
        <v>0</v>
      </c>
      <c r="BX934" s="16">
        <v>0</v>
      </c>
      <c r="BY934" s="16">
        <v>0</v>
      </c>
      <c r="BZ934" s="16">
        <v>0</v>
      </c>
      <c r="CA934" s="16">
        <v>0</v>
      </c>
      <c r="CB934" s="14" t="s">
        <v>98</v>
      </c>
      <c r="CC934" s="14" t="s">
        <v>96</v>
      </c>
      <c r="CD934" s="14" t="s">
        <v>98</v>
      </c>
      <c r="CE934" s="14" t="s">
        <v>98</v>
      </c>
      <c r="CF934" s="14" t="s">
        <v>98</v>
      </c>
      <c r="CG934" s="15" t="s">
        <v>96</v>
      </c>
      <c r="CH934" s="14" t="s">
        <v>96</v>
      </c>
      <c r="CI934" s="15" t="s">
        <v>96</v>
      </c>
      <c r="CJ934" s="16">
        <v>0</v>
      </c>
      <c r="CK934" s="16">
        <v>0</v>
      </c>
      <c r="CL934" s="16">
        <v>0</v>
      </c>
      <c r="CM934" s="16">
        <v>0</v>
      </c>
      <c r="CN934" s="16">
        <v>16</v>
      </c>
      <c r="CO934" s="16">
        <v>0</v>
      </c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  <c r="IW934"/>
      <c r="IX934"/>
      <c r="IY934"/>
      <c r="IZ934"/>
      <c r="JA934"/>
      <c r="JB934"/>
      <c r="JC934"/>
      <c r="JD934"/>
      <c r="JE934"/>
      <c r="JF934"/>
      <c r="JG934"/>
      <c r="JH934"/>
      <c r="JI934"/>
      <c r="JJ934"/>
      <c r="JK934"/>
      <c r="JL934"/>
      <c r="JM934"/>
      <c r="JN934"/>
      <c r="JO934"/>
      <c r="JP934"/>
      <c r="JQ934"/>
      <c r="JR934"/>
      <c r="JS934"/>
      <c r="JT934"/>
      <c r="JU934"/>
      <c r="JV934"/>
      <c r="JW934"/>
      <c r="JX934"/>
      <c r="JY934"/>
      <c r="JZ934"/>
      <c r="KA934"/>
      <c r="KB934"/>
      <c r="KC934"/>
      <c r="KD934"/>
      <c r="KE934"/>
      <c r="KF934"/>
      <c r="KG934"/>
      <c r="KH934"/>
      <c r="KI934"/>
      <c r="KJ934"/>
      <c r="KK934"/>
      <c r="KL934"/>
      <c r="KM934"/>
      <c r="KN934"/>
      <c r="KO934"/>
      <c r="KP934"/>
      <c r="KQ934"/>
      <c r="KR934"/>
      <c r="KS934"/>
      <c r="KT934"/>
      <c r="KU934"/>
      <c r="KV934"/>
      <c r="KW934"/>
      <c r="KX934"/>
      <c r="KY934"/>
      <c r="KZ934"/>
      <c r="LA934"/>
      <c r="LB934"/>
      <c r="LC934"/>
      <c r="LD934"/>
      <c r="LE934"/>
      <c r="LF934"/>
      <c r="LG934"/>
      <c r="LH934"/>
      <c r="LI934"/>
      <c r="LJ934"/>
      <c r="LK934"/>
      <c r="LL934"/>
      <c r="LM934"/>
      <c r="LN934"/>
      <c r="LO934"/>
      <c r="LP934"/>
      <c r="LQ934"/>
      <c r="LR934"/>
      <c r="LS934"/>
      <c r="LT934"/>
      <c r="LU934"/>
      <c r="LV934"/>
      <c r="LW934"/>
      <c r="LX934"/>
      <c r="LY934"/>
      <c r="LZ934"/>
      <c r="MA934"/>
      <c r="MB934"/>
      <c r="MC934"/>
      <c r="MD934"/>
      <c r="ME934"/>
      <c r="MF934"/>
      <c r="MG934"/>
      <c r="MH934"/>
      <c r="MI934"/>
      <c r="MJ934"/>
      <c r="MK934"/>
      <c r="ML934"/>
      <c r="MM934"/>
      <c r="MN934"/>
      <c r="MO934"/>
      <c r="MP934"/>
      <c r="MQ934"/>
      <c r="MR934"/>
      <c r="MS934"/>
      <c r="MT934"/>
      <c r="MU934"/>
      <c r="MV934"/>
      <c r="MW934"/>
      <c r="MX934"/>
      <c r="MY934"/>
      <c r="MZ934"/>
      <c r="NA934"/>
      <c r="NB934"/>
      <c r="NC934"/>
      <c r="ND934"/>
      <c r="NE934"/>
      <c r="NF934"/>
      <c r="NG934"/>
      <c r="NH934"/>
      <c r="NI934"/>
      <c r="NJ934"/>
      <c r="NK934"/>
      <c r="NL934"/>
      <c r="NM934"/>
      <c r="NN934"/>
      <c r="NO934"/>
      <c r="NP934"/>
      <c r="NQ934"/>
      <c r="NR934"/>
      <c r="NS934"/>
      <c r="NT934"/>
      <c r="NU934"/>
      <c r="NV934"/>
      <c r="NW934"/>
      <c r="NX934"/>
      <c r="NY934"/>
      <c r="NZ934"/>
      <c r="OA934"/>
      <c r="OB934"/>
      <c r="OC934"/>
      <c r="OD934"/>
      <c r="OE934"/>
      <c r="OF934"/>
      <c r="OG934"/>
      <c r="OH934"/>
      <c r="OI934"/>
      <c r="OJ934"/>
      <c r="OK934"/>
      <c r="OL934"/>
      <c r="OM934"/>
      <c r="ON934"/>
    </row>
    <row r="935" spans="1:404" s="37" customFormat="1" x14ac:dyDescent="0.3">
      <c r="A935" s="13" t="s">
        <v>1003</v>
      </c>
      <c r="B935" s="13" t="s">
        <v>1295</v>
      </c>
      <c r="C935" s="13" t="s">
        <v>1299</v>
      </c>
      <c r="D935" s="13" t="s">
        <v>158</v>
      </c>
      <c r="E935" s="14" t="s">
        <v>102</v>
      </c>
      <c r="F935" s="24">
        <v>599</v>
      </c>
      <c r="G935" s="5">
        <v>106</v>
      </c>
      <c r="H935" s="16">
        <v>5</v>
      </c>
      <c r="I935" s="16">
        <v>68</v>
      </c>
      <c r="J935" s="16">
        <v>32</v>
      </c>
      <c r="K935" s="16">
        <v>5</v>
      </c>
      <c r="L935" s="16">
        <v>0</v>
      </c>
      <c r="M935" s="16">
        <v>1</v>
      </c>
      <c r="N935" s="16">
        <v>0</v>
      </c>
      <c r="O935" s="16">
        <v>0</v>
      </c>
      <c r="P935" s="16">
        <v>0</v>
      </c>
      <c r="Q935" s="16">
        <v>340</v>
      </c>
      <c r="R935" s="16">
        <v>228</v>
      </c>
      <c r="S935" s="16">
        <v>15</v>
      </c>
      <c r="T935" s="16">
        <v>0</v>
      </c>
      <c r="U935" s="16">
        <v>16</v>
      </c>
      <c r="V935" s="16">
        <v>0</v>
      </c>
      <c r="W935" s="16">
        <v>0</v>
      </c>
      <c r="X935" s="16">
        <v>0</v>
      </c>
      <c r="Y935" s="16">
        <v>0</v>
      </c>
      <c r="Z935" s="14">
        <v>0</v>
      </c>
      <c r="AA935" s="14" t="s">
        <v>96</v>
      </c>
      <c r="AB935" s="14" t="s">
        <v>97</v>
      </c>
      <c r="AC935" s="15"/>
      <c r="AD935" s="15"/>
      <c r="AE935" s="15"/>
      <c r="AF935" s="15"/>
      <c r="AG935" s="15"/>
      <c r="AH935" s="15"/>
      <c r="AI935" s="14" t="s">
        <v>96</v>
      </c>
      <c r="AJ935" s="16"/>
      <c r="AK935" s="17">
        <v>0</v>
      </c>
      <c r="AL935" s="17">
        <v>0.9</v>
      </c>
      <c r="AM935" s="17">
        <v>0</v>
      </c>
      <c r="AN935" s="17">
        <v>0.1</v>
      </c>
      <c r="AO935" s="17">
        <v>0</v>
      </c>
      <c r="AP935" s="17">
        <v>0</v>
      </c>
      <c r="AQ935" s="17">
        <v>0</v>
      </c>
      <c r="AR935" s="17">
        <v>0</v>
      </c>
      <c r="AS935" s="17">
        <v>0</v>
      </c>
      <c r="AT935" s="17">
        <v>0</v>
      </c>
      <c r="AU935" s="16">
        <v>100</v>
      </c>
      <c r="AV935" s="16">
        <v>98</v>
      </c>
      <c r="AW935" s="16">
        <v>2</v>
      </c>
      <c r="AX935" s="16">
        <v>0</v>
      </c>
      <c r="AY935" s="16">
        <v>0</v>
      </c>
      <c r="AZ935" s="16">
        <v>100</v>
      </c>
      <c r="BA935" s="16">
        <v>85</v>
      </c>
      <c r="BB935" s="16">
        <v>15</v>
      </c>
      <c r="BC935" s="16">
        <v>0</v>
      </c>
      <c r="BD935" s="16">
        <v>0</v>
      </c>
      <c r="BE935" s="16">
        <v>100</v>
      </c>
      <c r="BF935" s="16">
        <v>100</v>
      </c>
      <c r="BG935" s="16">
        <v>100</v>
      </c>
      <c r="BH935" s="16">
        <v>65</v>
      </c>
      <c r="BI935" s="16">
        <v>5</v>
      </c>
      <c r="BJ935" s="16">
        <v>0</v>
      </c>
      <c r="BK935" s="16">
        <v>15</v>
      </c>
      <c r="BL935" s="16">
        <v>85</v>
      </c>
      <c r="BM935" s="16">
        <v>100</v>
      </c>
      <c r="BN935" s="16">
        <v>1</v>
      </c>
      <c r="BO935" s="16" t="s">
        <v>96</v>
      </c>
      <c r="BP935" s="16" t="s">
        <v>96</v>
      </c>
      <c r="BQ935" s="16">
        <v>1</v>
      </c>
      <c r="BR935" s="14" t="s">
        <v>97</v>
      </c>
      <c r="BS935" s="14" t="s">
        <v>97</v>
      </c>
      <c r="BT935" s="14" t="s">
        <v>97</v>
      </c>
      <c r="BU935" s="14" t="s">
        <v>96</v>
      </c>
      <c r="BV935" s="14" t="s">
        <v>97</v>
      </c>
      <c r="BW935" s="16">
        <v>0</v>
      </c>
      <c r="BX935" s="16">
        <v>0</v>
      </c>
      <c r="BY935" s="16">
        <v>0</v>
      </c>
      <c r="BZ935" s="16">
        <v>0</v>
      </c>
      <c r="CA935" s="16">
        <v>0</v>
      </c>
      <c r="CB935" s="14" t="s">
        <v>98</v>
      </c>
      <c r="CC935" s="14" t="s">
        <v>96</v>
      </c>
      <c r="CD935" s="14" t="s">
        <v>98</v>
      </c>
      <c r="CE935" s="14" t="s">
        <v>98</v>
      </c>
      <c r="CF935" s="14" t="s">
        <v>98</v>
      </c>
      <c r="CG935" s="15" t="s">
        <v>96</v>
      </c>
      <c r="CH935" s="14" t="s">
        <v>96</v>
      </c>
      <c r="CI935" s="15" t="s">
        <v>96</v>
      </c>
      <c r="CJ935" s="16">
        <v>0</v>
      </c>
      <c r="CK935" s="16">
        <v>0</v>
      </c>
      <c r="CL935" s="16">
        <v>0</v>
      </c>
      <c r="CM935" s="16">
        <v>0</v>
      </c>
      <c r="CN935" s="16">
        <v>16</v>
      </c>
      <c r="CO935" s="16">
        <v>0</v>
      </c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  <c r="IW935"/>
      <c r="IX935"/>
      <c r="IY935"/>
      <c r="IZ935"/>
      <c r="JA935"/>
      <c r="JB935"/>
      <c r="JC935"/>
      <c r="JD935"/>
      <c r="JE935"/>
      <c r="JF935"/>
      <c r="JG935"/>
      <c r="JH935"/>
      <c r="JI935"/>
      <c r="JJ935"/>
      <c r="JK935"/>
      <c r="JL935"/>
      <c r="JM935"/>
      <c r="JN935"/>
      <c r="JO935"/>
      <c r="JP935"/>
      <c r="JQ935"/>
      <c r="JR935"/>
      <c r="JS935"/>
      <c r="JT935"/>
      <c r="JU935"/>
      <c r="JV935"/>
      <c r="JW935"/>
      <c r="JX935"/>
      <c r="JY935"/>
      <c r="JZ935"/>
      <c r="KA935"/>
      <c r="KB935"/>
      <c r="KC935"/>
      <c r="KD935"/>
      <c r="KE935"/>
      <c r="KF935"/>
      <c r="KG935"/>
      <c r="KH935"/>
      <c r="KI935"/>
      <c r="KJ935"/>
      <c r="KK935"/>
      <c r="KL935"/>
      <c r="KM935"/>
      <c r="KN935"/>
      <c r="KO935"/>
      <c r="KP935"/>
      <c r="KQ935"/>
      <c r="KR935"/>
      <c r="KS935"/>
      <c r="KT935"/>
      <c r="KU935"/>
      <c r="KV935"/>
      <c r="KW935"/>
      <c r="KX935"/>
      <c r="KY935"/>
      <c r="KZ935"/>
      <c r="LA935"/>
      <c r="LB935"/>
      <c r="LC935"/>
      <c r="LD935"/>
      <c r="LE935"/>
      <c r="LF935"/>
      <c r="LG935"/>
      <c r="LH935"/>
      <c r="LI935"/>
      <c r="LJ935"/>
      <c r="LK935"/>
      <c r="LL935"/>
      <c r="LM935"/>
      <c r="LN935"/>
      <c r="LO935"/>
      <c r="LP935"/>
      <c r="LQ935"/>
      <c r="LR935"/>
      <c r="LS935"/>
      <c r="LT935"/>
      <c r="LU935"/>
      <c r="LV935"/>
      <c r="LW935"/>
      <c r="LX935"/>
      <c r="LY935"/>
      <c r="LZ935"/>
      <c r="MA935"/>
      <c r="MB935"/>
      <c r="MC935"/>
      <c r="MD935"/>
      <c r="ME935"/>
      <c r="MF935"/>
      <c r="MG935"/>
      <c r="MH935"/>
      <c r="MI935"/>
      <c r="MJ935"/>
      <c r="MK935"/>
      <c r="ML935"/>
      <c r="MM935"/>
      <c r="MN935"/>
      <c r="MO935"/>
      <c r="MP935"/>
      <c r="MQ935"/>
      <c r="MR935"/>
      <c r="MS935"/>
      <c r="MT935"/>
      <c r="MU935"/>
      <c r="MV935"/>
      <c r="MW935"/>
      <c r="MX935"/>
      <c r="MY935"/>
      <c r="MZ935"/>
      <c r="NA935"/>
      <c r="NB935"/>
      <c r="NC935"/>
      <c r="ND935"/>
      <c r="NE935"/>
      <c r="NF935"/>
      <c r="NG935"/>
      <c r="NH935"/>
      <c r="NI935"/>
      <c r="NJ935"/>
      <c r="NK935"/>
      <c r="NL935"/>
      <c r="NM935"/>
      <c r="NN935"/>
      <c r="NO935"/>
      <c r="NP935"/>
      <c r="NQ935"/>
      <c r="NR935"/>
      <c r="NS935"/>
      <c r="NT935"/>
      <c r="NU935"/>
      <c r="NV935"/>
      <c r="NW935"/>
      <c r="NX935"/>
      <c r="NY935"/>
      <c r="NZ935"/>
      <c r="OA935"/>
      <c r="OB935"/>
      <c r="OC935"/>
      <c r="OD935"/>
      <c r="OE935"/>
      <c r="OF935"/>
      <c r="OG935"/>
      <c r="OH935"/>
      <c r="OI935"/>
      <c r="OJ935"/>
      <c r="OK935"/>
      <c r="OL935"/>
      <c r="OM935"/>
      <c r="ON935"/>
    </row>
    <row r="936" spans="1:404" s="37" customFormat="1" x14ac:dyDescent="0.3">
      <c r="A936" s="13" t="s">
        <v>1003</v>
      </c>
      <c r="B936" s="13" t="s">
        <v>1295</v>
      </c>
      <c r="C936" s="13" t="s">
        <v>1302</v>
      </c>
      <c r="D936" s="13" t="s">
        <v>110</v>
      </c>
      <c r="E936" s="14" t="s">
        <v>95</v>
      </c>
      <c r="F936" s="16">
        <v>120</v>
      </c>
      <c r="G936" s="5">
        <v>13</v>
      </c>
      <c r="H936" s="16">
        <v>0</v>
      </c>
      <c r="I936" s="16">
        <v>0</v>
      </c>
      <c r="J936" s="16">
        <v>9</v>
      </c>
      <c r="K936" s="16">
        <v>4</v>
      </c>
      <c r="L936" s="16">
        <v>0</v>
      </c>
      <c r="M936" s="16">
        <v>0</v>
      </c>
      <c r="N936" s="16">
        <v>0</v>
      </c>
      <c r="O936" s="16">
        <v>0</v>
      </c>
      <c r="P936" s="16">
        <v>0</v>
      </c>
      <c r="Q936" s="16">
        <v>0</v>
      </c>
      <c r="R936" s="16">
        <v>90</v>
      </c>
      <c r="S936" s="16">
        <v>30</v>
      </c>
      <c r="T936" s="16">
        <v>0</v>
      </c>
      <c r="U936" s="16">
        <v>0</v>
      </c>
      <c r="V936" s="16">
        <v>0</v>
      </c>
      <c r="W936" s="16">
        <v>0</v>
      </c>
      <c r="X936" s="16">
        <v>0</v>
      </c>
      <c r="Y936" s="16">
        <v>0</v>
      </c>
      <c r="Z936" s="14">
        <v>0</v>
      </c>
      <c r="AA936" s="14" t="s">
        <v>96</v>
      </c>
      <c r="AB936" s="14" t="s">
        <v>97</v>
      </c>
      <c r="AC936" s="15"/>
      <c r="AD936" s="15"/>
      <c r="AE936" s="15"/>
      <c r="AF936" s="15"/>
      <c r="AG936" s="15"/>
      <c r="AH936" s="15"/>
      <c r="AI936" s="14" t="s">
        <v>96</v>
      </c>
      <c r="AJ936" s="16"/>
      <c r="AK936" s="17">
        <v>1</v>
      </c>
      <c r="AL936" s="17">
        <v>0</v>
      </c>
      <c r="AM936" s="17">
        <v>0</v>
      </c>
      <c r="AN936" s="17">
        <v>0</v>
      </c>
      <c r="AO936" s="17">
        <v>0</v>
      </c>
      <c r="AP936" s="17">
        <v>0</v>
      </c>
      <c r="AQ936" s="17">
        <v>0</v>
      </c>
      <c r="AR936" s="17">
        <v>0</v>
      </c>
      <c r="AS936" s="17">
        <v>0</v>
      </c>
      <c r="AT936" s="17">
        <v>0</v>
      </c>
      <c r="AU936" s="16">
        <v>100</v>
      </c>
      <c r="AV936" s="16">
        <v>100</v>
      </c>
      <c r="AW936" s="16">
        <v>0</v>
      </c>
      <c r="AX936" s="16">
        <v>0</v>
      </c>
      <c r="AY936" s="16">
        <v>0</v>
      </c>
      <c r="AZ936" s="16">
        <v>100</v>
      </c>
      <c r="BA936" s="16">
        <v>100</v>
      </c>
      <c r="BB936" s="16">
        <v>0</v>
      </c>
      <c r="BC936" s="16">
        <v>0</v>
      </c>
      <c r="BD936" s="16">
        <v>0</v>
      </c>
      <c r="BE936" s="16">
        <v>100</v>
      </c>
      <c r="BF936" s="16">
        <v>100</v>
      </c>
      <c r="BG936" s="16">
        <v>100</v>
      </c>
      <c r="BH936" s="16">
        <v>0</v>
      </c>
      <c r="BI936" s="16">
        <v>0</v>
      </c>
      <c r="BJ936" s="16">
        <v>0</v>
      </c>
      <c r="BK936" s="16">
        <v>0</v>
      </c>
      <c r="BL936" s="16">
        <v>100</v>
      </c>
      <c r="BM936" s="16">
        <v>100</v>
      </c>
      <c r="BN936" s="16">
        <v>2</v>
      </c>
      <c r="BO936" s="16" t="s">
        <v>97</v>
      </c>
      <c r="BP936" s="16" t="s">
        <v>96</v>
      </c>
      <c r="BQ936" s="16">
        <v>2</v>
      </c>
      <c r="BR936" s="14" t="s">
        <v>97</v>
      </c>
      <c r="BS936" s="14" t="s">
        <v>97</v>
      </c>
      <c r="BT936" s="14" t="s">
        <v>97</v>
      </c>
      <c r="BU936" s="14" t="s">
        <v>97</v>
      </c>
      <c r="BV936" s="14" t="s">
        <v>97</v>
      </c>
      <c r="BW936" s="16">
        <v>0</v>
      </c>
      <c r="BX936" s="16">
        <v>2</v>
      </c>
      <c r="BY936" s="16">
        <v>2</v>
      </c>
      <c r="BZ936" s="16">
        <v>10</v>
      </c>
      <c r="CA936" s="16">
        <v>10</v>
      </c>
      <c r="CB936" s="14" t="s">
        <v>96</v>
      </c>
      <c r="CC936" s="14" t="s">
        <v>96</v>
      </c>
      <c r="CD936" s="14" t="s">
        <v>96</v>
      </c>
      <c r="CE936" s="14" t="s">
        <v>96</v>
      </c>
      <c r="CF936" s="14" t="s">
        <v>96</v>
      </c>
      <c r="CG936" s="14" t="s">
        <v>97</v>
      </c>
      <c r="CH936" s="14" t="s">
        <v>97</v>
      </c>
      <c r="CI936" s="14" t="s">
        <v>97</v>
      </c>
      <c r="CJ936" s="16">
        <v>10</v>
      </c>
      <c r="CK936" s="16">
        <v>10</v>
      </c>
      <c r="CL936" s="16">
        <v>10</v>
      </c>
      <c r="CM936" s="16">
        <v>0</v>
      </c>
      <c r="CN936" s="16">
        <v>44</v>
      </c>
      <c r="CO936" s="16">
        <v>0</v>
      </c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  <c r="IP936"/>
      <c r="IQ936"/>
      <c r="IR936"/>
      <c r="IS936"/>
      <c r="IT936"/>
      <c r="IU936"/>
      <c r="IV936"/>
      <c r="IW936"/>
      <c r="IX936"/>
      <c r="IY936"/>
      <c r="IZ936"/>
      <c r="JA936"/>
      <c r="JB936"/>
      <c r="JC936"/>
      <c r="JD936"/>
      <c r="JE936"/>
      <c r="JF936"/>
      <c r="JG936"/>
      <c r="JH936"/>
      <c r="JI936"/>
      <c r="JJ936"/>
      <c r="JK936"/>
      <c r="JL936"/>
      <c r="JM936"/>
      <c r="JN936"/>
      <c r="JO936"/>
      <c r="JP936"/>
      <c r="JQ936"/>
      <c r="JR936"/>
      <c r="JS936"/>
      <c r="JT936"/>
      <c r="JU936"/>
      <c r="JV936"/>
      <c r="JW936"/>
      <c r="JX936"/>
      <c r="JY936"/>
      <c r="JZ936"/>
      <c r="KA936"/>
      <c r="KB936"/>
      <c r="KC936"/>
      <c r="KD936"/>
      <c r="KE936"/>
      <c r="KF936"/>
      <c r="KG936"/>
      <c r="KH936"/>
      <c r="KI936"/>
      <c r="KJ936"/>
      <c r="KK936"/>
      <c r="KL936"/>
      <c r="KM936"/>
      <c r="KN936"/>
      <c r="KO936"/>
      <c r="KP936"/>
      <c r="KQ936"/>
      <c r="KR936"/>
      <c r="KS936"/>
      <c r="KT936"/>
      <c r="KU936"/>
      <c r="KV936"/>
      <c r="KW936"/>
      <c r="KX936"/>
      <c r="KY936"/>
      <c r="KZ936"/>
      <c r="LA936"/>
      <c r="LB936"/>
      <c r="LC936"/>
      <c r="LD936"/>
      <c r="LE936"/>
      <c r="LF936"/>
      <c r="LG936"/>
      <c r="LH936"/>
      <c r="LI936"/>
      <c r="LJ936"/>
      <c r="LK936"/>
      <c r="LL936"/>
      <c r="LM936"/>
      <c r="LN936"/>
      <c r="LO936"/>
      <c r="LP936"/>
      <c r="LQ936"/>
      <c r="LR936"/>
      <c r="LS936"/>
      <c r="LT936"/>
      <c r="LU936"/>
      <c r="LV936"/>
      <c r="LW936"/>
      <c r="LX936"/>
      <c r="LY936"/>
      <c r="LZ936"/>
      <c r="MA936"/>
      <c r="MB936"/>
      <c r="MC936"/>
      <c r="MD936"/>
      <c r="ME936"/>
      <c r="MF936"/>
      <c r="MG936"/>
      <c r="MH936"/>
      <c r="MI936"/>
      <c r="MJ936"/>
      <c r="MK936"/>
      <c r="ML936"/>
      <c r="MM936"/>
      <c r="MN936"/>
      <c r="MO936"/>
      <c r="MP936"/>
      <c r="MQ936"/>
      <c r="MR936"/>
      <c r="MS936"/>
      <c r="MT936"/>
      <c r="MU936"/>
      <c r="MV936"/>
      <c r="MW936"/>
      <c r="MX936"/>
      <c r="MY936"/>
      <c r="MZ936"/>
      <c r="NA936"/>
      <c r="NB936"/>
      <c r="NC936"/>
      <c r="ND936"/>
      <c r="NE936"/>
      <c r="NF936"/>
      <c r="NG936"/>
      <c r="NH936"/>
      <c r="NI936"/>
      <c r="NJ936"/>
      <c r="NK936"/>
      <c r="NL936"/>
      <c r="NM936"/>
      <c r="NN936"/>
      <c r="NO936"/>
      <c r="NP936"/>
      <c r="NQ936"/>
      <c r="NR936"/>
      <c r="NS936"/>
      <c r="NT936"/>
      <c r="NU936"/>
      <c r="NV936"/>
      <c r="NW936"/>
      <c r="NX936"/>
      <c r="NY936"/>
      <c r="NZ936"/>
      <c r="OA936"/>
      <c r="OB936"/>
      <c r="OC936"/>
      <c r="OD936"/>
      <c r="OE936"/>
      <c r="OF936"/>
      <c r="OG936"/>
      <c r="OH936"/>
      <c r="OI936"/>
      <c r="OJ936"/>
      <c r="OK936"/>
      <c r="OL936"/>
      <c r="OM936"/>
    </row>
    <row r="937" spans="1:404" s="37" customFormat="1" x14ac:dyDescent="0.3">
      <c r="A937" s="13" t="s">
        <v>1003</v>
      </c>
      <c r="B937" s="13" t="s">
        <v>1295</v>
      </c>
      <c r="C937" s="13" t="s">
        <v>1303</v>
      </c>
      <c r="D937" s="13" t="s">
        <v>110</v>
      </c>
      <c r="E937" s="14" t="s">
        <v>95</v>
      </c>
      <c r="F937" s="14">
        <v>145</v>
      </c>
      <c r="G937" s="5">
        <v>13</v>
      </c>
      <c r="H937" s="16">
        <v>0</v>
      </c>
      <c r="I937" s="16">
        <v>0</v>
      </c>
      <c r="J937" s="14">
        <v>10</v>
      </c>
      <c r="K937" s="14">
        <v>3</v>
      </c>
      <c r="L937" s="14">
        <v>0</v>
      </c>
      <c r="M937" s="14">
        <v>0</v>
      </c>
      <c r="N937" s="14">
        <v>0</v>
      </c>
      <c r="O937" s="14">
        <v>0</v>
      </c>
      <c r="P937" s="14">
        <v>0</v>
      </c>
      <c r="Q937" s="14">
        <v>0</v>
      </c>
      <c r="R937" s="14">
        <v>135</v>
      </c>
      <c r="S937" s="14">
        <v>10</v>
      </c>
      <c r="T937" s="14">
        <v>0</v>
      </c>
      <c r="U937" s="16">
        <v>0</v>
      </c>
      <c r="V937" s="16">
        <v>0</v>
      </c>
      <c r="W937" s="16">
        <v>0</v>
      </c>
      <c r="X937" s="16">
        <v>0</v>
      </c>
      <c r="Y937" s="14">
        <v>0</v>
      </c>
      <c r="Z937" s="14">
        <v>0</v>
      </c>
      <c r="AA937" s="14" t="s">
        <v>96</v>
      </c>
      <c r="AB937" s="14" t="s">
        <v>97</v>
      </c>
      <c r="AC937" s="14"/>
      <c r="AD937" s="14"/>
      <c r="AE937" s="14"/>
      <c r="AF937" s="14"/>
      <c r="AG937" s="14"/>
      <c r="AH937" s="14"/>
      <c r="AI937" s="14" t="s">
        <v>96</v>
      </c>
      <c r="AJ937" s="16"/>
      <c r="AK937" s="17">
        <v>1</v>
      </c>
      <c r="AL937" s="17">
        <v>0</v>
      </c>
      <c r="AM937" s="17">
        <v>0</v>
      </c>
      <c r="AN937" s="17">
        <v>0</v>
      </c>
      <c r="AO937" s="17">
        <v>0</v>
      </c>
      <c r="AP937" s="17">
        <v>0</v>
      </c>
      <c r="AQ937" s="17">
        <v>0</v>
      </c>
      <c r="AR937" s="17">
        <v>0</v>
      </c>
      <c r="AS937" s="17">
        <v>0</v>
      </c>
      <c r="AT937" s="17">
        <v>0</v>
      </c>
      <c r="AU937" s="16">
        <v>100</v>
      </c>
      <c r="AV937" s="16">
        <v>100</v>
      </c>
      <c r="AW937" s="16">
        <v>0</v>
      </c>
      <c r="AX937" s="16">
        <v>0</v>
      </c>
      <c r="AY937" s="16">
        <v>0</v>
      </c>
      <c r="AZ937" s="16">
        <v>0</v>
      </c>
      <c r="BA937" s="16">
        <v>0</v>
      </c>
      <c r="BB937" s="16">
        <v>0</v>
      </c>
      <c r="BC937" s="16">
        <v>0</v>
      </c>
      <c r="BD937" s="24">
        <v>100</v>
      </c>
      <c r="BE937" s="16">
        <v>100</v>
      </c>
      <c r="BF937" s="16">
        <v>100</v>
      </c>
      <c r="BG937" s="16">
        <v>100</v>
      </c>
      <c r="BH937" s="16">
        <v>100</v>
      </c>
      <c r="BI937" s="16">
        <v>100</v>
      </c>
      <c r="BJ937" s="16">
        <v>0</v>
      </c>
      <c r="BK937" s="16">
        <v>10</v>
      </c>
      <c r="BL937" s="16">
        <v>90</v>
      </c>
      <c r="BM937" s="16">
        <v>100</v>
      </c>
      <c r="BN937" s="16">
        <v>2</v>
      </c>
      <c r="BO937" s="16" t="s">
        <v>96</v>
      </c>
      <c r="BP937" s="16" t="s">
        <v>97</v>
      </c>
      <c r="BQ937" s="5" t="s">
        <v>98</v>
      </c>
      <c r="BR937" s="14" t="s">
        <v>97</v>
      </c>
      <c r="BS937" s="14" t="s">
        <v>97</v>
      </c>
      <c r="BT937" s="14" t="s">
        <v>97</v>
      </c>
      <c r="BU937" s="14" t="s">
        <v>96</v>
      </c>
      <c r="BV937" s="14" t="s">
        <v>96</v>
      </c>
      <c r="BW937" s="16">
        <v>3</v>
      </c>
      <c r="BX937" s="16">
        <v>3</v>
      </c>
      <c r="BY937" s="16">
        <v>3</v>
      </c>
      <c r="BZ937" s="16">
        <v>5</v>
      </c>
      <c r="CA937" s="16">
        <v>5</v>
      </c>
      <c r="CB937" s="15" t="s">
        <v>96</v>
      </c>
      <c r="CC937" s="15" t="s">
        <v>96</v>
      </c>
      <c r="CD937" s="15" t="s">
        <v>96</v>
      </c>
      <c r="CE937" s="15" t="s">
        <v>96</v>
      </c>
      <c r="CF937" s="15" t="s">
        <v>96</v>
      </c>
      <c r="CG937" s="15" t="s">
        <v>96</v>
      </c>
      <c r="CH937" s="15" t="s">
        <v>96</v>
      </c>
      <c r="CI937" s="15" t="s">
        <v>96</v>
      </c>
      <c r="CJ937" s="16">
        <v>5</v>
      </c>
      <c r="CK937" s="16">
        <v>5</v>
      </c>
      <c r="CL937" s="16">
        <v>5</v>
      </c>
      <c r="CM937" s="16">
        <v>0.3</v>
      </c>
      <c r="CN937" s="16">
        <v>35</v>
      </c>
      <c r="CO937" s="16">
        <v>0.5</v>
      </c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  <c r="IW937"/>
      <c r="IX937"/>
      <c r="IY937"/>
      <c r="IZ937"/>
      <c r="JA937"/>
      <c r="JB937"/>
      <c r="JC937"/>
      <c r="JD937"/>
      <c r="JE937"/>
      <c r="JF937"/>
      <c r="JG937"/>
      <c r="JH937"/>
      <c r="JI937"/>
      <c r="JJ937"/>
      <c r="JK937"/>
      <c r="JL937"/>
      <c r="JM937"/>
      <c r="JN937"/>
      <c r="JO937"/>
      <c r="JP937"/>
      <c r="JQ937"/>
      <c r="JR937"/>
      <c r="JS937"/>
      <c r="JT937"/>
      <c r="JU937"/>
      <c r="JV937"/>
      <c r="JW937"/>
      <c r="JX937"/>
      <c r="JY937"/>
      <c r="JZ937"/>
      <c r="KA937"/>
      <c r="KB937"/>
      <c r="KC937"/>
      <c r="KD937"/>
      <c r="KE937"/>
      <c r="KF937"/>
      <c r="KG937"/>
      <c r="KH937"/>
      <c r="KI937"/>
      <c r="KJ937"/>
      <c r="KK937"/>
      <c r="KL937"/>
      <c r="KM937"/>
      <c r="KN937"/>
      <c r="KO937"/>
      <c r="KP937"/>
      <c r="KQ937"/>
      <c r="KR937"/>
      <c r="KS937"/>
      <c r="KT937"/>
      <c r="KU937"/>
      <c r="KV937"/>
      <c r="KW937"/>
      <c r="KX937"/>
      <c r="KY937"/>
      <c r="KZ937"/>
      <c r="LA937"/>
      <c r="LB937"/>
      <c r="LC937"/>
      <c r="LD937"/>
      <c r="LE937"/>
      <c r="LF937"/>
      <c r="LG937"/>
      <c r="LH937"/>
      <c r="LI937"/>
      <c r="LJ937"/>
      <c r="LK937"/>
      <c r="LL937"/>
      <c r="LM937"/>
      <c r="LN937"/>
      <c r="LO937"/>
      <c r="LP937"/>
      <c r="LQ937"/>
      <c r="LR937"/>
      <c r="LS937"/>
      <c r="LT937"/>
      <c r="LU937"/>
      <c r="LV937"/>
      <c r="LW937"/>
      <c r="LX937"/>
      <c r="LY937"/>
      <c r="LZ937"/>
      <c r="MA937"/>
      <c r="MB937"/>
      <c r="MC937"/>
      <c r="MD937"/>
      <c r="ME937"/>
      <c r="MF937"/>
      <c r="MG937"/>
      <c r="MH937"/>
      <c r="MI937"/>
      <c r="MJ937"/>
      <c r="MK937"/>
      <c r="ML937"/>
      <c r="MM937"/>
      <c r="MN937"/>
      <c r="MO937"/>
      <c r="MP937"/>
      <c r="MQ937"/>
      <c r="MR937"/>
      <c r="MS937"/>
      <c r="MT937"/>
      <c r="MU937"/>
      <c r="MV937"/>
      <c r="MW937"/>
      <c r="MX937"/>
      <c r="MY937"/>
      <c r="MZ937"/>
      <c r="NA937"/>
      <c r="NB937"/>
      <c r="NC937"/>
      <c r="ND937"/>
      <c r="NE937"/>
      <c r="NF937"/>
      <c r="NG937"/>
      <c r="NH937"/>
      <c r="NI937"/>
      <c r="NJ937"/>
      <c r="NK937"/>
      <c r="NL937"/>
      <c r="NM937"/>
      <c r="NN937"/>
      <c r="NO937"/>
      <c r="NP937"/>
      <c r="NQ937"/>
      <c r="NR937"/>
      <c r="NS937"/>
      <c r="NT937"/>
      <c r="NU937"/>
      <c r="NV937"/>
      <c r="NW937"/>
      <c r="NX937"/>
      <c r="NY937"/>
      <c r="NZ937"/>
      <c r="OA937"/>
      <c r="OB937"/>
      <c r="OC937"/>
      <c r="OD937"/>
      <c r="OE937"/>
      <c r="OF937"/>
      <c r="OG937"/>
      <c r="OH937"/>
      <c r="OI937"/>
      <c r="OJ937"/>
      <c r="OK937"/>
      <c r="OL937"/>
      <c r="OM937"/>
    </row>
    <row r="938" spans="1:404" s="37" customFormat="1" x14ac:dyDescent="0.3">
      <c r="A938" s="13" t="s">
        <v>1003</v>
      </c>
      <c r="B938" s="13" t="s">
        <v>1295</v>
      </c>
      <c r="C938" s="13" t="s">
        <v>1304</v>
      </c>
      <c r="D938" s="13" t="s">
        <v>1305</v>
      </c>
      <c r="E938" s="14" t="s">
        <v>95</v>
      </c>
      <c r="F938" s="16">
        <v>62</v>
      </c>
      <c r="G938" s="5">
        <v>8</v>
      </c>
      <c r="H938" s="16">
        <v>0</v>
      </c>
      <c r="I938" s="16">
        <v>0</v>
      </c>
      <c r="J938" s="16">
        <v>8</v>
      </c>
      <c r="K938" s="16">
        <v>0</v>
      </c>
      <c r="L938" s="16">
        <v>0</v>
      </c>
      <c r="M938" s="16">
        <v>0</v>
      </c>
      <c r="N938" s="16">
        <v>0</v>
      </c>
      <c r="O938" s="16">
        <v>0</v>
      </c>
      <c r="P938" s="16">
        <v>0</v>
      </c>
      <c r="Q938" s="16">
        <v>0</v>
      </c>
      <c r="R938" s="16">
        <v>62</v>
      </c>
      <c r="S938" s="16">
        <v>0</v>
      </c>
      <c r="T938" s="16">
        <v>0</v>
      </c>
      <c r="U938" s="16">
        <v>0</v>
      </c>
      <c r="V938" s="16">
        <v>0</v>
      </c>
      <c r="W938" s="16">
        <v>0</v>
      </c>
      <c r="X938" s="16">
        <v>0</v>
      </c>
      <c r="Y938" s="16">
        <v>0</v>
      </c>
      <c r="Z938" s="14">
        <v>0</v>
      </c>
      <c r="AA938" s="14" t="s">
        <v>96</v>
      </c>
      <c r="AB938" s="14" t="s">
        <v>97</v>
      </c>
      <c r="AC938" s="15"/>
      <c r="AD938" s="15"/>
      <c r="AE938" s="15"/>
      <c r="AF938" s="15"/>
      <c r="AG938" s="15"/>
      <c r="AH938" s="15"/>
      <c r="AI938" s="14" t="s">
        <v>96</v>
      </c>
      <c r="AJ938" s="16"/>
      <c r="AK938" s="17">
        <v>0.5</v>
      </c>
      <c r="AL938" s="17">
        <v>0.5</v>
      </c>
      <c r="AM938" s="17">
        <v>0</v>
      </c>
      <c r="AN938" s="17">
        <v>0</v>
      </c>
      <c r="AO938" s="17">
        <v>0</v>
      </c>
      <c r="AP938" s="17">
        <v>0</v>
      </c>
      <c r="AQ938" s="17">
        <v>0</v>
      </c>
      <c r="AR938" s="17">
        <v>0</v>
      </c>
      <c r="AS938" s="17">
        <v>0</v>
      </c>
      <c r="AT938" s="17">
        <v>0</v>
      </c>
      <c r="AU938" s="16">
        <v>0</v>
      </c>
      <c r="AV938" s="16">
        <v>0</v>
      </c>
      <c r="AW938" s="16">
        <v>40</v>
      </c>
      <c r="AX938" s="16">
        <v>0</v>
      </c>
      <c r="AY938" s="24">
        <v>60</v>
      </c>
      <c r="AZ938" s="16">
        <v>0</v>
      </c>
      <c r="BA938" s="16">
        <v>0</v>
      </c>
      <c r="BB938" s="16">
        <v>0</v>
      </c>
      <c r="BC938" s="16">
        <v>0</v>
      </c>
      <c r="BD938" s="24">
        <v>100</v>
      </c>
      <c r="BE938" s="16">
        <v>100</v>
      </c>
      <c r="BF938" s="16">
        <v>100</v>
      </c>
      <c r="BG938" s="16">
        <v>10</v>
      </c>
      <c r="BH938" s="16">
        <v>0</v>
      </c>
      <c r="BI938" s="16">
        <v>0</v>
      </c>
      <c r="BJ938" s="16">
        <v>0</v>
      </c>
      <c r="BK938" s="16">
        <v>0</v>
      </c>
      <c r="BL938" s="16">
        <v>100</v>
      </c>
      <c r="BM938" s="16">
        <v>100</v>
      </c>
      <c r="BN938" s="16">
        <v>1</v>
      </c>
      <c r="BO938" s="16" t="s">
        <v>96</v>
      </c>
      <c r="BP938" s="16" t="s">
        <v>97</v>
      </c>
      <c r="BQ938" s="5" t="s">
        <v>98</v>
      </c>
      <c r="BR938" s="14" t="s">
        <v>96</v>
      </c>
      <c r="BS938" s="14" t="s">
        <v>97</v>
      </c>
      <c r="BT938" s="14" t="s">
        <v>97</v>
      </c>
      <c r="BU938" s="14" t="s">
        <v>96</v>
      </c>
      <c r="BV938" s="14" t="s">
        <v>97</v>
      </c>
      <c r="BW938" s="16">
        <v>0</v>
      </c>
      <c r="BX938" s="16">
        <v>15</v>
      </c>
      <c r="BY938" s="16">
        <v>15</v>
      </c>
      <c r="BZ938" s="16">
        <v>15</v>
      </c>
      <c r="CA938" s="16">
        <v>15</v>
      </c>
      <c r="CB938" s="14" t="s">
        <v>96</v>
      </c>
      <c r="CC938" s="14" t="s">
        <v>96</v>
      </c>
      <c r="CD938" s="14" t="s">
        <v>96</v>
      </c>
      <c r="CE938" s="14" t="s">
        <v>96</v>
      </c>
      <c r="CF938" s="14" t="s">
        <v>96</v>
      </c>
      <c r="CG938" s="15" t="s">
        <v>96</v>
      </c>
      <c r="CH938" s="14" t="s">
        <v>96</v>
      </c>
      <c r="CI938" s="15" t="s">
        <v>97</v>
      </c>
      <c r="CJ938" s="16">
        <v>15</v>
      </c>
      <c r="CK938" s="16">
        <v>15</v>
      </c>
      <c r="CL938" s="16">
        <v>15</v>
      </c>
      <c r="CM938" s="16">
        <v>5</v>
      </c>
      <c r="CN938" s="16">
        <v>34</v>
      </c>
      <c r="CO938" s="16">
        <v>0</v>
      </c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  <c r="IW938"/>
      <c r="IX938"/>
      <c r="IY938"/>
      <c r="IZ938"/>
      <c r="JA938"/>
      <c r="JB938"/>
      <c r="JC938"/>
      <c r="JD938"/>
      <c r="JE938"/>
      <c r="JF938"/>
      <c r="JG938"/>
      <c r="JH938"/>
      <c r="JI938"/>
      <c r="JJ938"/>
      <c r="JK938"/>
      <c r="JL938"/>
      <c r="JM938"/>
      <c r="JN938"/>
      <c r="JO938"/>
      <c r="JP938"/>
      <c r="JQ938"/>
      <c r="JR938"/>
      <c r="JS938"/>
      <c r="JT938"/>
      <c r="JU938"/>
      <c r="JV938"/>
      <c r="JW938"/>
      <c r="JX938"/>
      <c r="JY938"/>
      <c r="JZ938"/>
      <c r="KA938"/>
      <c r="KB938"/>
      <c r="KC938"/>
      <c r="KD938"/>
      <c r="KE938"/>
      <c r="KF938"/>
      <c r="KG938"/>
      <c r="KH938"/>
      <c r="KI938"/>
      <c r="KJ938"/>
      <c r="KK938"/>
      <c r="KL938"/>
      <c r="KM938"/>
      <c r="KN938"/>
      <c r="KO938"/>
      <c r="KP938"/>
      <c r="KQ938"/>
      <c r="KR938"/>
      <c r="KS938"/>
      <c r="KT938"/>
      <c r="KU938"/>
      <c r="KV938"/>
      <c r="KW938"/>
      <c r="KX938"/>
      <c r="KY938"/>
      <c r="KZ938"/>
      <c r="LA938"/>
      <c r="LB938"/>
      <c r="LC938"/>
      <c r="LD938"/>
      <c r="LE938"/>
      <c r="LF938"/>
      <c r="LG938"/>
      <c r="LH938"/>
      <c r="LI938"/>
      <c r="LJ938"/>
      <c r="LK938"/>
      <c r="LL938"/>
      <c r="LM938"/>
      <c r="LN938"/>
      <c r="LO938"/>
      <c r="LP938"/>
      <c r="LQ938"/>
      <c r="LR938"/>
      <c r="LS938"/>
      <c r="LT938"/>
      <c r="LU938"/>
      <c r="LV938"/>
      <c r="LW938"/>
      <c r="LX938"/>
      <c r="LY938"/>
      <c r="LZ938"/>
      <c r="MA938"/>
      <c r="MB938"/>
      <c r="MC938"/>
      <c r="MD938"/>
      <c r="ME938"/>
      <c r="MF938"/>
      <c r="MG938"/>
      <c r="MH938"/>
      <c r="MI938"/>
      <c r="MJ938"/>
      <c r="MK938"/>
      <c r="ML938"/>
      <c r="MM938"/>
      <c r="MN938"/>
      <c r="MO938"/>
      <c r="MP938"/>
      <c r="MQ938"/>
      <c r="MR938"/>
      <c r="MS938"/>
      <c r="MT938"/>
      <c r="MU938"/>
      <c r="MV938"/>
      <c r="MW938"/>
      <c r="MX938"/>
      <c r="MY938"/>
      <c r="MZ938"/>
      <c r="NA938"/>
      <c r="NB938"/>
      <c r="NC938"/>
      <c r="ND938"/>
      <c r="NE938"/>
      <c r="NF938"/>
      <c r="NG938"/>
      <c r="NH938"/>
      <c r="NI938"/>
      <c r="NJ938"/>
      <c r="NK938"/>
      <c r="NL938"/>
      <c r="NM938"/>
      <c r="NN938"/>
      <c r="NO938"/>
      <c r="NP938"/>
      <c r="NQ938"/>
      <c r="NR938"/>
      <c r="NS938"/>
      <c r="NT938"/>
      <c r="NU938"/>
      <c r="NV938"/>
      <c r="NW938"/>
      <c r="NX938"/>
      <c r="NY938"/>
      <c r="NZ938"/>
      <c r="OA938"/>
      <c r="OB938"/>
      <c r="OC938"/>
      <c r="OD938"/>
      <c r="OE938"/>
      <c r="OF938"/>
      <c r="OG938"/>
      <c r="OH938"/>
      <c r="OI938"/>
      <c r="OJ938"/>
      <c r="OK938"/>
      <c r="OL938"/>
      <c r="OM938"/>
    </row>
    <row r="939" spans="1:404" s="37" customFormat="1" x14ac:dyDescent="0.3">
      <c r="A939" s="13" t="s">
        <v>1003</v>
      </c>
      <c r="B939" s="13" t="s">
        <v>1295</v>
      </c>
      <c r="C939" s="13" t="s">
        <v>1306</v>
      </c>
      <c r="D939" s="13" t="s">
        <v>146</v>
      </c>
      <c r="E939" s="24" t="s">
        <v>95</v>
      </c>
      <c r="F939" s="16">
        <v>87</v>
      </c>
      <c r="G939" s="5">
        <v>8</v>
      </c>
      <c r="H939" s="16">
        <v>0</v>
      </c>
      <c r="I939" s="16">
        <v>0</v>
      </c>
      <c r="J939" s="16">
        <v>3</v>
      </c>
      <c r="K939" s="16">
        <v>5</v>
      </c>
      <c r="L939" s="16">
        <v>0</v>
      </c>
      <c r="M939" s="16">
        <v>0</v>
      </c>
      <c r="N939" s="16">
        <v>0</v>
      </c>
      <c r="O939" s="16">
        <v>0</v>
      </c>
      <c r="P939" s="16">
        <v>0</v>
      </c>
      <c r="Q939" s="16">
        <v>0</v>
      </c>
      <c r="R939" s="16">
        <v>38</v>
      </c>
      <c r="S939" s="16">
        <v>49</v>
      </c>
      <c r="T939" s="16">
        <v>0</v>
      </c>
      <c r="U939" s="16">
        <v>0</v>
      </c>
      <c r="V939" s="16">
        <v>0</v>
      </c>
      <c r="W939" s="16">
        <v>0</v>
      </c>
      <c r="X939" s="16">
        <v>0</v>
      </c>
      <c r="Y939" s="16">
        <v>0</v>
      </c>
      <c r="Z939" s="14">
        <v>0</v>
      </c>
      <c r="AA939" s="14" t="s">
        <v>96</v>
      </c>
      <c r="AB939" s="14" t="s">
        <v>97</v>
      </c>
      <c r="AC939" s="14" t="s">
        <v>96</v>
      </c>
      <c r="AD939" s="15"/>
      <c r="AE939" s="15"/>
      <c r="AF939" s="15"/>
      <c r="AG939" s="15"/>
      <c r="AH939" s="15"/>
      <c r="AI939" s="15"/>
      <c r="AJ939" s="16"/>
      <c r="AK939" s="17">
        <v>0.15</v>
      </c>
      <c r="AL939" s="17">
        <v>0.05</v>
      </c>
      <c r="AM939" s="17">
        <v>0.8</v>
      </c>
      <c r="AN939" s="17">
        <v>0</v>
      </c>
      <c r="AO939" s="17">
        <v>0</v>
      </c>
      <c r="AP939" s="17">
        <v>0</v>
      </c>
      <c r="AQ939" s="17">
        <v>0</v>
      </c>
      <c r="AR939" s="17">
        <v>0</v>
      </c>
      <c r="AS939" s="17">
        <v>0</v>
      </c>
      <c r="AT939" s="17">
        <v>0</v>
      </c>
      <c r="AU939" s="16">
        <v>100</v>
      </c>
      <c r="AV939" s="16">
        <v>100</v>
      </c>
      <c r="AW939" s="16">
        <v>0</v>
      </c>
      <c r="AX939" s="16">
        <v>0</v>
      </c>
      <c r="AY939" s="16">
        <v>0</v>
      </c>
      <c r="AZ939" s="16">
        <v>100</v>
      </c>
      <c r="BA939" s="16">
        <v>100</v>
      </c>
      <c r="BB939" s="16">
        <v>0</v>
      </c>
      <c r="BC939" s="16">
        <v>0</v>
      </c>
      <c r="BD939" s="16">
        <v>0</v>
      </c>
      <c r="BE939" s="16">
        <v>100</v>
      </c>
      <c r="BF939" s="16">
        <v>100</v>
      </c>
      <c r="BG939" s="16">
        <v>100</v>
      </c>
      <c r="BH939" s="16">
        <v>0</v>
      </c>
      <c r="BI939" s="16">
        <v>0</v>
      </c>
      <c r="BJ939" s="16">
        <v>0</v>
      </c>
      <c r="BK939" s="16">
        <v>0</v>
      </c>
      <c r="BL939" s="16">
        <v>100</v>
      </c>
      <c r="BM939" s="16">
        <v>100</v>
      </c>
      <c r="BN939" s="16">
        <v>1</v>
      </c>
      <c r="BO939" s="16" t="s">
        <v>96</v>
      </c>
      <c r="BP939" s="16" t="s">
        <v>96</v>
      </c>
      <c r="BQ939" s="16">
        <v>12</v>
      </c>
      <c r="BR939" s="14" t="s">
        <v>97</v>
      </c>
      <c r="BS939" s="14" t="s">
        <v>97</v>
      </c>
      <c r="BT939" s="14" t="s">
        <v>97</v>
      </c>
      <c r="BU939" s="14" t="s">
        <v>97</v>
      </c>
      <c r="BV939" s="14" t="s">
        <v>97</v>
      </c>
      <c r="BW939" s="16">
        <v>3</v>
      </c>
      <c r="BX939" s="16">
        <v>3</v>
      </c>
      <c r="BY939" s="16">
        <v>3</v>
      </c>
      <c r="BZ939" s="16">
        <v>15</v>
      </c>
      <c r="CA939" s="16">
        <v>15</v>
      </c>
      <c r="CB939" s="14" t="s">
        <v>96</v>
      </c>
      <c r="CC939" s="14" t="s">
        <v>96</v>
      </c>
      <c r="CD939" s="14" t="s">
        <v>96</v>
      </c>
      <c r="CE939" s="14" t="s">
        <v>96</v>
      </c>
      <c r="CF939" s="14" t="s">
        <v>96</v>
      </c>
      <c r="CG939" s="14" t="s">
        <v>97</v>
      </c>
      <c r="CH939" s="14" t="s">
        <v>97</v>
      </c>
      <c r="CI939" s="15" t="s">
        <v>97</v>
      </c>
      <c r="CJ939" s="16">
        <v>15</v>
      </c>
      <c r="CK939" s="16">
        <v>15</v>
      </c>
      <c r="CL939" s="16">
        <v>15</v>
      </c>
      <c r="CM939" s="16">
        <v>0</v>
      </c>
      <c r="CN939" s="16">
        <v>75</v>
      </c>
      <c r="CO939" s="16">
        <v>0</v>
      </c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  <c r="JB939"/>
      <c r="JC939"/>
      <c r="JD939"/>
      <c r="JE939"/>
      <c r="JF939"/>
      <c r="JG939"/>
      <c r="JH939"/>
      <c r="JI939"/>
      <c r="JJ939"/>
      <c r="JK939"/>
      <c r="JL939"/>
      <c r="JM939"/>
      <c r="JN939"/>
      <c r="JO939"/>
      <c r="JP939"/>
      <c r="JQ939"/>
      <c r="JR939"/>
      <c r="JS939"/>
      <c r="JT939"/>
      <c r="JU939"/>
      <c r="JV939"/>
      <c r="JW939"/>
      <c r="JX939"/>
      <c r="JY939"/>
      <c r="JZ939"/>
      <c r="KA939"/>
      <c r="KB939"/>
      <c r="KC939"/>
      <c r="KD939"/>
      <c r="KE939"/>
      <c r="KF939"/>
      <c r="KG939"/>
      <c r="KH939"/>
      <c r="KI939"/>
      <c r="KJ939"/>
      <c r="KK939"/>
      <c r="KL939"/>
      <c r="KM939"/>
      <c r="KN939"/>
      <c r="KO939"/>
      <c r="KP939"/>
      <c r="KQ939"/>
      <c r="KR939"/>
      <c r="KS939"/>
      <c r="KT939"/>
      <c r="KU939"/>
      <c r="KV939"/>
      <c r="KW939"/>
      <c r="KX939"/>
      <c r="KY939"/>
      <c r="KZ939"/>
      <c r="LA939"/>
      <c r="LB939"/>
      <c r="LC939"/>
      <c r="LD939"/>
      <c r="LE939"/>
      <c r="LF939"/>
      <c r="LG939"/>
      <c r="LH939"/>
      <c r="LI939"/>
      <c r="LJ939"/>
      <c r="LK939"/>
      <c r="LL939"/>
      <c r="LM939"/>
      <c r="LN939"/>
      <c r="LO939"/>
      <c r="LP939"/>
      <c r="LQ939"/>
      <c r="LR939"/>
      <c r="LS939"/>
      <c r="LT939"/>
      <c r="LU939"/>
      <c r="LV939"/>
      <c r="LW939"/>
      <c r="LX939"/>
      <c r="LY939"/>
      <c r="LZ939"/>
      <c r="MA939"/>
      <c r="MB939"/>
      <c r="MC939"/>
      <c r="MD939"/>
      <c r="ME939"/>
      <c r="MF939"/>
      <c r="MG939"/>
      <c r="MH939"/>
      <c r="MI939"/>
      <c r="MJ939"/>
      <c r="MK939"/>
      <c r="ML939"/>
      <c r="MM939"/>
      <c r="MN939"/>
      <c r="MO939"/>
      <c r="MP939"/>
      <c r="MQ939"/>
      <c r="MR939"/>
      <c r="MS939"/>
      <c r="MT939"/>
      <c r="MU939"/>
      <c r="MV939"/>
      <c r="MW939"/>
      <c r="MX939"/>
      <c r="MY939"/>
      <c r="MZ939"/>
      <c r="NA939"/>
      <c r="NB939"/>
      <c r="NC939"/>
      <c r="ND939"/>
      <c r="NE939"/>
      <c r="NF939"/>
      <c r="NG939"/>
      <c r="NH939"/>
      <c r="NI939"/>
      <c r="NJ939"/>
      <c r="NK939"/>
      <c r="NL939"/>
      <c r="NM939"/>
      <c r="NN939"/>
      <c r="NO939"/>
      <c r="NP939"/>
      <c r="NQ939"/>
      <c r="NR939"/>
      <c r="NS939"/>
      <c r="NT939"/>
      <c r="NU939"/>
      <c r="NV939"/>
      <c r="NW939"/>
      <c r="NX939"/>
      <c r="NY939"/>
      <c r="NZ939"/>
      <c r="OA939"/>
      <c r="OB939"/>
      <c r="OC939"/>
      <c r="OD939"/>
      <c r="OE939"/>
      <c r="OF939"/>
      <c r="OG939"/>
      <c r="OH939"/>
      <c r="OI939"/>
      <c r="OJ939"/>
      <c r="OK939"/>
      <c r="OL939"/>
      <c r="OM939"/>
    </row>
    <row r="940" spans="1:404" s="37" customFormat="1" x14ac:dyDescent="0.3">
      <c r="A940" s="13" t="s">
        <v>1003</v>
      </c>
      <c r="B940" s="13" t="s">
        <v>1295</v>
      </c>
      <c r="C940" s="13" t="s">
        <v>1306</v>
      </c>
      <c r="D940" s="13" t="s">
        <v>147</v>
      </c>
      <c r="E940" s="14" t="s">
        <v>102</v>
      </c>
      <c r="F940" s="16">
        <v>223</v>
      </c>
      <c r="G940" s="5">
        <v>36</v>
      </c>
      <c r="H940" s="16">
        <v>4</v>
      </c>
      <c r="I940" s="16">
        <v>36</v>
      </c>
      <c r="J940" s="16">
        <v>0</v>
      </c>
      <c r="K940" s="16">
        <v>0</v>
      </c>
      <c r="L940" s="16">
        <v>0</v>
      </c>
      <c r="M940" s="16">
        <v>0</v>
      </c>
      <c r="N940" s="16">
        <v>0</v>
      </c>
      <c r="O940" s="16">
        <v>0</v>
      </c>
      <c r="P940" s="16">
        <v>0</v>
      </c>
      <c r="Q940" s="16">
        <v>223</v>
      </c>
      <c r="R940" s="16">
        <v>0</v>
      </c>
      <c r="S940" s="16">
        <v>0</v>
      </c>
      <c r="T940" s="16">
        <v>0</v>
      </c>
      <c r="U940" s="16">
        <v>0</v>
      </c>
      <c r="V940" s="16">
        <v>0</v>
      </c>
      <c r="W940" s="16">
        <v>0</v>
      </c>
      <c r="X940" s="16">
        <v>0</v>
      </c>
      <c r="Y940" s="16">
        <v>36</v>
      </c>
      <c r="Z940" s="16">
        <v>223</v>
      </c>
      <c r="AA940" s="14" t="s">
        <v>96</v>
      </c>
      <c r="AB940" s="14" t="s">
        <v>97</v>
      </c>
      <c r="AC940" s="15"/>
      <c r="AD940" s="15"/>
      <c r="AE940" s="15"/>
      <c r="AF940" s="15"/>
      <c r="AG940" s="15"/>
      <c r="AH940" s="15"/>
      <c r="AI940" s="14" t="s">
        <v>96</v>
      </c>
      <c r="AJ940" s="16"/>
      <c r="AK940" s="17">
        <v>0</v>
      </c>
      <c r="AL940" s="17">
        <v>1</v>
      </c>
      <c r="AM940" s="17">
        <v>0</v>
      </c>
      <c r="AN940" s="17">
        <v>0</v>
      </c>
      <c r="AO940" s="17">
        <v>0</v>
      </c>
      <c r="AP940" s="17">
        <v>0</v>
      </c>
      <c r="AQ940" s="17">
        <v>0</v>
      </c>
      <c r="AR940" s="17">
        <v>0</v>
      </c>
      <c r="AS940" s="17">
        <v>0</v>
      </c>
      <c r="AT940" s="17">
        <v>0</v>
      </c>
      <c r="AU940" s="16">
        <v>100</v>
      </c>
      <c r="AV940" s="16">
        <v>100</v>
      </c>
      <c r="AW940" s="16">
        <v>0</v>
      </c>
      <c r="AX940" s="16">
        <v>0</v>
      </c>
      <c r="AY940" s="16">
        <v>0</v>
      </c>
      <c r="AZ940" s="16">
        <v>100</v>
      </c>
      <c r="BA940" s="16">
        <v>100</v>
      </c>
      <c r="BB940" s="16">
        <v>0</v>
      </c>
      <c r="BC940" s="16">
        <v>0</v>
      </c>
      <c r="BD940" s="16">
        <v>0</v>
      </c>
      <c r="BE940" s="16">
        <v>100</v>
      </c>
      <c r="BF940" s="16">
        <v>100</v>
      </c>
      <c r="BG940" s="16">
        <v>100</v>
      </c>
      <c r="BH940" s="16">
        <v>0</v>
      </c>
      <c r="BI940" s="16">
        <v>0</v>
      </c>
      <c r="BJ940" s="16">
        <v>0</v>
      </c>
      <c r="BK940" s="16">
        <v>0</v>
      </c>
      <c r="BL940" s="16">
        <v>100</v>
      </c>
      <c r="BM940" s="16">
        <v>100</v>
      </c>
      <c r="BN940" s="16">
        <v>1</v>
      </c>
      <c r="BO940" s="16" t="s">
        <v>96</v>
      </c>
      <c r="BP940" s="16" t="s">
        <v>96</v>
      </c>
      <c r="BQ940" s="16">
        <v>12</v>
      </c>
      <c r="BR940" s="14" t="s">
        <v>97</v>
      </c>
      <c r="BS940" s="14" t="s">
        <v>97</v>
      </c>
      <c r="BT940" s="14" t="s">
        <v>97</v>
      </c>
      <c r="BU940" s="14" t="s">
        <v>97</v>
      </c>
      <c r="BV940" s="14" t="s">
        <v>97</v>
      </c>
      <c r="BW940" s="16">
        <v>3</v>
      </c>
      <c r="BX940" s="16">
        <v>3</v>
      </c>
      <c r="BY940" s="16">
        <v>3</v>
      </c>
      <c r="BZ940" s="16">
        <v>15</v>
      </c>
      <c r="CA940" s="16">
        <v>15</v>
      </c>
      <c r="CB940" s="14" t="s">
        <v>96</v>
      </c>
      <c r="CC940" s="14" t="s">
        <v>96</v>
      </c>
      <c r="CD940" s="14" t="s">
        <v>96</v>
      </c>
      <c r="CE940" s="14" t="s">
        <v>96</v>
      </c>
      <c r="CF940" s="14" t="s">
        <v>96</v>
      </c>
      <c r="CG940" s="14" t="s">
        <v>97</v>
      </c>
      <c r="CH940" s="14" t="s">
        <v>97</v>
      </c>
      <c r="CI940" s="15" t="s">
        <v>97</v>
      </c>
      <c r="CJ940" s="16">
        <v>15</v>
      </c>
      <c r="CK940" s="16">
        <v>15</v>
      </c>
      <c r="CL940" s="16">
        <v>15</v>
      </c>
      <c r="CM940" s="16">
        <v>0</v>
      </c>
      <c r="CN940" s="16">
        <v>75</v>
      </c>
      <c r="CO940" s="16">
        <v>0</v>
      </c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  <c r="IN940"/>
      <c r="IO940"/>
      <c r="IP940"/>
      <c r="IQ940"/>
      <c r="IR940"/>
      <c r="IS940"/>
      <c r="IT940"/>
      <c r="IU940"/>
      <c r="IV940"/>
      <c r="IW940"/>
      <c r="IX940"/>
      <c r="IY940"/>
      <c r="IZ940"/>
      <c r="JA940"/>
      <c r="JB940"/>
      <c r="JC940"/>
      <c r="JD940"/>
      <c r="JE940"/>
      <c r="JF940"/>
      <c r="JG940"/>
      <c r="JH940"/>
      <c r="JI940"/>
      <c r="JJ940"/>
      <c r="JK940"/>
      <c r="JL940"/>
      <c r="JM940"/>
      <c r="JN940"/>
      <c r="JO940"/>
      <c r="JP940"/>
      <c r="JQ940"/>
      <c r="JR940"/>
      <c r="JS940"/>
      <c r="JT940"/>
      <c r="JU940"/>
      <c r="JV940"/>
      <c r="JW940"/>
      <c r="JX940"/>
      <c r="JY940"/>
      <c r="JZ940"/>
      <c r="KA940"/>
      <c r="KB940"/>
      <c r="KC940"/>
      <c r="KD940"/>
      <c r="KE940"/>
      <c r="KF940"/>
      <c r="KG940"/>
      <c r="KH940"/>
      <c r="KI940"/>
      <c r="KJ940"/>
      <c r="KK940"/>
      <c r="KL940"/>
      <c r="KM940"/>
      <c r="KN940"/>
      <c r="KO940"/>
      <c r="KP940"/>
      <c r="KQ940"/>
      <c r="KR940"/>
      <c r="KS940"/>
      <c r="KT940"/>
      <c r="KU940"/>
      <c r="KV940"/>
      <c r="KW940"/>
      <c r="KX940"/>
      <c r="KY940"/>
      <c r="KZ940"/>
      <c r="LA940"/>
      <c r="LB940"/>
      <c r="LC940"/>
      <c r="LD940"/>
      <c r="LE940"/>
      <c r="LF940"/>
      <c r="LG940"/>
      <c r="LH940"/>
      <c r="LI940"/>
      <c r="LJ940"/>
      <c r="LK940"/>
      <c r="LL940"/>
      <c r="LM940"/>
      <c r="LN940"/>
      <c r="LO940"/>
      <c r="LP940"/>
      <c r="LQ940"/>
      <c r="LR940"/>
      <c r="LS940"/>
      <c r="LT940"/>
      <c r="LU940"/>
      <c r="LV940"/>
      <c r="LW940"/>
      <c r="LX940"/>
      <c r="LY940"/>
      <c r="LZ940"/>
      <c r="MA940"/>
      <c r="MB940"/>
      <c r="MC940"/>
      <c r="MD940"/>
      <c r="ME940"/>
      <c r="MF940"/>
      <c r="MG940"/>
      <c r="MH940"/>
      <c r="MI940"/>
      <c r="MJ940"/>
      <c r="MK940"/>
      <c r="ML940"/>
      <c r="MM940"/>
      <c r="MN940"/>
      <c r="MO940"/>
      <c r="MP940"/>
      <c r="MQ940"/>
      <c r="MR940"/>
      <c r="MS940"/>
      <c r="MT940"/>
      <c r="MU940"/>
      <c r="MV940"/>
      <c r="MW940"/>
      <c r="MX940"/>
      <c r="MY940"/>
      <c r="MZ940"/>
      <c r="NA940"/>
      <c r="NB940"/>
      <c r="NC940"/>
      <c r="ND940"/>
      <c r="NE940"/>
      <c r="NF940"/>
      <c r="NG940"/>
      <c r="NH940"/>
      <c r="NI940"/>
      <c r="NJ940"/>
      <c r="NK940"/>
      <c r="NL940"/>
      <c r="NM940"/>
      <c r="NN940"/>
      <c r="NO940"/>
      <c r="NP940"/>
      <c r="NQ940"/>
      <c r="NR940"/>
      <c r="NS940"/>
      <c r="NT940"/>
      <c r="NU940"/>
      <c r="NV940"/>
      <c r="NW940"/>
      <c r="NX940"/>
      <c r="NY940"/>
      <c r="NZ940"/>
      <c r="OA940"/>
      <c r="OB940"/>
      <c r="OC940"/>
      <c r="OD940"/>
      <c r="OE940"/>
      <c r="OF940"/>
      <c r="OG940"/>
      <c r="OH940"/>
      <c r="OI940"/>
      <c r="OJ940"/>
      <c r="OK940"/>
      <c r="OL940"/>
      <c r="OM940"/>
    </row>
    <row r="941" spans="1:404" s="37" customFormat="1" x14ac:dyDescent="0.3">
      <c r="A941" s="13" t="s">
        <v>1003</v>
      </c>
      <c r="B941" s="13" t="s">
        <v>1295</v>
      </c>
      <c r="C941" s="13" t="s">
        <v>1307</v>
      </c>
      <c r="D941" s="13" t="s">
        <v>108</v>
      </c>
      <c r="E941" s="14" t="s">
        <v>95</v>
      </c>
      <c r="F941" s="24">
        <v>47</v>
      </c>
      <c r="G941" s="5">
        <v>7</v>
      </c>
      <c r="H941" s="16">
        <v>1</v>
      </c>
      <c r="I941" s="16">
        <v>5</v>
      </c>
      <c r="J941" s="16">
        <v>2</v>
      </c>
      <c r="K941" s="16">
        <v>0</v>
      </c>
      <c r="L941" s="16">
        <v>0</v>
      </c>
      <c r="M941" s="16">
        <v>0</v>
      </c>
      <c r="N941" s="16">
        <v>0</v>
      </c>
      <c r="O941" s="16">
        <v>0</v>
      </c>
      <c r="P941" s="16">
        <v>0</v>
      </c>
      <c r="Q941" s="16">
        <v>40</v>
      </c>
      <c r="R941" s="16">
        <v>7</v>
      </c>
      <c r="S941" s="16">
        <v>0</v>
      </c>
      <c r="T941" s="16">
        <v>0</v>
      </c>
      <c r="U941" s="16">
        <v>0</v>
      </c>
      <c r="V941" s="16">
        <v>0</v>
      </c>
      <c r="W941" s="16">
        <v>0</v>
      </c>
      <c r="X941" s="16">
        <v>0</v>
      </c>
      <c r="Y941" s="16">
        <v>0</v>
      </c>
      <c r="Z941" s="14">
        <v>0</v>
      </c>
      <c r="AA941" s="14" t="s">
        <v>97</v>
      </c>
      <c r="AB941" s="14" t="s">
        <v>97</v>
      </c>
      <c r="AC941" s="15"/>
      <c r="AD941" s="15"/>
      <c r="AE941" s="15"/>
      <c r="AF941" s="15"/>
      <c r="AG941" s="15"/>
      <c r="AH941" s="15"/>
      <c r="AI941" s="14" t="s">
        <v>96</v>
      </c>
      <c r="AJ941" s="16"/>
      <c r="AK941" s="17">
        <v>0</v>
      </c>
      <c r="AL941" s="17">
        <v>0</v>
      </c>
      <c r="AM941" s="17">
        <v>0.8</v>
      </c>
      <c r="AN941" s="17">
        <v>0</v>
      </c>
      <c r="AO941" s="17">
        <v>0</v>
      </c>
      <c r="AP941" s="17">
        <v>0</v>
      </c>
      <c r="AQ941" s="17">
        <v>0.2</v>
      </c>
      <c r="AR941" s="17">
        <v>0</v>
      </c>
      <c r="AS941" s="17">
        <v>0</v>
      </c>
      <c r="AT941" s="17">
        <v>0</v>
      </c>
      <c r="AU941" s="16">
        <v>100</v>
      </c>
      <c r="AV941" s="16">
        <v>100</v>
      </c>
      <c r="AW941" s="16">
        <v>0</v>
      </c>
      <c r="AX941" s="16">
        <v>0</v>
      </c>
      <c r="AY941" s="16">
        <v>0</v>
      </c>
      <c r="AZ941" s="16">
        <v>100</v>
      </c>
      <c r="BA941" s="16">
        <v>0</v>
      </c>
      <c r="BB941" s="16">
        <v>0</v>
      </c>
      <c r="BC941" s="16">
        <v>0</v>
      </c>
      <c r="BD941" s="16">
        <v>100</v>
      </c>
      <c r="BE941" s="16">
        <v>100</v>
      </c>
      <c r="BF941" s="16">
        <v>100</v>
      </c>
      <c r="BG941" s="16">
        <v>100</v>
      </c>
      <c r="BH941" s="16">
        <v>0</v>
      </c>
      <c r="BI941" s="16">
        <v>0</v>
      </c>
      <c r="BJ941" s="16">
        <v>0</v>
      </c>
      <c r="BK941" s="16">
        <v>0</v>
      </c>
      <c r="BL941" s="16">
        <v>100</v>
      </c>
      <c r="BM941" s="16">
        <v>100</v>
      </c>
      <c r="BN941" s="16">
        <v>2</v>
      </c>
      <c r="BO941" s="16" t="s">
        <v>96</v>
      </c>
      <c r="BP941" s="16" t="s">
        <v>96</v>
      </c>
      <c r="BQ941" s="16">
        <v>4</v>
      </c>
      <c r="BR941" s="14" t="s">
        <v>97</v>
      </c>
      <c r="BS941" s="14" t="s">
        <v>97</v>
      </c>
      <c r="BT941" s="14" t="s">
        <v>97</v>
      </c>
      <c r="BU941" s="14" t="s">
        <v>97</v>
      </c>
      <c r="BV941" s="14" t="s">
        <v>96</v>
      </c>
      <c r="BW941" s="16">
        <v>0</v>
      </c>
      <c r="BX941" s="16">
        <v>0</v>
      </c>
      <c r="BY941" s="16">
        <v>0</v>
      </c>
      <c r="BZ941" s="16">
        <v>15</v>
      </c>
      <c r="CA941" s="16">
        <v>15</v>
      </c>
      <c r="CB941" s="14" t="s">
        <v>98</v>
      </c>
      <c r="CC941" s="14" t="s">
        <v>96</v>
      </c>
      <c r="CD941" s="14" t="s">
        <v>98</v>
      </c>
      <c r="CE941" s="14" t="s">
        <v>96</v>
      </c>
      <c r="CF941" s="14" t="s">
        <v>96</v>
      </c>
      <c r="CG941" s="14" t="s">
        <v>96</v>
      </c>
      <c r="CH941" s="15" t="s">
        <v>96</v>
      </c>
      <c r="CI941" s="15" t="s">
        <v>97</v>
      </c>
      <c r="CJ941" s="16">
        <v>12</v>
      </c>
      <c r="CK941" s="16">
        <v>12</v>
      </c>
      <c r="CL941" s="16">
        <v>12</v>
      </c>
      <c r="CM941" s="16">
        <v>0</v>
      </c>
      <c r="CN941" s="16">
        <v>46</v>
      </c>
      <c r="CO941" s="16">
        <v>0</v>
      </c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  <c r="IY941"/>
      <c r="IZ941"/>
      <c r="JA941"/>
      <c r="JB941"/>
      <c r="JC941"/>
      <c r="JD941"/>
      <c r="JE941"/>
      <c r="JF941"/>
      <c r="JG941"/>
      <c r="JH941"/>
      <c r="JI941"/>
      <c r="JJ941"/>
      <c r="JK941"/>
      <c r="JL941"/>
      <c r="JM941"/>
      <c r="JN941"/>
      <c r="JO941"/>
      <c r="JP941"/>
      <c r="JQ941"/>
      <c r="JR941"/>
      <c r="JS941"/>
      <c r="JT941"/>
      <c r="JU941"/>
      <c r="JV941"/>
      <c r="JW941"/>
      <c r="JX941"/>
      <c r="JY941"/>
      <c r="JZ941"/>
      <c r="KA941"/>
      <c r="KB941"/>
      <c r="KC941"/>
      <c r="KD941"/>
      <c r="KE941"/>
      <c r="KF941"/>
      <c r="KG941"/>
      <c r="KH941"/>
      <c r="KI941"/>
      <c r="KJ941"/>
      <c r="KK941"/>
      <c r="KL941"/>
      <c r="KM941"/>
      <c r="KN941"/>
      <c r="KO941"/>
      <c r="KP941"/>
      <c r="KQ941"/>
      <c r="KR941"/>
      <c r="KS941"/>
      <c r="KT941"/>
      <c r="KU941"/>
      <c r="KV941"/>
      <c r="KW941"/>
      <c r="KX941"/>
      <c r="KY941"/>
      <c r="KZ941"/>
      <c r="LA941"/>
      <c r="LB941"/>
      <c r="LC941"/>
      <c r="LD941"/>
      <c r="LE941"/>
      <c r="LF941"/>
      <c r="LG941"/>
      <c r="LH941"/>
      <c r="LI941"/>
      <c r="LJ941"/>
      <c r="LK941"/>
      <c r="LL941"/>
      <c r="LM941"/>
      <c r="LN941"/>
      <c r="LO941"/>
      <c r="LP941"/>
      <c r="LQ941"/>
      <c r="LR941"/>
      <c r="LS941"/>
      <c r="LT941"/>
      <c r="LU941"/>
      <c r="LV941"/>
      <c r="LW941"/>
      <c r="LX941"/>
      <c r="LY941"/>
      <c r="LZ941"/>
      <c r="MA941"/>
      <c r="MB941"/>
      <c r="MC941"/>
      <c r="MD941"/>
      <c r="ME941"/>
      <c r="MF941"/>
      <c r="MG941"/>
      <c r="MH941"/>
      <c r="MI941"/>
      <c r="MJ941"/>
      <c r="MK941"/>
      <c r="ML941"/>
      <c r="MM941"/>
      <c r="MN941"/>
      <c r="MO941"/>
      <c r="MP941"/>
      <c r="MQ941"/>
      <c r="MR941"/>
      <c r="MS941"/>
      <c r="MT941"/>
      <c r="MU941"/>
      <c r="MV941"/>
      <c r="MW941"/>
      <c r="MX941"/>
      <c r="MY941"/>
      <c r="MZ941"/>
      <c r="NA941"/>
      <c r="NB941"/>
      <c r="NC941"/>
      <c r="ND941"/>
      <c r="NE941"/>
      <c r="NF941"/>
      <c r="NG941"/>
      <c r="NH941"/>
      <c r="NI941"/>
      <c r="NJ941"/>
      <c r="NK941"/>
      <c r="NL941"/>
      <c r="NM941"/>
      <c r="NN941"/>
      <c r="NO941"/>
      <c r="NP941"/>
      <c r="NQ941"/>
      <c r="NR941"/>
      <c r="NS941"/>
      <c r="NT941"/>
      <c r="NU941"/>
      <c r="NV941"/>
      <c r="NW941"/>
      <c r="NX941"/>
      <c r="NY941"/>
      <c r="NZ941"/>
      <c r="OA941"/>
      <c r="OB941"/>
      <c r="OC941"/>
      <c r="OD941"/>
      <c r="OE941"/>
      <c r="OF941"/>
      <c r="OG941"/>
      <c r="OH941"/>
      <c r="OI941"/>
      <c r="OJ941"/>
      <c r="OK941"/>
      <c r="OL941"/>
      <c r="OM941"/>
    </row>
    <row r="942" spans="1:404" s="37" customFormat="1" x14ac:dyDescent="0.3">
      <c r="A942" s="13" t="s">
        <v>1003</v>
      </c>
      <c r="B942" s="13" t="s">
        <v>1295</v>
      </c>
      <c r="C942" s="13" t="s">
        <v>1308</v>
      </c>
      <c r="D942" s="13" t="s">
        <v>1309</v>
      </c>
      <c r="E942" s="14" t="s">
        <v>104</v>
      </c>
      <c r="F942" s="16">
        <v>209</v>
      </c>
      <c r="G942" s="5">
        <v>22</v>
      </c>
      <c r="H942" s="16">
        <v>0</v>
      </c>
      <c r="I942" s="16">
        <v>0</v>
      </c>
      <c r="J942" s="16">
        <v>19</v>
      </c>
      <c r="K942" s="16">
        <v>3</v>
      </c>
      <c r="L942" s="16">
        <v>0</v>
      </c>
      <c r="M942" s="16">
        <v>0</v>
      </c>
      <c r="N942" s="16">
        <v>0</v>
      </c>
      <c r="O942" s="16">
        <v>0</v>
      </c>
      <c r="P942" s="16">
        <v>0</v>
      </c>
      <c r="Q942" s="16">
        <v>0</v>
      </c>
      <c r="R942" s="16">
        <v>191</v>
      </c>
      <c r="S942" s="16">
        <v>18</v>
      </c>
      <c r="T942" s="16">
        <v>0</v>
      </c>
      <c r="U942" s="16">
        <v>0</v>
      </c>
      <c r="V942" s="16">
        <v>0</v>
      </c>
      <c r="W942" s="16">
        <v>0</v>
      </c>
      <c r="X942" s="16">
        <v>0</v>
      </c>
      <c r="Y942" s="16">
        <v>0</v>
      </c>
      <c r="Z942" s="14">
        <v>0</v>
      </c>
      <c r="AA942" s="14" t="s">
        <v>96</v>
      </c>
      <c r="AB942" s="14" t="s">
        <v>97</v>
      </c>
      <c r="AC942" s="15"/>
      <c r="AD942" s="15"/>
      <c r="AE942" s="19" t="s">
        <v>96</v>
      </c>
      <c r="AF942" s="15"/>
      <c r="AG942" s="15"/>
      <c r="AH942" s="15"/>
      <c r="AI942" s="15"/>
      <c r="AJ942" s="16">
        <v>150</v>
      </c>
      <c r="AK942" s="17">
        <v>0.65</v>
      </c>
      <c r="AL942" s="17">
        <v>0.25</v>
      </c>
      <c r="AM942" s="17">
        <v>0.05</v>
      </c>
      <c r="AN942" s="17">
        <v>0.05</v>
      </c>
      <c r="AO942" s="17">
        <v>0</v>
      </c>
      <c r="AP942" s="17">
        <v>0</v>
      </c>
      <c r="AQ942" s="17">
        <v>0</v>
      </c>
      <c r="AR942" s="17">
        <v>0</v>
      </c>
      <c r="AS942" s="17">
        <v>0</v>
      </c>
      <c r="AT942" s="17">
        <v>0</v>
      </c>
      <c r="AU942" s="16">
        <v>100</v>
      </c>
      <c r="AV942" s="16">
        <v>100</v>
      </c>
      <c r="AW942" s="16">
        <v>0</v>
      </c>
      <c r="AX942" s="16">
        <v>0</v>
      </c>
      <c r="AY942" s="16">
        <v>0</v>
      </c>
      <c r="AZ942" s="16">
        <v>0</v>
      </c>
      <c r="BA942" s="16">
        <v>0</v>
      </c>
      <c r="BB942" s="16">
        <v>100</v>
      </c>
      <c r="BC942" s="16">
        <v>0</v>
      </c>
      <c r="BD942" s="16">
        <v>0</v>
      </c>
      <c r="BE942" s="16">
        <v>100</v>
      </c>
      <c r="BF942" s="16">
        <v>100</v>
      </c>
      <c r="BG942" s="16">
        <v>100</v>
      </c>
      <c r="BH942" s="16">
        <v>100</v>
      </c>
      <c r="BI942" s="16">
        <v>0</v>
      </c>
      <c r="BJ942" s="16">
        <v>0</v>
      </c>
      <c r="BK942" s="16">
        <v>0</v>
      </c>
      <c r="BL942" s="16">
        <v>100</v>
      </c>
      <c r="BM942" s="16">
        <v>0</v>
      </c>
      <c r="BN942" s="5" t="s">
        <v>98</v>
      </c>
      <c r="BO942" s="16" t="s">
        <v>97</v>
      </c>
      <c r="BP942" s="16" t="s">
        <v>96</v>
      </c>
      <c r="BQ942" s="16">
        <v>6</v>
      </c>
      <c r="BR942" s="14" t="s">
        <v>97</v>
      </c>
      <c r="BS942" s="14" t="s">
        <v>97</v>
      </c>
      <c r="BT942" s="14" t="s">
        <v>97</v>
      </c>
      <c r="BU942" s="14" t="s">
        <v>97</v>
      </c>
      <c r="BV942" s="14" t="s">
        <v>97</v>
      </c>
      <c r="BW942" s="16">
        <v>0</v>
      </c>
      <c r="BX942" s="16">
        <v>0</v>
      </c>
      <c r="BY942" s="16">
        <v>0</v>
      </c>
      <c r="BZ942" s="16">
        <v>9</v>
      </c>
      <c r="CA942" s="16">
        <v>9</v>
      </c>
      <c r="CB942" s="14" t="s">
        <v>98</v>
      </c>
      <c r="CC942" s="14" t="s">
        <v>98</v>
      </c>
      <c r="CD942" s="14" t="s">
        <v>98</v>
      </c>
      <c r="CE942" s="14" t="s">
        <v>96</v>
      </c>
      <c r="CF942" s="14" t="s">
        <v>96</v>
      </c>
      <c r="CG942" s="14" t="s">
        <v>96</v>
      </c>
      <c r="CH942" s="14" t="s">
        <v>96</v>
      </c>
      <c r="CI942" s="14" t="s">
        <v>97</v>
      </c>
      <c r="CJ942" s="16">
        <v>9</v>
      </c>
      <c r="CK942" s="16">
        <v>9</v>
      </c>
      <c r="CL942" s="16">
        <v>9</v>
      </c>
      <c r="CM942" s="16">
        <v>0</v>
      </c>
      <c r="CN942" s="16">
        <v>65</v>
      </c>
      <c r="CO942" s="16">
        <v>0</v>
      </c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  <c r="JB942"/>
      <c r="JC942"/>
      <c r="JD942"/>
      <c r="JE942"/>
      <c r="JF942"/>
      <c r="JG942"/>
      <c r="JH942"/>
      <c r="JI942"/>
      <c r="JJ942"/>
      <c r="JK942"/>
      <c r="JL942"/>
      <c r="JM942"/>
      <c r="JN942"/>
      <c r="JO942"/>
      <c r="JP942"/>
      <c r="JQ942"/>
      <c r="JR942"/>
      <c r="JS942"/>
      <c r="JT942"/>
      <c r="JU942"/>
      <c r="JV942"/>
      <c r="JW942"/>
      <c r="JX942"/>
      <c r="JY942"/>
      <c r="JZ942"/>
      <c r="KA942"/>
      <c r="KB942"/>
      <c r="KC942"/>
      <c r="KD942"/>
      <c r="KE942"/>
      <c r="KF942"/>
      <c r="KG942"/>
      <c r="KH942"/>
      <c r="KI942"/>
      <c r="KJ942"/>
      <c r="KK942"/>
      <c r="KL942"/>
      <c r="KM942"/>
      <c r="KN942"/>
      <c r="KO942"/>
      <c r="KP942"/>
      <c r="KQ942"/>
      <c r="KR942"/>
      <c r="KS942"/>
      <c r="KT942"/>
      <c r="KU942"/>
      <c r="KV942"/>
      <c r="KW942"/>
      <c r="KX942"/>
      <c r="KY942"/>
      <c r="KZ942"/>
      <c r="LA942"/>
      <c r="LB942"/>
      <c r="LC942"/>
      <c r="LD942"/>
      <c r="LE942"/>
      <c r="LF942"/>
      <c r="LG942"/>
      <c r="LH942"/>
      <c r="LI942"/>
      <c r="LJ942"/>
      <c r="LK942"/>
      <c r="LL942"/>
      <c r="LM942"/>
      <c r="LN942"/>
      <c r="LO942"/>
      <c r="LP942"/>
      <c r="LQ942"/>
      <c r="LR942"/>
      <c r="LS942"/>
      <c r="LT942"/>
      <c r="LU942"/>
      <c r="LV942"/>
      <c r="LW942"/>
      <c r="LX942"/>
      <c r="LY942"/>
      <c r="LZ942"/>
      <c r="MA942"/>
      <c r="MB942"/>
      <c r="MC942"/>
      <c r="MD942"/>
      <c r="ME942"/>
      <c r="MF942"/>
      <c r="MG942"/>
      <c r="MH942"/>
      <c r="MI942"/>
      <c r="MJ942"/>
      <c r="MK942"/>
      <c r="ML942"/>
      <c r="MM942"/>
      <c r="MN942"/>
      <c r="MO942"/>
      <c r="MP942"/>
      <c r="MQ942"/>
      <c r="MR942"/>
      <c r="MS942"/>
      <c r="MT942"/>
      <c r="MU942"/>
      <c r="MV942"/>
      <c r="MW942"/>
      <c r="MX942"/>
      <c r="MY942"/>
      <c r="MZ942"/>
      <c r="NA942"/>
      <c r="NB942"/>
      <c r="NC942"/>
      <c r="ND942"/>
      <c r="NE942"/>
      <c r="NF942"/>
      <c r="NG942"/>
      <c r="NH942"/>
      <c r="NI942"/>
      <c r="NJ942"/>
      <c r="NK942"/>
      <c r="NL942"/>
      <c r="NM942"/>
      <c r="NN942"/>
      <c r="NO942"/>
      <c r="NP942"/>
      <c r="NQ942"/>
      <c r="NR942"/>
      <c r="NS942"/>
      <c r="NT942"/>
      <c r="NU942"/>
      <c r="NV942"/>
      <c r="NW942"/>
      <c r="NX942"/>
      <c r="NY942"/>
      <c r="NZ942"/>
      <c r="OA942"/>
      <c r="OB942"/>
      <c r="OC942"/>
      <c r="OD942"/>
      <c r="OE942"/>
      <c r="OF942"/>
      <c r="OG942"/>
      <c r="OH942"/>
      <c r="OI942"/>
      <c r="OJ942"/>
      <c r="OK942"/>
      <c r="OL942"/>
      <c r="OM942"/>
    </row>
    <row r="943" spans="1:404" s="37" customFormat="1" x14ac:dyDescent="0.3">
      <c r="A943" s="13" t="s">
        <v>1003</v>
      </c>
      <c r="B943" s="13" t="s">
        <v>1295</v>
      </c>
      <c r="C943" s="13" t="s">
        <v>1308</v>
      </c>
      <c r="D943" s="13" t="s">
        <v>1310</v>
      </c>
      <c r="E943" s="14" t="s">
        <v>95</v>
      </c>
      <c r="F943" s="16">
        <v>70</v>
      </c>
      <c r="G943" s="5">
        <v>9</v>
      </c>
      <c r="H943" s="16">
        <v>0</v>
      </c>
      <c r="I943" s="16">
        <v>0</v>
      </c>
      <c r="J943" s="16">
        <v>9</v>
      </c>
      <c r="K943" s="16">
        <v>0</v>
      </c>
      <c r="L943" s="16">
        <v>0</v>
      </c>
      <c r="M943" s="16">
        <v>0</v>
      </c>
      <c r="N943" s="16">
        <v>0</v>
      </c>
      <c r="O943" s="16">
        <v>0</v>
      </c>
      <c r="P943" s="16">
        <v>0</v>
      </c>
      <c r="Q943" s="16">
        <v>0</v>
      </c>
      <c r="R943" s="16">
        <v>70</v>
      </c>
      <c r="S943" s="16">
        <v>0</v>
      </c>
      <c r="T943" s="16">
        <v>0</v>
      </c>
      <c r="U943" s="16">
        <v>0</v>
      </c>
      <c r="V943" s="16">
        <v>0</v>
      </c>
      <c r="W943" s="16">
        <v>0</v>
      </c>
      <c r="X943" s="16">
        <v>0</v>
      </c>
      <c r="Y943" s="16">
        <v>0</v>
      </c>
      <c r="Z943" s="14">
        <v>0</v>
      </c>
      <c r="AA943" s="14" t="s">
        <v>96</v>
      </c>
      <c r="AB943" s="14" t="s">
        <v>97</v>
      </c>
      <c r="AC943" s="15"/>
      <c r="AD943" s="15"/>
      <c r="AE943" s="15"/>
      <c r="AF943" s="15"/>
      <c r="AG943" s="15"/>
      <c r="AH943" s="15"/>
      <c r="AI943" s="14" t="s">
        <v>96</v>
      </c>
      <c r="AJ943" s="16"/>
      <c r="AK943" s="17">
        <v>0.95959595959595956</v>
      </c>
      <c r="AL943" s="17">
        <v>0</v>
      </c>
      <c r="AM943" s="17">
        <v>4.0404040404040407E-2</v>
      </c>
      <c r="AN943" s="17">
        <v>0</v>
      </c>
      <c r="AO943" s="17">
        <v>0</v>
      </c>
      <c r="AP943" s="17">
        <v>0</v>
      </c>
      <c r="AQ943" s="17">
        <v>0</v>
      </c>
      <c r="AR943" s="17">
        <v>0</v>
      </c>
      <c r="AS943" s="17">
        <v>0</v>
      </c>
      <c r="AT943" s="17">
        <v>0</v>
      </c>
      <c r="AU943" s="16">
        <v>100</v>
      </c>
      <c r="AV943" s="16">
        <v>100</v>
      </c>
      <c r="AW943" s="16">
        <v>0</v>
      </c>
      <c r="AX943" s="16">
        <v>0</v>
      </c>
      <c r="AY943" s="16">
        <v>0</v>
      </c>
      <c r="AZ943" s="16">
        <v>0</v>
      </c>
      <c r="BA943" s="16">
        <v>0</v>
      </c>
      <c r="BB943" s="16">
        <v>100</v>
      </c>
      <c r="BC943" s="16">
        <v>0</v>
      </c>
      <c r="BD943" s="16">
        <v>0</v>
      </c>
      <c r="BE943" s="16">
        <v>100</v>
      </c>
      <c r="BF943" s="16">
        <v>100</v>
      </c>
      <c r="BG943" s="16">
        <v>100</v>
      </c>
      <c r="BH943" s="16">
        <v>100</v>
      </c>
      <c r="BI943" s="16">
        <v>0</v>
      </c>
      <c r="BJ943" s="16">
        <v>0</v>
      </c>
      <c r="BK943" s="16">
        <v>0</v>
      </c>
      <c r="BL943" s="16">
        <v>100</v>
      </c>
      <c r="BM943" s="16">
        <v>100</v>
      </c>
      <c r="BN943" s="16">
        <v>1</v>
      </c>
      <c r="BO943" s="16" t="s">
        <v>97</v>
      </c>
      <c r="BP943" s="16" t="s">
        <v>97</v>
      </c>
      <c r="BQ943" s="5" t="s">
        <v>98</v>
      </c>
      <c r="BR943" s="14" t="s">
        <v>96</v>
      </c>
      <c r="BS943" s="14" t="s">
        <v>97</v>
      </c>
      <c r="BT943" s="14" t="s">
        <v>97</v>
      </c>
      <c r="BU943" s="14" t="s">
        <v>97</v>
      </c>
      <c r="BV943" s="14" t="s">
        <v>97</v>
      </c>
      <c r="BW943" s="16">
        <v>0</v>
      </c>
      <c r="BX943" s="16">
        <v>0</v>
      </c>
      <c r="BY943" s="16">
        <v>0</v>
      </c>
      <c r="BZ943" s="16">
        <v>9</v>
      </c>
      <c r="CA943" s="16">
        <v>9</v>
      </c>
      <c r="CB943" s="14" t="s">
        <v>98</v>
      </c>
      <c r="CC943" s="14" t="s">
        <v>98</v>
      </c>
      <c r="CD943" s="14" t="s">
        <v>98</v>
      </c>
      <c r="CE943" s="14" t="s">
        <v>96</v>
      </c>
      <c r="CF943" s="14" t="s">
        <v>96</v>
      </c>
      <c r="CG943" s="14" t="s">
        <v>96</v>
      </c>
      <c r="CH943" s="14" t="s">
        <v>96</v>
      </c>
      <c r="CI943" s="14" t="s">
        <v>97</v>
      </c>
      <c r="CJ943" s="16">
        <v>9</v>
      </c>
      <c r="CK943" s="16">
        <v>9</v>
      </c>
      <c r="CL943" s="16">
        <v>9</v>
      </c>
      <c r="CM943" s="16">
        <v>0</v>
      </c>
      <c r="CN943" s="16">
        <v>65</v>
      </c>
      <c r="CO943" s="16">
        <v>0</v>
      </c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  <c r="IN943"/>
      <c r="IO943"/>
      <c r="IP943"/>
      <c r="IQ943"/>
      <c r="IR943"/>
      <c r="IS943"/>
      <c r="IT943"/>
      <c r="IU943"/>
      <c r="IV943"/>
      <c r="IW943"/>
      <c r="IX943"/>
      <c r="IY943"/>
      <c r="IZ943"/>
      <c r="JA943"/>
      <c r="JB943"/>
      <c r="JC943"/>
      <c r="JD943"/>
      <c r="JE943"/>
      <c r="JF943"/>
      <c r="JG943"/>
      <c r="JH943"/>
      <c r="JI943"/>
      <c r="JJ943"/>
      <c r="JK943"/>
      <c r="JL943"/>
      <c r="JM943"/>
      <c r="JN943"/>
      <c r="JO943"/>
      <c r="JP943"/>
      <c r="JQ943"/>
      <c r="JR943"/>
      <c r="JS943"/>
      <c r="JT943"/>
      <c r="JU943"/>
      <c r="JV943"/>
      <c r="JW943"/>
      <c r="JX943"/>
      <c r="JY943"/>
      <c r="JZ943"/>
      <c r="KA943"/>
      <c r="KB943"/>
      <c r="KC943"/>
      <c r="KD943"/>
      <c r="KE943"/>
      <c r="KF943"/>
      <c r="KG943"/>
      <c r="KH943"/>
      <c r="KI943"/>
      <c r="KJ943"/>
      <c r="KK943"/>
      <c r="KL943"/>
      <c r="KM943"/>
      <c r="KN943"/>
      <c r="KO943"/>
      <c r="KP943"/>
      <c r="KQ943"/>
      <c r="KR943"/>
      <c r="KS943"/>
      <c r="KT943"/>
      <c r="KU943"/>
      <c r="KV943"/>
      <c r="KW943"/>
      <c r="KX943"/>
      <c r="KY943"/>
      <c r="KZ943"/>
      <c r="LA943"/>
      <c r="LB943"/>
      <c r="LC943"/>
      <c r="LD943"/>
      <c r="LE943"/>
      <c r="LF943"/>
      <c r="LG943"/>
      <c r="LH943"/>
      <c r="LI943"/>
      <c r="LJ943"/>
      <c r="LK943"/>
      <c r="LL943"/>
      <c r="LM943"/>
      <c r="LN943"/>
      <c r="LO943"/>
      <c r="LP943"/>
      <c r="LQ943"/>
      <c r="LR943"/>
      <c r="LS943"/>
      <c r="LT943"/>
      <c r="LU943"/>
      <c r="LV943"/>
      <c r="LW943"/>
      <c r="LX943"/>
      <c r="LY943"/>
      <c r="LZ943"/>
      <c r="MA943"/>
      <c r="MB943"/>
      <c r="MC943"/>
      <c r="MD943"/>
      <c r="ME943"/>
      <c r="MF943"/>
      <c r="MG943"/>
      <c r="MH943"/>
      <c r="MI943"/>
      <c r="MJ943"/>
      <c r="MK943"/>
      <c r="ML943"/>
      <c r="MM943"/>
      <c r="MN943"/>
      <c r="MO943"/>
      <c r="MP943"/>
      <c r="MQ943"/>
      <c r="MR943"/>
      <c r="MS943"/>
      <c r="MT943"/>
      <c r="MU943"/>
      <c r="MV943"/>
      <c r="MW943"/>
      <c r="MX943"/>
      <c r="MY943"/>
      <c r="MZ943"/>
      <c r="NA943"/>
      <c r="NB943"/>
      <c r="NC943"/>
      <c r="ND943"/>
      <c r="NE943"/>
      <c r="NF943"/>
      <c r="NG943"/>
      <c r="NH943"/>
      <c r="NI943"/>
      <c r="NJ943"/>
      <c r="NK943"/>
      <c r="NL943"/>
      <c r="NM943"/>
      <c r="NN943"/>
      <c r="NO943"/>
      <c r="NP943"/>
      <c r="NQ943"/>
      <c r="NR943"/>
      <c r="NS943"/>
      <c r="NT943"/>
      <c r="NU943"/>
      <c r="NV943"/>
      <c r="NW943"/>
      <c r="NX943"/>
      <c r="NY943"/>
      <c r="NZ943"/>
      <c r="OA943"/>
      <c r="OB943"/>
      <c r="OC943"/>
      <c r="OD943"/>
      <c r="OE943"/>
      <c r="OF943"/>
      <c r="OG943"/>
      <c r="OH943"/>
      <c r="OI943"/>
      <c r="OJ943"/>
      <c r="OK943"/>
      <c r="OL943"/>
      <c r="OM943"/>
    </row>
    <row r="944" spans="1:404" s="37" customFormat="1" x14ac:dyDescent="0.3">
      <c r="A944" s="13" t="s">
        <v>1003</v>
      </c>
      <c r="B944" s="13" t="s">
        <v>1295</v>
      </c>
      <c r="C944" s="13" t="s">
        <v>1308</v>
      </c>
      <c r="D944" s="13" t="s">
        <v>1311</v>
      </c>
      <c r="E944" s="14" t="s">
        <v>95</v>
      </c>
      <c r="F944" s="16">
        <v>98</v>
      </c>
      <c r="G944" s="5">
        <v>20</v>
      </c>
      <c r="H944" s="16">
        <v>2</v>
      </c>
      <c r="I944" s="16">
        <v>20</v>
      </c>
      <c r="J944" s="16">
        <v>0</v>
      </c>
      <c r="K944" s="16">
        <v>0</v>
      </c>
      <c r="L944" s="16">
        <v>0</v>
      </c>
      <c r="M944" s="16">
        <v>0</v>
      </c>
      <c r="N944" s="16">
        <v>0</v>
      </c>
      <c r="O944" s="16">
        <v>0</v>
      </c>
      <c r="P944" s="16">
        <v>0</v>
      </c>
      <c r="Q944" s="16">
        <v>98</v>
      </c>
      <c r="R944" s="16">
        <v>0</v>
      </c>
      <c r="S944" s="16">
        <v>0</v>
      </c>
      <c r="T944" s="16">
        <v>0</v>
      </c>
      <c r="U944" s="16">
        <v>0</v>
      </c>
      <c r="V944" s="16">
        <v>0</v>
      </c>
      <c r="W944" s="16">
        <v>0</v>
      </c>
      <c r="X944" s="16">
        <v>0</v>
      </c>
      <c r="Y944" s="16">
        <v>20</v>
      </c>
      <c r="Z944" s="16">
        <v>98</v>
      </c>
      <c r="AA944" s="14" t="s">
        <v>96</v>
      </c>
      <c r="AB944" s="14" t="s">
        <v>97</v>
      </c>
      <c r="AC944" s="15"/>
      <c r="AD944" s="15"/>
      <c r="AE944" s="15"/>
      <c r="AF944" s="15"/>
      <c r="AG944" s="15"/>
      <c r="AH944" s="15"/>
      <c r="AI944" s="14" t="s">
        <v>96</v>
      </c>
      <c r="AJ944" s="16"/>
      <c r="AK944" s="17">
        <v>0</v>
      </c>
      <c r="AL944" s="17">
        <v>1</v>
      </c>
      <c r="AM944" s="17">
        <v>0</v>
      </c>
      <c r="AN944" s="17">
        <v>0</v>
      </c>
      <c r="AO944" s="17">
        <v>0</v>
      </c>
      <c r="AP944" s="17">
        <v>0</v>
      </c>
      <c r="AQ944" s="17">
        <v>0</v>
      </c>
      <c r="AR944" s="17">
        <v>0</v>
      </c>
      <c r="AS944" s="17">
        <v>0</v>
      </c>
      <c r="AT944" s="17">
        <v>0</v>
      </c>
      <c r="AU944" s="16">
        <v>100</v>
      </c>
      <c r="AV944" s="16">
        <v>100</v>
      </c>
      <c r="AW944" s="16">
        <v>0</v>
      </c>
      <c r="AX944" s="16">
        <v>0</v>
      </c>
      <c r="AY944" s="16">
        <v>0</v>
      </c>
      <c r="AZ944" s="16">
        <v>0</v>
      </c>
      <c r="BA944" s="16">
        <v>0</v>
      </c>
      <c r="BB944" s="16">
        <v>100</v>
      </c>
      <c r="BC944" s="16">
        <v>0</v>
      </c>
      <c r="BD944" s="16">
        <v>0</v>
      </c>
      <c r="BE944" s="16">
        <v>100</v>
      </c>
      <c r="BF944" s="16">
        <v>100</v>
      </c>
      <c r="BG944" s="16">
        <v>100</v>
      </c>
      <c r="BH944" s="16">
        <v>0</v>
      </c>
      <c r="BI944" s="16">
        <v>0</v>
      </c>
      <c r="BJ944" s="16">
        <v>0</v>
      </c>
      <c r="BK944" s="16">
        <v>0</v>
      </c>
      <c r="BL944" s="16">
        <v>100</v>
      </c>
      <c r="BM944" s="16">
        <v>0</v>
      </c>
      <c r="BN944" s="5" t="s">
        <v>98</v>
      </c>
      <c r="BO944" s="16" t="s">
        <v>97</v>
      </c>
      <c r="BP944" s="16" t="s">
        <v>96</v>
      </c>
      <c r="BQ944" s="16">
        <v>6</v>
      </c>
      <c r="BR944" s="14" t="s">
        <v>96</v>
      </c>
      <c r="BS944" s="14" t="s">
        <v>97</v>
      </c>
      <c r="BT944" s="14" t="s">
        <v>97</v>
      </c>
      <c r="BU944" s="14" t="s">
        <v>97</v>
      </c>
      <c r="BV944" s="14" t="s">
        <v>97</v>
      </c>
      <c r="BW944" s="16">
        <v>0</v>
      </c>
      <c r="BX944" s="16">
        <v>0</v>
      </c>
      <c r="BY944" s="16">
        <v>0</v>
      </c>
      <c r="BZ944" s="16">
        <v>9</v>
      </c>
      <c r="CA944" s="16">
        <v>9</v>
      </c>
      <c r="CB944" s="14" t="s">
        <v>98</v>
      </c>
      <c r="CC944" s="14" t="s">
        <v>98</v>
      </c>
      <c r="CD944" s="14" t="s">
        <v>98</v>
      </c>
      <c r="CE944" s="14" t="s">
        <v>96</v>
      </c>
      <c r="CF944" s="14" t="s">
        <v>96</v>
      </c>
      <c r="CG944" s="14" t="s">
        <v>96</v>
      </c>
      <c r="CH944" s="14" t="s">
        <v>96</v>
      </c>
      <c r="CI944" s="14" t="s">
        <v>97</v>
      </c>
      <c r="CJ944" s="16">
        <v>9</v>
      </c>
      <c r="CK944" s="16">
        <v>9</v>
      </c>
      <c r="CL944" s="16">
        <v>9</v>
      </c>
      <c r="CM944" s="16">
        <v>0</v>
      </c>
      <c r="CN944" s="16">
        <v>65</v>
      </c>
      <c r="CO944" s="16">
        <v>0</v>
      </c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  <c r="IN944"/>
      <c r="IO944"/>
      <c r="IP944"/>
      <c r="IQ944"/>
      <c r="IR944"/>
      <c r="IS944"/>
      <c r="IT944"/>
      <c r="IU944"/>
      <c r="IV944"/>
      <c r="IW944"/>
      <c r="IX944"/>
      <c r="IY944"/>
      <c r="IZ944"/>
      <c r="JA944"/>
      <c r="JB944"/>
      <c r="JC944"/>
      <c r="JD944"/>
      <c r="JE944"/>
      <c r="JF944"/>
      <c r="JG944"/>
      <c r="JH944"/>
      <c r="JI944"/>
      <c r="JJ944"/>
      <c r="JK944"/>
      <c r="JL944"/>
      <c r="JM944"/>
      <c r="JN944"/>
      <c r="JO944"/>
      <c r="JP944"/>
      <c r="JQ944"/>
      <c r="JR944"/>
      <c r="JS944"/>
      <c r="JT944"/>
      <c r="JU944"/>
      <c r="JV944"/>
      <c r="JW944"/>
      <c r="JX944"/>
      <c r="JY944"/>
      <c r="JZ944"/>
      <c r="KA944"/>
      <c r="KB944"/>
      <c r="KC944"/>
      <c r="KD944"/>
      <c r="KE944"/>
      <c r="KF944"/>
      <c r="KG944"/>
      <c r="KH944"/>
      <c r="KI944"/>
      <c r="KJ944"/>
      <c r="KK944"/>
      <c r="KL944"/>
      <c r="KM944"/>
      <c r="KN944"/>
      <c r="KO944"/>
      <c r="KP944"/>
      <c r="KQ944"/>
      <c r="KR944"/>
      <c r="KS944"/>
      <c r="KT944"/>
      <c r="KU944"/>
      <c r="KV944"/>
      <c r="KW944"/>
      <c r="KX944"/>
      <c r="KY944"/>
      <c r="KZ944"/>
      <c r="LA944"/>
      <c r="LB944"/>
      <c r="LC944"/>
      <c r="LD944"/>
      <c r="LE944"/>
      <c r="LF944"/>
      <c r="LG944"/>
      <c r="LH944"/>
      <c r="LI944"/>
      <c r="LJ944"/>
      <c r="LK944"/>
      <c r="LL944"/>
      <c r="LM944"/>
      <c r="LN944"/>
      <c r="LO944"/>
      <c r="LP944"/>
      <c r="LQ944"/>
      <c r="LR944"/>
      <c r="LS944"/>
      <c r="LT944"/>
      <c r="LU944"/>
      <c r="LV944"/>
      <c r="LW944"/>
      <c r="LX944"/>
      <c r="LY944"/>
      <c r="LZ944"/>
      <c r="MA944"/>
      <c r="MB944"/>
      <c r="MC944"/>
      <c r="MD944"/>
      <c r="ME944"/>
      <c r="MF944"/>
      <c r="MG944"/>
      <c r="MH944"/>
      <c r="MI944"/>
      <c r="MJ944"/>
      <c r="MK944"/>
      <c r="ML944"/>
      <c r="MM944"/>
      <c r="MN944"/>
      <c r="MO944"/>
      <c r="MP944"/>
      <c r="MQ944"/>
      <c r="MR944"/>
      <c r="MS944"/>
      <c r="MT944"/>
      <c r="MU944"/>
      <c r="MV944"/>
      <c r="MW944"/>
      <c r="MX944"/>
      <c r="MY944"/>
      <c r="MZ944"/>
      <c r="NA944"/>
      <c r="NB944"/>
      <c r="NC944"/>
      <c r="ND944"/>
      <c r="NE944"/>
      <c r="NF944"/>
      <c r="NG944"/>
      <c r="NH944"/>
      <c r="NI944"/>
      <c r="NJ944"/>
      <c r="NK944"/>
      <c r="NL944"/>
      <c r="NM944"/>
      <c r="NN944"/>
      <c r="NO944"/>
      <c r="NP944"/>
      <c r="NQ944"/>
      <c r="NR944"/>
      <c r="NS944"/>
      <c r="NT944"/>
      <c r="NU944"/>
      <c r="NV944"/>
      <c r="NW944"/>
      <c r="NX944"/>
      <c r="NY944"/>
      <c r="NZ944"/>
      <c r="OA944"/>
      <c r="OB944"/>
      <c r="OC944"/>
      <c r="OD944"/>
      <c r="OE944"/>
      <c r="OF944"/>
      <c r="OG944"/>
      <c r="OH944"/>
      <c r="OI944"/>
      <c r="OJ944"/>
      <c r="OK944"/>
      <c r="OL944"/>
      <c r="OM944"/>
    </row>
    <row r="945" spans="1:404" s="37" customFormat="1" x14ac:dyDescent="0.3">
      <c r="A945" s="13" t="s">
        <v>1003</v>
      </c>
      <c r="B945" s="13" t="s">
        <v>1295</v>
      </c>
      <c r="C945" s="13" t="s">
        <v>1312</v>
      </c>
      <c r="D945" s="13" t="s">
        <v>110</v>
      </c>
      <c r="E945" s="14" t="s">
        <v>104</v>
      </c>
      <c r="F945" s="14">
        <v>43</v>
      </c>
      <c r="G945" s="5">
        <v>4</v>
      </c>
      <c r="H945" s="16">
        <v>0</v>
      </c>
      <c r="I945" s="16">
        <v>0</v>
      </c>
      <c r="J945" s="14">
        <v>4</v>
      </c>
      <c r="K945" s="14">
        <v>0</v>
      </c>
      <c r="L945" s="14">
        <v>0</v>
      </c>
      <c r="M945" s="14">
        <v>0</v>
      </c>
      <c r="N945" s="14">
        <v>0</v>
      </c>
      <c r="O945" s="14">
        <v>0</v>
      </c>
      <c r="P945" s="14">
        <v>0</v>
      </c>
      <c r="Q945" s="14">
        <v>0</v>
      </c>
      <c r="R945" s="14">
        <v>43</v>
      </c>
      <c r="S945" s="14">
        <v>0</v>
      </c>
      <c r="T945" s="14">
        <v>0</v>
      </c>
      <c r="U945" s="16">
        <v>0</v>
      </c>
      <c r="V945" s="16">
        <v>0</v>
      </c>
      <c r="W945" s="16">
        <v>0</v>
      </c>
      <c r="X945" s="16">
        <v>0</v>
      </c>
      <c r="Y945" s="14">
        <v>0</v>
      </c>
      <c r="Z945" s="14">
        <v>0</v>
      </c>
      <c r="AA945" s="14" t="s">
        <v>97</v>
      </c>
      <c r="AB945" s="14" t="s">
        <v>97</v>
      </c>
      <c r="AC945" s="14"/>
      <c r="AD945" s="14"/>
      <c r="AE945" s="19" t="s">
        <v>96</v>
      </c>
      <c r="AF945" s="14"/>
      <c r="AG945" s="14"/>
      <c r="AH945" s="14"/>
      <c r="AI945" s="14"/>
      <c r="AJ945" s="16">
        <v>150</v>
      </c>
      <c r="AK945" s="17">
        <v>0.6</v>
      </c>
      <c r="AL945" s="17">
        <v>0</v>
      </c>
      <c r="AM945" s="17">
        <v>0.4</v>
      </c>
      <c r="AN945" s="17">
        <v>0</v>
      </c>
      <c r="AO945" s="17">
        <v>0</v>
      </c>
      <c r="AP945" s="17">
        <v>0</v>
      </c>
      <c r="AQ945" s="17">
        <v>0</v>
      </c>
      <c r="AR945" s="17">
        <v>0</v>
      </c>
      <c r="AS945" s="17">
        <v>0</v>
      </c>
      <c r="AT945" s="17">
        <v>0</v>
      </c>
      <c r="AU945" s="16">
        <v>100</v>
      </c>
      <c r="AV945" s="16">
        <v>100</v>
      </c>
      <c r="AW945" s="16">
        <v>0</v>
      </c>
      <c r="AX945" s="16">
        <v>0</v>
      </c>
      <c r="AY945" s="16">
        <v>0</v>
      </c>
      <c r="AZ945" s="16">
        <v>0</v>
      </c>
      <c r="BA945" s="16">
        <v>0</v>
      </c>
      <c r="BB945" s="16">
        <v>100</v>
      </c>
      <c r="BC945" s="16">
        <v>0</v>
      </c>
      <c r="BD945" s="16">
        <v>0</v>
      </c>
      <c r="BE945" s="16">
        <v>100</v>
      </c>
      <c r="BF945" s="16">
        <v>100</v>
      </c>
      <c r="BG945" s="16">
        <v>100</v>
      </c>
      <c r="BH945" s="16">
        <v>0</v>
      </c>
      <c r="BI945" s="16">
        <v>0</v>
      </c>
      <c r="BJ945" s="16">
        <v>0</v>
      </c>
      <c r="BK945" s="16">
        <v>0</v>
      </c>
      <c r="BL945" s="16">
        <v>100</v>
      </c>
      <c r="BM945" s="16">
        <v>100</v>
      </c>
      <c r="BN945" s="16">
        <v>1</v>
      </c>
      <c r="BO945" s="16" t="s">
        <v>96</v>
      </c>
      <c r="BP945" s="16" t="s">
        <v>97</v>
      </c>
      <c r="BQ945" s="5" t="s">
        <v>98</v>
      </c>
      <c r="BR945" s="14" t="s">
        <v>97</v>
      </c>
      <c r="BS945" s="14" t="s">
        <v>97</v>
      </c>
      <c r="BT945" s="14" t="s">
        <v>97</v>
      </c>
      <c r="BU945" s="14" t="s">
        <v>97</v>
      </c>
      <c r="BV945" s="14" t="s">
        <v>97</v>
      </c>
      <c r="BW945" s="16">
        <v>4</v>
      </c>
      <c r="BX945" s="16">
        <v>4</v>
      </c>
      <c r="BY945" s="16">
        <v>4</v>
      </c>
      <c r="BZ945" s="16">
        <v>17</v>
      </c>
      <c r="CA945" s="16">
        <v>17</v>
      </c>
      <c r="CB945" s="14" t="s">
        <v>96</v>
      </c>
      <c r="CC945" s="14" t="s">
        <v>96</v>
      </c>
      <c r="CD945" s="14" t="s">
        <v>96</v>
      </c>
      <c r="CE945" s="14" t="s">
        <v>96</v>
      </c>
      <c r="CF945" s="14" t="s">
        <v>96</v>
      </c>
      <c r="CG945" s="14" t="s">
        <v>96</v>
      </c>
      <c r="CH945" s="14" t="s">
        <v>96</v>
      </c>
      <c r="CI945" s="14" t="s">
        <v>97</v>
      </c>
      <c r="CJ945" s="16">
        <v>17</v>
      </c>
      <c r="CK945" s="16">
        <v>17</v>
      </c>
      <c r="CL945" s="16">
        <v>20</v>
      </c>
      <c r="CM945" s="16">
        <v>0</v>
      </c>
      <c r="CN945" s="16">
        <v>24</v>
      </c>
      <c r="CO945" s="16">
        <v>0</v>
      </c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  <c r="IW945"/>
      <c r="IX945"/>
      <c r="IY945"/>
      <c r="IZ945"/>
      <c r="JA945"/>
      <c r="JB945"/>
      <c r="JC945"/>
      <c r="JD945"/>
      <c r="JE945"/>
      <c r="JF945"/>
      <c r="JG945"/>
      <c r="JH945"/>
      <c r="JI945"/>
      <c r="JJ945"/>
      <c r="JK945"/>
      <c r="JL945"/>
      <c r="JM945"/>
      <c r="JN945"/>
      <c r="JO945"/>
      <c r="JP945"/>
      <c r="JQ945"/>
      <c r="JR945"/>
      <c r="JS945"/>
      <c r="JT945"/>
      <c r="JU945"/>
      <c r="JV945"/>
      <c r="JW945"/>
      <c r="JX945"/>
      <c r="JY945"/>
      <c r="JZ945"/>
      <c r="KA945"/>
      <c r="KB945"/>
      <c r="KC945"/>
      <c r="KD945"/>
      <c r="KE945"/>
      <c r="KF945"/>
      <c r="KG945"/>
      <c r="KH945"/>
      <c r="KI945"/>
      <c r="KJ945"/>
      <c r="KK945"/>
      <c r="KL945"/>
      <c r="KM945"/>
      <c r="KN945"/>
      <c r="KO945"/>
      <c r="KP945"/>
      <c r="KQ945"/>
      <c r="KR945"/>
      <c r="KS945"/>
      <c r="KT945"/>
      <c r="KU945"/>
      <c r="KV945"/>
      <c r="KW945"/>
      <c r="KX945"/>
      <c r="KY945"/>
      <c r="KZ945"/>
      <c r="LA945"/>
      <c r="LB945"/>
      <c r="LC945"/>
      <c r="LD945"/>
      <c r="LE945"/>
      <c r="LF945"/>
      <c r="LG945"/>
      <c r="LH945"/>
      <c r="LI945"/>
      <c r="LJ945"/>
      <c r="LK945"/>
      <c r="LL945"/>
      <c r="LM945"/>
      <c r="LN945"/>
      <c r="LO945"/>
      <c r="LP945"/>
      <c r="LQ945"/>
      <c r="LR945"/>
      <c r="LS945"/>
      <c r="LT945"/>
      <c r="LU945"/>
      <c r="LV945"/>
      <c r="LW945"/>
      <c r="LX945"/>
      <c r="LY945"/>
      <c r="LZ945"/>
      <c r="MA945"/>
      <c r="MB945"/>
      <c r="MC945"/>
      <c r="MD945"/>
      <c r="ME945"/>
      <c r="MF945"/>
      <c r="MG945"/>
      <c r="MH945"/>
      <c r="MI945"/>
      <c r="MJ945"/>
      <c r="MK945"/>
      <c r="ML945"/>
      <c r="MM945"/>
      <c r="MN945"/>
      <c r="MO945"/>
      <c r="MP945"/>
      <c r="MQ945"/>
      <c r="MR945"/>
      <c r="MS945"/>
      <c r="MT945"/>
      <c r="MU945"/>
      <c r="MV945"/>
      <c r="MW945"/>
      <c r="MX945"/>
      <c r="MY945"/>
      <c r="MZ945"/>
      <c r="NA945"/>
      <c r="NB945"/>
      <c r="NC945"/>
      <c r="ND945"/>
      <c r="NE945"/>
      <c r="NF945"/>
      <c r="NG945"/>
      <c r="NH945"/>
      <c r="NI945"/>
      <c r="NJ945"/>
      <c r="NK945"/>
      <c r="NL945"/>
      <c r="NM945"/>
      <c r="NN945"/>
      <c r="NO945"/>
      <c r="NP945"/>
      <c r="NQ945"/>
      <c r="NR945"/>
      <c r="NS945"/>
      <c r="NT945"/>
      <c r="NU945"/>
      <c r="NV945"/>
      <c r="NW945"/>
      <c r="NX945"/>
      <c r="NY945"/>
      <c r="NZ945"/>
      <c r="OA945"/>
      <c r="OB945"/>
      <c r="OC945"/>
      <c r="OD945"/>
      <c r="OE945"/>
      <c r="OF945"/>
      <c r="OG945"/>
      <c r="OH945"/>
      <c r="OI945"/>
      <c r="OJ945"/>
      <c r="OK945"/>
      <c r="OL945"/>
      <c r="OM945"/>
    </row>
    <row r="946" spans="1:404" s="37" customFormat="1" x14ac:dyDescent="0.3">
      <c r="A946" s="13" t="s">
        <v>1003</v>
      </c>
      <c r="B946" s="13" t="s">
        <v>1295</v>
      </c>
      <c r="C946" s="13" t="s">
        <v>1313</v>
      </c>
      <c r="D946" s="13" t="s">
        <v>110</v>
      </c>
      <c r="E946" s="14" t="s">
        <v>95</v>
      </c>
      <c r="F946" s="16">
        <v>524</v>
      </c>
      <c r="G946" s="5">
        <v>38</v>
      </c>
      <c r="H946" s="16">
        <v>1</v>
      </c>
      <c r="I946" s="16">
        <v>12</v>
      </c>
      <c r="J946" s="16">
        <v>18</v>
      </c>
      <c r="K946" s="16">
        <v>8</v>
      </c>
      <c r="L946" s="16">
        <v>0</v>
      </c>
      <c r="M946" s="16">
        <v>0</v>
      </c>
      <c r="N946" s="16">
        <v>0</v>
      </c>
      <c r="O946" s="16">
        <v>0</v>
      </c>
      <c r="P946" s="16">
        <v>0</v>
      </c>
      <c r="Q946" s="16">
        <v>63</v>
      </c>
      <c r="R946" s="16">
        <v>380</v>
      </c>
      <c r="S946" s="16">
        <v>81</v>
      </c>
      <c r="T946" s="16">
        <v>0</v>
      </c>
      <c r="U946" s="16">
        <v>0</v>
      </c>
      <c r="V946" s="16">
        <v>0</v>
      </c>
      <c r="W946" s="16">
        <v>0</v>
      </c>
      <c r="X946" s="16">
        <v>0</v>
      </c>
      <c r="Y946" s="16">
        <v>12</v>
      </c>
      <c r="Z946" s="16">
        <v>63</v>
      </c>
      <c r="AA946" s="14" t="s">
        <v>96</v>
      </c>
      <c r="AB946" s="14" t="s">
        <v>96</v>
      </c>
      <c r="AC946" s="15"/>
      <c r="AD946" s="15"/>
      <c r="AE946" s="15"/>
      <c r="AF946" s="15"/>
      <c r="AG946" s="15"/>
      <c r="AH946" s="15"/>
      <c r="AI946" s="14" t="s">
        <v>96</v>
      </c>
      <c r="AJ946" s="16"/>
      <c r="AK946" s="17">
        <v>0.8</v>
      </c>
      <c r="AL946" s="17">
        <v>0.1</v>
      </c>
      <c r="AM946" s="17">
        <v>0.08</v>
      </c>
      <c r="AN946" s="17">
        <v>0.02</v>
      </c>
      <c r="AO946" s="17">
        <v>0</v>
      </c>
      <c r="AP946" s="17">
        <v>0</v>
      </c>
      <c r="AQ946" s="17">
        <v>0</v>
      </c>
      <c r="AR946" s="17">
        <v>0</v>
      </c>
      <c r="AS946" s="17">
        <v>0</v>
      </c>
      <c r="AT946" s="17">
        <v>0</v>
      </c>
      <c r="AU946" s="16">
        <v>100</v>
      </c>
      <c r="AV946" s="16">
        <v>99</v>
      </c>
      <c r="AW946" s="16">
        <v>0</v>
      </c>
      <c r="AX946" s="16">
        <v>0</v>
      </c>
      <c r="AY946" s="16">
        <v>1</v>
      </c>
      <c r="AZ946" s="16">
        <v>98</v>
      </c>
      <c r="BA946" s="16">
        <v>98</v>
      </c>
      <c r="BB946" s="16">
        <v>2</v>
      </c>
      <c r="BC946" s="16">
        <v>0</v>
      </c>
      <c r="BD946" s="16">
        <v>0</v>
      </c>
      <c r="BE946" s="16">
        <v>100</v>
      </c>
      <c r="BF946" s="16">
        <v>100</v>
      </c>
      <c r="BG946" s="16">
        <v>98</v>
      </c>
      <c r="BH946" s="16">
        <v>70</v>
      </c>
      <c r="BI946" s="16">
        <v>70</v>
      </c>
      <c r="BJ946" s="16">
        <v>0</v>
      </c>
      <c r="BK946" s="24">
        <v>30</v>
      </c>
      <c r="BL946" s="16">
        <v>70</v>
      </c>
      <c r="BM946" s="16">
        <v>100</v>
      </c>
      <c r="BN946" s="16">
        <v>4</v>
      </c>
      <c r="BO946" s="16" t="s">
        <v>97</v>
      </c>
      <c r="BP946" s="16" t="s">
        <v>96</v>
      </c>
      <c r="BQ946" s="16">
        <v>12</v>
      </c>
      <c r="BR946" s="14" t="s">
        <v>96</v>
      </c>
      <c r="BS946" s="14" t="s">
        <v>97</v>
      </c>
      <c r="BT946" s="14" t="s">
        <v>97</v>
      </c>
      <c r="BU946" s="14" t="s">
        <v>97</v>
      </c>
      <c r="BV946" s="14" t="s">
        <v>96</v>
      </c>
      <c r="BW946" s="16">
        <v>1</v>
      </c>
      <c r="BX946" s="16">
        <v>1</v>
      </c>
      <c r="BY946" s="16">
        <v>6</v>
      </c>
      <c r="BZ946" s="16">
        <v>6</v>
      </c>
      <c r="CA946" s="16">
        <v>5</v>
      </c>
      <c r="CB946" s="14" t="s">
        <v>98</v>
      </c>
      <c r="CC946" s="14" t="s">
        <v>98</v>
      </c>
      <c r="CD946" s="14" t="s">
        <v>96</v>
      </c>
      <c r="CE946" s="14" t="s">
        <v>96</v>
      </c>
      <c r="CF946" s="14" t="s">
        <v>96</v>
      </c>
      <c r="CG946" s="14" t="s">
        <v>96</v>
      </c>
      <c r="CH946" s="14" t="s">
        <v>96</v>
      </c>
      <c r="CI946" s="14" t="s">
        <v>96</v>
      </c>
      <c r="CJ946" s="16">
        <v>7</v>
      </c>
      <c r="CK946" s="16">
        <v>7</v>
      </c>
      <c r="CL946" s="16">
        <v>7</v>
      </c>
      <c r="CM946" s="16">
        <v>0</v>
      </c>
      <c r="CN946" s="16">
        <v>50</v>
      </c>
      <c r="CO946" s="16">
        <v>0</v>
      </c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  <c r="IY946"/>
      <c r="IZ946"/>
      <c r="JA946"/>
      <c r="JB946"/>
      <c r="JC946"/>
      <c r="JD946"/>
      <c r="JE946"/>
      <c r="JF946"/>
      <c r="JG946"/>
      <c r="JH946"/>
      <c r="JI946"/>
      <c r="JJ946"/>
      <c r="JK946"/>
      <c r="JL946"/>
      <c r="JM946"/>
      <c r="JN946"/>
      <c r="JO946"/>
      <c r="JP946"/>
      <c r="JQ946"/>
      <c r="JR946"/>
      <c r="JS946"/>
      <c r="JT946"/>
      <c r="JU946"/>
      <c r="JV946"/>
      <c r="JW946"/>
      <c r="JX946"/>
      <c r="JY946"/>
      <c r="JZ946"/>
      <c r="KA946"/>
      <c r="KB946"/>
      <c r="KC946"/>
      <c r="KD946"/>
      <c r="KE946"/>
      <c r="KF946"/>
      <c r="KG946"/>
      <c r="KH946"/>
      <c r="KI946"/>
      <c r="KJ946"/>
      <c r="KK946"/>
      <c r="KL946"/>
      <c r="KM946"/>
      <c r="KN946"/>
      <c r="KO946"/>
      <c r="KP946"/>
      <c r="KQ946"/>
      <c r="KR946"/>
      <c r="KS946"/>
      <c r="KT946"/>
      <c r="KU946"/>
      <c r="KV946"/>
      <c r="KW946"/>
      <c r="KX946"/>
      <c r="KY946"/>
      <c r="KZ946"/>
      <c r="LA946"/>
      <c r="LB946"/>
      <c r="LC946"/>
      <c r="LD946"/>
      <c r="LE946"/>
      <c r="LF946"/>
      <c r="LG946"/>
      <c r="LH946"/>
      <c r="LI946"/>
      <c r="LJ946"/>
      <c r="LK946"/>
      <c r="LL946"/>
      <c r="LM946"/>
      <c r="LN946"/>
      <c r="LO946"/>
      <c r="LP946"/>
      <c r="LQ946"/>
      <c r="LR946"/>
      <c r="LS946"/>
      <c r="LT946"/>
      <c r="LU946"/>
      <c r="LV946"/>
      <c r="LW946"/>
      <c r="LX946"/>
      <c r="LY946"/>
      <c r="LZ946"/>
      <c r="MA946"/>
      <c r="MB946"/>
      <c r="MC946"/>
      <c r="MD946"/>
      <c r="ME946"/>
      <c r="MF946"/>
      <c r="MG946"/>
      <c r="MH946"/>
      <c r="MI946"/>
      <c r="MJ946"/>
      <c r="MK946"/>
      <c r="ML946"/>
      <c r="MM946"/>
      <c r="MN946"/>
      <c r="MO946"/>
      <c r="MP946"/>
      <c r="MQ946"/>
      <c r="MR946"/>
      <c r="MS946"/>
      <c r="MT946"/>
      <c r="MU946"/>
      <c r="MV946"/>
      <c r="MW946"/>
      <c r="MX946"/>
      <c r="MY946"/>
      <c r="MZ946"/>
      <c r="NA946"/>
      <c r="NB946"/>
      <c r="NC946"/>
      <c r="ND946"/>
      <c r="NE946"/>
      <c r="NF946"/>
      <c r="NG946"/>
      <c r="NH946"/>
      <c r="NI946"/>
      <c r="NJ946"/>
      <c r="NK946"/>
      <c r="NL946"/>
      <c r="NM946"/>
      <c r="NN946"/>
      <c r="NO946"/>
      <c r="NP946"/>
      <c r="NQ946"/>
      <c r="NR946"/>
      <c r="NS946"/>
      <c r="NT946"/>
      <c r="NU946"/>
      <c r="NV946"/>
      <c r="NW946"/>
      <c r="NX946"/>
      <c r="NY946"/>
      <c r="NZ946"/>
      <c r="OA946"/>
      <c r="OB946"/>
      <c r="OC946"/>
      <c r="OD946"/>
      <c r="OE946"/>
      <c r="OF946"/>
      <c r="OG946"/>
      <c r="OH946"/>
      <c r="OI946"/>
      <c r="OJ946"/>
      <c r="OK946"/>
      <c r="OL946"/>
      <c r="OM946"/>
    </row>
    <row r="947" spans="1:404" s="37" customFormat="1" x14ac:dyDescent="0.3">
      <c r="A947" s="13" t="s">
        <v>1003</v>
      </c>
      <c r="B947" s="13" t="s">
        <v>1295</v>
      </c>
      <c r="C947" s="13" t="s">
        <v>1314</v>
      </c>
      <c r="D947" s="13" t="s">
        <v>108</v>
      </c>
      <c r="E947" s="14" t="s">
        <v>102</v>
      </c>
      <c r="F947" s="16">
        <v>58</v>
      </c>
      <c r="G947" s="5">
        <v>8</v>
      </c>
      <c r="H947" s="16">
        <v>4</v>
      </c>
      <c r="I947" s="16">
        <v>8</v>
      </c>
      <c r="J947" s="16">
        <v>0</v>
      </c>
      <c r="K947" s="16">
        <v>0</v>
      </c>
      <c r="L947" s="16">
        <v>0</v>
      </c>
      <c r="M947" s="16">
        <v>0</v>
      </c>
      <c r="N947" s="16">
        <v>0</v>
      </c>
      <c r="O947" s="16">
        <v>0</v>
      </c>
      <c r="P947" s="16">
        <v>0</v>
      </c>
      <c r="Q947" s="16">
        <v>58</v>
      </c>
      <c r="R947" s="16">
        <v>0</v>
      </c>
      <c r="S947" s="16">
        <v>0</v>
      </c>
      <c r="T947" s="16">
        <v>0</v>
      </c>
      <c r="U947" s="16">
        <v>0</v>
      </c>
      <c r="V947" s="16">
        <v>0</v>
      </c>
      <c r="W947" s="16">
        <v>0</v>
      </c>
      <c r="X947" s="16">
        <v>0</v>
      </c>
      <c r="Y947" s="16">
        <v>8</v>
      </c>
      <c r="Z947" s="16">
        <v>58</v>
      </c>
      <c r="AA947" s="14" t="s">
        <v>96</v>
      </c>
      <c r="AB947" s="14" t="s">
        <v>97</v>
      </c>
      <c r="AC947" s="15"/>
      <c r="AD947" s="15"/>
      <c r="AE947" s="15"/>
      <c r="AF947" s="15"/>
      <c r="AG947" s="15"/>
      <c r="AH947" s="15"/>
      <c r="AI947" s="14" t="s">
        <v>96</v>
      </c>
      <c r="AJ947" s="16"/>
      <c r="AK947" s="17">
        <v>0</v>
      </c>
      <c r="AL947" s="17">
        <v>1</v>
      </c>
      <c r="AM947" s="17">
        <v>0</v>
      </c>
      <c r="AN947" s="17">
        <v>0</v>
      </c>
      <c r="AO947" s="17">
        <v>0</v>
      </c>
      <c r="AP947" s="17">
        <v>0</v>
      </c>
      <c r="AQ947" s="17">
        <v>0</v>
      </c>
      <c r="AR947" s="17">
        <v>0</v>
      </c>
      <c r="AS947" s="17">
        <v>0</v>
      </c>
      <c r="AT947" s="17">
        <v>0</v>
      </c>
      <c r="AU947" s="16">
        <v>100</v>
      </c>
      <c r="AV947" s="16">
        <v>100</v>
      </c>
      <c r="AW947" s="16">
        <v>0</v>
      </c>
      <c r="AX947" s="16">
        <v>0</v>
      </c>
      <c r="AY947" s="16">
        <v>0</v>
      </c>
      <c r="AZ947" s="16">
        <v>0</v>
      </c>
      <c r="BA947" s="16">
        <v>0</v>
      </c>
      <c r="BB947" s="16">
        <v>100</v>
      </c>
      <c r="BC947" s="16">
        <v>0</v>
      </c>
      <c r="BD947" s="16">
        <v>0</v>
      </c>
      <c r="BE947" s="16">
        <v>100</v>
      </c>
      <c r="BF947" s="16">
        <v>100</v>
      </c>
      <c r="BG947" s="16">
        <v>100</v>
      </c>
      <c r="BH947" s="16">
        <v>0</v>
      </c>
      <c r="BI947" s="16">
        <v>0</v>
      </c>
      <c r="BJ947" s="16">
        <v>0</v>
      </c>
      <c r="BK947" s="16">
        <v>0</v>
      </c>
      <c r="BL947" s="16">
        <v>100</v>
      </c>
      <c r="BM947" s="16">
        <v>100</v>
      </c>
      <c r="BN947" s="16">
        <v>1</v>
      </c>
      <c r="BO947" s="16" t="s">
        <v>97</v>
      </c>
      <c r="BP947" s="16" t="s">
        <v>97</v>
      </c>
      <c r="BQ947" s="5" t="s">
        <v>98</v>
      </c>
      <c r="BR947" s="14" t="s">
        <v>96</v>
      </c>
      <c r="BS947" s="14" t="s">
        <v>97</v>
      </c>
      <c r="BT947" s="14" t="s">
        <v>97</v>
      </c>
      <c r="BU947" s="14" t="s">
        <v>96</v>
      </c>
      <c r="BV947" s="14" t="s">
        <v>96</v>
      </c>
      <c r="BW947" s="16">
        <v>2</v>
      </c>
      <c r="BX947" s="16">
        <v>2</v>
      </c>
      <c r="BY947" s="16">
        <v>2</v>
      </c>
      <c r="BZ947" s="16">
        <v>15</v>
      </c>
      <c r="CA947" s="16">
        <v>15</v>
      </c>
      <c r="CB947" s="14" t="s">
        <v>96</v>
      </c>
      <c r="CC947" s="14" t="s">
        <v>96</v>
      </c>
      <c r="CD947" s="14" t="s">
        <v>96</v>
      </c>
      <c r="CE947" s="14" t="s">
        <v>96</v>
      </c>
      <c r="CF947" s="14" t="s">
        <v>96</v>
      </c>
      <c r="CG947" s="14" t="s">
        <v>96</v>
      </c>
      <c r="CH947" s="14" t="s">
        <v>96</v>
      </c>
      <c r="CI947" s="14" t="s">
        <v>97</v>
      </c>
      <c r="CJ947" s="16">
        <v>15</v>
      </c>
      <c r="CK947" s="16">
        <v>15</v>
      </c>
      <c r="CL947" s="16">
        <v>15</v>
      </c>
      <c r="CM947" s="16">
        <v>0</v>
      </c>
      <c r="CN947" s="16">
        <v>45</v>
      </c>
      <c r="CO947" s="16">
        <v>1</v>
      </c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  <c r="IW947"/>
      <c r="IX947"/>
      <c r="IY947"/>
      <c r="IZ947"/>
      <c r="JA947"/>
      <c r="JB947"/>
      <c r="JC947"/>
      <c r="JD947"/>
      <c r="JE947"/>
      <c r="JF947"/>
      <c r="JG947"/>
      <c r="JH947"/>
      <c r="JI947"/>
      <c r="JJ947"/>
      <c r="JK947"/>
      <c r="JL947"/>
      <c r="JM947"/>
      <c r="JN947"/>
      <c r="JO947"/>
      <c r="JP947"/>
      <c r="JQ947"/>
      <c r="JR947"/>
      <c r="JS947"/>
      <c r="JT947"/>
      <c r="JU947"/>
      <c r="JV947"/>
      <c r="JW947"/>
      <c r="JX947"/>
      <c r="JY947"/>
      <c r="JZ947"/>
      <c r="KA947"/>
      <c r="KB947"/>
      <c r="KC947"/>
      <c r="KD947"/>
      <c r="KE947"/>
      <c r="KF947"/>
      <c r="KG947"/>
      <c r="KH947"/>
      <c r="KI947"/>
      <c r="KJ947"/>
      <c r="KK947"/>
      <c r="KL947"/>
      <c r="KM947"/>
      <c r="KN947"/>
      <c r="KO947"/>
      <c r="KP947"/>
      <c r="KQ947"/>
      <c r="KR947"/>
      <c r="KS947"/>
      <c r="KT947"/>
      <c r="KU947"/>
      <c r="KV947"/>
      <c r="KW947"/>
      <c r="KX947"/>
      <c r="KY947"/>
      <c r="KZ947"/>
      <c r="LA947"/>
      <c r="LB947"/>
      <c r="LC947"/>
      <c r="LD947"/>
      <c r="LE947"/>
      <c r="LF947"/>
      <c r="LG947"/>
      <c r="LH947"/>
      <c r="LI947"/>
      <c r="LJ947"/>
      <c r="LK947"/>
      <c r="LL947"/>
      <c r="LM947"/>
      <c r="LN947"/>
      <c r="LO947"/>
      <c r="LP947"/>
      <c r="LQ947"/>
      <c r="LR947"/>
      <c r="LS947"/>
      <c r="LT947"/>
      <c r="LU947"/>
      <c r="LV947"/>
      <c r="LW947"/>
      <c r="LX947"/>
      <c r="LY947"/>
      <c r="LZ947"/>
      <c r="MA947"/>
      <c r="MB947"/>
      <c r="MC947"/>
      <c r="MD947"/>
      <c r="ME947"/>
      <c r="MF947"/>
      <c r="MG947"/>
      <c r="MH947"/>
      <c r="MI947"/>
      <c r="MJ947"/>
      <c r="MK947"/>
      <c r="ML947"/>
      <c r="MM947"/>
      <c r="MN947"/>
      <c r="MO947"/>
      <c r="MP947"/>
      <c r="MQ947"/>
      <c r="MR947"/>
      <c r="MS947"/>
      <c r="MT947"/>
      <c r="MU947"/>
      <c r="MV947"/>
      <c r="MW947"/>
      <c r="MX947"/>
      <c r="MY947"/>
      <c r="MZ947"/>
      <c r="NA947"/>
      <c r="NB947"/>
      <c r="NC947"/>
      <c r="ND947"/>
      <c r="NE947"/>
      <c r="NF947"/>
      <c r="NG947"/>
      <c r="NH947"/>
      <c r="NI947"/>
      <c r="NJ947"/>
      <c r="NK947"/>
      <c r="NL947"/>
      <c r="NM947"/>
      <c r="NN947"/>
      <c r="NO947"/>
      <c r="NP947"/>
      <c r="NQ947"/>
      <c r="NR947"/>
      <c r="NS947"/>
      <c r="NT947"/>
      <c r="NU947"/>
      <c r="NV947"/>
      <c r="NW947"/>
      <c r="NX947"/>
      <c r="NY947"/>
      <c r="NZ947"/>
      <c r="OA947"/>
      <c r="OB947"/>
      <c r="OC947"/>
      <c r="OD947"/>
      <c r="OE947"/>
      <c r="OF947"/>
      <c r="OG947"/>
      <c r="OH947"/>
      <c r="OI947"/>
      <c r="OJ947"/>
      <c r="OK947"/>
      <c r="OL947"/>
      <c r="OM947"/>
    </row>
    <row r="948" spans="1:404" s="37" customFormat="1" x14ac:dyDescent="0.3">
      <c r="A948" s="13" t="s">
        <v>1003</v>
      </c>
      <c r="B948" s="13" t="s">
        <v>1295</v>
      </c>
      <c r="C948" s="13" t="s">
        <v>1315</v>
      </c>
      <c r="D948" s="13" t="s">
        <v>1316</v>
      </c>
      <c r="E948" s="14" t="s">
        <v>95</v>
      </c>
      <c r="F948" s="16">
        <v>51</v>
      </c>
      <c r="G948" s="5">
        <v>6</v>
      </c>
      <c r="H948" s="16">
        <v>0</v>
      </c>
      <c r="I948" s="16">
        <v>0</v>
      </c>
      <c r="J948" s="16">
        <v>4</v>
      </c>
      <c r="K948" s="16">
        <v>2</v>
      </c>
      <c r="L948" s="16">
        <v>0</v>
      </c>
      <c r="M948" s="16">
        <v>0</v>
      </c>
      <c r="N948" s="16">
        <v>0</v>
      </c>
      <c r="O948" s="16">
        <v>0</v>
      </c>
      <c r="P948" s="16">
        <v>0</v>
      </c>
      <c r="Q948" s="16">
        <v>0</v>
      </c>
      <c r="R948" s="16">
        <v>41</v>
      </c>
      <c r="S948" s="16">
        <v>10</v>
      </c>
      <c r="T948" s="16">
        <v>0</v>
      </c>
      <c r="U948" s="16">
        <v>0</v>
      </c>
      <c r="V948" s="16">
        <v>0</v>
      </c>
      <c r="W948" s="16">
        <v>0</v>
      </c>
      <c r="X948" s="16">
        <v>0</v>
      </c>
      <c r="Y948" s="16">
        <v>0</v>
      </c>
      <c r="Z948" s="16">
        <v>0</v>
      </c>
      <c r="AA948" s="14" t="s">
        <v>96</v>
      </c>
      <c r="AB948" s="14" t="s">
        <v>96</v>
      </c>
      <c r="AC948" s="15"/>
      <c r="AD948" s="15"/>
      <c r="AE948" s="15"/>
      <c r="AF948" s="15"/>
      <c r="AG948" s="15"/>
      <c r="AH948" s="15"/>
      <c r="AI948" s="14" t="s">
        <v>96</v>
      </c>
      <c r="AJ948" s="16"/>
      <c r="AK948" s="17">
        <v>1</v>
      </c>
      <c r="AL948" s="17">
        <v>0</v>
      </c>
      <c r="AM948" s="17">
        <v>0</v>
      </c>
      <c r="AN948" s="17">
        <v>0</v>
      </c>
      <c r="AO948" s="17">
        <v>0</v>
      </c>
      <c r="AP948" s="17">
        <v>0</v>
      </c>
      <c r="AQ948" s="17">
        <v>0</v>
      </c>
      <c r="AR948" s="17">
        <v>0</v>
      </c>
      <c r="AS948" s="17">
        <v>0</v>
      </c>
      <c r="AT948" s="17">
        <v>0</v>
      </c>
      <c r="AU948" s="16">
        <v>100</v>
      </c>
      <c r="AV948" s="16">
        <v>100</v>
      </c>
      <c r="AW948" s="16">
        <v>0</v>
      </c>
      <c r="AX948" s="16">
        <v>0</v>
      </c>
      <c r="AY948" s="16">
        <v>0</v>
      </c>
      <c r="AZ948" s="16">
        <v>0</v>
      </c>
      <c r="BA948" s="16">
        <v>0</v>
      </c>
      <c r="BB948" s="16">
        <v>100</v>
      </c>
      <c r="BC948" s="16">
        <v>0</v>
      </c>
      <c r="BD948" s="16">
        <v>0</v>
      </c>
      <c r="BE948" s="16">
        <v>100</v>
      </c>
      <c r="BF948" s="16">
        <v>90</v>
      </c>
      <c r="BG948" s="16">
        <v>100</v>
      </c>
      <c r="BH948" s="16">
        <v>100</v>
      </c>
      <c r="BI948" s="16">
        <v>0</v>
      </c>
      <c r="BJ948" s="16">
        <v>0</v>
      </c>
      <c r="BK948" s="16">
        <v>0</v>
      </c>
      <c r="BL948" s="16">
        <v>100</v>
      </c>
      <c r="BM948" s="16">
        <v>100</v>
      </c>
      <c r="BN948" s="16">
        <v>2</v>
      </c>
      <c r="BO948" s="16" t="s">
        <v>96</v>
      </c>
      <c r="BP948" s="16" t="s">
        <v>97</v>
      </c>
      <c r="BQ948" s="5" t="s">
        <v>98</v>
      </c>
      <c r="BR948" s="14" t="s">
        <v>97</v>
      </c>
      <c r="BS948" s="14" t="s">
        <v>97</v>
      </c>
      <c r="BT948" s="14" t="s">
        <v>97</v>
      </c>
      <c r="BU948" s="14" t="s">
        <v>96</v>
      </c>
      <c r="BV948" s="14" t="s">
        <v>96</v>
      </c>
      <c r="BW948" s="16">
        <v>0</v>
      </c>
      <c r="BX948" s="16">
        <v>0</v>
      </c>
      <c r="BY948" s="16">
        <v>4</v>
      </c>
      <c r="BZ948" s="16">
        <v>15</v>
      </c>
      <c r="CA948" s="16">
        <v>15</v>
      </c>
      <c r="CB948" s="14" t="s">
        <v>98</v>
      </c>
      <c r="CC948" s="14" t="s">
        <v>98</v>
      </c>
      <c r="CD948" s="14" t="s">
        <v>96</v>
      </c>
      <c r="CE948" s="14" t="s">
        <v>96</v>
      </c>
      <c r="CF948" s="14" t="s">
        <v>96</v>
      </c>
      <c r="CG948" s="14" t="s">
        <v>96</v>
      </c>
      <c r="CH948" s="15" t="s">
        <v>96</v>
      </c>
      <c r="CI948" s="15" t="s">
        <v>97</v>
      </c>
      <c r="CJ948" s="16">
        <v>4</v>
      </c>
      <c r="CK948" s="16">
        <v>15</v>
      </c>
      <c r="CL948" s="16">
        <v>15</v>
      </c>
      <c r="CM948" s="16">
        <v>0</v>
      </c>
      <c r="CN948" s="16">
        <v>25</v>
      </c>
      <c r="CO948" s="16">
        <v>0</v>
      </c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  <c r="IW948"/>
      <c r="IX948"/>
      <c r="IY948"/>
      <c r="IZ948"/>
      <c r="JA948"/>
      <c r="JB948"/>
      <c r="JC948"/>
      <c r="JD948"/>
      <c r="JE948"/>
      <c r="JF948"/>
      <c r="JG948"/>
      <c r="JH948"/>
      <c r="JI948"/>
      <c r="JJ948"/>
      <c r="JK948"/>
      <c r="JL948"/>
      <c r="JM948"/>
      <c r="JN948"/>
      <c r="JO948"/>
      <c r="JP948"/>
      <c r="JQ948"/>
      <c r="JR948"/>
      <c r="JS948"/>
      <c r="JT948"/>
      <c r="JU948"/>
      <c r="JV948"/>
      <c r="JW948"/>
      <c r="JX948"/>
      <c r="JY948"/>
      <c r="JZ948"/>
      <c r="KA948"/>
      <c r="KB948"/>
      <c r="KC948"/>
      <c r="KD948"/>
      <c r="KE948"/>
      <c r="KF948"/>
      <c r="KG948"/>
      <c r="KH948"/>
      <c r="KI948"/>
      <c r="KJ948"/>
      <c r="KK948"/>
      <c r="KL948"/>
      <c r="KM948"/>
      <c r="KN948"/>
      <c r="KO948"/>
      <c r="KP948"/>
      <c r="KQ948"/>
      <c r="KR948"/>
      <c r="KS948"/>
      <c r="KT948"/>
      <c r="KU948"/>
      <c r="KV948"/>
      <c r="KW948"/>
      <c r="KX948"/>
      <c r="KY948"/>
      <c r="KZ948"/>
      <c r="LA948"/>
      <c r="LB948"/>
      <c r="LC948"/>
      <c r="LD948"/>
      <c r="LE948"/>
      <c r="LF948"/>
      <c r="LG948"/>
      <c r="LH948"/>
      <c r="LI948"/>
      <c r="LJ948"/>
      <c r="LK948"/>
      <c r="LL948"/>
      <c r="LM948"/>
      <c r="LN948"/>
      <c r="LO948"/>
      <c r="LP948"/>
      <c r="LQ948"/>
      <c r="LR948"/>
      <c r="LS948"/>
      <c r="LT948"/>
      <c r="LU948"/>
      <c r="LV948"/>
      <c r="LW948"/>
      <c r="LX948"/>
      <c r="LY948"/>
      <c r="LZ948"/>
      <c r="MA948"/>
      <c r="MB948"/>
      <c r="MC948"/>
      <c r="MD948"/>
      <c r="ME948"/>
      <c r="MF948"/>
      <c r="MG948"/>
      <c r="MH948"/>
      <c r="MI948"/>
      <c r="MJ948"/>
      <c r="MK948"/>
      <c r="ML948"/>
      <c r="MM948"/>
      <c r="MN948"/>
      <c r="MO948"/>
      <c r="MP948"/>
      <c r="MQ948"/>
      <c r="MR948"/>
      <c r="MS948"/>
      <c r="MT948"/>
      <c r="MU948"/>
      <c r="MV948"/>
      <c r="MW948"/>
      <c r="MX948"/>
      <c r="MY948"/>
      <c r="MZ948"/>
      <c r="NA948"/>
      <c r="NB948"/>
      <c r="NC948"/>
      <c r="ND948"/>
      <c r="NE948"/>
      <c r="NF948"/>
      <c r="NG948"/>
      <c r="NH948"/>
      <c r="NI948"/>
      <c r="NJ948"/>
      <c r="NK948"/>
      <c r="NL948"/>
      <c r="NM948"/>
      <c r="NN948"/>
      <c r="NO948"/>
      <c r="NP948"/>
      <c r="NQ948"/>
      <c r="NR948"/>
      <c r="NS948"/>
      <c r="NT948"/>
      <c r="NU948"/>
      <c r="NV948"/>
      <c r="NW948"/>
      <c r="NX948"/>
      <c r="NY948"/>
      <c r="NZ948"/>
      <c r="OA948"/>
      <c r="OB948"/>
      <c r="OC948"/>
      <c r="OD948"/>
      <c r="OE948"/>
      <c r="OF948"/>
      <c r="OG948"/>
      <c r="OH948"/>
      <c r="OI948"/>
      <c r="OJ948"/>
      <c r="OK948"/>
      <c r="OL948"/>
      <c r="OM948"/>
    </row>
    <row r="949" spans="1:404" s="37" customFormat="1" x14ac:dyDescent="0.3">
      <c r="A949" s="13" t="s">
        <v>1003</v>
      </c>
      <c r="B949" s="13" t="s">
        <v>1295</v>
      </c>
      <c r="C949" s="13" t="s">
        <v>1317</v>
      </c>
      <c r="D949" s="13" t="s">
        <v>108</v>
      </c>
      <c r="E949" s="14" t="s">
        <v>95</v>
      </c>
      <c r="F949" s="16">
        <v>48</v>
      </c>
      <c r="G949" s="5">
        <v>7</v>
      </c>
      <c r="H949" s="16">
        <v>0</v>
      </c>
      <c r="I949" s="16">
        <v>0</v>
      </c>
      <c r="J949" s="16">
        <v>6</v>
      </c>
      <c r="K949" s="16">
        <v>0</v>
      </c>
      <c r="L949" s="16">
        <v>1</v>
      </c>
      <c r="M949" s="16">
        <v>0</v>
      </c>
      <c r="N949" s="16">
        <v>0</v>
      </c>
      <c r="O949" s="16">
        <v>0</v>
      </c>
      <c r="P949" s="16">
        <v>0</v>
      </c>
      <c r="Q949" s="16">
        <v>0</v>
      </c>
      <c r="R949" s="16">
        <v>44</v>
      </c>
      <c r="S949" s="16">
        <v>0</v>
      </c>
      <c r="T949" s="16">
        <v>4</v>
      </c>
      <c r="U949" s="16">
        <v>0</v>
      </c>
      <c r="V949" s="16">
        <v>0</v>
      </c>
      <c r="W949" s="16">
        <v>0</v>
      </c>
      <c r="X949" s="16">
        <v>0</v>
      </c>
      <c r="Y949" s="16">
        <v>0</v>
      </c>
      <c r="Z949" s="16">
        <v>0</v>
      </c>
      <c r="AA949" s="14" t="s">
        <v>96</v>
      </c>
      <c r="AB949" s="14" t="s">
        <v>97</v>
      </c>
      <c r="AC949" s="15"/>
      <c r="AD949" s="15"/>
      <c r="AE949" s="15"/>
      <c r="AF949" s="15"/>
      <c r="AG949" s="15"/>
      <c r="AH949" s="15"/>
      <c r="AI949" s="14" t="s">
        <v>96</v>
      </c>
      <c r="AJ949" s="16"/>
      <c r="AK949" s="17">
        <v>0</v>
      </c>
      <c r="AL949" s="17">
        <v>0</v>
      </c>
      <c r="AM949" s="17">
        <v>0.45</v>
      </c>
      <c r="AN949" s="17">
        <v>0</v>
      </c>
      <c r="AO949" s="17">
        <v>0</v>
      </c>
      <c r="AP949" s="17">
        <v>0.18</v>
      </c>
      <c r="AQ949" s="17">
        <v>0.37</v>
      </c>
      <c r="AR949" s="17">
        <v>0</v>
      </c>
      <c r="AS949" s="17">
        <v>0</v>
      </c>
      <c r="AT949" s="17">
        <v>0</v>
      </c>
      <c r="AU949" s="16">
        <v>0</v>
      </c>
      <c r="AV949" s="16">
        <v>0</v>
      </c>
      <c r="AW949" s="16">
        <v>100</v>
      </c>
      <c r="AX949" s="16">
        <v>0</v>
      </c>
      <c r="AY949" s="16">
        <v>0</v>
      </c>
      <c r="AZ949" s="16">
        <v>0</v>
      </c>
      <c r="BA949" s="16">
        <v>0</v>
      </c>
      <c r="BB949" s="16">
        <v>100</v>
      </c>
      <c r="BC949" s="16">
        <v>0</v>
      </c>
      <c r="BD949" s="16">
        <v>0</v>
      </c>
      <c r="BE949" s="16">
        <v>100</v>
      </c>
      <c r="BF949" s="16">
        <v>90</v>
      </c>
      <c r="BG949" s="16">
        <v>80</v>
      </c>
      <c r="BH949" s="16">
        <v>0</v>
      </c>
      <c r="BI949" s="16">
        <v>0</v>
      </c>
      <c r="BJ949" s="16">
        <v>0</v>
      </c>
      <c r="BK949" s="16">
        <v>0</v>
      </c>
      <c r="BL949" s="16">
        <v>100</v>
      </c>
      <c r="BM949" s="16">
        <v>80</v>
      </c>
      <c r="BN949" s="16">
        <v>2</v>
      </c>
      <c r="BO949" s="16" t="s">
        <v>96</v>
      </c>
      <c r="BP949" s="16" t="s">
        <v>97</v>
      </c>
      <c r="BQ949" s="5" t="s">
        <v>98</v>
      </c>
      <c r="BR949" s="14" t="s">
        <v>96</v>
      </c>
      <c r="BS949" s="14" t="s">
        <v>97</v>
      </c>
      <c r="BT949" s="14" t="s">
        <v>97</v>
      </c>
      <c r="BU949" s="14" t="s">
        <v>96</v>
      </c>
      <c r="BV949" s="14" t="s">
        <v>97</v>
      </c>
      <c r="BW949" s="16">
        <v>0</v>
      </c>
      <c r="BX949" s="16">
        <v>3</v>
      </c>
      <c r="BY949" s="16">
        <v>3</v>
      </c>
      <c r="BZ949" s="16">
        <v>15</v>
      </c>
      <c r="CA949" s="16">
        <v>15</v>
      </c>
      <c r="CB949" s="14" t="s">
        <v>96</v>
      </c>
      <c r="CC949" s="14" t="s">
        <v>96</v>
      </c>
      <c r="CD949" s="14" t="s">
        <v>96</v>
      </c>
      <c r="CE949" s="14" t="s">
        <v>96</v>
      </c>
      <c r="CF949" s="14" t="s">
        <v>96</v>
      </c>
      <c r="CG949" s="14" t="s">
        <v>97</v>
      </c>
      <c r="CH949" s="14" t="s">
        <v>97</v>
      </c>
      <c r="CI949" s="14" t="s">
        <v>97</v>
      </c>
      <c r="CJ949" s="16">
        <v>15</v>
      </c>
      <c r="CK949" s="16">
        <v>15</v>
      </c>
      <c r="CL949" s="16">
        <v>15</v>
      </c>
      <c r="CM949" s="16">
        <v>0</v>
      </c>
      <c r="CN949" s="16">
        <v>0</v>
      </c>
      <c r="CO949" s="16">
        <v>0</v>
      </c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  <c r="IP949"/>
      <c r="IQ949"/>
      <c r="IR949"/>
      <c r="IS949"/>
      <c r="IT949"/>
      <c r="IU949"/>
      <c r="IV949"/>
      <c r="IW949"/>
      <c r="IX949"/>
      <c r="IY949"/>
      <c r="IZ949"/>
      <c r="JA949"/>
      <c r="JB949"/>
      <c r="JC949"/>
      <c r="JD949"/>
      <c r="JE949"/>
      <c r="JF949"/>
      <c r="JG949"/>
      <c r="JH949"/>
      <c r="JI949"/>
      <c r="JJ949"/>
      <c r="JK949"/>
      <c r="JL949"/>
      <c r="JM949"/>
      <c r="JN949"/>
      <c r="JO949"/>
      <c r="JP949"/>
      <c r="JQ949"/>
      <c r="JR949"/>
      <c r="JS949"/>
      <c r="JT949"/>
      <c r="JU949"/>
      <c r="JV949"/>
      <c r="JW949"/>
      <c r="JX949"/>
      <c r="JY949"/>
      <c r="JZ949"/>
      <c r="KA949"/>
      <c r="KB949"/>
      <c r="KC949"/>
      <c r="KD949"/>
      <c r="KE949"/>
      <c r="KF949"/>
      <c r="KG949"/>
      <c r="KH949"/>
      <c r="KI949"/>
      <c r="KJ949"/>
      <c r="KK949"/>
      <c r="KL949"/>
      <c r="KM949"/>
      <c r="KN949"/>
      <c r="KO949"/>
      <c r="KP949"/>
      <c r="KQ949"/>
      <c r="KR949"/>
      <c r="KS949"/>
      <c r="KT949"/>
      <c r="KU949"/>
      <c r="KV949"/>
      <c r="KW949"/>
      <c r="KX949"/>
      <c r="KY949"/>
      <c r="KZ949"/>
      <c r="LA949"/>
      <c r="LB949"/>
      <c r="LC949"/>
      <c r="LD949"/>
      <c r="LE949"/>
      <c r="LF949"/>
      <c r="LG949"/>
      <c r="LH949"/>
      <c r="LI949"/>
      <c r="LJ949"/>
      <c r="LK949"/>
      <c r="LL949"/>
      <c r="LM949"/>
      <c r="LN949"/>
      <c r="LO949"/>
      <c r="LP949"/>
      <c r="LQ949"/>
      <c r="LR949"/>
      <c r="LS949"/>
      <c r="LT949"/>
      <c r="LU949"/>
      <c r="LV949"/>
      <c r="LW949"/>
      <c r="LX949"/>
      <c r="LY949"/>
      <c r="LZ949"/>
      <c r="MA949"/>
      <c r="MB949"/>
      <c r="MC949"/>
      <c r="MD949"/>
      <c r="ME949"/>
      <c r="MF949"/>
      <c r="MG949"/>
      <c r="MH949"/>
      <c r="MI949"/>
      <c r="MJ949"/>
      <c r="MK949"/>
      <c r="ML949"/>
      <c r="MM949"/>
      <c r="MN949"/>
      <c r="MO949"/>
      <c r="MP949"/>
      <c r="MQ949"/>
      <c r="MR949"/>
      <c r="MS949"/>
      <c r="MT949"/>
      <c r="MU949"/>
      <c r="MV949"/>
      <c r="MW949"/>
      <c r="MX949"/>
      <c r="MY949"/>
      <c r="MZ949"/>
      <c r="NA949"/>
      <c r="NB949"/>
      <c r="NC949"/>
      <c r="ND949"/>
      <c r="NE949"/>
      <c r="NF949"/>
      <c r="NG949"/>
      <c r="NH949"/>
      <c r="NI949"/>
      <c r="NJ949"/>
      <c r="NK949"/>
      <c r="NL949"/>
      <c r="NM949"/>
      <c r="NN949"/>
      <c r="NO949"/>
      <c r="NP949"/>
      <c r="NQ949"/>
      <c r="NR949"/>
      <c r="NS949"/>
      <c r="NT949"/>
      <c r="NU949"/>
      <c r="NV949"/>
      <c r="NW949"/>
      <c r="NX949"/>
      <c r="NY949"/>
      <c r="NZ949"/>
      <c r="OA949"/>
      <c r="OB949"/>
      <c r="OC949"/>
      <c r="OD949"/>
      <c r="OE949"/>
      <c r="OF949"/>
      <c r="OG949"/>
      <c r="OH949"/>
      <c r="OI949"/>
      <c r="OJ949"/>
      <c r="OK949"/>
      <c r="OL949"/>
      <c r="OM949"/>
    </row>
    <row r="950" spans="1:404" s="37" customFormat="1" x14ac:dyDescent="0.3">
      <c r="A950" s="13" t="s">
        <v>1003</v>
      </c>
      <c r="B950" s="13" t="s">
        <v>1295</v>
      </c>
      <c r="C950" s="13" t="s">
        <v>1317</v>
      </c>
      <c r="D950" s="13" t="s">
        <v>1318</v>
      </c>
      <c r="E950" s="14" t="s">
        <v>102</v>
      </c>
      <c r="F950" s="16">
        <v>53</v>
      </c>
      <c r="G950" s="5">
        <v>10</v>
      </c>
      <c r="H950" s="16">
        <v>0</v>
      </c>
      <c r="I950" s="16">
        <v>0</v>
      </c>
      <c r="J950" s="16">
        <v>10</v>
      </c>
      <c r="K950" s="16">
        <v>0</v>
      </c>
      <c r="L950" s="16">
        <v>0</v>
      </c>
      <c r="M950" s="16">
        <v>0</v>
      </c>
      <c r="N950" s="16">
        <v>0</v>
      </c>
      <c r="O950" s="16">
        <v>0</v>
      </c>
      <c r="P950" s="16">
        <v>0</v>
      </c>
      <c r="Q950" s="16">
        <v>0</v>
      </c>
      <c r="R950" s="16">
        <v>53</v>
      </c>
      <c r="S950" s="16">
        <v>0</v>
      </c>
      <c r="T950" s="16">
        <v>0</v>
      </c>
      <c r="U950" s="16">
        <v>0</v>
      </c>
      <c r="V950" s="16">
        <v>0</v>
      </c>
      <c r="W950" s="16">
        <v>0</v>
      </c>
      <c r="X950" s="16">
        <v>0</v>
      </c>
      <c r="Y950" s="16">
        <v>0</v>
      </c>
      <c r="Z950" s="16">
        <v>0</v>
      </c>
      <c r="AA950" s="14" t="s">
        <v>96</v>
      </c>
      <c r="AB950" s="14" t="s">
        <v>97</v>
      </c>
      <c r="AC950" s="15"/>
      <c r="AD950" s="15"/>
      <c r="AE950" s="15"/>
      <c r="AF950" s="15"/>
      <c r="AG950" s="15"/>
      <c r="AH950" s="15"/>
      <c r="AI950" s="14" t="s">
        <v>96</v>
      </c>
      <c r="AJ950" s="16"/>
      <c r="AK950" s="17">
        <v>1</v>
      </c>
      <c r="AL950" s="17">
        <v>0</v>
      </c>
      <c r="AM950" s="17">
        <v>0</v>
      </c>
      <c r="AN950" s="17">
        <v>0</v>
      </c>
      <c r="AO950" s="17">
        <v>0</v>
      </c>
      <c r="AP950" s="17">
        <v>0</v>
      </c>
      <c r="AQ950" s="17">
        <v>0</v>
      </c>
      <c r="AR950" s="17">
        <v>0</v>
      </c>
      <c r="AS950" s="17">
        <v>0</v>
      </c>
      <c r="AT950" s="17">
        <v>0</v>
      </c>
      <c r="AU950" s="16">
        <v>0</v>
      </c>
      <c r="AV950" s="16">
        <v>0</v>
      </c>
      <c r="AW950" s="16">
        <v>98</v>
      </c>
      <c r="AX950" s="24">
        <v>2</v>
      </c>
      <c r="AY950" s="16">
        <v>0</v>
      </c>
      <c r="AZ950" s="16">
        <v>0</v>
      </c>
      <c r="BA950" s="16">
        <v>0</v>
      </c>
      <c r="BB950" s="16">
        <v>50</v>
      </c>
      <c r="BC950" s="16">
        <v>0</v>
      </c>
      <c r="BD950" s="16">
        <v>50</v>
      </c>
      <c r="BE950" s="16">
        <v>100</v>
      </c>
      <c r="BF950" s="16">
        <v>90</v>
      </c>
      <c r="BG950" s="16">
        <v>70</v>
      </c>
      <c r="BH950" s="16">
        <v>0</v>
      </c>
      <c r="BI950" s="16">
        <v>0</v>
      </c>
      <c r="BJ950" s="16">
        <v>0</v>
      </c>
      <c r="BK950" s="16">
        <v>0</v>
      </c>
      <c r="BL950" s="16">
        <v>100</v>
      </c>
      <c r="BM950" s="16">
        <v>100</v>
      </c>
      <c r="BN950" s="16">
        <v>2</v>
      </c>
      <c r="BO950" s="16" t="s">
        <v>96</v>
      </c>
      <c r="BP950" s="16" t="s">
        <v>97</v>
      </c>
      <c r="BQ950" s="5" t="s">
        <v>98</v>
      </c>
      <c r="BR950" s="14" t="s">
        <v>96</v>
      </c>
      <c r="BS950" s="14" t="s">
        <v>97</v>
      </c>
      <c r="BT950" s="14" t="s">
        <v>97</v>
      </c>
      <c r="BU950" s="14" t="s">
        <v>96</v>
      </c>
      <c r="BV950" s="14" t="s">
        <v>96</v>
      </c>
      <c r="BW950" s="16">
        <v>0</v>
      </c>
      <c r="BX950" s="16">
        <v>3</v>
      </c>
      <c r="BY950" s="16">
        <v>3</v>
      </c>
      <c r="BZ950" s="16">
        <v>15</v>
      </c>
      <c r="CA950" s="16">
        <v>15</v>
      </c>
      <c r="CB950" s="14" t="s">
        <v>96</v>
      </c>
      <c r="CC950" s="14" t="s">
        <v>96</v>
      </c>
      <c r="CD950" s="14" t="s">
        <v>96</v>
      </c>
      <c r="CE950" s="14" t="s">
        <v>96</v>
      </c>
      <c r="CF950" s="14" t="s">
        <v>96</v>
      </c>
      <c r="CG950" s="14" t="s">
        <v>97</v>
      </c>
      <c r="CH950" s="14" t="s">
        <v>97</v>
      </c>
      <c r="CI950" s="14" t="s">
        <v>97</v>
      </c>
      <c r="CJ950" s="16">
        <v>15</v>
      </c>
      <c r="CK950" s="16">
        <v>15</v>
      </c>
      <c r="CL950" s="16">
        <v>15</v>
      </c>
      <c r="CM950" s="16">
        <v>0</v>
      </c>
      <c r="CN950" s="16">
        <v>0</v>
      </c>
      <c r="CO950" s="16">
        <v>0</v>
      </c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  <c r="IW950"/>
      <c r="IX950"/>
      <c r="IY950"/>
      <c r="IZ950"/>
      <c r="JA950"/>
      <c r="JB950"/>
      <c r="JC950"/>
      <c r="JD950"/>
      <c r="JE950"/>
      <c r="JF950"/>
      <c r="JG950"/>
      <c r="JH950"/>
      <c r="JI950"/>
      <c r="JJ950"/>
      <c r="JK950"/>
      <c r="JL950"/>
      <c r="JM950"/>
      <c r="JN950"/>
      <c r="JO950"/>
      <c r="JP950"/>
      <c r="JQ950"/>
      <c r="JR950"/>
      <c r="JS950"/>
      <c r="JT950"/>
      <c r="JU950"/>
      <c r="JV950"/>
      <c r="JW950"/>
      <c r="JX950"/>
      <c r="JY950"/>
      <c r="JZ950"/>
      <c r="KA950"/>
      <c r="KB950"/>
      <c r="KC950"/>
      <c r="KD950"/>
      <c r="KE950"/>
      <c r="KF950"/>
      <c r="KG950"/>
      <c r="KH950"/>
      <c r="KI950"/>
      <c r="KJ950"/>
      <c r="KK950"/>
      <c r="KL950"/>
      <c r="KM950"/>
      <c r="KN950"/>
      <c r="KO950"/>
      <c r="KP950"/>
      <c r="KQ950"/>
      <c r="KR950"/>
      <c r="KS950"/>
      <c r="KT950"/>
      <c r="KU950"/>
      <c r="KV950"/>
      <c r="KW950"/>
      <c r="KX950"/>
      <c r="KY950"/>
      <c r="KZ950"/>
      <c r="LA950"/>
      <c r="LB950"/>
      <c r="LC950"/>
      <c r="LD950"/>
      <c r="LE950"/>
      <c r="LF950"/>
      <c r="LG950"/>
      <c r="LH950"/>
      <c r="LI950"/>
      <c r="LJ950"/>
      <c r="LK950"/>
      <c r="LL950"/>
      <c r="LM950"/>
      <c r="LN950"/>
      <c r="LO950"/>
      <c r="LP950"/>
      <c r="LQ950"/>
      <c r="LR950"/>
      <c r="LS950"/>
      <c r="LT950"/>
      <c r="LU950"/>
      <c r="LV950"/>
      <c r="LW950"/>
      <c r="LX950"/>
      <c r="LY950"/>
      <c r="LZ950"/>
      <c r="MA950"/>
      <c r="MB950"/>
      <c r="MC950"/>
      <c r="MD950"/>
      <c r="ME950"/>
      <c r="MF950"/>
      <c r="MG950"/>
      <c r="MH950"/>
      <c r="MI950"/>
      <c r="MJ950"/>
      <c r="MK950"/>
      <c r="ML950"/>
      <c r="MM950"/>
      <c r="MN950"/>
      <c r="MO950"/>
      <c r="MP950"/>
      <c r="MQ950"/>
      <c r="MR950"/>
      <c r="MS950"/>
      <c r="MT950"/>
      <c r="MU950"/>
      <c r="MV950"/>
      <c r="MW950"/>
      <c r="MX950"/>
      <c r="MY950"/>
      <c r="MZ950"/>
      <c r="NA950"/>
      <c r="NB950"/>
      <c r="NC950"/>
      <c r="ND950"/>
      <c r="NE950"/>
      <c r="NF950"/>
      <c r="NG950"/>
      <c r="NH950"/>
      <c r="NI950"/>
      <c r="NJ950"/>
      <c r="NK950"/>
      <c r="NL950"/>
      <c r="NM950"/>
      <c r="NN950"/>
      <c r="NO950"/>
      <c r="NP950"/>
      <c r="NQ950"/>
      <c r="NR950"/>
      <c r="NS950"/>
      <c r="NT950"/>
      <c r="NU950"/>
      <c r="NV950"/>
      <c r="NW950"/>
      <c r="NX950"/>
      <c r="NY950"/>
      <c r="NZ950"/>
      <c r="OA950"/>
      <c r="OB950"/>
      <c r="OC950"/>
      <c r="OD950"/>
      <c r="OE950"/>
      <c r="OF950"/>
      <c r="OG950"/>
      <c r="OH950"/>
      <c r="OI950"/>
      <c r="OJ950"/>
      <c r="OK950"/>
      <c r="OL950"/>
      <c r="OM950"/>
    </row>
    <row r="951" spans="1:404" s="37" customFormat="1" x14ac:dyDescent="0.3">
      <c r="A951" s="13" t="s">
        <v>1003</v>
      </c>
      <c r="B951" s="13" t="s">
        <v>1295</v>
      </c>
      <c r="C951" s="13" t="s">
        <v>1317</v>
      </c>
      <c r="D951" s="13" t="s">
        <v>1214</v>
      </c>
      <c r="E951" s="14" t="s">
        <v>95</v>
      </c>
      <c r="F951" s="16">
        <v>119</v>
      </c>
      <c r="G951" s="5">
        <v>22</v>
      </c>
      <c r="H951" s="16">
        <v>0</v>
      </c>
      <c r="I951" s="16">
        <v>20</v>
      </c>
      <c r="J951" s="16">
        <v>0</v>
      </c>
      <c r="K951" s="16">
        <v>1</v>
      </c>
      <c r="L951" s="16">
        <v>1</v>
      </c>
      <c r="M951" s="16">
        <v>0</v>
      </c>
      <c r="N951" s="16">
        <v>0</v>
      </c>
      <c r="O951" s="16">
        <v>0</v>
      </c>
      <c r="P951" s="16">
        <v>0</v>
      </c>
      <c r="Q951" s="16">
        <v>111</v>
      </c>
      <c r="R951" s="16">
        <v>0</v>
      </c>
      <c r="S951" s="16">
        <v>4</v>
      </c>
      <c r="T951" s="16">
        <v>4</v>
      </c>
      <c r="U951" s="16">
        <v>0</v>
      </c>
      <c r="V951" s="16">
        <v>0</v>
      </c>
      <c r="W951" s="16">
        <v>0</v>
      </c>
      <c r="X951" s="16">
        <v>0</v>
      </c>
      <c r="Y951" s="16">
        <v>20</v>
      </c>
      <c r="Z951" s="16">
        <v>111</v>
      </c>
      <c r="AA951" s="14" t="s">
        <v>96</v>
      </c>
      <c r="AB951" s="14" t="s">
        <v>97</v>
      </c>
      <c r="AC951" s="15"/>
      <c r="AD951" s="15"/>
      <c r="AE951" s="15"/>
      <c r="AF951" s="15"/>
      <c r="AG951" s="15"/>
      <c r="AH951" s="15"/>
      <c r="AI951" s="14" t="s">
        <v>96</v>
      </c>
      <c r="AJ951" s="16"/>
      <c r="AK951" s="17">
        <v>0</v>
      </c>
      <c r="AL951" s="17">
        <v>1</v>
      </c>
      <c r="AM951" s="17">
        <v>0</v>
      </c>
      <c r="AN951" s="17">
        <v>0</v>
      </c>
      <c r="AO951" s="17">
        <v>0</v>
      </c>
      <c r="AP951" s="17">
        <v>0</v>
      </c>
      <c r="AQ951" s="17">
        <v>0</v>
      </c>
      <c r="AR951" s="17">
        <v>0</v>
      </c>
      <c r="AS951" s="17">
        <v>0</v>
      </c>
      <c r="AT951" s="17">
        <v>0</v>
      </c>
      <c r="AU951" s="16">
        <v>0</v>
      </c>
      <c r="AV951" s="16">
        <v>0</v>
      </c>
      <c r="AW951" s="16">
        <v>100</v>
      </c>
      <c r="AX951" s="16">
        <v>0</v>
      </c>
      <c r="AY951" s="16">
        <v>0</v>
      </c>
      <c r="AZ951" s="16">
        <v>0</v>
      </c>
      <c r="BA951" s="16">
        <v>0</v>
      </c>
      <c r="BB951" s="16">
        <v>0</v>
      </c>
      <c r="BC951" s="16">
        <v>100</v>
      </c>
      <c r="BD951" s="16">
        <v>0</v>
      </c>
      <c r="BE951" s="16">
        <v>100</v>
      </c>
      <c r="BF951" s="16">
        <v>91</v>
      </c>
      <c r="BG951" s="16">
        <v>70</v>
      </c>
      <c r="BH951" s="16">
        <v>0</v>
      </c>
      <c r="BI951" s="16">
        <v>0</v>
      </c>
      <c r="BJ951" s="16">
        <v>0</v>
      </c>
      <c r="BK951" s="16">
        <v>0</v>
      </c>
      <c r="BL951" s="16">
        <v>100</v>
      </c>
      <c r="BM951" s="16">
        <v>80</v>
      </c>
      <c r="BN951" s="16">
        <v>2</v>
      </c>
      <c r="BO951" s="16" t="s">
        <v>96</v>
      </c>
      <c r="BP951" s="16" t="s">
        <v>97</v>
      </c>
      <c r="BQ951" s="5" t="s">
        <v>98</v>
      </c>
      <c r="BR951" s="14" t="s">
        <v>96</v>
      </c>
      <c r="BS951" s="14" t="s">
        <v>97</v>
      </c>
      <c r="BT951" s="14" t="s">
        <v>97</v>
      </c>
      <c r="BU951" s="14" t="s">
        <v>96</v>
      </c>
      <c r="BV951" s="14" t="s">
        <v>97</v>
      </c>
      <c r="BW951" s="16">
        <v>0</v>
      </c>
      <c r="BX951" s="16">
        <v>3</v>
      </c>
      <c r="BY951" s="16">
        <v>3</v>
      </c>
      <c r="BZ951" s="16">
        <v>15</v>
      </c>
      <c r="CA951" s="16">
        <v>15</v>
      </c>
      <c r="CB951" s="14" t="s">
        <v>96</v>
      </c>
      <c r="CC951" s="14" t="s">
        <v>96</v>
      </c>
      <c r="CD951" s="14" t="s">
        <v>96</v>
      </c>
      <c r="CE951" s="14" t="s">
        <v>96</v>
      </c>
      <c r="CF951" s="14" t="s">
        <v>96</v>
      </c>
      <c r="CG951" s="14" t="s">
        <v>97</v>
      </c>
      <c r="CH951" s="14" t="s">
        <v>97</v>
      </c>
      <c r="CI951" s="14" t="s">
        <v>97</v>
      </c>
      <c r="CJ951" s="16">
        <v>15</v>
      </c>
      <c r="CK951" s="16">
        <v>15</v>
      </c>
      <c r="CL951" s="16">
        <v>15</v>
      </c>
      <c r="CM951" s="16">
        <v>0</v>
      </c>
      <c r="CN951" s="16">
        <v>0</v>
      </c>
      <c r="CO951" s="16">
        <v>0</v>
      </c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  <c r="IP951"/>
      <c r="IQ951"/>
      <c r="IR951"/>
      <c r="IS951"/>
      <c r="IT951"/>
      <c r="IU951"/>
      <c r="IV951"/>
      <c r="IW951"/>
      <c r="IX951"/>
      <c r="IY951"/>
      <c r="IZ951"/>
      <c r="JA951"/>
      <c r="JB951"/>
      <c r="JC951"/>
      <c r="JD951"/>
      <c r="JE951"/>
      <c r="JF951"/>
      <c r="JG951"/>
      <c r="JH951"/>
      <c r="JI951"/>
      <c r="JJ951"/>
      <c r="JK951"/>
      <c r="JL951"/>
      <c r="JM951"/>
      <c r="JN951"/>
      <c r="JO951"/>
      <c r="JP951"/>
      <c r="JQ951"/>
      <c r="JR951"/>
      <c r="JS951"/>
      <c r="JT951"/>
      <c r="JU951"/>
      <c r="JV951"/>
      <c r="JW951"/>
      <c r="JX951"/>
      <c r="JY951"/>
      <c r="JZ951"/>
      <c r="KA951"/>
      <c r="KB951"/>
      <c r="KC951"/>
      <c r="KD951"/>
      <c r="KE951"/>
      <c r="KF951"/>
      <c r="KG951"/>
      <c r="KH951"/>
      <c r="KI951"/>
      <c r="KJ951"/>
      <c r="KK951"/>
      <c r="KL951"/>
      <c r="KM951"/>
      <c r="KN951"/>
      <c r="KO951"/>
      <c r="KP951"/>
      <c r="KQ951"/>
      <c r="KR951"/>
      <c r="KS951"/>
      <c r="KT951"/>
      <c r="KU951"/>
      <c r="KV951"/>
      <c r="KW951"/>
      <c r="KX951"/>
      <c r="KY951"/>
      <c r="KZ951"/>
      <c r="LA951"/>
      <c r="LB951"/>
      <c r="LC951"/>
      <c r="LD951"/>
      <c r="LE951"/>
      <c r="LF951"/>
      <c r="LG951"/>
      <c r="LH951"/>
      <c r="LI951"/>
      <c r="LJ951"/>
      <c r="LK951"/>
      <c r="LL951"/>
      <c r="LM951"/>
      <c r="LN951"/>
      <c r="LO951"/>
      <c r="LP951"/>
      <c r="LQ951"/>
      <c r="LR951"/>
      <c r="LS951"/>
      <c r="LT951"/>
      <c r="LU951"/>
      <c r="LV951"/>
      <c r="LW951"/>
      <c r="LX951"/>
      <c r="LY951"/>
      <c r="LZ951"/>
      <c r="MA951"/>
      <c r="MB951"/>
      <c r="MC951"/>
      <c r="MD951"/>
      <c r="ME951"/>
      <c r="MF951"/>
      <c r="MG951"/>
      <c r="MH951"/>
      <c r="MI951"/>
      <c r="MJ951"/>
      <c r="MK951"/>
      <c r="ML951"/>
      <c r="MM951"/>
      <c r="MN951"/>
      <c r="MO951"/>
      <c r="MP951"/>
      <c r="MQ951"/>
      <c r="MR951"/>
      <c r="MS951"/>
      <c r="MT951"/>
      <c r="MU951"/>
      <c r="MV951"/>
      <c r="MW951"/>
      <c r="MX951"/>
      <c r="MY951"/>
      <c r="MZ951"/>
      <c r="NA951"/>
      <c r="NB951"/>
      <c r="NC951"/>
      <c r="ND951"/>
      <c r="NE951"/>
      <c r="NF951"/>
      <c r="NG951"/>
      <c r="NH951"/>
      <c r="NI951"/>
      <c r="NJ951"/>
      <c r="NK951"/>
      <c r="NL951"/>
      <c r="NM951"/>
      <c r="NN951"/>
      <c r="NO951"/>
      <c r="NP951"/>
      <c r="NQ951"/>
      <c r="NR951"/>
      <c r="NS951"/>
      <c r="NT951"/>
      <c r="NU951"/>
      <c r="NV951"/>
      <c r="NW951"/>
      <c r="NX951"/>
      <c r="NY951"/>
      <c r="NZ951"/>
      <c r="OA951"/>
      <c r="OB951"/>
      <c r="OC951"/>
      <c r="OD951"/>
      <c r="OE951"/>
      <c r="OF951"/>
      <c r="OG951"/>
      <c r="OH951"/>
      <c r="OI951"/>
      <c r="OJ951"/>
      <c r="OK951"/>
      <c r="OL951"/>
      <c r="OM951"/>
    </row>
    <row r="952" spans="1:404" s="37" customFormat="1" x14ac:dyDescent="0.3">
      <c r="A952" s="13" t="s">
        <v>1003</v>
      </c>
      <c r="B952" s="13" t="s">
        <v>1295</v>
      </c>
      <c r="C952" s="13" t="s">
        <v>1319</v>
      </c>
      <c r="D952" s="13" t="s">
        <v>108</v>
      </c>
      <c r="E952" s="14" t="s">
        <v>102</v>
      </c>
      <c r="F952" s="16">
        <v>220</v>
      </c>
      <c r="G952" s="5">
        <v>19</v>
      </c>
      <c r="H952" s="16">
        <v>0</v>
      </c>
      <c r="I952" s="16">
        <v>0</v>
      </c>
      <c r="J952" s="16">
        <v>18</v>
      </c>
      <c r="K952" s="16">
        <v>1</v>
      </c>
      <c r="L952" s="16">
        <v>0</v>
      </c>
      <c r="M952" s="16">
        <v>0</v>
      </c>
      <c r="N952" s="16">
        <v>0</v>
      </c>
      <c r="O952" s="16">
        <v>0</v>
      </c>
      <c r="P952" s="16">
        <v>0</v>
      </c>
      <c r="Q952" s="16">
        <v>0</v>
      </c>
      <c r="R952" s="16">
        <v>215</v>
      </c>
      <c r="S952" s="16">
        <v>5</v>
      </c>
      <c r="T952" s="16">
        <v>0</v>
      </c>
      <c r="U952" s="16">
        <v>0</v>
      </c>
      <c r="V952" s="16">
        <v>0</v>
      </c>
      <c r="W952" s="16">
        <v>0</v>
      </c>
      <c r="X952" s="16">
        <v>0</v>
      </c>
      <c r="Y952" s="16">
        <v>0</v>
      </c>
      <c r="Z952" s="16">
        <v>0</v>
      </c>
      <c r="AA952" s="14" t="s">
        <v>96</v>
      </c>
      <c r="AB952" s="14" t="s">
        <v>96</v>
      </c>
      <c r="AC952" s="15"/>
      <c r="AD952" s="15"/>
      <c r="AE952" s="15"/>
      <c r="AF952" s="15"/>
      <c r="AG952" s="15"/>
      <c r="AH952" s="15"/>
      <c r="AI952" s="14" t="s">
        <v>96</v>
      </c>
      <c r="AJ952" s="16"/>
      <c r="AK952" s="17">
        <v>0.79999999999999982</v>
      </c>
      <c r="AL952" s="17">
        <v>4.9999999999999989E-2</v>
      </c>
      <c r="AM952" s="17">
        <v>4.9999999999999989E-2</v>
      </c>
      <c r="AN952" s="17">
        <v>0</v>
      </c>
      <c r="AO952" s="17">
        <v>0</v>
      </c>
      <c r="AP952" s="17">
        <v>4.9999999999999989E-2</v>
      </c>
      <c r="AQ952" s="17">
        <v>4.9999999999999989E-2</v>
      </c>
      <c r="AR952" s="17">
        <v>0</v>
      </c>
      <c r="AS952" s="17">
        <v>0</v>
      </c>
      <c r="AT952" s="17">
        <v>0</v>
      </c>
      <c r="AU952" s="16">
        <v>100</v>
      </c>
      <c r="AV952" s="16">
        <v>100</v>
      </c>
      <c r="AW952" s="16">
        <v>0</v>
      </c>
      <c r="AX952" s="16">
        <v>0</v>
      </c>
      <c r="AY952" s="16">
        <v>0</v>
      </c>
      <c r="AZ952" s="16">
        <v>100</v>
      </c>
      <c r="BA952" s="16">
        <v>100</v>
      </c>
      <c r="BB952" s="16">
        <v>0</v>
      </c>
      <c r="BC952" s="16">
        <v>0</v>
      </c>
      <c r="BD952" s="16">
        <v>0</v>
      </c>
      <c r="BE952" s="16">
        <v>100</v>
      </c>
      <c r="BF952" s="16">
        <v>100</v>
      </c>
      <c r="BG952" s="16">
        <v>100</v>
      </c>
      <c r="BH952" s="16">
        <v>100</v>
      </c>
      <c r="BI952" s="16">
        <v>100</v>
      </c>
      <c r="BJ952" s="16">
        <v>0</v>
      </c>
      <c r="BK952" s="16">
        <v>50</v>
      </c>
      <c r="BL952" s="16">
        <v>50</v>
      </c>
      <c r="BM952" s="16">
        <v>100</v>
      </c>
      <c r="BN952" s="16">
        <v>2</v>
      </c>
      <c r="BO952" s="16" t="s">
        <v>96</v>
      </c>
      <c r="BP952" s="16" t="s">
        <v>96</v>
      </c>
      <c r="BQ952" s="16">
        <v>5</v>
      </c>
      <c r="BR952" s="14" t="s">
        <v>96</v>
      </c>
      <c r="BS952" s="14" t="s">
        <v>97</v>
      </c>
      <c r="BT952" s="14" t="s">
        <v>97</v>
      </c>
      <c r="BU952" s="14" t="s">
        <v>97</v>
      </c>
      <c r="BV952" s="14" t="s">
        <v>96</v>
      </c>
      <c r="BW952" s="16">
        <v>0</v>
      </c>
      <c r="BX952" s="16">
        <v>5</v>
      </c>
      <c r="BY952" s="16">
        <v>5</v>
      </c>
      <c r="BZ952" s="16">
        <v>5</v>
      </c>
      <c r="CA952" s="16">
        <v>5</v>
      </c>
      <c r="CB952" s="14" t="s">
        <v>98</v>
      </c>
      <c r="CC952" s="14" t="s">
        <v>96</v>
      </c>
      <c r="CD952" s="14" t="s">
        <v>96</v>
      </c>
      <c r="CE952" s="14" t="s">
        <v>96</v>
      </c>
      <c r="CF952" s="14" t="s">
        <v>96</v>
      </c>
      <c r="CG952" s="15" t="s">
        <v>96</v>
      </c>
      <c r="CH952" s="14" t="s">
        <v>96</v>
      </c>
      <c r="CI952" s="15" t="s">
        <v>96</v>
      </c>
      <c r="CJ952" s="16">
        <v>5</v>
      </c>
      <c r="CK952" s="16">
        <v>5</v>
      </c>
      <c r="CL952" s="16">
        <v>5</v>
      </c>
      <c r="CM952" s="16">
        <v>0</v>
      </c>
      <c r="CN952" s="16">
        <v>0</v>
      </c>
      <c r="CO952" s="16">
        <v>0</v>
      </c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  <c r="IY952"/>
      <c r="IZ952"/>
      <c r="JA952"/>
      <c r="JB952"/>
      <c r="JC952"/>
      <c r="JD952"/>
      <c r="JE952"/>
      <c r="JF952"/>
      <c r="JG952"/>
      <c r="JH952"/>
      <c r="JI952"/>
      <c r="JJ952"/>
      <c r="JK952"/>
      <c r="JL952"/>
      <c r="JM952"/>
      <c r="JN952"/>
      <c r="JO952"/>
      <c r="JP952"/>
      <c r="JQ952"/>
      <c r="JR952"/>
      <c r="JS952"/>
      <c r="JT952"/>
      <c r="JU952"/>
      <c r="JV952"/>
      <c r="JW952"/>
      <c r="JX952"/>
      <c r="JY952"/>
      <c r="JZ952"/>
      <c r="KA952"/>
      <c r="KB952"/>
      <c r="KC952"/>
      <c r="KD952"/>
      <c r="KE952"/>
      <c r="KF952"/>
      <c r="KG952"/>
      <c r="KH952"/>
      <c r="KI952"/>
      <c r="KJ952"/>
      <c r="KK952"/>
      <c r="KL952"/>
      <c r="KM952"/>
      <c r="KN952"/>
      <c r="KO952"/>
      <c r="KP952"/>
      <c r="KQ952"/>
      <c r="KR952"/>
      <c r="KS952"/>
      <c r="KT952"/>
      <c r="KU952"/>
      <c r="KV952"/>
      <c r="KW952"/>
      <c r="KX952"/>
      <c r="KY952"/>
      <c r="KZ952"/>
      <c r="LA952"/>
      <c r="LB952"/>
      <c r="LC952"/>
      <c r="LD952"/>
      <c r="LE952"/>
      <c r="LF952"/>
      <c r="LG952"/>
      <c r="LH952"/>
      <c r="LI952"/>
      <c r="LJ952"/>
      <c r="LK952"/>
      <c r="LL952"/>
      <c r="LM952"/>
      <c r="LN952"/>
      <c r="LO952"/>
      <c r="LP952"/>
      <c r="LQ952"/>
      <c r="LR952"/>
      <c r="LS952"/>
      <c r="LT952"/>
      <c r="LU952"/>
      <c r="LV952"/>
      <c r="LW952"/>
      <c r="LX952"/>
      <c r="LY952"/>
      <c r="LZ952"/>
      <c r="MA952"/>
      <c r="MB952"/>
      <c r="MC952"/>
      <c r="MD952"/>
      <c r="ME952"/>
      <c r="MF952"/>
      <c r="MG952"/>
      <c r="MH952"/>
      <c r="MI952"/>
      <c r="MJ952"/>
      <c r="MK952"/>
      <c r="ML952"/>
      <c r="MM952"/>
      <c r="MN952"/>
      <c r="MO952"/>
      <c r="MP952"/>
      <c r="MQ952"/>
      <c r="MR952"/>
      <c r="MS952"/>
      <c r="MT952"/>
      <c r="MU952"/>
      <c r="MV952"/>
      <c r="MW952"/>
      <c r="MX952"/>
      <c r="MY952"/>
      <c r="MZ952"/>
      <c r="NA952"/>
      <c r="NB952"/>
      <c r="NC952"/>
      <c r="ND952"/>
      <c r="NE952"/>
      <c r="NF952"/>
      <c r="NG952"/>
      <c r="NH952"/>
      <c r="NI952"/>
      <c r="NJ952"/>
      <c r="NK952"/>
      <c r="NL952"/>
      <c r="NM952"/>
      <c r="NN952"/>
      <c r="NO952"/>
      <c r="NP952"/>
      <c r="NQ952"/>
      <c r="NR952"/>
      <c r="NS952"/>
      <c r="NT952"/>
      <c r="NU952"/>
      <c r="NV952"/>
      <c r="NW952"/>
      <c r="NX952"/>
      <c r="NY952"/>
      <c r="NZ952"/>
      <c r="OA952"/>
      <c r="OB952"/>
      <c r="OC952"/>
      <c r="OD952"/>
      <c r="OE952"/>
      <c r="OF952"/>
      <c r="OG952"/>
      <c r="OH952"/>
      <c r="OI952"/>
      <c r="OJ952"/>
      <c r="OK952"/>
      <c r="OL952"/>
      <c r="OM952"/>
    </row>
    <row r="953" spans="1:404" s="37" customFormat="1" x14ac:dyDescent="0.3">
      <c r="A953" s="13" t="s">
        <v>1003</v>
      </c>
      <c r="B953" s="13" t="s">
        <v>1295</v>
      </c>
      <c r="C953" s="13" t="s">
        <v>1295</v>
      </c>
      <c r="D953" s="13" t="s">
        <v>1320</v>
      </c>
      <c r="E953" s="14" t="s">
        <v>95</v>
      </c>
      <c r="F953" s="16">
        <v>408</v>
      </c>
      <c r="G953" s="5">
        <v>72</v>
      </c>
      <c r="H953" s="16">
        <v>3</v>
      </c>
      <c r="I953" s="16">
        <v>72</v>
      </c>
      <c r="J953" s="16">
        <v>0</v>
      </c>
      <c r="K953" s="16">
        <v>0</v>
      </c>
      <c r="L953" s="16">
        <v>0</v>
      </c>
      <c r="M953" s="16">
        <v>0</v>
      </c>
      <c r="N953" s="16">
        <v>0</v>
      </c>
      <c r="O953" s="16">
        <v>0</v>
      </c>
      <c r="P953" s="16">
        <v>0</v>
      </c>
      <c r="Q953" s="16">
        <v>408</v>
      </c>
      <c r="R953" s="16">
        <v>0</v>
      </c>
      <c r="S953" s="16">
        <v>0</v>
      </c>
      <c r="T953" s="16">
        <v>0</v>
      </c>
      <c r="U953" s="16">
        <v>0</v>
      </c>
      <c r="V953" s="16">
        <v>0</v>
      </c>
      <c r="W953" s="16">
        <v>0</v>
      </c>
      <c r="X953" s="16">
        <v>0</v>
      </c>
      <c r="Y953" s="16">
        <v>72</v>
      </c>
      <c r="Z953" s="16">
        <v>408</v>
      </c>
      <c r="AA953" s="14" t="s">
        <v>96</v>
      </c>
      <c r="AB953" s="14" t="s">
        <v>96</v>
      </c>
      <c r="AC953" s="15"/>
      <c r="AD953" s="15"/>
      <c r="AE953" s="15"/>
      <c r="AF953" s="15"/>
      <c r="AG953" s="15"/>
      <c r="AH953" s="15"/>
      <c r="AI953" s="14" t="s">
        <v>96</v>
      </c>
      <c r="AJ953" s="16"/>
      <c r="AK953" s="17">
        <v>0</v>
      </c>
      <c r="AL953" s="17">
        <v>1</v>
      </c>
      <c r="AM953" s="17">
        <v>0</v>
      </c>
      <c r="AN953" s="17">
        <v>0</v>
      </c>
      <c r="AO953" s="17">
        <v>0</v>
      </c>
      <c r="AP953" s="17">
        <v>0</v>
      </c>
      <c r="AQ953" s="17">
        <v>0</v>
      </c>
      <c r="AR953" s="17">
        <v>0</v>
      </c>
      <c r="AS953" s="17">
        <v>0</v>
      </c>
      <c r="AT953" s="17">
        <v>0</v>
      </c>
      <c r="AU953" s="16">
        <v>100</v>
      </c>
      <c r="AV953" s="16">
        <v>100</v>
      </c>
      <c r="AW953" s="16">
        <v>0</v>
      </c>
      <c r="AX953" s="16">
        <v>0</v>
      </c>
      <c r="AY953" s="16">
        <v>0</v>
      </c>
      <c r="AZ953" s="16">
        <v>100</v>
      </c>
      <c r="BA953" s="16">
        <v>100</v>
      </c>
      <c r="BB953" s="16">
        <v>0</v>
      </c>
      <c r="BC953" s="16">
        <v>0</v>
      </c>
      <c r="BD953" s="16">
        <v>0</v>
      </c>
      <c r="BE953" s="16">
        <v>100</v>
      </c>
      <c r="BF953" s="16">
        <v>100</v>
      </c>
      <c r="BG953" s="16">
        <v>100</v>
      </c>
      <c r="BH953" s="16">
        <v>0</v>
      </c>
      <c r="BI953" s="16">
        <v>0</v>
      </c>
      <c r="BJ953" s="16">
        <v>0</v>
      </c>
      <c r="BK953" s="16">
        <v>0</v>
      </c>
      <c r="BL953" s="16">
        <v>100</v>
      </c>
      <c r="BM953" s="16">
        <v>100</v>
      </c>
      <c r="BN953" s="16">
        <v>8</v>
      </c>
      <c r="BO953" s="16" t="s">
        <v>97</v>
      </c>
      <c r="BP953" s="16" t="s">
        <v>96</v>
      </c>
      <c r="BQ953" s="16">
        <v>2</v>
      </c>
      <c r="BR953" s="14" t="s">
        <v>97</v>
      </c>
      <c r="BS953" s="14" t="s">
        <v>97</v>
      </c>
      <c r="BT953" s="14" t="s">
        <v>97</v>
      </c>
      <c r="BU953" s="14" t="s">
        <v>96</v>
      </c>
      <c r="BV953" s="14" t="s">
        <v>97</v>
      </c>
      <c r="BW953" s="16">
        <v>0</v>
      </c>
      <c r="BX953" s="16">
        <v>0</v>
      </c>
      <c r="BY953" s="16">
        <v>0</v>
      </c>
      <c r="BZ953" s="16">
        <v>0</v>
      </c>
      <c r="CA953" s="16">
        <v>1</v>
      </c>
      <c r="CB953" s="14" t="s">
        <v>98</v>
      </c>
      <c r="CC953" s="14" t="s">
        <v>96</v>
      </c>
      <c r="CD953" s="14" t="s">
        <v>98</v>
      </c>
      <c r="CE953" s="14" t="s">
        <v>98</v>
      </c>
      <c r="CF953" s="14" t="s">
        <v>98</v>
      </c>
      <c r="CG953" s="15" t="s">
        <v>96</v>
      </c>
      <c r="CH953" s="14" t="s">
        <v>96</v>
      </c>
      <c r="CI953" s="15" t="s">
        <v>96</v>
      </c>
      <c r="CJ953" s="16">
        <v>0</v>
      </c>
      <c r="CK953" s="16">
        <v>0</v>
      </c>
      <c r="CL953" s="16">
        <v>1</v>
      </c>
      <c r="CM953" s="16">
        <v>0</v>
      </c>
      <c r="CN953" s="16">
        <v>35</v>
      </c>
      <c r="CO953" s="16">
        <v>1</v>
      </c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  <c r="IW953"/>
      <c r="IX953"/>
      <c r="IY953"/>
      <c r="IZ953"/>
      <c r="JA953"/>
      <c r="JB953"/>
      <c r="JC953"/>
      <c r="JD953"/>
      <c r="JE953"/>
      <c r="JF953"/>
      <c r="JG953"/>
      <c r="JH953"/>
      <c r="JI953"/>
      <c r="JJ953"/>
      <c r="JK953"/>
      <c r="JL953"/>
      <c r="JM953"/>
      <c r="JN953"/>
      <c r="JO953"/>
      <c r="JP953"/>
      <c r="JQ953"/>
      <c r="JR953"/>
      <c r="JS953"/>
      <c r="JT953"/>
      <c r="JU953"/>
      <c r="JV953"/>
      <c r="JW953"/>
      <c r="JX953"/>
      <c r="JY953"/>
      <c r="JZ953"/>
      <c r="KA953"/>
      <c r="KB953"/>
      <c r="KC953"/>
      <c r="KD953"/>
      <c r="KE953"/>
      <c r="KF953"/>
      <c r="KG953"/>
      <c r="KH953"/>
      <c r="KI953"/>
      <c r="KJ953"/>
      <c r="KK953"/>
      <c r="KL953"/>
      <c r="KM953"/>
      <c r="KN953"/>
      <c r="KO953"/>
      <c r="KP953"/>
      <c r="KQ953"/>
      <c r="KR953"/>
      <c r="KS953"/>
      <c r="KT953"/>
      <c r="KU953"/>
      <c r="KV953"/>
      <c r="KW953"/>
      <c r="KX953"/>
      <c r="KY953"/>
      <c r="KZ953"/>
      <c r="LA953"/>
      <c r="LB953"/>
      <c r="LC953"/>
      <c r="LD953"/>
      <c r="LE953"/>
      <c r="LF953"/>
      <c r="LG953"/>
      <c r="LH953"/>
      <c r="LI953"/>
      <c r="LJ953"/>
      <c r="LK953"/>
      <c r="LL953"/>
      <c r="LM953"/>
      <c r="LN953"/>
      <c r="LO953"/>
      <c r="LP953"/>
      <c r="LQ953"/>
      <c r="LR953"/>
      <c r="LS953"/>
      <c r="LT953"/>
      <c r="LU953"/>
      <c r="LV953"/>
      <c r="LW953"/>
      <c r="LX953"/>
      <c r="LY953"/>
      <c r="LZ953"/>
      <c r="MA953"/>
      <c r="MB953"/>
      <c r="MC953"/>
      <c r="MD953"/>
      <c r="ME953"/>
      <c r="MF953"/>
      <c r="MG953"/>
      <c r="MH953"/>
      <c r="MI953"/>
      <c r="MJ953"/>
      <c r="MK953"/>
      <c r="ML953"/>
      <c r="MM953"/>
      <c r="MN953"/>
      <c r="MO953"/>
      <c r="MP953"/>
      <c r="MQ953"/>
      <c r="MR953"/>
      <c r="MS953"/>
      <c r="MT953"/>
      <c r="MU953"/>
      <c r="MV953"/>
      <c r="MW953"/>
      <c r="MX953"/>
      <c r="MY953"/>
      <c r="MZ953"/>
      <c r="NA953"/>
      <c r="NB953"/>
      <c r="NC953"/>
      <c r="ND953"/>
      <c r="NE953"/>
      <c r="NF953"/>
      <c r="NG953"/>
      <c r="NH953"/>
      <c r="NI953"/>
      <c r="NJ953"/>
      <c r="NK953"/>
      <c r="NL953"/>
      <c r="NM953"/>
      <c r="NN953"/>
      <c r="NO953"/>
      <c r="NP953"/>
      <c r="NQ953"/>
      <c r="NR953"/>
      <c r="NS953"/>
      <c r="NT953"/>
      <c r="NU953"/>
      <c r="NV953"/>
      <c r="NW953"/>
      <c r="NX953"/>
      <c r="NY953"/>
      <c r="NZ953"/>
      <c r="OA953"/>
      <c r="OB953"/>
      <c r="OC953"/>
      <c r="OD953"/>
      <c r="OE953"/>
      <c r="OF953"/>
      <c r="OG953"/>
      <c r="OH953"/>
      <c r="OI953"/>
      <c r="OJ953"/>
      <c r="OK953"/>
      <c r="OL953"/>
      <c r="OM953"/>
      <c r="ON953"/>
    </row>
    <row r="954" spans="1:404" s="37" customFormat="1" x14ac:dyDescent="0.3">
      <c r="A954" s="13" t="s">
        <v>1003</v>
      </c>
      <c r="B954" s="13" t="s">
        <v>1295</v>
      </c>
      <c r="C954" s="13" t="s">
        <v>1295</v>
      </c>
      <c r="D954" s="13" t="s">
        <v>1321</v>
      </c>
      <c r="E954" s="14" t="s">
        <v>102</v>
      </c>
      <c r="F954" s="16">
        <v>126</v>
      </c>
      <c r="G954" s="5">
        <v>31</v>
      </c>
      <c r="H954" s="16">
        <v>1</v>
      </c>
      <c r="I954" s="16">
        <v>31</v>
      </c>
      <c r="J954" s="16">
        <v>0</v>
      </c>
      <c r="K954" s="16">
        <v>0</v>
      </c>
      <c r="L954" s="16">
        <v>0</v>
      </c>
      <c r="M954" s="16">
        <v>0</v>
      </c>
      <c r="N954" s="16">
        <v>0</v>
      </c>
      <c r="O954" s="16">
        <v>0</v>
      </c>
      <c r="P954" s="16">
        <v>0</v>
      </c>
      <c r="Q954" s="16">
        <v>126</v>
      </c>
      <c r="R954" s="16">
        <v>0</v>
      </c>
      <c r="S954" s="16">
        <v>0</v>
      </c>
      <c r="T954" s="16">
        <v>0</v>
      </c>
      <c r="U954" s="16">
        <v>0</v>
      </c>
      <c r="V954" s="16">
        <v>0</v>
      </c>
      <c r="W954" s="16">
        <v>0</v>
      </c>
      <c r="X954" s="16">
        <v>0</v>
      </c>
      <c r="Y954" s="16">
        <v>31</v>
      </c>
      <c r="Z954" s="16">
        <v>126</v>
      </c>
      <c r="AA954" s="14" t="s">
        <v>96</v>
      </c>
      <c r="AB954" s="14" t="s">
        <v>96</v>
      </c>
      <c r="AC954" s="15"/>
      <c r="AD954" s="15"/>
      <c r="AE954" s="15"/>
      <c r="AF954" s="15"/>
      <c r="AG954" s="15"/>
      <c r="AH954" s="15"/>
      <c r="AI954" s="14" t="s">
        <v>96</v>
      </c>
      <c r="AJ954" s="16"/>
      <c r="AK954" s="17">
        <v>0</v>
      </c>
      <c r="AL954" s="17">
        <v>1</v>
      </c>
      <c r="AM954" s="17">
        <v>0</v>
      </c>
      <c r="AN954" s="17">
        <v>0</v>
      </c>
      <c r="AO954" s="17">
        <v>0</v>
      </c>
      <c r="AP954" s="17">
        <v>0</v>
      </c>
      <c r="AQ954" s="17">
        <v>0</v>
      </c>
      <c r="AR954" s="17">
        <v>0</v>
      </c>
      <c r="AS954" s="17">
        <v>0</v>
      </c>
      <c r="AT954" s="17">
        <v>0</v>
      </c>
      <c r="AU954" s="16">
        <v>100</v>
      </c>
      <c r="AV954" s="16">
        <v>100</v>
      </c>
      <c r="AW954" s="16">
        <v>0</v>
      </c>
      <c r="AX954" s="16">
        <v>0</v>
      </c>
      <c r="AY954" s="16">
        <v>0</v>
      </c>
      <c r="AZ954" s="16">
        <v>100</v>
      </c>
      <c r="BA954" s="16">
        <v>100</v>
      </c>
      <c r="BB954" s="16">
        <v>0</v>
      </c>
      <c r="BC954" s="16">
        <v>0</v>
      </c>
      <c r="BD954" s="16">
        <v>0</v>
      </c>
      <c r="BE954" s="16">
        <v>100</v>
      </c>
      <c r="BF954" s="16">
        <v>100</v>
      </c>
      <c r="BG954" s="16">
        <v>100</v>
      </c>
      <c r="BH954" s="16">
        <v>0</v>
      </c>
      <c r="BI954" s="16">
        <v>0</v>
      </c>
      <c r="BJ954" s="16">
        <v>100</v>
      </c>
      <c r="BK954" s="16">
        <v>0</v>
      </c>
      <c r="BL954" s="16">
        <v>0</v>
      </c>
      <c r="BM954" s="16">
        <v>100</v>
      </c>
      <c r="BN954" s="16">
        <v>8</v>
      </c>
      <c r="BO954" s="16" t="s">
        <v>96</v>
      </c>
      <c r="BP954" s="16" t="s">
        <v>97</v>
      </c>
      <c r="BQ954" s="5" t="s">
        <v>98</v>
      </c>
      <c r="BR954" s="14" t="s">
        <v>97</v>
      </c>
      <c r="BS954" s="14" t="s">
        <v>97</v>
      </c>
      <c r="BT954" s="14" t="s">
        <v>97</v>
      </c>
      <c r="BU954" s="14" t="s">
        <v>97</v>
      </c>
      <c r="BV954" s="14" t="s">
        <v>97</v>
      </c>
      <c r="BW954" s="16">
        <v>0</v>
      </c>
      <c r="BX954" s="16">
        <v>0</v>
      </c>
      <c r="BY954" s="16">
        <v>0</v>
      </c>
      <c r="BZ954" s="16">
        <v>0</v>
      </c>
      <c r="CA954" s="16">
        <v>0</v>
      </c>
      <c r="CB954" s="14" t="s">
        <v>98</v>
      </c>
      <c r="CC954" s="14" t="s">
        <v>96</v>
      </c>
      <c r="CD954" s="14" t="s">
        <v>98</v>
      </c>
      <c r="CE954" s="14" t="s">
        <v>98</v>
      </c>
      <c r="CF954" s="14" t="s">
        <v>98</v>
      </c>
      <c r="CG954" s="15" t="s">
        <v>96</v>
      </c>
      <c r="CH954" s="14" t="s">
        <v>96</v>
      </c>
      <c r="CI954" s="15" t="s">
        <v>96</v>
      </c>
      <c r="CJ954" s="16">
        <v>0</v>
      </c>
      <c r="CK954" s="16">
        <v>0</v>
      </c>
      <c r="CL954" s="16">
        <v>0</v>
      </c>
      <c r="CM954" s="16">
        <v>0</v>
      </c>
      <c r="CN954" s="16">
        <v>35</v>
      </c>
      <c r="CO954" s="16">
        <v>0</v>
      </c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  <c r="IN954"/>
      <c r="IO954"/>
      <c r="IP954"/>
      <c r="IQ954"/>
      <c r="IR954"/>
      <c r="IS954"/>
      <c r="IT954"/>
      <c r="IU954"/>
      <c r="IV954"/>
      <c r="IW954"/>
      <c r="IX954"/>
      <c r="IY954"/>
      <c r="IZ954"/>
      <c r="JA954"/>
      <c r="JB954"/>
      <c r="JC954"/>
      <c r="JD954"/>
      <c r="JE954"/>
      <c r="JF954"/>
      <c r="JG954"/>
      <c r="JH954"/>
      <c r="JI954"/>
      <c r="JJ954"/>
      <c r="JK954"/>
      <c r="JL954"/>
      <c r="JM954"/>
      <c r="JN954"/>
      <c r="JO954"/>
      <c r="JP954"/>
      <c r="JQ954"/>
      <c r="JR954"/>
      <c r="JS954"/>
      <c r="JT954"/>
      <c r="JU954"/>
      <c r="JV954"/>
      <c r="JW954"/>
      <c r="JX954"/>
      <c r="JY954"/>
      <c r="JZ954"/>
      <c r="KA954"/>
      <c r="KB954"/>
      <c r="KC954"/>
      <c r="KD954"/>
      <c r="KE954"/>
      <c r="KF954"/>
      <c r="KG954"/>
      <c r="KH954"/>
      <c r="KI954"/>
      <c r="KJ954"/>
      <c r="KK954"/>
      <c r="KL954"/>
      <c r="KM954"/>
      <c r="KN954"/>
      <c r="KO954"/>
      <c r="KP954"/>
      <c r="KQ954"/>
      <c r="KR954"/>
      <c r="KS954"/>
      <c r="KT954"/>
      <c r="KU954"/>
      <c r="KV954"/>
      <c r="KW954"/>
      <c r="KX954"/>
      <c r="KY954"/>
      <c r="KZ954"/>
      <c r="LA954"/>
      <c r="LB954"/>
      <c r="LC954"/>
      <c r="LD954"/>
      <c r="LE954"/>
      <c r="LF954"/>
      <c r="LG954"/>
      <c r="LH954"/>
      <c r="LI954"/>
      <c r="LJ954"/>
      <c r="LK954"/>
      <c r="LL954"/>
      <c r="LM954"/>
      <c r="LN954"/>
      <c r="LO954"/>
      <c r="LP954"/>
      <c r="LQ954"/>
      <c r="LR954"/>
      <c r="LS954"/>
      <c r="LT954"/>
      <c r="LU954"/>
      <c r="LV954"/>
      <c r="LW954"/>
      <c r="LX954"/>
      <c r="LY954"/>
      <c r="LZ954"/>
      <c r="MA954"/>
      <c r="MB954"/>
      <c r="MC954"/>
      <c r="MD954"/>
      <c r="ME954"/>
      <c r="MF954"/>
      <c r="MG954"/>
      <c r="MH954"/>
      <c r="MI954"/>
      <c r="MJ954"/>
      <c r="MK954"/>
      <c r="ML954"/>
      <c r="MM954"/>
      <c r="MN954"/>
      <c r="MO954"/>
      <c r="MP954"/>
      <c r="MQ954"/>
      <c r="MR954"/>
      <c r="MS954"/>
      <c r="MT954"/>
      <c r="MU954"/>
      <c r="MV954"/>
      <c r="MW954"/>
      <c r="MX954"/>
      <c r="MY954"/>
      <c r="MZ954"/>
      <c r="NA954"/>
      <c r="NB954"/>
      <c r="NC954"/>
      <c r="ND954"/>
      <c r="NE954"/>
      <c r="NF954"/>
      <c r="NG954"/>
      <c r="NH954"/>
      <c r="NI954"/>
      <c r="NJ954"/>
      <c r="NK954"/>
      <c r="NL954"/>
      <c r="NM954"/>
      <c r="NN954"/>
      <c r="NO954"/>
      <c r="NP954"/>
      <c r="NQ954"/>
      <c r="NR954"/>
      <c r="NS954"/>
      <c r="NT954"/>
      <c r="NU954"/>
      <c r="NV954"/>
      <c r="NW954"/>
      <c r="NX954"/>
      <c r="NY954"/>
      <c r="NZ954"/>
      <c r="OA954"/>
      <c r="OB954"/>
      <c r="OC954"/>
      <c r="OD954"/>
      <c r="OE954"/>
      <c r="OF954"/>
      <c r="OG954"/>
      <c r="OH954"/>
      <c r="OI954"/>
      <c r="OJ954"/>
      <c r="OK954"/>
      <c r="OL954"/>
      <c r="OM954"/>
      <c r="ON954"/>
    </row>
    <row r="955" spans="1:404" s="37" customFormat="1" x14ac:dyDescent="0.3">
      <c r="A955" s="13" t="s">
        <v>1003</v>
      </c>
      <c r="B955" s="13" t="s">
        <v>1295</v>
      </c>
      <c r="C955" s="13" t="s">
        <v>1295</v>
      </c>
      <c r="D955" s="13" t="s">
        <v>1322</v>
      </c>
      <c r="E955" s="14" t="s">
        <v>102</v>
      </c>
      <c r="F955" s="16">
        <v>37</v>
      </c>
      <c r="G955" s="5">
        <v>9</v>
      </c>
      <c r="H955" s="16">
        <v>3</v>
      </c>
      <c r="I955" s="16">
        <v>9</v>
      </c>
      <c r="J955" s="16">
        <v>0</v>
      </c>
      <c r="K955" s="16">
        <v>0</v>
      </c>
      <c r="L955" s="16">
        <v>0</v>
      </c>
      <c r="M955" s="16">
        <v>0</v>
      </c>
      <c r="N955" s="16">
        <v>0</v>
      </c>
      <c r="O955" s="16">
        <v>0</v>
      </c>
      <c r="P955" s="16">
        <v>0</v>
      </c>
      <c r="Q955" s="16">
        <v>37</v>
      </c>
      <c r="R955" s="16">
        <v>0</v>
      </c>
      <c r="S955" s="16">
        <v>0</v>
      </c>
      <c r="T955" s="16">
        <v>0</v>
      </c>
      <c r="U955" s="16">
        <v>0</v>
      </c>
      <c r="V955" s="16">
        <v>0</v>
      </c>
      <c r="W955" s="16">
        <v>0</v>
      </c>
      <c r="X955" s="16">
        <v>0</v>
      </c>
      <c r="Y955" s="16">
        <v>0</v>
      </c>
      <c r="Z955" s="14">
        <v>0</v>
      </c>
      <c r="AA955" s="14" t="s">
        <v>96</v>
      </c>
      <c r="AB955" s="14" t="s">
        <v>96</v>
      </c>
      <c r="AC955" s="15"/>
      <c r="AD955" s="15"/>
      <c r="AE955" s="15"/>
      <c r="AF955" s="15"/>
      <c r="AG955" s="15"/>
      <c r="AH955" s="15"/>
      <c r="AI955" s="14" t="s">
        <v>96</v>
      </c>
      <c r="AJ955" s="16"/>
      <c r="AK955" s="17">
        <v>1</v>
      </c>
      <c r="AL955" s="17">
        <v>0</v>
      </c>
      <c r="AM955" s="17">
        <v>0</v>
      </c>
      <c r="AN955" s="17">
        <v>0</v>
      </c>
      <c r="AO955" s="17">
        <v>0</v>
      </c>
      <c r="AP955" s="17">
        <v>0</v>
      </c>
      <c r="AQ955" s="17">
        <v>0</v>
      </c>
      <c r="AR955" s="17">
        <v>0</v>
      </c>
      <c r="AS955" s="17">
        <v>0</v>
      </c>
      <c r="AT955" s="17">
        <v>0</v>
      </c>
      <c r="AU955" s="16">
        <v>100</v>
      </c>
      <c r="AV955" s="16">
        <v>100</v>
      </c>
      <c r="AW955" s="16">
        <v>0</v>
      </c>
      <c r="AX955" s="16">
        <v>0</v>
      </c>
      <c r="AY955" s="16">
        <v>0</v>
      </c>
      <c r="AZ955" s="16">
        <v>100</v>
      </c>
      <c r="BA955" s="16">
        <v>100</v>
      </c>
      <c r="BB955" s="16">
        <v>0</v>
      </c>
      <c r="BC955" s="16">
        <v>0</v>
      </c>
      <c r="BD955" s="16">
        <v>0</v>
      </c>
      <c r="BE955" s="16">
        <v>100</v>
      </c>
      <c r="BF955" s="16">
        <v>100</v>
      </c>
      <c r="BG955" s="16">
        <v>100</v>
      </c>
      <c r="BH955" s="16">
        <v>0</v>
      </c>
      <c r="BI955" s="16">
        <v>0</v>
      </c>
      <c r="BJ955" s="16">
        <v>0</v>
      </c>
      <c r="BK955" s="16">
        <v>100</v>
      </c>
      <c r="BL955" s="16">
        <v>0</v>
      </c>
      <c r="BM955" s="16">
        <v>100</v>
      </c>
      <c r="BN955" s="16">
        <v>8</v>
      </c>
      <c r="BO955" s="16" t="s">
        <v>96</v>
      </c>
      <c r="BP955" s="16" t="s">
        <v>97</v>
      </c>
      <c r="BQ955" s="5" t="s">
        <v>98</v>
      </c>
      <c r="BR955" s="14" t="s">
        <v>97</v>
      </c>
      <c r="BS955" s="14" t="s">
        <v>97</v>
      </c>
      <c r="BT955" s="14" t="s">
        <v>97</v>
      </c>
      <c r="BU955" s="14" t="s">
        <v>97</v>
      </c>
      <c r="BV955" s="14" t="s">
        <v>97</v>
      </c>
      <c r="BW955" s="16">
        <v>0</v>
      </c>
      <c r="BX955" s="16">
        <v>0</v>
      </c>
      <c r="BY955" s="16">
        <v>0</v>
      </c>
      <c r="BZ955" s="16">
        <v>0</v>
      </c>
      <c r="CA955" s="16">
        <v>0</v>
      </c>
      <c r="CB955" s="14" t="s">
        <v>98</v>
      </c>
      <c r="CC955" s="14" t="s">
        <v>96</v>
      </c>
      <c r="CD955" s="14" t="s">
        <v>98</v>
      </c>
      <c r="CE955" s="14" t="s">
        <v>98</v>
      </c>
      <c r="CF955" s="14" t="s">
        <v>98</v>
      </c>
      <c r="CG955" s="15" t="s">
        <v>96</v>
      </c>
      <c r="CH955" s="14" t="s">
        <v>96</v>
      </c>
      <c r="CI955" s="15" t="s">
        <v>96</v>
      </c>
      <c r="CJ955" s="16">
        <v>0</v>
      </c>
      <c r="CK955" s="16">
        <v>0</v>
      </c>
      <c r="CL955" s="16">
        <v>0</v>
      </c>
      <c r="CM955" s="16">
        <v>0</v>
      </c>
      <c r="CN955" s="16">
        <v>35</v>
      </c>
      <c r="CO955" s="16">
        <v>0</v>
      </c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  <c r="IW955"/>
      <c r="IX955"/>
      <c r="IY955"/>
      <c r="IZ955"/>
      <c r="JA955"/>
      <c r="JB955"/>
      <c r="JC955"/>
      <c r="JD955"/>
      <c r="JE955"/>
      <c r="JF955"/>
      <c r="JG955"/>
      <c r="JH955"/>
      <c r="JI955"/>
      <c r="JJ955"/>
      <c r="JK955"/>
      <c r="JL955"/>
      <c r="JM955"/>
      <c r="JN955"/>
      <c r="JO955"/>
      <c r="JP955"/>
      <c r="JQ955"/>
      <c r="JR955"/>
      <c r="JS955"/>
      <c r="JT955"/>
      <c r="JU955"/>
      <c r="JV955"/>
      <c r="JW955"/>
      <c r="JX955"/>
      <c r="JY955"/>
      <c r="JZ955"/>
      <c r="KA955"/>
      <c r="KB955"/>
      <c r="KC955"/>
      <c r="KD955"/>
      <c r="KE955"/>
      <c r="KF955"/>
      <c r="KG955"/>
      <c r="KH955"/>
      <c r="KI955"/>
      <c r="KJ955"/>
      <c r="KK955"/>
      <c r="KL955"/>
      <c r="KM955"/>
      <c r="KN955"/>
      <c r="KO955"/>
      <c r="KP955"/>
      <c r="KQ955"/>
      <c r="KR955"/>
      <c r="KS955"/>
      <c r="KT955"/>
      <c r="KU955"/>
      <c r="KV955"/>
      <c r="KW955"/>
      <c r="KX955"/>
      <c r="KY955"/>
      <c r="KZ955"/>
      <c r="LA955"/>
      <c r="LB955"/>
      <c r="LC955"/>
      <c r="LD955"/>
      <c r="LE955"/>
      <c r="LF955"/>
      <c r="LG955"/>
      <c r="LH955"/>
      <c r="LI955"/>
      <c r="LJ955"/>
      <c r="LK955"/>
      <c r="LL955"/>
      <c r="LM955"/>
      <c r="LN955"/>
      <c r="LO955"/>
      <c r="LP955"/>
      <c r="LQ955"/>
      <c r="LR955"/>
      <c r="LS955"/>
      <c r="LT955"/>
      <c r="LU955"/>
      <c r="LV955"/>
      <c r="LW955"/>
      <c r="LX955"/>
      <c r="LY955"/>
      <c r="LZ955"/>
      <c r="MA955"/>
      <c r="MB955"/>
      <c r="MC955"/>
      <c r="MD955"/>
      <c r="ME955"/>
      <c r="MF955"/>
      <c r="MG955"/>
      <c r="MH955"/>
      <c r="MI955"/>
      <c r="MJ955"/>
      <c r="MK955"/>
      <c r="ML955"/>
      <c r="MM955"/>
      <c r="MN955"/>
      <c r="MO955"/>
      <c r="MP955"/>
      <c r="MQ955"/>
      <c r="MR955"/>
      <c r="MS955"/>
      <c r="MT955"/>
      <c r="MU955"/>
      <c r="MV955"/>
      <c r="MW955"/>
      <c r="MX955"/>
      <c r="MY955"/>
      <c r="MZ955"/>
      <c r="NA955"/>
      <c r="NB955"/>
      <c r="NC955"/>
      <c r="ND955"/>
      <c r="NE955"/>
      <c r="NF955"/>
      <c r="NG955"/>
      <c r="NH955"/>
      <c r="NI955"/>
      <c r="NJ955"/>
      <c r="NK955"/>
      <c r="NL955"/>
      <c r="NM955"/>
      <c r="NN955"/>
      <c r="NO955"/>
      <c r="NP955"/>
      <c r="NQ955"/>
      <c r="NR955"/>
      <c r="NS955"/>
      <c r="NT955"/>
      <c r="NU955"/>
      <c r="NV955"/>
      <c r="NW955"/>
      <c r="NX955"/>
      <c r="NY955"/>
      <c r="NZ955"/>
      <c r="OA955"/>
      <c r="OB955"/>
      <c r="OC955"/>
      <c r="OD955"/>
      <c r="OE955"/>
      <c r="OF955"/>
      <c r="OG955"/>
      <c r="OH955"/>
      <c r="OI955"/>
      <c r="OJ955"/>
      <c r="OK955"/>
      <c r="OL955"/>
      <c r="OM955"/>
      <c r="ON955"/>
    </row>
    <row r="956" spans="1:404" s="37" customFormat="1" x14ac:dyDescent="0.3">
      <c r="A956" s="13" t="s">
        <v>1003</v>
      </c>
      <c r="B956" s="13" t="s">
        <v>1295</v>
      </c>
      <c r="C956" s="13" t="s">
        <v>1295</v>
      </c>
      <c r="D956" s="13" t="s">
        <v>1323</v>
      </c>
      <c r="E956" s="14" t="s">
        <v>102</v>
      </c>
      <c r="F956" s="16">
        <v>60</v>
      </c>
      <c r="G956" s="5">
        <v>15</v>
      </c>
      <c r="H956" s="16">
        <v>2</v>
      </c>
      <c r="I956" s="16">
        <v>15</v>
      </c>
      <c r="J956" s="16">
        <v>0</v>
      </c>
      <c r="K956" s="16">
        <v>0</v>
      </c>
      <c r="L956" s="16">
        <v>0</v>
      </c>
      <c r="M956" s="16">
        <v>0</v>
      </c>
      <c r="N956" s="16">
        <v>0</v>
      </c>
      <c r="O956" s="16">
        <v>0</v>
      </c>
      <c r="P956" s="16">
        <v>0</v>
      </c>
      <c r="Q956" s="16">
        <v>60</v>
      </c>
      <c r="R956" s="16">
        <v>0</v>
      </c>
      <c r="S956" s="16">
        <v>0</v>
      </c>
      <c r="T956" s="16">
        <v>0</v>
      </c>
      <c r="U956" s="16">
        <v>0</v>
      </c>
      <c r="V956" s="16">
        <v>0</v>
      </c>
      <c r="W956" s="16">
        <v>0</v>
      </c>
      <c r="X956" s="16">
        <v>0</v>
      </c>
      <c r="Y956" s="16">
        <v>73</v>
      </c>
      <c r="Z956" s="16">
        <v>292</v>
      </c>
      <c r="AA956" s="14" t="s">
        <v>96</v>
      </c>
      <c r="AB956" s="14" t="s">
        <v>96</v>
      </c>
      <c r="AC956" s="15"/>
      <c r="AD956" s="15"/>
      <c r="AE956" s="15"/>
      <c r="AF956" s="15"/>
      <c r="AG956" s="15"/>
      <c r="AH956" s="15"/>
      <c r="AI956" s="14" t="s">
        <v>96</v>
      </c>
      <c r="AJ956" s="16"/>
      <c r="AK956" s="17">
        <v>0</v>
      </c>
      <c r="AL956" s="17">
        <v>1</v>
      </c>
      <c r="AM956" s="17">
        <v>0</v>
      </c>
      <c r="AN956" s="17">
        <v>0</v>
      </c>
      <c r="AO956" s="17">
        <v>0</v>
      </c>
      <c r="AP956" s="17">
        <v>0</v>
      </c>
      <c r="AQ956" s="17">
        <v>0</v>
      </c>
      <c r="AR956" s="17">
        <v>0</v>
      </c>
      <c r="AS956" s="17">
        <v>0</v>
      </c>
      <c r="AT956" s="17">
        <v>0</v>
      </c>
      <c r="AU956" s="16">
        <v>100</v>
      </c>
      <c r="AV956" s="16">
        <v>100</v>
      </c>
      <c r="AW956" s="16">
        <v>0</v>
      </c>
      <c r="AX956" s="16">
        <v>0</v>
      </c>
      <c r="AY956" s="16">
        <v>0</v>
      </c>
      <c r="AZ956" s="16">
        <v>100</v>
      </c>
      <c r="BA956" s="16">
        <v>100</v>
      </c>
      <c r="BB956" s="16">
        <v>0</v>
      </c>
      <c r="BC956" s="16">
        <v>0</v>
      </c>
      <c r="BD956" s="16">
        <v>0</v>
      </c>
      <c r="BE956" s="16">
        <v>100</v>
      </c>
      <c r="BF956" s="16">
        <v>100</v>
      </c>
      <c r="BG956" s="16">
        <v>100</v>
      </c>
      <c r="BH956" s="16">
        <v>0</v>
      </c>
      <c r="BI956" s="16">
        <v>0</v>
      </c>
      <c r="BJ956" s="16">
        <v>100</v>
      </c>
      <c r="BK956" s="16">
        <v>0</v>
      </c>
      <c r="BL956" s="16">
        <v>0</v>
      </c>
      <c r="BM956" s="16">
        <v>100</v>
      </c>
      <c r="BN956" s="16">
        <v>8</v>
      </c>
      <c r="BO956" s="16" t="s">
        <v>96</v>
      </c>
      <c r="BP956" s="16" t="s">
        <v>97</v>
      </c>
      <c r="BQ956" s="5" t="s">
        <v>98</v>
      </c>
      <c r="BR956" s="14" t="s">
        <v>97</v>
      </c>
      <c r="BS956" s="14" t="s">
        <v>97</v>
      </c>
      <c r="BT956" s="14" t="s">
        <v>97</v>
      </c>
      <c r="BU956" s="14" t="s">
        <v>97</v>
      </c>
      <c r="BV956" s="14" t="s">
        <v>97</v>
      </c>
      <c r="BW956" s="16">
        <v>0</v>
      </c>
      <c r="BX956" s="16">
        <v>0</v>
      </c>
      <c r="BY956" s="16">
        <v>0</v>
      </c>
      <c r="BZ956" s="16">
        <v>0</v>
      </c>
      <c r="CA956" s="16">
        <v>0</v>
      </c>
      <c r="CB956" s="14" t="s">
        <v>98</v>
      </c>
      <c r="CC956" s="14" t="s">
        <v>96</v>
      </c>
      <c r="CD956" s="14" t="s">
        <v>98</v>
      </c>
      <c r="CE956" s="14" t="s">
        <v>98</v>
      </c>
      <c r="CF956" s="14" t="s">
        <v>98</v>
      </c>
      <c r="CG956" s="15" t="s">
        <v>96</v>
      </c>
      <c r="CH956" s="14" t="s">
        <v>96</v>
      </c>
      <c r="CI956" s="15" t="s">
        <v>96</v>
      </c>
      <c r="CJ956" s="16">
        <v>0</v>
      </c>
      <c r="CK956" s="16">
        <v>0</v>
      </c>
      <c r="CL956" s="16">
        <v>0</v>
      </c>
      <c r="CM956" s="16">
        <v>0</v>
      </c>
      <c r="CN956" s="16">
        <v>35</v>
      </c>
      <c r="CO956" s="16">
        <v>0</v>
      </c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  <c r="IW956"/>
      <c r="IX956"/>
      <c r="IY956"/>
      <c r="IZ956"/>
      <c r="JA956"/>
      <c r="JB956"/>
      <c r="JC956"/>
      <c r="JD956"/>
      <c r="JE956"/>
      <c r="JF956"/>
      <c r="JG956"/>
      <c r="JH956"/>
      <c r="JI956"/>
      <c r="JJ956"/>
      <c r="JK956"/>
      <c r="JL956"/>
      <c r="JM956"/>
      <c r="JN956"/>
      <c r="JO956"/>
      <c r="JP956"/>
      <c r="JQ956"/>
      <c r="JR956"/>
      <c r="JS956"/>
      <c r="JT956"/>
      <c r="JU956"/>
      <c r="JV956"/>
      <c r="JW956"/>
      <c r="JX956"/>
      <c r="JY956"/>
      <c r="JZ956"/>
      <c r="KA956"/>
      <c r="KB956"/>
      <c r="KC956"/>
      <c r="KD956"/>
      <c r="KE956"/>
      <c r="KF956"/>
      <c r="KG956"/>
      <c r="KH956"/>
      <c r="KI956"/>
      <c r="KJ956"/>
      <c r="KK956"/>
      <c r="KL956"/>
      <c r="KM956"/>
      <c r="KN956"/>
      <c r="KO956"/>
      <c r="KP956"/>
      <c r="KQ956"/>
      <c r="KR956"/>
      <c r="KS956"/>
      <c r="KT956"/>
      <c r="KU956"/>
      <c r="KV956"/>
      <c r="KW956"/>
      <c r="KX956"/>
      <c r="KY956"/>
      <c r="KZ956"/>
      <c r="LA956"/>
      <c r="LB956"/>
      <c r="LC956"/>
      <c r="LD956"/>
      <c r="LE956"/>
      <c r="LF956"/>
      <c r="LG956"/>
      <c r="LH956"/>
      <c r="LI956"/>
      <c r="LJ956"/>
      <c r="LK956"/>
      <c r="LL956"/>
      <c r="LM956"/>
      <c r="LN956"/>
      <c r="LO956"/>
      <c r="LP956"/>
      <c r="LQ956"/>
      <c r="LR956"/>
      <c r="LS956"/>
      <c r="LT956"/>
      <c r="LU956"/>
      <c r="LV956"/>
      <c r="LW956"/>
      <c r="LX956"/>
      <c r="LY956"/>
      <c r="LZ956"/>
      <c r="MA956"/>
      <c r="MB956"/>
      <c r="MC956"/>
      <c r="MD956"/>
      <c r="ME956"/>
      <c r="MF956"/>
      <c r="MG956"/>
      <c r="MH956"/>
      <c r="MI956"/>
      <c r="MJ956"/>
      <c r="MK956"/>
      <c r="ML956"/>
      <c r="MM956"/>
      <c r="MN956"/>
      <c r="MO956"/>
      <c r="MP956"/>
      <c r="MQ956"/>
      <c r="MR956"/>
      <c r="MS956"/>
      <c r="MT956"/>
      <c r="MU956"/>
      <c r="MV956"/>
      <c r="MW956"/>
      <c r="MX956"/>
      <c r="MY956"/>
      <c r="MZ956"/>
      <c r="NA956"/>
      <c r="NB956"/>
      <c r="NC956"/>
      <c r="ND956"/>
      <c r="NE956"/>
      <c r="NF956"/>
      <c r="NG956"/>
      <c r="NH956"/>
      <c r="NI956"/>
      <c r="NJ956"/>
      <c r="NK956"/>
      <c r="NL956"/>
      <c r="NM956"/>
      <c r="NN956"/>
      <c r="NO956"/>
      <c r="NP956"/>
      <c r="NQ956"/>
      <c r="NR956"/>
      <c r="NS956"/>
      <c r="NT956"/>
      <c r="NU956"/>
      <c r="NV956"/>
      <c r="NW956"/>
      <c r="NX956"/>
      <c r="NY956"/>
      <c r="NZ956"/>
      <c r="OA956"/>
      <c r="OB956"/>
      <c r="OC956"/>
      <c r="OD956"/>
      <c r="OE956"/>
      <c r="OF956"/>
      <c r="OG956"/>
      <c r="OH956"/>
      <c r="OI956"/>
      <c r="OJ956"/>
      <c r="OK956"/>
      <c r="OL956"/>
      <c r="OM956"/>
      <c r="ON956"/>
    </row>
    <row r="957" spans="1:404" s="37" customFormat="1" x14ac:dyDescent="0.3">
      <c r="A957" s="13" t="s">
        <v>1003</v>
      </c>
      <c r="B957" s="13" t="s">
        <v>1295</v>
      </c>
      <c r="C957" s="13" t="s">
        <v>1324</v>
      </c>
      <c r="D957" s="13" t="s">
        <v>110</v>
      </c>
      <c r="E957" s="14" t="s">
        <v>104</v>
      </c>
      <c r="F957" s="24">
        <v>170</v>
      </c>
      <c r="G957" s="5">
        <v>19</v>
      </c>
      <c r="H957" s="16">
        <v>0</v>
      </c>
      <c r="I957" s="16">
        <v>0</v>
      </c>
      <c r="J957" s="16">
        <v>3</v>
      </c>
      <c r="K957" s="16">
        <v>13</v>
      </c>
      <c r="L957" s="16">
        <v>0</v>
      </c>
      <c r="M957" s="16">
        <v>0</v>
      </c>
      <c r="N957" s="16">
        <v>3</v>
      </c>
      <c r="O957" s="16">
        <v>0</v>
      </c>
      <c r="P957" s="16">
        <v>0</v>
      </c>
      <c r="Q957" s="16">
        <v>0</v>
      </c>
      <c r="R957" s="16">
        <v>22</v>
      </c>
      <c r="S957" s="16">
        <v>120</v>
      </c>
      <c r="T957" s="16">
        <v>0</v>
      </c>
      <c r="U957" s="16">
        <v>0</v>
      </c>
      <c r="V957" s="16">
        <v>28</v>
      </c>
      <c r="W957" s="16">
        <v>0</v>
      </c>
      <c r="X957" s="16">
        <v>0</v>
      </c>
      <c r="Y957" s="16">
        <v>0</v>
      </c>
      <c r="Z957" s="16">
        <v>0</v>
      </c>
      <c r="AA957" s="14" t="s">
        <v>96</v>
      </c>
      <c r="AB957" s="14" t="s">
        <v>97</v>
      </c>
      <c r="AC957" s="15"/>
      <c r="AD957" s="15"/>
      <c r="AE957" s="19" t="s">
        <v>96</v>
      </c>
      <c r="AF957" s="15"/>
      <c r="AG957" s="15"/>
      <c r="AH957" s="15"/>
      <c r="AI957" s="15"/>
      <c r="AJ957" s="16">
        <v>1000</v>
      </c>
      <c r="AK957" s="17">
        <v>0</v>
      </c>
      <c r="AL957" s="17">
        <v>0</v>
      </c>
      <c r="AM957" s="17">
        <v>0</v>
      </c>
      <c r="AN957" s="17">
        <v>0</v>
      </c>
      <c r="AO957" s="17">
        <v>0.6</v>
      </c>
      <c r="AP957" s="17">
        <v>0</v>
      </c>
      <c r="AQ957" s="17">
        <v>0.2</v>
      </c>
      <c r="AR957" s="17">
        <v>0</v>
      </c>
      <c r="AS957" s="17">
        <v>0</v>
      </c>
      <c r="AT957" s="17">
        <v>0.2</v>
      </c>
      <c r="AU957" s="16">
        <v>100</v>
      </c>
      <c r="AV957" s="16">
        <v>100</v>
      </c>
      <c r="AW957" s="16">
        <v>0</v>
      </c>
      <c r="AX957" s="16">
        <v>0</v>
      </c>
      <c r="AY957" s="16">
        <v>0</v>
      </c>
      <c r="AZ957" s="16">
        <v>0</v>
      </c>
      <c r="BA957" s="16">
        <v>0</v>
      </c>
      <c r="BB957" s="16">
        <v>90</v>
      </c>
      <c r="BC957" s="16">
        <v>0</v>
      </c>
      <c r="BD957" s="24">
        <v>10</v>
      </c>
      <c r="BE957" s="16">
        <v>100</v>
      </c>
      <c r="BF957" s="16">
        <v>100</v>
      </c>
      <c r="BG957" s="16">
        <v>100</v>
      </c>
      <c r="BH957" s="16">
        <v>30</v>
      </c>
      <c r="BI957" s="16">
        <v>30</v>
      </c>
      <c r="BJ957" s="16">
        <v>0</v>
      </c>
      <c r="BK957" s="16">
        <v>30</v>
      </c>
      <c r="BL957" s="16">
        <v>70</v>
      </c>
      <c r="BM957" s="16">
        <v>100</v>
      </c>
      <c r="BN957" s="16">
        <v>2</v>
      </c>
      <c r="BO957" s="16" t="s">
        <v>97</v>
      </c>
      <c r="BP957" s="16" t="s">
        <v>96</v>
      </c>
      <c r="BQ957" s="16">
        <v>2</v>
      </c>
      <c r="BR957" s="14" t="s">
        <v>97</v>
      </c>
      <c r="BS957" s="14" t="s">
        <v>97</v>
      </c>
      <c r="BT957" s="14" t="s">
        <v>97</v>
      </c>
      <c r="BU957" s="14" t="s">
        <v>96</v>
      </c>
      <c r="BV957" s="14" t="s">
        <v>96</v>
      </c>
      <c r="BW957" s="16">
        <v>2</v>
      </c>
      <c r="BX957" s="16">
        <v>2</v>
      </c>
      <c r="BY957" s="16">
        <v>5</v>
      </c>
      <c r="BZ957" s="16">
        <v>0</v>
      </c>
      <c r="CA957" s="16">
        <v>15</v>
      </c>
      <c r="CB957" s="14" t="s">
        <v>98</v>
      </c>
      <c r="CC957" s="14" t="s">
        <v>98</v>
      </c>
      <c r="CD957" s="14" t="s">
        <v>96</v>
      </c>
      <c r="CE957" s="14" t="s">
        <v>97</v>
      </c>
      <c r="CF957" s="14" t="s">
        <v>96</v>
      </c>
      <c r="CG957" s="14" t="s">
        <v>96</v>
      </c>
      <c r="CH957" s="14" t="s">
        <v>97</v>
      </c>
      <c r="CI957" s="14" t="s">
        <v>97</v>
      </c>
      <c r="CJ957" s="16">
        <v>15</v>
      </c>
      <c r="CK957" s="16">
        <v>15</v>
      </c>
      <c r="CL957" s="16">
        <v>15</v>
      </c>
      <c r="CM957" s="16">
        <v>0</v>
      </c>
      <c r="CN957" s="16">
        <v>0</v>
      </c>
      <c r="CO957" s="16">
        <v>1</v>
      </c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  <c r="IW957"/>
      <c r="IX957"/>
      <c r="IY957"/>
      <c r="IZ957"/>
      <c r="JA957"/>
      <c r="JB957"/>
      <c r="JC957"/>
      <c r="JD957"/>
      <c r="JE957"/>
      <c r="JF957"/>
      <c r="JG957"/>
      <c r="JH957"/>
      <c r="JI957"/>
      <c r="JJ957"/>
      <c r="JK957"/>
      <c r="JL957"/>
      <c r="JM957"/>
      <c r="JN957"/>
      <c r="JO957"/>
      <c r="JP957"/>
      <c r="JQ957"/>
      <c r="JR957"/>
      <c r="JS957"/>
      <c r="JT957"/>
      <c r="JU957"/>
      <c r="JV957"/>
      <c r="JW957"/>
      <c r="JX957"/>
      <c r="JY957"/>
      <c r="JZ957"/>
      <c r="KA957"/>
      <c r="KB957"/>
      <c r="KC957"/>
      <c r="KD957"/>
      <c r="KE957"/>
      <c r="KF957"/>
      <c r="KG957"/>
      <c r="KH957"/>
      <c r="KI957"/>
      <c r="KJ957"/>
      <c r="KK957"/>
      <c r="KL957"/>
      <c r="KM957"/>
      <c r="KN957"/>
      <c r="KO957"/>
      <c r="KP957"/>
      <c r="KQ957"/>
      <c r="KR957"/>
      <c r="KS957"/>
      <c r="KT957"/>
      <c r="KU957"/>
      <c r="KV957"/>
      <c r="KW957"/>
      <c r="KX957"/>
      <c r="KY957"/>
      <c r="KZ957"/>
      <c r="LA957"/>
      <c r="LB957"/>
      <c r="LC957"/>
      <c r="LD957"/>
      <c r="LE957"/>
      <c r="LF957"/>
      <c r="LG957"/>
      <c r="LH957"/>
      <c r="LI957"/>
      <c r="LJ957"/>
      <c r="LK957"/>
      <c r="LL957"/>
      <c r="LM957"/>
      <c r="LN957"/>
      <c r="LO957"/>
      <c r="LP957"/>
      <c r="LQ957"/>
      <c r="LR957"/>
      <c r="LS957"/>
      <c r="LT957"/>
      <c r="LU957"/>
      <c r="LV957"/>
      <c r="LW957"/>
      <c r="LX957"/>
      <c r="LY957"/>
      <c r="LZ957"/>
      <c r="MA957"/>
      <c r="MB957"/>
      <c r="MC957"/>
      <c r="MD957"/>
      <c r="ME957"/>
      <c r="MF957"/>
      <c r="MG957"/>
      <c r="MH957"/>
      <c r="MI957"/>
      <c r="MJ957"/>
      <c r="MK957"/>
      <c r="ML957"/>
      <c r="MM957"/>
      <c r="MN957"/>
      <c r="MO957"/>
      <c r="MP957"/>
      <c r="MQ957"/>
      <c r="MR957"/>
      <c r="MS957"/>
      <c r="MT957"/>
      <c r="MU957"/>
      <c r="MV957"/>
      <c r="MW957"/>
      <c r="MX957"/>
      <c r="MY957"/>
      <c r="MZ957"/>
      <c r="NA957"/>
      <c r="NB957"/>
      <c r="NC957"/>
      <c r="ND957"/>
      <c r="NE957"/>
      <c r="NF957"/>
      <c r="NG957"/>
      <c r="NH957"/>
      <c r="NI957"/>
      <c r="NJ957"/>
      <c r="NK957"/>
      <c r="NL957"/>
      <c r="NM957"/>
      <c r="NN957"/>
      <c r="NO957"/>
      <c r="NP957"/>
      <c r="NQ957"/>
      <c r="NR957"/>
      <c r="NS957"/>
      <c r="NT957"/>
      <c r="NU957"/>
      <c r="NV957"/>
      <c r="NW957"/>
      <c r="NX957"/>
      <c r="NY957"/>
      <c r="NZ957"/>
      <c r="OA957"/>
      <c r="OB957"/>
      <c r="OC957"/>
      <c r="OD957"/>
      <c r="OE957"/>
      <c r="OF957"/>
      <c r="OG957"/>
      <c r="OH957"/>
      <c r="OI957"/>
      <c r="OJ957"/>
      <c r="OK957"/>
      <c r="OL957"/>
      <c r="OM957"/>
    </row>
    <row r="958" spans="1:404" s="37" customFormat="1" x14ac:dyDescent="0.3">
      <c r="A958" s="13" t="s">
        <v>1003</v>
      </c>
      <c r="B958" s="13" t="s">
        <v>1295</v>
      </c>
      <c r="C958" s="13" t="s">
        <v>1325</v>
      </c>
      <c r="D958" s="13" t="s">
        <v>1214</v>
      </c>
      <c r="E958" s="14" t="s">
        <v>95</v>
      </c>
      <c r="F958" s="16">
        <v>73</v>
      </c>
      <c r="G958" s="5">
        <v>12</v>
      </c>
      <c r="H958" s="16">
        <v>2</v>
      </c>
      <c r="I958" s="16">
        <v>12</v>
      </c>
      <c r="J958" s="16">
        <v>0</v>
      </c>
      <c r="K958" s="16">
        <v>0</v>
      </c>
      <c r="L958" s="16">
        <v>0</v>
      </c>
      <c r="M958" s="16">
        <v>0</v>
      </c>
      <c r="N958" s="16">
        <v>0</v>
      </c>
      <c r="O958" s="16">
        <v>0</v>
      </c>
      <c r="P958" s="16">
        <v>0</v>
      </c>
      <c r="Q958" s="16">
        <v>73</v>
      </c>
      <c r="R958" s="16">
        <v>0</v>
      </c>
      <c r="S958" s="16">
        <v>0</v>
      </c>
      <c r="T958" s="16">
        <v>0</v>
      </c>
      <c r="U958" s="16">
        <v>0</v>
      </c>
      <c r="V958" s="16">
        <v>0</v>
      </c>
      <c r="W958" s="16">
        <v>0</v>
      </c>
      <c r="X958" s="16">
        <v>0</v>
      </c>
      <c r="Y958" s="16">
        <v>0</v>
      </c>
      <c r="Z958" s="16">
        <v>0</v>
      </c>
      <c r="AA958" s="14" t="s">
        <v>96</v>
      </c>
      <c r="AB958" s="14" t="s">
        <v>96</v>
      </c>
      <c r="AC958" s="15"/>
      <c r="AD958" s="15"/>
      <c r="AE958" s="15"/>
      <c r="AF958" s="15"/>
      <c r="AG958" s="15"/>
      <c r="AH958" s="15"/>
      <c r="AI958" s="14" t="s">
        <v>96</v>
      </c>
      <c r="AJ958" s="16"/>
      <c r="AK958" s="17">
        <v>0</v>
      </c>
      <c r="AL958" s="17">
        <v>1</v>
      </c>
      <c r="AM958" s="17">
        <v>0</v>
      </c>
      <c r="AN958" s="17">
        <v>0</v>
      </c>
      <c r="AO958" s="17">
        <v>0</v>
      </c>
      <c r="AP958" s="17">
        <v>0</v>
      </c>
      <c r="AQ958" s="17">
        <v>0</v>
      </c>
      <c r="AR958" s="17">
        <v>0</v>
      </c>
      <c r="AS958" s="17">
        <v>0</v>
      </c>
      <c r="AT958" s="17">
        <v>0</v>
      </c>
      <c r="AU958" s="16">
        <v>100</v>
      </c>
      <c r="AV958" s="16">
        <v>100</v>
      </c>
      <c r="AW958" s="16">
        <v>0</v>
      </c>
      <c r="AX958" s="16">
        <v>0</v>
      </c>
      <c r="AY958" s="16">
        <v>0</v>
      </c>
      <c r="AZ958" s="16">
        <v>0</v>
      </c>
      <c r="BA958" s="16">
        <v>0</v>
      </c>
      <c r="BB958" s="16">
        <v>100</v>
      </c>
      <c r="BC958" s="16">
        <v>0</v>
      </c>
      <c r="BD958" s="16">
        <v>0</v>
      </c>
      <c r="BE958" s="16">
        <v>100</v>
      </c>
      <c r="BF958" s="16">
        <v>100</v>
      </c>
      <c r="BG958" s="16">
        <v>100</v>
      </c>
      <c r="BH958" s="16">
        <v>10</v>
      </c>
      <c r="BI958" s="16">
        <v>10</v>
      </c>
      <c r="BJ958" s="16">
        <v>0</v>
      </c>
      <c r="BK958" s="16">
        <v>10</v>
      </c>
      <c r="BL958" s="16">
        <v>90</v>
      </c>
      <c r="BM958" s="16">
        <v>100</v>
      </c>
      <c r="BN958" s="16">
        <v>2</v>
      </c>
      <c r="BO958" s="16" t="s">
        <v>96</v>
      </c>
      <c r="BP958" s="16" t="s">
        <v>97</v>
      </c>
      <c r="BQ958" s="5" t="s">
        <v>98</v>
      </c>
      <c r="BR958" s="14" t="s">
        <v>97</v>
      </c>
      <c r="BS958" s="14" t="s">
        <v>97</v>
      </c>
      <c r="BT958" s="14" t="s">
        <v>97</v>
      </c>
      <c r="BU958" s="14" t="s">
        <v>97</v>
      </c>
      <c r="BV958" s="14" t="s">
        <v>97</v>
      </c>
      <c r="BW958" s="16">
        <v>0</v>
      </c>
      <c r="BX958" s="16">
        <v>7</v>
      </c>
      <c r="BY958" s="16">
        <v>7</v>
      </c>
      <c r="BZ958" s="16">
        <v>7</v>
      </c>
      <c r="CA958" s="16">
        <v>7</v>
      </c>
      <c r="CB958" s="14" t="s">
        <v>98</v>
      </c>
      <c r="CC958" s="14" t="s">
        <v>98</v>
      </c>
      <c r="CD958" s="14" t="s">
        <v>96</v>
      </c>
      <c r="CE958" s="14" t="s">
        <v>96</v>
      </c>
      <c r="CF958" s="14" t="s">
        <v>96</v>
      </c>
      <c r="CG958" s="14" t="s">
        <v>96</v>
      </c>
      <c r="CH958" s="15" t="s">
        <v>96</v>
      </c>
      <c r="CI958" s="15" t="s">
        <v>97</v>
      </c>
      <c r="CJ958" s="16">
        <v>7</v>
      </c>
      <c r="CK958" s="16">
        <v>7</v>
      </c>
      <c r="CL958" s="16">
        <v>7</v>
      </c>
      <c r="CM958" s="16">
        <v>0</v>
      </c>
      <c r="CN958" s="16">
        <v>31</v>
      </c>
      <c r="CO958" s="16">
        <v>0</v>
      </c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  <c r="IN958"/>
      <c r="IO958"/>
      <c r="IP958"/>
      <c r="IQ958"/>
      <c r="IR958"/>
      <c r="IS958"/>
      <c r="IT958"/>
      <c r="IU958"/>
      <c r="IV958"/>
      <c r="IW958"/>
      <c r="IX958"/>
      <c r="IY958"/>
      <c r="IZ958"/>
      <c r="JA958"/>
      <c r="JB958"/>
      <c r="JC958"/>
      <c r="JD958"/>
      <c r="JE958"/>
      <c r="JF958"/>
      <c r="JG958"/>
      <c r="JH958"/>
      <c r="JI958"/>
      <c r="JJ958"/>
      <c r="JK958"/>
      <c r="JL958"/>
      <c r="JM958"/>
      <c r="JN958"/>
      <c r="JO958"/>
      <c r="JP958"/>
      <c r="JQ958"/>
      <c r="JR958"/>
      <c r="JS958"/>
      <c r="JT958"/>
      <c r="JU958"/>
      <c r="JV958"/>
      <c r="JW958"/>
      <c r="JX958"/>
      <c r="JY958"/>
      <c r="JZ958"/>
      <c r="KA958"/>
      <c r="KB958"/>
      <c r="KC958"/>
      <c r="KD958"/>
      <c r="KE958"/>
      <c r="KF958"/>
      <c r="KG958"/>
      <c r="KH958"/>
      <c r="KI958"/>
      <c r="KJ958"/>
      <c r="KK958"/>
      <c r="KL958"/>
      <c r="KM958"/>
      <c r="KN958"/>
      <c r="KO958"/>
      <c r="KP958"/>
      <c r="KQ958"/>
      <c r="KR958"/>
      <c r="KS958"/>
      <c r="KT958"/>
      <c r="KU958"/>
      <c r="KV958"/>
      <c r="KW958"/>
      <c r="KX958"/>
      <c r="KY958"/>
      <c r="KZ958"/>
      <c r="LA958"/>
      <c r="LB958"/>
      <c r="LC958"/>
      <c r="LD958"/>
      <c r="LE958"/>
      <c r="LF958"/>
      <c r="LG958"/>
      <c r="LH958"/>
      <c r="LI958"/>
      <c r="LJ958"/>
      <c r="LK958"/>
      <c r="LL958"/>
      <c r="LM958"/>
      <c r="LN958"/>
      <c r="LO958"/>
      <c r="LP958"/>
      <c r="LQ958"/>
      <c r="LR958"/>
      <c r="LS958"/>
      <c r="LT958"/>
      <c r="LU958"/>
      <c r="LV958"/>
      <c r="LW958"/>
      <c r="LX958"/>
      <c r="LY958"/>
      <c r="LZ958"/>
      <c r="MA958"/>
      <c r="MB958"/>
      <c r="MC958"/>
      <c r="MD958"/>
      <c r="ME958"/>
      <c r="MF958"/>
      <c r="MG958"/>
      <c r="MH958"/>
      <c r="MI958"/>
      <c r="MJ958"/>
      <c r="MK958"/>
      <c r="ML958"/>
      <c r="MM958"/>
      <c r="MN958"/>
      <c r="MO958"/>
      <c r="MP958"/>
      <c r="MQ958"/>
      <c r="MR958"/>
      <c r="MS958"/>
      <c r="MT958"/>
      <c r="MU958"/>
      <c r="MV958"/>
      <c r="MW958"/>
      <c r="MX958"/>
      <c r="MY958"/>
      <c r="MZ958"/>
      <c r="NA958"/>
      <c r="NB958"/>
      <c r="NC958"/>
      <c r="ND958"/>
      <c r="NE958"/>
      <c r="NF958"/>
      <c r="NG958"/>
      <c r="NH958"/>
      <c r="NI958"/>
      <c r="NJ958"/>
      <c r="NK958"/>
      <c r="NL958"/>
      <c r="NM958"/>
      <c r="NN958"/>
      <c r="NO958"/>
      <c r="NP958"/>
      <c r="NQ958"/>
      <c r="NR958"/>
      <c r="NS958"/>
      <c r="NT958"/>
      <c r="NU958"/>
      <c r="NV958"/>
      <c r="NW958"/>
      <c r="NX958"/>
      <c r="NY958"/>
      <c r="NZ958"/>
      <c r="OA958"/>
      <c r="OB958"/>
      <c r="OC958"/>
      <c r="OD958"/>
      <c r="OE958"/>
      <c r="OF958"/>
      <c r="OG958"/>
      <c r="OH958"/>
      <c r="OI958"/>
      <c r="OJ958"/>
      <c r="OK958"/>
      <c r="OL958"/>
      <c r="OM958"/>
    </row>
    <row r="959" spans="1:404" s="37" customFormat="1" x14ac:dyDescent="0.3">
      <c r="A959" s="13" t="s">
        <v>1003</v>
      </c>
      <c r="B959" s="13" t="s">
        <v>1326</v>
      </c>
      <c r="C959" s="13" t="s">
        <v>1327</v>
      </c>
      <c r="D959" s="13" t="s">
        <v>110</v>
      </c>
      <c r="E959" s="14" t="s">
        <v>95</v>
      </c>
      <c r="F959" s="24">
        <v>884</v>
      </c>
      <c r="G959" s="5">
        <v>85</v>
      </c>
      <c r="H959" s="16">
        <v>0</v>
      </c>
      <c r="I959" s="16">
        <v>0</v>
      </c>
      <c r="J959" s="16">
        <v>14</v>
      </c>
      <c r="K959" s="16">
        <v>69</v>
      </c>
      <c r="L959" s="16">
        <v>0</v>
      </c>
      <c r="M959" s="16">
        <v>2</v>
      </c>
      <c r="N959" s="16">
        <v>0</v>
      </c>
      <c r="O959" s="16">
        <v>0</v>
      </c>
      <c r="P959" s="16">
        <v>0</v>
      </c>
      <c r="Q959" s="16">
        <v>0</v>
      </c>
      <c r="R959" s="16">
        <v>152</v>
      </c>
      <c r="S959" s="16">
        <v>721</v>
      </c>
      <c r="T959" s="16">
        <v>0</v>
      </c>
      <c r="U959" s="16">
        <v>11</v>
      </c>
      <c r="V959" s="16">
        <v>0</v>
      </c>
      <c r="W959" s="16">
        <v>0</v>
      </c>
      <c r="X959" s="16">
        <v>0</v>
      </c>
      <c r="Y959" s="16">
        <v>0</v>
      </c>
      <c r="Z959" s="16">
        <v>0</v>
      </c>
      <c r="AA959" s="14" t="s">
        <v>96</v>
      </c>
      <c r="AB959" s="14" t="s">
        <v>97</v>
      </c>
      <c r="AC959" s="15"/>
      <c r="AD959" s="15"/>
      <c r="AE959" s="15"/>
      <c r="AF959" s="15"/>
      <c r="AG959" s="15"/>
      <c r="AH959" s="15"/>
      <c r="AI959" s="14" t="s">
        <v>96</v>
      </c>
      <c r="AJ959" s="16"/>
      <c r="AK959" s="17">
        <v>0.28999999999999998</v>
      </c>
      <c r="AL959" s="17">
        <v>0.27</v>
      </c>
      <c r="AM959" s="17">
        <v>0.44</v>
      </c>
      <c r="AN959" s="17">
        <v>0</v>
      </c>
      <c r="AO959" s="17">
        <v>0</v>
      </c>
      <c r="AP959" s="17">
        <v>0</v>
      </c>
      <c r="AQ959" s="17">
        <v>0</v>
      </c>
      <c r="AR959" s="17">
        <v>0</v>
      </c>
      <c r="AS959" s="17">
        <v>0</v>
      </c>
      <c r="AT959" s="17">
        <v>0</v>
      </c>
      <c r="AU959" s="16">
        <v>100</v>
      </c>
      <c r="AV959" s="16">
        <v>85</v>
      </c>
      <c r="AW959" s="16">
        <v>15</v>
      </c>
      <c r="AX959" s="16">
        <v>0</v>
      </c>
      <c r="AY959" s="16">
        <v>0</v>
      </c>
      <c r="AZ959" s="16">
        <v>100</v>
      </c>
      <c r="BA959" s="16">
        <v>75</v>
      </c>
      <c r="BB959" s="16">
        <v>0</v>
      </c>
      <c r="BC959" s="16">
        <v>0</v>
      </c>
      <c r="BD959" s="16">
        <v>25</v>
      </c>
      <c r="BE959" s="16">
        <v>100</v>
      </c>
      <c r="BF959" s="16">
        <v>80</v>
      </c>
      <c r="BG959" s="16">
        <v>100</v>
      </c>
      <c r="BH959" s="16">
        <v>0</v>
      </c>
      <c r="BI959" s="16">
        <v>0</v>
      </c>
      <c r="BJ959" s="16">
        <v>0</v>
      </c>
      <c r="BK959" s="16">
        <v>0</v>
      </c>
      <c r="BL959" s="16">
        <v>100</v>
      </c>
      <c r="BM959" s="16">
        <v>80</v>
      </c>
      <c r="BN959" s="16">
        <v>2</v>
      </c>
      <c r="BO959" s="16" t="s">
        <v>96</v>
      </c>
      <c r="BP959" s="16" t="s">
        <v>96</v>
      </c>
      <c r="BQ959" s="16">
        <v>3</v>
      </c>
      <c r="BR959" s="14" t="s">
        <v>96</v>
      </c>
      <c r="BS959" s="14" t="s">
        <v>97</v>
      </c>
      <c r="BT959" s="14" t="s">
        <v>97</v>
      </c>
      <c r="BU959" s="14" t="s">
        <v>97</v>
      </c>
      <c r="BV959" s="14" t="s">
        <v>97</v>
      </c>
      <c r="BW959" s="16">
        <v>0</v>
      </c>
      <c r="BX959" s="16">
        <v>15</v>
      </c>
      <c r="BY959" s="16">
        <v>15</v>
      </c>
      <c r="BZ959" s="16">
        <v>15</v>
      </c>
      <c r="CA959" s="16">
        <v>15</v>
      </c>
      <c r="CB959" s="14" t="s">
        <v>98</v>
      </c>
      <c r="CC959" s="14" t="s">
        <v>98</v>
      </c>
      <c r="CD959" s="14" t="s">
        <v>96</v>
      </c>
      <c r="CE959" s="14" t="s">
        <v>96</v>
      </c>
      <c r="CF959" s="14" t="s">
        <v>96</v>
      </c>
      <c r="CG959" s="14" t="s">
        <v>96</v>
      </c>
      <c r="CH959" s="14" t="s">
        <v>97</v>
      </c>
      <c r="CI959" s="14" t="s">
        <v>97</v>
      </c>
      <c r="CJ959" s="16">
        <v>15</v>
      </c>
      <c r="CK959" s="16">
        <v>15</v>
      </c>
      <c r="CL959" s="16">
        <v>15</v>
      </c>
      <c r="CM959" s="16">
        <v>0</v>
      </c>
      <c r="CN959" s="16">
        <v>0</v>
      </c>
      <c r="CO959" s="16">
        <v>0</v>
      </c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  <c r="IY959"/>
      <c r="IZ959"/>
      <c r="JA959"/>
      <c r="JB959"/>
      <c r="JC959"/>
      <c r="JD959"/>
      <c r="JE959"/>
      <c r="JF959"/>
      <c r="JG959"/>
      <c r="JH959"/>
      <c r="JI959"/>
      <c r="JJ959"/>
      <c r="JK959"/>
      <c r="JL959"/>
      <c r="JM959"/>
      <c r="JN959"/>
      <c r="JO959"/>
      <c r="JP959"/>
      <c r="JQ959"/>
      <c r="JR959"/>
      <c r="JS959"/>
      <c r="JT959"/>
      <c r="JU959"/>
      <c r="JV959"/>
      <c r="JW959"/>
      <c r="JX959"/>
      <c r="JY959"/>
      <c r="JZ959"/>
      <c r="KA959"/>
      <c r="KB959"/>
      <c r="KC959"/>
      <c r="KD959"/>
      <c r="KE959"/>
      <c r="KF959"/>
      <c r="KG959"/>
      <c r="KH959"/>
      <c r="KI959"/>
      <c r="KJ959"/>
      <c r="KK959"/>
      <c r="KL959"/>
      <c r="KM959"/>
      <c r="KN959"/>
      <c r="KO959"/>
      <c r="KP959"/>
      <c r="KQ959"/>
      <c r="KR959"/>
      <c r="KS959"/>
      <c r="KT959"/>
      <c r="KU959"/>
      <c r="KV959"/>
      <c r="KW959"/>
      <c r="KX959"/>
      <c r="KY959"/>
      <c r="KZ959"/>
      <c r="LA959"/>
      <c r="LB959"/>
      <c r="LC959"/>
      <c r="LD959"/>
      <c r="LE959"/>
      <c r="LF959"/>
      <c r="LG959"/>
      <c r="LH959"/>
      <c r="LI959"/>
      <c r="LJ959"/>
      <c r="LK959"/>
      <c r="LL959"/>
      <c r="LM959"/>
      <c r="LN959"/>
      <c r="LO959"/>
      <c r="LP959"/>
      <c r="LQ959"/>
      <c r="LR959"/>
      <c r="LS959"/>
      <c r="LT959"/>
      <c r="LU959"/>
      <c r="LV959"/>
      <c r="LW959"/>
      <c r="LX959"/>
      <c r="LY959"/>
      <c r="LZ959"/>
      <c r="MA959"/>
      <c r="MB959"/>
      <c r="MC959"/>
      <c r="MD959"/>
      <c r="ME959"/>
      <c r="MF959"/>
      <c r="MG959"/>
      <c r="MH959"/>
      <c r="MI959"/>
      <c r="MJ959"/>
      <c r="MK959"/>
      <c r="ML959"/>
      <c r="MM959"/>
      <c r="MN959"/>
      <c r="MO959"/>
      <c r="MP959"/>
      <c r="MQ959"/>
      <c r="MR959"/>
      <c r="MS959"/>
      <c r="MT959"/>
      <c r="MU959"/>
      <c r="MV959"/>
      <c r="MW959"/>
      <c r="MX959"/>
      <c r="MY959"/>
      <c r="MZ959"/>
      <c r="NA959"/>
      <c r="NB959"/>
      <c r="NC959"/>
      <c r="ND959"/>
      <c r="NE959"/>
      <c r="NF959"/>
      <c r="NG959"/>
      <c r="NH959"/>
      <c r="NI959"/>
      <c r="NJ959"/>
      <c r="NK959"/>
      <c r="NL959"/>
      <c r="NM959"/>
      <c r="NN959"/>
      <c r="NO959"/>
      <c r="NP959"/>
      <c r="NQ959"/>
      <c r="NR959"/>
      <c r="NS959"/>
      <c r="NT959"/>
      <c r="NU959"/>
      <c r="NV959"/>
      <c r="NW959"/>
      <c r="NX959"/>
      <c r="NY959"/>
      <c r="NZ959"/>
      <c r="OA959"/>
      <c r="OB959"/>
      <c r="OC959"/>
      <c r="OD959"/>
      <c r="OE959"/>
      <c r="OF959"/>
      <c r="OG959"/>
      <c r="OH959"/>
      <c r="OI959"/>
      <c r="OJ959"/>
      <c r="OK959"/>
      <c r="OL959"/>
      <c r="OM959"/>
    </row>
    <row r="960" spans="1:404" s="37" customFormat="1" x14ac:dyDescent="0.3">
      <c r="A960" s="13" t="s">
        <v>1003</v>
      </c>
      <c r="B960" s="13" t="s">
        <v>1326</v>
      </c>
      <c r="C960" s="13" t="s">
        <v>1328</v>
      </c>
      <c r="D960" s="13" t="s">
        <v>1329</v>
      </c>
      <c r="E960" s="14" t="s">
        <v>102</v>
      </c>
      <c r="F960" s="16">
        <v>105</v>
      </c>
      <c r="G960" s="5">
        <v>21</v>
      </c>
      <c r="H960" s="16">
        <v>3</v>
      </c>
      <c r="I960" s="16">
        <v>9</v>
      </c>
      <c r="J960" s="16">
        <v>12</v>
      </c>
      <c r="K960" s="16">
        <v>0</v>
      </c>
      <c r="L960" s="16">
        <v>0</v>
      </c>
      <c r="M960" s="16">
        <v>0</v>
      </c>
      <c r="N960" s="16">
        <v>0</v>
      </c>
      <c r="O960" s="16">
        <v>0</v>
      </c>
      <c r="P960" s="16">
        <v>0</v>
      </c>
      <c r="Q960" s="16">
        <v>37</v>
      </c>
      <c r="R960" s="16">
        <v>68</v>
      </c>
      <c r="S960" s="16">
        <v>0</v>
      </c>
      <c r="T960" s="16">
        <v>0</v>
      </c>
      <c r="U960" s="16">
        <v>0</v>
      </c>
      <c r="V960" s="16">
        <v>0</v>
      </c>
      <c r="W960" s="16">
        <v>0</v>
      </c>
      <c r="X960" s="16">
        <v>0</v>
      </c>
      <c r="Y960" s="16">
        <v>9</v>
      </c>
      <c r="Z960" s="16">
        <v>37</v>
      </c>
      <c r="AA960" s="14" t="s">
        <v>96</v>
      </c>
      <c r="AB960" s="14" t="s">
        <v>97</v>
      </c>
      <c r="AC960" s="15"/>
      <c r="AD960" s="15"/>
      <c r="AE960" s="15"/>
      <c r="AF960" s="15"/>
      <c r="AG960" s="15"/>
      <c r="AH960" s="15"/>
      <c r="AI960" s="14" t="s">
        <v>96</v>
      </c>
      <c r="AJ960" s="16"/>
      <c r="AK960" s="17">
        <v>0.9</v>
      </c>
      <c r="AL960" s="17">
        <v>0.1</v>
      </c>
      <c r="AM960" s="17">
        <v>0</v>
      </c>
      <c r="AN960" s="17">
        <v>0</v>
      </c>
      <c r="AO960" s="17">
        <v>0</v>
      </c>
      <c r="AP960" s="17">
        <v>0</v>
      </c>
      <c r="AQ960" s="17">
        <v>0</v>
      </c>
      <c r="AR960" s="17">
        <v>0</v>
      </c>
      <c r="AS960" s="17">
        <v>0</v>
      </c>
      <c r="AT960" s="17">
        <v>0</v>
      </c>
      <c r="AU960" s="16">
        <v>100</v>
      </c>
      <c r="AV960" s="16">
        <v>30</v>
      </c>
      <c r="AW960" s="16">
        <v>70</v>
      </c>
      <c r="AX960" s="16">
        <v>0</v>
      </c>
      <c r="AY960" s="16">
        <v>0</v>
      </c>
      <c r="AZ960" s="16">
        <v>100</v>
      </c>
      <c r="BA960" s="16">
        <v>100</v>
      </c>
      <c r="BB960" s="16">
        <v>0</v>
      </c>
      <c r="BC960" s="16">
        <v>0</v>
      </c>
      <c r="BD960" s="16">
        <v>0</v>
      </c>
      <c r="BE960" s="16">
        <v>100</v>
      </c>
      <c r="BF960" s="16">
        <v>100</v>
      </c>
      <c r="BG960" s="16">
        <v>100</v>
      </c>
      <c r="BH960" s="16">
        <v>100</v>
      </c>
      <c r="BI960" s="16">
        <v>70</v>
      </c>
      <c r="BJ960" s="16">
        <v>0</v>
      </c>
      <c r="BK960" s="16">
        <v>15</v>
      </c>
      <c r="BL960" s="16">
        <v>85</v>
      </c>
      <c r="BM960" s="16">
        <v>100</v>
      </c>
      <c r="BN960" s="16">
        <v>2</v>
      </c>
      <c r="BO960" s="16" t="s">
        <v>97</v>
      </c>
      <c r="BP960" s="16" t="s">
        <v>97</v>
      </c>
      <c r="BQ960" s="5" t="s">
        <v>98</v>
      </c>
      <c r="BR960" s="14" t="s">
        <v>97</v>
      </c>
      <c r="BS960" s="14" t="s">
        <v>97</v>
      </c>
      <c r="BT960" s="14" t="s">
        <v>96</v>
      </c>
      <c r="BU960" s="14" t="s">
        <v>96</v>
      </c>
      <c r="BV960" s="14" t="s">
        <v>96</v>
      </c>
      <c r="BW960" s="16">
        <v>0.5</v>
      </c>
      <c r="BX960" s="16">
        <v>2</v>
      </c>
      <c r="BY960" s="16">
        <v>2</v>
      </c>
      <c r="BZ960" s="16">
        <v>17</v>
      </c>
      <c r="CA960" s="16">
        <v>16</v>
      </c>
      <c r="CB960" s="14" t="s">
        <v>98</v>
      </c>
      <c r="CC960" s="14" t="s">
        <v>96</v>
      </c>
      <c r="CD960" s="14" t="s">
        <v>96</v>
      </c>
      <c r="CE960" s="14" t="s">
        <v>96</v>
      </c>
      <c r="CF960" s="14" t="s">
        <v>96</v>
      </c>
      <c r="CG960" s="14" t="s">
        <v>96</v>
      </c>
      <c r="CH960" s="14" t="s">
        <v>96</v>
      </c>
      <c r="CI960" s="14" t="s">
        <v>96</v>
      </c>
      <c r="CJ960" s="16">
        <v>2</v>
      </c>
      <c r="CK960" s="16">
        <v>17</v>
      </c>
      <c r="CL960" s="16">
        <v>17</v>
      </c>
      <c r="CM960" s="16">
        <v>0.3</v>
      </c>
      <c r="CN960" s="16">
        <v>20</v>
      </c>
      <c r="CO960" s="16">
        <v>0</v>
      </c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  <c r="IW960"/>
      <c r="IX960"/>
      <c r="IY960"/>
      <c r="IZ960"/>
      <c r="JA960"/>
      <c r="JB960"/>
      <c r="JC960"/>
      <c r="JD960"/>
      <c r="JE960"/>
      <c r="JF960"/>
      <c r="JG960"/>
      <c r="JH960"/>
      <c r="JI960"/>
      <c r="JJ960"/>
      <c r="JK960"/>
      <c r="JL960"/>
      <c r="JM960"/>
      <c r="JN960"/>
      <c r="JO960"/>
      <c r="JP960"/>
      <c r="JQ960"/>
      <c r="JR960"/>
      <c r="JS960"/>
      <c r="JT960"/>
      <c r="JU960"/>
      <c r="JV960"/>
      <c r="JW960"/>
      <c r="JX960"/>
      <c r="JY960"/>
      <c r="JZ960"/>
      <c r="KA960"/>
      <c r="KB960"/>
      <c r="KC960"/>
      <c r="KD960"/>
      <c r="KE960"/>
      <c r="KF960"/>
      <c r="KG960"/>
      <c r="KH960"/>
      <c r="KI960"/>
      <c r="KJ960"/>
      <c r="KK960"/>
      <c r="KL960"/>
      <c r="KM960"/>
      <c r="KN960"/>
      <c r="KO960"/>
      <c r="KP960"/>
      <c r="KQ960"/>
      <c r="KR960"/>
      <c r="KS960"/>
      <c r="KT960"/>
      <c r="KU960"/>
      <c r="KV960"/>
      <c r="KW960"/>
      <c r="KX960"/>
      <c r="KY960"/>
      <c r="KZ960"/>
      <c r="LA960"/>
      <c r="LB960"/>
      <c r="LC960"/>
      <c r="LD960"/>
      <c r="LE960"/>
      <c r="LF960"/>
      <c r="LG960"/>
      <c r="LH960"/>
      <c r="LI960"/>
      <c r="LJ960"/>
      <c r="LK960"/>
      <c r="LL960"/>
      <c r="LM960"/>
      <c r="LN960"/>
      <c r="LO960"/>
      <c r="LP960"/>
      <c r="LQ960"/>
      <c r="LR960"/>
      <c r="LS960"/>
      <c r="LT960"/>
      <c r="LU960"/>
      <c r="LV960"/>
      <c r="LW960"/>
      <c r="LX960"/>
      <c r="LY960"/>
      <c r="LZ960"/>
      <c r="MA960"/>
      <c r="MB960"/>
      <c r="MC960"/>
      <c r="MD960"/>
      <c r="ME960"/>
      <c r="MF960"/>
      <c r="MG960"/>
      <c r="MH960"/>
      <c r="MI960"/>
      <c r="MJ960"/>
      <c r="MK960"/>
      <c r="ML960"/>
      <c r="MM960"/>
      <c r="MN960"/>
      <c r="MO960"/>
      <c r="MP960"/>
      <c r="MQ960"/>
      <c r="MR960"/>
      <c r="MS960"/>
      <c r="MT960"/>
      <c r="MU960"/>
      <c r="MV960"/>
      <c r="MW960"/>
      <c r="MX960"/>
      <c r="MY960"/>
      <c r="MZ960"/>
      <c r="NA960"/>
      <c r="NB960"/>
      <c r="NC960"/>
      <c r="ND960"/>
      <c r="NE960"/>
      <c r="NF960"/>
      <c r="NG960"/>
      <c r="NH960"/>
      <c r="NI960"/>
      <c r="NJ960"/>
      <c r="NK960"/>
      <c r="NL960"/>
      <c r="NM960"/>
      <c r="NN960"/>
      <c r="NO960"/>
      <c r="NP960"/>
      <c r="NQ960"/>
      <c r="NR960"/>
      <c r="NS960"/>
      <c r="NT960"/>
      <c r="NU960"/>
      <c r="NV960"/>
      <c r="NW960"/>
      <c r="NX960"/>
      <c r="NY960"/>
      <c r="NZ960"/>
      <c r="OA960"/>
      <c r="OB960"/>
      <c r="OC960"/>
      <c r="OD960"/>
      <c r="OE960"/>
      <c r="OF960"/>
      <c r="OG960"/>
      <c r="OH960"/>
      <c r="OI960"/>
      <c r="OJ960"/>
      <c r="OK960"/>
      <c r="OL960"/>
      <c r="OM960"/>
    </row>
    <row r="961" spans="1:404" s="37" customFormat="1" x14ac:dyDescent="0.3">
      <c r="A961" s="13" t="s">
        <v>1003</v>
      </c>
      <c r="B961" s="13" t="s">
        <v>1326</v>
      </c>
      <c r="C961" s="13" t="s">
        <v>1330</v>
      </c>
      <c r="D961" s="13" t="s">
        <v>218</v>
      </c>
      <c r="E961" s="14" t="s">
        <v>102</v>
      </c>
      <c r="F961" s="16">
        <v>150</v>
      </c>
      <c r="G961" s="5">
        <v>41</v>
      </c>
      <c r="H961" s="16">
        <v>8</v>
      </c>
      <c r="I961" s="16">
        <v>41</v>
      </c>
      <c r="J961" s="16">
        <v>0</v>
      </c>
      <c r="K961" s="16">
        <v>0</v>
      </c>
      <c r="L961" s="16">
        <v>0</v>
      </c>
      <c r="M961" s="16">
        <v>0</v>
      </c>
      <c r="N961" s="16">
        <v>0</v>
      </c>
      <c r="O961" s="16">
        <v>0</v>
      </c>
      <c r="P961" s="16">
        <v>0</v>
      </c>
      <c r="Q961" s="16">
        <v>150</v>
      </c>
      <c r="R961" s="16">
        <v>0</v>
      </c>
      <c r="S961" s="16">
        <v>0</v>
      </c>
      <c r="T961" s="16">
        <v>0</v>
      </c>
      <c r="U961" s="16">
        <v>0</v>
      </c>
      <c r="V961" s="16">
        <v>0</v>
      </c>
      <c r="W961" s="16">
        <v>0</v>
      </c>
      <c r="X961" s="16">
        <v>0</v>
      </c>
      <c r="Y961" s="16">
        <v>20</v>
      </c>
      <c r="Z961" s="16">
        <v>70</v>
      </c>
      <c r="AA961" s="14" t="s">
        <v>96</v>
      </c>
      <c r="AB961" s="14" t="s">
        <v>96</v>
      </c>
      <c r="AC961" s="15"/>
      <c r="AD961" s="15"/>
      <c r="AE961" s="15"/>
      <c r="AF961" s="15"/>
      <c r="AG961" s="15"/>
      <c r="AH961" s="15"/>
      <c r="AI961" s="14" t="s">
        <v>96</v>
      </c>
      <c r="AJ961" s="16"/>
      <c r="AK961" s="17">
        <v>0.6</v>
      </c>
      <c r="AL961" s="17">
        <v>0.4</v>
      </c>
      <c r="AM961" s="17">
        <v>0</v>
      </c>
      <c r="AN961" s="17">
        <v>0</v>
      </c>
      <c r="AO961" s="17">
        <v>0</v>
      </c>
      <c r="AP961" s="17">
        <v>0</v>
      </c>
      <c r="AQ961" s="17">
        <v>0</v>
      </c>
      <c r="AR961" s="17">
        <v>0</v>
      </c>
      <c r="AS961" s="17">
        <v>0</v>
      </c>
      <c r="AT961" s="17">
        <v>0</v>
      </c>
      <c r="AU961" s="16">
        <v>100</v>
      </c>
      <c r="AV961" s="16">
        <v>100</v>
      </c>
      <c r="AW961" s="16">
        <v>0</v>
      </c>
      <c r="AX961" s="16">
        <v>0</v>
      </c>
      <c r="AY961" s="16">
        <v>0</v>
      </c>
      <c r="AZ961" s="16">
        <v>100</v>
      </c>
      <c r="BA961" s="16">
        <v>100</v>
      </c>
      <c r="BB961" s="16">
        <v>0</v>
      </c>
      <c r="BC961" s="16">
        <v>0</v>
      </c>
      <c r="BD961" s="16">
        <v>0</v>
      </c>
      <c r="BE961" s="16">
        <v>100</v>
      </c>
      <c r="BF961" s="16">
        <v>100</v>
      </c>
      <c r="BG961" s="16">
        <v>100</v>
      </c>
      <c r="BH961" s="16">
        <v>100</v>
      </c>
      <c r="BI961" s="16">
        <v>30</v>
      </c>
      <c r="BJ961" s="16">
        <v>0</v>
      </c>
      <c r="BK961" s="16">
        <v>30</v>
      </c>
      <c r="BL961" s="16">
        <v>70</v>
      </c>
      <c r="BM961" s="16">
        <v>100</v>
      </c>
      <c r="BN961" s="16">
        <v>2</v>
      </c>
      <c r="BO961" s="16" t="s">
        <v>96</v>
      </c>
      <c r="BP961" s="16" t="s">
        <v>96</v>
      </c>
      <c r="BQ961" s="16">
        <v>3</v>
      </c>
      <c r="BR961" s="14" t="s">
        <v>97</v>
      </c>
      <c r="BS961" s="14" t="s">
        <v>97</v>
      </c>
      <c r="BT961" s="14" t="s">
        <v>96</v>
      </c>
      <c r="BU961" s="14" t="s">
        <v>97</v>
      </c>
      <c r="BV961" s="14" t="s">
        <v>97</v>
      </c>
      <c r="BW961" s="16">
        <v>0</v>
      </c>
      <c r="BX961" s="16">
        <v>0</v>
      </c>
      <c r="BY961" s="16">
        <v>0</v>
      </c>
      <c r="BZ961" s="16">
        <v>25</v>
      </c>
      <c r="CA961" s="16">
        <v>25</v>
      </c>
      <c r="CB961" s="14" t="s">
        <v>98</v>
      </c>
      <c r="CC961" s="14" t="s">
        <v>98</v>
      </c>
      <c r="CD961" s="14" t="s">
        <v>98</v>
      </c>
      <c r="CE961" s="14" t="s">
        <v>96</v>
      </c>
      <c r="CF961" s="14" t="s">
        <v>96</v>
      </c>
      <c r="CG961" s="14" t="s">
        <v>97</v>
      </c>
      <c r="CH961" s="14" t="s">
        <v>96</v>
      </c>
      <c r="CI961" s="14" t="s">
        <v>97</v>
      </c>
      <c r="CJ961" s="16">
        <v>0</v>
      </c>
      <c r="CK961" s="16">
        <v>25</v>
      </c>
      <c r="CL961" s="16">
        <v>25</v>
      </c>
      <c r="CM961" s="16">
        <v>0</v>
      </c>
      <c r="CN961" s="16">
        <v>0</v>
      </c>
      <c r="CO961" s="16">
        <v>0</v>
      </c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  <c r="IY961"/>
      <c r="IZ961"/>
      <c r="JA961"/>
      <c r="JB961"/>
      <c r="JC961"/>
      <c r="JD961"/>
      <c r="JE961"/>
      <c r="JF961"/>
      <c r="JG961"/>
      <c r="JH961"/>
      <c r="JI961"/>
      <c r="JJ961"/>
      <c r="JK961"/>
      <c r="JL961"/>
      <c r="JM961"/>
      <c r="JN961"/>
      <c r="JO961"/>
      <c r="JP961"/>
      <c r="JQ961"/>
      <c r="JR961"/>
      <c r="JS961"/>
      <c r="JT961"/>
      <c r="JU961"/>
      <c r="JV961"/>
      <c r="JW961"/>
      <c r="JX961"/>
      <c r="JY961"/>
      <c r="JZ961"/>
      <c r="KA961"/>
      <c r="KB961"/>
      <c r="KC961"/>
      <c r="KD961"/>
      <c r="KE961"/>
      <c r="KF961"/>
      <c r="KG961"/>
      <c r="KH961"/>
      <c r="KI961"/>
      <c r="KJ961"/>
      <c r="KK961"/>
      <c r="KL961"/>
      <c r="KM961"/>
      <c r="KN961"/>
      <c r="KO961"/>
      <c r="KP961"/>
      <c r="KQ961"/>
      <c r="KR961"/>
      <c r="KS961"/>
      <c r="KT961"/>
      <c r="KU961"/>
      <c r="KV961"/>
      <c r="KW961"/>
      <c r="KX961"/>
      <c r="KY961"/>
      <c r="KZ961"/>
      <c r="LA961"/>
      <c r="LB961"/>
      <c r="LC961"/>
      <c r="LD961"/>
      <c r="LE961"/>
      <c r="LF961"/>
      <c r="LG961"/>
      <c r="LH961"/>
      <c r="LI961"/>
      <c r="LJ961"/>
      <c r="LK961"/>
      <c r="LL961"/>
      <c r="LM961"/>
      <c r="LN961"/>
      <c r="LO961"/>
      <c r="LP961"/>
      <c r="LQ961"/>
      <c r="LR961"/>
      <c r="LS961"/>
      <c r="LT961"/>
      <c r="LU961"/>
      <c r="LV961"/>
      <c r="LW961"/>
      <c r="LX961"/>
      <c r="LY961"/>
      <c r="LZ961"/>
      <c r="MA961"/>
      <c r="MB961"/>
      <c r="MC961"/>
      <c r="MD961"/>
      <c r="ME961"/>
      <c r="MF961"/>
      <c r="MG961"/>
      <c r="MH961"/>
      <c r="MI961"/>
      <c r="MJ961"/>
      <c r="MK961"/>
      <c r="ML961"/>
      <c r="MM961"/>
      <c r="MN961"/>
      <c r="MO961"/>
      <c r="MP961"/>
      <c r="MQ961"/>
      <c r="MR961"/>
      <c r="MS961"/>
      <c r="MT961"/>
      <c r="MU961"/>
      <c r="MV961"/>
      <c r="MW961"/>
      <c r="MX961"/>
      <c r="MY961"/>
      <c r="MZ961"/>
      <c r="NA961"/>
      <c r="NB961"/>
      <c r="NC961"/>
      <c r="ND961"/>
      <c r="NE961"/>
      <c r="NF961"/>
      <c r="NG961"/>
      <c r="NH961"/>
      <c r="NI961"/>
      <c r="NJ961"/>
      <c r="NK961"/>
      <c r="NL961"/>
      <c r="NM961"/>
      <c r="NN961"/>
      <c r="NO961"/>
      <c r="NP961"/>
      <c r="NQ961"/>
      <c r="NR961"/>
      <c r="NS961"/>
      <c r="NT961"/>
      <c r="NU961"/>
      <c r="NV961"/>
      <c r="NW961"/>
      <c r="NX961"/>
      <c r="NY961"/>
      <c r="NZ961"/>
      <c r="OA961"/>
      <c r="OB961"/>
      <c r="OC961"/>
      <c r="OD961"/>
      <c r="OE961"/>
      <c r="OF961"/>
      <c r="OG961"/>
      <c r="OH961"/>
      <c r="OI961"/>
      <c r="OJ961"/>
      <c r="OK961"/>
      <c r="OL961"/>
      <c r="OM961"/>
    </row>
    <row r="962" spans="1:404" s="37" customFormat="1" x14ac:dyDescent="0.3">
      <c r="A962" s="13" t="s">
        <v>1003</v>
      </c>
      <c r="B962" s="13" t="s">
        <v>1326</v>
      </c>
      <c r="C962" s="13" t="s">
        <v>1330</v>
      </c>
      <c r="D962" s="13" t="s">
        <v>1331</v>
      </c>
      <c r="E962" s="14" t="s">
        <v>102</v>
      </c>
      <c r="F962" s="16">
        <v>320</v>
      </c>
      <c r="G962" s="5">
        <v>24</v>
      </c>
      <c r="H962" s="16">
        <v>0</v>
      </c>
      <c r="I962" s="16">
        <v>0</v>
      </c>
      <c r="J962" s="16">
        <v>21</v>
      </c>
      <c r="K962" s="16">
        <v>3</v>
      </c>
      <c r="L962" s="16">
        <v>0</v>
      </c>
      <c r="M962" s="16">
        <v>0</v>
      </c>
      <c r="N962" s="16">
        <v>0</v>
      </c>
      <c r="O962" s="16">
        <v>0</v>
      </c>
      <c r="P962" s="16">
        <v>0</v>
      </c>
      <c r="Q962" s="16">
        <v>0</v>
      </c>
      <c r="R962" s="16">
        <v>320</v>
      </c>
      <c r="S962" s="16">
        <v>0</v>
      </c>
      <c r="T962" s="16">
        <v>0</v>
      </c>
      <c r="U962" s="16">
        <v>0</v>
      </c>
      <c r="V962" s="16">
        <v>0</v>
      </c>
      <c r="W962" s="16">
        <v>0</v>
      </c>
      <c r="X962" s="16">
        <v>0</v>
      </c>
      <c r="Y962" s="16">
        <v>0</v>
      </c>
      <c r="Z962" s="16">
        <v>0</v>
      </c>
      <c r="AA962" s="14" t="s">
        <v>96</v>
      </c>
      <c r="AB962" s="14" t="s">
        <v>96</v>
      </c>
      <c r="AC962" s="15"/>
      <c r="AD962" s="15"/>
      <c r="AE962" s="15"/>
      <c r="AF962" s="15"/>
      <c r="AG962" s="15"/>
      <c r="AH962" s="15"/>
      <c r="AI962" s="14" t="s">
        <v>96</v>
      </c>
      <c r="AJ962" s="16"/>
      <c r="AK962" s="17">
        <v>1</v>
      </c>
      <c r="AL962" s="17">
        <v>0</v>
      </c>
      <c r="AM962" s="17">
        <v>0</v>
      </c>
      <c r="AN962" s="17">
        <v>0</v>
      </c>
      <c r="AO962" s="17">
        <v>0</v>
      </c>
      <c r="AP962" s="17">
        <v>0</v>
      </c>
      <c r="AQ962" s="17">
        <v>0</v>
      </c>
      <c r="AR962" s="17">
        <v>0</v>
      </c>
      <c r="AS962" s="17">
        <v>0</v>
      </c>
      <c r="AT962" s="17">
        <v>0</v>
      </c>
      <c r="AU962" s="16">
        <v>100</v>
      </c>
      <c r="AV962" s="16">
        <v>100</v>
      </c>
      <c r="AW962" s="16">
        <v>0</v>
      </c>
      <c r="AX962" s="16">
        <v>0</v>
      </c>
      <c r="AY962" s="16">
        <v>0</v>
      </c>
      <c r="AZ962" s="16">
        <v>100</v>
      </c>
      <c r="BA962" s="16">
        <v>100</v>
      </c>
      <c r="BB962" s="16">
        <v>0</v>
      </c>
      <c r="BC962" s="16">
        <v>0</v>
      </c>
      <c r="BD962" s="16">
        <v>0</v>
      </c>
      <c r="BE962" s="16">
        <v>100</v>
      </c>
      <c r="BF962" s="16">
        <v>100</v>
      </c>
      <c r="BG962" s="16">
        <v>100</v>
      </c>
      <c r="BH962" s="16">
        <v>100</v>
      </c>
      <c r="BI962" s="16">
        <v>50</v>
      </c>
      <c r="BJ962" s="16">
        <v>0</v>
      </c>
      <c r="BK962" s="16">
        <v>50</v>
      </c>
      <c r="BL962" s="16">
        <v>50</v>
      </c>
      <c r="BM962" s="16">
        <v>100</v>
      </c>
      <c r="BN962" s="16">
        <v>2</v>
      </c>
      <c r="BO962" s="16" t="s">
        <v>96</v>
      </c>
      <c r="BP962" s="16" t="s">
        <v>96</v>
      </c>
      <c r="BQ962" s="16">
        <v>3</v>
      </c>
      <c r="BR962" s="14" t="s">
        <v>97</v>
      </c>
      <c r="BS962" s="14" t="s">
        <v>97</v>
      </c>
      <c r="BT962" s="14" t="s">
        <v>96</v>
      </c>
      <c r="BU962" s="14" t="s">
        <v>97</v>
      </c>
      <c r="BV962" s="14" t="s">
        <v>97</v>
      </c>
      <c r="BW962" s="16">
        <v>1</v>
      </c>
      <c r="BX962" s="16">
        <v>0</v>
      </c>
      <c r="BY962" s="16">
        <v>1</v>
      </c>
      <c r="BZ962" s="16">
        <v>25</v>
      </c>
      <c r="CA962" s="16">
        <v>25</v>
      </c>
      <c r="CB962" s="14" t="s">
        <v>98</v>
      </c>
      <c r="CC962" s="14" t="s">
        <v>98</v>
      </c>
      <c r="CD962" s="14" t="s">
        <v>98</v>
      </c>
      <c r="CE962" s="14" t="s">
        <v>96</v>
      </c>
      <c r="CF962" s="14" t="s">
        <v>96</v>
      </c>
      <c r="CG962" s="14" t="s">
        <v>97</v>
      </c>
      <c r="CH962" s="14" t="s">
        <v>96</v>
      </c>
      <c r="CI962" s="14" t="s">
        <v>96</v>
      </c>
      <c r="CJ962" s="16">
        <v>0</v>
      </c>
      <c r="CK962" s="16">
        <v>25</v>
      </c>
      <c r="CL962" s="16">
        <v>25</v>
      </c>
      <c r="CM962" s="16">
        <v>0</v>
      </c>
      <c r="CN962" s="16">
        <v>0</v>
      </c>
      <c r="CO962" s="16">
        <v>0</v>
      </c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  <c r="IN962"/>
      <c r="IO962"/>
      <c r="IP962"/>
      <c r="IQ962"/>
      <c r="IR962"/>
      <c r="IS962"/>
      <c r="IT962"/>
      <c r="IU962"/>
      <c r="IV962"/>
      <c r="IW962"/>
      <c r="IX962"/>
      <c r="IY962"/>
      <c r="IZ962"/>
      <c r="JA962"/>
      <c r="JB962"/>
      <c r="JC962"/>
      <c r="JD962"/>
      <c r="JE962"/>
      <c r="JF962"/>
      <c r="JG962"/>
      <c r="JH962"/>
      <c r="JI962"/>
      <c r="JJ962"/>
      <c r="JK962"/>
      <c r="JL962"/>
      <c r="JM962"/>
      <c r="JN962"/>
      <c r="JO962"/>
      <c r="JP962"/>
      <c r="JQ962"/>
      <c r="JR962"/>
      <c r="JS962"/>
      <c r="JT962"/>
      <c r="JU962"/>
      <c r="JV962"/>
      <c r="JW962"/>
      <c r="JX962"/>
      <c r="JY962"/>
      <c r="JZ962"/>
      <c r="KA962"/>
      <c r="KB962"/>
      <c r="KC962"/>
      <c r="KD962"/>
      <c r="KE962"/>
      <c r="KF962"/>
      <c r="KG962"/>
      <c r="KH962"/>
      <c r="KI962"/>
      <c r="KJ962"/>
      <c r="KK962"/>
      <c r="KL962"/>
      <c r="KM962"/>
      <c r="KN962"/>
      <c r="KO962"/>
      <c r="KP962"/>
      <c r="KQ962"/>
      <c r="KR962"/>
      <c r="KS962"/>
      <c r="KT962"/>
      <c r="KU962"/>
      <c r="KV962"/>
      <c r="KW962"/>
      <c r="KX962"/>
      <c r="KY962"/>
      <c r="KZ962"/>
      <c r="LA962"/>
      <c r="LB962"/>
      <c r="LC962"/>
      <c r="LD962"/>
      <c r="LE962"/>
      <c r="LF962"/>
      <c r="LG962"/>
      <c r="LH962"/>
      <c r="LI962"/>
      <c r="LJ962"/>
      <c r="LK962"/>
      <c r="LL962"/>
      <c r="LM962"/>
      <c r="LN962"/>
      <c r="LO962"/>
      <c r="LP962"/>
      <c r="LQ962"/>
      <c r="LR962"/>
      <c r="LS962"/>
      <c r="LT962"/>
      <c r="LU962"/>
      <c r="LV962"/>
      <c r="LW962"/>
      <c r="LX962"/>
      <c r="LY962"/>
      <c r="LZ962"/>
      <c r="MA962"/>
      <c r="MB962"/>
      <c r="MC962"/>
      <c r="MD962"/>
      <c r="ME962"/>
      <c r="MF962"/>
      <c r="MG962"/>
      <c r="MH962"/>
      <c r="MI962"/>
      <c r="MJ962"/>
      <c r="MK962"/>
      <c r="ML962"/>
      <c r="MM962"/>
      <c r="MN962"/>
      <c r="MO962"/>
      <c r="MP962"/>
      <c r="MQ962"/>
      <c r="MR962"/>
      <c r="MS962"/>
      <c r="MT962"/>
      <c r="MU962"/>
      <c r="MV962"/>
      <c r="MW962"/>
      <c r="MX962"/>
      <c r="MY962"/>
      <c r="MZ962"/>
      <c r="NA962"/>
      <c r="NB962"/>
      <c r="NC962"/>
      <c r="ND962"/>
      <c r="NE962"/>
      <c r="NF962"/>
      <c r="NG962"/>
      <c r="NH962"/>
      <c r="NI962"/>
      <c r="NJ962"/>
      <c r="NK962"/>
      <c r="NL962"/>
      <c r="NM962"/>
      <c r="NN962"/>
      <c r="NO962"/>
      <c r="NP962"/>
      <c r="NQ962"/>
      <c r="NR962"/>
      <c r="NS962"/>
      <c r="NT962"/>
      <c r="NU962"/>
      <c r="NV962"/>
      <c r="NW962"/>
      <c r="NX962"/>
      <c r="NY962"/>
      <c r="NZ962"/>
      <c r="OA962"/>
      <c r="OB962"/>
      <c r="OC962"/>
      <c r="OD962"/>
      <c r="OE962"/>
      <c r="OF962"/>
      <c r="OG962"/>
      <c r="OH962"/>
      <c r="OI962"/>
      <c r="OJ962"/>
      <c r="OK962"/>
      <c r="OL962"/>
      <c r="OM962"/>
    </row>
    <row r="963" spans="1:404" s="37" customFormat="1" x14ac:dyDescent="0.3">
      <c r="A963" s="13" t="s">
        <v>1003</v>
      </c>
      <c r="B963" s="13" t="s">
        <v>1326</v>
      </c>
      <c r="C963" s="13" t="s">
        <v>1332</v>
      </c>
      <c r="D963" s="13" t="s">
        <v>1333</v>
      </c>
      <c r="E963" s="14" t="s">
        <v>95</v>
      </c>
      <c r="F963" s="16">
        <v>1402</v>
      </c>
      <c r="G963" s="5">
        <v>227</v>
      </c>
      <c r="H963" s="16">
        <v>26</v>
      </c>
      <c r="I963" s="16">
        <v>88</v>
      </c>
      <c r="J963" s="16">
        <v>133</v>
      </c>
      <c r="K963" s="16">
        <v>6</v>
      </c>
      <c r="L963" s="16">
        <v>0</v>
      </c>
      <c r="M963" s="16">
        <v>0</v>
      </c>
      <c r="N963" s="16">
        <v>0</v>
      </c>
      <c r="O963" s="16">
        <v>0</v>
      </c>
      <c r="P963" s="16">
        <v>0</v>
      </c>
      <c r="Q963" s="16">
        <v>450</v>
      </c>
      <c r="R963" s="16">
        <v>952</v>
      </c>
      <c r="S963" s="16">
        <v>0</v>
      </c>
      <c r="T963" s="16">
        <v>0</v>
      </c>
      <c r="U963" s="16">
        <v>0</v>
      </c>
      <c r="V963" s="16">
        <v>0</v>
      </c>
      <c r="W963" s="16">
        <v>0</v>
      </c>
      <c r="X963" s="16">
        <v>0</v>
      </c>
      <c r="Y963" s="16">
        <v>88</v>
      </c>
      <c r="Z963" s="16">
        <v>450</v>
      </c>
      <c r="AA963" s="14" t="s">
        <v>96</v>
      </c>
      <c r="AB963" s="14" t="s">
        <v>96</v>
      </c>
      <c r="AC963" s="15"/>
      <c r="AD963" s="15"/>
      <c r="AE963" s="15"/>
      <c r="AF963" s="15"/>
      <c r="AG963" s="15"/>
      <c r="AH963" s="15"/>
      <c r="AI963" s="14" t="s">
        <v>96</v>
      </c>
      <c r="AJ963" s="16"/>
      <c r="AK963" s="17">
        <v>0.8</v>
      </c>
      <c r="AL963" s="17">
        <v>0.2</v>
      </c>
      <c r="AM963" s="17">
        <v>0</v>
      </c>
      <c r="AN963" s="17">
        <v>0</v>
      </c>
      <c r="AO963" s="17">
        <v>0</v>
      </c>
      <c r="AP963" s="17">
        <v>0</v>
      </c>
      <c r="AQ963" s="17">
        <v>0</v>
      </c>
      <c r="AR963" s="17">
        <v>0</v>
      </c>
      <c r="AS963" s="17">
        <v>0</v>
      </c>
      <c r="AT963" s="17">
        <v>0</v>
      </c>
      <c r="AU963" s="16">
        <v>100</v>
      </c>
      <c r="AV963" s="16">
        <v>50</v>
      </c>
      <c r="AW963" s="16">
        <v>50</v>
      </c>
      <c r="AX963" s="16">
        <v>0</v>
      </c>
      <c r="AY963" s="16">
        <v>0</v>
      </c>
      <c r="AZ963" s="16">
        <v>90</v>
      </c>
      <c r="BA963" s="16">
        <v>50</v>
      </c>
      <c r="BB963" s="16">
        <v>50</v>
      </c>
      <c r="BC963" s="16">
        <v>0</v>
      </c>
      <c r="BD963" s="16">
        <v>0</v>
      </c>
      <c r="BE963" s="16">
        <v>100</v>
      </c>
      <c r="BF963" s="16">
        <v>100</v>
      </c>
      <c r="BG963" s="16">
        <v>100</v>
      </c>
      <c r="BH963" s="16">
        <v>100</v>
      </c>
      <c r="BI963" s="16">
        <v>50</v>
      </c>
      <c r="BJ963" s="16">
        <v>0</v>
      </c>
      <c r="BK963" s="24">
        <v>50</v>
      </c>
      <c r="BL963" s="16">
        <v>50</v>
      </c>
      <c r="BM963" s="16">
        <v>30</v>
      </c>
      <c r="BN963" s="16">
        <v>2</v>
      </c>
      <c r="BO963" s="16" t="s">
        <v>97</v>
      </c>
      <c r="BP963" s="16" t="s">
        <v>96</v>
      </c>
      <c r="BQ963" s="16">
        <v>2</v>
      </c>
      <c r="BR963" s="14" t="s">
        <v>96</v>
      </c>
      <c r="BS963" s="14" t="s">
        <v>97</v>
      </c>
      <c r="BT963" s="14" t="s">
        <v>97</v>
      </c>
      <c r="BU963" s="14" t="s">
        <v>97</v>
      </c>
      <c r="BV963" s="14" t="s">
        <v>97</v>
      </c>
      <c r="BW963" s="16">
        <v>1</v>
      </c>
      <c r="BX963" s="16">
        <v>0</v>
      </c>
      <c r="BY963" s="16">
        <v>0</v>
      </c>
      <c r="BZ963" s="16">
        <v>10</v>
      </c>
      <c r="CA963" s="16">
        <v>1</v>
      </c>
      <c r="CB963" s="14" t="s">
        <v>98</v>
      </c>
      <c r="CC963" s="14" t="s">
        <v>96</v>
      </c>
      <c r="CD963" s="14" t="s">
        <v>98</v>
      </c>
      <c r="CE963" s="14" t="s">
        <v>96</v>
      </c>
      <c r="CF963" s="14" t="s">
        <v>96</v>
      </c>
      <c r="CG963" s="14" t="s">
        <v>97</v>
      </c>
      <c r="CH963" s="14" t="s">
        <v>97</v>
      </c>
      <c r="CI963" s="14" t="s">
        <v>97</v>
      </c>
      <c r="CJ963" s="16">
        <v>2</v>
      </c>
      <c r="CK963" s="16">
        <v>5</v>
      </c>
      <c r="CL963" s="16">
        <v>7</v>
      </c>
      <c r="CM963" s="16">
        <v>0</v>
      </c>
      <c r="CN963" s="16">
        <v>3</v>
      </c>
      <c r="CO963" s="16">
        <v>1</v>
      </c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  <c r="IW963"/>
      <c r="IX963"/>
      <c r="IY963"/>
      <c r="IZ963"/>
      <c r="JA963"/>
      <c r="JB963"/>
      <c r="JC963"/>
      <c r="JD963"/>
      <c r="JE963"/>
      <c r="JF963"/>
      <c r="JG963"/>
      <c r="JH963"/>
      <c r="JI963"/>
      <c r="JJ963"/>
      <c r="JK963"/>
      <c r="JL963"/>
      <c r="JM963"/>
      <c r="JN963"/>
      <c r="JO963"/>
      <c r="JP963"/>
      <c r="JQ963"/>
      <c r="JR963"/>
      <c r="JS963"/>
      <c r="JT963"/>
      <c r="JU963"/>
      <c r="JV963"/>
      <c r="JW963"/>
      <c r="JX963"/>
      <c r="JY963"/>
      <c r="JZ963"/>
      <c r="KA963"/>
      <c r="KB963"/>
      <c r="KC963"/>
      <c r="KD963"/>
      <c r="KE963"/>
      <c r="KF963"/>
      <c r="KG963"/>
      <c r="KH963"/>
      <c r="KI963"/>
      <c r="KJ963"/>
      <c r="KK963"/>
      <c r="KL963"/>
      <c r="KM963"/>
      <c r="KN963"/>
      <c r="KO963"/>
      <c r="KP963"/>
      <c r="KQ963"/>
      <c r="KR963"/>
      <c r="KS963"/>
      <c r="KT963"/>
      <c r="KU963"/>
      <c r="KV963"/>
      <c r="KW963"/>
      <c r="KX963"/>
      <c r="KY963"/>
      <c r="KZ963"/>
      <c r="LA963"/>
      <c r="LB963"/>
      <c r="LC963"/>
      <c r="LD963"/>
      <c r="LE963"/>
      <c r="LF963"/>
      <c r="LG963"/>
      <c r="LH963"/>
      <c r="LI963"/>
      <c r="LJ963"/>
      <c r="LK963"/>
      <c r="LL963"/>
      <c r="LM963"/>
      <c r="LN963"/>
      <c r="LO963"/>
      <c r="LP963"/>
      <c r="LQ963"/>
      <c r="LR963"/>
      <c r="LS963"/>
      <c r="LT963"/>
      <c r="LU963"/>
      <c r="LV963"/>
      <c r="LW963"/>
      <c r="LX963"/>
      <c r="LY963"/>
      <c r="LZ963"/>
      <c r="MA963"/>
      <c r="MB963"/>
      <c r="MC963"/>
      <c r="MD963"/>
      <c r="ME963"/>
      <c r="MF963"/>
      <c r="MG963"/>
      <c r="MH963"/>
      <c r="MI963"/>
      <c r="MJ963"/>
      <c r="MK963"/>
      <c r="ML963"/>
      <c r="MM963"/>
      <c r="MN963"/>
      <c r="MO963"/>
      <c r="MP963"/>
      <c r="MQ963"/>
      <c r="MR963"/>
      <c r="MS963"/>
      <c r="MT963"/>
      <c r="MU963"/>
      <c r="MV963"/>
      <c r="MW963"/>
      <c r="MX963"/>
      <c r="MY963"/>
      <c r="MZ963"/>
      <c r="NA963"/>
      <c r="NB963"/>
      <c r="NC963"/>
      <c r="ND963"/>
      <c r="NE963"/>
      <c r="NF963"/>
      <c r="NG963"/>
      <c r="NH963"/>
      <c r="NI963"/>
      <c r="NJ963"/>
      <c r="NK963"/>
      <c r="NL963"/>
      <c r="NM963"/>
      <c r="NN963"/>
      <c r="NO963"/>
      <c r="NP963"/>
      <c r="NQ963"/>
      <c r="NR963"/>
      <c r="NS963"/>
      <c r="NT963"/>
      <c r="NU963"/>
      <c r="NV963"/>
      <c r="NW963"/>
      <c r="NX963"/>
      <c r="NY963"/>
      <c r="NZ963"/>
      <c r="OA963"/>
      <c r="OB963"/>
      <c r="OC963"/>
      <c r="OD963"/>
      <c r="OE963"/>
      <c r="OF963"/>
      <c r="OG963"/>
      <c r="OH963"/>
      <c r="OI963"/>
      <c r="OJ963"/>
      <c r="OK963"/>
      <c r="OL963"/>
      <c r="OM963"/>
    </row>
    <row r="964" spans="1:404" s="37" customFormat="1" x14ac:dyDescent="0.3">
      <c r="A964" s="13" t="s">
        <v>1003</v>
      </c>
      <c r="B964" s="13" t="s">
        <v>1326</v>
      </c>
      <c r="C964" s="13" t="s">
        <v>1334</v>
      </c>
      <c r="D964" s="13" t="s">
        <v>1335</v>
      </c>
      <c r="E964" s="14" t="s">
        <v>95</v>
      </c>
      <c r="F964" s="16">
        <v>266</v>
      </c>
      <c r="G964" s="5">
        <v>22</v>
      </c>
      <c r="H964" s="16">
        <v>5</v>
      </c>
      <c r="I964" s="16">
        <v>5</v>
      </c>
      <c r="J964" s="16">
        <v>17</v>
      </c>
      <c r="K964" s="16">
        <v>0</v>
      </c>
      <c r="L964" s="16">
        <v>0</v>
      </c>
      <c r="M964" s="16">
        <v>0</v>
      </c>
      <c r="N964" s="16">
        <v>0</v>
      </c>
      <c r="O964" s="16">
        <v>0</v>
      </c>
      <c r="P964" s="16">
        <v>0</v>
      </c>
      <c r="Q964" s="16">
        <v>27</v>
      </c>
      <c r="R964" s="16">
        <v>239</v>
      </c>
      <c r="S964" s="16">
        <v>0</v>
      </c>
      <c r="T964" s="16">
        <v>0</v>
      </c>
      <c r="U964" s="16">
        <v>0</v>
      </c>
      <c r="V964" s="16">
        <v>0</v>
      </c>
      <c r="W964" s="16">
        <v>0</v>
      </c>
      <c r="X964" s="16">
        <v>0</v>
      </c>
      <c r="Y964" s="16">
        <v>5</v>
      </c>
      <c r="Z964" s="16">
        <v>27</v>
      </c>
      <c r="AA964" s="14" t="s">
        <v>96</v>
      </c>
      <c r="AB964" s="14" t="s">
        <v>96</v>
      </c>
      <c r="AC964" s="15"/>
      <c r="AD964" s="15"/>
      <c r="AE964" s="15"/>
      <c r="AF964" s="15"/>
      <c r="AG964" s="15"/>
      <c r="AH964" s="15"/>
      <c r="AI964" s="14" t="s">
        <v>96</v>
      </c>
      <c r="AJ964" s="16"/>
      <c r="AK964" s="17">
        <v>0.95</v>
      </c>
      <c r="AL964" s="17">
        <v>0.05</v>
      </c>
      <c r="AM964" s="17">
        <v>0</v>
      </c>
      <c r="AN964" s="17">
        <v>0</v>
      </c>
      <c r="AO964" s="17">
        <v>0</v>
      </c>
      <c r="AP964" s="17">
        <v>0</v>
      </c>
      <c r="AQ964" s="17">
        <v>0</v>
      </c>
      <c r="AR964" s="17">
        <v>0</v>
      </c>
      <c r="AS964" s="17">
        <v>0</v>
      </c>
      <c r="AT964" s="17">
        <v>0</v>
      </c>
      <c r="AU964" s="16">
        <v>100</v>
      </c>
      <c r="AV964" s="16">
        <v>100</v>
      </c>
      <c r="AW964" s="16">
        <v>0</v>
      </c>
      <c r="AX964" s="16">
        <v>0</v>
      </c>
      <c r="AY964" s="16">
        <v>0</v>
      </c>
      <c r="AZ964" s="16">
        <v>100</v>
      </c>
      <c r="BA964" s="16">
        <v>100</v>
      </c>
      <c r="BB964" s="16">
        <v>0</v>
      </c>
      <c r="BC964" s="16">
        <v>0</v>
      </c>
      <c r="BD964" s="16">
        <v>0</v>
      </c>
      <c r="BE964" s="16">
        <v>100</v>
      </c>
      <c r="BF964" s="16">
        <v>100</v>
      </c>
      <c r="BG964" s="16">
        <v>100</v>
      </c>
      <c r="BH964" s="16">
        <v>100</v>
      </c>
      <c r="BI964" s="16">
        <v>80</v>
      </c>
      <c r="BJ964" s="16">
        <v>0</v>
      </c>
      <c r="BK964" s="24">
        <v>80</v>
      </c>
      <c r="BL964" s="16">
        <v>20</v>
      </c>
      <c r="BM964" s="16">
        <v>80</v>
      </c>
      <c r="BN964" s="16">
        <v>2</v>
      </c>
      <c r="BO964" s="16" t="s">
        <v>97</v>
      </c>
      <c r="BP964" s="16" t="s">
        <v>96</v>
      </c>
      <c r="BQ964" s="16">
        <v>2</v>
      </c>
      <c r="BR964" s="14" t="s">
        <v>96</v>
      </c>
      <c r="BS964" s="14" t="s">
        <v>97</v>
      </c>
      <c r="BT964" s="14" t="s">
        <v>97</v>
      </c>
      <c r="BU964" s="14" t="s">
        <v>97</v>
      </c>
      <c r="BV964" s="14" t="s">
        <v>97</v>
      </c>
      <c r="BW964" s="16">
        <v>1</v>
      </c>
      <c r="BX964" s="16">
        <v>1</v>
      </c>
      <c r="BY964" s="16">
        <v>4</v>
      </c>
      <c r="BZ964" s="16">
        <v>4</v>
      </c>
      <c r="CA964" s="16">
        <v>4</v>
      </c>
      <c r="CB964" s="14" t="s">
        <v>98</v>
      </c>
      <c r="CC964" s="14" t="s">
        <v>98</v>
      </c>
      <c r="CD964" s="14" t="s">
        <v>96</v>
      </c>
      <c r="CE964" s="14" t="s">
        <v>96</v>
      </c>
      <c r="CF964" s="14" t="s">
        <v>96</v>
      </c>
      <c r="CG964" s="14" t="s">
        <v>97</v>
      </c>
      <c r="CH964" s="14" t="s">
        <v>97</v>
      </c>
      <c r="CI964" s="14" t="s">
        <v>97</v>
      </c>
      <c r="CJ964" s="16">
        <v>5</v>
      </c>
      <c r="CK964" s="16">
        <v>5</v>
      </c>
      <c r="CL964" s="16">
        <v>5</v>
      </c>
      <c r="CM964" s="16">
        <v>1</v>
      </c>
      <c r="CN964" s="16">
        <v>5</v>
      </c>
      <c r="CO964" s="16">
        <v>1</v>
      </c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  <c r="HY964"/>
      <c r="HZ964"/>
      <c r="IA964"/>
      <c r="IB964"/>
      <c r="IC964"/>
      <c r="ID964"/>
      <c r="IE964"/>
      <c r="IF964"/>
      <c r="IG964"/>
      <c r="IH964"/>
      <c r="II964"/>
      <c r="IJ964"/>
      <c r="IK964"/>
      <c r="IL964"/>
      <c r="IM964"/>
      <c r="IN964"/>
      <c r="IO964"/>
      <c r="IP964"/>
      <c r="IQ964"/>
      <c r="IR964"/>
      <c r="IS964"/>
      <c r="IT964"/>
      <c r="IU964"/>
      <c r="IV964"/>
      <c r="IW964"/>
      <c r="IX964"/>
      <c r="IY964"/>
      <c r="IZ964"/>
      <c r="JA964"/>
      <c r="JB964"/>
      <c r="JC964"/>
      <c r="JD964"/>
      <c r="JE964"/>
      <c r="JF964"/>
      <c r="JG964"/>
      <c r="JH964"/>
      <c r="JI964"/>
      <c r="JJ964"/>
      <c r="JK964"/>
      <c r="JL964"/>
      <c r="JM964"/>
      <c r="JN964"/>
      <c r="JO964"/>
      <c r="JP964"/>
      <c r="JQ964"/>
      <c r="JR964"/>
      <c r="JS964"/>
      <c r="JT964"/>
      <c r="JU964"/>
      <c r="JV964"/>
      <c r="JW964"/>
      <c r="JX964"/>
      <c r="JY964"/>
      <c r="JZ964"/>
      <c r="KA964"/>
      <c r="KB964"/>
      <c r="KC964"/>
      <c r="KD964"/>
      <c r="KE964"/>
      <c r="KF964"/>
      <c r="KG964"/>
      <c r="KH964"/>
      <c r="KI964"/>
      <c r="KJ964"/>
      <c r="KK964"/>
      <c r="KL964"/>
      <c r="KM964"/>
      <c r="KN964"/>
      <c r="KO964"/>
      <c r="KP964"/>
      <c r="KQ964"/>
      <c r="KR964"/>
      <c r="KS964"/>
      <c r="KT964"/>
      <c r="KU964"/>
      <c r="KV964"/>
      <c r="KW964"/>
      <c r="KX964"/>
      <c r="KY964"/>
      <c r="KZ964"/>
      <c r="LA964"/>
      <c r="LB964"/>
      <c r="LC964"/>
      <c r="LD964"/>
      <c r="LE964"/>
      <c r="LF964"/>
      <c r="LG964"/>
      <c r="LH964"/>
      <c r="LI964"/>
      <c r="LJ964"/>
      <c r="LK964"/>
      <c r="LL964"/>
      <c r="LM964"/>
      <c r="LN964"/>
      <c r="LO964"/>
      <c r="LP964"/>
      <c r="LQ964"/>
      <c r="LR964"/>
      <c r="LS964"/>
      <c r="LT964"/>
      <c r="LU964"/>
      <c r="LV964"/>
      <c r="LW964"/>
      <c r="LX964"/>
      <c r="LY964"/>
      <c r="LZ964"/>
      <c r="MA964"/>
      <c r="MB964"/>
      <c r="MC964"/>
      <c r="MD964"/>
      <c r="ME964"/>
      <c r="MF964"/>
      <c r="MG964"/>
      <c r="MH964"/>
      <c r="MI964"/>
      <c r="MJ964"/>
      <c r="MK964"/>
      <c r="ML964"/>
      <c r="MM964"/>
      <c r="MN964"/>
      <c r="MO964"/>
      <c r="MP964"/>
      <c r="MQ964"/>
      <c r="MR964"/>
      <c r="MS964"/>
      <c r="MT964"/>
      <c r="MU964"/>
      <c r="MV964"/>
      <c r="MW964"/>
      <c r="MX964"/>
      <c r="MY964"/>
      <c r="MZ964"/>
      <c r="NA964"/>
      <c r="NB964"/>
      <c r="NC964"/>
      <c r="ND964"/>
      <c r="NE964"/>
      <c r="NF964"/>
      <c r="NG964"/>
      <c r="NH964"/>
      <c r="NI964"/>
      <c r="NJ964"/>
      <c r="NK964"/>
      <c r="NL964"/>
      <c r="NM964"/>
      <c r="NN964"/>
      <c r="NO964"/>
      <c r="NP964"/>
      <c r="NQ964"/>
      <c r="NR964"/>
      <c r="NS964"/>
      <c r="NT964"/>
      <c r="NU964"/>
      <c r="NV964"/>
      <c r="NW964"/>
      <c r="NX964"/>
      <c r="NY964"/>
      <c r="NZ964"/>
      <c r="OA964"/>
      <c r="OB964"/>
      <c r="OC964"/>
      <c r="OD964"/>
      <c r="OE964"/>
      <c r="OF964"/>
      <c r="OG964"/>
      <c r="OH964"/>
      <c r="OI964"/>
      <c r="OJ964"/>
      <c r="OK964"/>
      <c r="OL964"/>
      <c r="OM964"/>
    </row>
    <row r="965" spans="1:404" s="37" customFormat="1" x14ac:dyDescent="0.3">
      <c r="A965" s="13" t="s">
        <v>1003</v>
      </c>
      <c r="B965" s="13" t="s">
        <v>1326</v>
      </c>
      <c r="C965" s="13" t="s">
        <v>1334</v>
      </c>
      <c r="D965" s="13" t="s">
        <v>1336</v>
      </c>
      <c r="E965" s="14" t="s">
        <v>95</v>
      </c>
      <c r="F965" s="16">
        <v>468</v>
      </c>
      <c r="G965" s="5">
        <v>66</v>
      </c>
      <c r="H965" s="16">
        <v>11</v>
      </c>
      <c r="I965" s="16">
        <v>51</v>
      </c>
      <c r="J965" s="16">
        <v>5</v>
      </c>
      <c r="K965" s="16">
        <v>1</v>
      </c>
      <c r="L965" s="16">
        <v>0</v>
      </c>
      <c r="M965" s="16">
        <v>8</v>
      </c>
      <c r="N965" s="16">
        <v>1</v>
      </c>
      <c r="O965" s="16">
        <v>0</v>
      </c>
      <c r="P965" s="16">
        <v>0</v>
      </c>
      <c r="Q965" s="16">
        <v>336</v>
      </c>
      <c r="R965" s="16">
        <v>76</v>
      </c>
      <c r="S965" s="16">
        <v>15</v>
      </c>
      <c r="T965" s="16">
        <v>0</v>
      </c>
      <c r="U965" s="16">
        <v>39</v>
      </c>
      <c r="V965" s="16">
        <v>2</v>
      </c>
      <c r="W965" s="16">
        <v>0</v>
      </c>
      <c r="X965" s="16">
        <v>0</v>
      </c>
      <c r="Y965" s="16">
        <v>38</v>
      </c>
      <c r="Z965" s="16">
        <v>262</v>
      </c>
      <c r="AA965" s="14" t="s">
        <v>96</v>
      </c>
      <c r="AB965" s="14" t="s">
        <v>97</v>
      </c>
      <c r="AC965" s="15"/>
      <c r="AD965" s="15"/>
      <c r="AE965" s="15"/>
      <c r="AF965" s="15"/>
      <c r="AG965" s="15"/>
      <c r="AH965" s="15"/>
      <c r="AI965" s="14" t="s">
        <v>96</v>
      </c>
      <c r="AJ965" s="16"/>
      <c r="AK965" s="17">
        <v>0</v>
      </c>
      <c r="AL965" s="17">
        <v>1</v>
      </c>
      <c r="AM965" s="17">
        <v>0</v>
      </c>
      <c r="AN965" s="17">
        <v>0</v>
      </c>
      <c r="AO965" s="17">
        <v>0</v>
      </c>
      <c r="AP965" s="17">
        <v>0</v>
      </c>
      <c r="AQ965" s="17">
        <v>0</v>
      </c>
      <c r="AR965" s="17">
        <v>0</v>
      </c>
      <c r="AS965" s="17">
        <v>0</v>
      </c>
      <c r="AT965" s="17">
        <v>0</v>
      </c>
      <c r="AU965" s="16">
        <v>100</v>
      </c>
      <c r="AV965" s="16">
        <v>30</v>
      </c>
      <c r="AW965" s="16">
        <v>0</v>
      </c>
      <c r="AX965" s="16">
        <v>70</v>
      </c>
      <c r="AY965" s="16">
        <v>0</v>
      </c>
      <c r="AZ965" s="16">
        <v>100</v>
      </c>
      <c r="BA965" s="16">
        <v>30</v>
      </c>
      <c r="BB965" s="16">
        <v>0</v>
      </c>
      <c r="BC965" s="16">
        <v>0</v>
      </c>
      <c r="BD965" s="16">
        <v>70</v>
      </c>
      <c r="BE965" s="16">
        <v>100</v>
      </c>
      <c r="BF965" s="16">
        <v>100</v>
      </c>
      <c r="BG965" s="16">
        <v>100</v>
      </c>
      <c r="BH965" s="16">
        <v>100</v>
      </c>
      <c r="BI965" s="16">
        <v>30</v>
      </c>
      <c r="BJ965" s="16">
        <v>0</v>
      </c>
      <c r="BK965" s="24">
        <v>30</v>
      </c>
      <c r="BL965" s="16">
        <v>70</v>
      </c>
      <c r="BM965" s="16">
        <v>70</v>
      </c>
      <c r="BN965" s="16">
        <v>2</v>
      </c>
      <c r="BO965" s="16" t="s">
        <v>97</v>
      </c>
      <c r="BP965" s="16" t="s">
        <v>96</v>
      </c>
      <c r="BQ965" s="16">
        <v>2</v>
      </c>
      <c r="BR965" s="14" t="s">
        <v>97</v>
      </c>
      <c r="BS965" s="14" t="s">
        <v>97</v>
      </c>
      <c r="BT965" s="14" t="s">
        <v>97</v>
      </c>
      <c r="BU965" s="14" t="s">
        <v>97</v>
      </c>
      <c r="BV965" s="14" t="s">
        <v>97</v>
      </c>
      <c r="BW965" s="16">
        <v>1</v>
      </c>
      <c r="BX965" s="16">
        <v>1</v>
      </c>
      <c r="BY965" s="16">
        <v>4</v>
      </c>
      <c r="BZ965" s="16">
        <v>4</v>
      </c>
      <c r="CA965" s="16">
        <v>4</v>
      </c>
      <c r="CB965" s="14" t="s">
        <v>98</v>
      </c>
      <c r="CC965" s="14" t="s">
        <v>98</v>
      </c>
      <c r="CD965" s="14" t="s">
        <v>96</v>
      </c>
      <c r="CE965" s="14" t="s">
        <v>96</v>
      </c>
      <c r="CF965" s="14" t="s">
        <v>96</v>
      </c>
      <c r="CG965" s="14" t="s">
        <v>97</v>
      </c>
      <c r="CH965" s="14" t="s">
        <v>97</v>
      </c>
      <c r="CI965" s="14" t="s">
        <v>97</v>
      </c>
      <c r="CJ965" s="16">
        <v>5</v>
      </c>
      <c r="CK965" s="16">
        <v>5</v>
      </c>
      <c r="CL965" s="16">
        <v>5</v>
      </c>
      <c r="CM965" s="16">
        <v>1</v>
      </c>
      <c r="CN965" s="16">
        <v>5</v>
      </c>
      <c r="CO965" s="16">
        <v>1</v>
      </c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  <c r="IY965"/>
      <c r="IZ965"/>
      <c r="JA965"/>
      <c r="JB965"/>
      <c r="JC965"/>
      <c r="JD965"/>
      <c r="JE965"/>
      <c r="JF965"/>
      <c r="JG965"/>
      <c r="JH965"/>
      <c r="JI965"/>
      <c r="JJ965"/>
      <c r="JK965"/>
      <c r="JL965"/>
      <c r="JM965"/>
      <c r="JN965"/>
      <c r="JO965"/>
      <c r="JP965"/>
      <c r="JQ965"/>
      <c r="JR965"/>
      <c r="JS965"/>
      <c r="JT965"/>
      <c r="JU965"/>
      <c r="JV965"/>
      <c r="JW965"/>
      <c r="JX965"/>
      <c r="JY965"/>
      <c r="JZ965"/>
      <c r="KA965"/>
      <c r="KB965"/>
      <c r="KC965"/>
      <c r="KD965"/>
      <c r="KE965"/>
      <c r="KF965"/>
      <c r="KG965"/>
      <c r="KH965"/>
      <c r="KI965"/>
      <c r="KJ965"/>
      <c r="KK965"/>
      <c r="KL965"/>
      <c r="KM965"/>
      <c r="KN965"/>
      <c r="KO965"/>
      <c r="KP965"/>
      <c r="KQ965"/>
      <c r="KR965"/>
      <c r="KS965"/>
      <c r="KT965"/>
      <c r="KU965"/>
      <c r="KV965"/>
      <c r="KW965"/>
      <c r="KX965"/>
      <c r="KY965"/>
      <c r="KZ965"/>
      <c r="LA965"/>
      <c r="LB965"/>
      <c r="LC965"/>
      <c r="LD965"/>
      <c r="LE965"/>
      <c r="LF965"/>
      <c r="LG965"/>
      <c r="LH965"/>
      <c r="LI965"/>
      <c r="LJ965"/>
      <c r="LK965"/>
      <c r="LL965"/>
      <c r="LM965"/>
      <c r="LN965"/>
      <c r="LO965"/>
      <c r="LP965"/>
      <c r="LQ965"/>
      <c r="LR965"/>
      <c r="LS965"/>
      <c r="LT965"/>
      <c r="LU965"/>
      <c r="LV965"/>
      <c r="LW965"/>
      <c r="LX965"/>
      <c r="LY965"/>
      <c r="LZ965"/>
      <c r="MA965"/>
      <c r="MB965"/>
      <c r="MC965"/>
      <c r="MD965"/>
      <c r="ME965"/>
      <c r="MF965"/>
      <c r="MG965"/>
      <c r="MH965"/>
      <c r="MI965"/>
      <c r="MJ965"/>
      <c r="MK965"/>
      <c r="ML965"/>
      <c r="MM965"/>
      <c r="MN965"/>
      <c r="MO965"/>
      <c r="MP965"/>
      <c r="MQ965"/>
      <c r="MR965"/>
      <c r="MS965"/>
      <c r="MT965"/>
      <c r="MU965"/>
      <c r="MV965"/>
      <c r="MW965"/>
      <c r="MX965"/>
      <c r="MY965"/>
      <c r="MZ965"/>
      <c r="NA965"/>
      <c r="NB965"/>
      <c r="NC965"/>
      <c r="ND965"/>
      <c r="NE965"/>
      <c r="NF965"/>
      <c r="NG965"/>
      <c r="NH965"/>
      <c r="NI965"/>
      <c r="NJ965"/>
      <c r="NK965"/>
      <c r="NL965"/>
      <c r="NM965"/>
      <c r="NN965"/>
      <c r="NO965"/>
      <c r="NP965"/>
      <c r="NQ965"/>
      <c r="NR965"/>
      <c r="NS965"/>
      <c r="NT965"/>
      <c r="NU965"/>
      <c r="NV965"/>
      <c r="NW965"/>
      <c r="NX965"/>
      <c r="NY965"/>
      <c r="NZ965"/>
      <c r="OA965"/>
      <c r="OB965"/>
      <c r="OC965"/>
      <c r="OD965"/>
      <c r="OE965"/>
      <c r="OF965"/>
      <c r="OG965"/>
      <c r="OH965"/>
      <c r="OI965"/>
      <c r="OJ965"/>
      <c r="OK965"/>
      <c r="OL965"/>
      <c r="OM965"/>
    </row>
    <row r="966" spans="1:404" s="37" customFormat="1" x14ac:dyDescent="0.3">
      <c r="A966" s="13" t="s">
        <v>1003</v>
      </c>
      <c r="B966" s="13" t="s">
        <v>1326</v>
      </c>
      <c r="C966" s="13" t="s">
        <v>1337</v>
      </c>
      <c r="D966" s="13" t="s">
        <v>218</v>
      </c>
      <c r="E966" s="24" t="s">
        <v>104</v>
      </c>
      <c r="F966" s="16">
        <v>150</v>
      </c>
      <c r="G966" s="5">
        <v>25</v>
      </c>
      <c r="H966" s="16">
        <v>0</v>
      </c>
      <c r="I966" s="16">
        <v>0</v>
      </c>
      <c r="J966" s="16">
        <v>15</v>
      </c>
      <c r="K966" s="16">
        <v>10</v>
      </c>
      <c r="L966" s="16">
        <v>0</v>
      </c>
      <c r="M966" s="16">
        <v>0</v>
      </c>
      <c r="N966" s="16">
        <v>0</v>
      </c>
      <c r="O966" s="16">
        <v>0</v>
      </c>
      <c r="P966" s="16">
        <v>0</v>
      </c>
      <c r="Q966" s="16">
        <v>0</v>
      </c>
      <c r="R966" s="16">
        <v>100</v>
      </c>
      <c r="S966" s="16">
        <v>50</v>
      </c>
      <c r="T966" s="16">
        <v>0</v>
      </c>
      <c r="U966" s="16">
        <v>0</v>
      </c>
      <c r="V966" s="16">
        <v>0</v>
      </c>
      <c r="W966" s="16">
        <v>0</v>
      </c>
      <c r="X966" s="16">
        <v>0</v>
      </c>
      <c r="Y966" s="16">
        <v>0</v>
      </c>
      <c r="Z966" s="14">
        <v>0</v>
      </c>
      <c r="AA966" s="14" t="s">
        <v>96</v>
      </c>
      <c r="AB966" s="14" t="s">
        <v>97</v>
      </c>
      <c r="AC966" s="15"/>
      <c r="AD966" s="15"/>
      <c r="AE966" s="19" t="s">
        <v>96</v>
      </c>
      <c r="AF966" s="15"/>
      <c r="AG966" s="15"/>
      <c r="AH966" s="15"/>
      <c r="AI966" s="15"/>
      <c r="AJ966" s="24">
        <v>150</v>
      </c>
      <c r="AK966" s="17">
        <v>0.6</v>
      </c>
      <c r="AL966" s="17">
        <v>0</v>
      </c>
      <c r="AM966" s="17">
        <v>0.4</v>
      </c>
      <c r="AN966" s="17">
        <v>0</v>
      </c>
      <c r="AO966" s="17">
        <v>0</v>
      </c>
      <c r="AP966" s="17">
        <v>0</v>
      </c>
      <c r="AQ966" s="17">
        <v>0</v>
      </c>
      <c r="AR966" s="17">
        <v>0</v>
      </c>
      <c r="AS966" s="17">
        <v>0</v>
      </c>
      <c r="AT966" s="17">
        <v>0</v>
      </c>
      <c r="AU966" s="16">
        <v>0</v>
      </c>
      <c r="AV966" s="16">
        <v>0</v>
      </c>
      <c r="AW966" s="16">
        <v>65</v>
      </c>
      <c r="AX966" s="16">
        <v>35</v>
      </c>
      <c r="AY966" s="16">
        <v>0</v>
      </c>
      <c r="AZ966" s="16">
        <v>0</v>
      </c>
      <c r="BA966" s="16">
        <v>0</v>
      </c>
      <c r="BB966" s="16">
        <v>30</v>
      </c>
      <c r="BC966" s="16">
        <v>50</v>
      </c>
      <c r="BD966" s="16">
        <v>20</v>
      </c>
      <c r="BE966" s="16">
        <v>100</v>
      </c>
      <c r="BF966" s="16">
        <v>100</v>
      </c>
      <c r="BG966" s="16">
        <v>100</v>
      </c>
      <c r="BH966" s="16">
        <v>100</v>
      </c>
      <c r="BI966" s="16">
        <v>20</v>
      </c>
      <c r="BJ966" s="16">
        <v>0</v>
      </c>
      <c r="BK966" s="24">
        <v>50</v>
      </c>
      <c r="BL966" s="16">
        <v>50</v>
      </c>
      <c r="BM966" s="16">
        <v>90</v>
      </c>
      <c r="BN966" s="16">
        <v>2</v>
      </c>
      <c r="BO966" s="16" t="s">
        <v>96</v>
      </c>
      <c r="BP966" s="16" t="s">
        <v>96</v>
      </c>
      <c r="BQ966" s="16">
        <v>1</v>
      </c>
      <c r="BR966" s="14" t="s">
        <v>96</v>
      </c>
      <c r="BS966" s="14" t="s">
        <v>97</v>
      </c>
      <c r="BT966" s="14" t="s">
        <v>97</v>
      </c>
      <c r="BU966" s="14" t="s">
        <v>96</v>
      </c>
      <c r="BV966" s="14" t="s">
        <v>96</v>
      </c>
      <c r="BW966" s="16">
        <v>5</v>
      </c>
      <c r="BX966" s="16">
        <v>5</v>
      </c>
      <c r="BY966" s="16">
        <v>5</v>
      </c>
      <c r="BZ966" s="16">
        <v>5</v>
      </c>
      <c r="CA966" s="16">
        <v>10</v>
      </c>
      <c r="CB966" s="14" t="s">
        <v>96</v>
      </c>
      <c r="CC966" s="14" t="s">
        <v>96</v>
      </c>
      <c r="CD966" s="14" t="s">
        <v>96</v>
      </c>
      <c r="CE966" s="14" t="s">
        <v>96</v>
      </c>
      <c r="CF966" s="14" t="s">
        <v>96</v>
      </c>
      <c r="CG966" s="14" t="s">
        <v>96</v>
      </c>
      <c r="CH966" s="14" t="s">
        <v>96</v>
      </c>
      <c r="CI966" s="15" t="s">
        <v>96</v>
      </c>
      <c r="CJ966" s="16">
        <v>5</v>
      </c>
      <c r="CK966" s="16">
        <v>5</v>
      </c>
      <c r="CL966" s="16">
        <v>5</v>
      </c>
      <c r="CM966" s="16">
        <v>0</v>
      </c>
      <c r="CN966" s="16">
        <v>5</v>
      </c>
      <c r="CO966" s="16">
        <v>0</v>
      </c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  <c r="IY966"/>
      <c r="IZ966"/>
      <c r="JA966"/>
      <c r="JB966"/>
      <c r="JC966"/>
      <c r="JD966"/>
      <c r="JE966"/>
      <c r="JF966"/>
      <c r="JG966"/>
      <c r="JH966"/>
      <c r="JI966"/>
      <c r="JJ966"/>
      <c r="JK966"/>
      <c r="JL966"/>
      <c r="JM966"/>
      <c r="JN966"/>
      <c r="JO966"/>
      <c r="JP966"/>
      <c r="JQ966"/>
      <c r="JR966"/>
      <c r="JS966"/>
      <c r="JT966"/>
      <c r="JU966"/>
      <c r="JV966"/>
      <c r="JW966"/>
      <c r="JX966"/>
      <c r="JY966"/>
      <c r="JZ966"/>
      <c r="KA966"/>
      <c r="KB966"/>
      <c r="KC966"/>
      <c r="KD966"/>
      <c r="KE966"/>
      <c r="KF966"/>
      <c r="KG966"/>
      <c r="KH966"/>
      <c r="KI966"/>
      <c r="KJ966"/>
      <c r="KK966"/>
      <c r="KL966"/>
      <c r="KM966"/>
      <c r="KN966"/>
      <c r="KO966"/>
      <c r="KP966"/>
      <c r="KQ966"/>
      <c r="KR966"/>
      <c r="KS966"/>
      <c r="KT966"/>
      <c r="KU966"/>
      <c r="KV966"/>
      <c r="KW966"/>
      <c r="KX966"/>
      <c r="KY966"/>
      <c r="KZ966"/>
      <c r="LA966"/>
      <c r="LB966"/>
      <c r="LC966"/>
      <c r="LD966"/>
      <c r="LE966"/>
      <c r="LF966"/>
      <c r="LG966"/>
      <c r="LH966"/>
      <c r="LI966"/>
      <c r="LJ966"/>
      <c r="LK966"/>
      <c r="LL966"/>
      <c r="LM966"/>
      <c r="LN966"/>
      <c r="LO966"/>
      <c r="LP966"/>
      <c r="LQ966"/>
      <c r="LR966"/>
      <c r="LS966"/>
      <c r="LT966"/>
      <c r="LU966"/>
      <c r="LV966"/>
      <c r="LW966"/>
      <c r="LX966"/>
      <c r="LY966"/>
      <c r="LZ966"/>
      <c r="MA966"/>
      <c r="MB966"/>
      <c r="MC966"/>
      <c r="MD966"/>
      <c r="ME966"/>
      <c r="MF966"/>
      <c r="MG966"/>
      <c r="MH966"/>
      <c r="MI966"/>
      <c r="MJ966"/>
      <c r="MK966"/>
      <c r="ML966"/>
      <c r="MM966"/>
      <c r="MN966"/>
      <c r="MO966"/>
      <c r="MP966"/>
      <c r="MQ966"/>
      <c r="MR966"/>
      <c r="MS966"/>
      <c r="MT966"/>
      <c r="MU966"/>
      <c r="MV966"/>
      <c r="MW966"/>
      <c r="MX966"/>
      <c r="MY966"/>
      <c r="MZ966"/>
      <c r="NA966"/>
      <c r="NB966"/>
      <c r="NC966"/>
      <c r="ND966"/>
      <c r="NE966"/>
      <c r="NF966"/>
      <c r="NG966"/>
      <c r="NH966"/>
      <c r="NI966"/>
      <c r="NJ966"/>
      <c r="NK966"/>
      <c r="NL966"/>
      <c r="NM966"/>
      <c r="NN966"/>
      <c r="NO966"/>
      <c r="NP966"/>
      <c r="NQ966"/>
      <c r="NR966"/>
      <c r="NS966"/>
      <c r="NT966"/>
      <c r="NU966"/>
      <c r="NV966"/>
      <c r="NW966"/>
      <c r="NX966"/>
      <c r="NY966"/>
      <c r="NZ966"/>
      <c r="OA966"/>
      <c r="OB966"/>
      <c r="OC966"/>
      <c r="OD966"/>
      <c r="OE966"/>
      <c r="OF966"/>
      <c r="OG966"/>
      <c r="OH966"/>
      <c r="OI966"/>
      <c r="OJ966"/>
      <c r="OK966"/>
      <c r="OL966"/>
      <c r="OM966"/>
    </row>
    <row r="967" spans="1:404" s="37" customFormat="1" x14ac:dyDescent="0.3">
      <c r="A967" s="13" t="s">
        <v>1003</v>
      </c>
      <c r="B967" s="13" t="s">
        <v>1326</v>
      </c>
      <c r="C967" s="13" t="s">
        <v>1338</v>
      </c>
      <c r="D967" s="13" t="s">
        <v>1339</v>
      </c>
      <c r="E967" s="14" t="s">
        <v>104</v>
      </c>
      <c r="F967" s="16">
        <v>50</v>
      </c>
      <c r="G967" s="5">
        <v>8</v>
      </c>
      <c r="H967" s="16">
        <v>1</v>
      </c>
      <c r="I967" s="16">
        <v>8</v>
      </c>
      <c r="J967" s="16">
        <v>0</v>
      </c>
      <c r="K967" s="16">
        <v>0</v>
      </c>
      <c r="L967" s="16">
        <v>0</v>
      </c>
      <c r="M967" s="16">
        <v>0</v>
      </c>
      <c r="N967" s="16">
        <v>0</v>
      </c>
      <c r="O967" s="16">
        <v>0</v>
      </c>
      <c r="P967" s="16">
        <v>0</v>
      </c>
      <c r="Q967" s="16">
        <v>50</v>
      </c>
      <c r="R967" s="16">
        <v>0</v>
      </c>
      <c r="S967" s="16">
        <v>0</v>
      </c>
      <c r="T967" s="16">
        <v>0</v>
      </c>
      <c r="U967" s="16">
        <v>0</v>
      </c>
      <c r="V967" s="16">
        <v>0</v>
      </c>
      <c r="W967" s="16">
        <v>0</v>
      </c>
      <c r="X967" s="16">
        <v>0</v>
      </c>
      <c r="Y967" s="16">
        <v>0</v>
      </c>
      <c r="Z967" s="16">
        <v>0</v>
      </c>
      <c r="AA967" s="14" t="s">
        <v>96</v>
      </c>
      <c r="AB967" s="14" t="s">
        <v>97</v>
      </c>
      <c r="AC967" s="14" t="s">
        <v>96</v>
      </c>
      <c r="AD967" s="15"/>
      <c r="AE967" s="19" t="s">
        <v>96</v>
      </c>
      <c r="AF967" s="15"/>
      <c r="AG967" s="15"/>
      <c r="AH967" s="15"/>
      <c r="AI967" s="15"/>
      <c r="AJ967" s="16">
        <v>3000</v>
      </c>
      <c r="AK967" s="17">
        <v>0</v>
      </c>
      <c r="AL967" s="17">
        <v>0</v>
      </c>
      <c r="AM967" s="17">
        <v>1</v>
      </c>
      <c r="AN967" s="17">
        <v>0</v>
      </c>
      <c r="AO967" s="17">
        <v>0</v>
      </c>
      <c r="AP967" s="17">
        <v>0</v>
      </c>
      <c r="AQ967" s="17">
        <v>0</v>
      </c>
      <c r="AR967" s="17">
        <v>0</v>
      </c>
      <c r="AS967" s="17">
        <v>0</v>
      </c>
      <c r="AT967" s="17">
        <v>0</v>
      </c>
      <c r="AU967" s="16">
        <v>100</v>
      </c>
      <c r="AV967" s="16">
        <v>100</v>
      </c>
      <c r="AW967" s="16">
        <v>0</v>
      </c>
      <c r="AX967" s="16">
        <v>0</v>
      </c>
      <c r="AY967" s="16">
        <v>0</v>
      </c>
      <c r="AZ967" s="16">
        <v>0</v>
      </c>
      <c r="BA967" s="16">
        <v>0</v>
      </c>
      <c r="BB967" s="16">
        <v>100</v>
      </c>
      <c r="BC967" s="16">
        <v>0</v>
      </c>
      <c r="BD967" s="16">
        <v>0</v>
      </c>
      <c r="BE967" s="16">
        <v>100</v>
      </c>
      <c r="BF967" s="16">
        <v>100</v>
      </c>
      <c r="BG967" s="16">
        <v>100</v>
      </c>
      <c r="BH967" s="16">
        <v>0</v>
      </c>
      <c r="BI967" s="16">
        <v>0</v>
      </c>
      <c r="BJ967" s="16">
        <v>0</v>
      </c>
      <c r="BK967" s="16">
        <v>0</v>
      </c>
      <c r="BL967" s="16">
        <v>100</v>
      </c>
      <c r="BM967" s="16">
        <v>80</v>
      </c>
      <c r="BN967" s="16">
        <v>2</v>
      </c>
      <c r="BO967" s="16" t="s">
        <v>97</v>
      </c>
      <c r="BP967" s="16" t="s">
        <v>96</v>
      </c>
      <c r="BQ967" s="16">
        <v>2</v>
      </c>
      <c r="BR967" s="14" t="s">
        <v>96</v>
      </c>
      <c r="BS967" s="14" t="s">
        <v>96</v>
      </c>
      <c r="BT967" s="14" t="s">
        <v>97</v>
      </c>
      <c r="BU967" s="14" t="s">
        <v>97</v>
      </c>
      <c r="BV967" s="14" t="s">
        <v>97</v>
      </c>
      <c r="BW967" s="16">
        <v>3</v>
      </c>
      <c r="BX967" s="16">
        <v>3</v>
      </c>
      <c r="BY967" s="16">
        <v>3</v>
      </c>
      <c r="BZ967" s="16">
        <v>3</v>
      </c>
      <c r="CA967" s="16">
        <v>20</v>
      </c>
      <c r="CB967" s="14" t="s">
        <v>96</v>
      </c>
      <c r="CC967" s="14" t="s">
        <v>96</v>
      </c>
      <c r="CD967" s="14" t="s">
        <v>96</v>
      </c>
      <c r="CE967" s="14" t="s">
        <v>96</v>
      </c>
      <c r="CF967" s="14" t="s">
        <v>96</v>
      </c>
      <c r="CG967" s="14" t="s">
        <v>97</v>
      </c>
      <c r="CH967" s="14" t="s">
        <v>97</v>
      </c>
      <c r="CI967" s="14" t="s">
        <v>97</v>
      </c>
      <c r="CJ967" s="16">
        <v>3</v>
      </c>
      <c r="CK967" s="16">
        <v>3</v>
      </c>
      <c r="CL967" s="16">
        <v>3</v>
      </c>
      <c r="CM967" s="16">
        <v>3</v>
      </c>
      <c r="CN967" s="16">
        <v>0</v>
      </c>
      <c r="CO967" s="16">
        <v>3</v>
      </c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  <c r="IW967"/>
      <c r="IX967"/>
      <c r="IY967"/>
      <c r="IZ967"/>
      <c r="JA967"/>
      <c r="JB967"/>
      <c r="JC967"/>
      <c r="JD967"/>
      <c r="JE967"/>
      <c r="JF967"/>
      <c r="JG967"/>
      <c r="JH967"/>
      <c r="JI967"/>
      <c r="JJ967"/>
      <c r="JK967"/>
      <c r="JL967"/>
      <c r="JM967"/>
      <c r="JN967"/>
      <c r="JO967"/>
      <c r="JP967"/>
      <c r="JQ967"/>
      <c r="JR967"/>
      <c r="JS967"/>
      <c r="JT967"/>
      <c r="JU967"/>
      <c r="JV967"/>
      <c r="JW967"/>
      <c r="JX967"/>
      <c r="JY967"/>
      <c r="JZ967"/>
      <c r="KA967"/>
      <c r="KB967"/>
      <c r="KC967"/>
      <c r="KD967"/>
      <c r="KE967"/>
      <c r="KF967"/>
      <c r="KG967"/>
      <c r="KH967"/>
      <c r="KI967"/>
      <c r="KJ967"/>
      <c r="KK967"/>
      <c r="KL967"/>
      <c r="KM967"/>
      <c r="KN967"/>
      <c r="KO967"/>
      <c r="KP967"/>
      <c r="KQ967"/>
      <c r="KR967"/>
      <c r="KS967"/>
      <c r="KT967"/>
      <c r="KU967"/>
      <c r="KV967"/>
      <c r="KW967"/>
      <c r="KX967"/>
      <c r="KY967"/>
      <c r="KZ967"/>
      <c r="LA967"/>
      <c r="LB967"/>
      <c r="LC967"/>
      <c r="LD967"/>
      <c r="LE967"/>
      <c r="LF967"/>
      <c r="LG967"/>
      <c r="LH967"/>
      <c r="LI967"/>
      <c r="LJ967"/>
      <c r="LK967"/>
      <c r="LL967"/>
      <c r="LM967"/>
      <c r="LN967"/>
      <c r="LO967"/>
      <c r="LP967"/>
      <c r="LQ967"/>
      <c r="LR967"/>
      <c r="LS967"/>
      <c r="LT967"/>
      <c r="LU967"/>
      <c r="LV967"/>
      <c r="LW967"/>
      <c r="LX967"/>
      <c r="LY967"/>
      <c r="LZ967"/>
      <c r="MA967"/>
      <c r="MB967"/>
      <c r="MC967"/>
      <c r="MD967"/>
      <c r="ME967"/>
      <c r="MF967"/>
      <c r="MG967"/>
      <c r="MH967"/>
      <c r="MI967"/>
      <c r="MJ967"/>
      <c r="MK967"/>
      <c r="ML967"/>
      <c r="MM967"/>
      <c r="MN967"/>
      <c r="MO967"/>
      <c r="MP967"/>
      <c r="MQ967"/>
      <c r="MR967"/>
      <c r="MS967"/>
      <c r="MT967"/>
      <c r="MU967"/>
      <c r="MV967"/>
      <c r="MW967"/>
      <c r="MX967"/>
      <c r="MY967"/>
      <c r="MZ967"/>
      <c r="NA967"/>
      <c r="NB967"/>
      <c r="NC967"/>
      <c r="ND967"/>
      <c r="NE967"/>
      <c r="NF967"/>
      <c r="NG967"/>
      <c r="NH967"/>
      <c r="NI967"/>
      <c r="NJ967"/>
      <c r="NK967"/>
      <c r="NL967"/>
      <c r="NM967"/>
      <c r="NN967"/>
      <c r="NO967"/>
      <c r="NP967"/>
      <c r="NQ967"/>
      <c r="NR967"/>
      <c r="NS967"/>
      <c r="NT967"/>
      <c r="NU967"/>
      <c r="NV967"/>
      <c r="NW967"/>
      <c r="NX967"/>
      <c r="NY967"/>
      <c r="NZ967"/>
      <c r="OA967"/>
      <c r="OB967"/>
      <c r="OC967"/>
      <c r="OD967"/>
      <c r="OE967"/>
      <c r="OF967"/>
      <c r="OG967"/>
      <c r="OH967"/>
      <c r="OI967"/>
      <c r="OJ967"/>
      <c r="OK967"/>
      <c r="OL967"/>
      <c r="OM967"/>
      <c r="ON967"/>
    </row>
    <row r="968" spans="1:404" s="37" customFormat="1" x14ac:dyDescent="0.3">
      <c r="A968" s="13" t="s">
        <v>1003</v>
      </c>
      <c r="B968" s="13" t="s">
        <v>1326</v>
      </c>
      <c r="C968" s="13" t="s">
        <v>1338</v>
      </c>
      <c r="D968" s="13" t="s">
        <v>1340</v>
      </c>
      <c r="E968" s="14" t="s">
        <v>95</v>
      </c>
      <c r="F968" s="24">
        <v>560</v>
      </c>
      <c r="G968" s="5">
        <v>132</v>
      </c>
      <c r="H968" s="16">
        <v>8</v>
      </c>
      <c r="I968" s="16">
        <v>42</v>
      </c>
      <c r="J968" s="16">
        <v>30</v>
      </c>
      <c r="K968" s="16">
        <v>50</v>
      </c>
      <c r="L968" s="16">
        <v>0</v>
      </c>
      <c r="M968" s="16">
        <v>0</v>
      </c>
      <c r="N968" s="16">
        <v>10</v>
      </c>
      <c r="O968" s="16">
        <v>0</v>
      </c>
      <c r="P968" s="16">
        <v>0</v>
      </c>
      <c r="Q968" s="16">
        <v>160</v>
      </c>
      <c r="R968" s="16">
        <v>200</v>
      </c>
      <c r="S968" s="16">
        <v>150</v>
      </c>
      <c r="T968" s="16">
        <v>0</v>
      </c>
      <c r="U968" s="16">
        <v>0</v>
      </c>
      <c r="V968" s="16">
        <v>50</v>
      </c>
      <c r="W968" s="16">
        <v>0</v>
      </c>
      <c r="X968" s="16">
        <v>0</v>
      </c>
      <c r="Y968" s="16">
        <v>8</v>
      </c>
      <c r="Z968" s="16">
        <v>160</v>
      </c>
      <c r="AA968" s="14" t="s">
        <v>96</v>
      </c>
      <c r="AB968" s="14" t="s">
        <v>97</v>
      </c>
      <c r="AC968" s="15"/>
      <c r="AD968" s="15"/>
      <c r="AE968" s="15"/>
      <c r="AF968" s="15"/>
      <c r="AG968" s="15"/>
      <c r="AH968" s="15"/>
      <c r="AI968" s="14" t="s">
        <v>96</v>
      </c>
      <c r="AJ968" s="16"/>
      <c r="AK968" s="17">
        <v>0.2</v>
      </c>
      <c r="AL968" s="17">
        <v>0.3</v>
      </c>
      <c r="AM968" s="17">
        <v>0.3</v>
      </c>
      <c r="AN968" s="17">
        <v>0</v>
      </c>
      <c r="AO968" s="17">
        <v>0</v>
      </c>
      <c r="AP968" s="17">
        <v>0.1</v>
      </c>
      <c r="AQ968" s="17">
        <v>0.1</v>
      </c>
      <c r="AR968" s="17">
        <v>0</v>
      </c>
      <c r="AS968" s="17">
        <v>0</v>
      </c>
      <c r="AT968" s="17">
        <v>0</v>
      </c>
      <c r="AU968" s="16">
        <v>80</v>
      </c>
      <c r="AV968" s="16">
        <v>80</v>
      </c>
      <c r="AW968" s="16">
        <v>0</v>
      </c>
      <c r="AX968" s="16">
        <v>0</v>
      </c>
      <c r="AY968" s="16">
        <v>20</v>
      </c>
      <c r="AZ968" s="16">
        <v>80</v>
      </c>
      <c r="BA968" s="16">
        <v>80</v>
      </c>
      <c r="BB968" s="16">
        <v>0</v>
      </c>
      <c r="BC968" s="16">
        <v>0</v>
      </c>
      <c r="BD968" s="16">
        <v>20</v>
      </c>
      <c r="BE968" s="16">
        <v>100</v>
      </c>
      <c r="BF968" s="16">
        <v>80</v>
      </c>
      <c r="BG968" s="16">
        <v>80</v>
      </c>
      <c r="BH968" s="16">
        <v>50</v>
      </c>
      <c r="BI968" s="16">
        <v>50</v>
      </c>
      <c r="BJ968" s="16">
        <v>0</v>
      </c>
      <c r="BK968" s="16">
        <v>20</v>
      </c>
      <c r="BL968" s="16">
        <v>80</v>
      </c>
      <c r="BM968" s="16">
        <v>50</v>
      </c>
      <c r="BN968" s="16">
        <v>2</v>
      </c>
      <c r="BO968" s="16" t="s">
        <v>97</v>
      </c>
      <c r="BP968" s="16" t="s">
        <v>96</v>
      </c>
      <c r="BQ968" s="16">
        <v>2</v>
      </c>
      <c r="BR968" s="14" t="s">
        <v>96</v>
      </c>
      <c r="BS968" s="14" t="s">
        <v>97</v>
      </c>
      <c r="BT968" s="14" t="s">
        <v>97</v>
      </c>
      <c r="BU968" s="14" t="s">
        <v>97</v>
      </c>
      <c r="BV968" s="14" t="s">
        <v>96</v>
      </c>
      <c r="BW968" s="16">
        <v>1</v>
      </c>
      <c r="BX968" s="16">
        <v>1</v>
      </c>
      <c r="BY968" s="16">
        <v>1</v>
      </c>
      <c r="BZ968" s="16">
        <v>1</v>
      </c>
      <c r="CA968" s="16">
        <v>20</v>
      </c>
      <c r="CB968" s="14" t="s">
        <v>98</v>
      </c>
      <c r="CC968" s="14" t="s">
        <v>98</v>
      </c>
      <c r="CD968" s="14" t="s">
        <v>98</v>
      </c>
      <c r="CE968" s="14" t="s">
        <v>97</v>
      </c>
      <c r="CF968" s="14" t="s">
        <v>96</v>
      </c>
      <c r="CG968" s="14" t="s">
        <v>97</v>
      </c>
      <c r="CH968" s="14" t="s">
        <v>97</v>
      </c>
      <c r="CI968" s="14" t="s">
        <v>97</v>
      </c>
      <c r="CJ968" s="16">
        <v>1</v>
      </c>
      <c r="CK968" s="16">
        <v>1</v>
      </c>
      <c r="CL968" s="16">
        <v>1</v>
      </c>
      <c r="CM968" s="16">
        <v>1</v>
      </c>
      <c r="CN968" s="16">
        <v>0</v>
      </c>
      <c r="CO968" s="16">
        <v>1</v>
      </c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  <c r="HY968"/>
      <c r="HZ968"/>
      <c r="IA968"/>
      <c r="IB968"/>
      <c r="IC968"/>
      <c r="ID968"/>
      <c r="IE968"/>
      <c r="IF968"/>
      <c r="IG968"/>
      <c r="IH968"/>
      <c r="II968"/>
      <c r="IJ968"/>
      <c r="IK968"/>
      <c r="IL968"/>
      <c r="IM968"/>
      <c r="IN968"/>
      <c r="IO968"/>
      <c r="IP968"/>
      <c r="IQ968"/>
      <c r="IR968"/>
      <c r="IS968"/>
      <c r="IT968"/>
      <c r="IU968"/>
      <c r="IV968"/>
      <c r="IW968"/>
      <c r="IX968"/>
      <c r="IY968"/>
      <c r="IZ968"/>
      <c r="JA968"/>
      <c r="JB968"/>
      <c r="JC968"/>
      <c r="JD968"/>
      <c r="JE968"/>
      <c r="JF968"/>
      <c r="JG968"/>
      <c r="JH968"/>
      <c r="JI968"/>
      <c r="JJ968"/>
      <c r="JK968"/>
      <c r="JL968"/>
      <c r="JM968"/>
      <c r="JN968"/>
      <c r="JO968"/>
      <c r="JP968"/>
      <c r="JQ968"/>
      <c r="JR968"/>
      <c r="JS968"/>
      <c r="JT968"/>
      <c r="JU968"/>
      <c r="JV968"/>
      <c r="JW968"/>
      <c r="JX968"/>
      <c r="JY968"/>
      <c r="JZ968"/>
      <c r="KA968"/>
      <c r="KB968"/>
      <c r="KC968"/>
      <c r="KD968"/>
      <c r="KE968"/>
      <c r="KF968"/>
      <c r="KG968"/>
      <c r="KH968"/>
      <c r="KI968"/>
      <c r="KJ968"/>
      <c r="KK968"/>
      <c r="KL968"/>
      <c r="KM968"/>
      <c r="KN968"/>
      <c r="KO968"/>
      <c r="KP968"/>
      <c r="KQ968"/>
      <c r="KR968"/>
      <c r="KS968"/>
      <c r="KT968"/>
      <c r="KU968"/>
      <c r="KV968"/>
      <c r="KW968"/>
      <c r="KX968"/>
      <c r="KY968"/>
      <c r="KZ968"/>
      <c r="LA968"/>
      <c r="LB968"/>
      <c r="LC968"/>
      <c r="LD968"/>
      <c r="LE968"/>
      <c r="LF968"/>
      <c r="LG968"/>
      <c r="LH968"/>
      <c r="LI968"/>
      <c r="LJ968"/>
      <c r="LK968"/>
      <c r="LL968"/>
      <c r="LM968"/>
      <c r="LN968"/>
      <c r="LO968"/>
      <c r="LP968"/>
      <c r="LQ968"/>
      <c r="LR968"/>
      <c r="LS968"/>
      <c r="LT968"/>
      <c r="LU968"/>
      <c r="LV968"/>
      <c r="LW968"/>
      <c r="LX968"/>
      <c r="LY968"/>
      <c r="LZ968"/>
      <c r="MA968"/>
      <c r="MB968"/>
      <c r="MC968"/>
      <c r="MD968"/>
      <c r="ME968"/>
      <c r="MF968"/>
      <c r="MG968"/>
      <c r="MH968"/>
      <c r="MI968"/>
      <c r="MJ968"/>
      <c r="MK968"/>
      <c r="ML968"/>
      <c r="MM968"/>
      <c r="MN968"/>
      <c r="MO968"/>
      <c r="MP968"/>
      <c r="MQ968"/>
      <c r="MR968"/>
      <c r="MS968"/>
      <c r="MT968"/>
      <c r="MU968"/>
      <c r="MV968"/>
      <c r="MW968"/>
      <c r="MX968"/>
      <c r="MY968"/>
      <c r="MZ968"/>
      <c r="NA968"/>
      <c r="NB968"/>
      <c r="NC968"/>
      <c r="ND968"/>
      <c r="NE968"/>
      <c r="NF968"/>
      <c r="NG968"/>
      <c r="NH968"/>
      <c r="NI968"/>
      <c r="NJ968"/>
      <c r="NK968"/>
      <c r="NL968"/>
      <c r="NM968"/>
      <c r="NN968"/>
      <c r="NO968"/>
      <c r="NP968"/>
      <c r="NQ968"/>
      <c r="NR968"/>
      <c r="NS968"/>
      <c r="NT968"/>
      <c r="NU968"/>
      <c r="NV968"/>
      <c r="NW968"/>
      <c r="NX968"/>
      <c r="NY968"/>
      <c r="NZ968"/>
      <c r="OA968"/>
      <c r="OB968"/>
      <c r="OC968"/>
      <c r="OD968"/>
      <c r="OE968"/>
      <c r="OF968"/>
      <c r="OG968"/>
      <c r="OH968"/>
      <c r="OI968"/>
      <c r="OJ968"/>
      <c r="OK968"/>
      <c r="OL968"/>
      <c r="OM968"/>
      <c r="ON968"/>
    </row>
    <row r="969" spans="1:404" s="37" customFormat="1" x14ac:dyDescent="0.3">
      <c r="A969" s="13" t="s">
        <v>1003</v>
      </c>
      <c r="B969" s="13" t="s">
        <v>1326</v>
      </c>
      <c r="C969" s="13" t="s">
        <v>1338</v>
      </c>
      <c r="D969" s="13" t="s">
        <v>1341</v>
      </c>
      <c r="E969" s="14" t="s">
        <v>102</v>
      </c>
      <c r="F969" s="24">
        <v>300</v>
      </c>
      <c r="G969" s="5">
        <v>24</v>
      </c>
      <c r="H969" s="16">
        <v>4</v>
      </c>
      <c r="I969" s="16">
        <v>24</v>
      </c>
      <c r="J969" s="16">
        <v>0</v>
      </c>
      <c r="K969" s="16">
        <v>0</v>
      </c>
      <c r="L969" s="16">
        <v>0</v>
      </c>
      <c r="M969" s="16">
        <v>0</v>
      </c>
      <c r="N969" s="16">
        <v>0</v>
      </c>
      <c r="O969" s="16">
        <v>0</v>
      </c>
      <c r="P969" s="16">
        <v>0</v>
      </c>
      <c r="Q969" s="16">
        <v>300</v>
      </c>
      <c r="R969" s="16">
        <v>0</v>
      </c>
      <c r="S969" s="16">
        <v>0</v>
      </c>
      <c r="T969" s="16">
        <v>0</v>
      </c>
      <c r="U969" s="16">
        <v>0</v>
      </c>
      <c r="V969" s="16">
        <v>0</v>
      </c>
      <c r="W969" s="16">
        <v>0</v>
      </c>
      <c r="X969" s="16">
        <v>0</v>
      </c>
      <c r="Y969" s="16">
        <v>4</v>
      </c>
      <c r="Z969" s="16">
        <v>300</v>
      </c>
      <c r="AA969" s="14" t="s">
        <v>96</v>
      </c>
      <c r="AB969" s="14" t="s">
        <v>97</v>
      </c>
      <c r="AC969" s="15"/>
      <c r="AD969" s="15"/>
      <c r="AE969" s="15"/>
      <c r="AF969" s="15"/>
      <c r="AG969" s="15"/>
      <c r="AH969" s="15"/>
      <c r="AI969" s="14" t="s">
        <v>96</v>
      </c>
      <c r="AJ969" s="16"/>
      <c r="AK969" s="17">
        <v>0</v>
      </c>
      <c r="AL969" s="17">
        <v>1</v>
      </c>
      <c r="AM969" s="17">
        <v>0</v>
      </c>
      <c r="AN969" s="17">
        <v>0</v>
      </c>
      <c r="AO969" s="17">
        <v>0</v>
      </c>
      <c r="AP969" s="17">
        <v>0</v>
      </c>
      <c r="AQ969" s="17">
        <v>0</v>
      </c>
      <c r="AR969" s="17">
        <v>0</v>
      </c>
      <c r="AS969" s="17">
        <v>0</v>
      </c>
      <c r="AT969" s="17">
        <v>0</v>
      </c>
      <c r="AU969" s="16">
        <v>100</v>
      </c>
      <c r="AV969" s="16">
        <v>100</v>
      </c>
      <c r="AW969" s="16">
        <v>0</v>
      </c>
      <c r="AX969" s="16">
        <v>0</v>
      </c>
      <c r="AY969" s="16">
        <v>0</v>
      </c>
      <c r="AZ969" s="16">
        <v>100</v>
      </c>
      <c r="BA969" s="16">
        <v>100</v>
      </c>
      <c r="BB969" s="16">
        <v>0</v>
      </c>
      <c r="BC969" s="16">
        <v>0</v>
      </c>
      <c r="BD969" s="16">
        <v>0</v>
      </c>
      <c r="BE969" s="16">
        <v>100</v>
      </c>
      <c r="BF969" s="16">
        <v>100</v>
      </c>
      <c r="BG969" s="16">
        <v>100</v>
      </c>
      <c r="BH969" s="16">
        <v>0</v>
      </c>
      <c r="BI969" s="16">
        <v>0</v>
      </c>
      <c r="BJ969" s="16">
        <v>0</v>
      </c>
      <c r="BK969" s="16">
        <v>0</v>
      </c>
      <c r="BL969" s="16">
        <v>100</v>
      </c>
      <c r="BM969" s="16">
        <v>80</v>
      </c>
      <c r="BN969" s="16">
        <v>2</v>
      </c>
      <c r="BO969" s="16" t="s">
        <v>97</v>
      </c>
      <c r="BP969" s="16" t="s">
        <v>96</v>
      </c>
      <c r="BQ969" s="16">
        <v>2</v>
      </c>
      <c r="BR969" s="14" t="s">
        <v>97</v>
      </c>
      <c r="BS969" s="14" t="s">
        <v>97</v>
      </c>
      <c r="BT969" s="14" t="s">
        <v>97</v>
      </c>
      <c r="BU969" s="14" t="s">
        <v>97</v>
      </c>
      <c r="BV969" s="14" t="s">
        <v>97</v>
      </c>
      <c r="BW969" s="16">
        <v>1</v>
      </c>
      <c r="BX969" s="16">
        <v>1</v>
      </c>
      <c r="BY969" s="16">
        <v>1</v>
      </c>
      <c r="BZ969" s="16">
        <v>1</v>
      </c>
      <c r="CA969" s="16">
        <v>20</v>
      </c>
      <c r="CB969" s="14" t="s">
        <v>98</v>
      </c>
      <c r="CC969" s="14" t="s">
        <v>98</v>
      </c>
      <c r="CD969" s="14" t="s">
        <v>98</v>
      </c>
      <c r="CE969" s="14" t="s">
        <v>97</v>
      </c>
      <c r="CF969" s="14" t="s">
        <v>96</v>
      </c>
      <c r="CG969" s="14" t="s">
        <v>97</v>
      </c>
      <c r="CH969" s="14" t="s">
        <v>97</v>
      </c>
      <c r="CI969" s="14" t="s">
        <v>97</v>
      </c>
      <c r="CJ969" s="16">
        <v>1</v>
      </c>
      <c r="CK969" s="16">
        <v>1</v>
      </c>
      <c r="CL969" s="16">
        <v>1</v>
      </c>
      <c r="CM969" s="16">
        <v>1</v>
      </c>
      <c r="CN969" s="16">
        <v>1</v>
      </c>
      <c r="CO969" s="16">
        <v>1</v>
      </c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  <c r="IN969"/>
      <c r="IO969"/>
      <c r="IP969"/>
      <c r="IQ969"/>
      <c r="IR969"/>
      <c r="IS969"/>
      <c r="IT969"/>
      <c r="IU969"/>
      <c r="IV969"/>
      <c r="IW969"/>
      <c r="IX969"/>
      <c r="IY969"/>
      <c r="IZ969"/>
      <c r="JA969"/>
      <c r="JB969"/>
      <c r="JC969"/>
      <c r="JD969"/>
      <c r="JE969"/>
      <c r="JF969"/>
      <c r="JG969"/>
      <c r="JH969"/>
      <c r="JI969"/>
      <c r="JJ969"/>
      <c r="JK969"/>
      <c r="JL969"/>
      <c r="JM969"/>
      <c r="JN969"/>
      <c r="JO969"/>
      <c r="JP969"/>
      <c r="JQ969"/>
      <c r="JR969"/>
      <c r="JS969"/>
      <c r="JT969"/>
      <c r="JU969"/>
      <c r="JV969"/>
      <c r="JW969"/>
      <c r="JX969"/>
      <c r="JY969"/>
      <c r="JZ969"/>
      <c r="KA969"/>
      <c r="KB969"/>
      <c r="KC969"/>
      <c r="KD969"/>
      <c r="KE969"/>
      <c r="KF969"/>
      <c r="KG969"/>
      <c r="KH969"/>
      <c r="KI969"/>
      <c r="KJ969"/>
      <c r="KK969"/>
      <c r="KL969"/>
      <c r="KM969"/>
      <c r="KN969"/>
      <c r="KO969"/>
      <c r="KP969"/>
      <c r="KQ969"/>
      <c r="KR969"/>
      <c r="KS969"/>
      <c r="KT969"/>
      <c r="KU969"/>
      <c r="KV969"/>
      <c r="KW969"/>
      <c r="KX969"/>
      <c r="KY969"/>
      <c r="KZ969"/>
      <c r="LA969"/>
      <c r="LB969"/>
      <c r="LC969"/>
      <c r="LD969"/>
      <c r="LE969"/>
      <c r="LF969"/>
      <c r="LG969"/>
      <c r="LH969"/>
      <c r="LI969"/>
      <c r="LJ969"/>
      <c r="LK969"/>
      <c r="LL969"/>
      <c r="LM969"/>
      <c r="LN969"/>
      <c r="LO969"/>
      <c r="LP969"/>
      <c r="LQ969"/>
      <c r="LR969"/>
      <c r="LS969"/>
      <c r="LT969"/>
      <c r="LU969"/>
      <c r="LV969"/>
      <c r="LW969"/>
      <c r="LX969"/>
      <c r="LY969"/>
      <c r="LZ969"/>
      <c r="MA969"/>
      <c r="MB969"/>
      <c r="MC969"/>
      <c r="MD969"/>
      <c r="ME969"/>
      <c r="MF969"/>
      <c r="MG969"/>
      <c r="MH969"/>
      <c r="MI969"/>
      <c r="MJ969"/>
      <c r="MK969"/>
      <c r="ML969"/>
      <c r="MM969"/>
      <c r="MN969"/>
      <c r="MO969"/>
      <c r="MP969"/>
      <c r="MQ969"/>
      <c r="MR969"/>
      <c r="MS969"/>
      <c r="MT969"/>
      <c r="MU969"/>
      <c r="MV969"/>
      <c r="MW969"/>
      <c r="MX969"/>
      <c r="MY969"/>
      <c r="MZ969"/>
      <c r="NA969"/>
      <c r="NB969"/>
      <c r="NC969"/>
      <c r="ND969"/>
      <c r="NE969"/>
      <c r="NF969"/>
      <c r="NG969"/>
      <c r="NH969"/>
      <c r="NI969"/>
      <c r="NJ969"/>
      <c r="NK969"/>
      <c r="NL969"/>
      <c r="NM969"/>
      <c r="NN969"/>
      <c r="NO969"/>
      <c r="NP969"/>
      <c r="NQ969"/>
      <c r="NR969"/>
      <c r="NS969"/>
      <c r="NT969"/>
      <c r="NU969"/>
      <c r="NV969"/>
      <c r="NW969"/>
      <c r="NX969"/>
      <c r="NY969"/>
      <c r="NZ969"/>
      <c r="OA969"/>
      <c r="OB969"/>
      <c r="OC969"/>
      <c r="OD969"/>
      <c r="OE969"/>
      <c r="OF969"/>
      <c r="OG969"/>
      <c r="OH969"/>
      <c r="OI969"/>
      <c r="OJ969"/>
      <c r="OK969"/>
      <c r="OL969"/>
      <c r="OM969"/>
      <c r="ON969"/>
    </row>
    <row r="970" spans="1:404" s="37" customFormat="1" x14ac:dyDescent="0.3">
      <c r="A970" s="13" t="s">
        <v>1003</v>
      </c>
      <c r="B970" s="13" t="s">
        <v>1326</v>
      </c>
      <c r="C970" s="13" t="s">
        <v>1342</v>
      </c>
      <c r="D970" s="13" t="s">
        <v>1343</v>
      </c>
      <c r="E970" s="14" t="s">
        <v>95</v>
      </c>
      <c r="F970" s="16">
        <v>192</v>
      </c>
      <c r="G970" s="5">
        <v>9</v>
      </c>
      <c r="H970" s="16">
        <v>0</v>
      </c>
      <c r="I970" s="16">
        <v>0</v>
      </c>
      <c r="J970" s="16">
        <v>6</v>
      </c>
      <c r="K970" s="16">
        <v>3</v>
      </c>
      <c r="L970" s="16">
        <v>0</v>
      </c>
      <c r="M970" s="16">
        <v>0</v>
      </c>
      <c r="N970" s="16">
        <v>0</v>
      </c>
      <c r="O970" s="16">
        <v>0</v>
      </c>
      <c r="P970" s="16">
        <v>0</v>
      </c>
      <c r="Q970" s="16">
        <v>0</v>
      </c>
      <c r="R970" s="16">
        <v>143</v>
      </c>
      <c r="S970" s="16">
        <v>49</v>
      </c>
      <c r="T970" s="16">
        <v>0</v>
      </c>
      <c r="U970" s="16">
        <v>0</v>
      </c>
      <c r="V970" s="16">
        <v>0</v>
      </c>
      <c r="W970" s="16">
        <v>0</v>
      </c>
      <c r="X970" s="16">
        <v>0</v>
      </c>
      <c r="Y970" s="16">
        <v>0</v>
      </c>
      <c r="Z970" s="14">
        <v>0</v>
      </c>
      <c r="AA970" s="14" t="s">
        <v>96</v>
      </c>
      <c r="AB970" s="14" t="s">
        <v>96</v>
      </c>
      <c r="AC970" s="15"/>
      <c r="AD970" s="15"/>
      <c r="AE970" s="15"/>
      <c r="AF970" s="15"/>
      <c r="AG970" s="15"/>
      <c r="AH970" s="15"/>
      <c r="AI970" s="14" t="s">
        <v>96</v>
      </c>
      <c r="AJ970" s="16"/>
      <c r="AK970" s="17">
        <v>0.8</v>
      </c>
      <c r="AL970" s="17">
        <v>0</v>
      </c>
      <c r="AM970" s="17">
        <v>0.2</v>
      </c>
      <c r="AN970" s="17">
        <v>0</v>
      </c>
      <c r="AO970" s="17">
        <v>0</v>
      </c>
      <c r="AP970" s="17">
        <v>0</v>
      </c>
      <c r="AQ970" s="17">
        <v>0</v>
      </c>
      <c r="AR970" s="17">
        <v>0</v>
      </c>
      <c r="AS970" s="17">
        <v>0</v>
      </c>
      <c r="AT970" s="17">
        <v>0</v>
      </c>
      <c r="AU970" s="16">
        <v>100</v>
      </c>
      <c r="AV970" s="16">
        <v>100</v>
      </c>
      <c r="AW970" s="16">
        <v>0</v>
      </c>
      <c r="AX970" s="16">
        <v>0</v>
      </c>
      <c r="AY970" s="16">
        <v>0</v>
      </c>
      <c r="AZ970" s="16">
        <v>100</v>
      </c>
      <c r="BA970" s="16">
        <v>90</v>
      </c>
      <c r="BB970" s="16">
        <v>0</v>
      </c>
      <c r="BC970" s="16">
        <v>0</v>
      </c>
      <c r="BD970" s="16">
        <v>10</v>
      </c>
      <c r="BE970" s="16">
        <v>100</v>
      </c>
      <c r="BF970" s="16">
        <v>100</v>
      </c>
      <c r="BG970" s="16">
        <v>100</v>
      </c>
      <c r="BH970" s="16">
        <v>100</v>
      </c>
      <c r="BI970" s="16">
        <v>90</v>
      </c>
      <c r="BJ970" s="16">
        <v>0</v>
      </c>
      <c r="BK970" s="24">
        <v>90</v>
      </c>
      <c r="BL970" s="16">
        <v>10</v>
      </c>
      <c r="BM970" s="16">
        <v>100</v>
      </c>
      <c r="BN970" s="16">
        <v>2</v>
      </c>
      <c r="BO970" s="16" t="s">
        <v>96</v>
      </c>
      <c r="BP970" s="16" t="s">
        <v>96</v>
      </c>
      <c r="BQ970" s="16">
        <v>1</v>
      </c>
      <c r="BR970" s="14" t="s">
        <v>97</v>
      </c>
      <c r="BS970" s="14" t="s">
        <v>97</v>
      </c>
      <c r="BT970" s="14" t="s">
        <v>96</v>
      </c>
      <c r="BU970" s="14" t="s">
        <v>97</v>
      </c>
      <c r="BV970" s="14" t="s">
        <v>97</v>
      </c>
      <c r="BW970" s="16">
        <v>6</v>
      </c>
      <c r="BX970" s="16">
        <v>3</v>
      </c>
      <c r="BY970" s="16">
        <v>3</v>
      </c>
      <c r="BZ970" s="16">
        <v>6</v>
      </c>
      <c r="CA970" s="16">
        <v>6</v>
      </c>
      <c r="CB970" s="14" t="s">
        <v>96</v>
      </c>
      <c r="CC970" s="14" t="s">
        <v>96</v>
      </c>
      <c r="CD970" s="14" t="s">
        <v>96</v>
      </c>
      <c r="CE970" s="14" t="s">
        <v>96</v>
      </c>
      <c r="CF970" s="14" t="s">
        <v>96</v>
      </c>
      <c r="CG970" s="14" t="s">
        <v>96</v>
      </c>
      <c r="CH970" s="14" t="s">
        <v>97</v>
      </c>
      <c r="CI970" s="15" t="s">
        <v>97</v>
      </c>
      <c r="CJ970" s="16">
        <v>6</v>
      </c>
      <c r="CK970" s="16">
        <v>6</v>
      </c>
      <c r="CL970" s="16">
        <v>6</v>
      </c>
      <c r="CM970" s="16">
        <v>2</v>
      </c>
      <c r="CN970" s="16">
        <v>1</v>
      </c>
      <c r="CO970" s="16">
        <v>5</v>
      </c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  <c r="IW970"/>
      <c r="IX970"/>
      <c r="IY970"/>
      <c r="IZ970"/>
      <c r="JA970"/>
      <c r="JB970"/>
      <c r="JC970"/>
      <c r="JD970"/>
      <c r="JE970"/>
      <c r="JF970"/>
      <c r="JG970"/>
      <c r="JH970"/>
      <c r="JI970"/>
      <c r="JJ970"/>
      <c r="JK970"/>
      <c r="JL970"/>
      <c r="JM970"/>
      <c r="JN970"/>
      <c r="JO970"/>
      <c r="JP970"/>
      <c r="JQ970"/>
      <c r="JR970"/>
      <c r="JS970"/>
      <c r="JT970"/>
      <c r="JU970"/>
      <c r="JV970"/>
      <c r="JW970"/>
      <c r="JX970"/>
      <c r="JY970"/>
      <c r="JZ970"/>
      <c r="KA970"/>
      <c r="KB970"/>
      <c r="KC970"/>
      <c r="KD970"/>
      <c r="KE970"/>
      <c r="KF970"/>
      <c r="KG970"/>
      <c r="KH970"/>
      <c r="KI970"/>
      <c r="KJ970"/>
      <c r="KK970"/>
      <c r="KL970"/>
      <c r="KM970"/>
      <c r="KN970"/>
      <c r="KO970"/>
      <c r="KP970"/>
      <c r="KQ970"/>
      <c r="KR970"/>
      <c r="KS970"/>
      <c r="KT970"/>
      <c r="KU970"/>
      <c r="KV970"/>
      <c r="KW970"/>
      <c r="KX970"/>
      <c r="KY970"/>
      <c r="KZ970"/>
      <c r="LA970"/>
      <c r="LB970"/>
      <c r="LC970"/>
      <c r="LD970"/>
      <c r="LE970"/>
      <c r="LF970"/>
      <c r="LG970"/>
      <c r="LH970"/>
      <c r="LI970"/>
      <c r="LJ970"/>
      <c r="LK970"/>
      <c r="LL970"/>
      <c r="LM970"/>
      <c r="LN970"/>
      <c r="LO970"/>
      <c r="LP970"/>
      <c r="LQ970"/>
      <c r="LR970"/>
      <c r="LS970"/>
      <c r="LT970"/>
      <c r="LU970"/>
      <c r="LV970"/>
      <c r="LW970"/>
      <c r="LX970"/>
      <c r="LY970"/>
      <c r="LZ970"/>
      <c r="MA970"/>
      <c r="MB970"/>
      <c r="MC970"/>
      <c r="MD970"/>
      <c r="ME970"/>
      <c r="MF970"/>
      <c r="MG970"/>
      <c r="MH970"/>
      <c r="MI970"/>
      <c r="MJ970"/>
      <c r="MK970"/>
      <c r="ML970"/>
      <c r="MM970"/>
      <c r="MN970"/>
      <c r="MO970"/>
      <c r="MP970"/>
      <c r="MQ970"/>
      <c r="MR970"/>
      <c r="MS970"/>
      <c r="MT970"/>
      <c r="MU970"/>
      <c r="MV970"/>
      <c r="MW970"/>
      <c r="MX970"/>
      <c r="MY970"/>
      <c r="MZ970"/>
      <c r="NA970"/>
      <c r="NB970"/>
      <c r="NC970"/>
      <c r="ND970"/>
      <c r="NE970"/>
      <c r="NF970"/>
      <c r="NG970"/>
      <c r="NH970"/>
      <c r="NI970"/>
      <c r="NJ970"/>
      <c r="NK970"/>
      <c r="NL970"/>
      <c r="NM970"/>
      <c r="NN970"/>
      <c r="NO970"/>
      <c r="NP970"/>
      <c r="NQ970"/>
      <c r="NR970"/>
      <c r="NS970"/>
      <c r="NT970"/>
      <c r="NU970"/>
      <c r="NV970"/>
      <c r="NW970"/>
      <c r="NX970"/>
      <c r="NY970"/>
      <c r="NZ970"/>
      <c r="OA970"/>
      <c r="OB970"/>
      <c r="OC970"/>
      <c r="OD970"/>
      <c r="OE970"/>
      <c r="OF970"/>
      <c r="OG970"/>
      <c r="OH970"/>
      <c r="OI970"/>
      <c r="OJ970"/>
      <c r="OK970"/>
      <c r="OL970"/>
      <c r="OM970"/>
    </row>
    <row r="971" spans="1:404" s="37" customFormat="1" x14ac:dyDescent="0.3">
      <c r="A971" s="13" t="s">
        <v>1003</v>
      </c>
      <c r="B971" s="13" t="s">
        <v>1326</v>
      </c>
      <c r="C971" s="13" t="s">
        <v>1342</v>
      </c>
      <c r="D971" s="13" t="s">
        <v>1344</v>
      </c>
      <c r="E971" s="14" t="s">
        <v>104</v>
      </c>
      <c r="F971" s="16">
        <v>53</v>
      </c>
      <c r="G971" s="5">
        <v>8</v>
      </c>
      <c r="H971" s="16">
        <v>1</v>
      </c>
      <c r="I971" s="16">
        <v>4</v>
      </c>
      <c r="J971" s="16">
        <v>4</v>
      </c>
      <c r="K971" s="16">
        <v>0</v>
      </c>
      <c r="L971" s="16">
        <v>0</v>
      </c>
      <c r="M971" s="16">
        <v>0</v>
      </c>
      <c r="N971" s="16">
        <v>0</v>
      </c>
      <c r="O971" s="16">
        <v>0</v>
      </c>
      <c r="P971" s="16">
        <v>0</v>
      </c>
      <c r="Q971" s="16">
        <v>24</v>
      </c>
      <c r="R971" s="16">
        <v>29</v>
      </c>
      <c r="S971" s="16">
        <v>0</v>
      </c>
      <c r="T971" s="16">
        <v>0</v>
      </c>
      <c r="U971" s="16">
        <v>0</v>
      </c>
      <c r="V971" s="16">
        <v>0</v>
      </c>
      <c r="W971" s="16">
        <v>0</v>
      </c>
      <c r="X971" s="16">
        <v>0</v>
      </c>
      <c r="Y971" s="16">
        <v>1</v>
      </c>
      <c r="Z971" s="16">
        <v>4</v>
      </c>
      <c r="AA971" s="14" t="s">
        <v>96</v>
      </c>
      <c r="AB971" s="14" t="s">
        <v>97</v>
      </c>
      <c r="AC971" s="15"/>
      <c r="AD971" s="14" t="s">
        <v>96</v>
      </c>
      <c r="AE971" s="19" t="s">
        <v>96</v>
      </c>
      <c r="AF971" s="15"/>
      <c r="AG971" s="15"/>
      <c r="AH971" s="14" t="s">
        <v>96</v>
      </c>
      <c r="AI971" s="15"/>
      <c r="AJ971" s="16">
        <v>550</v>
      </c>
      <c r="AK971" s="17">
        <v>0.5</v>
      </c>
      <c r="AL971" s="17">
        <v>0.5</v>
      </c>
      <c r="AM971" s="17">
        <v>0</v>
      </c>
      <c r="AN971" s="17">
        <v>0</v>
      </c>
      <c r="AO971" s="17">
        <v>0</v>
      </c>
      <c r="AP971" s="17">
        <v>0</v>
      </c>
      <c r="AQ971" s="17">
        <v>0</v>
      </c>
      <c r="AR971" s="17">
        <v>0</v>
      </c>
      <c r="AS971" s="17">
        <v>0</v>
      </c>
      <c r="AT971" s="17">
        <v>0</v>
      </c>
      <c r="AU971" s="16">
        <v>100</v>
      </c>
      <c r="AV971" s="16">
        <v>100</v>
      </c>
      <c r="AW971" s="16">
        <v>0</v>
      </c>
      <c r="AX971" s="16">
        <v>0</v>
      </c>
      <c r="AY971" s="16">
        <v>0</v>
      </c>
      <c r="AZ971" s="16">
        <v>0</v>
      </c>
      <c r="BA971" s="16">
        <v>0</v>
      </c>
      <c r="BB971" s="16">
        <v>100</v>
      </c>
      <c r="BC971" s="16">
        <v>0</v>
      </c>
      <c r="BD971" s="16">
        <v>0</v>
      </c>
      <c r="BE971" s="16">
        <v>100</v>
      </c>
      <c r="BF971" s="16">
        <v>100</v>
      </c>
      <c r="BG971" s="16">
        <v>100</v>
      </c>
      <c r="BH971" s="16">
        <v>100</v>
      </c>
      <c r="BI971" s="16">
        <v>90</v>
      </c>
      <c r="BJ971" s="16">
        <v>0</v>
      </c>
      <c r="BK971" s="24">
        <v>90</v>
      </c>
      <c r="BL971" s="16">
        <v>10</v>
      </c>
      <c r="BM971" s="16">
        <v>100</v>
      </c>
      <c r="BN971" s="16">
        <v>2</v>
      </c>
      <c r="BO971" s="16" t="s">
        <v>97</v>
      </c>
      <c r="BP971" s="16" t="s">
        <v>96</v>
      </c>
      <c r="BQ971" s="16">
        <v>1</v>
      </c>
      <c r="BR971" s="14" t="s">
        <v>97</v>
      </c>
      <c r="BS971" s="14" t="s">
        <v>97</v>
      </c>
      <c r="BT971" s="14" t="s">
        <v>96</v>
      </c>
      <c r="BU971" s="14" t="s">
        <v>97</v>
      </c>
      <c r="BV971" s="14" t="s">
        <v>97</v>
      </c>
      <c r="BW971" s="16">
        <v>1</v>
      </c>
      <c r="BX971" s="16">
        <v>1</v>
      </c>
      <c r="BY971" s="16">
        <v>3</v>
      </c>
      <c r="BZ971" s="16">
        <v>6</v>
      </c>
      <c r="CA971" s="16">
        <v>6</v>
      </c>
      <c r="CB971" s="14" t="s">
        <v>96</v>
      </c>
      <c r="CC971" s="14" t="s">
        <v>96</v>
      </c>
      <c r="CD971" s="14" t="s">
        <v>96</v>
      </c>
      <c r="CE971" s="14" t="s">
        <v>96</v>
      </c>
      <c r="CF971" s="14" t="s">
        <v>96</v>
      </c>
      <c r="CG971" s="14" t="s">
        <v>96</v>
      </c>
      <c r="CH971" s="14" t="s">
        <v>97</v>
      </c>
      <c r="CI971" s="15" t="s">
        <v>97</v>
      </c>
      <c r="CJ971" s="16">
        <v>6</v>
      </c>
      <c r="CK971" s="16">
        <v>6</v>
      </c>
      <c r="CL971" s="16">
        <v>6</v>
      </c>
      <c r="CM971" s="16">
        <v>5</v>
      </c>
      <c r="CN971" s="16">
        <v>1</v>
      </c>
      <c r="CO971" s="16">
        <v>1</v>
      </c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  <c r="IW971"/>
      <c r="IX971"/>
      <c r="IY971"/>
      <c r="IZ971"/>
      <c r="JA971"/>
      <c r="JB971"/>
      <c r="JC971"/>
      <c r="JD971"/>
      <c r="JE971"/>
      <c r="JF971"/>
      <c r="JG971"/>
      <c r="JH971"/>
      <c r="JI971"/>
      <c r="JJ971"/>
      <c r="JK971"/>
      <c r="JL971"/>
      <c r="JM971"/>
      <c r="JN971"/>
      <c r="JO971"/>
      <c r="JP971"/>
      <c r="JQ971"/>
      <c r="JR971"/>
      <c r="JS971"/>
      <c r="JT971"/>
      <c r="JU971"/>
      <c r="JV971"/>
      <c r="JW971"/>
      <c r="JX971"/>
      <c r="JY971"/>
      <c r="JZ971"/>
      <c r="KA971"/>
      <c r="KB971"/>
      <c r="KC971"/>
      <c r="KD971"/>
      <c r="KE971"/>
      <c r="KF971"/>
      <c r="KG971"/>
      <c r="KH971"/>
      <c r="KI971"/>
      <c r="KJ971"/>
      <c r="KK971"/>
      <c r="KL971"/>
      <c r="KM971"/>
      <c r="KN971"/>
      <c r="KO971"/>
      <c r="KP971"/>
      <c r="KQ971"/>
      <c r="KR971"/>
      <c r="KS971"/>
      <c r="KT971"/>
      <c r="KU971"/>
      <c r="KV971"/>
      <c r="KW971"/>
      <c r="KX971"/>
      <c r="KY971"/>
      <c r="KZ971"/>
      <c r="LA971"/>
      <c r="LB971"/>
      <c r="LC971"/>
      <c r="LD971"/>
      <c r="LE971"/>
      <c r="LF971"/>
      <c r="LG971"/>
      <c r="LH971"/>
      <c r="LI971"/>
      <c r="LJ971"/>
      <c r="LK971"/>
      <c r="LL971"/>
      <c r="LM971"/>
      <c r="LN971"/>
      <c r="LO971"/>
      <c r="LP971"/>
      <c r="LQ971"/>
      <c r="LR971"/>
      <c r="LS971"/>
      <c r="LT971"/>
      <c r="LU971"/>
      <c r="LV971"/>
      <c r="LW971"/>
      <c r="LX971"/>
      <c r="LY971"/>
      <c r="LZ971"/>
      <c r="MA971"/>
      <c r="MB971"/>
      <c r="MC971"/>
      <c r="MD971"/>
      <c r="ME971"/>
      <c r="MF971"/>
      <c r="MG971"/>
      <c r="MH971"/>
      <c r="MI971"/>
      <c r="MJ971"/>
      <c r="MK971"/>
      <c r="ML971"/>
      <c r="MM971"/>
      <c r="MN971"/>
      <c r="MO971"/>
      <c r="MP971"/>
      <c r="MQ971"/>
      <c r="MR971"/>
      <c r="MS971"/>
      <c r="MT971"/>
      <c r="MU971"/>
      <c r="MV971"/>
      <c r="MW971"/>
      <c r="MX971"/>
      <c r="MY971"/>
      <c r="MZ971"/>
      <c r="NA971"/>
      <c r="NB971"/>
      <c r="NC971"/>
      <c r="ND971"/>
      <c r="NE971"/>
      <c r="NF971"/>
      <c r="NG971"/>
      <c r="NH971"/>
      <c r="NI971"/>
      <c r="NJ971"/>
      <c r="NK971"/>
      <c r="NL971"/>
      <c r="NM971"/>
      <c r="NN971"/>
      <c r="NO971"/>
      <c r="NP971"/>
      <c r="NQ971"/>
      <c r="NR971"/>
      <c r="NS971"/>
      <c r="NT971"/>
      <c r="NU971"/>
      <c r="NV971"/>
      <c r="NW971"/>
      <c r="NX971"/>
      <c r="NY971"/>
      <c r="NZ971"/>
      <c r="OA971"/>
      <c r="OB971"/>
      <c r="OC971"/>
      <c r="OD971"/>
      <c r="OE971"/>
      <c r="OF971"/>
      <c r="OG971"/>
      <c r="OH971"/>
      <c r="OI971"/>
      <c r="OJ971"/>
      <c r="OK971"/>
      <c r="OL971"/>
      <c r="OM971"/>
    </row>
    <row r="972" spans="1:404" s="37" customFormat="1" x14ac:dyDescent="0.3">
      <c r="A972" s="13" t="s">
        <v>1003</v>
      </c>
      <c r="B972" s="13" t="s">
        <v>1326</v>
      </c>
      <c r="C972" s="13" t="s">
        <v>1345</v>
      </c>
      <c r="D972" s="13" t="s">
        <v>110</v>
      </c>
      <c r="E972" s="14" t="s">
        <v>95</v>
      </c>
      <c r="F972" s="16">
        <v>1099</v>
      </c>
      <c r="G972" s="5">
        <v>122</v>
      </c>
      <c r="H972" s="16">
        <v>4</v>
      </c>
      <c r="I972" s="16">
        <v>25</v>
      </c>
      <c r="J972" s="16">
        <v>28</v>
      </c>
      <c r="K972" s="16">
        <v>18</v>
      </c>
      <c r="L972" s="16">
        <v>0</v>
      </c>
      <c r="M972" s="16">
        <v>0</v>
      </c>
      <c r="N972" s="16">
        <v>51</v>
      </c>
      <c r="O972" s="16">
        <v>0</v>
      </c>
      <c r="P972" s="16">
        <v>0</v>
      </c>
      <c r="Q972" s="16">
        <v>210</v>
      </c>
      <c r="R972" s="16">
        <v>276</v>
      </c>
      <c r="S972" s="16">
        <v>98</v>
      </c>
      <c r="T972" s="16">
        <v>0</v>
      </c>
      <c r="U972" s="16">
        <v>0</v>
      </c>
      <c r="V972" s="16">
        <v>515</v>
      </c>
      <c r="W972" s="16">
        <v>0</v>
      </c>
      <c r="X972" s="16">
        <v>0</v>
      </c>
      <c r="Y972" s="16">
        <v>25</v>
      </c>
      <c r="Z972" s="16">
        <v>210</v>
      </c>
      <c r="AA972" s="14" t="s">
        <v>96</v>
      </c>
      <c r="AB972" s="14" t="s">
        <v>96</v>
      </c>
      <c r="AC972" s="15"/>
      <c r="AD972" s="15"/>
      <c r="AE972" s="15"/>
      <c r="AF972" s="15"/>
      <c r="AG972" s="15"/>
      <c r="AH972" s="15"/>
      <c r="AI972" s="14" t="s">
        <v>96</v>
      </c>
      <c r="AJ972" s="16"/>
      <c r="AK972" s="17">
        <v>0.34</v>
      </c>
      <c r="AL972" s="17">
        <v>0.33</v>
      </c>
      <c r="AM972" s="17">
        <v>0.17</v>
      </c>
      <c r="AN972" s="17">
        <v>0.06</v>
      </c>
      <c r="AO972" s="17">
        <v>0</v>
      </c>
      <c r="AP972" s="17">
        <v>0.05</v>
      </c>
      <c r="AQ972" s="17">
        <v>0.05</v>
      </c>
      <c r="AR972" s="17">
        <v>0</v>
      </c>
      <c r="AS972" s="17">
        <v>0</v>
      </c>
      <c r="AT972" s="17">
        <v>0</v>
      </c>
      <c r="AU972" s="16">
        <v>100</v>
      </c>
      <c r="AV972" s="16">
        <v>98</v>
      </c>
      <c r="AW972" s="16">
        <v>2</v>
      </c>
      <c r="AX972" s="16">
        <v>0</v>
      </c>
      <c r="AY972" s="16">
        <v>0</v>
      </c>
      <c r="AZ972" s="16">
        <v>100</v>
      </c>
      <c r="BA972" s="16">
        <v>80</v>
      </c>
      <c r="BB972" s="16">
        <v>1</v>
      </c>
      <c r="BC972" s="16">
        <v>0</v>
      </c>
      <c r="BD972" s="16">
        <v>19</v>
      </c>
      <c r="BE972" s="16">
        <v>100</v>
      </c>
      <c r="BF972" s="16">
        <v>98</v>
      </c>
      <c r="BG972" s="16">
        <v>100</v>
      </c>
      <c r="BH972" s="16">
        <v>100</v>
      </c>
      <c r="BI972" s="16">
        <v>10</v>
      </c>
      <c r="BJ972" s="16">
        <v>0</v>
      </c>
      <c r="BK972" s="16">
        <v>10</v>
      </c>
      <c r="BL972" s="16">
        <v>90</v>
      </c>
      <c r="BM972" s="16">
        <v>100</v>
      </c>
      <c r="BN972" s="16">
        <v>2</v>
      </c>
      <c r="BO972" s="16" t="s">
        <v>96</v>
      </c>
      <c r="BP972" s="16" t="s">
        <v>96</v>
      </c>
      <c r="BQ972" s="16">
        <v>12</v>
      </c>
      <c r="BR972" s="14" t="s">
        <v>97</v>
      </c>
      <c r="BS972" s="14" t="s">
        <v>97</v>
      </c>
      <c r="BT972" s="14" t="s">
        <v>97</v>
      </c>
      <c r="BU972" s="14" t="s">
        <v>97</v>
      </c>
      <c r="BV972" s="14" t="s">
        <v>97</v>
      </c>
      <c r="BW972" s="16">
        <v>1</v>
      </c>
      <c r="BX972" s="16">
        <v>1</v>
      </c>
      <c r="BY972" s="16">
        <v>4</v>
      </c>
      <c r="BZ972" s="16">
        <v>14</v>
      </c>
      <c r="CA972" s="16">
        <v>7</v>
      </c>
      <c r="CB972" s="14" t="s">
        <v>98</v>
      </c>
      <c r="CC972" s="14" t="s">
        <v>98</v>
      </c>
      <c r="CD972" s="14" t="s">
        <v>96</v>
      </c>
      <c r="CE972" s="14" t="s">
        <v>96</v>
      </c>
      <c r="CF972" s="14" t="s">
        <v>96</v>
      </c>
      <c r="CG972" s="14" t="s">
        <v>96</v>
      </c>
      <c r="CH972" s="14" t="s">
        <v>97</v>
      </c>
      <c r="CI972" s="14" t="s">
        <v>97</v>
      </c>
      <c r="CJ972" s="16">
        <v>4</v>
      </c>
      <c r="CK972" s="16">
        <v>4</v>
      </c>
      <c r="CL972" s="16">
        <v>13</v>
      </c>
      <c r="CM972" s="16">
        <v>1</v>
      </c>
      <c r="CN972" s="16">
        <v>1</v>
      </c>
      <c r="CO972" s="16">
        <v>1</v>
      </c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  <c r="IW972"/>
      <c r="IX972"/>
      <c r="IY972"/>
      <c r="IZ972"/>
      <c r="JA972"/>
      <c r="JB972"/>
      <c r="JC972"/>
      <c r="JD972"/>
      <c r="JE972"/>
      <c r="JF972"/>
      <c r="JG972"/>
      <c r="JH972"/>
      <c r="JI972"/>
      <c r="JJ972"/>
      <c r="JK972"/>
      <c r="JL972"/>
      <c r="JM972"/>
      <c r="JN972"/>
      <c r="JO972"/>
      <c r="JP972"/>
      <c r="JQ972"/>
      <c r="JR972"/>
      <c r="JS972"/>
      <c r="JT972"/>
      <c r="JU972"/>
      <c r="JV972"/>
      <c r="JW972"/>
      <c r="JX972"/>
      <c r="JY972"/>
      <c r="JZ972"/>
      <c r="KA972"/>
      <c r="KB972"/>
      <c r="KC972"/>
      <c r="KD972"/>
      <c r="KE972"/>
      <c r="KF972"/>
      <c r="KG972"/>
      <c r="KH972"/>
      <c r="KI972"/>
      <c r="KJ972"/>
      <c r="KK972"/>
      <c r="KL972"/>
      <c r="KM972"/>
      <c r="KN972"/>
      <c r="KO972"/>
      <c r="KP972"/>
      <c r="KQ972"/>
      <c r="KR972"/>
      <c r="KS972"/>
      <c r="KT972"/>
      <c r="KU972"/>
      <c r="KV972"/>
      <c r="KW972"/>
      <c r="KX972"/>
      <c r="KY972"/>
      <c r="KZ972"/>
      <c r="LA972"/>
      <c r="LB972"/>
      <c r="LC972"/>
      <c r="LD972"/>
      <c r="LE972"/>
      <c r="LF972"/>
      <c r="LG972"/>
      <c r="LH972"/>
      <c r="LI972"/>
      <c r="LJ972"/>
      <c r="LK972"/>
      <c r="LL972"/>
      <c r="LM972"/>
      <c r="LN972"/>
      <c r="LO972"/>
      <c r="LP972"/>
      <c r="LQ972"/>
      <c r="LR972"/>
      <c r="LS972"/>
      <c r="LT972"/>
      <c r="LU972"/>
      <c r="LV972"/>
      <c r="LW972"/>
      <c r="LX972"/>
      <c r="LY972"/>
      <c r="LZ972"/>
      <c r="MA972"/>
      <c r="MB972"/>
      <c r="MC972"/>
      <c r="MD972"/>
      <c r="ME972"/>
      <c r="MF972"/>
      <c r="MG972"/>
      <c r="MH972"/>
      <c r="MI972"/>
      <c r="MJ972"/>
      <c r="MK972"/>
      <c r="ML972"/>
      <c r="MM972"/>
      <c r="MN972"/>
      <c r="MO972"/>
      <c r="MP972"/>
      <c r="MQ972"/>
      <c r="MR972"/>
      <c r="MS972"/>
      <c r="MT972"/>
      <c r="MU972"/>
      <c r="MV972"/>
      <c r="MW972"/>
      <c r="MX972"/>
      <c r="MY972"/>
      <c r="MZ972"/>
      <c r="NA972"/>
      <c r="NB972"/>
      <c r="NC972"/>
      <c r="ND972"/>
      <c r="NE972"/>
      <c r="NF972"/>
      <c r="NG972"/>
      <c r="NH972"/>
      <c r="NI972"/>
      <c r="NJ972"/>
      <c r="NK972"/>
      <c r="NL972"/>
      <c r="NM972"/>
      <c r="NN972"/>
      <c r="NO972"/>
      <c r="NP972"/>
      <c r="NQ972"/>
      <c r="NR972"/>
      <c r="NS972"/>
      <c r="NT972"/>
      <c r="NU972"/>
      <c r="NV972"/>
      <c r="NW972"/>
      <c r="NX972"/>
      <c r="NY972"/>
      <c r="NZ972"/>
      <c r="OA972"/>
      <c r="OB972"/>
      <c r="OC972"/>
      <c r="OD972"/>
      <c r="OE972"/>
      <c r="OF972"/>
      <c r="OG972"/>
      <c r="OH972"/>
      <c r="OI972"/>
      <c r="OJ972"/>
      <c r="OK972"/>
      <c r="OL972"/>
      <c r="OM972"/>
    </row>
    <row r="973" spans="1:404" s="37" customFormat="1" x14ac:dyDescent="0.3">
      <c r="A973" s="13" t="s">
        <v>1003</v>
      </c>
      <c r="B973" s="13" t="s">
        <v>1326</v>
      </c>
      <c r="C973" s="13" t="s">
        <v>1346</v>
      </c>
      <c r="D973" s="13" t="s">
        <v>110</v>
      </c>
      <c r="E973" s="14" t="s">
        <v>95</v>
      </c>
      <c r="F973" s="24">
        <v>172</v>
      </c>
      <c r="G973" s="5">
        <v>22</v>
      </c>
      <c r="H973" s="16">
        <v>2</v>
      </c>
      <c r="I973" s="16">
        <v>12</v>
      </c>
      <c r="J973" s="16">
        <v>10</v>
      </c>
      <c r="K973" s="16">
        <v>0</v>
      </c>
      <c r="L973" s="16">
        <v>0</v>
      </c>
      <c r="M973" s="16">
        <v>0</v>
      </c>
      <c r="N973" s="16">
        <v>0</v>
      </c>
      <c r="O973" s="16">
        <v>0</v>
      </c>
      <c r="P973" s="16">
        <v>0</v>
      </c>
      <c r="Q973" s="16">
        <v>50</v>
      </c>
      <c r="R973" s="16">
        <v>122</v>
      </c>
      <c r="S973" s="16">
        <v>0</v>
      </c>
      <c r="T973" s="16">
        <v>0</v>
      </c>
      <c r="U973" s="16">
        <v>0</v>
      </c>
      <c r="V973" s="16">
        <v>0</v>
      </c>
      <c r="W973" s="16">
        <v>0</v>
      </c>
      <c r="X973" s="16">
        <v>0</v>
      </c>
      <c r="Y973" s="16">
        <v>12</v>
      </c>
      <c r="Z973" s="16">
        <v>50</v>
      </c>
      <c r="AA973" s="14" t="s">
        <v>96</v>
      </c>
      <c r="AB973" s="14" t="s">
        <v>97</v>
      </c>
      <c r="AC973" s="15"/>
      <c r="AD973" s="15"/>
      <c r="AE973" s="15"/>
      <c r="AF973" s="15"/>
      <c r="AG973" s="15"/>
      <c r="AH973" s="15"/>
      <c r="AI973" s="14" t="s">
        <v>96</v>
      </c>
      <c r="AJ973" s="16"/>
      <c r="AK973" s="17">
        <v>0.30000000000000004</v>
      </c>
      <c r="AL973" s="17">
        <v>0.30000000000000004</v>
      </c>
      <c r="AM973" s="17">
        <v>0.30000000000000004</v>
      </c>
      <c r="AN973" s="17">
        <v>0</v>
      </c>
      <c r="AO973" s="17">
        <v>0</v>
      </c>
      <c r="AP973" s="17">
        <v>0</v>
      </c>
      <c r="AQ973" s="17">
        <v>9.9999999999999978E-2</v>
      </c>
      <c r="AR973" s="17">
        <v>0</v>
      </c>
      <c r="AS973" s="17">
        <v>0</v>
      </c>
      <c r="AT973" s="17">
        <v>0</v>
      </c>
      <c r="AU973" s="16">
        <v>100</v>
      </c>
      <c r="AV973" s="16">
        <v>100</v>
      </c>
      <c r="AW973" s="16">
        <v>0</v>
      </c>
      <c r="AX973" s="16">
        <v>0</v>
      </c>
      <c r="AY973" s="16">
        <v>0</v>
      </c>
      <c r="AZ973" s="16">
        <v>100</v>
      </c>
      <c r="BA973" s="16">
        <v>90</v>
      </c>
      <c r="BB973" s="16">
        <v>0</v>
      </c>
      <c r="BC973" s="16">
        <v>0</v>
      </c>
      <c r="BD973" s="16">
        <v>10</v>
      </c>
      <c r="BE973" s="16">
        <v>100</v>
      </c>
      <c r="BF973" s="16">
        <v>60</v>
      </c>
      <c r="BG973" s="16">
        <v>100</v>
      </c>
      <c r="BH973" s="16">
        <v>100</v>
      </c>
      <c r="BI973" s="16">
        <v>3</v>
      </c>
      <c r="BJ973" s="16">
        <v>0</v>
      </c>
      <c r="BK973" s="16">
        <v>3</v>
      </c>
      <c r="BL973" s="16">
        <v>97</v>
      </c>
      <c r="BM973" s="16">
        <v>40</v>
      </c>
      <c r="BN973" s="16">
        <v>2</v>
      </c>
      <c r="BO973" s="16" t="s">
        <v>96</v>
      </c>
      <c r="BP973" s="16" t="s">
        <v>96</v>
      </c>
      <c r="BQ973" s="16">
        <v>3</v>
      </c>
      <c r="BR973" s="14" t="s">
        <v>97</v>
      </c>
      <c r="BS973" s="14" t="s">
        <v>97</v>
      </c>
      <c r="BT973" s="14" t="s">
        <v>97</v>
      </c>
      <c r="BU973" s="14" t="s">
        <v>97</v>
      </c>
      <c r="BV973" s="14" t="s">
        <v>97</v>
      </c>
      <c r="BW973" s="16">
        <v>1</v>
      </c>
      <c r="BX973" s="16">
        <v>1</v>
      </c>
      <c r="BY973" s="16">
        <v>3</v>
      </c>
      <c r="BZ973" s="16">
        <v>9</v>
      </c>
      <c r="CA973" s="16">
        <v>9</v>
      </c>
      <c r="CB973" s="14" t="s">
        <v>98</v>
      </c>
      <c r="CC973" s="14" t="s">
        <v>98</v>
      </c>
      <c r="CD973" s="14" t="s">
        <v>97</v>
      </c>
      <c r="CE973" s="14" t="s">
        <v>96</v>
      </c>
      <c r="CF973" s="14" t="s">
        <v>96</v>
      </c>
      <c r="CG973" s="14" t="s">
        <v>96</v>
      </c>
      <c r="CH973" s="14" t="s">
        <v>97</v>
      </c>
      <c r="CI973" s="14" t="s">
        <v>97</v>
      </c>
      <c r="CJ973" s="16">
        <v>9</v>
      </c>
      <c r="CK973" s="16">
        <v>9</v>
      </c>
      <c r="CL973" s="16">
        <v>9</v>
      </c>
      <c r="CM973" s="16">
        <v>1</v>
      </c>
      <c r="CN973" s="16">
        <v>3</v>
      </c>
      <c r="CO973" s="16">
        <v>1</v>
      </c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  <c r="IY973"/>
      <c r="IZ973"/>
      <c r="JA973"/>
      <c r="JB973"/>
      <c r="JC973"/>
      <c r="JD973"/>
      <c r="JE973"/>
      <c r="JF973"/>
      <c r="JG973"/>
      <c r="JH973"/>
      <c r="JI973"/>
      <c r="JJ973"/>
      <c r="JK973"/>
      <c r="JL973"/>
      <c r="JM973"/>
      <c r="JN973"/>
      <c r="JO973"/>
      <c r="JP973"/>
      <c r="JQ973"/>
      <c r="JR973"/>
      <c r="JS973"/>
      <c r="JT973"/>
      <c r="JU973"/>
      <c r="JV973"/>
      <c r="JW973"/>
      <c r="JX973"/>
      <c r="JY973"/>
      <c r="JZ973"/>
      <c r="KA973"/>
      <c r="KB973"/>
      <c r="KC973"/>
      <c r="KD973"/>
      <c r="KE973"/>
      <c r="KF973"/>
      <c r="KG973"/>
      <c r="KH973"/>
      <c r="KI973"/>
      <c r="KJ973"/>
      <c r="KK973"/>
      <c r="KL973"/>
      <c r="KM973"/>
      <c r="KN973"/>
      <c r="KO973"/>
      <c r="KP973"/>
      <c r="KQ973"/>
      <c r="KR973"/>
      <c r="KS973"/>
      <c r="KT973"/>
      <c r="KU973"/>
      <c r="KV973"/>
      <c r="KW973"/>
      <c r="KX973"/>
      <c r="KY973"/>
      <c r="KZ973"/>
      <c r="LA973"/>
      <c r="LB973"/>
      <c r="LC973"/>
      <c r="LD973"/>
      <c r="LE973"/>
      <c r="LF973"/>
      <c r="LG973"/>
      <c r="LH973"/>
      <c r="LI973"/>
      <c r="LJ973"/>
      <c r="LK973"/>
      <c r="LL973"/>
      <c r="LM973"/>
      <c r="LN973"/>
      <c r="LO973"/>
      <c r="LP973"/>
      <c r="LQ973"/>
      <c r="LR973"/>
      <c r="LS973"/>
      <c r="LT973"/>
      <c r="LU973"/>
      <c r="LV973"/>
      <c r="LW973"/>
      <c r="LX973"/>
      <c r="LY973"/>
      <c r="LZ973"/>
      <c r="MA973"/>
      <c r="MB973"/>
      <c r="MC973"/>
      <c r="MD973"/>
      <c r="ME973"/>
      <c r="MF973"/>
      <c r="MG973"/>
      <c r="MH973"/>
      <c r="MI973"/>
      <c r="MJ973"/>
      <c r="MK973"/>
      <c r="ML973"/>
      <c r="MM973"/>
      <c r="MN973"/>
      <c r="MO973"/>
      <c r="MP973"/>
      <c r="MQ973"/>
      <c r="MR973"/>
      <c r="MS973"/>
      <c r="MT973"/>
      <c r="MU973"/>
      <c r="MV973"/>
      <c r="MW973"/>
      <c r="MX973"/>
      <c r="MY973"/>
      <c r="MZ973"/>
      <c r="NA973"/>
      <c r="NB973"/>
      <c r="NC973"/>
      <c r="ND973"/>
      <c r="NE973"/>
      <c r="NF973"/>
      <c r="NG973"/>
      <c r="NH973"/>
      <c r="NI973"/>
      <c r="NJ973"/>
      <c r="NK973"/>
      <c r="NL973"/>
      <c r="NM973"/>
      <c r="NN973"/>
      <c r="NO973"/>
      <c r="NP973"/>
      <c r="NQ973"/>
      <c r="NR973"/>
      <c r="NS973"/>
      <c r="NT973"/>
      <c r="NU973"/>
      <c r="NV973"/>
      <c r="NW973"/>
      <c r="NX973"/>
      <c r="NY973"/>
      <c r="NZ973"/>
      <c r="OA973"/>
      <c r="OB973"/>
      <c r="OC973"/>
      <c r="OD973"/>
      <c r="OE973"/>
      <c r="OF973"/>
      <c r="OG973"/>
      <c r="OH973"/>
      <c r="OI973"/>
      <c r="OJ973"/>
      <c r="OK973"/>
      <c r="OL973"/>
      <c r="OM973"/>
    </row>
    <row r="974" spans="1:404" s="37" customFormat="1" x14ac:dyDescent="0.3">
      <c r="A974" s="13" t="s">
        <v>1003</v>
      </c>
      <c r="B974" s="13" t="s">
        <v>1326</v>
      </c>
      <c r="C974" s="13" t="s">
        <v>1347</v>
      </c>
      <c r="D974" s="13" t="s">
        <v>110</v>
      </c>
      <c r="E974" s="14" t="s">
        <v>104</v>
      </c>
      <c r="F974" s="24">
        <v>890</v>
      </c>
      <c r="G974" s="5">
        <v>143</v>
      </c>
      <c r="H974" s="16">
        <v>4</v>
      </c>
      <c r="I974" s="16">
        <v>18</v>
      </c>
      <c r="J974" s="16">
        <v>28</v>
      </c>
      <c r="K974" s="16">
        <v>0</v>
      </c>
      <c r="L974" s="16">
        <v>0</v>
      </c>
      <c r="M974" s="16">
        <v>3</v>
      </c>
      <c r="N974" s="16">
        <v>94</v>
      </c>
      <c r="O974" s="16">
        <v>0</v>
      </c>
      <c r="P974" s="16">
        <v>0</v>
      </c>
      <c r="Q974" s="16">
        <v>118</v>
      </c>
      <c r="R974" s="16">
        <v>196</v>
      </c>
      <c r="S974" s="16">
        <v>0</v>
      </c>
      <c r="T974" s="16">
        <v>0</v>
      </c>
      <c r="U974" s="16">
        <v>14</v>
      </c>
      <c r="V974" s="16">
        <v>562</v>
      </c>
      <c r="W974" s="16">
        <v>0</v>
      </c>
      <c r="X974" s="16">
        <v>0</v>
      </c>
      <c r="Y974" s="16">
        <v>18</v>
      </c>
      <c r="Z974" s="24">
        <v>118</v>
      </c>
      <c r="AA974" s="14" t="s">
        <v>96</v>
      </c>
      <c r="AB974" s="14" t="s">
        <v>97</v>
      </c>
      <c r="AC974" s="14" t="s">
        <v>96</v>
      </c>
      <c r="AD974" s="15"/>
      <c r="AE974" s="15"/>
      <c r="AF974" s="15"/>
      <c r="AG974" s="15"/>
      <c r="AH974" s="15"/>
      <c r="AI974" s="15"/>
      <c r="AJ974" s="16">
        <v>100</v>
      </c>
      <c r="AK974" s="17">
        <v>0.2</v>
      </c>
      <c r="AL974" s="17">
        <v>0.15</v>
      </c>
      <c r="AM974" s="17">
        <v>0.65</v>
      </c>
      <c r="AN974" s="17">
        <v>0</v>
      </c>
      <c r="AO974" s="17">
        <v>0</v>
      </c>
      <c r="AP974" s="17">
        <v>0</v>
      </c>
      <c r="AQ974" s="17">
        <v>0</v>
      </c>
      <c r="AR974" s="17">
        <v>0</v>
      </c>
      <c r="AS974" s="17">
        <v>0</v>
      </c>
      <c r="AT974" s="17">
        <v>0</v>
      </c>
      <c r="AU974" s="16">
        <v>70</v>
      </c>
      <c r="AV974" s="16">
        <v>35</v>
      </c>
      <c r="AW974" s="24">
        <v>25</v>
      </c>
      <c r="AX974" s="16">
        <v>40</v>
      </c>
      <c r="AY974" s="16">
        <v>0</v>
      </c>
      <c r="AZ974" s="16">
        <v>70</v>
      </c>
      <c r="BA974" s="16">
        <v>20</v>
      </c>
      <c r="BB974" s="16">
        <v>0</v>
      </c>
      <c r="BC974" s="16">
        <v>0</v>
      </c>
      <c r="BD974" s="16">
        <v>80</v>
      </c>
      <c r="BE974" s="16">
        <v>100</v>
      </c>
      <c r="BF974" s="16">
        <v>40</v>
      </c>
      <c r="BG974" s="16">
        <v>80</v>
      </c>
      <c r="BH974" s="16">
        <v>0</v>
      </c>
      <c r="BI974" s="16">
        <v>0</v>
      </c>
      <c r="BJ974" s="16">
        <v>0</v>
      </c>
      <c r="BK974" s="16">
        <v>15</v>
      </c>
      <c r="BL974" s="16">
        <v>85</v>
      </c>
      <c r="BM974" s="16">
        <v>25</v>
      </c>
      <c r="BN974" s="16">
        <v>2</v>
      </c>
      <c r="BO974" s="16" t="s">
        <v>96</v>
      </c>
      <c r="BP974" s="16" t="s">
        <v>96</v>
      </c>
      <c r="BQ974" s="16">
        <v>2</v>
      </c>
      <c r="BR974" s="14" t="s">
        <v>96</v>
      </c>
      <c r="BS974" s="14" t="s">
        <v>97</v>
      </c>
      <c r="BT974" s="14" t="s">
        <v>97</v>
      </c>
      <c r="BU974" s="14" t="s">
        <v>96</v>
      </c>
      <c r="BV974" s="14" t="s">
        <v>96</v>
      </c>
      <c r="BW974" s="16">
        <v>1</v>
      </c>
      <c r="BX974" s="16">
        <v>1</v>
      </c>
      <c r="BY974" s="16">
        <v>6</v>
      </c>
      <c r="BZ974" s="16">
        <v>6</v>
      </c>
      <c r="CA974" s="16">
        <v>6</v>
      </c>
      <c r="CB974" s="14" t="s">
        <v>98</v>
      </c>
      <c r="CC974" s="14" t="s">
        <v>98</v>
      </c>
      <c r="CD974" s="14" t="s">
        <v>96</v>
      </c>
      <c r="CE974" s="14" t="s">
        <v>96</v>
      </c>
      <c r="CF974" s="14" t="s">
        <v>96</v>
      </c>
      <c r="CG974" s="14" t="s">
        <v>96</v>
      </c>
      <c r="CH974" s="15" t="s">
        <v>96</v>
      </c>
      <c r="CI974" s="15" t="s">
        <v>96</v>
      </c>
      <c r="CJ974" s="16">
        <v>7</v>
      </c>
      <c r="CK974" s="16">
        <v>10</v>
      </c>
      <c r="CL974" s="16">
        <v>10</v>
      </c>
      <c r="CM974" s="16">
        <v>1</v>
      </c>
      <c r="CN974" s="16">
        <v>3</v>
      </c>
      <c r="CO974" s="16">
        <v>3</v>
      </c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  <c r="IY974"/>
      <c r="IZ974"/>
      <c r="JA974"/>
      <c r="JB974"/>
      <c r="JC974"/>
      <c r="JD974"/>
      <c r="JE974"/>
      <c r="JF974"/>
      <c r="JG974"/>
      <c r="JH974"/>
      <c r="JI974"/>
      <c r="JJ974"/>
      <c r="JK974"/>
      <c r="JL974"/>
      <c r="JM974"/>
      <c r="JN974"/>
      <c r="JO974"/>
      <c r="JP974"/>
      <c r="JQ974"/>
      <c r="JR974"/>
      <c r="JS974"/>
      <c r="JT974"/>
      <c r="JU974"/>
      <c r="JV974"/>
      <c r="JW974"/>
      <c r="JX974"/>
      <c r="JY974"/>
      <c r="JZ974"/>
      <c r="KA974"/>
      <c r="KB974"/>
      <c r="KC974"/>
      <c r="KD974"/>
      <c r="KE974"/>
      <c r="KF974"/>
      <c r="KG974"/>
      <c r="KH974"/>
      <c r="KI974"/>
      <c r="KJ974"/>
      <c r="KK974"/>
      <c r="KL974"/>
      <c r="KM974"/>
      <c r="KN974"/>
      <c r="KO974"/>
      <c r="KP974"/>
      <c r="KQ974"/>
      <c r="KR974"/>
      <c r="KS974"/>
      <c r="KT974"/>
      <c r="KU974"/>
      <c r="KV974"/>
      <c r="KW974"/>
      <c r="KX974"/>
      <c r="KY974"/>
      <c r="KZ974"/>
      <c r="LA974"/>
      <c r="LB974"/>
      <c r="LC974"/>
      <c r="LD974"/>
      <c r="LE974"/>
      <c r="LF974"/>
      <c r="LG974"/>
      <c r="LH974"/>
      <c r="LI974"/>
      <c r="LJ974"/>
      <c r="LK974"/>
      <c r="LL974"/>
      <c r="LM974"/>
      <c r="LN974"/>
      <c r="LO974"/>
      <c r="LP974"/>
      <c r="LQ974"/>
      <c r="LR974"/>
      <c r="LS974"/>
      <c r="LT974"/>
      <c r="LU974"/>
      <c r="LV974"/>
      <c r="LW974"/>
      <c r="LX974"/>
      <c r="LY974"/>
      <c r="LZ974"/>
      <c r="MA974"/>
      <c r="MB974"/>
      <c r="MC974"/>
      <c r="MD974"/>
      <c r="ME974"/>
      <c r="MF974"/>
      <c r="MG974"/>
      <c r="MH974"/>
      <c r="MI974"/>
      <c r="MJ974"/>
      <c r="MK974"/>
      <c r="ML974"/>
      <c r="MM974"/>
      <c r="MN974"/>
      <c r="MO974"/>
      <c r="MP974"/>
      <c r="MQ974"/>
      <c r="MR974"/>
      <c r="MS974"/>
      <c r="MT974"/>
      <c r="MU974"/>
      <c r="MV974"/>
      <c r="MW974"/>
      <c r="MX974"/>
      <c r="MY974"/>
      <c r="MZ974"/>
      <c r="NA974"/>
      <c r="NB974"/>
      <c r="NC974"/>
      <c r="ND974"/>
      <c r="NE974"/>
      <c r="NF974"/>
      <c r="NG974"/>
      <c r="NH974"/>
      <c r="NI974"/>
      <c r="NJ974"/>
      <c r="NK974"/>
      <c r="NL974"/>
      <c r="NM974"/>
      <c r="NN974"/>
      <c r="NO974"/>
      <c r="NP974"/>
      <c r="NQ974"/>
      <c r="NR974"/>
      <c r="NS974"/>
      <c r="NT974"/>
      <c r="NU974"/>
      <c r="NV974"/>
      <c r="NW974"/>
      <c r="NX974"/>
      <c r="NY974"/>
      <c r="NZ974"/>
      <c r="OA974"/>
      <c r="OB974"/>
      <c r="OC974"/>
      <c r="OD974"/>
      <c r="OE974"/>
      <c r="OF974"/>
      <c r="OG974"/>
      <c r="OH974"/>
      <c r="OI974"/>
      <c r="OJ974"/>
      <c r="OK974"/>
      <c r="OL974"/>
      <c r="OM974"/>
    </row>
    <row r="975" spans="1:404" s="37" customFormat="1" x14ac:dyDescent="0.3">
      <c r="A975" s="13" t="s">
        <v>1003</v>
      </c>
      <c r="B975" s="13" t="s">
        <v>1326</v>
      </c>
      <c r="C975" s="13" t="s">
        <v>1348</v>
      </c>
      <c r="D975" s="13" t="s">
        <v>1349</v>
      </c>
      <c r="E975" s="14" t="s">
        <v>95</v>
      </c>
      <c r="F975" s="16">
        <v>34</v>
      </c>
      <c r="G975" s="5">
        <v>6</v>
      </c>
      <c r="H975" s="16">
        <v>0</v>
      </c>
      <c r="I975" s="16">
        <v>0</v>
      </c>
      <c r="J975" s="16">
        <v>6</v>
      </c>
      <c r="K975" s="16">
        <v>0</v>
      </c>
      <c r="L975" s="16">
        <v>0</v>
      </c>
      <c r="M975" s="16">
        <v>0</v>
      </c>
      <c r="N975" s="16">
        <v>0</v>
      </c>
      <c r="O975" s="16">
        <v>0</v>
      </c>
      <c r="P975" s="16">
        <v>0</v>
      </c>
      <c r="Q975" s="16">
        <v>0</v>
      </c>
      <c r="R975" s="16">
        <v>34</v>
      </c>
      <c r="S975" s="16">
        <v>0</v>
      </c>
      <c r="T975" s="16">
        <v>0</v>
      </c>
      <c r="U975" s="16">
        <v>0</v>
      </c>
      <c r="V975" s="16">
        <v>0</v>
      </c>
      <c r="W975" s="16">
        <v>0</v>
      </c>
      <c r="X975" s="16">
        <v>0</v>
      </c>
      <c r="Y975" s="16">
        <v>0</v>
      </c>
      <c r="Z975" s="16">
        <v>0</v>
      </c>
      <c r="AA975" s="14" t="s">
        <v>96</v>
      </c>
      <c r="AB975" s="14" t="s">
        <v>97</v>
      </c>
      <c r="AC975" s="15"/>
      <c r="AD975" s="15"/>
      <c r="AE975" s="15"/>
      <c r="AF975" s="15"/>
      <c r="AG975" s="15"/>
      <c r="AH975" s="15"/>
      <c r="AI975" s="14" t="s">
        <v>96</v>
      </c>
      <c r="AJ975" s="16"/>
      <c r="AK975" s="17">
        <v>0.1</v>
      </c>
      <c r="AL975" s="17">
        <v>0</v>
      </c>
      <c r="AM975" s="17">
        <v>0.9</v>
      </c>
      <c r="AN975" s="17">
        <v>0</v>
      </c>
      <c r="AO975" s="17">
        <v>0</v>
      </c>
      <c r="AP975" s="17">
        <v>0</v>
      </c>
      <c r="AQ975" s="17">
        <v>0</v>
      </c>
      <c r="AR975" s="17">
        <v>0</v>
      </c>
      <c r="AS975" s="17">
        <v>0</v>
      </c>
      <c r="AT975" s="17">
        <v>0</v>
      </c>
      <c r="AU975" s="16">
        <v>100</v>
      </c>
      <c r="AV975" s="16">
        <v>100</v>
      </c>
      <c r="AW975" s="16">
        <v>0</v>
      </c>
      <c r="AX975" s="16">
        <v>0</v>
      </c>
      <c r="AY975" s="16">
        <v>0</v>
      </c>
      <c r="AZ975" s="16">
        <v>0</v>
      </c>
      <c r="BA975" s="16">
        <v>0</v>
      </c>
      <c r="BB975" s="16">
        <v>100</v>
      </c>
      <c r="BC975" s="16">
        <v>0</v>
      </c>
      <c r="BD975" s="16">
        <v>0</v>
      </c>
      <c r="BE975" s="16">
        <v>100</v>
      </c>
      <c r="BF975" s="16">
        <v>100</v>
      </c>
      <c r="BG975" s="16">
        <v>100</v>
      </c>
      <c r="BH975" s="16">
        <v>100</v>
      </c>
      <c r="BI975" s="16">
        <v>0</v>
      </c>
      <c r="BJ975" s="16">
        <v>0</v>
      </c>
      <c r="BK975" s="16">
        <v>0</v>
      </c>
      <c r="BL975" s="16">
        <v>100</v>
      </c>
      <c r="BM975" s="16">
        <v>100</v>
      </c>
      <c r="BN975" s="16">
        <v>2</v>
      </c>
      <c r="BO975" s="16" t="s">
        <v>96</v>
      </c>
      <c r="BP975" s="16" t="s">
        <v>97</v>
      </c>
      <c r="BQ975" s="5" t="s">
        <v>98</v>
      </c>
      <c r="BR975" s="14" t="s">
        <v>97</v>
      </c>
      <c r="BS975" s="14" t="s">
        <v>97</v>
      </c>
      <c r="BT975" s="14" t="s">
        <v>96</v>
      </c>
      <c r="BU975" s="14" t="s">
        <v>97</v>
      </c>
      <c r="BV975" s="14" t="s">
        <v>97</v>
      </c>
      <c r="BW975" s="16">
        <v>0</v>
      </c>
      <c r="BX975" s="16">
        <v>2</v>
      </c>
      <c r="BY975" s="16">
        <v>2</v>
      </c>
      <c r="BZ975" s="16">
        <v>10</v>
      </c>
      <c r="CA975" s="16">
        <v>10</v>
      </c>
      <c r="CB975" s="14" t="s">
        <v>98</v>
      </c>
      <c r="CC975" s="14" t="s">
        <v>96</v>
      </c>
      <c r="CD975" s="14" t="s">
        <v>96</v>
      </c>
      <c r="CE975" s="14" t="s">
        <v>96</v>
      </c>
      <c r="CF975" s="14" t="s">
        <v>96</v>
      </c>
      <c r="CG975" s="14" t="s">
        <v>96</v>
      </c>
      <c r="CH975" s="14" t="s">
        <v>96</v>
      </c>
      <c r="CI975" s="15" t="s">
        <v>97</v>
      </c>
      <c r="CJ975" s="16">
        <v>2</v>
      </c>
      <c r="CK975" s="16">
        <v>2</v>
      </c>
      <c r="CL975" s="16">
        <v>10</v>
      </c>
      <c r="CM975" s="16">
        <v>0</v>
      </c>
      <c r="CN975" s="16">
        <v>2</v>
      </c>
      <c r="CO975" s="16">
        <v>0</v>
      </c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  <c r="IW975"/>
      <c r="IX975"/>
      <c r="IY975"/>
      <c r="IZ975"/>
      <c r="JA975"/>
      <c r="JB975"/>
      <c r="JC975"/>
      <c r="JD975"/>
      <c r="JE975"/>
      <c r="JF975"/>
      <c r="JG975"/>
      <c r="JH975"/>
      <c r="JI975"/>
      <c r="JJ975"/>
      <c r="JK975"/>
      <c r="JL975"/>
      <c r="JM975"/>
      <c r="JN975"/>
      <c r="JO975"/>
      <c r="JP975"/>
      <c r="JQ975"/>
      <c r="JR975"/>
      <c r="JS975"/>
      <c r="JT975"/>
      <c r="JU975"/>
      <c r="JV975"/>
      <c r="JW975"/>
      <c r="JX975"/>
      <c r="JY975"/>
      <c r="JZ975"/>
      <c r="KA975"/>
      <c r="KB975"/>
      <c r="KC975"/>
      <c r="KD975"/>
      <c r="KE975"/>
      <c r="KF975"/>
      <c r="KG975"/>
      <c r="KH975"/>
      <c r="KI975"/>
      <c r="KJ975"/>
      <c r="KK975"/>
      <c r="KL975"/>
      <c r="KM975"/>
      <c r="KN975"/>
      <c r="KO975"/>
      <c r="KP975"/>
      <c r="KQ975"/>
      <c r="KR975"/>
      <c r="KS975"/>
      <c r="KT975"/>
      <c r="KU975"/>
      <c r="KV975"/>
      <c r="KW975"/>
      <c r="KX975"/>
      <c r="KY975"/>
      <c r="KZ975"/>
      <c r="LA975"/>
      <c r="LB975"/>
      <c r="LC975"/>
      <c r="LD975"/>
      <c r="LE975"/>
      <c r="LF975"/>
      <c r="LG975"/>
      <c r="LH975"/>
      <c r="LI975"/>
      <c r="LJ975"/>
      <c r="LK975"/>
      <c r="LL975"/>
      <c r="LM975"/>
      <c r="LN975"/>
      <c r="LO975"/>
      <c r="LP975"/>
      <c r="LQ975"/>
      <c r="LR975"/>
      <c r="LS975"/>
      <c r="LT975"/>
      <c r="LU975"/>
      <c r="LV975"/>
      <c r="LW975"/>
      <c r="LX975"/>
      <c r="LY975"/>
      <c r="LZ975"/>
      <c r="MA975"/>
      <c r="MB975"/>
      <c r="MC975"/>
      <c r="MD975"/>
      <c r="ME975"/>
      <c r="MF975"/>
      <c r="MG975"/>
      <c r="MH975"/>
      <c r="MI975"/>
      <c r="MJ975"/>
      <c r="MK975"/>
      <c r="ML975"/>
      <c r="MM975"/>
      <c r="MN975"/>
      <c r="MO975"/>
      <c r="MP975"/>
      <c r="MQ975"/>
      <c r="MR975"/>
      <c r="MS975"/>
      <c r="MT975"/>
      <c r="MU975"/>
      <c r="MV975"/>
      <c r="MW975"/>
      <c r="MX975"/>
      <c r="MY975"/>
      <c r="MZ975"/>
      <c r="NA975"/>
      <c r="NB975"/>
      <c r="NC975"/>
      <c r="ND975"/>
      <c r="NE975"/>
      <c r="NF975"/>
      <c r="NG975"/>
      <c r="NH975"/>
      <c r="NI975"/>
      <c r="NJ975"/>
      <c r="NK975"/>
      <c r="NL975"/>
      <c r="NM975"/>
      <c r="NN975"/>
      <c r="NO975"/>
      <c r="NP975"/>
      <c r="NQ975"/>
      <c r="NR975"/>
      <c r="NS975"/>
      <c r="NT975"/>
      <c r="NU975"/>
      <c r="NV975"/>
      <c r="NW975"/>
      <c r="NX975"/>
      <c r="NY975"/>
      <c r="NZ975"/>
      <c r="OA975"/>
      <c r="OB975"/>
      <c r="OC975"/>
      <c r="OD975"/>
      <c r="OE975"/>
      <c r="OF975"/>
      <c r="OG975"/>
      <c r="OH975"/>
      <c r="OI975"/>
      <c r="OJ975"/>
      <c r="OK975"/>
      <c r="OL975"/>
      <c r="OM975"/>
    </row>
    <row r="976" spans="1:404" s="37" customFormat="1" x14ac:dyDescent="0.3">
      <c r="A976" s="13" t="s">
        <v>1003</v>
      </c>
      <c r="B976" s="13" t="s">
        <v>1326</v>
      </c>
      <c r="C976" s="13" t="s">
        <v>1350</v>
      </c>
      <c r="D976" s="13" t="s">
        <v>110</v>
      </c>
      <c r="E976" s="14" t="s">
        <v>95</v>
      </c>
      <c r="F976" s="16">
        <v>191</v>
      </c>
      <c r="G976" s="5">
        <v>28</v>
      </c>
      <c r="H976" s="16">
        <v>3</v>
      </c>
      <c r="I976" s="16">
        <v>8</v>
      </c>
      <c r="J976" s="16">
        <v>6</v>
      </c>
      <c r="K976" s="16">
        <v>13</v>
      </c>
      <c r="L976" s="16">
        <v>0</v>
      </c>
      <c r="M976" s="16">
        <v>0</v>
      </c>
      <c r="N976" s="16">
        <v>0</v>
      </c>
      <c r="O976" s="16">
        <v>1</v>
      </c>
      <c r="P976" s="16">
        <v>0</v>
      </c>
      <c r="Q976" s="16">
        <v>66</v>
      </c>
      <c r="R976" s="16">
        <v>24</v>
      </c>
      <c r="S976" s="16">
        <v>99</v>
      </c>
      <c r="T976" s="16">
        <v>0</v>
      </c>
      <c r="U976" s="16">
        <v>0</v>
      </c>
      <c r="V976" s="16">
        <v>0</v>
      </c>
      <c r="W976" s="16">
        <v>2</v>
      </c>
      <c r="X976" s="16">
        <v>0</v>
      </c>
      <c r="Y976" s="16">
        <v>8</v>
      </c>
      <c r="Z976" s="16">
        <v>66</v>
      </c>
      <c r="AA976" s="14" t="s">
        <v>96</v>
      </c>
      <c r="AB976" s="14" t="s">
        <v>96</v>
      </c>
      <c r="AC976" s="15"/>
      <c r="AD976" s="15"/>
      <c r="AE976" s="15"/>
      <c r="AF976" s="15"/>
      <c r="AG976" s="15"/>
      <c r="AH976" s="15"/>
      <c r="AI976" s="14" t="s">
        <v>96</v>
      </c>
      <c r="AJ976" s="16"/>
      <c r="AK976" s="17">
        <v>0.2</v>
      </c>
      <c r="AL976" s="17">
        <v>0.8</v>
      </c>
      <c r="AM976" s="17">
        <v>0</v>
      </c>
      <c r="AN976" s="17">
        <v>0</v>
      </c>
      <c r="AO976" s="17">
        <v>0</v>
      </c>
      <c r="AP976" s="17">
        <v>0</v>
      </c>
      <c r="AQ976" s="17">
        <v>0</v>
      </c>
      <c r="AR976" s="17">
        <v>0</v>
      </c>
      <c r="AS976" s="17">
        <v>0</v>
      </c>
      <c r="AT976" s="17">
        <v>0</v>
      </c>
      <c r="AU976" s="16">
        <v>100</v>
      </c>
      <c r="AV976" s="16">
        <v>70</v>
      </c>
      <c r="AW976" s="24">
        <v>30</v>
      </c>
      <c r="AX976" s="16">
        <v>0</v>
      </c>
      <c r="AY976" s="16">
        <v>0</v>
      </c>
      <c r="AZ976" s="16">
        <v>100</v>
      </c>
      <c r="BA976" s="16">
        <v>70</v>
      </c>
      <c r="BB976" s="16">
        <v>0</v>
      </c>
      <c r="BC976" s="16">
        <v>0</v>
      </c>
      <c r="BD976" s="16">
        <v>30</v>
      </c>
      <c r="BE976" s="16">
        <v>100</v>
      </c>
      <c r="BF976" s="16">
        <v>90</v>
      </c>
      <c r="BG976" s="16">
        <v>100</v>
      </c>
      <c r="BH976" s="16">
        <v>100</v>
      </c>
      <c r="BI976" s="16">
        <v>10</v>
      </c>
      <c r="BJ976" s="16">
        <v>0</v>
      </c>
      <c r="BK976" s="16">
        <v>10</v>
      </c>
      <c r="BL976" s="16">
        <v>90</v>
      </c>
      <c r="BM976" s="16">
        <v>100</v>
      </c>
      <c r="BN976" s="16">
        <v>2</v>
      </c>
      <c r="BO976" s="16" t="s">
        <v>96</v>
      </c>
      <c r="BP976" s="16" t="s">
        <v>97</v>
      </c>
      <c r="BQ976" s="5" t="s">
        <v>98</v>
      </c>
      <c r="BR976" s="14" t="s">
        <v>97</v>
      </c>
      <c r="BS976" s="14" t="s">
        <v>97</v>
      </c>
      <c r="BT976" s="14" t="s">
        <v>97</v>
      </c>
      <c r="BU976" s="14" t="s">
        <v>97</v>
      </c>
      <c r="BV976" s="14" t="s">
        <v>97</v>
      </c>
      <c r="BW976" s="16">
        <v>0</v>
      </c>
      <c r="BX976" s="16">
        <v>2</v>
      </c>
      <c r="BY976" s="16">
        <v>2</v>
      </c>
      <c r="BZ976" s="16">
        <v>18</v>
      </c>
      <c r="CA976" s="16">
        <v>18</v>
      </c>
      <c r="CB976" s="14" t="s">
        <v>98</v>
      </c>
      <c r="CC976" s="14" t="s">
        <v>96</v>
      </c>
      <c r="CD976" s="14" t="s">
        <v>96</v>
      </c>
      <c r="CE976" s="14" t="s">
        <v>98</v>
      </c>
      <c r="CF976" s="14" t="s">
        <v>98</v>
      </c>
      <c r="CG976" s="14" t="s">
        <v>97</v>
      </c>
      <c r="CH976" s="14" t="s">
        <v>97</v>
      </c>
      <c r="CI976" s="14" t="s">
        <v>97</v>
      </c>
      <c r="CJ976" s="16">
        <v>2</v>
      </c>
      <c r="CK976" s="16">
        <v>15</v>
      </c>
      <c r="CL976" s="16">
        <v>15</v>
      </c>
      <c r="CM976" s="16">
        <v>0</v>
      </c>
      <c r="CN976" s="16">
        <v>15</v>
      </c>
      <c r="CO976" s="16">
        <v>0</v>
      </c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  <c r="JB976"/>
      <c r="JC976"/>
      <c r="JD976"/>
      <c r="JE976"/>
      <c r="JF976"/>
      <c r="JG976"/>
      <c r="JH976"/>
      <c r="JI976"/>
      <c r="JJ976"/>
      <c r="JK976"/>
      <c r="JL976"/>
      <c r="JM976"/>
      <c r="JN976"/>
      <c r="JO976"/>
      <c r="JP976"/>
      <c r="JQ976"/>
      <c r="JR976"/>
      <c r="JS976"/>
      <c r="JT976"/>
      <c r="JU976"/>
      <c r="JV976"/>
      <c r="JW976"/>
      <c r="JX976"/>
      <c r="JY976"/>
      <c r="JZ976"/>
      <c r="KA976"/>
      <c r="KB976"/>
      <c r="KC976"/>
      <c r="KD976"/>
      <c r="KE976"/>
      <c r="KF976"/>
      <c r="KG976"/>
      <c r="KH976"/>
      <c r="KI976"/>
      <c r="KJ976"/>
      <c r="KK976"/>
      <c r="KL976"/>
      <c r="KM976"/>
      <c r="KN976"/>
      <c r="KO976"/>
      <c r="KP976"/>
      <c r="KQ976"/>
      <c r="KR976"/>
      <c r="KS976"/>
      <c r="KT976"/>
      <c r="KU976"/>
      <c r="KV976"/>
      <c r="KW976"/>
      <c r="KX976"/>
      <c r="KY976"/>
      <c r="KZ976"/>
      <c r="LA976"/>
      <c r="LB976"/>
      <c r="LC976"/>
      <c r="LD976"/>
      <c r="LE976"/>
      <c r="LF976"/>
      <c r="LG976"/>
      <c r="LH976"/>
      <c r="LI976"/>
      <c r="LJ976"/>
      <c r="LK976"/>
      <c r="LL976"/>
      <c r="LM976"/>
      <c r="LN976"/>
      <c r="LO976"/>
      <c r="LP976"/>
      <c r="LQ976"/>
      <c r="LR976"/>
      <c r="LS976"/>
      <c r="LT976"/>
      <c r="LU976"/>
      <c r="LV976"/>
      <c r="LW976"/>
      <c r="LX976"/>
      <c r="LY976"/>
      <c r="LZ976"/>
      <c r="MA976"/>
      <c r="MB976"/>
      <c r="MC976"/>
      <c r="MD976"/>
      <c r="ME976"/>
      <c r="MF976"/>
      <c r="MG976"/>
      <c r="MH976"/>
      <c r="MI976"/>
      <c r="MJ976"/>
      <c r="MK976"/>
      <c r="ML976"/>
      <c r="MM976"/>
      <c r="MN976"/>
      <c r="MO976"/>
      <c r="MP976"/>
      <c r="MQ976"/>
      <c r="MR976"/>
      <c r="MS976"/>
      <c r="MT976"/>
      <c r="MU976"/>
      <c r="MV976"/>
      <c r="MW976"/>
      <c r="MX976"/>
      <c r="MY976"/>
      <c r="MZ976"/>
      <c r="NA976"/>
      <c r="NB976"/>
      <c r="NC976"/>
      <c r="ND976"/>
      <c r="NE976"/>
      <c r="NF976"/>
      <c r="NG976"/>
      <c r="NH976"/>
      <c r="NI976"/>
      <c r="NJ976"/>
      <c r="NK976"/>
      <c r="NL976"/>
      <c r="NM976"/>
      <c r="NN976"/>
      <c r="NO976"/>
      <c r="NP976"/>
      <c r="NQ976"/>
      <c r="NR976"/>
      <c r="NS976"/>
      <c r="NT976"/>
      <c r="NU976"/>
      <c r="NV976"/>
      <c r="NW976"/>
      <c r="NX976"/>
      <c r="NY976"/>
      <c r="NZ976"/>
      <c r="OA976"/>
      <c r="OB976"/>
      <c r="OC976"/>
      <c r="OD976"/>
      <c r="OE976"/>
      <c r="OF976"/>
      <c r="OG976"/>
      <c r="OH976"/>
      <c r="OI976"/>
      <c r="OJ976"/>
      <c r="OK976"/>
      <c r="OL976"/>
      <c r="OM976"/>
    </row>
    <row r="977" spans="1:403" s="37" customFormat="1" x14ac:dyDescent="0.3">
      <c r="A977" s="13" t="s">
        <v>1003</v>
      </c>
      <c r="B977" s="13" t="s">
        <v>1326</v>
      </c>
      <c r="C977" s="13" t="s">
        <v>1351</v>
      </c>
      <c r="D977" s="13" t="s">
        <v>110</v>
      </c>
      <c r="E977" s="14" t="s">
        <v>95</v>
      </c>
      <c r="F977" s="16">
        <v>144</v>
      </c>
      <c r="G977" s="5">
        <v>25</v>
      </c>
      <c r="H977" s="16">
        <v>0</v>
      </c>
      <c r="I977" s="16">
        <v>0</v>
      </c>
      <c r="J977" s="16">
        <v>25</v>
      </c>
      <c r="K977" s="16">
        <v>0</v>
      </c>
      <c r="L977" s="16">
        <v>0</v>
      </c>
      <c r="M977" s="16">
        <v>0</v>
      </c>
      <c r="N977" s="16">
        <v>0</v>
      </c>
      <c r="O977" s="16">
        <v>0</v>
      </c>
      <c r="P977" s="16">
        <v>0</v>
      </c>
      <c r="Q977" s="16">
        <v>0</v>
      </c>
      <c r="R977" s="16">
        <v>144</v>
      </c>
      <c r="S977" s="16">
        <v>0</v>
      </c>
      <c r="T977" s="16">
        <v>0</v>
      </c>
      <c r="U977" s="16">
        <v>0</v>
      </c>
      <c r="V977" s="16">
        <v>0</v>
      </c>
      <c r="W977" s="16">
        <v>0</v>
      </c>
      <c r="X977" s="16">
        <v>0</v>
      </c>
      <c r="Y977" s="16">
        <v>0</v>
      </c>
      <c r="Z977" s="16">
        <v>0</v>
      </c>
      <c r="AA977" s="14" t="s">
        <v>96</v>
      </c>
      <c r="AB977" s="14" t="s">
        <v>96</v>
      </c>
      <c r="AC977" s="15"/>
      <c r="AD977" s="15"/>
      <c r="AE977" s="15"/>
      <c r="AF977" s="15"/>
      <c r="AG977" s="15"/>
      <c r="AH977" s="15"/>
      <c r="AI977" s="14" t="s">
        <v>96</v>
      </c>
      <c r="AJ977" s="16"/>
      <c r="AK977" s="17">
        <v>0.9</v>
      </c>
      <c r="AL977" s="17">
        <v>0.1</v>
      </c>
      <c r="AM977" s="17">
        <v>0</v>
      </c>
      <c r="AN977" s="17">
        <v>0</v>
      </c>
      <c r="AO977" s="17">
        <v>0</v>
      </c>
      <c r="AP977" s="17">
        <v>0</v>
      </c>
      <c r="AQ977" s="17">
        <v>0</v>
      </c>
      <c r="AR977" s="17">
        <v>0</v>
      </c>
      <c r="AS977" s="17">
        <v>0</v>
      </c>
      <c r="AT977" s="17">
        <v>0</v>
      </c>
      <c r="AU977" s="16">
        <v>100</v>
      </c>
      <c r="AV977" s="16">
        <v>99</v>
      </c>
      <c r="AW977" s="16">
        <v>0</v>
      </c>
      <c r="AX977" s="16">
        <v>1</v>
      </c>
      <c r="AY977" s="16">
        <v>0</v>
      </c>
      <c r="AZ977" s="16">
        <v>100</v>
      </c>
      <c r="BA977" s="16">
        <v>99</v>
      </c>
      <c r="BB977" s="16">
        <v>0</v>
      </c>
      <c r="BC977" s="16">
        <v>0</v>
      </c>
      <c r="BD977" s="16">
        <v>1</v>
      </c>
      <c r="BE977" s="16">
        <v>100</v>
      </c>
      <c r="BF977" s="16">
        <v>99</v>
      </c>
      <c r="BG977" s="16">
        <v>100</v>
      </c>
      <c r="BH977" s="16">
        <v>100</v>
      </c>
      <c r="BI977" s="16">
        <v>80</v>
      </c>
      <c r="BJ977" s="16">
        <v>0</v>
      </c>
      <c r="BK977" s="24">
        <v>80</v>
      </c>
      <c r="BL977" s="16">
        <v>20</v>
      </c>
      <c r="BM977" s="16">
        <v>100</v>
      </c>
      <c r="BN977" s="16">
        <v>2</v>
      </c>
      <c r="BO977" s="16" t="s">
        <v>96</v>
      </c>
      <c r="BP977" s="16" t="s">
        <v>96</v>
      </c>
      <c r="BQ977" s="16">
        <v>2</v>
      </c>
      <c r="BR977" s="14" t="s">
        <v>97</v>
      </c>
      <c r="BS977" s="14" t="s">
        <v>96</v>
      </c>
      <c r="BT977" s="14" t="s">
        <v>96</v>
      </c>
      <c r="BU977" s="14" t="s">
        <v>96</v>
      </c>
      <c r="BV977" s="14" t="s">
        <v>96</v>
      </c>
      <c r="BW977" s="16">
        <v>0</v>
      </c>
      <c r="BX977" s="16">
        <v>0</v>
      </c>
      <c r="BY977" s="16">
        <v>0</v>
      </c>
      <c r="BZ977" s="16">
        <v>15</v>
      </c>
      <c r="CA977" s="16">
        <v>15</v>
      </c>
      <c r="CB977" s="14" t="s">
        <v>98</v>
      </c>
      <c r="CC977" s="14" t="s">
        <v>98</v>
      </c>
      <c r="CD977" s="14" t="s">
        <v>98</v>
      </c>
      <c r="CE977" s="14" t="s">
        <v>98</v>
      </c>
      <c r="CF977" s="14" t="s">
        <v>96</v>
      </c>
      <c r="CG977" s="14" t="s">
        <v>96</v>
      </c>
      <c r="CH977" s="14" t="s">
        <v>96</v>
      </c>
      <c r="CI977" s="15" t="s">
        <v>97</v>
      </c>
      <c r="CJ977" s="16">
        <v>0</v>
      </c>
      <c r="CK977" s="16">
        <v>0</v>
      </c>
      <c r="CL977" s="16">
        <v>10</v>
      </c>
      <c r="CM977" s="16">
        <v>0</v>
      </c>
      <c r="CN977" s="16">
        <v>0</v>
      </c>
      <c r="CO977" s="16">
        <v>0</v>
      </c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  <c r="IW977"/>
      <c r="IX977"/>
      <c r="IY977"/>
      <c r="IZ977"/>
      <c r="JA977"/>
      <c r="JB977"/>
      <c r="JC977"/>
      <c r="JD977"/>
      <c r="JE977"/>
      <c r="JF977"/>
      <c r="JG977"/>
      <c r="JH977"/>
      <c r="JI977"/>
      <c r="JJ977"/>
      <c r="JK977"/>
      <c r="JL977"/>
      <c r="JM977"/>
      <c r="JN977"/>
      <c r="JO977"/>
      <c r="JP977"/>
      <c r="JQ977"/>
      <c r="JR977"/>
      <c r="JS977"/>
      <c r="JT977"/>
      <c r="JU977"/>
      <c r="JV977"/>
      <c r="JW977"/>
      <c r="JX977"/>
      <c r="JY977"/>
      <c r="JZ977"/>
      <c r="KA977"/>
      <c r="KB977"/>
      <c r="KC977"/>
      <c r="KD977"/>
      <c r="KE977"/>
      <c r="KF977"/>
      <c r="KG977"/>
      <c r="KH977"/>
      <c r="KI977"/>
      <c r="KJ977"/>
      <c r="KK977"/>
      <c r="KL977"/>
      <c r="KM977"/>
      <c r="KN977"/>
      <c r="KO977"/>
      <c r="KP977"/>
      <c r="KQ977"/>
      <c r="KR977"/>
      <c r="KS977"/>
      <c r="KT977"/>
      <c r="KU977"/>
      <c r="KV977"/>
      <c r="KW977"/>
      <c r="KX977"/>
      <c r="KY977"/>
      <c r="KZ977"/>
      <c r="LA977"/>
      <c r="LB977"/>
      <c r="LC977"/>
      <c r="LD977"/>
      <c r="LE977"/>
      <c r="LF977"/>
      <c r="LG977"/>
      <c r="LH977"/>
      <c r="LI977"/>
      <c r="LJ977"/>
      <c r="LK977"/>
      <c r="LL977"/>
      <c r="LM977"/>
      <c r="LN977"/>
      <c r="LO977"/>
      <c r="LP977"/>
      <c r="LQ977"/>
      <c r="LR977"/>
      <c r="LS977"/>
      <c r="LT977"/>
      <c r="LU977"/>
      <c r="LV977"/>
      <c r="LW977"/>
      <c r="LX977"/>
      <c r="LY977"/>
      <c r="LZ977"/>
      <c r="MA977"/>
      <c r="MB977"/>
      <c r="MC977"/>
      <c r="MD977"/>
      <c r="ME977"/>
      <c r="MF977"/>
      <c r="MG977"/>
      <c r="MH977"/>
      <c r="MI977"/>
      <c r="MJ977"/>
      <c r="MK977"/>
      <c r="ML977"/>
      <c r="MM977"/>
      <c r="MN977"/>
      <c r="MO977"/>
      <c r="MP977"/>
      <c r="MQ977"/>
      <c r="MR977"/>
      <c r="MS977"/>
      <c r="MT977"/>
      <c r="MU977"/>
      <c r="MV977"/>
      <c r="MW977"/>
      <c r="MX977"/>
      <c r="MY977"/>
      <c r="MZ977"/>
      <c r="NA977"/>
      <c r="NB977"/>
      <c r="NC977"/>
      <c r="ND977"/>
      <c r="NE977"/>
      <c r="NF977"/>
      <c r="NG977"/>
      <c r="NH977"/>
      <c r="NI977"/>
      <c r="NJ977"/>
      <c r="NK977"/>
      <c r="NL977"/>
      <c r="NM977"/>
      <c r="NN977"/>
      <c r="NO977"/>
      <c r="NP977"/>
      <c r="NQ977"/>
      <c r="NR977"/>
      <c r="NS977"/>
      <c r="NT977"/>
      <c r="NU977"/>
      <c r="NV977"/>
      <c r="NW977"/>
      <c r="NX977"/>
      <c r="NY977"/>
      <c r="NZ977"/>
      <c r="OA977"/>
      <c r="OB977"/>
      <c r="OC977"/>
      <c r="OD977"/>
      <c r="OE977"/>
      <c r="OF977"/>
      <c r="OG977"/>
      <c r="OH977"/>
      <c r="OI977"/>
      <c r="OJ977"/>
      <c r="OK977"/>
      <c r="OL977"/>
      <c r="OM977"/>
    </row>
    <row r="978" spans="1:403" s="37" customFormat="1" x14ac:dyDescent="0.3">
      <c r="A978" s="13" t="s">
        <v>1003</v>
      </c>
      <c r="B978" s="13" t="s">
        <v>1326</v>
      </c>
      <c r="C978" s="13" t="s">
        <v>1352</v>
      </c>
      <c r="D978" s="13" t="s">
        <v>1267</v>
      </c>
      <c r="E978" s="14" t="s">
        <v>104</v>
      </c>
      <c r="F978" s="16">
        <v>52</v>
      </c>
      <c r="G978" s="5">
        <v>7</v>
      </c>
      <c r="H978" s="16">
        <v>0</v>
      </c>
      <c r="I978" s="16">
        <v>0</v>
      </c>
      <c r="J978" s="16">
        <v>7</v>
      </c>
      <c r="K978" s="16">
        <v>0</v>
      </c>
      <c r="L978" s="16">
        <v>0</v>
      </c>
      <c r="M978" s="16">
        <v>0</v>
      </c>
      <c r="N978" s="16">
        <v>0</v>
      </c>
      <c r="O978" s="16">
        <v>0</v>
      </c>
      <c r="P978" s="16">
        <v>0</v>
      </c>
      <c r="Q978" s="16">
        <v>0</v>
      </c>
      <c r="R978" s="16">
        <v>52</v>
      </c>
      <c r="S978" s="16">
        <v>0</v>
      </c>
      <c r="T978" s="16">
        <v>0</v>
      </c>
      <c r="U978" s="16">
        <v>0</v>
      </c>
      <c r="V978" s="16">
        <v>0</v>
      </c>
      <c r="W978" s="16">
        <v>0</v>
      </c>
      <c r="X978" s="16">
        <v>0</v>
      </c>
      <c r="Y978" s="16">
        <v>0</v>
      </c>
      <c r="Z978" s="16">
        <v>0</v>
      </c>
      <c r="AA978" s="14" t="s">
        <v>96</v>
      </c>
      <c r="AB978" s="14" t="s">
        <v>97</v>
      </c>
      <c r="AC978" s="15"/>
      <c r="AD978" s="15"/>
      <c r="AE978" s="19" t="s">
        <v>96</v>
      </c>
      <c r="AF978" s="15"/>
      <c r="AG978" s="15"/>
      <c r="AH978" s="15"/>
      <c r="AI978" s="15"/>
      <c r="AJ978" s="16">
        <v>2000</v>
      </c>
      <c r="AK978" s="17">
        <v>0.86</v>
      </c>
      <c r="AL978" s="17">
        <v>0</v>
      </c>
      <c r="AM978" s="17">
        <v>0.14000000000000001</v>
      </c>
      <c r="AN978" s="17">
        <v>0</v>
      </c>
      <c r="AO978" s="17">
        <v>0</v>
      </c>
      <c r="AP978" s="17">
        <v>0</v>
      </c>
      <c r="AQ978" s="17">
        <v>0</v>
      </c>
      <c r="AR978" s="17">
        <v>0</v>
      </c>
      <c r="AS978" s="17">
        <v>0</v>
      </c>
      <c r="AT978" s="17">
        <v>0</v>
      </c>
      <c r="AU978" s="16">
        <v>0</v>
      </c>
      <c r="AV978" s="16">
        <v>0</v>
      </c>
      <c r="AW978" s="16">
        <v>100</v>
      </c>
      <c r="AX978" s="16">
        <v>0</v>
      </c>
      <c r="AY978" s="16">
        <v>0</v>
      </c>
      <c r="AZ978" s="16">
        <v>0</v>
      </c>
      <c r="BA978" s="16">
        <v>0</v>
      </c>
      <c r="BB978" s="16">
        <v>0</v>
      </c>
      <c r="BC978" s="16">
        <v>0</v>
      </c>
      <c r="BD978" s="24">
        <v>100</v>
      </c>
      <c r="BE978" s="16">
        <v>100</v>
      </c>
      <c r="BF978" s="16">
        <v>86</v>
      </c>
      <c r="BG978" s="16">
        <v>100</v>
      </c>
      <c r="BH978" s="16">
        <v>0</v>
      </c>
      <c r="BI978" s="16">
        <v>0</v>
      </c>
      <c r="BJ978" s="16">
        <v>0</v>
      </c>
      <c r="BK978" s="16">
        <v>0</v>
      </c>
      <c r="BL978" s="16">
        <v>100</v>
      </c>
      <c r="BM978" s="16">
        <v>80</v>
      </c>
      <c r="BN978" s="16">
        <v>2</v>
      </c>
      <c r="BO978" s="16" t="s">
        <v>96</v>
      </c>
      <c r="BP978" s="16" t="s">
        <v>96</v>
      </c>
      <c r="BQ978" s="16">
        <v>1</v>
      </c>
      <c r="BR978" s="14" t="s">
        <v>97</v>
      </c>
      <c r="BS978" s="14" t="s">
        <v>96</v>
      </c>
      <c r="BT978" s="14" t="s">
        <v>96</v>
      </c>
      <c r="BU978" s="14" t="s">
        <v>97</v>
      </c>
      <c r="BV978" s="14" t="s">
        <v>97</v>
      </c>
      <c r="BW978" s="16">
        <v>0</v>
      </c>
      <c r="BX978" s="16">
        <v>2</v>
      </c>
      <c r="BY978" s="16">
        <v>3</v>
      </c>
      <c r="BZ978" s="16">
        <v>12</v>
      </c>
      <c r="CA978" s="16">
        <v>12</v>
      </c>
      <c r="CB978" s="14" t="s">
        <v>96</v>
      </c>
      <c r="CC978" s="14" t="s">
        <v>96</v>
      </c>
      <c r="CD978" s="14" t="s">
        <v>96</v>
      </c>
      <c r="CE978" s="14" t="s">
        <v>96</v>
      </c>
      <c r="CF978" s="14" t="s">
        <v>96</v>
      </c>
      <c r="CG978" s="14" t="s">
        <v>97</v>
      </c>
      <c r="CH978" s="14" t="s">
        <v>97</v>
      </c>
      <c r="CI978" s="14" t="s">
        <v>97</v>
      </c>
      <c r="CJ978" s="16">
        <v>3</v>
      </c>
      <c r="CK978" s="16">
        <v>13</v>
      </c>
      <c r="CL978" s="16">
        <v>13</v>
      </c>
      <c r="CM978" s="16">
        <v>1</v>
      </c>
      <c r="CN978" s="16">
        <v>0</v>
      </c>
      <c r="CO978" s="16">
        <v>1</v>
      </c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  <c r="IW978"/>
      <c r="IX978"/>
      <c r="IY978"/>
      <c r="IZ978"/>
      <c r="JA978"/>
      <c r="JB978"/>
      <c r="JC978"/>
      <c r="JD978"/>
      <c r="JE978"/>
      <c r="JF978"/>
      <c r="JG978"/>
      <c r="JH978"/>
      <c r="JI978"/>
      <c r="JJ978"/>
      <c r="JK978"/>
      <c r="JL978"/>
      <c r="JM978"/>
      <c r="JN978"/>
      <c r="JO978"/>
      <c r="JP978"/>
      <c r="JQ978"/>
      <c r="JR978"/>
      <c r="JS978"/>
      <c r="JT978"/>
      <c r="JU978"/>
      <c r="JV978"/>
      <c r="JW978"/>
      <c r="JX978"/>
      <c r="JY978"/>
      <c r="JZ978"/>
      <c r="KA978"/>
      <c r="KB978"/>
      <c r="KC978"/>
      <c r="KD978"/>
      <c r="KE978"/>
      <c r="KF978"/>
      <c r="KG978"/>
      <c r="KH978"/>
      <c r="KI978"/>
      <c r="KJ978"/>
      <c r="KK978"/>
      <c r="KL978"/>
      <c r="KM978"/>
      <c r="KN978"/>
      <c r="KO978"/>
      <c r="KP978"/>
      <c r="KQ978"/>
      <c r="KR978"/>
      <c r="KS978"/>
      <c r="KT978"/>
      <c r="KU978"/>
      <c r="KV978"/>
      <c r="KW978"/>
      <c r="KX978"/>
      <c r="KY978"/>
      <c r="KZ978"/>
      <c r="LA978"/>
      <c r="LB978"/>
      <c r="LC978"/>
      <c r="LD978"/>
      <c r="LE978"/>
      <c r="LF978"/>
      <c r="LG978"/>
      <c r="LH978"/>
      <c r="LI978"/>
      <c r="LJ978"/>
      <c r="LK978"/>
      <c r="LL978"/>
      <c r="LM978"/>
      <c r="LN978"/>
      <c r="LO978"/>
      <c r="LP978"/>
      <c r="LQ978"/>
      <c r="LR978"/>
      <c r="LS978"/>
      <c r="LT978"/>
      <c r="LU978"/>
      <c r="LV978"/>
      <c r="LW978"/>
      <c r="LX978"/>
      <c r="LY978"/>
      <c r="LZ978"/>
      <c r="MA978"/>
      <c r="MB978"/>
      <c r="MC978"/>
      <c r="MD978"/>
      <c r="ME978"/>
      <c r="MF978"/>
      <c r="MG978"/>
      <c r="MH978"/>
      <c r="MI978"/>
      <c r="MJ978"/>
      <c r="MK978"/>
      <c r="ML978"/>
      <c r="MM978"/>
      <c r="MN978"/>
      <c r="MO978"/>
      <c r="MP978"/>
      <c r="MQ978"/>
      <c r="MR978"/>
      <c r="MS978"/>
      <c r="MT978"/>
      <c r="MU978"/>
      <c r="MV978"/>
      <c r="MW978"/>
      <c r="MX978"/>
      <c r="MY978"/>
      <c r="MZ978"/>
      <c r="NA978"/>
      <c r="NB978"/>
      <c r="NC978"/>
      <c r="ND978"/>
      <c r="NE978"/>
      <c r="NF978"/>
      <c r="NG978"/>
      <c r="NH978"/>
      <c r="NI978"/>
      <c r="NJ978"/>
      <c r="NK978"/>
      <c r="NL978"/>
      <c r="NM978"/>
      <c r="NN978"/>
      <c r="NO978"/>
      <c r="NP978"/>
      <c r="NQ978"/>
      <c r="NR978"/>
      <c r="NS978"/>
      <c r="NT978"/>
      <c r="NU978"/>
      <c r="NV978"/>
      <c r="NW978"/>
      <c r="NX978"/>
      <c r="NY978"/>
      <c r="NZ978"/>
      <c r="OA978"/>
      <c r="OB978"/>
      <c r="OC978"/>
      <c r="OD978"/>
      <c r="OE978"/>
      <c r="OF978"/>
      <c r="OG978"/>
      <c r="OH978"/>
      <c r="OI978"/>
      <c r="OJ978"/>
      <c r="OK978"/>
      <c r="OL978"/>
      <c r="OM978"/>
    </row>
    <row r="979" spans="1:403" s="37" customFormat="1" x14ac:dyDescent="0.3">
      <c r="A979" s="13" t="s">
        <v>1003</v>
      </c>
      <c r="B979" s="13" t="s">
        <v>1326</v>
      </c>
      <c r="C979" s="13" t="s">
        <v>1353</v>
      </c>
      <c r="D979" s="13" t="s">
        <v>110</v>
      </c>
      <c r="E979" s="14" t="s">
        <v>104</v>
      </c>
      <c r="F979" s="16">
        <v>314</v>
      </c>
      <c r="G979" s="5">
        <v>34</v>
      </c>
      <c r="H979" s="16">
        <v>0</v>
      </c>
      <c r="I979" s="16">
        <v>0</v>
      </c>
      <c r="J979" s="16">
        <v>22</v>
      </c>
      <c r="K979" s="16">
        <v>12</v>
      </c>
      <c r="L979" s="16">
        <v>0</v>
      </c>
      <c r="M979" s="16">
        <v>0</v>
      </c>
      <c r="N979" s="16">
        <v>0</v>
      </c>
      <c r="O979" s="16">
        <v>0</v>
      </c>
      <c r="P979" s="16">
        <v>0</v>
      </c>
      <c r="Q979" s="16">
        <v>0</v>
      </c>
      <c r="R979" s="16">
        <v>142</v>
      </c>
      <c r="S979" s="16">
        <v>172</v>
      </c>
      <c r="T979" s="16">
        <v>0</v>
      </c>
      <c r="U979" s="16">
        <v>0</v>
      </c>
      <c r="V979" s="16">
        <v>0</v>
      </c>
      <c r="W979" s="16">
        <v>0</v>
      </c>
      <c r="X979" s="16">
        <v>0</v>
      </c>
      <c r="Y979" s="16">
        <v>0</v>
      </c>
      <c r="Z979" s="14">
        <v>0</v>
      </c>
      <c r="AA979" s="14" t="s">
        <v>96</v>
      </c>
      <c r="AB979" s="14" t="s">
        <v>97</v>
      </c>
      <c r="AC979" s="15"/>
      <c r="AD979" s="15"/>
      <c r="AE979" s="19" t="s">
        <v>96</v>
      </c>
      <c r="AF979" s="15"/>
      <c r="AG979" s="15"/>
      <c r="AH979" s="15"/>
      <c r="AI979" s="15"/>
      <c r="AJ979" s="16">
        <v>170</v>
      </c>
      <c r="AK979" s="17">
        <v>0.8</v>
      </c>
      <c r="AL979" s="17">
        <v>0</v>
      </c>
      <c r="AM979" s="17">
        <v>0</v>
      </c>
      <c r="AN979" s="17">
        <v>0</v>
      </c>
      <c r="AO979" s="17">
        <v>0.1</v>
      </c>
      <c r="AP979" s="17">
        <v>0</v>
      </c>
      <c r="AQ979" s="17">
        <v>0</v>
      </c>
      <c r="AR979" s="17">
        <v>0</v>
      </c>
      <c r="AS979" s="17">
        <v>0</v>
      </c>
      <c r="AT979" s="17">
        <v>0.1</v>
      </c>
      <c r="AU979" s="16">
        <v>0</v>
      </c>
      <c r="AV979" s="16">
        <v>0</v>
      </c>
      <c r="AW979" s="16">
        <v>70</v>
      </c>
      <c r="AX979" s="16">
        <v>0</v>
      </c>
      <c r="AY979" s="16">
        <v>30</v>
      </c>
      <c r="AZ979" s="16">
        <v>0</v>
      </c>
      <c r="BA979" s="16">
        <v>0</v>
      </c>
      <c r="BB979" s="16">
        <v>20</v>
      </c>
      <c r="BC979" s="16">
        <v>0</v>
      </c>
      <c r="BD979" s="16">
        <v>80</v>
      </c>
      <c r="BE979" s="16">
        <v>100</v>
      </c>
      <c r="BF979" s="16">
        <v>70</v>
      </c>
      <c r="BG979" s="16">
        <v>70</v>
      </c>
      <c r="BH979" s="16">
        <v>80</v>
      </c>
      <c r="BI979" s="16">
        <v>60</v>
      </c>
      <c r="BJ979" s="16">
        <v>0</v>
      </c>
      <c r="BK979" s="16">
        <v>20</v>
      </c>
      <c r="BL979" s="16">
        <v>80</v>
      </c>
      <c r="BM979" s="16">
        <v>50</v>
      </c>
      <c r="BN979" s="16">
        <v>2</v>
      </c>
      <c r="BO979" s="16" t="s">
        <v>97</v>
      </c>
      <c r="BP979" s="16" t="s">
        <v>96</v>
      </c>
      <c r="BQ979" s="16">
        <v>12</v>
      </c>
      <c r="BR979" s="14" t="s">
        <v>96</v>
      </c>
      <c r="BS979" s="14" t="s">
        <v>97</v>
      </c>
      <c r="BT979" s="14" t="s">
        <v>97</v>
      </c>
      <c r="BU979" s="14" t="s">
        <v>96</v>
      </c>
      <c r="BV979" s="14" t="s">
        <v>96</v>
      </c>
      <c r="BW979" s="16">
        <v>0</v>
      </c>
      <c r="BX979" s="16">
        <v>0</v>
      </c>
      <c r="BY979" s="16">
        <v>3</v>
      </c>
      <c r="BZ979" s="16">
        <v>3</v>
      </c>
      <c r="CA979" s="16">
        <v>15</v>
      </c>
      <c r="CB979" s="14" t="s">
        <v>98</v>
      </c>
      <c r="CC979" s="14" t="s">
        <v>98</v>
      </c>
      <c r="CD979" s="14" t="s">
        <v>96</v>
      </c>
      <c r="CE979" s="14" t="s">
        <v>96</v>
      </c>
      <c r="CF979" s="14" t="s">
        <v>96</v>
      </c>
      <c r="CG979" s="14" t="s">
        <v>96</v>
      </c>
      <c r="CH979" s="14" t="s">
        <v>96</v>
      </c>
      <c r="CI979" s="14" t="s">
        <v>96</v>
      </c>
      <c r="CJ979" s="16">
        <v>3</v>
      </c>
      <c r="CK979" s="16">
        <v>12</v>
      </c>
      <c r="CL979" s="16">
        <v>12</v>
      </c>
      <c r="CM979" s="16">
        <v>1</v>
      </c>
      <c r="CN979" s="16">
        <v>12</v>
      </c>
      <c r="CO979" s="16">
        <v>1</v>
      </c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  <c r="IY979"/>
      <c r="IZ979"/>
      <c r="JA979"/>
      <c r="JB979"/>
      <c r="JC979"/>
      <c r="JD979"/>
      <c r="JE979"/>
      <c r="JF979"/>
      <c r="JG979"/>
      <c r="JH979"/>
      <c r="JI979"/>
      <c r="JJ979"/>
      <c r="JK979"/>
      <c r="JL979"/>
      <c r="JM979"/>
      <c r="JN979"/>
      <c r="JO979"/>
      <c r="JP979"/>
      <c r="JQ979"/>
      <c r="JR979"/>
      <c r="JS979"/>
      <c r="JT979"/>
      <c r="JU979"/>
      <c r="JV979"/>
      <c r="JW979"/>
      <c r="JX979"/>
      <c r="JY979"/>
      <c r="JZ979"/>
      <c r="KA979"/>
      <c r="KB979"/>
      <c r="KC979"/>
      <c r="KD979"/>
      <c r="KE979"/>
      <c r="KF979"/>
      <c r="KG979"/>
      <c r="KH979"/>
      <c r="KI979"/>
      <c r="KJ979"/>
      <c r="KK979"/>
      <c r="KL979"/>
      <c r="KM979"/>
      <c r="KN979"/>
      <c r="KO979"/>
      <c r="KP979"/>
      <c r="KQ979"/>
      <c r="KR979"/>
      <c r="KS979"/>
      <c r="KT979"/>
      <c r="KU979"/>
      <c r="KV979"/>
      <c r="KW979"/>
      <c r="KX979"/>
      <c r="KY979"/>
      <c r="KZ979"/>
      <c r="LA979"/>
      <c r="LB979"/>
      <c r="LC979"/>
      <c r="LD979"/>
      <c r="LE979"/>
      <c r="LF979"/>
      <c r="LG979"/>
      <c r="LH979"/>
      <c r="LI979"/>
      <c r="LJ979"/>
      <c r="LK979"/>
      <c r="LL979"/>
      <c r="LM979"/>
      <c r="LN979"/>
      <c r="LO979"/>
      <c r="LP979"/>
      <c r="LQ979"/>
      <c r="LR979"/>
      <c r="LS979"/>
      <c r="LT979"/>
      <c r="LU979"/>
      <c r="LV979"/>
      <c r="LW979"/>
      <c r="LX979"/>
      <c r="LY979"/>
      <c r="LZ979"/>
      <c r="MA979"/>
      <c r="MB979"/>
      <c r="MC979"/>
      <c r="MD979"/>
      <c r="ME979"/>
      <c r="MF979"/>
      <c r="MG979"/>
      <c r="MH979"/>
      <c r="MI979"/>
      <c r="MJ979"/>
      <c r="MK979"/>
      <c r="ML979"/>
      <c r="MM979"/>
      <c r="MN979"/>
      <c r="MO979"/>
      <c r="MP979"/>
      <c r="MQ979"/>
      <c r="MR979"/>
      <c r="MS979"/>
      <c r="MT979"/>
      <c r="MU979"/>
      <c r="MV979"/>
      <c r="MW979"/>
      <c r="MX979"/>
      <c r="MY979"/>
      <c r="MZ979"/>
      <c r="NA979"/>
      <c r="NB979"/>
      <c r="NC979"/>
      <c r="ND979"/>
      <c r="NE979"/>
      <c r="NF979"/>
      <c r="NG979"/>
      <c r="NH979"/>
      <c r="NI979"/>
      <c r="NJ979"/>
      <c r="NK979"/>
      <c r="NL979"/>
      <c r="NM979"/>
      <c r="NN979"/>
      <c r="NO979"/>
      <c r="NP979"/>
      <c r="NQ979"/>
      <c r="NR979"/>
      <c r="NS979"/>
      <c r="NT979"/>
      <c r="NU979"/>
      <c r="NV979"/>
      <c r="NW979"/>
      <c r="NX979"/>
      <c r="NY979"/>
      <c r="NZ979"/>
      <c r="OA979"/>
      <c r="OB979"/>
      <c r="OC979"/>
      <c r="OD979"/>
      <c r="OE979"/>
      <c r="OF979"/>
      <c r="OG979"/>
      <c r="OH979"/>
      <c r="OI979"/>
      <c r="OJ979"/>
      <c r="OK979"/>
      <c r="OL979"/>
      <c r="OM979"/>
    </row>
    <row r="980" spans="1:403" s="37" customFormat="1" x14ac:dyDescent="0.3">
      <c r="A980" s="13" t="s">
        <v>1003</v>
      </c>
      <c r="B980" s="13" t="s">
        <v>1326</v>
      </c>
      <c r="C980" s="13" t="s">
        <v>1354</v>
      </c>
      <c r="D980" s="13" t="s">
        <v>110</v>
      </c>
      <c r="E980" s="14" t="s">
        <v>95</v>
      </c>
      <c r="F980" s="24">
        <v>30</v>
      </c>
      <c r="G980" s="5">
        <v>4</v>
      </c>
      <c r="H980" s="16">
        <v>0</v>
      </c>
      <c r="I980" s="16">
        <v>0</v>
      </c>
      <c r="J980" s="16">
        <v>4</v>
      </c>
      <c r="K980" s="16">
        <v>0</v>
      </c>
      <c r="L980" s="16">
        <v>0</v>
      </c>
      <c r="M980" s="16">
        <v>0</v>
      </c>
      <c r="N980" s="16">
        <v>0</v>
      </c>
      <c r="O980" s="16">
        <v>0</v>
      </c>
      <c r="P980" s="16">
        <v>0</v>
      </c>
      <c r="Q980" s="16">
        <v>0</v>
      </c>
      <c r="R980" s="16">
        <v>30</v>
      </c>
      <c r="S980" s="16">
        <v>0</v>
      </c>
      <c r="T980" s="16">
        <v>0</v>
      </c>
      <c r="U980" s="16">
        <v>0</v>
      </c>
      <c r="V980" s="16">
        <v>0</v>
      </c>
      <c r="W980" s="16">
        <v>0</v>
      </c>
      <c r="X980" s="16">
        <v>0</v>
      </c>
      <c r="Y980" s="16">
        <v>0</v>
      </c>
      <c r="Z980" s="16">
        <v>0</v>
      </c>
      <c r="AA980" s="14" t="s">
        <v>96</v>
      </c>
      <c r="AB980" s="14" t="s">
        <v>97</v>
      </c>
      <c r="AC980" s="14" t="s">
        <v>96</v>
      </c>
      <c r="AD980" s="15"/>
      <c r="AE980" s="15"/>
      <c r="AF980" s="15"/>
      <c r="AG980" s="15"/>
      <c r="AH980" s="15"/>
      <c r="AI980" s="15"/>
      <c r="AJ980" s="16"/>
      <c r="AK980" s="17">
        <v>0.1</v>
      </c>
      <c r="AL980" s="17">
        <v>0</v>
      </c>
      <c r="AM980" s="17">
        <v>0.9</v>
      </c>
      <c r="AN980" s="17">
        <v>0</v>
      </c>
      <c r="AO980" s="17">
        <v>0</v>
      </c>
      <c r="AP980" s="17">
        <v>0</v>
      </c>
      <c r="AQ980" s="17">
        <v>0</v>
      </c>
      <c r="AR980" s="17">
        <v>0</v>
      </c>
      <c r="AS980" s="17">
        <v>0</v>
      </c>
      <c r="AT980" s="17">
        <v>0</v>
      </c>
      <c r="AU980" s="16">
        <v>100</v>
      </c>
      <c r="AV980" s="16">
        <v>100</v>
      </c>
      <c r="AW980" s="16">
        <v>0</v>
      </c>
      <c r="AX980" s="16">
        <v>0</v>
      </c>
      <c r="AY980" s="16">
        <v>0</v>
      </c>
      <c r="AZ980" s="16">
        <v>0</v>
      </c>
      <c r="BA980" s="16">
        <v>0</v>
      </c>
      <c r="BB980" s="16">
        <v>0</v>
      </c>
      <c r="BC980" s="16">
        <v>0</v>
      </c>
      <c r="BD980" s="16">
        <v>100</v>
      </c>
      <c r="BE980" s="16">
        <v>100</v>
      </c>
      <c r="BF980" s="16">
        <v>100</v>
      </c>
      <c r="BG980" s="16">
        <v>100</v>
      </c>
      <c r="BH980" s="16">
        <v>0</v>
      </c>
      <c r="BI980" s="16">
        <v>0</v>
      </c>
      <c r="BJ980" s="16">
        <v>0</v>
      </c>
      <c r="BK980" s="16">
        <v>0</v>
      </c>
      <c r="BL980" s="16">
        <v>100</v>
      </c>
      <c r="BM980" s="16">
        <v>100</v>
      </c>
      <c r="BN980" s="16">
        <v>2</v>
      </c>
      <c r="BO980" s="16" t="s">
        <v>96</v>
      </c>
      <c r="BP980" s="16" t="s">
        <v>97</v>
      </c>
      <c r="BQ980" s="5" t="s">
        <v>98</v>
      </c>
      <c r="BR980" s="14" t="s">
        <v>97</v>
      </c>
      <c r="BS980" s="14" t="s">
        <v>97</v>
      </c>
      <c r="BT980" s="14" t="s">
        <v>97</v>
      </c>
      <c r="BU980" s="14" t="s">
        <v>96</v>
      </c>
      <c r="BV980" s="14" t="s">
        <v>96</v>
      </c>
      <c r="BW980" s="16">
        <v>0.3</v>
      </c>
      <c r="BX980" s="16">
        <v>0.5</v>
      </c>
      <c r="BY980" s="16">
        <v>7</v>
      </c>
      <c r="BZ980" s="16">
        <v>6</v>
      </c>
      <c r="CA980" s="16">
        <v>32</v>
      </c>
      <c r="CB980" s="14" t="s">
        <v>98</v>
      </c>
      <c r="CC980" s="14" t="s">
        <v>96</v>
      </c>
      <c r="CD980" s="14" t="s">
        <v>96</v>
      </c>
      <c r="CE980" s="14" t="s">
        <v>96</v>
      </c>
      <c r="CF980" s="14" t="s">
        <v>96</v>
      </c>
      <c r="CG980" s="14" t="s">
        <v>96</v>
      </c>
      <c r="CH980" s="14" t="s">
        <v>97</v>
      </c>
      <c r="CI980" s="15" t="s">
        <v>97</v>
      </c>
      <c r="CJ980" s="16">
        <v>7</v>
      </c>
      <c r="CK980" s="16">
        <v>7</v>
      </c>
      <c r="CL980" s="16">
        <v>7</v>
      </c>
      <c r="CM980" s="16">
        <v>0</v>
      </c>
      <c r="CN980" s="16">
        <v>0</v>
      </c>
      <c r="CO980" s="16">
        <v>0</v>
      </c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  <c r="JB980"/>
      <c r="JC980"/>
      <c r="JD980"/>
      <c r="JE980"/>
      <c r="JF980"/>
      <c r="JG980"/>
      <c r="JH980"/>
      <c r="JI980"/>
      <c r="JJ980"/>
      <c r="JK980"/>
      <c r="JL980"/>
      <c r="JM980"/>
      <c r="JN980"/>
      <c r="JO980"/>
      <c r="JP980"/>
      <c r="JQ980"/>
      <c r="JR980"/>
      <c r="JS980"/>
      <c r="JT980"/>
      <c r="JU980"/>
      <c r="JV980"/>
      <c r="JW980"/>
      <c r="JX980"/>
      <c r="JY980"/>
      <c r="JZ980"/>
      <c r="KA980"/>
      <c r="KB980"/>
      <c r="KC980"/>
      <c r="KD980"/>
      <c r="KE980"/>
      <c r="KF980"/>
      <c r="KG980"/>
      <c r="KH980"/>
      <c r="KI980"/>
      <c r="KJ980"/>
      <c r="KK980"/>
      <c r="KL980"/>
      <c r="KM980"/>
      <c r="KN980"/>
      <c r="KO980"/>
      <c r="KP980"/>
      <c r="KQ980"/>
      <c r="KR980"/>
      <c r="KS980"/>
      <c r="KT980"/>
      <c r="KU980"/>
      <c r="KV980"/>
      <c r="KW980"/>
      <c r="KX980"/>
      <c r="KY980"/>
      <c r="KZ980"/>
      <c r="LA980"/>
      <c r="LB980"/>
      <c r="LC980"/>
      <c r="LD980"/>
      <c r="LE980"/>
      <c r="LF980"/>
      <c r="LG980"/>
      <c r="LH980"/>
      <c r="LI980"/>
      <c r="LJ980"/>
      <c r="LK980"/>
      <c r="LL980"/>
      <c r="LM980"/>
      <c r="LN980"/>
      <c r="LO980"/>
      <c r="LP980"/>
      <c r="LQ980"/>
      <c r="LR980"/>
      <c r="LS980"/>
      <c r="LT980"/>
      <c r="LU980"/>
      <c r="LV980"/>
      <c r="LW980"/>
      <c r="LX980"/>
      <c r="LY980"/>
      <c r="LZ980"/>
      <c r="MA980"/>
      <c r="MB980"/>
      <c r="MC980"/>
      <c r="MD980"/>
      <c r="ME980"/>
      <c r="MF980"/>
      <c r="MG980"/>
      <c r="MH980"/>
      <c r="MI980"/>
      <c r="MJ980"/>
      <c r="MK980"/>
      <c r="ML980"/>
      <c r="MM980"/>
      <c r="MN980"/>
      <c r="MO980"/>
      <c r="MP980"/>
      <c r="MQ980"/>
      <c r="MR980"/>
      <c r="MS980"/>
      <c r="MT980"/>
      <c r="MU980"/>
      <c r="MV980"/>
      <c r="MW980"/>
      <c r="MX980"/>
      <c r="MY980"/>
      <c r="MZ980"/>
      <c r="NA980"/>
      <c r="NB980"/>
      <c r="NC980"/>
      <c r="ND980"/>
      <c r="NE980"/>
      <c r="NF980"/>
      <c r="NG980"/>
      <c r="NH980"/>
      <c r="NI980"/>
      <c r="NJ980"/>
      <c r="NK980"/>
      <c r="NL980"/>
      <c r="NM980"/>
      <c r="NN980"/>
      <c r="NO980"/>
      <c r="NP980"/>
      <c r="NQ980"/>
      <c r="NR980"/>
      <c r="NS980"/>
      <c r="NT980"/>
      <c r="NU980"/>
      <c r="NV980"/>
      <c r="NW980"/>
      <c r="NX980"/>
      <c r="NY980"/>
      <c r="NZ980"/>
      <c r="OA980"/>
      <c r="OB980"/>
      <c r="OC980"/>
      <c r="OD980"/>
      <c r="OE980"/>
      <c r="OF980"/>
      <c r="OG980"/>
      <c r="OH980"/>
      <c r="OI980"/>
      <c r="OJ980"/>
      <c r="OK980"/>
      <c r="OL980"/>
      <c r="OM980"/>
    </row>
    <row r="981" spans="1:403" s="37" customFormat="1" x14ac:dyDescent="0.3">
      <c r="A981" s="13" t="s">
        <v>1003</v>
      </c>
      <c r="B981" s="13" t="s">
        <v>1326</v>
      </c>
      <c r="C981" s="13" t="s">
        <v>1355</v>
      </c>
      <c r="D981" s="13" t="s">
        <v>110</v>
      </c>
      <c r="E981" s="14" t="s">
        <v>95</v>
      </c>
      <c r="F981" s="16">
        <v>370</v>
      </c>
      <c r="G981" s="5">
        <v>44</v>
      </c>
      <c r="H981" s="16">
        <v>0</v>
      </c>
      <c r="I981" s="16">
        <v>0</v>
      </c>
      <c r="J981" s="16">
        <v>5</v>
      </c>
      <c r="K981" s="16">
        <v>34</v>
      </c>
      <c r="L981" s="16">
        <v>0</v>
      </c>
      <c r="M981" s="16">
        <v>5</v>
      </c>
      <c r="N981" s="16">
        <v>0</v>
      </c>
      <c r="O981" s="16">
        <v>0</v>
      </c>
      <c r="P981" s="16">
        <v>0</v>
      </c>
      <c r="Q981" s="16">
        <v>0</v>
      </c>
      <c r="R981" s="16">
        <v>50</v>
      </c>
      <c r="S981" s="16">
        <v>290</v>
      </c>
      <c r="T981" s="16">
        <v>0</v>
      </c>
      <c r="U981" s="16">
        <v>30</v>
      </c>
      <c r="V981" s="16">
        <v>0</v>
      </c>
      <c r="W981" s="16">
        <v>0</v>
      </c>
      <c r="X981" s="16">
        <v>0</v>
      </c>
      <c r="Y981" s="16">
        <v>0</v>
      </c>
      <c r="Z981" s="16">
        <v>0</v>
      </c>
      <c r="AA981" s="14" t="s">
        <v>96</v>
      </c>
      <c r="AB981" s="14" t="s">
        <v>97</v>
      </c>
      <c r="AC981" s="15"/>
      <c r="AD981" s="15"/>
      <c r="AE981" s="15"/>
      <c r="AF981" s="15"/>
      <c r="AG981" s="15"/>
      <c r="AH981" s="15"/>
      <c r="AI981" s="14" t="s">
        <v>96</v>
      </c>
      <c r="AJ981" s="16"/>
      <c r="AK981" s="17">
        <v>0</v>
      </c>
      <c r="AL981" s="17">
        <v>0.30000000000000004</v>
      </c>
      <c r="AM981" s="17">
        <v>0.60000000000000009</v>
      </c>
      <c r="AN981" s="17">
        <v>0</v>
      </c>
      <c r="AO981" s="17">
        <v>9.9999999999999978E-2</v>
      </c>
      <c r="AP981" s="17">
        <v>0</v>
      </c>
      <c r="AQ981" s="17">
        <v>0</v>
      </c>
      <c r="AR981" s="17">
        <v>0</v>
      </c>
      <c r="AS981" s="17">
        <v>0</v>
      </c>
      <c r="AT981" s="17">
        <v>0</v>
      </c>
      <c r="AU981" s="16">
        <v>100</v>
      </c>
      <c r="AV981" s="16">
        <v>100</v>
      </c>
      <c r="AW981" s="16">
        <v>0</v>
      </c>
      <c r="AX981" s="16">
        <v>0</v>
      </c>
      <c r="AY981" s="16">
        <v>0</v>
      </c>
      <c r="AZ981" s="16">
        <v>0</v>
      </c>
      <c r="BA981" s="16">
        <v>0</v>
      </c>
      <c r="BB981" s="16">
        <v>1</v>
      </c>
      <c r="BC981" s="16">
        <v>0</v>
      </c>
      <c r="BD981" s="16">
        <v>99</v>
      </c>
      <c r="BE981" s="16">
        <v>100</v>
      </c>
      <c r="BF981" s="16">
        <v>90</v>
      </c>
      <c r="BG981" s="16">
        <v>100</v>
      </c>
      <c r="BH981" s="16">
        <v>20</v>
      </c>
      <c r="BI981" s="16">
        <v>1</v>
      </c>
      <c r="BJ981" s="16">
        <v>0</v>
      </c>
      <c r="BK981" s="16">
        <v>0</v>
      </c>
      <c r="BL981" s="16">
        <v>100</v>
      </c>
      <c r="BM981" s="16">
        <v>20</v>
      </c>
      <c r="BN981" s="16">
        <v>2</v>
      </c>
      <c r="BO981" s="16" t="s">
        <v>97</v>
      </c>
      <c r="BP981" s="16" t="s">
        <v>96</v>
      </c>
      <c r="BQ981" s="16">
        <v>3</v>
      </c>
      <c r="BR981" s="14" t="s">
        <v>97</v>
      </c>
      <c r="BS981" s="14" t="s">
        <v>96</v>
      </c>
      <c r="BT981" s="14" t="s">
        <v>96</v>
      </c>
      <c r="BU981" s="14" t="s">
        <v>97</v>
      </c>
      <c r="BV981" s="14" t="s">
        <v>97</v>
      </c>
      <c r="BW981" s="16">
        <v>0</v>
      </c>
      <c r="BX981" s="16">
        <v>0</v>
      </c>
      <c r="BY981" s="16">
        <v>1</v>
      </c>
      <c r="BZ981" s="16">
        <v>10</v>
      </c>
      <c r="CA981" s="16">
        <v>10</v>
      </c>
      <c r="CB981" s="14" t="s">
        <v>98</v>
      </c>
      <c r="CC981" s="14" t="s">
        <v>98</v>
      </c>
      <c r="CD981" s="14" t="s">
        <v>96</v>
      </c>
      <c r="CE981" s="14" t="s">
        <v>98</v>
      </c>
      <c r="CF981" s="14" t="s">
        <v>98</v>
      </c>
      <c r="CG981" s="14" t="s">
        <v>96</v>
      </c>
      <c r="CH981" s="14" t="s">
        <v>96</v>
      </c>
      <c r="CI981" s="15" t="s">
        <v>97</v>
      </c>
      <c r="CJ981" s="16">
        <v>1</v>
      </c>
      <c r="CK981" s="16">
        <v>1</v>
      </c>
      <c r="CL981" s="16">
        <v>11</v>
      </c>
      <c r="CM981" s="16">
        <v>0</v>
      </c>
      <c r="CN981" s="16">
        <v>1</v>
      </c>
      <c r="CO981" s="16">
        <v>0</v>
      </c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  <c r="IY981"/>
      <c r="IZ981"/>
      <c r="JA981"/>
      <c r="JB981"/>
      <c r="JC981"/>
      <c r="JD981"/>
      <c r="JE981"/>
      <c r="JF981"/>
      <c r="JG981"/>
      <c r="JH981"/>
      <c r="JI981"/>
      <c r="JJ981"/>
      <c r="JK981"/>
      <c r="JL981"/>
      <c r="JM981"/>
      <c r="JN981"/>
      <c r="JO981"/>
      <c r="JP981"/>
      <c r="JQ981"/>
      <c r="JR981"/>
      <c r="JS981"/>
      <c r="JT981"/>
      <c r="JU981"/>
      <c r="JV981"/>
      <c r="JW981"/>
      <c r="JX981"/>
      <c r="JY981"/>
      <c r="JZ981"/>
      <c r="KA981"/>
      <c r="KB981"/>
      <c r="KC981"/>
      <c r="KD981"/>
      <c r="KE981"/>
      <c r="KF981"/>
      <c r="KG981"/>
      <c r="KH981"/>
      <c r="KI981"/>
      <c r="KJ981"/>
      <c r="KK981"/>
      <c r="KL981"/>
      <c r="KM981"/>
      <c r="KN981"/>
      <c r="KO981"/>
      <c r="KP981"/>
      <c r="KQ981"/>
      <c r="KR981"/>
      <c r="KS981"/>
      <c r="KT981"/>
      <c r="KU981"/>
      <c r="KV981"/>
      <c r="KW981"/>
      <c r="KX981"/>
      <c r="KY981"/>
      <c r="KZ981"/>
      <c r="LA981"/>
      <c r="LB981"/>
      <c r="LC981"/>
      <c r="LD981"/>
      <c r="LE981"/>
      <c r="LF981"/>
      <c r="LG981"/>
      <c r="LH981"/>
      <c r="LI981"/>
      <c r="LJ981"/>
      <c r="LK981"/>
      <c r="LL981"/>
      <c r="LM981"/>
      <c r="LN981"/>
      <c r="LO981"/>
      <c r="LP981"/>
      <c r="LQ981"/>
      <c r="LR981"/>
      <c r="LS981"/>
      <c r="LT981"/>
      <c r="LU981"/>
      <c r="LV981"/>
      <c r="LW981"/>
      <c r="LX981"/>
      <c r="LY981"/>
      <c r="LZ981"/>
      <c r="MA981"/>
      <c r="MB981"/>
      <c r="MC981"/>
      <c r="MD981"/>
      <c r="ME981"/>
      <c r="MF981"/>
      <c r="MG981"/>
      <c r="MH981"/>
      <c r="MI981"/>
      <c r="MJ981"/>
      <c r="MK981"/>
      <c r="ML981"/>
      <c r="MM981"/>
      <c r="MN981"/>
      <c r="MO981"/>
      <c r="MP981"/>
      <c r="MQ981"/>
      <c r="MR981"/>
      <c r="MS981"/>
      <c r="MT981"/>
      <c r="MU981"/>
      <c r="MV981"/>
      <c r="MW981"/>
      <c r="MX981"/>
      <c r="MY981"/>
      <c r="MZ981"/>
      <c r="NA981"/>
      <c r="NB981"/>
      <c r="NC981"/>
      <c r="ND981"/>
      <c r="NE981"/>
      <c r="NF981"/>
      <c r="NG981"/>
      <c r="NH981"/>
      <c r="NI981"/>
      <c r="NJ981"/>
      <c r="NK981"/>
      <c r="NL981"/>
      <c r="NM981"/>
      <c r="NN981"/>
      <c r="NO981"/>
      <c r="NP981"/>
      <c r="NQ981"/>
      <c r="NR981"/>
      <c r="NS981"/>
      <c r="NT981"/>
      <c r="NU981"/>
      <c r="NV981"/>
      <c r="NW981"/>
      <c r="NX981"/>
      <c r="NY981"/>
      <c r="NZ981"/>
      <c r="OA981"/>
      <c r="OB981"/>
      <c r="OC981"/>
      <c r="OD981"/>
      <c r="OE981"/>
      <c r="OF981"/>
      <c r="OG981"/>
      <c r="OH981"/>
      <c r="OI981"/>
      <c r="OJ981"/>
      <c r="OK981"/>
      <c r="OL981"/>
      <c r="OM981"/>
    </row>
    <row r="982" spans="1:403" s="37" customFormat="1" x14ac:dyDescent="0.3">
      <c r="A982" s="13" t="s">
        <v>1003</v>
      </c>
      <c r="B982" s="13" t="s">
        <v>1326</v>
      </c>
      <c r="C982" s="13" t="s">
        <v>1356</v>
      </c>
      <c r="D982" s="13" t="s">
        <v>110</v>
      </c>
      <c r="E982" s="24" t="s">
        <v>104</v>
      </c>
      <c r="F982" s="16">
        <v>156</v>
      </c>
      <c r="G982" s="5">
        <v>19</v>
      </c>
      <c r="H982" s="16">
        <v>2</v>
      </c>
      <c r="I982" s="16">
        <v>10</v>
      </c>
      <c r="J982" s="16">
        <v>4</v>
      </c>
      <c r="K982" s="16">
        <v>4</v>
      </c>
      <c r="L982" s="16">
        <v>0</v>
      </c>
      <c r="M982" s="16">
        <v>0</v>
      </c>
      <c r="N982" s="16">
        <v>1</v>
      </c>
      <c r="O982" s="16">
        <v>0</v>
      </c>
      <c r="P982" s="16">
        <v>0</v>
      </c>
      <c r="Q982" s="16">
        <v>90</v>
      </c>
      <c r="R982" s="16">
        <v>39</v>
      </c>
      <c r="S982" s="16">
        <v>25</v>
      </c>
      <c r="T982" s="16">
        <v>0</v>
      </c>
      <c r="U982" s="16">
        <v>0</v>
      </c>
      <c r="V982" s="16">
        <v>2</v>
      </c>
      <c r="W982" s="16">
        <v>0</v>
      </c>
      <c r="X982" s="16">
        <v>0</v>
      </c>
      <c r="Y982" s="16">
        <v>0</v>
      </c>
      <c r="Z982" s="14">
        <v>0</v>
      </c>
      <c r="AA982" s="14" t="s">
        <v>96</v>
      </c>
      <c r="AB982" s="14" t="s">
        <v>97</v>
      </c>
      <c r="AC982" s="15"/>
      <c r="AD982" s="15"/>
      <c r="AE982" s="19" t="s">
        <v>96</v>
      </c>
      <c r="AF982" s="15"/>
      <c r="AG982" s="15"/>
      <c r="AH982" s="15"/>
      <c r="AI982" s="15"/>
      <c r="AJ982" s="24">
        <v>500</v>
      </c>
      <c r="AK982" s="17">
        <v>0.4</v>
      </c>
      <c r="AL982" s="17">
        <v>0.3</v>
      </c>
      <c r="AM982" s="17">
        <v>0.3</v>
      </c>
      <c r="AN982" s="17">
        <v>0</v>
      </c>
      <c r="AO982" s="17">
        <v>0</v>
      </c>
      <c r="AP982" s="17">
        <v>0</v>
      </c>
      <c r="AQ982" s="17">
        <v>0</v>
      </c>
      <c r="AR982" s="17">
        <v>0</v>
      </c>
      <c r="AS982" s="17">
        <v>0</v>
      </c>
      <c r="AT982" s="17">
        <v>0</v>
      </c>
      <c r="AU982" s="16">
        <v>0</v>
      </c>
      <c r="AV982" s="16">
        <v>0</v>
      </c>
      <c r="AW982" s="16">
        <v>20</v>
      </c>
      <c r="AX982" s="16">
        <v>80</v>
      </c>
      <c r="AY982" s="16">
        <v>0</v>
      </c>
      <c r="AZ982" s="16">
        <v>0</v>
      </c>
      <c r="BA982" s="16">
        <v>0</v>
      </c>
      <c r="BB982" s="16">
        <v>10</v>
      </c>
      <c r="BC982" s="16">
        <v>56</v>
      </c>
      <c r="BD982" s="16">
        <v>34</v>
      </c>
      <c r="BE982" s="16">
        <v>100</v>
      </c>
      <c r="BF982" s="16">
        <v>100</v>
      </c>
      <c r="BG982" s="16">
        <v>0</v>
      </c>
      <c r="BH982" s="16">
        <v>15</v>
      </c>
      <c r="BI982" s="16">
        <v>15</v>
      </c>
      <c r="BJ982" s="16">
        <v>0</v>
      </c>
      <c r="BK982" s="16">
        <v>15</v>
      </c>
      <c r="BL982" s="16">
        <v>85</v>
      </c>
      <c r="BM982" s="16">
        <v>100</v>
      </c>
      <c r="BN982" s="16">
        <v>2</v>
      </c>
      <c r="BO982" s="16" t="s">
        <v>96</v>
      </c>
      <c r="BP982" s="16" t="s">
        <v>96</v>
      </c>
      <c r="BQ982" s="16">
        <v>2</v>
      </c>
      <c r="BR982" s="14" t="s">
        <v>97</v>
      </c>
      <c r="BS982" s="14" t="s">
        <v>97</v>
      </c>
      <c r="BT982" s="14" t="s">
        <v>97</v>
      </c>
      <c r="BU982" s="14" t="s">
        <v>97</v>
      </c>
      <c r="BV982" s="14" t="s">
        <v>97</v>
      </c>
      <c r="BW982" s="16">
        <v>0</v>
      </c>
      <c r="BX982" s="16">
        <v>2</v>
      </c>
      <c r="BY982" s="16">
        <v>5</v>
      </c>
      <c r="BZ982" s="16">
        <v>5</v>
      </c>
      <c r="CA982" s="16">
        <v>30</v>
      </c>
      <c r="CB982" s="14" t="s">
        <v>96</v>
      </c>
      <c r="CC982" s="14" t="s">
        <v>98</v>
      </c>
      <c r="CD982" s="14" t="s">
        <v>96</v>
      </c>
      <c r="CE982" s="14" t="s">
        <v>96</v>
      </c>
      <c r="CF982" s="14" t="s">
        <v>96</v>
      </c>
      <c r="CG982" s="14" t="s">
        <v>96</v>
      </c>
      <c r="CH982" s="14" t="s">
        <v>97</v>
      </c>
      <c r="CI982" s="14" t="s">
        <v>97</v>
      </c>
      <c r="CJ982" s="16">
        <v>5</v>
      </c>
      <c r="CK982" s="16">
        <v>5</v>
      </c>
      <c r="CL982" s="16">
        <v>5</v>
      </c>
      <c r="CM982" s="16">
        <v>0</v>
      </c>
      <c r="CN982" s="16">
        <v>5</v>
      </c>
      <c r="CO982" s="16">
        <v>0</v>
      </c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  <c r="IN982"/>
      <c r="IO982"/>
      <c r="IP982"/>
      <c r="IQ982"/>
      <c r="IR982"/>
      <c r="IS982"/>
      <c r="IT982"/>
      <c r="IU982"/>
      <c r="IV982"/>
      <c r="IW982"/>
      <c r="IX982"/>
      <c r="IY982"/>
      <c r="IZ982"/>
      <c r="JA982"/>
      <c r="JB982"/>
      <c r="JC982"/>
      <c r="JD982"/>
      <c r="JE982"/>
      <c r="JF982"/>
      <c r="JG982"/>
      <c r="JH982"/>
      <c r="JI982"/>
      <c r="JJ982"/>
      <c r="JK982"/>
      <c r="JL982"/>
      <c r="JM982"/>
      <c r="JN982"/>
      <c r="JO982"/>
      <c r="JP982"/>
      <c r="JQ982"/>
      <c r="JR982"/>
      <c r="JS982"/>
      <c r="JT982"/>
      <c r="JU982"/>
      <c r="JV982"/>
      <c r="JW982"/>
      <c r="JX982"/>
      <c r="JY982"/>
      <c r="JZ982"/>
      <c r="KA982"/>
      <c r="KB982"/>
      <c r="KC982"/>
      <c r="KD982"/>
      <c r="KE982"/>
      <c r="KF982"/>
      <c r="KG982"/>
      <c r="KH982"/>
      <c r="KI982"/>
      <c r="KJ982"/>
      <c r="KK982"/>
      <c r="KL982"/>
      <c r="KM982"/>
      <c r="KN982"/>
      <c r="KO982"/>
      <c r="KP982"/>
      <c r="KQ982"/>
      <c r="KR982"/>
      <c r="KS982"/>
      <c r="KT982"/>
      <c r="KU982"/>
      <c r="KV982"/>
      <c r="KW982"/>
      <c r="KX982"/>
      <c r="KY982"/>
      <c r="KZ982"/>
      <c r="LA982"/>
      <c r="LB982"/>
      <c r="LC982"/>
      <c r="LD982"/>
      <c r="LE982"/>
      <c r="LF982"/>
      <c r="LG982"/>
      <c r="LH982"/>
      <c r="LI982"/>
      <c r="LJ982"/>
      <c r="LK982"/>
      <c r="LL982"/>
      <c r="LM982"/>
      <c r="LN982"/>
      <c r="LO982"/>
      <c r="LP982"/>
      <c r="LQ982"/>
      <c r="LR982"/>
      <c r="LS982"/>
      <c r="LT982"/>
      <c r="LU982"/>
      <c r="LV982"/>
      <c r="LW982"/>
      <c r="LX982"/>
      <c r="LY982"/>
      <c r="LZ982"/>
      <c r="MA982"/>
      <c r="MB982"/>
      <c r="MC982"/>
      <c r="MD982"/>
      <c r="ME982"/>
      <c r="MF982"/>
      <c r="MG982"/>
      <c r="MH982"/>
      <c r="MI982"/>
      <c r="MJ982"/>
      <c r="MK982"/>
      <c r="ML982"/>
      <c r="MM982"/>
      <c r="MN982"/>
      <c r="MO982"/>
      <c r="MP982"/>
      <c r="MQ982"/>
      <c r="MR982"/>
      <c r="MS982"/>
      <c r="MT982"/>
      <c r="MU982"/>
      <c r="MV982"/>
      <c r="MW982"/>
      <c r="MX982"/>
      <c r="MY982"/>
      <c r="MZ982"/>
      <c r="NA982"/>
      <c r="NB982"/>
      <c r="NC982"/>
      <c r="ND982"/>
      <c r="NE982"/>
      <c r="NF982"/>
      <c r="NG982"/>
      <c r="NH982"/>
      <c r="NI982"/>
      <c r="NJ982"/>
      <c r="NK982"/>
      <c r="NL982"/>
      <c r="NM982"/>
      <c r="NN982"/>
      <c r="NO982"/>
      <c r="NP982"/>
      <c r="NQ982"/>
      <c r="NR982"/>
      <c r="NS982"/>
      <c r="NT982"/>
      <c r="NU982"/>
      <c r="NV982"/>
      <c r="NW982"/>
      <c r="NX982"/>
      <c r="NY982"/>
      <c r="NZ982"/>
      <c r="OA982"/>
      <c r="OB982"/>
      <c r="OC982"/>
      <c r="OD982"/>
      <c r="OE982"/>
      <c r="OF982"/>
      <c r="OG982"/>
      <c r="OH982"/>
      <c r="OI982"/>
      <c r="OJ982"/>
      <c r="OK982"/>
      <c r="OL982"/>
      <c r="OM982"/>
    </row>
    <row r="983" spans="1:403" s="37" customFormat="1" x14ac:dyDescent="0.3">
      <c r="A983" s="13" t="s">
        <v>1003</v>
      </c>
      <c r="B983" s="13" t="s">
        <v>1326</v>
      </c>
      <c r="C983" s="13" t="s">
        <v>1357</v>
      </c>
      <c r="D983" s="13" t="s">
        <v>108</v>
      </c>
      <c r="E983" s="14" t="s">
        <v>95</v>
      </c>
      <c r="F983" s="16">
        <v>43</v>
      </c>
      <c r="G983" s="5">
        <v>5</v>
      </c>
      <c r="H983" s="16">
        <v>0</v>
      </c>
      <c r="I983" s="16">
        <v>0</v>
      </c>
      <c r="J983" s="16">
        <v>1</v>
      </c>
      <c r="K983" s="16">
        <v>3</v>
      </c>
      <c r="L983" s="16">
        <v>1</v>
      </c>
      <c r="M983" s="16">
        <v>0</v>
      </c>
      <c r="N983" s="16">
        <v>0</v>
      </c>
      <c r="O983" s="16">
        <v>0</v>
      </c>
      <c r="P983" s="16">
        <v>0</v>
      </c>
      <c r="Q983" s="16">
        <v>0</v>
      </c>
      <c r="R983" s="16">
        <v>8</v>
      </c>
      <c r="S983" s="16">
        <v>34</v>
      </c>
      <c r="T983" s="16">
        <v>1</v>
      </c>
      <c r="U983" s="16">
        <v>0</v>
      </c>
      <c r="V983" s="16">
        <v>0</v>
      </c>
      <c r="W983" s="16">
        <v>0</v>
      </c>
      <c r="X983" s="16">
        <v>0</v>
      </c>
      <c r="Y983" s="16">
        <v>0</v>
      </c>
      <c r="Z983" s="16">
        <v>0</v>
      </c>
      <c r="AA983" s="14" t="s">
        <v>96</v>
      </c>
      <c r="AB983" s="14" t="s">
        <v>97</v>
      </c>
      <c r="AC983" s="14" t="s">
        <v>96</v>
      </c>
      <c r="AD983" s="15"/>
      <c r="AE983" s="15"/>
      <c r="AF983" s="15"/>
      <c r="AG983" s="15"/>
      <c r="AH983" s="15"/>
      <c r="AI983" s="15"/>
      <c r="AJ983" s="16"/>
      <c r="AK983" s="17">
        <v>0.4</v>
      </c>
      <c r="AL983" s="17">
        <v>0.4</v>
      </c>
      <c r="AM983" s="17">
        <v>0.1</v>
      </c>
      <c r="AN983" s="17">
        <v>0</v>
      </c>
      <c r="AO983" s="17">
        <v>0</v>
      </c>
      <c r="AP983" s="17">
        <v>0</v>
      </c>
      <c r="AQ983" s="17">
        <v>0.1</v>
      </c>
      <c r="AR983" s="17">
        <v>0</v>
      </c>
      <c r="AS983" s="17">
        <v>0</v>
      </c>
      <c r="AT983" s="17">
        <v>0</v>
      </c>
      <c r="AU983" s="16">
        <v>0</v>
      </c>
      <c r="AV983" s="16">
        <v>0</v>
      </c>
      <c r="AW983" s="16">
        <v>100</v>
      </c>
      <c r="AX983" s="16">
        <v>0</v>
      </c>
      <c r="AY983" s="16">
        <v>0</v>
      </c>
      <c r="AZ983" s="16">
        <v>0</v>
      </c>
      <c r="BA983" s="16">
        <v>0</v>
      </c>
      <c r="BB983" s="16">
        <v>30</v>
      </c>
      <c r="BC983" s="16">
        <v>0</v>
      </c>
      <c r="BD983" s="16">
        <v>70</v>
      </c>
      <c r="BE983" s="16">
        <v>100</v>
      </c>
      <c r="BF983" s="16">
        <v>100</v>
      </c>
      <c r="BG983" s="16">
        <v>100</v>
      </c>
      <c r="BH983" s="16">
        <v>0</v>
      </c>
      <c r="BI983" s="16">
        <v>0</v>
      </c>
      <c r="BJ983" s="16">
        <v>0</v>
      </c>
      <c r="BK983" s="16">
        <v>0</v>
      </c>
      <c r="BL983" s="16">
        <v>100</v>
      </c>
      <c r="BM983" s="16">
        <v>100</v>
      </c>
      <c r="BN983" s="16">
        <v>1</v>
      </c>
      <c r="BO983" s="16" t="s">
        <v>96</v>
      </c>
      <c r="BP983" s="16" t="s">
        <v>97</v>
      </c>
      <c r="BQ983" s="5" t="s">
        <v>98</v>
      </c>
      <c r="BR983" s="14" t="s">
        <v>97</v>
      </c>
      <c r="BS983" s="14" t="s">
        <v>97</v>
      </c>
      <c r="BT983" s="14" t="s">
        <v>97</v>
      </c>
      <c r="BU983" s="14" t="s">
        <v>96</v>
      </c>
      <c r="BV983" s="14" t="s">
        <v>96</v>
      </c>
      <c r="BW983" s="16">
        <v>4</v>
      </c>
      <c r="BX983" s="16">
        <v>4</v>
      </c>
      <c r="BY983" s="16">
        <v>4</v>
      </c>
      <c r="BZ983" s="16">
        <v>29</v>
      </c>
      <c r="CA983" s="16">
        <v>29</v>
      </c>
      <c r="CB983" s="14" t="s">
        <v>96</v>
      </c>
      <c r="CC983" s="14" t="s">
        <v>96</v>
      </c>
      <c r="CD983" s="14" t="s">
        <v>96</v>
      </c>
      <c r="CE983" s="14" t="s">
        <v>96</v>
      </c>
      <c r="CF983" s="14" t="s">
        <v>96</v>
      </c>
      <c r="CG983" s="14" t="s">
        <v>96</v>
      </c>
      <c r="CH983" s="14" t="s">
        <v>96</v>
      </c>
      <c r="CI983" s="15" t="s">
        <v>97</v>
      </c>
      <c r="CJ983" s="16">
        <v>4</v>
      </c>
      <c r="CK983" s="16">
        <v>29</v>
      </c>
      <c r="CL983" s="16">
        <v>29</v>
      </c>
      <c r="CM983" s="16">
        <v>0</v>
      </c>
      <c r="CN983" s="16">
        <v>0</v>
      </c>
      <c r="CO983" s="16">
        <v>0</v>
      </c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  <c r="IP983"/>
      <c r="IQ983"/>
      <c r="IR983"/>
      <c r="IS983"/>
      <c r="IT983"/>
      <c r="IU983"/>
      <c r="IV983"/>
      <c r="IW983"/>
      <c r="IX983"/>
      <c r="IY983"/>
      <c r="IZ983"/>
      <c r="JA983"/>
      <c r="JB983"/>
      <c r="JC983"/>
      <c r="JD983"/>
      <c r="JE983"/>
      <c r="JF983"/>
      <c r="JG983"/>
      <c r="JH983"/>
      <c r="JI983"/>
      <c r="JJ983"/>
      <c r="JK983"/>
      <c r="JL983"/>
      <c r="JM983"/>
      <c r="JN983"/>
      <c r="JO983"/>
      <c r="JP983"/>
      <c r="JQ983"/>
      <c r="JR983"/>
      <c r="JS983"/>
      <c r="JT983"/>
      <c r="JU983"/>
      <c r="JV983"/>
      <c r="JW983"/>
      <c r="JX983"/>
      <c r="JY983"/>
      <c r="JZ983"/>
      <c r="KA983"/>
      <c r="KB983"/>
      <c r="KC983"/>
      <c r="KD983"/>
      <c r="KE983"/>
      <c r="KF983"/>
      <c r="KG983"/>
      <c r="KH983"/>
      <c r="KI983"/>
      <c r="KJ983"/>
      <c r="KK983"/>
      <c r="KL983"/>
      <c r="KM983"/>
      <c r="KN983"/>
      <c r="KO983"/>
      <c r="KP983"/>
      <c r="KQ983"/>
      <c r="KR983"/>
      <c r="KS983"/>
      <c r="KT983"/>
      <c r="KU983"/>
      <c r="KV983"/>
      <c r="KW983"/>
      <c r="KX983"/>
      <c r="KY983"/>
      <c r="KZ983"/>
      <c r="LA983"/>
      <c r="LB983"/>
      <c r="LC983"/>
      <c r="LD983"/>
      <c r="LE983"/>
      <c r="LF983"/>
      <c r="LG983"/>
      <c r="LH983"/>
      <c r="LI983"/>
      <c r="LJ983"/>
      <c r="LK983"/>
      <c r="LL983"/>
      <c r="LM983"/>
      <c r="LN983"/>
      <c r="LO983"/>
      <c r="LP983"/>
      <c r="LQ983"/>
      <c r="LR983"/>
      <c r="LS983"/>
      <c r="LT983"/>
      <c r="LU983"/>
      <c r="LV983"/>
      <c r="LW983"/>
      <c r="LX983"/>
      <c r="LY983"/>
      <c r="LZ983"/>
      <c r="MA983"/>
      <c r="MB983"/>
      <c r="MC983"/>
      <c r="MD983"/>
      <c r="ME983"/>
      <c r="MF983"/>
      <c r="MG983"/>
      <c r="MH983"/>
      <c r="MI983"/>
      <c r="MJ983"/>
      <c r="MK983"/>
      <c r="ML983"/>
      <c r="MM983"/>
      <c r="MN983"/>
      <c r="MO983"/>
      <c r="MP983"/>
      <c r="MQ983"/>
      <c r="MR983"/>
      <c r="MS983"/>
      <c r="MT983"/>
      <c r="MU983"/>
      <c r="MV983"/>
      <c r="MW983"/>
      <c r="MX983"/>
      <c r="MY983"/>
      <c r="MZ983"/>
      <c r="NA983"/>
      <c r="NB983"/>
      <c r="NC983"/>
      <c r="ND983"/>
      <c r="NE983"/>
      <c r="NF983"/>
      <c r="NG983"/>
      <c r="NH983"/>
      <c r="NI983"/>
      <c r="NJ983"/>
      <c r="NK983"/>
      <c r="NL983"/>
      <c r="NM983"/>
      <c r="NN983"/>
      <c r="NO983"/>
      <c r="NP983"/>
      <c r="NQ983"/>
      <c r="NR983"/>
      <c r="NS983"/>
      <c r="NT983"/>
      <c r="NU983"/>
      <c r="NV983"/>
      <c r="NW983"/>
      <c r="NX983"/>
      <c r="NY983"/>
      <c r="NZ983"/>
      <c r="OA983"/>
      <c r="OB983"/>
      <c r="OC983"/>
      <c r="OD983"/>
      <c r="OE983"/>
      <c r="OF983"/>
      <c r="OG983"/>
      <c r="OH983"/>
      <c r="OI983"/>
      <c r="OJ983"/>
      <c r="OK983"/>
      <c r="OL983"/>
      <c r="OM983"/>
    </row>
    <row r="984" spans="1:403" s="37" customFormat="1" x14ac:dyDescent="0.3">
      <c r="A984" s="13" t="s">
        <v>1003</v>
      </c>
      <c r="B984" s="13" t="s">
        <v>1326</v>
      </c>
      <c r="C984" s="13" t="s">
        <v>1358</v>
      </c>
      <c r="D984" s="13" t="s">
        <v>1359</v>
      </c>
      <c r="E984" s="14" t="s">
        <v>95</v>
      </c>
      <c r="F984" s="24">
        <v>200</v>
      </c>
      <c r="G984" s="5">
        <v>25</v>
      </c>
      <c r="H984" s="16">
        <v>0</v>
      </c>
      <c r="I984" s="16">
        <v>0</v>
      </c>
      <c r="J984" s="16">
        <v>25</v>
      </c>
      <c r="K984" s="16">
        <v>0</v>
      </c>
      <c r="L984" s="16">
        <v>0</v>
      </c>
      <c r="M984" s="16">
        <v>0</v>
      </c>
      <c r="N984" s="16">
        <v>0</v>
      </c>
      <c r="O984" s="16">
        <v>0</v>
      </c>
      <c r="P984" s="16">
        <v>0</v>
      </c>
      <c r="Q984" s="16">
        <v>0</v>
      </c>
      <c r="R984" s="16">
        <v>200</v>
      </c>
      <c r="S984" s="16">
        <v>0</v>
      </c>
      <c r="T984" s="16">
        <v>0</v>
      </c>
      <c r="U984" s="16">
        <v>0</v>
      </c>
      <c r="V984" s="16">
        <v>0</v>
      </c>
      <c r="W984" s="16">
        <v>0</v>
      </c>
      <c r="X984" s="16">
        <v>0</v>
      </c>
      <c r="Y984" s="16">
        <v>0</v>
      </c>
      <c r="Z984" s="16">
        <v>0</v>
      </c>
      <c r="AA984" s="14" t="s">
        <v>96</v>
      </c>
      <c r="AB984" s="14" t="s">
        <v>97</v>
      </c>
      <c r="AC984" s="15"/>
      <c r="AD984" s="15"/>
      <c r="AE984" s="15"/>
      <c r="AF984" s="15"/>
      <c r="AG984" s="15"/>
      <c r="AH984" s="15"/>
      <c r="AI984" s="14" t="s">
        <v>96</v>
      </c>
      <c r="AJ984" s="16"/>
      <c r="AK984" s="17">
        <v>0.8</v>
      </c>
      <c r="AL984" s="17">
        <v>0.2</v>
      </c>
      <c r="AM984" s="17">
        <v>0</v>
      </c>
      <c r="AN984" s="17">
        <v>0</v>
      </c>
      <c r="AO984" s="17">
        <v>0</v>
      </c>
      <c r="AP984" s="17">
        <v>0</v>
      </c>
      <c r="AQ984" s="17">
        <v>0</v>
      </c>
      <c r="AR984" s="17">
        <v>0</v>
      </c>
      <c r="AS984" s="17">
        <v>0</v>
      </c>
      <c r="AT984" s="17">
        <v>0</v>
      </c>
      <c r="AU984" s="16">
        <v>100</v>
      </c>
      <c r="AV984" s="16">
        <v>20</v>
      </c>
      <c r="AW984" s="16">
        <v>80</v>
      </c>
      <c r="AX984" s="16">
        <v>0</v>
      </c>
      <c r="AY984" s="16">
        <v>0</v>
      </c>
      <c r="AZ984" s="16">
        <v>100</v>
      </c>
      <c r="BA984" s="16">
        <v>20</v>
      </c>
      <c r="BB984" s="16">
        <v>0</v>
      </c>
      <c r="BC984" s="16">
        <v>0</v>
      </c>
      <c r="BD984" s="16">
        <v>80</v>
      </c>
      <c r="BE984" s="16">
        <v>100</v>
      </c>
      <c r="BF984" s="16">
        <v>90</v>
      </c>
      <c r="BG984" s="16">
        <v>100</v>
      </c>
      <c r="BH984" s="16">
        <v>100</v>
      </c>
      <c r="BI984" s="16">
        <v>10</v>
      </c>
      <c r="BJ984" s="16">
        <v>0</v>
      </c>
      <c r="BK984" s="24">
        <v>10</v>
      </c>
      <c r="BL984" s="16">
        <v>90</v>
      </c>
      <c r="BM984" s="16">
        <v>50</v>
      </c>
      <c r="BN984" s="16">
        <v>2</v>
      </c>
      <c r="BO984" s="16" t="s">
        <v>96</v>
      </c>
      <c r="BP984" s="16" t="s">
        <v>96</v>
      </c>
      <c r="BQ984" s="16">
        <v>12</v>
      </c>
      <c r="BR984" s="14" t="s">
        <v>97</v>
      </c>
      <c r="BS984" s="14" t="s">
        <v>97</v>
      </c>
      <c r="BT984" s="14" t="s">
        <v>97</v>
      </c>
      <c r="BU984" s="14" t="s">
        <v>97</v>
      </c>
      <c r="BV984" s="14" t="s">
        <v>97</v>
      </c>
      <c r="BW984" s="16">
        <v>1</v>
      </c>
      <c r="BX984" s="16">
        <v>1</v>
      </c>
      <c r="BY984" s="16">
        <v>3</v>
      </c>
      <c r="BZ984" s="16">
        <v>11</v>
      </c>
      <c r="CA984" s="16">
        <v>11</v>
      </c>
      <c r="CB984" s="14" t="s">
        <v>98</v>
      </c>
      <c r="CC984" s="14" t="s">
        <v>98</v>
      </c>
      <c r="CD984" s="14" t="s">
        <v>96</v>
      </c>
      <c r="CE984" s="14" t="s">
        <v>98</v>
      </c>
      <c r="CF984" s="14" t="s">
        <v>96</v>
      </c>
      <c r="CG984" s="14" t="s">
        <v>96</v>
      </c>
      <c r="CH984" s="14" t="s">
        <v>97</v>
      </c>
      <c r="CI984" s="15" t="s">
        <v>97</v>
      </c>
      <c r="CJ984" s="16">
        <v>3</v>
      </c>
      <c r="CK984" s="16">
        <v>3</v>
      </c>
      <c r="CL984" s="16">
        <v>12</v>
      </c>
      <c r="CM984" s="16">
        <v>0</v>
      </c>
      <c r="CN984" s="16">
        <v>3</v>
      </c>
      <c r="CO984" s="16">
        <v>1</v>
      </c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  <c r="IW984"/>
      <c r="IX984"/>
      <c r="IY984"/>
      <c r="IZ984"/>
      <c r="JA984"/>
      <c r="JB984"/>
      <c r="JC984"/>
      <c r="JD984"/>
      <c r="JE984"/>
      <c r="JF984"/>
      <c r="JG984"/>
      <c r="JH984"/>
      <c r="JI984"/>
      <c r="JJ984"/>
      <c r="JK984"/>
      <c r="JL984"/>
      <c r="JM984"/>
      <c r="JN984"/>
      <c r="JO984"/>
      <c r="JP984"/>
      <c r="JQ984"/>
      <c r="JR984"/>
      <c r="JS984"/>
      <c r="JT984"/>
      <c r="JU984"/>
      <c r="JV984"/>
      <c r="JW984"/>
      <c r="JX984"/>
      <c r="JY984"/>
      <c r="JZ984"/>
      <c r="KA984"/>
      <c r="KB984"/>
      <c r="KC984"/>
      <c r="KD984"/>
      <c r="KE984"/>
      <c r="KF984"/>
      <c r="KG984"/>
      <c r="KH984"/>
      <c r="KI984"/>
      <c r="KJ984"/>
      <c r="KK984"/>
      <c r="KL984"/>
      <c r="KM984"/>
      <c r="KN984"/>
      <c r="KO984"/>
      <c r="KP984"/>
      <c r="KQ984"/>
      <c r="KR984"/>
      <c r="KS984"/>
      <c r="KT984"/>
      <c r="KU984"/>
      <c r="KV984"/>
      <c r="KW984"/>
      <c r="KX984"/>
      <c r="KY984"/>
      <c r="KZ984"/>
      <c r="LA984"/>
      <c r="LB984"/>
      <c r="LC984"/>
      <c r="LD984"/>
      <c r="LE984"/>
      <c r="LF984"/>
      <c r="LG984"/>
      <c r="LH984"/>
      <c r="LI984"/>
      <c r="LJ984"/>
      <c r="LK984"/>
      <c r="LL984"/>
      <c r="LM984"/>
      <c r="LN984"/>
      <c r="LO984"/>
      <c r="LP984"/>
      <c r="LQ984"/>
      <c r="LR984"/>
      <c r="LS984"/>
      <c r="LT984"/>
      <c r="LU984"/>
      <c r="LV984"/>
      <c r="LW984"/>
      <c r="LX984"/>
      <c r="LY984"/>
      <c r="LZ984"/>
      <c r="MA984"/>
      <c r="MB984"/>
      <c r="MC984"/>
      <c r="MD984"/>
      <c r="ME984"/>
      <c r="MF984"/>
      <c r="MG984"/>
      <c r="MH984"/>
      <c r="MI984"/>
      <c r="MJ984"/>
      <c r="MK984"/>
      <c r="ML984"/>
      <c r="MM984"/>
      <c r="MN984"/>
      <c r="MO984"/>
      <c r="MP984"/>
      <c r="MQ984"/>
      <c r="MR984"/>
      <c r="MS984"/>
      <c r="MT984"/>
      <c r="MU984"/>
      <c r="MV984"/>
      <c r="MW984"/>
      <c r="MX984"/>
      <c r="MY984"/>
      <c r="MZ984"/>
      <c r="NA984"/>
      <c r="NB984"/>
      <c r="NC984"/>
      <c r="ND984"/>
      <c r="NE984"/>
      <c r="NF984"/>
      <c r="NG984"/>
      <c r="NH984"/>
      <c r="NI984"/>
      <c r="NJ984"/>
      <c r="NK984"/>
      <c r="NL984"/>
      <c r="NM984"/>
      <c r="NN984"/>
      <c r="NO984"/>
      <c r="NP984"/>
      <c r="NQ984"/>
      <c r="NR984"/>
      <c r="NS984"/>
      <c r="NT984"/>
      <c r="NU984"/>
      <c r="NV984"/>
      <c r="NW984"/>
      <c r="NX984"/>
      <c r="NY984"/>
      <c r="NZ984"/>
      <c r="OA984"/>
      <c r="OB984"/>
      <c r="OC984"/>
      <c r="OD984"/>
      <c r="OE984"/>
      <c r="OF984"/>
      <c r="OG984"/>
      <c r="OH984"/>
      <c r="OI984"/>
      <c r="OJ984"/>
      <c r="OK984"/>
      <c r="OL984"/>
      <c r="OM984"/>
    </row>
    <row r="985" spans="1:403" s="37" customFormat="1" x14ac:dyDescent="0.3">
      <c r="A985" s="13" t="s">
        <v>1003</v>
      </c>
      <c r="B985" s="13" t="s">
        <v>1326</v>
      </c>
      <c r="C985" s="13" t="s">
        <v>1360</v>
      </c>
      <c r="D985" s="13" t="s">
        <v>147</v>
      </c>
      <c r="E985" s="14" t="s">
        <v>95</v>
      </c>
      <c r="F985" s="16">
        <v>33</v>
      </c>
      <c r="G985" s="5">
        <v>3</v>
      </c>
      <c r="H985" s="16">
        <v>0</v>
      </c>
      <c r="I985" s="16">
        <v>0</v>
      </c>
      <c r="J985" s="16">
        <v>0</v>
      </c>
      <c r="K985" s="16">
        <v>0</v>
      </c>
      <c r="L985" s="16">
        <v>0</v>
      </c>
      <c r="M985" s="16">
        <v>3</v>
      </c>
      <c r="N985" s="16">
        <v>0</v>
      </c>
      <c r="O985" s="16">
        <v>0</v>
      </c>
      <c r="P985" s="16">
        <v>0</v>
      </c>
      <c r="Q985" s="16">
        <v>0</v>
      </c>
      <c r="R985" s="16">
        <v>0</v>
      </c>
      <c r="S985" s="16">
        <v>0</v>
      </c>
      <c r="T985" s="16">
        <v>0</v>
      </c>
      <c r="U985" s="16">
        <v>33</v>
      </c>
      <c r="V985" s="16">
        <v>0</v>
      </c>
      <c r="W985" s="16">
        <v>0</v>
      </c>
      <c r="X985" s="16">
        <v>0</v>
      </c>
      <c r="Y985" s="16">
        <v>0</v>
      </c>
      <c r="Z985" s="14">
        <v>0</v>
      </c>
      <c r="AA985" s="14" t="s">
        <v>96</v>
      </c>
      <c r="AB985" s="14" t="s">
        <v>97</v>
      </c>
      <c r="AC985" s="15"/>
      <c r="AD985" s="15"/>
      <c r="AE985" s="15"/>
      <c r="AF985" s="15"/>
      <c r="AG985" s="15"/>
      <c r="AH985" s="15"/>
      <c r="AI985" s="14" t="s">
        <v>96</v>
      </c>
      <c r="AJ985" s="16"/>
      <c r="AK985" s="17">
        <v>0</v>
      </c>
      <c r="AL985" s="17">
        <v>1</v>
      </c>
      <c r="AM985" s="17">
        <v>0</v>
      </c>
      <c r="AN985" s="17">
        <v>0</v>
      </c>
      <c r="AO985" s="17">
        <v>0</v>
      </c>
      <c r="AP985" s="17">
        <v>0</v>
      </c>
      <c r="AQ985" s="17">
        <v>0</v>
      </c>
      <c r="AR985" s="17">
        <v>0</v>
      </c>
      <c r="AS985" s="17">
        <v>0</v>
      </c>
      <c r="AT985" s="17">
        <v>0</v>
      </c>
      <c r="AU985" s="16">
        <v>0</v>
      </c>
      <c r="AV985" s="16">
        <v>0</v>
      </c>
      <c r="AW985" s="16">
        <v>0</v>
      </c>
      <c r="AX985" s="16">
        <v>0</v>
      </c>
      <c r="AY985" s="16">
        <v>100</v>
      </c>
      <c r="AZ985" s="16">
        <v>0</v>
      </c>
      <c r="BA985" s="16">
        <v>0</v>
      </c>
      <c r="BB985" s="16">
        <v>0</v>
      </c>
      <c r="BC985" s="16">
        <v>0</v>
      </c>
      <c r="BD985" s="16">
        <v>100</v>
      </c>
      <c r="BE985" s="16">
        <v>100</v>
      </c>
      <c r="BF985" s="16">
        <v>100</v>
      </c>
      <c r="BG985" s="16">
        <v>100</v>
      </c>
      <c r="BH985" s="16">
        <v>0</v>
      </c>
      <c r="BI985" s="16">
        <v>0</v>
      </c>
      <c r="BJ985" s="16">
        <v>0</v>
      </c>
      <c r="BK985" s="16">
        <v>0</v>
      </c>
      <c r="BL985" s="16">
        <v>100</v>
      </c>
      <c r="BM985" s="16">
        <v>100</v>
      </c>
      <c r="BN985" s="16">
        <v>1</v>
      </c>
      <c r="BO985" s="16" t="s">
        <v>97</v>
      </c>
      <c r="BP985" s="16" t="s">
        <v>97</v>
      </c>
      <c r="BQ985" s="5" t="s">
        <v>98</v>
      </c>
      <c r="BR985" s="14" t="s">
        <v>97</v>
      </c>
      <c r="BS985" s="14" t="s">
        <v>97</v>
      </c>
      <c r="BT985" s="14" t="s">
        <v>97</v>
      </c>
      <c r="BU985" s="14" t="s">
        <v>97</v>
      </c>
      <c r="BV985" s="14" t="s">
        <v>97</v>
      </c>
      <c r="BW985" s="16">
        <v>0</v>
      </c>
      <c r="BX985" s="16">
        <v>5</v>
      </c>
      <c r="BY985" s="16">
        <v>12</v>
      </c>
      <c r="BZ985" s="16">
        <v>25</v>
      </c>
      <c r="CA985" s="16">
        <v>25</v>
      </c>
      <c r="CB985" s="14" t="s">
        <v>98</v>
      </c>
      <c r="CC985" s="14" t="s">
        <v>96</v>
      </c>
      <c r="CD985" s="14" t="s">
        <v>96</v>
      </c>
      <c r="CE985" s="14" t="s">
        <v>96</v>
      </c>
      <c r="CF985" s="14" t="s">
        <v>96</v>
      </c>
      <c r="CG985" s="14" t="s">
        <v>96</v>
      </c>
      <c r="CH985" s="14" t="s">
        <v>97</v>
      </c>
      <c r="CI985" s="15" t="s">
        <v>97</v>
      </c>
      <c r="CJ985" s="16">
        <v>12</v>
      </c>
      <c r="CK985" s="16">
        <v>12</v>
      </c>
      <c r="CL985" s="16">
        <v>35</v>
      </c>
      <c r="CM985" s="16">
        <v>0</v>
      </c>
      <c r="CN985" s="16">
        <v>12</v>
      </c>
      <c r="CO985" s="16">
        <v>5</v>
      </c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  <c r="IW985"/>
      <c r="IX985"/>
      <c r="IY985"/>
      <c r="IZ985"/>
      <c r="JA985"/>
      <c r="JB985"/>
      <c r="JC985"/>
      <c r="JD985"/>
      <c r="JE985"/>
      <c r="JF985"/>
      <c r="JG985"/>
      <c r="JH985"/>
      <c r="JI985"/>
      <c r="JJ985"/>
      <c r="JK985"/>
      <c r="JL985"/>
      <c r="JM985"/>
      <c r="JN985"/>
      <c r="JO985"/>
      <c r="JP985"/>
      <c r="JQ985"/>
      <c r="JR985"/>
      <c r="JS985"/>
      <c r="JT985"/>
      <c r="JU985"/>
      <c r="JV985"/>
      <c r="JW985"/>
      <c r="JX985"/>
      <c r="JY985"/>
      <c r="JZ985"/>
      <c r="KA985"/>
      <c r="KB985"/>
      <c r="KC985"/>
      <c r="KD985"/>
      <c r="KE985"/>
      <c r="KF985"/>
      <c r="KG985"/>
      <c r="KH985"/>
      <c r="KI985"/>
      <c r="KJ985"/>
      <c r="KK985"/>
      <c r="KL985"/>
      <c r="KM985"/>
      <c r="KN985"/>
      <c r="KO985"/>
      <c r="KP985"/>
      <c r="KQ985"/>
      <c r="KR985"/>
      <c r="KS985"/>
      <c r="KT985"/>
      <c r="KU985"/>
      <c r="KV985"/>
      <c r="KW985"/>
      <c r="KX985"/>
      <c r="KY985"/>
      <c r="KZ985"/>
      <c r="LA985"/>
      <c r="LB985"/>
      <c r="LC985"/>
      <c r="LD985"/>
      <c r="LE985"/>
      <c r="LF985"/>
      <c r="LG985"/>
      <c r="LH985"/>
      <c r="LI985"/>
      <c r="LJ985"/>
      <c r="LK985"/>
      <c r="LL985"/>
      <c r="LM985"/>
      <c r="LN985"/>
      <c r="LO985"/>
      <c r="LP985"/>
      <c r="LQ985"/>
      <c r="LR985"/>
      <c r="LS985"/>
      <c r="LT985"/>
      <c r="LU985"/>
      <c r="LV985"/>
      <c r="LW985"/>
      <c r="LX985"/>
      <c r="LY985"/>
      <c r="LZ985"/>
      <c r="MA985"/>
      <c r="MB985"/>
      <c r="MC985"/>
      <c r="MD985"/>
      <c r="ME985"/>
      <c r="MF985"/>
      <c r="MG985"/>
      <c r="MH985"/>
      <c r="MI985"/>
      <c r="MJ985"/>
      <c r="MK985"/>
      <c r="ML985"/>
      <c r="MM985"/>
      <c r="MN985"/>
      <c r="MO985"/>
      <c r="MP985"/>
      <c r="MQ985"/>
      <c r="MR985"/>
      <c r="MS985"/>
      <c r="MT985"/>
      <c r="MU985"/>
      <c r="MV985"/>
      <c r="MW985"/>
      <c r="MX985"/>
      <c r="MY985"/>
      <c r="MZ985"/>
      <c r="NA985"/>
      <c r="NB985"/>
      <c r="NC985"/>
      <c r="ND985"/>
      <c r="NE985"/>
      <c r="NF985"/>
      <c r="NG985"/>
      <c r="NH985"/>
      <c r="NI985"/>
      <c r="NJ985"/>
      <c r="NK985"/>
      <c r="NL985"/>
      <c r="NM985"/>
      <c r="NN985"/>
      <c r="NO985"/>
      <c r="NP985"/>
      <c r="NQ985"/>
      <c r="NR985"/>
      <c r="NS985"/>
      <c r="NT985"/>
      <c r="NU985"/>
      <c r="NV985"/>
      <c r="NW985"/>
      <c r="NX985"/>
      <c r="NY985"/>
      <c r="NZ985"/>
      <c r="OA985"/>
      <c r="OB985"/>
      <c r="OC985"/>
      <c r="OD985"/>
      <c r="OE985"/>
      <c r="OF985"/>
      <c r="OG985"/>
      <c r="OH985"/>
      <c r="OI985"/>
      <c r="OJ985"/>
      <c r="OK985"/>
      <c r="OL985"/>
      <c r="OM985"/>
    </row>
    <row r="986" spans="1:403" s="37" customFormat="1" x14ac:dyDescent="0.3">
      <c r="A986" s="13" t="s">
        <v>1003</v>
      </c>
      <c r="B986" s="13" t="s">
        <v>1326</v>
      </c>
      <c r="C986" s="13" t="s">
        <v>1361</v>
      </c>
      <c r="D986" s="13" t="s">
        <v>110</v>
      </c>
      <c r="E986" s="14" t="s">
        <v>95</v>
      </c>
      <c r="F986" s="16">
        <v>750</v>
      </c>
      <c r="G986" s="5">
        <v>75</v>
      </c>
      <c r="H986" s="16">
        <v>2</v>
      </c>
      <c r="I986" s="16">
        <v>12</v>
      </c>
      <c r="J986" s="16">
        <v>0</v>
      </c>
      <c r="K986" s="16">
        <v>0</v>
      </c>
      <c r="L986" s="16">
        <v>0</v>
      </c>
      <c r="M986" s="16">
        <v>1</v>
      </c>
      <c r="N986" s="16">
        <v>62</v>
      </c>
      <c r="O986" s="16">
        <v>0</v>
      </c>
      <c r="P986" s="16">
        <v>0</v>
      </c>
      <c r="Q986" s="16">
        <v>225</v>
      </c>
      <c r="R986" s="16">
        <v>0</v>
      </c>
      <c r="S986" s="16">
        <v>0</v>
      </c>
      <c r="T986" s="16">
        <v>0</v>
      </c>
      <c r="U986" s="16">
        <v>4</v>
      </c>
      <c r="V986" s="16">
        <v>521</v>
      </c>
      <c r="W986" s="16">
        <v>0</v>
      </c>
      <c r="X986" s="16">
        <v>0</v>
      </c>
      <c r="Y986" s="16">
        <v>0</v>
      </c>
      <c r="Z986" s="16">
        <v>0</v>
      </c>
      <c r="AA986" s="14" t="s">
        <v>96</v>
      </c>
      <c r="AB986" s="14" t="s">
        <v>97</v>
      </c>
      <c r="AC986" s="15"/>
      <c r="AD986" s="15"/>
      <c r="AE986" s="15"/>
      <c r="AF986" s="15"/>
      <c r="AG986" s="15"/>
      <c r="AH986" s="15"/>
      <c r="AI986" s="14" t="s">
        <v>96</v>
      </c>
      <c r="AJ986" s="16"/>
      <c r="AK986" s="17">
        <v>0.1</v>
      </c>
      <c r="AL986" s="17">
        <v>0</v>
      </c>
      <c r="AM986" s="17">
        <v>0.9</v>
      </c>
      <c r="AN986" s="17">
        <v>0</v>
      </c>
      <c r="AO986" s="17">
        <v>0</v>
      </c>
      <c r="AP986" s="17">
        <v>0</v>
      </c>
      <c r="AQ986" s="17">
        <v>0</v>
      </c>
      <c r="AR986" s="17">
        <v>0</v>
      </c>
      <c r="AS986" s="17">
        <v>0</v>
      </c>
      <c r="AT986" s="17">
        <v>0</v>
      </c>
      <c r="AU986" s="16">
        <v>100</v>
      </c>
      <c r="AV986" s="16">
        <v>5</v>
      </c>
      <c r="AW986" s="16">
        <v>0</v>
      </c>
      <c r="AX986" s="16">
        <v>95</v>
      </c>
      <c r="AY986" s="16">
        <v>0</v>
      </c>
      <c r="AZ986" s="16">
        <v>100</v>
      </c>
      <c r="BA986" s="16">
        <v>0</v>
      </c>
      <c r="BB986" s="16">
        <v>0</v>
      </c>
      <c r="BC986" s="16">
        <v>0</v>
      </c>
      <c r="BD986" s="16">
        <v>100</v>
      </c>
      <c r="BE986" s="16">
        <v>100</v>
      </c>
      <c r="BF986" s="16">
        <v>50</v>
      </c>
      <c r="BG986" s="16">
        <v>100</v>
      </c>
      <c r="BH986" s="16">
        <v>0</v>
      </c>
      <c r="BI986" s="16">
        <v>0</v>
      </c>
      <c r="BJ986" s="16">
        <v>0</v>
      </c>
      <c r="BK986" s="16">
        <v>0</v>
      </c>
      <c r="BL986" s="16">
        <v>100</v>
      </c>
      <c r="BM986" s="16">
        <v>0</v>
      </c>
      <c r="BN986" s="5" t="s">
        <v>98</v>
      </c>
      <c r="BO986" s="16" t="s">
        <v>97</v>
      </c>
      <c r="BP986" s="16" t="s">
        <v>96</v>
      </c>
      <c r="BQ986" s="16">
        <v>1</v>
      </c>
      <c r="BR986" s="14" t="s">
        <v>96</v>
      </c>
      <c r="BS986" s="14" t="s">
        <v>97</v>
      </c>
      <c r="BT986" s="14" t="s">
        <v>96</v>
      </c>
      <c r="BU986" s="14" t="s">
        <v>97</v>
      </c>
      <c r="BV986" s="14" t="s">
        <v>96</v>
      </c>
      <c r="BW986" s="16">
        <v>1</v>
      </c>
      <c r="BX986" s="16">
        <v>1</v>
      </c>
      <c r="BY986" s="16">
        <v>1</v>
      </c>
      <c r="BZ986" s="16">
        <v>15</v>
      </c>
      <c r="CA986" s="16">
        <v>15</v>
      </c>
      <c r="CB986" s="14" t="s">
        <v>98</v>
      </c>
      <c r="CC986" s="14" t="s">
        <v>98</v>
      </c>
      <c r="CD986" s="14" t="s">
        <v>98</v>
      </c>
      <c r="CE986" s="14" t="s">
        <v>97</v>
      </c>
      <c r="CF986" s="14" t="s">
        <v>96</v>
      </c>
      <c r="CG986" s="14" t="s">
        <v>96</v>
      </c>
      <c r="CH986" s="14" t="s">
        <v>97</v>
      </c>
      <c r="CI986" s="14" t="s">
        <v>97</v>
      </c>
      <c r="CJ986" s="16">
        <v>1</v>
      </c>
      <c r="CK986" s="16">
        <v>10</v>
      </c>
      <c r="CL986" s="16">
        <v>10</v>
      </c>
      <c r="CM986" s="16">
        <v>5</v>
      </c>
      <c r="CN986" s="16">
        <v>10</v>
      </c>
      <c r="CO986" s="16">
        <v>2</v>
      </c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  <c r="JB986"/>
      <c r="JC986"/>
      <c r="JD986"/>
      <c r="JE986"/>
      <c r="JF986"/>
      <c r="JG986"/>
      <c r="JH986"/>
      <c r="JI986"/>
      <c r="JJ986"/>
      <c r="JK986"/>
      <c r="JL986"/>
      <c r="JM986"/>
      <c r="JN986"/>
      <c r="JO986"/>
      <c r="JP986"/>
      <c r="JQ986"/>
      <c r="JR986"/>
      <c r="JS986"/>
      <c r="JT986"/>
      <c r="JU986"/>
      <c r="JV986"/>
      <c r="JW986"/>
      <c r="JX986"/>
      <c r="JY986"/>
      <c r="JZ986"/>
      <c r="KA986"/>
      <c r="KB986"/>
      <c r="KC986"/>
      <c r="KD986"/>
      <c r="KE986"/>
      <c r="KF986"/>
      <c r="KG986"/>
      <c r="KH986"/>
      <c r="KI986"/>
      <c r="KJ986"/>
      <c r="KK986"/>
      <c r="KL986"/>
      <c r="KM986"/>
      <c r="KN986"/>
      <c r="KO986"/>
      <c r="KP986"/>
      <c r="KQ986"/>
      <c r="KR986"/>
      <c r="KS986"/>
      <c r="KT986"/>
      <c r="KU986"/>
      <c r="KV986"/>
      <c r="KW986"/>
      <c r="KX986"/>
      <c r="KY986"/>
      <c r="KZ986"/>
      <c r="LA986"/>
      <c r="LB986"/>
      <c r="LC986"/>
      <c r="LD986"/>
      <c r="LE986"/>
      <c r="LF986"/>
      <c r="LG986"/>
      <c r="LH986"/>
      <c r="LI986"/>
      <c r="LJ986"/>
      <c r="LK986"/>
      <c r="LL986"/>
      <c r="LM986"/>
      <c r="LN986"/>
      <c r="LO986"/>
      <c r="LP986"/>
      <c r="LQ986"/>
      <c r="LR986"/>
      <c r="LS986"/>
      <c r="LT986"/>
      <c r="LU986"/>
      <c r="LV986"/>
      <c r="LW986"/>
      <c r="LX986"/>
      <c r="LY986"/>
      <c r="LZ986"/>
      <c r="MA986"/>
      <c r="MB986"/>
      <c r="MC986"/>
      <c r="MD986"/>
      <c r="ME986"/>
      <c r="MF986"/>
      <c r="MG986"/>
      <c r="MH986"/>
      <c r="MI986"/>
      <c r="MJ986"/>
      <c r="MK986"/>
      <c r="ML986"/>
      <c r="MM986"/>
      <c r="MN986"/>
      <c r="MO986"/>
      <c r="MP986"/>
      <c r="MQ986"/>
      <c r="MR986"/>
      <c r="MS986"/>
      <c r="MT986"/>
      <c r="MU986"/>
      <c r="MV986"/>
      <c r="MW986"/>
      <c r="MX986"/>
      <c r="MY986"/>
      <c r="MZ986"/>
      <c r="NA986"/>
      <c r="NB986"/>
      <c r="NC986"/>
      <c r="ND986"/>
      <c r="NE986"/>
      <c r="NF986"/>
      <c r="NG986"/>
      <c r="NH986"/>
      <c r="NI986"/>
      <c r="NJ986"/>
      <c r="NK986"/>
      <c r="NL986"/>
      <c r="NM986"/>
      <c r="NN986"/>
      <c r="NO986"/>
      <c r="NP986"/>
      <c r="NQ986"/>
      <c r="NR986"/>
      <c r="NS986"/>
      <c r="NT986"/>
      <c r="NU986"/>
      <c r="NV986"/>
      <c r="NW986"/>
      <c r="NX986"/>
      <c r="NY986"/>
      <c r="NZ986"/>
      <c r="OA986"/>
      <c r="OB986"/>
      <c r="OC986"/>
      <c r="OD986"/>
      <c r="OE986"/>
      <c r="OF986"/>
      <c r="OG986"/>
      <c r="OH986"/>
      <c r="OI986"/>
      <c r="OJ986"/>
      <c r="OK986"/>
      <c r="OL986"/>
      <c r="OM986"/>
    </row>
    <row r="987" spans="1:403" s="37" customFormat="1" x14ac:dyDescent="0.3">
      <c r="A987" s="13" t="s">
        <v>1003</v>
      </c>
      <c r="B987" s="13" t="s">
        <v>1326</v>
      </c>
      <c r="C987" s="13" t="s">
        <v>1362</v>
      </c>
      <c r="D987" s="13" t="s">
        <v>1363</v>
      </c>
      <c r="E987" s="14" t="s">
        <v>102</v>
      </c>
      <c r="F987" s="16">
        <v>86</v>
      </c>
      <c r="G987" s="5">
        <v>16</v>
      </c>
      <c r="H987" s="16">
        <v>0</v>
      </c>
      <c r="I987" s="16">
        <v>0</v>
      </c>
      <c r="J987" s="16">
        <v>13</v>
      </c>
      <c r="K987" s="16">
        <v>3</v>
      </c>
      <c r="L987" s="16">
        <v>0</v>
      </c>
      <c r="M987" s="16">
        <v>0</v>
      </c>
      <c r="N987" s="16">
        <v>0</v>
      </c>
      <c r="O987" s="16">
        <v>0</v>
      </c>
      <c r="P987" s="16">
        <v>0</v>
      </c>
      <c r="Q987" s="16">
        <v>0</v>
      </c>
      <c r="R987" s="16">
        <v>74</v>
      </c>
      <c r="S987" s="16">
        <v>12</v>
      </c>
      <c r="T987" s="16">
        <v>0</v>
      </c>
      <c r="U987" s="16">
        <v>0</v>
      </c>
      <c r="V987" s="16">
        <v>0</v>
      </c>
      <c r="W987" s="16">
        <v>0</v>
      </c>
      <c r="X987" s="16">
        <v>0</v>
      </c>
      <c r="Y987" s="16">
        <v>0</v>
      </c>
      <c r="Z987" s="14">
        <v>0</v>
      </c>
      <c r="AA987" s="14" t="s">
        <v>96</v>
      </c>
      <c r="AB987" s="14" t="s">
        <v>97</v>
      </c>
      <c r="AC987" s="15"/>
      <c r="AD987" s="15"/>
      <c r="AE987" s="15"/>
      <c r="AF987" s="15"/>
      <c r="AG987" s="15"/>
      <c r="AH987" s="15"/>
      <c r="AI987" s="14" t="s">
        <v>96</v>
      </c>
      <c r="AJ987" s="16"/>
      <c r="AK987" s="17">
        <v>1</v>
      </c>
      <c r="AL987" s="17">
        <v>0</v>
      </c>
      <c r="AM987" s="17">
        <v>0</v>
      </c>
      <c r="AN987" s="17">
        <v>0</v>
      </c>
      <c r="AO987" s="17">
        <v>0</v>
      </c>
      <c r="AP987" s="17">
        <v>0</v>
      </c>
      <c r="AQ987" s="17">
        <v>0</v>
      </c>
      <c r="AR987" s="17">
        <v>0</v>
      </c>
      <c r="AS987" s="17">
        <v>0</v>
      </c>
      <c r="AT987" s="17">
        <v>0</v>
      </c>
      <c r="AU987" s="16">
        <v>100</v>
      </c>
      <c r="AV987" s="16">
        <v>14</v>
      </c>
      <c r="AW987" s="16">
        <v>86</v>
      </c>
      <c r="AX987" s="16">
        <v>0</v>
      </c>
      <c r="AY987" s="16">
        <v>0</v>
      </c>
      <c r="AZ987" s="16">
        <v>100</v>
      </c>
      <c r="BA987" s="16">
        <v>85</v>
      </c>
      <c r="BB987" s="16">
        <v>9</v>
      </c>
      <c r="BC987" s="16">
        <v>0</v>
      </c>
      <c r="BD987" s="16">
        <v>6</v>
      </c>
      <c r="BE987" s="16">
        <v>100</v>
      </c>
      <c r="BF987" s="16">
        <v>100</v>
      </c>
      <c r="BG987" s="16">
        <v>100</v>
      </c>
      <c r="BH987" s="16">
        <v>100</v>
      </c>
      <c r="BI987" s="16">
        <v>0</v>
      </c>
      <c r="BJ987" s="16">
        <v>0</v>
      </c>
      <c r="BK987" s="16">
        <v>72</v>
      </c>
      <c r="BL987" s="16">
        <v>28</v>
      </c>
      <c r="BM987" s="16">
        <v>100</v>
      </c>
      <c r="BN987" s="16">
        <v>2</v>
      </c>
      <c r="BO987" s="16" t="s">
        <v>96</v>
      </c>
      <c r="BP987" s="16" t="s">
        <v>96</v>
      </c>
      <c r="BQ987" s="16">
        <v>2</v>
      </c>
      <c r="BR987" s="14" t="s">
        <v>97</v>
      </c>
      <c r="BS987" s="14" t="s">
        <v>97</v>
      </c>
      <c r="BT987" s="14" t="s">
        <v>97</v>
      </c>
      <c r="BU987" s="14" t="s">
        <v>97</v>
      </c>
      <c r="BV987" s="14" t="s">
        <v>96</v>
      </c>
      <c r="BW987" s="16">
        <v>0</v>
      </c>
      <c r="BX987" s="16">
        <v>0</v>
      </c>
      <c r="BY987" s="16">
        <v>0</v>
      </c>
      <c r="BZ987" s="16">
        <v>7</v>
      </c>
      <c r="CA987" s="16">
        <v>20</v>
      </c>
      <c r="CB987" s="14" t="s">
        <v>98</v>
      </c>
      <c r="CC987" s="14" t="s">
        <v>96</v>
      </c>
      <c r="CD987" s="14" t="s">
        <v>98</v>
      </c>
      <c r="CE987" s="14" t="s">
        <v>96</v>
      </c>
      <c r="CF987" s="14" t="s">
        <v>96</v>
      </c>
      <c r="CG987" s="14" t="s">
        <v>96</v>
      </c>
      <c r="CH987" s="14" t="s">
        <v>96</v>
      </c>
      <c r="CI987" s="15" t="s">
        <v>96</v>
      </c>
      <c r="CJ987" s="16">
        <v>0</v>
      </c>
      <c r="CK987" s="16">
        <v>18</v>
      </c>
      <c r="CL987" s="16">
        <v>18</v>
      </c>
      <c r="CM987" s="16">
        <v>0</v>
      </c>
      <c r="CN987" s="16">
        <v>18</v>
      </c>
      <c r="CO987" s="16">
        <v>0</v>
      </c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  <c r="IW987"/>
      <c r="IX987"/>
      <c r="IY987"/>
      <c r="IZ987"/>
      <c r="JA987"/>
      <c r="JB987"/>
      <c r="JC987"/>
      <c r="JD987"/>
      <c r="JE987"/>
      <c r="JF987"/>
      <c r="JG987"/>
      <c r="JH987"/>
      <c r="JI987"/>
      <c r="JJ987"/>
      <c r="JK987"/>
      <c r="JL987"/>
      <c r="JM987"/>
      <c r="JN987"/>
      <c r="JO987"/>
      <c r="JP987"/>
      <c r="JQ987"/>
      <c r="JR987"/>
      <c r="JS987"/>
      <c r="JT987"/>
      <c r="JU987"/>
      <c r="JV987"/>
      <c r="JW987"/>
      <c r="JX987"/>
      <c r="JY987"/>
      <c r="JZ987"/>
      <c r="KA987"/>
      <c r="KB987"/>
      <c r="KC987"/>
      <c r="KD987"/>
      <c r="KE987"/>
      <c r="KF987"/>
      <c r="KG987"/>
      <c r="KH987"/>
      <c r="KI987"/>
      <c r="KJ987"/>
      <c r="KK987"/>
      <c r="KL987"/>
      <c r="KM987"/>
      <c r="KN987"/>
      <c r="KO987"/>
      <c r="KP987"/>
      <c r="KQ987"/>
      <c r="KR987"/>
      <c r="KS987"/>
      <c r="KT987"/>
      <c r="KU987"/>
      <c r="KV987"/>
      <c r="KW987"/>
      <c r="KX987"/>
      <c r="KY987"/>
      <c r="KZ987"/>
      <c r="LA987"/>
      <c r="LB987"/>
      <c r="LC987"/>
      <c r="LD987"/>
      <c r="LE987"/>
      <c r="LF987"/>
      <c r="LG987"/>
      <c r="LH987"/>
      <c r="LI987"/>
      <c r="LJ987"/>
      <c r="LK987"/>
      <c r="LL987"/>
      <c r="LM987"/>
      <c r="LN987"/>
      <c r="LO987"/>
      <c r="LP987"/>
      <c r="LQ987"/>
      <c r="LR987"/>
      <c r="LS987"/>
      <c r="LT987"/>
      <c r="LU987"/>
      <c r="LV987"/>
      <c r="LW987"/>
      <c r="LX987"/>
      <c r="LY987"/>
      <c r="LZ987"/>
      <c r="MA987"/>
      <c r="MB987"/>
      <c r="MC987"/>
      <c r="MD987"/>
      <c r="ME987"/>
      <c r="MF987"/>
      <c r="MG987"/>
      <c r="MH987"/>
      <c r="MI987"/>
      <c r="MJ987"/>
      <c r="MK987"/>
      <c r="ML987"/>
      <c r="MM987"/>
      <c r="MN987"/>
      <c r="MO987"/>
      <c r="MP987"/>
      <c r="MQ987"/>
      <c r="MR987"/>
      <c r="MS987"/>
      <c r="MT987"/>
      <c r="MU987"/>
      <c r="MV987"/>
      <c r="MW987"/>
      <c r="MX987"/>
      <c r="MY987"/>
      <c r="MZ987"/>
      <c r="NA987"/>
      <c r="NB987"/>
      <c r="NC987"/>
      <c r="ND987"/>
      <c r="NE987"/>
      <c r="NF987"/>
      <c r="NG987"/>
      <c r="NH987"/>
      <c r="NI987"/>
      <c r="NJ987"/>
      <c r="NK987"/>
      <c r="NL987"/>
      <c r="NM987"/>
      <c r="NN987"/>
      <c r="NO987"/>
      <c r="NP987"/>
      <c r="NQ987"/>
      <c r="NR987"/>
      <c r="NS987"/>
      <c r="NT987"/>
      <c r="NU987"/>
      <c r="NV987"/>
      <c r="NW987"/>
      <c r="NX987"/>
      <c r="NY987"/>
      <c r="NZ987"/>
      <c r="OA987"/>
      <c r="OB987"/>
      <c r="OC987"/>
      <c r="OD987"/>
      <c r="OE987"/>
      <c r="OF987"/>
      <c r="OG987"/>
      <c r="OH987"/>
      <c r="OI987"/>
      <c r="OJ987"/>
      <c r="OK987"/>
      <c r="OL987"/>
      <c r="OM987"/>
    </row>
    <row r="988" spans="1:403" s="37" customFormat="1" x14ac:dyDescent="0.3">
      <c r="A988" s="13" t="s">
        <v>1003</v>
      </c>
      <c r="B988" s="13" t="s">
        <v>1326</v>
      </c>
      <c r="C988" s="13" t="s">
        <v>1362</v>
      </c>
      <c r="D988" s="13" t="s">
        <v>1364</v>
      </c>
      <c r="E988" s="14" t="s">
        <v>102</v>
      </c>
      <c r="F988" s="16">
        <v>366</v>
      </c>
      <c r="G988" s="5">
        <v>59</v>
      </c>
      <c r="H988" s="16">
        <v>3</v>
      </c>
      <c r="I988" s="16">
        <v>4</v>
      </c>
      <c r="J988" s="16">
        <v>20</v>
      </c>
      <c r="K988" s="16">
        <v>34</v>
      </c>
      <c r="L988" s="16">
        <v>0</v>
      </c>
      <c r="M988" s="16">
        <v>1</v>
      </c>
      <c r="N988" s="16">
        <v>0</v>
      </c>
      <c r="O988" s="16">
        <v>0</v>
      </c>
      <c r="P988" s="16">
        <v>0</v>
      </c>
      <c r="Q988" s="16">
        <v>17</v>
      </c>
      <c r="R988" s="16">
        <v>110</v>
      </c>
      <c r="S988" s="16">
        <v>233</v>
      </c>
      <c r="T988" s="16">
        <v>0</v>
      </c>
      <c r="U988" s="16">
        <v>6</v>
      </c>
      <c r="V988" s="16">
        <v>0</v>
      </c>
      <c r="W988" s="16">
        <v>0</v>
      </c>
      <c r="X988" s="16">
        <v>0</v>
      </c>
      <c r="Y988" s="16">
        <v>0</v>
      </c>
      <c r="Z988" s="14">
        <v>0</v>
      </c>
      <c r="AA988" s="14" t="s">
        <v>96</v>
      </c>
      <c r="AB988" s="14" t="s">
        <v>96</v>
      </c>
      <c r="AC988" s="15"/>
      <c r="AD988" s="15"/>
      <c r="AE988" s="15"/>
      <c r="AF988" s="15"/>
      <c r="AG988" s="15"/>
      <c r="AH988" s="15"/>
      <c r="AI988" s="14" t="s">
        <v>96</v>
      </c>
      <c r="AJ988" s="16"/>
      <c r="AK988" s="17">
        <v>0.98</v>
      </c>
      <c r="AL988" s="17">
        <v>0.02</v>
      </c>
      <c r="AM988" s="17">
        <v>0</v>
      </c>
      <c r="AN988" s="17">
        <v>0</v>
      </c>
      <c r="AO988" s="17">
        <v>0</v>
      </c>
      <c r="AP988" s="17">
        <v>0</v>
      </c>
      <c r="AQ988" s="17">
        <v>0</v>
      </c>
      <c r="AR988" s="17">
        <v>0</v>
      </c>
      <c r="AS988" s="17">
        <v>0</v>
      </c>
      <c r="AT988" s="17">
        <v>0</v>
      </c>
      <c r="AU988" s="16">
        <v>100</v>
      </c>
      <c r="AV988" s="16">
        <v>18</v>
      </c>
      <c r="AW988" s="16">
        <v>82</v>
      </c>
      <c r="AX988" s="16">
        <v>0</v>
      </c>
      <c r="AY988" s="16">
        <v>0</v>
      </c>
      <c r="AZ988" s="16">
        <v>100</v>
      </c>
      <c r="BA988" s="16">
        <v>88</v>
      </c>
      <c r="BB988" s="16">
        <v>9</v>
      </c>
      <c r="BC988" s="16">
        <v>0</v>
      </c>
      <c r="BD988" s="16">
        <v>3</v>
      </c>
      <c r="BE988" s="16">
        <v>100</v>
      </c>
      <c r="BF988" s="16">
        <v>97</v>
      </c>
      <c r="BG988" s="16">
        <v>100</v>
      </c>
      <c r="BH988" s="16">
        <v>100</v>
      </c>
      <c r="BI988" s="16">
        <v>0</v>
      </c>
      <c r="BJ988" s="16">
        <v>0</v>
      </c>
      <c r="BK988" s="16">
        <v>58</v>
      </c>
      <c r="BL988" s="16">
        <v>42</v>
      </c>
      <c r="BM988" s="16">
        <v>100</v>
      </c>
      <c r="BN988" s="16">
        <v>2</v>
      </c>
      <c r="BO988" s="16" t="s">
        <v>96</v>
      </c>
      <c r="BP988" s="16" t="s">
        <v>96</v>
      </c>
      <c r="BQ988" s="16">
        <v>2</v>
      </c>
      <c r="BR988" s="14" t="s">
        <v>97</v>
      </c>
      <c r="BS988" s="14" t="s">
        <v>97</v>
      </c>
      <c r="BT988" s="14" t="s">
        <v>97</v>
      </c>
      <c r="BU988" s="14" t="s">
        <v>97</v>
      </c>
      <c r="BV988" s="14" t="s">
        <v>97</v>
      </c>
      <c r="BW988" s="16">
        <v>0</v>
      </c>
      <c r="BX988" s="16">
        <v>0</v>
      </c>
      <c r="BY988" s="16">
        <v>0</v>
      </c>
      <c r="BZ988" s="16">
        <v>7</v>
      </c>
      <c r="CA988" s="16">
        <v>20</v>
      </c>
      <c r="CB988" s="14" t="s">
        <v>98</v>
      </c>
      <c r="CC988" s="14" t="s">
        <v>96</v>
      </c>
      <c r="CD988" s="14" t="s">
        <v>98</v>
      </c>
      <c r="CE988" s="14" t="s">
        <v>96</v>
      </c>
      <c r="CF988" s="14" t="s">
        <v>96</v>
      </c>
      <c r="CG988" s="14" t="s">
        <v>96</v>
      </c>
      <c r="CH988" s="14" t="s">
        <v>96</v>
      </c>
      <c r="CI988" s="15" t="s">
        <v>96</v>
      </c>
      <c r="CJ988" s="16">
        <v>0</v>
      </c>
      <c r="CK988" s="16">
        <v>18</v>
      </c>
      <c r="CL988" s="16">
        <v>18</v>
      </c>
      <c r="CM988" s="16">
        <v>0</v>
      </c>
      <c r="CN988" s="16">
        <v>18</v>
      </c>
      <c r="CO988" s="16">
        <v>0</v>
      </c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  <c r="IC988"/>
      <c r="ID988"/>
      <c r="IE988"/>
      <c r="IF988"/>
      <c r="IG988"/>
      <c r="IH988"/>
      <c r="II988"/>
      <c r="IJ988"/>
      <c r="IK988"/>
      <c r="IL988"/>
      <c r="IM988"/>
      <c r="IN988"/>
      <c r="IO988"/>
      <c r="IP988"/>
      <c r="IQ988"/>
      <c r="IR988"/>
      <c r="IS988"/>
      <c r="IT988"/>
      <c r="IU988"/>
      <c r="IV988"/>
      <c r="IW988"/>
      <c r="IX988"/>
      <c r="IY988"/>
      <c r="IZ988"/>
      <c r="JA988"/>
      <c r="JB988"/>
      <c r="JC988"/>
      <c r="JD988"/>
      <c r="JE988"/>
      <c r="JF988"/>
      <c r="JG988"/>
      <c r="JH988"/>
      <c r="JI988"/>
      <c r="JJ988"/>
      <c r="JK988"/>
      <c r="JL988"/>
      <c r="JM988"/>
      <c r="JN988"/>
      <c r="JO988"/>
      <c r="JP988"/>
      <c r="JQ988"/>
      <c r="JR988"/>
      <c r="JS988"/>
      <c r="JT988"/>
      <c r="JU988"/>
      <c r="JV988"/>
      <c r="JW988"/>
      <c r="JX988"/>
      <c r="JY988"/>
      <c r="JZ988"/>
      <c r="KA988"/>
      <c r="KB988"/>
      <c r="KC988"/>
      <c r="KD988"/>
      <c r="KE988"/>
      <c r="KF988"/>
      <c r="KG988"/>
      <c r="KH988"/>
      <c r="KI988"/>
      <c r="KJ988"/>
      <c r="KK988"/>
      <c r="KL988"/>
      <c r="KM988"/>
      <c r="KN988"/>
      <c r="KO988"/>
      <c r="KP988"/>
      <c r="KQ988"/>
      <c r="KR988"/>
      <c r="KS988"/>
      <c r="KT988"/>
      <c r="KU988"/>
      <c r="KV988"/>
      <c r="KW988"/>
      <c r="KX988"/>
      <c r="KY988"/>
      <c r="KZ988"/>
      <c r="LA988"/>
      <c r="LB988"/>
      <c r="LC988"/>
      <c r="LD988"/>
      <c r="LE988"/>
      <c r="LF988"/>
      <c r="LG988"/>
      <c r="LH988"/>
      <c r="LI988"/>
      <c r="LJ988"/>
      <c r="LK988"/>
      <c r="LL988"/>
      <c r="LM988"/>
      <c r="LN988"/>
      <c r="LO988"/>
      <c r="LP988"/>
      <c r="LQ988"/>
      <c r="LR988"/>
      <c r="LS988"/>
      <c r="LT988"/>
      <c r="LU988"/>
      <c r="LV988"/>
      <c r="LW988"/>
      <c r="LX988"/>
      <c r="LY988"/>
      <c r="LZ988"/>
      <c r="MA988"/>
      <c r="MB988"/>
      <c r="MC988"/>
      <c r="MD988"/>
      <c r="ME988"/>
      <c r="MF988"/>
      <c r="MG988"/>
      <c r="MH988"/>
      <c r="MI988"/>
      <c r="MJ988"/>
      <c r="MK988"/>
      <c r="ML988"/>
      <c r="MM988"/>
      <c r="MN988"/>
      <c r="MO988"/>
      <c r="MP988"/>
      <c r="MQ988"/>
      <c r="MR988"/>
      <c r="MS988"/>
      <c r="MT988"/>
      <c r="MU988"/>
      <c r="MV988"/>
      <c r="MW988"/>
      <c r="MX988"/>
      <c r="MY988"/>
      <c r="MZ988"/>
      <c r="NA988"/>
      <c r="NB988"/>
      <c r="NC988"/>
      <c r="ND988"/>
      <c r="NE988"/>
      <c r="NF988"/>
      <c r="NG988"/>
      <c r="NH988"/>
      <c r="NI988"/>
      <c r="NJ988"/>
      <c r="NK988"/>
      <c r="NL988"/>
      <c r="NM988"/>
      <c r="NN988"/>
      <c r="NO988"/>
      <c r="NP988"/>
      <c r="NQ988"/>
      <c r="NR988"/>
      <c r="NS988"/>
      <c r="NT988"/>
      <c r="NU988"/>
      <c r="NV988"/>
      <c r="NW988"/>
      <c r="NX988"/>
      <c r="NY988"/>
      <c r="NZ988"/>
      <c r="OA988"/>
      <c r="OB988"/>
      <c r="OC988"/>
      <c r="OD988"/>
      <c r="OE988"/>
      <c r="OF988"/>
      <c r="OG988"/>
      <c r="OH988"/>
      <c r="OI988"/>
      <c r="OJ988"/>
      <c r="OK988"/>
      <c r="OL988"/>
      <c r="OM988"/>
    </row>
    <row r="989" spans="1:403" s="37" customFormat="1" x14ac:dyDescent="0.3">
      <c r="A989" s="13" t="s">
        <v>1003</v>
      </c>
      <c r="B989" s="13" t="s">
        <v>1326</v>
      </c>
      <c r="C989" s="13" t="s">
        <v>1365</v>
      </c>
      <c r="D989" s="13" t="s">
        <v>1366</v>
      </c>
      <c r="E989" s="14" t="s">
        <v>95</v>
      </c>
      <c r="F989" s="16">
        <v>257</v>
      </c>
      <c r="G989" s="5">
        <v>34</v>
      </c>
      <c r="H989" s="16">
        <v>0</v>
      </c>
      <c r="I989" s="16">
        <v>0</v>
      </c>
      <c r="J989" s="16">
        <v>1</v>
      </c>
      <c r="K989" s="16">
        <v>33</v>
      </c>
      <c r="L989" s="16">
        <v>0</v>
      </c>
      <c r="M989" s="16">
        <v>0</v>
      </c>
      <c r="N989" s="16">
        <v>0</v>
      </c>
      <c r="O989" s="16">
        <v>0</v>
      </c>
      <c r="P989" s="16">
        <v>0</v>
      </c>
      <c r="Q989" s="16">
        <v>0</v>
      </c>
      <c r="R989" s="16">
        <v>10</v>
      </c>
      <c r="S989" s="16">
        <v>247</v>
      </c>
      <c r="T989" s="16">
        <v>0</v>
      </c>
      <c r="U989" s="16">
        <v>0</v>
      </c>
      <c r="V989" s="16">
        <v>0</v>
      </c>
      <c r="W989" s="16">
        <v>0</v>
      </c>
      <c r="X989" s="16">
        <v>0</v>
      </c>
      <c r="Y989" s="16">
        <v>0</v>
      </c>
      <c r="Z989" s="16">
        <v>0</v>
      </c>
      <c r="AA989" s="14" t="s">
        <v>96</v>
      </c>
      <c r="AB989" s="14" t="s">
        <v>97</v>
      </c>
      <c r="AC989" s="15"/>
      <c r="AD989" s="15"/>
      <c r="AE989" s="15"/>
      <c r="AF989" s="15"/>
      <c r="AG989" s="15"/>
      <c r="AH989" s="15"/>
      <c r="AI989" s="14" t="s">
        <v>96</v>
      </c>
      <c r="AJ989" s="16"/>
      <c r="AK989" s="17">
        <v>0.02</v>
      </c>
      <c r="AL989" s="17">
        <v>0.5</v>
      </c>
      <c r="AM989" s="17">
        <v>0.48</v>
      </c>
      <c r="AN989" s="17">
        <v>0</v>
      </c>
      <c r="AO989" s="17">
        <v>0</v>
      </c>
      <c r="AP989" s="17">
        <v>0</v>
      </c>
      <c r="AQ989" s="17">
        <v>0</v>
      </c>
      <c r="AR989" s="17">
        <v>0</v>
      </c>
      <c r="AS989" s="17">
        <v>0</v>
      </c>
      <c r="AT989" s="17">
        <v>0</v>
      </c>
      <c r="AU989" s="16">
        <v>100</v>
      </c>
      <c r="AV989" s="16">
        <v>60</v>
      </c>
      <c r="AW989" s="16">
        <v>0</v>
      </c>
      <c r="AX989" s="16">
        <v>0</v>
      </c>
      <c r="AY989" s="16">
        <v>40</v>
      </c>
      <c r="AZ989" s="16">
        <v>0</v>
      </c>
      <c r="BA989" s="16">
        <v>0</v>
      </c>
      <c r="BB989" s="16">
        <v>0</v>
      </c>
      <c r="BC989" s="16">
        <v>0</v>
      </c>
      <c r="BD989" s="16">
        <v>100</v>
      </c>
      <c r="BE989" s="16">
        <v>100</v>
      </c>
      <c r="BF989" s="16">
        <v>90</v>
      </c>
      <c r="BG989" s="16">
        <v>100</v>
      </c>
      <c r="BH989" s="16">
        <v>0</v>
      </c>
      <c r="BI989" s="16">
        <v>0</v>
      </c>
      <c r="BJ989" s="16">
        <v>0</v>
      </c>
      <c r="BK989" s="16">
        <v>0</v>
      </c>
      <c r="BL989" s="16">
        <v>100</v>
      </c>
      <c r="BM989" s="16">
        <v>50</v>
      </c>
      <c r="BN989" s="16">
        <v>4</v>
      </c>
      <c r="BO989" s="16" t="s">
        <v>96</v>
      </c>
      <c r="BP989" s="16" t="s">
        <v>97</v>
      </c>
      <c r="BQ989" s="5" t="s">
        <v>98</v>
      </c>
      <c r="BR989" s="14" t="s">
        <v>97</v>
      </c>
      <c r="BS989" s="14" t="s">
        <v>97</v>
      </c>
      <c r="BT989" s="14" t="s">
        <v>96</v>
      </c>
      <c r="BU989" s="14" t="s">
        <v>96</v>
      </c>
      <c r="BV989" s="14" t="s">
        <v>96</v>
      </c>
      <c r="BW989" s="16">
        <v>0</v>
      </c>
      <c r="BX989" s="16">
        <v>3</v>
      </c>
      <c r="BY989" s="16">
        <v>3</v>
      </c>
      <c r="BZ989" s="16">
        <v>12</v>
      </c>
      <c r="CA989" s="16">
        <v>12</v>
      </c>
      <c r="CB989" s="14" t="s">
        <v>98</v>
      </c>
      <c r="CC989" s="14" t="s">
        <v>98</v>
      </c>
      <c r="CD989" s="14" t="s">
        <v>96</v>
      </c>
      <c r="CE989" s="14" t="s">
        <v>96</v>
      </c>
      <c r="CF989" s="14" t="s">
        <v>96</v>
      </c>
      <c r="CG989" s="14" t="s">
        <v>97</v>
      </c>
      <c r="CH989" s="14" t="s">
        <v>97</v>
      </c>
      <c r="CI989" s="15" t="s">
        <v>97</v>
      </c>
      <c r="CJ989" s="16">
        <v>3</v>
      </c>
      <c r="CK989" s="16">
        <v>8</v>
      </c>
      <c r="CL989" s="16">
        <v>8</v>
      </c>
      <c r="CM989" s="16">
        <v>0</v>
      </c>
      <c r="CN989" s="16">
        <v>8</v>
      </c>
      <c r="CO989" s="16">
        <v>0</v>
      </c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  <c r="HY989"/>
      <c r="HZ989"/>
      <c r="IA989"/>
      <c r="IB989"/>
      <c r="IC989"/>
      <c r="ID989"/>
      <c r="IE989"/>
      <c r="IF989"/>
      <c r="IG989"/>
      <c r="IH989"/>
      <c r="II989"/>
      <c r="IJ989"/>
      <c r="IK989"/>
      <c r="IL989"/>
      <c r="IM989"/>
      <c r="IN989"/>
      <c r="IO989"/>
      <c r="IP989"/>
      <c r="IQ989"/>
      <c r="IR989"/>
      <c r="IS989"/>
      <c r="IT989"/>
      <c r="IU989"/>
      <c r="IV989"/>
      <c r="IW989"/>
      <c r="IX989"/>
      <c r="IY989"/>
      <c r="IZ989"/>
      <c r="JA989"/>
      <c r="JB989"/>
      <c r="JC989"/>
      <c r="JD989"/>
      <c r="JE989"/>
      <c r="JF989"/>
      <c r="JG989"/>
      <c r="JH989"/>
      <c r="JI989"/>
      <c r="JJ989"/>
      <c r="JK989"/>
      <c r="JL989"/>
      <c r="JM989"/>
      <c r="JN989"/>
      <c r="JO989"/>
      <c r="JP989"/>
      <c r="JQ989"/>
      <c r="JR989"/>
      <c r="JS989"/>
      <c r="JT989"/>
      <c r="JU989"/>
      <c r="JV989"/>
      <c r="JW989"/>
      <c r="JX989"/>
      <c r="JY989"/>
      <c r="JZ989"/>
      <c r="KA989"/>
      <c r="KB989"/>
      <c r="KC989"/>
      <c r="KD989"/>
      <c r="KE989"/>
      <c r="KF989"/>
      <c r="KG989"/>
      <c r="KH989"/>
      <c r="KI989"/>
      <c r="KJ989"/>
      <c r="KK989"/>
      <c r="KL989"/>
      <c r="KM989"/>
      <c r="KN989"/>
      <c r="KO989"/>
      <c r="KP989"/>
      <c r="KQ989"/>
      <c r="KR989"/>
      <c r="KS989"/>
      <c r="KT989"/>
      <c r="KU989"/>
      <c r="KV989"/>
      <c r="KW989"/>
      <c r="KX989"/>
      <c r="KY989"/>
      <c r="KZ989"/>
      <c r="LA989"/>
      <c r="LB989"/>
      <c r="LC989"/>
      <c r="LD989"/>
      <c r="LE989"/>
      <c r="LF989"/>
      <c r="LG989"/>
      <c r="LH989"/>
      <c r="LI989"/>
      <c r="LJ989"/>
      <c r="LK989"/>
      <c r="LL989"/>
      <c r="LM989"/>
      <c r="LN989"/>
      <c r="LO989"/>
      <c r="LP989"/>
      <c r="LQ989"/>
      <c r="LR989"/>
      <c r="LS989"/>
      <c r="LT989"/>
      <c r="LU989"/>
      <c r="LV989"/>
      <c r="LW989"/>
      <c r="LX989"/>
      <c r="LY989"/>
      <c r="LZ989"/>
      <c r="MA989"/>
      <c r="MB989"/>
      <c r="MC989"/>
      <c r="MD989"/>
      <c r="ME989"/>
      <c r="MF989"/>
      <c r="MG989"/>
      <c r="MH989"/>
      <c r="MI989"/>
      <c r="MJ989"/>
      <c r="MK989"/>
      <c r="ML989"/>
      <c r="MM989"/>
      <c r="MN989"/>
      <c r="MO989"/>
      <c r="MP989"/>
      <c r="MQ989"/>
      <c r="MR989"/>
      <c r="MS989"/>
      <c r="MT989"/>
      <c r="MU989"/>
      <c r="MV989"/>
      <c r="MW989"/>
      <c r="MX989"/>
      <c r="MY989"/>
      <c r="MZ989"/>
      <c r="NA989"/>
      <c r="NB989"/>
      <c r="NC989"/>
      <c r="ND989"/>
      <c r="NE989"/>
      <c r="NF989"/>
      <c r="NG989"/>
      <c r="NH989"/>
      <c r="NI989"/>
      <c r="NJ989"/>
      <c r="NK989"/>
      <c r="NL989"/>
      <c r="NM989"/>
      <c r="NN989"/>
      <c r="NO989"/>
      <c r="NP989"/>
      <c r="NQ989"/>
      <c r="NR989"/>
      <c r="NS989"/>
      <c r="NT989"/>
      <c r="NU989"/>
      <c r="NV989"/>
      <c r="NW989"/>
      <c r="NX989"/>
      <c r="NY989"/>
      <c r="NZ989"/>
      <c r="OA989"/>
      <c r="OB989"/>
      <c r="OC989"/>
      <c r="OD989"/>
      <c r="OE989"/>
      <c r="OF989"/>
      <c r="OG989"/>
      <c r="OH989"/>
      <c r="OI989"/>
      <c r="OJ989"/>
      <c r="OK989"/>
      <c r="OL989"/>
      <c r="OM989"/>
    </row>
    <row r="990" spans="1:403" s="37" customFormat="1" x14ac:dyDescent="0.3">
      <c r="A990" s="13" t="s">
        <v>1003</v>
      </c>
      <c r="B990" s="13" t="s">
        <v>1326</v>
      </c>
      <c r="C990" s="13" t="s">
        <v>1367</v>
      </c>
      <c r="D990" s="13" t="s">
        <v>673</v>
      </c>
      <c r="E990" s="14" t="s">
        <v>102</v>
      </c>
      <c r="F990" s="16">
        <v>37</v>
      </c>
      <c r="G990" s="5">
        <v>4</v>
      </c>
      <c r="H990" s="16">
        <v>0</v>
      </c>
      <c r="I990" s="16">
        <v>0</v>
      </c>
      <c r="J990" s="16">
        <v>3</v>
      </c>
      <c r="K990" s="16">
        <v>1</v>
      </c>
      <c r="L990" s="16">
        <v>0</v>
      </c>
      <c r="M990" s="16">
        <v>0</v>
      </c>
      <c r="N990" s="16">
        <v>0</v>
      </c>
      <c r="O990" s="16">
        <v>0</v>
      </c>
      <c r="P990" s="16">
        <v>0</v>
      </c>
      <c r="Q990" s="16">
        <v>0</v>
      </c>
      <c r="R990" s="16">
        <v>29</v>
      </c>
      <c r="S990" s="16">
        <v>8</v>
      </c>
      <c r="T990" s="16">
        <v>0</v>
      </c>
      <c r="U990" s="16">
        <v>0</v>
      </c>
      <c r="V990" s="16">
        <v>0</v>
      </c>
      <c r="W990" s="16">
        <v>0</v>
      </c>
      <c r="X990" s="16">
        <v>0</v>
      </c>
      <c r="Y990" s="16">
        <v>0</v>
      </c>
      <c r="Z990" s="16">
        <v>0</v>
      </c>
      <c r="AA990" s="14" t="s">
        <v>96</v>
      </c>
      <c r="AB990" s="14" t="s">
        <v>97</v>
      </c>
      <c r="AC990" s="15"/>
      <c r="AD990" s="15"/>
      <c r="AE990" s="15"/>
      <c r="AF990" s="15"/>
      <c r="AG990" s="15"/>
      <c r="AH990" s="15"/>
      <c r="AI990" s="14" t="s">
        <v>96</v>
      </c>
      <c r="AJ990" s="16"/>
      <c r="AK990" s="17">
        <v>1</v>
      </c>
      <c r="AL990" s="17">
        <v>0</v>
      </c>
      <c r="AM990" s="17">
        <v>0</v>
      </c>
      <c r="AN990" s="17">
        <v>0</v>
      </c>
      <c r="AO990" s="17">
        <v>0</v>
      </c>
      <c r="AP990" s="17">
        <v>0</v>
      </c>
      <c r="AQ990" s="17">
        <v>0</v>
      </c>
      <c r="AR990" s="17">
        <v>0</v>
      </c>
      <c r="AS990" s="17">
        <v>0</v>
      </c>
      <c r="AT990" s="17">
        <v>0</v>
      </c>
      <c r="AU990" s="16">
        <v>100</v>
      </c>
      <c r="AV990" s="16">
        <v>30</v>
      </c>
      <c r="AW990" s="16">
        <v>70</v>
      </c>
      <c r="AX990" s="16">
        <v>0</v>
      </c>
      <c r="AY990" s="16">
        <v>0</v>
      </c>
      <c r="AZ990" s="16">
        <v>0</v>
      </c>
      <c r="BA990" s="16">
        <v>0</v>
      </c>
      <c r="BB990" s="16">
        <v>100</v>
      </c>
      <c r="BC990" s="16">
        <v>0</v>
      </c>
      <c r="BD990" s="16">
        <v>0</v>
      </c>
      <c r="BE990" s="16">
        <v>100</v>
      </c>
      <c r="BF990" s="16">
        <v>100</v>
      </c>
      <c r="BG990" s="16">
        <v>100</v>
      </c>
      <c r="BH990" s="16">
        <v>100</v>
      </c>
      <c r="BI990" s="16">
        <v>10</v>
      </c>
      <c r="BJ990" s="16">
        <v>0</v>
      </c>
      <c r="BK990" s="16">
        <v>10</v>
      </c>
      <c r="BL990" s="16">
        <v>90</v>
      </c>
      <c r="BM990" s="16">
        <v>100</v>
      </c>
      <c r="BN990" s="16">
        <v>2</v>
      </c>
      <c r="BO990" s="16" t="s">
        <v>96</v>
      </c>
      <c r="BP990" s="16" t="s">
        <v>96</v>
      </c>
      <c r="BQ990" s="16">
        <v>12</v>
      </c>
      <c r="BR990" s="14" t="s">
        <v>97</v>
      </c>
      <c r="BS990" s="14" t="s">
        <v>97</v>
      </c>
      <c r="BT990" s="14" t="s">
        <v>97</v>
      </c>
      <c r="BU990" s="14" t="s">
        <v>97</v>
      </c>
      <c r="BV990" s="14" t="s">
        <v>97</v>
      </c>
      <c r="BW990" s="16">
        <v>0</v>
      </c>
      <c r="BX990" s="16">
        <v>0</v>
      </c>
      <c r="BY990" s="16">
        <v>3</v>
      </c>
      <c r="BZ990" s="16">
        <v>0</v>
      </c>
      <c r="CA990" s="16">
        <v>15</v>
      </c>
      <c r="CB990" s="14" t="s">
        <v>98</v>
      </c>
      <c r="CC990" s="14" t="s">
        <v>98</v>
      </c>
      <c r="CD990" s="14" t="s">
        <v>96</v>
      </c>
      <c r="CE990" s="14" t="s">
        <v>98</v>
      </c>
      <c r="CF990" s="14" t="s">
        <v>97</v>
      </c>
      <c r="CG990" s="14" t="s">
        <v>96</v>
      </c>
      <c r="CH990" s="14" t="s">
        <v>97</v>
      </c>
      <c r="CI990" s="14" t="s">
        <v>97</v>
      </c>
      <c r="CJ990" s="16">
        <v>15</v>
      </c>
      <c r="CK990" s="16">
        <v>15</v>
      </c>
      <c r="CL990" s="16">
        <v>15</v>
      </c>
      <c r="CM990" s="16">
        <v>0</v>
      </c>
      <c r="CN990" s="16">
        <v>5</v>
      </c>
      <c r="CO990" s="16">
        <v>0</v>
      </c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  <c r="IN990"/>
      <c r="IO990"/>
      <c r="IP990"/>
      <c r="IQ990"/>
      <c r="IR990"/>
      <c r="IS990"/>
      <c r="IT990"/>
      <c r="IU990"/>
      <c r="IV990"/>
      <c r="IW990"/>
      <c r="IX990"/>
      <c r="IY990"/>
      <c r="IZ990"/>
      <c r="JA990"/>
      <c r="JB990"/>
      <c r="JC990"/>
      <c r="JD990"/>
      <c r="JE990"/>
      <c r="JF990"/>
      <c r="JG990"/>
      <c r="JH990"/>
      <c r="JI990"/>
      <c r="JJ990"/>
      <c r="JK990"/>
      <c r="JL990"/>
      <c r="JM990"/>
      <c r="JN990"/>
      <c r="JO990"/>
      <c r="JP990"/>
      <c r="JQ990"/>
      <c r="JR990"/>
      <c r="JS990"/>
      <c r="JT990"/>
      <c r="JU990"/>
      <c r="JV990"/>
      <c r="JW990"/>
      <c r="JX990"/>
      <c r="JY990"/>
      <c r="JZ990"/>
      <c r="KA990"/>
      <c r="KB990"/>
      <c r="KC990"/>
      <c r="KD990"/>
      <c r="KE990"/>
      <c r="KF990"/>
      <c r="KG990"/>
      <c r="KH990"/>
      <c r="KI990"/>
      <c r="KJ990"/>
      <c r="KK990"/>
      <c r="KL990"/>
      <c r="KM990"/>
      <c r="KN990"/>
      <c r="KO990"/>
      <c r="KP990"/>
      <c r="KQ990"/>
      <c r="KR990"/>
      <c r="KS990"/>
      <c r="KT990"/>
      <c r="KU990"/>
      <c r="KV990"/>
      <c r="KW990"/>
      <c r="KX990"/>
      <c r="KY990"/>
      <c r="KZ990"/>
      <c r="LA990"/>
      <c r="LB990"/>
      <c r="LC990"/>
      <c r="LD990"/>
      <c r="LE990"/>
      <c r="LF990"/>
      <c r="LG990"/>
      <c r="LH990"/>
      <c r="LI990"/>
      <c r="LJ990"/>
      <c r="LK990"/>
      <c r="LL990"/>
      <c r="LM990"/>
      <c r="LN990"/>
      <c r="LO990"/>
      <c r="LP990"/>
      <c r="LQ990"/>
      <c r="LR990"/>
      <c r="LS990"/>
      <c r="LT990"/>
      <c r="LU990"/>
      <c r="LV990"/>
      <c r="LW990"/>
      <c r="LX990"/>
      <c r="LY990"/>
      <c r="LZ990"/>
      <c r="MA990"/>
      <c r="MB990"/>
      <c r="MC990"/>
      <c r="MD990"/>
      <c r="ME990"/>
      <c r="MF990"/>
      <c r="MG990"/>
      <c r="MH990"/>
      <c r="MI990"/>
      <c r="MJ990"/>
      <c r="MK990"/>
      <c r="ML990"/>
      <c r="MM990"/>
      <c r="MN990"/>
      <c r="MO990"/>
      <c r="MP990"/>
      <c r="MQ990"/>
      <c r="MR990"/>
      <c r="MS990"/>
      <c r="MT990"/>
      <c r="MU990"/>
      <c r="MV990"/>
      <c r="MW990"/>
      <c r="MX990"/>
      <c r="MY990"/>
      <c r="MZ990"/>
      <c r="NA990"/>
      <c r="NB990"/>
      <c r="NC990"/>
      <c r="ND990"/>
      <c r="NE990"/>
      <c r="NF990"/>
      <c r="NG990"/>
      <c r="NH990"/>
      <c r="NI990"/>
      <c r="NJ990"/>
      <c r="NK990"/>
      <c r="NL990"/>
      <c r="NM990"/>
      <c r="NN990"/>
      <c r="NO990"/>
      <c r="NP990"/>
      <c r="NQ990"/>
      <c r="NR990"/>
      <c r="NS990"/>
      <c r="NT990"/>
      <c r="NU990"/>
      <c r="NV990"/>
      <c r="NW990"/>
      <c r="NX990"/>
      <c r="NY990"/>
      <c r="NZ990"/>
      <c r="OA990"/>
      <c r="OB990"/>
      <c r="OC990"/>
      <c r="OD990"/>
      <c r="OE990"/>
      <c r="OF990"/>
      <c r="OG990"/>
      <c r="OH990"/>
      <c r="OI990"/>
      <c r="OJ990"/>
      <c r="OK990"/>
      <c r="OL990"/>
      <c r="OM990"/>
    </row>
    <row r="991" spans="1:403" s="37" customFormat="1" x14ac:dyDescent="0.3">
      <c r="A991" s="13" t="s">
        <v>1003</v>
      </c>
      <c r="B991" s="13" t="s">
        <v>1326</v>
      </c>
      <c r="C991" s="13" t="s">
        <v>1367</v>
      </c>
      <c r="D991" s="13" t="s">
        <v>1368</v>
      </c>
      <c r="E991" s="14" t="s">
        <v>95</v>
      </c>
      <c r="F991" s="16">
        <v>34</v>
      </c>
      <c r="G991" s="5">
        <v>6</v>
      </c>
      <c r="H991" s="16">
        <v>0</v>
      </c>
      <c r="I991" s="16">
        <v>0</v>
      </c>
      <c r="J991" s="16">
        <v>5</v>
      </c>
      <c r="K991" s="16">
        <v>1</v>
      </c>
      <c r="L991" s="16">
        <v>0</v>
      </c>
      <c r="M991" s="16">
        <v>0</v>
      </c>
      <c r="N991" s="16">
        <v>0</v>
      </c>
      <c r="O991" s="16">
        <v>0</v>
      </c>
      <c r="P991" s="16">
        <v>0</v>
      </c>
      <c r="Q991" s="16">
        <v>0</v>
      </c>
      <c r="R991" s="16">
        <v>30</v>
      </c>
      <c r="S991" s="16">
        <v>4</v>
      </c>
      <c r="T991" s="16">
        <v>0</v>
      </c>
      <c r="U991" s="16">
        <v>0</v>
      </c>
      <c r="V991" s="16">
        <v>0</v>
      </c>
      <c r="W991" s="16">
        <v>0</v>
      </c>
      <c r="X991" s="16">
        <v>0</v>
      </c>
      <c r="Y991" s="16">
        <v>0</v>
      </c>
      <c r="Z991" s="16">
        <v>0</v>
      </c>
      <c r="AA991" s="14" t="s">
        <v>96</v>
      </c>
      <c r="AB991" s="14" t="s">
        <v>97</v>
      </c>
      <c r="AC991" s="15"/>
      <c r="AD991" s="15"/>
      <c r="AE991" s="15"/>
      <c r="AF991" s="15"/>
      <c r="AG991" s="15"/>
      <c r="AH991" s="15"/>
      <c r="AI991" s="14" t="s">
        <v>96</v>
      </c>
      <c r="AJ991" s="16"/>
      <c r="AK991" s="17">
        <v>1</v>
      </c>
      <c r="AL991" s="17">
        <v>0</v>
      </c>
      <c r="AM991" s="17">
        <v>0</v>
      </c>
      <c r="AN991" s="17">
        <v>0</v>
      </c>
      <c r="AO991" s="17">
        <v>0</v>
      </c>
      <c r="AP991" s="17">
        <v>0</v>
      </c>
      <c r="AQ991" s="17">
        <v>0</v>
      </c>
      <c r="AR991" s="17">
        <v>0</v>
      </c>
      <c r="AS991" s="17">
        <v>0</v>
      </c>
      <c r="AT991" s="17">
        <v>0</v>
      </c>
      <c r="AU991" s="16">
        <v>100</v>
      </c>
      <c r="AV991" s="16">
        <v>70</v>
      </c>
      <c r="AW991" s="16">
        <v>30</v>
      </c>
      <c r="AX991" s="16">
        <v>0</v>
      </c>
      <c r="AY991" s="16">
        <v>0</v>
      </c>
      <c r="AZ991" s="16">
        <v>0</v>
      </c>
      <c r="BA991" s="16">
        <v>0</v>
      </c>
      <c r="BB991" s="16">
        <v>100</v>
      </c>
      <c r="BC991" s="16">
        <v>0</v>
      </c>
      <c r="BD991" s="16">
        <v>0</v>
      </c>
      <c r="BE991" s="16">
        <v>100</v>
      </c>
      <c r="BF991" s="16">
        <v>100</v>
      </c>
      <c r="BG991" s="16">
        <v>100</v>
      </c>
      <c r="BH991" s="16">
        <v>100</v>
      </c>
      <c r="BI991" s="16">
        <v>10</v>
      </c>
      <c r="BJ991" s="16">
        <v>0</v>
      </c>
      <c r="BK991" s="16">
        <v>10</v>
      </c>
      <c r="BL991" s="16">
        <v>90</v>
      </c>
      <c r="BM991" s="16">
        <v>100</v>
      </c>
      <c r="BN991" s="16">
        <v>2</v>
      </c>
      <c r="BO991" s="16" t="s">
        <v>96</v>
      </c>
      <c r="BP991" s="16" t="s">
        <v>96</v>
      </c>
      <c r="BQ991" s="16">
        <v>12</v>
      </c>
      <c r="BR991" s="14" t="s">
        <v>97</v>
      </c>
      <c r="BS991" s="14" t="s">
        <v>97</v>
      </c>
      <c r="BT991" s="14" t="s">
        <v>97</v>
      </c>
      <c r="BU991" s="14" t="s">
        <v>97</v>
      </c>
      <c r="BV991" s="14" t="s">
        <v>97</v>
      </c>
      <c r="BW991" s="16">
        <v>0</v>
      </c>
      <c r="BX991" s="16">
        <v>0</v>
      </c>
      <c r="BY991" s="16">
        <v>3</v>
      </c>
      <c r="BZ991" s="16">
        <v>0</v>
      </c>
      <c r="CA991" s="16">
        <v>71</v>
      </c>
      <c r="CB991" s="14" t="s">
        <v>98</v>
      </c>
      <c r="CC991" s="14" t="s">
        <v>98</v>
      </c>
      <c r="CD991" s="14" t="s">
        <v>96</v>
      </c>
      <c r="CE991" s="14" t="s">
        <v>98</v>
      </c>
      <c r="CF991" s="14" t="s">
        <v>97</v>
      </c>
      <c r="CG991" s="14" t="s">
        <v>96</v>
      </c>
      <c r="CH991" s="14" t="s">
        <v>97</v>
      </c>
      <c r="CI991" s="14" t="s">
        <v>97</v>
      </c>
      <c r="CJ991" s="16">
        <v>15</v>
      </c>
      <c r="CK991" s="16">
        <v>15</v>
      </c>
      <c r="CL991" s="16">
        <v>15</v>
      </c>
      <c r="CM991" s="16">
        <v>0</v>
      </c>
      <c r="CN991" s="16">
        <v>5</v>
      </c>
      <c r="CO991" s="16">
        <v>0</v>
      </c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  <c r="HY991"/>
      <c r="HZ991"/>
      <c r="IA991"/>
      <c r="IB991"/>
      <c r="IC991"/>
      <c r="ID991"/>
      <c r="IE991"/>
      <c r="IF991"/>
      <c r="IG991"/>
      <c r="IH991"/>
      <c r="II991"/>
      <c r="IJ991"/>
      <c r="IK991"/>
      <c r="IL991"/>
      <c r="IM991"/>
      <c r="IN991"/>
      <c r="IO991"/>
      <c r="IP991"/>
      <c r="IQ991"/>
      <c r="IR991"/>
      <c r="IS991"/>
      <c r="IT991"/>
      <c r="IU991"/>
      <c r="IV991"/>
      <c r="IW991"/>
      <c r="IX991"/>
      <c r="IY991"/>
      <c r="IZ991"/>
      <c r="JA991"/>
      <c r="JB991"/>
      <c r="JC991"/>
      <c r="JD991"/>
      <c r="JE991"/>
      <c r="JF991"/>
      <c r="JG991"/>
      <c r="JH991"/>
      <c r="JI991"/>
      <c r="JJ991"/>
      <c r="JK991"/>
      <c r="JL991"/>
      <c r="JM991"/>
      <c r="JN991"/>
      <c r="JO991"/>
      <c r="JP991"/>
      <c r="JQ991"/>
      <c r="JR991"/>
      <c r="JS991"/>
      <c r="JT991"/>
      <c r="JU991"/>
      <c r="JV991"/>
      <c r="JW991"/>
      <c r="JX991"/>
      <c r="JY991"/>
      <c r="JZ991"/>
      <c r="KA991"/>
      <c r="KB991"/>
      <c r="KC991"/>
      <c r="KD991"/>
      <c r="KE991"/>
      <c r="KF991"/>
      <c r="KG991"/>
      <c r="KH991"/>
      <c r="KI991"/>
      <c r="KJ991"/>
      <c r="KK991"/>
      <c r="KL991"/>
      <c r="KM991"/>
      <c r="KN991"/>
      <c r="KO991"/>
      <c r="KP991"/>
      <c r="KQ991"/>
      <c r="KR991"/>
      <c r="KS991"/>
      <c r="KT991"/>
      <c r="KU991"/>
      <c r="KV991"/>
      <c r="KW991"/>
      <c r="KX991"/>
      <c r="KY991"/>
      <c r="KZ991"/>
      <c r="LA991"/>
      <c r="LB991"/>
      <c r="LC991"/>
      <c r="LD991"/>
      <c r="LE991"/>
      <c r="LF991"/>
      <c r="LG991"/>
      <c r="LH991"/>
      <c r="LI991"/>
      <c r="LJ991"/>
      <c r="LK991"/>
      <c r="LL991"/>
      <c r="LM991"/>
      <c r="LN991"/>
      <c r="LO991"/>
      <c r="LP991"/>
      <c r="LQ991"/>
      <c r="LR991"/>
      <c r="LS991"/>
      <c r="LT991"/>
      <c r="LU991"/>
      <c r="LV991"/>
      <c r="LW991"/>
      <c r="LX991"/>
      <c r="LY991"/>
      <c r="LZ991"/>
      <c r="MA991"/>
      <c r="MB991"/>
      <c r="MC991"/>
      <c r="MD991"/>
      <c r="ME991"/>
      <c r="MF991"/>
      <c r="MG991"/>
      <c r="MH991"/>
      <c r="MI991"/>
      <c r="MJ991"/>
      <c r="MK991"/>
      <c r="ML991"/>
      <c r="MM991"/>
      <c r="MN991"/>
      <c r="MO991"/>
      <c r="MP991"/>
      <c r="MQ991"/>
      <c r="MR991"/>
      <c r="MS991"/>
      <c r="MT991"/>
      <c r="MU991"/>
      <c r="MV991"/>
      <c r="MW991"/>
      <c r="MX991"/>
      <c r="MY991"/>
      <c r="MZ991"/>
      <c r="NA991"/>
      <c r="NB991"/>
      <c r="NC991"/>
      <c r="ND991"/>
      <c r="NE991"/>
      <c r="NF991"/>
      <c r="NG991"/>
      <c r="NH991"/>
      <c r="NI991"/>
      <c r="NJ991"/>
      <c r="NK991"/>
      <c r="NL991"/>
      <c r="NM991"/>
      <c r="NN991"/>
      <c r="NO991"/>
      <c r="NP991"/>
      <c r="NQ991"/>
      <c r="NR991"/>
      <c r="NS991"/>
      <c r="NT991"/>
      <c r="NU991"/>
      <c r="NV991"/>
      <c r="NW991"/>
      <c r="NX991"/>
      <c r="NY991"/>
      <c r="NZ991"/>
      <c r="OA991"/>
      <c r="OB991"/>
      <c r="OC991"/>
      <c r="OD991"/>
      <c r="OE991"/>
      <c r="OF991"/>
      <c r="OG991"/>
      <c r="OH991"/>
      <c r="OI991"/>
      <c r="OJ991"/>
      <c r="OK991"/>
      <c r="OL991"/>
      <c r="OM991"/>
    </row>
    <row r="992" spans="1:403" s="37" customFormat="1" x14ac:dyDescent="0.3">
      <c r="A992" s="13" t="s">
        <v>1003</v>
      </c>
      <c r="B992" s="13" t="s">
        <v>1326</v>
      </c>
      <c r="C992" s="13" t="s">
        <v>1367</v>
      </c>
      <c r="D992" s="13" t="s">
        <v>110</v>
      </c>
      <c r="E992" s="14" t="s">
        <v>95</v>
      </c>
      <c r="F992" s="16">
        <v>201</v>
      </c>
      <c r="G992" s="5">
        <v>19</v>
      </c>
      <c r="H992" s="16">
        <v>0</v>
      </c>
      <c r="I992" s="16">
        <v>0</v>
      </c>
      <c r="J992" s="16">
        <v>8</v>
      </c>
      <c r="K992" s="16">
        <v>1</v>
      </c>
      <c r="L992" s="16">
        <v>0</v>
      </c>
      <c r="M992" s="16">
        <v>0</v>
      </c>
      <c r="N992" s="16">
        <v>10</v>
      </c>
      <c r="O992" s="16">
        <v>0</v>
      </c>
      <c r="P992" s="16">
        <v>0</v>
      </c>
      <c r="Q992" s="16">
        <v>0</v>
      </c>
      <c r="R992" s="16">
        <v>103</v>
      </c>
      <c r="S992" s="16">
        <v>7</v>
      </c>
      <c r="T992" s="16">
        <v>0</v>
      </c>
      <c r="U992" s="16">
        <v>0</v>
      </c>
      <c r="V992" s="16">
        <v>91</v>
      </c>
      <c r="W992" s="16">
        <v>0</v>
      </c>
      <c r="X992" s="16">
        <v>0</v>
      </c>
      <c r="Y992" s="16">
        <v>0</v>
      </c>
      <c r="Z992" s="16">
        <v>0</v>
      </c>
      <c r="AA992" s="14" t="s">
        <v>96</v>
      </c>
      <c r="AB992" s="14" t="s">
        <v>97</v>
      </c>
      <c r="AC992" s="15"/>
      <c r="AD992" s="15"/>
      <c r="AE992" s="15"/>
      <c r="AF992" s="15"/>
      <c r="AG992" s="15"/>
      <c r="AH992" s="15"/>
      <c r="AI992" s="14" t="s">
        <v>96</v>
      </c>
      <c r="AJ992" s="16"/>
      <c r="AK992" s="17">
        <v>0.5</v>
      </c>
      <c r="AL992" s="17">
        <v>0.5</v>
      </c>
      <c r="AM992" s="17">
        <v>0</v>
      </c>
      <c r="AN992" s="17">
        <v>0</v>
      </c>
      <c r="AO992" s="17">
        <v>0</v>
      </c>
      <c r="AP992" s="17">
        <v>0</v>
      </c>
      <c r="AQ992" s="17">
        <v>0</v>
      </c>
      <c r="AR992" s="17">
        <v>0</v>
      </c>
      <c r="AS992" s="17">
        <v>0</v>
      </c>
      <c r="AT992" s="17">
        <v>0</v>
      </c>
      <c r="AU992" s="16">
        <v>100</v>
      </c>
      <c r="AV992" s="16">
        <v>30</v>
      </c>
      <c r="AW992" s="16">
        <v>0</v>
      </c>
      <c r="AX992" s="16">
        <v>0</v>
      </c>
      <c r="AY992" s="16">
        <v>70</v>
      </c>
      <c r="AZ992" s="16">
        <v>0</v>
      </c>
      <c r="BA992" s="16">
        <v>0</v>
      </c>
      <c r="BB992" s="16">
        <v>0</v>
      </c>
      <c r="BC992" s="16">
        <v>0</v>
      </c>
      <c r="BD992" s="16">
        <v>100</v>
      </c>
      <c r="BE992" s="16">
        <v>100</v>
      </c>
      <c r="BF992" s="16">
        <v>30</v>
      </c>
      <c r="BG992" s="16">
        <v>100</v>
      </c>
      <c r="BH992" s="16">
        <v>100</v>
      </c>
      <c r="BI992" s="16">
        <v>20</v>
      </c>
      <c r="BJ992" s="16">
        <v>0</v>
      </c>
      <c r="BK992" s="16">
        <v>20</v>
      </c>
      <c r="BL992" s="16">
        <v>80</v>
      </c>
      <c r="BM992" s="16">
        <v>100</v>
      </c>
      <c r="BN992" s="16">
        <v>2</v>
      </c>
      <c r="BO992" s="16" t="s">
        <v>97</v>
      </c>
      <c r="BP992" s="16" t="s">
        <v>96</v>
      </c>
      <c r="BQ992" s="16">
        <v>2</v>
      </c>
      <c r="BR992" s="14" t="s">
        <v>97</v>
      </c>
      <c r="BS992" s="14" t="s">
        <v>97</v>
      </c>
      <c r="BT992" s="14" t="s">
        <v>97</v>
      </c>
      <c r="BU992" s="14" t="s">
        <v>97</v>
      </c>
      <c r="BV992" s="14" t="s">
        <v>97</v>
      </c>
      <c r="BW992" s="16">
        <v>0</v>
      </c>
      <c r="BX992" s="16">
        <v>0</v>
      </c>
      <c r="BY992" s="16">
        <v>3</v>
      </c>
      <c r="BZ992" s="16">
        <v>15</v>
      </c>
      <c r="CA992" s="16">
        <v>15</v>
      </c>
      <c r="CB992" s="14" t="s">
        <v>98</v>
      </c>
      <c r="CC992" s="14" t="s">
        <v>98</v>
      </c>
      <c r="CD992" s="14" t="s">
        <v>96</v>
      </c>
      <c r="CE992" s="14" t="s">
        <v>97</v>
      </c>
      <c r="CF992" s="14" t="s">
        <v>97</v>
      </c>
      <c r="CG992" s="14" t="s">
        <v>96</v>
      </c>
      <c r="CH992" s="14" t="s">
        <v>97</v>
      </c>
      <c r="CI992" s="14" t="s">
        <v>97</v>
      </c>
      <c r="CJ992" s="16">
        <v>15</v>
      </c>
      <c r="CK992" s="16">
        <v>15</v>
      </c>
      <c r="CL992" s="16">
        <v>15</v>
      </c>
      <c r="CM992" s="16">
        <v>0</v>
      </c>
      <c r="CN992" s="16">
        <v>5</v>
      </c>
      <c r="CO992" s="16">
        <v>0</v>
      </c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GO992"/>
      <c r="GP992"/>
      <c r="GQ992"/>
      <c r="GR992"/>
      <c r="GS992"/>
      <c r="GT992"/>
      <c r="GU992"/>
      <c r="GV992"/>
      <c r="GW992"/>
      <c r="GX992"/>
      <c r="GY992"/>
      <c r="GZ992"/>
      <c r="HA992"/>
      <c r="HB992"/>
      <c r="HC992"/>
      <c r="HD992"/>
      <c r="HE992"/>
      <c r="HF992"/>
      <c r="HG992"/>
      <c r="HH992"/>
      <c r="HI992"/>
      <c r="HJ992"/>
      <c r="HK992"/>
      <c r="HL992"/>
      <c r="HM992"/>
      <c r="HN992"/>
      <c r="HO992"/>
      <c r="HP992"/>
      <c r="HQ992"/>
      <c r="HR992"/>
      <c r="HS992"/>
      <c r="HT992"/>
      <c r="HU992"/>
      <c r="HV992"/>
      <c r="HW992"/>
      <c r="HX992"/>
      <c r="HY992"/>
      <c r="HZ992"/>
      <c r="IA992"/>
      <c r="IB992"/>
      <c r="IC992"/>
      <c r="ID992"/>
      <c r="IE992"/>
      <c r="IF992"/>
      <c r="IG992"/>
      <c r="IH992"/>
      <c r="II992"/>
      <c r="IJ992"/>
      <c r="IK992"/>
      <c r="IL992"/>
      <c r="IM992"/>
      <c r="IN992"/>
      <c r="IO992"/>
      <c r="IP992"/>
      <c r="IQ992"/>
      <c r="IR992"/>
      <c r="IS992"/>
      <c r="IT992"/>
      <c r="IU992"/>
      <c r="IV992"/>
      <c r="IW992"/>
      <c r="IX992"/>
      <c r="IY992"/>
      <c r="IZ992"/>
      <c r="JA992"/>
      <c r="JB992"/>
      <c r="JC992"/>
      <c r="JD992"/>
      <c r="JE992"/>
      <c r="JF992"/>
      <c r="JG992"/>
      <c r="JH992"/>
      <c r="JI992"/>
      <c r="JJ992"/>
      <c r="JK992"/>
      <c r="JL992"/>
      <c r="JM992"/>
      <c r="JN992"/>
      <c r="JO992"/>
      <c r="JP992"/>
      <c r="JQ992"/>
      <c r="JR992"/>
      <c r="JS992"/>
      <c r="JT992"/>
      <c r="JU992"/>
      <c r="JV992"/>
      <c r="JW992"/>
      <c r="JX992"/>
      <c r="JY992"/>
      <c r="JZ992"/>
      <c r="KA992"/>
      <c r="KB992"/>
      <c r="KC992"/>
      <c r="KD992"/>
      <c r="KE992"/>
      <c r="KF992"/>
      <c r="KG992"/>
      <c r="KH992"/>
      <c r="KI992"/>
      <c r="KJ992"/>
      <c r="KK992"/>
      <c r="KL992"/>
      <c r="KM992"/>
      <c r="KN992"/>
      <c r="KO992"/>
      <c r="KP992"/>
      <c r="KQ992"/>
      <c r="KR992"/>
      <c r="KS992"/>
      <c r="KT992"/>
      <c r="KU992"/>
      <c r="KV992"/>
      <c r="KW992"/>
      <c r="KX992"/>
      <c r="KY992"/>
      <c r="KZ992"/>
      <c r="LA992"/>
      <c r="LB992"/>
      <c r="LC992"/>
      <c r="LD992"/>
      <c r="LE992"/>
      <c r="LF992"/>
      <c r="LG992"/>
      <c r="LH992"/>
      <c r="LI992"/>
      <c r="LJ992"/>
      <c r="LK992"/>
      <c r="LL992"/>
      <c r="LM992"/>
      <c r="LN992"/>
      <c r="LO992"/>
      <c r="LP992"/>
      <c r="LQ992"/>
      <c r="LR992"/>
      <c r="LS992"/>
      <c r="LT992"/>
      <c r="LU992"/>
      <c r="LV992"/>
      <c r="LW992"/>
      <c r="LX992"/>
      <c r="LY992"/>
      <c r="LZ992"/>
      <c r="MA992"/>
      <c r="MB992"/>
      <c r="MC992"/>
      <c r="MD992"/>
      <c r="ME992"/>
      <c r="MF992"/>
      <c r="MG992"/>
      <c r="MH992"/>
      <c r="MI992"/>
      <c r="MJ992"/>
      <c r="MK992"/>
      <c r="ML992"/>
      <c r="MM992"/>
      <c r="MN992"/>
      <c r="MO992"/>
      <c r="MP992"/>
      <c r="MQ992"/>
      <c r="MR992"/>
      <c r="MS992"/>
      <c r="MT992"/>
      <c r="MU992"/>
      <c r="MV992"/>
      <c r="MW992"/>
      <c r="MX992"/>
      <c r="MY992"/>
      <c r="MZ992"/>
      <c r="NA992"/>
      <c r="NB992"/>
      <c r="NC992"/>
      <c r="ND992"/>
      <c r="NE992"/>
      <c r="NF992"/>
      <c r="NG992"/>
      <c r="NH992"/>
      <c r="NI992"/>
      <c r="NJ992"/>
      <c r="NK992"/>
      <c r="NL992"/>
      <c r="NM992"/>
      <c r="NN992"/>
      <c r="NO992"/>
      <c r="NP992"/>
      <c r="NQ992"/>
      <c r="NR992"/>
      <c r="NS992"/>
      <c r="NT992"/>
      <c r="NU992"/>
      <c r="NV992"/>
      <c r="NW992"/>
      <c r="NX992"/>
      <c r="NY992"/>
      <c r="NZ992"/>
      <c r="OA992"/>
      <c r="OB992"/>
      <c r="OC992"/>
      <c r="OD992"/>
      <c r="OE992"/>
      <c r="OF992"/>
      <c r="OG992"/>
      <c r="OH992"/>
      <c r="OI992"/>
      <c r="OJ992"/>
      <c r="OK992"/>
      <c r="OL992"/>
      <c r="OM992"/>
    </row>
    <row r="993" spans="1:404" s="37" customFormat="1" x14ac:dyDescent="0.3">
      <c r="A993" s="13" t="s">
        <v>1003</v>
      </c>
      <c r="B993" s="13" t="s">
        <v>1326</v>
      </c>
      <c r="C993" s="13" t="s">
        <v>1369</v>
      </c>
      <c r="D993" s="13" t="s">
        <v>110</v>
      </c>
      <c r="E993" s="14" t="s">
        <v>95</v>
      </c>
      <c r="F993" s="24">
        <v>1528</v>
      </c>
      <c r="G993" s="5">
        <v>142</v>
      </c>
      <c r="H993" s="16">
        <v>6</v>
      </c>
      <c r="I993" s="16">
        <v>30</v>
      </c>
      <c r="J993" s="16">
        <v>107</v>
      </c>
      <c r="K993" s="16">
        <v>5</v>
      </c>
      <c r="L993" s="16">
        <v>0</v>
      </c>
      <c r="M993" s="16">
        <v>0</v>
      </c>
      <c r="N993" s="16">
        <v>0</v>
      </c>
      <c r="O993" s="16">
        <v>0</v>
      </c>
      <c r="P993" s="16">
        <v>0</v>
      </c>
      <c r="Q993" s="16">
        <v>227</v>
      </c>
      <c r="R993" s="16">
        <v>1261</v>
      </c>
      <c r="S993" s="16">
        <v>40</v>
      </c>
      <c r="T993" s="16">
        <v>0</v>
      </c>
      <c r="U993" s="16">
        <v>0</v>
      </c>
      <c r="V993" s="16">
        <v>0</v>
      </c>
      <c r="W993" s="16">
        <v>0</v>
      </c>
      <c r="X993" s="16">
        <v>0</v>
      </c>
      <c r="Y993" s="16">
        <v>30</v>
      </c>
      <c r="Z993" s="16">
        <v>227</v>
      </c>
      <c r="AA993" s="14" t="s">
        <v>96</v>
      </c>
      <c r="AB993" s="14" t="s">
        <v>97</v>
      </c>
      <c r="AC993" s="15"/>
      <c r="AD993" s="15"/>
      <c r="AE993" s="15"/>
      <c r="AF993" s="15"/>
      <c r="AG993" s="15"/>
      <c r="AH993" s="15"/>
      <c r="AI993" s="14" t="s">
        <v>96</v>
      </c>
      <c r="AJ993" s="16"/>
      <c r="AK993" s="17">
        <v>0.6</v>
      </c>
      <c r="AL993" s="17">
        <v>0.05</v>
      </c>
      <c r="AM993" s="17">
        <v>0.33</v>
      </c>
      <c r="AN993" s="17">
        <v>0</v>
      </c>
      <c r="AO993" s="17">
        <v>0</v>
      </c>
      <c r="AP993" s="17">
        <v>0.02</v>
      </c>
      <c r="AQ993" s="17">
        <v>0</v>
      </c>
      <c r="AR993" s="17">
        <v>0</v>
      </c>
      <c r="AS993" s="17">
        <v>0</v>
      </c>
      <c r="AT993" s="17">
        <v>0</v>
      </c>
      <c r="AU993" s="16">
        <v>100</v>
      </c>
      <c r="AV993" s="16">
        <v>95</v>
      </c>
      <c r="AW993" s="16">
        <v>0</v>
      </c>
      <c r="AX993" s="16">
        <v>5</v>
      </c>
      <c r="AY993" s="16">
        <v>0</v>
      </c>
      <c r="AZ993" s="16">
        <v>100</v>
      </c>
      <c r="BA993" s="16">
        <v>100</v>
      </c>
      <c r="BB993" s="16">
        <v>0</v>
      </c>
      <c r="BC993" s="16">
        <v>0</v>
      </c>
      <c r="BD993" s="16">
        <v>0</v>
      </c>
      <c r="BE993" s="16">
        <v>100</v>
      </c>
      <c r="BF993" s="16">
        <v>100</v>
      </c>
      <c r="BG993" s="16">
        <v>100</v>
      </c>
      <c r="BH993" s="16">
        <v>80</v>
      </c>
      <c r="BI993" s="16">
        <v>70</v>
      </c>
      <c r="BJ993" s="16">
        <v>0</v>
      </c>
      <c r="BK993" s="16">
        <v>20</v>
      </c>
      <c r="BL993" s="16">
        <v>80</v>
      </c>
      <c r="BM993" s="16">
        <v>100</v>
      </c>
      <c r="BN993" s="16">
        <v>2</v>
      </c>
      <c r="BO993" s="16" t="s">
        <v>96</v>
      </c>
      <c r="BP993" s="16" t="s">
        <v>96</v>
      </c>
      <c r="BQ993" s="16">
        <v>8</v>
      </c>
      <c r="BR993" s="14" t="s">
        <v>96</v>
      </c>
      <c r="BS993" s="14" t="s">
        <v>97</v>
      </c>
      <c r="BT993" s="14" t="s">
        <v>97</v>
      </c>
      <c r="BU993" s="14" t="s">
        <v>97</v>
      </c>
      <c r="BV993" s="14" t="s">
        <v>97</v>
      </c>
      <c r="BW993" s="16">
        <v>0.5</v>
      </c>
      <c r="BX993" s="16">
        <v>0.5</v>
      </c>
      <c r="BY993" s="16">
        <v>0.5</v>
      </c>
      <c r="BZ993" s="16">
        <v>11</v>
      </c>
      <c r="CA993" s="16">
        <v>11</v>
      </c>
      <c r="CB993" s="14" t="s">
        <v>98</v>
      </c>
      <c r="CC993" s="14" t="s">
        <v>98</v>
      </c>
      <c r="CD993" s="14" t="s">
        <v>98</v>
      </c>
      <c r="CE993" s="14" t="s">
        <v>96</v>
      </c>
      <c r="CF993" s="14" t="s">
        <v>96</v>
      </c>
      <c r="CG993" s="14" t="s">
        <v>96</v>
      </c>
      <c r="CH993" s="14" t="s">
        <v>96</v>
      </c>
      <c r="CI993" s="15" t="s">
        <v>96</v>
      </c>
      <c r="CJ993" s="16">
        <v>0</v>
      </c>
      <c r="CK993" s="16">
        <v>0</v>
      </c>
      <c r="CL993" s="16">
        <v>11</v>
      </c>
      <c r="CM993" s="16">
        <v>0</v>
      </c>
      <c r="CN993" s="16">
        <v>0</v>
      </c>
      <c r="CO993" s="16">
        <v>0</v>
      </c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  <c r="HM993"/>
      <c r="HN993"/>
      <c r="HO993"/>
      <c r="HP993"/>
      <c r="HQ993"/>
      <c r="HR993"/>
      <c r="HS993"/>
      <c r="HT993"/>
      <c r="HU993"/>
      <c r="HV993"/>
      <c r="HW993"/>
      <c r="HX993"/>
      <c r="HY993"/>
      <c r="HZ993"/>
      <c r="IA993"/>
      <c r="IB993"/>
      <c r="IC993"/>
      <c r="ID993"/>
      <c r="IE993"/>
      <c r="IF993"/>
      <c r="IG993"/>
      <c r="IH993"/>
      <c r="II993"/>
      <c r="IJ993"/>
      <c r="IK993"/>
      <c r="IL993"/>
      <c r="IM993"/>
      <c r="IN993"/>
      <c r="IO993"/>
      <c r="IP993"/>
      <c r="IQ993"/>
      <c r="IR993"/>
      <c r="IS993"/>
      <c r="IT993"/>
      <c r="IU993"/>
      <c r="IV993"/>
      <c r="IW993"/>
      <c r="IX993"/>
      <c r="IY993"/>
      <c r="IZ993"/>
      <c r="JA993"/>
      <c r="JB993"/>
      <c r="JC993"/>
      <c r="JD993"/>
      <c r="JE993"/>
      <c r="JF993"/>
      <c r="JG993"/>
      <c r="JH993"/>
      <c r="JI993"/>
      <c r="JJ993"/>
      <c r="JK993"/>
      <c r="JL993"/>
      <c r="JM993"/>
      <c r="JN993"/>
      <c r="JO993"/>
      <c r="JP993"/>
      <c r="JQ993"/>
      <c r="JR993"/>
      <c r="JS993"/>
      <c r="JT993"/>
      <c r="JU993"/>
      <c r="JV993"/>
      <c r="JW993"/>
      <c r="JX993"/>
      <c r="JY993"/>
      <c r="JZ993"/>
      <c r="KA993"/>
      <c r="KB993"/>
      <c r="KC993"/>
      <c r="KD993"/>
      <c r="KE993"/>
      <c r="KF993"/>
      <c r="KG993"/>
      <c r="KH993"/>
      <c r="KI993"/>
      <c r="KJ993"/>
      <c r="KK993"/>
      <c r="KL993"/>
      <c r="KM993"/>
      <c r="KN993"/>
      <c r="KO993"/>
      <c r="KP993"/>
      <c r="KQ993"/>
      <c r="KR993"/>
      <c r="KS993"/>
      <c r="KT993"/>
      <c r="KU993"/>
      <c r="KV993"/>
      <c r="KW993"/>
      <c r="KX993"/>
      <c r="KY993"/>
      <c r="KZ993"/>
      <c r="LA993"/>
      <c r="LB993"/>
      <c r="LC993"/>
      <c r="LD993"/>
      <c r="LE993"/>
      <c r="LF993"/>
      <c r="LG993"/>
      <c r="LH993"/>
      <c r="LI993"/>
      <c r="LJ993"/>
      <c r="LK993"/>
      <c r="LL993"/>
      <c r="LM993"/>
      <c r="LN993"/>
      <c r="LO993"/>
      <c r="LP993"/>
      <c r="LQ993"/>
      <c r="LR993"/>
      <c r="LS993"/>
      <c r="LT993"/>
      <c r="LU993"/>
      <c r="LV993"/>
      <c r="LW993"/>
      <c r="LX993"/>
      <c r="LY993"/>
      <c r="LZ993"/>
      <c r="MA993"/>
      <c r="MB993"/>
      <c r="MC993"/>
      <c r="MD993"/>
      <c r="ME993"/>
      <c r="MF993"/>
      <c r="MG993"/>
      <c r="MH993"/>
      <c r="MI993"/>
      <c r="MJ993"/>
      <c r="MK993"/>
      <c r="ML993"/>
      <c r="MM993"/>
      <c r="MN993"/>
      <c r="MO993"/>
      <c r="MP993"/>
      <c r="MQ993"/>
      <c r="MR993"/>
      <c r="MS993"/>
      <c r="MT993"/>
      <c r="MU993"/>
      <c r="MV993"/>
      <c r="MW993"/>
      <c r="MX993"/>
      <c r="MY993"/>
      <c r="MZ993"/>
      <c r="NA993"/>
      <c r="NB993"/>
      <c r="NC993"/>
      <c r="ND993"/>
      <c r="NE993"/>
      <c r="NF993"/>
      <c r="NG993"/>
      <c r="NH993"/>
      <c r="NI993"/>
      <c r="NJ993"/>
      <c r="NK993"/>
      <c r="NL993"/>
      <c r="NM993"/>
      <c r="NN993"/>
      <c r="NO993"/>
      <c r="NP993"/>
      <c r="NQ993"/>
      <c r="NR993"/>
      <c r="NS993"/>
      <c r="NT993"/>
      <c r="NU993"/>
      <c r="NV993"/>
      <c r="NW993"/>
      <c r="NX993"/>
      <c r="NY993"/>
      <c r="NZ993"/>
      <c r="OA993"/>
      <c r="OB993"/>
      <c r="OC993"/>
      <c r="OD993"/>
      <c r="OE993"/>
      <c r="OF993"/>
      <c r="OG993"/>
      <c r="OH993"/>
      <c r="OI993"/>
      <c r="OJ993"/>
      <c r="OK993"/>
      <c r="OL993"/>
      <c r="OM993"/>
    </row>
    <row r="994" spans="1:404" s="37" customFormat="1" x14ac:dyDescent="0.3">
      <c r="A994" s="13" t="s">
        <v>1003</v>
      </c>
      <c r="B994" s="13" t="s">
        <v>1326</v>
      </c>
      <c r="C994" s="13" t="s">
        <v>1370</v>
      </c>
      <c r="D994" s="13" t="s">
        <v>146</v>
      </c>
      <c r="E994" s="14" t="s">
        <v>95</v>
      </c>
      <c r="F994" s="24">
        <v>386</v>
      </c>
      <c r="G994" s="5">
        <v>71</v>
      </c>
      <c r="H994" s="16">
        <v>1</v>
      </c>
      <c r="I994" s="16">
        <v>6</v>
      </c>
      <c r="J994" s="16">
        <v>20</v>
      </c>
      <c r="K994" s="16">
        <v>45</v>
      </c>
      <c r="L994" s="16">
        <v>0</v>
      </c>
      <c r="M994" s="16">
        <v>0</v>
      </c>
      <c r="N994" s="16">
        <v>0</v>
      </c>
      <c r="O994" s="16">
        <v>0</v>
      </c>
      <c r="P994" s="16">
        <v>0</v>
      </c>
      <c r="Q994" s="16">
        <v>43</v>
      </c>
      <c r="R994" s="16">
        <v>148</v>
      </c>
      <c r="S994" s="16">
        <v>195</v>
      </c>
      <c r="T994" s="16">
        <v>0</v>
      </c>
      <c r="U994" s="16">
        <v>0</v>
      </c>
      <c r="V994" s="16">
        <v>0</v>
      </c>
      <c r="W994" s="16">
        <v>0</v>
      </c>
      <c r="X994" s="16">
        <v>0</v>
      </c>
      <c r="Y994" s="16">
        <v>0</v>
      </c>
      <c r="Z994" s="16">
        <v>0</v>
      </c>
      <c r="AA994" s="14" t="s">
        <v>96</v>
      </c>
      <c r="AB994" s="14" t="s">
        <v>96</v>
      </c>
      <c r="AC994" s="15"/>
      <c r="AD994" s="15"/>
      <c r="AE994" s="15"/>
      <c r="AF994" s="15"/>
      <c r="AG994" s="15"/>
      <c r="AH994" s="15"/>
      <c r="AI994" s="14" t="s">
        <v>96</v>
      </c>
      <c r="AJ994" s="16"/>
      <c r="AK994" s="17">
        <v>0.38</v>
      </c>
      <c r="AL994" s="17">
        <v>0.14000000000000001</v>
      </c>
      <c r="AM994" s="17">
        <v>0.48</v>
      </c>
      <c r="AN994" s="17">
        <v>0</v>
      </c>
      <c r="AO994" s="17">
        <v>0</v>
      </c>
      <c r="AP994" s="17">
        <v>0</v>
      </c>
      <c r="AQ994" s="17">
        <v>0</v>
      </c>
      <c r="AR994" s="17">
        <v>0</v>
      </c>
      <c r="AS994" s="17">
        <v>0</v>
      </c>
      <c r="AT994" s="17">
        <v>0</v>
      </c>
      <c r="AU994" s="16">
        <v>100</v>
      </c>
      <c r="AV994" s="16">
        <v>98</v>
      </c>
      <c r="AW994" s="16">
        <v>2</v>
      </c>
      <c r="AX994" s="16">
        <v>0</v>
      </c>
      <c r="AY994" s="16">
        <v>0</v>
      </c>
      <c r="AZ994" s="16">
        <v>100</v>
      </c>
      <c r="BA994" s="16">
        <v>98</v>
      </c>
      <c r="BB994" s="16">
        <v>0</v>
      </c>
      <c r="BC994" s="16">
        <v>0</v>
      </c>
      <c r="BD994" s="16">
        <v>2</v>
      </c>
      <c r="BE994" s="16">
        <v>100</v>
      </c>
      <c r="BF994" s="16">
        <v>100</v>
      </c>
      <c r="BG994" s="16">
        <v>100</v>
      </c>
      <c r="BH994" s="16">
        <v>10</v>
      </c>
      <c r="BI994" s="16">
        <v>0</v>
      </c>
      <c r="BJ994" s="16">
        <v>0</v>
      </c>
      <c r="BK994" s="16">
        <v>0</v>
      </c>
      <c r="BL994" s="16">
        <v>100</v>
      </c>
      <c r="BM994" s="16">
        <v>80</v>
      </c>
      <c r="BN994" s="16">
        <v>2</v>
      </c>
      <c r="BO994" s="16" t="s">
        <v>96</v>
      </c>
      <c r="BP994" s="16" t="s">
        <v>97</v>
      </c>
      <c r="BQ994" s="5" t="s">
        <v>98</v>
      </c>
      <c r="BR994" s="14" t="s">
        <v>96</v>
      </c>
      <c r="BS994" s="14" t="s">
        <v>97</v>
      </c>
      <c r="BT994" s="14" t="s">
        <v>97</v>
      </c>
      <c r="BU994" s="14" t="s">
        <v>97</v>
      </c>
      <c r="BV994" s="14" t="s">
        <v>97</v>
      </c>
      <c r="BW994" s="16">
        <v>1</v>
      </c>
      <c r="BX994" s="16">
        <v>1</v>
      </c>
      <c r="BY994" s="16">
        <v>3</v>
      </c>
      <c r="BZ994" s="16">
        <v>6</v>
      </c>
      <c r="CA994" s="16">
        <v>6</v>
      </c>
      <c r="CB994" s="14" t="s">
        <v>98</v>
      </c>
      <c r="CC994" s="14" t="s">
        <v>98</v>
      </c>
      <c r="CD994" s="14" t="s">
        <v>96</v>
      </c>
      <c r="CE994" s="14" t="s">
        <v>96</v>
      </c>
      <c r="CF994" s="14" t="s">
        <v>96</v>
      </c>
      <c r="CG994" s="14" t="s">
        <v>96</v>
      </c>
      <c r="CH994" s="14" t="s">
        <v>97</v>
      </c>
      <c r="CI994" s="14" t="s">
        <v>96</v>
      </c>
      <c r="CJ994" s="16">
        <v>3</v>
      </c>
      <c r="CK994" s="16">
        <v>3</v>
      </c>
      <c r="CL994" s="16">
        <v>3</v>
      </c>
      <c r="CM994" s="16">
        <v>6</v>
      </c>
      <c r="CN994" s="16">
        <v>0</v>
      </c>
      <c r="CO994" s="16">
        <v>1</v>
      </c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  <c r="HX994"/>
      <c r="HY994"/>
      <c r="HZ994"/>
      <c r="IA994"/>
      <c r="IB994"/>
      <c r="IC994"/>
      <c r="ID994"/>
      <c r="IE994"/>
      <c r="IF994"/>
      <c r="IG994"/>
      <c r="IH994"/>
      <c r="II994"/>
      <c r="IJ994"/>
      <c r="IK994"/>
      <c r="IL994"/>
      <c r="IM994"/>
      <c r="IN994"/>
      <c r="IO994"/>
      <c r="IP994"/>
      <c r="IQ994"/>
      <c r="IR994"/>
      <c r="IS994"/>
      <c r="IT994"/>
      <c r="IU994"/>
      <c r="IV994"/>
      <c r="IW994"/>
      <c r="IX994"/>
      <c r="IY994"/>
      <c r="IZ994"/>
      <c r="JA994"/>
      <c r="JB994"/>
      <c r="JC994"/>
      <c r="JD994"/>
      <c r="JE994"/>
      <c r="JF994"/>
      <c r="JG994"/>
      <c r="JH994"/>
      <c r="JI994"/>
      <c r="JJ994"/>
      <c r="JK994"/>
      <c r="JL994"/>
      <c r="JM994"/>
      <c r="JN994"/>
      <c r="JO994"/>
      <c r="JP994"/>
      <c r="JQ994"/>
      <c r="JR994"/>
      <c r="JS994"/>
      <c r="JT994"/>
      <c r="JU994"/>
      <c r="JV994"/>
      <c r="JW994"/>
      <c r="JX994"/>
      <c r="JY994"/>
      <c r="JZ994"/>
      <c r="KA994"/>
      <c r="KB994"/>
      <c r="KC994"/>
      <c r="KD994"/>
      <c r="KE994"/>
      <c r="KF994"/>
      <c r="KG994"/>
      <c r="KH994"/>
      <c r="KI994"/>
      <c r="KJ994"/>
      <c r="KK994"/>
      <c r="KL994"/>
      <c r="KM994"/>
      <c r="KN994"/>
      <c r="KO994"/>
      <c r="KP994"/>
      <c r="KQ994"/>
      <c r="KR994"/>
      <c r="KS994"/>
      <c r="KT994"/>
      <c r="KU994"/>
      <c r="KV994"/>
      <c r="KW994"/>
      <c r="KX994"/>
      <c r="KY994"/>
      <c r="KZ994"/>
      <c r="LA994"/>
      <c r="LB994"/>
      <c r="LC994"/>
      <c r="LD994"/>
      <c r="LE994"/>
      <c r="LF994"/>
      <c r="LG994"/>
      <c r="LH994"/>
      <c r="LI994"/>
      <c r="LJ994"/>
      <c r="LK994"/>
      <c r="LL994"/>
      <c r="LM994"/>
      <c r="LN994"/>
      <c r="LO994"/>
      <c r="LP994"/>
      <c r="LQ994"/>
      <c r="LR994"/>
      <c r="LS994"/>
      <c r="LT994"/>
      <c r="LU994"/>
      <c r="LV994"/>
      <c r="LW994"/>
      <c r="LX994"/>
      <c r="LY994"/>
      <c r="LZ994"/>
      <c r="MA994"/>
      <c r="MB994"/>
      <c r="MC994"/>
      <c r="MD994"/>
      <c r="ME994"/>
      <c r="MF994"/>
      <c r="MG994"/>
      <c r="MH994"/>
      <c r="MI994"/>
      <c r="MJ994"/>
      <c r="MK994"/>
      <c r="ML994"/>
      <c r="MM994"/>
      <c r="MN994"/>
      <c r="MO994"/>
      <c r="MP994"/>
      <c r="MQ994"/>
      <c r="MR994"/>
      <c r="MS994"/>
      <c r="MT994"/>
      <c r="MU994"/>
      <c r="MV994"/>
      <c r="MW994"/>
      <c r="MX994"/>
      <c r="MY994"/>
      <c r="MZ994"/>
      <c r="NA994"/>
      <c r="NB994"/>
      <c r="NC994"/>
      <c r="ND994"/>
      <c r="NE994"/>
      <c r="NF994"/>
      <c r="NG994"/>
      <c r="NH994"/>
      <c r="NI994"/>
      <c r="NJ994"/>
      <c r="NK994"/>
      <c r="NL994"/>
      <c r="NM994"/>
      <c r="NN994"/>
      <c r="NO994"/>
      <c r="NP994"/>
      <c r="NQ994"/>
      <c r="NR994"/>
      <c r="NS994"/>
      <c r="NT994"/>
      <c r="NU994"/>
      <c r="NV994"/>
      <c r="NW994"/>
      <c r="NX994"/>
      <c r="NY994"/>
      <c r="NZ994"/>
      <c r="OA994"/>
      <c r="OB994"/>
      <c r="OC994"/>
      <c r="OD994"/>
      <c r="OE994"/>
      <c r="OF994"/>
      <c r="OG994"/>
      <c r="OH994"/>
      <c r="OI994"/>
      <c r="OJ994"/>
      <c r="OK994"/>
      <c r="OL994"/>
      <c r="OM994"/>
    </row>
    <row r="995" spans="1:404" s="37" customFormat="1" x14ac:dyDescent="0.3">
      <c r="A995" s="13" t="s">
        <v>1003</v>
      </c>
      <c r="B995" s="13" t="s">
        <v>1326</v>
      </c>
      <c r="C995" s="13" t="s">
        <v>1370</v>
      </c>
      <c r="D995" s="13" t="s">
        <v>1371</v>
      </c>
      <c r="E995" s="14" t="s">
        <v>104</v>
      </c>
      <c r="F995" s="24">
        <v>962</v>
      </c>
      <c r="G995" s="5">
        <v>173</v>
      </c>
      <c r="H995" s="16">
        <v>8</v>
      </c>
      <c r="I995" s="16">
        <v>29</v>
      </c>
      <c r="J995" s="16">
        <v>3</v>
      </c>
      <c r="K995" s="16">
        <v>134</v>
      </c>
      <c r="L995" s="16">
        <v>0</v>
      </c>
      <c r="M995" s="16">
        <v>4</v>
      </c>
      <c r="N995" s="16">
        <v>2</v>
      </c>
      <c r="O995" s="16">
        <v>1</v>
      </c>
      <c r="P995" s="16">
        <v>0</v>
      </c>
      <c r="Q995" s="16">
        <v>171</v>
      </c>
      <c r="R995" s="16">
        <v>26</v>
      </c>
      <c r="S995" s="16">
        <v>729</v>
      </c>
      <c r="T995" s="16">
        <v>0</v>
      </c>
      <c r="U995" s="16">
        <v>27</v>
      </c>
      <c r="V995" s="16">
        <v>5</v>
      </c>
      <c r="W995" s="16">
        <v>4</v>
      </c>
      <c r="X995" s="16">
        <v>0</v>
      </c>
      <c r="Y995" s="16">
        <v>29</v>
      </c>
      <c r="Z995" s="16">
        <v>171</v>
      </c>
      <c r="AA995" s="14" t="s">
        <v>96</v>
      </c>
      <c r="AB995" s="14" t="s">
        <v>96</v>
      </c>
      <c r="AC995" s="15"/>
      <c r="AD995" s="15"/>
      <c r="AE995" s="19" t="s">
        <v>96</v>
      </c>
      <c r="AF995" s="15"/>
      <c r="AG995" s="15"/>
      <c r="AH995" s="15"/>
      <c r="AI995" s="15"/>
      <c r="AJ995" s="16">
        <v>1000</v>
      </c>
      <c r="AK995" s="17">
        <v>8.1632653061224497E-2</v>
      </c>
      <c r="AL995" s="17">
        <v>5.1020408163265307E-2</v>
      </c>
      <c r="AM995" s="17">
        <v>0.40816326530612246</v>
      </c>
      <c r="AN995" s="17">
        <v>0.25510204081632654</v>
      </c>
      <c r="AO995" s="17">
        <v>0</v>
      </c>
      <c r="AP995" s="17">
        <v>0.20408163265306123</v>
      </c>
      <c r="AQ995" s="17">
        <v>0</v>
      </c>
      <c r="AR995" s="17">
        <v>0</v>
      </c>
      <c r="AS995" s="17">
        <v>0</v>
      </c>
      <c r="AT995" s="17">
        <v>0</v>
      </c>
      <c r="AU995" s="16">
        <v>100</v>
      </c>
      <c r="AV995" s="16">
        <v>22</v>
      </c>
      <c r="AW995" s="16">
        <v>0</v>
      </c>
      <c r="AX995" s="16">
        <v>78</v>
      </c>
      <c r="AY995" s="16">
        <v>0</v>
      </c>
      <c r="AZ995" s="16">
        <v>100</v>
      </c>
      <c r="BA995" s="16">
        <v>22</v>
      </c>
      <c r="BB995" s="16">
        <v>0</v>
      </c>
      <c r="BC995" s="16">
        <v>0</v>
      </c>
      <c r="BD995" s="16">
        <v>78</v>
      </c>
      <c r="BE995" s="16">
        <v>100</v>
      </c>
      <c r="BF995" s="16">
        <v>92</v>
      </c>
      <c r="BG995" s="16">
        <v>100</v>
      </c>
      <c r="BH995" s="16">
        <v>0</v>
      </c>
      <c r="BI995" s="16">
        <v>0</v>
      </c>
      <c r="BJ995" s="16">
        <v>0</v>
      </c>
      <c r="BK995" s="16">
        <v>0</v>
      </c>
      <c r="BL995" s="16">
        <v>100</v>
      </c>
      <c r="BM995" s="16">
        <v>50</v>
      </c>
      <c r="BN995" s="16">
        <v>2</v>
      </c>
      <c r="BO995" s="16" t="s">
        <v>96</v>
      </c>
      <c r="BP995" s="16" t="s">
        <v>96</v>
      </c>
      <c r="BQ995" s="16">
        <v>12</v>
      </c>
      <c r="BR995" s="14" t="s">
        <v>96</v>
      </c>
      <c r="BS995" s="14" t="s">
        <v>97</v>
      </c>
      <c r="BT995" s="14" t="s">
        <v>97</v>
      </c>
      <c r="BU995" s="14" t="s">
        <v>97</v>
      </c>
      <c r="BV995" s="14" t="s">
        <v>96</v>
      </c>
      <c r="BW995" s="16">
        <v>2</v>
      </c>
      <c r="BX995" s="16">
        <v>1</v>
      </c>
      <c r="BY995" s="16">
        <v>5</v>
      </c>
      <c r="BZ995" s="16">
        <v>8</v>
      </c>
      <c r="CA995" s="16">
        <v>8</v>
      </c>
      <c r="CB995" s="14" t="s">
        <v>98</v>
      </c>
      <c r="CC995" s="14" t="s">
        <v>98</v>
      </c>
      <c r="CD995" s="14" t="s">
        <v>96</v>
      </c>
      <c r="CE995" s="14" t="s">
        <v>96</v>
      </c>
      <c r="CF995" s="14" t="s">
        <v>96</v>
      </c>
      <c r="CG995" s="14" t="s">
        <v>96</v>
      </c>
      <c r="CH995" s="14" t="s">
        <v>97</v>
      </c>
      <c r="CI995" s="14" t="s">
        <v>96</v>
      </c>
      <c r="CJ995" s="16">
        <v>5</v>
      </c>
      <c r="CK995" s="16">
        <v>5</v>
      </c>
      <c r="CL995" s="16">
        <v>5</v>
      </c>
      <c r="CM995" s="16">
        <v>8</v>
      </c>
      <c r="CN995" s="16">
        <v>0</v>
      </c>
      <c r="CO995" s="16">
        <v>2</v>
      </c>
      <c r="CP995"/>
      <c r="CQ995"/>
      <c r="CR995" s="51"/>
      <c r="CS995" s="51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  <c r="IC995"/>
      <c r="ID995"/>
      <c r="IE995"/>
      <c r="IF995"/>
      <c r="IG995"/>
      <c r="IH995"/>
      <c r="II995"/>
      <c r="IJ995"/>
      <c r="IK995"/>
      <c r="IL995"/>
      <c r="IM995"/>
      <c r="IN995"/>
      <c r="IO995"/>
      <c r="IP995"/>
      <c r="IQ995"/>
      <c r="IR995"/>
      <c r="IS995"/>
      <c r="IT995"/>
      <c r="IU995"/>
      <c r="IV995"/>
      <c r="IW995"/>
      <c r="IX995"/>
      <c r="IY995"/>
      <c r="IZ995"/>
      <c r="JA995"/>
      <c r="JB995"/>
      <c r="JC995"/>
      <c r="JD995"/>
      <c r="JE995"/>
      <c r="JF995"/>
      <c r="JG995"/>
      <c r="JH995"/>
      <c r="JI995"/>
      <c r="JJ995"/>
      <c r="JK995"/>
      <c r="JL995"/>
      <c r="JM995"/>
      <c r="JN995"/>
      <c r="JO995"/>
      <c r="JP995"/>
      <c r="JQ995"/>
      <c r="JR995"/>
      <c r="JS995"/>
      <c r="JT995"/>
      <c r="JU995"/>
      <c r="JV995"/>
      <c r="JW995"/>
      <c r="JX995"/>
      <c r="JY995"/>
      <c r="JZ995"/>
      <c r="KA995"/>
      <c r="KB995"/>
      <c r="KC995"/>
      <c r="KD995"/>
      <c r="KE995"/>
      <c r="KF995"/>
      <c r="KG995"/>
      <c r="KH995"/>
      <c r="KI995"/>
      <c r="KJ995"/>
      <c r="KK995"/>
      <c r="KL995"/>
      <c r="KM995"/>
      <c r="KN995"/>
      <c r="KO995"/>
      <c r="KP995"/>
      <c r="KQ995"/>
      <c r="KR995"/>
      <c r="KS995"/>
      <c r="KT995"/>
      <c r="KU995"/>
      <c r="KV995"/>
      <c r="KW995"/>
      <c r="KX995"/>
      <c r="KY995"/>
      <c r="KZ995"/>
      <c r="LA995"/>
      <c r="LB995"/>
      <c r="LC995"/>
      <c r="LD995"/>
      <c r="LE995"/>
      <c r="LF995"/>
      <c r="LG995"/>
      <c r="LH995"/>
      <c r="LI995"/>
      <c r="LJ995"/>
      <c r="LK995"/>
      <c r="LL995"/>
      <c r="LM995"/>
      <c r="LN995"/>
      <c r="LO995"/>
      <c r="LP995"/>
      <c r="LQ995"/>
      <c r="LR995"/>
      <c r="LS995"/>
      <c r="LT995"/>
      <c r="LU995"/>
      <c r="LV995"/>
      <c r="LW995"/>
      <c r="LX995"/>
      <c r="LY995"/>
      <c r="LZ995"/>
      <c r="MA995"/>
      <c r="MB995"/>
      <c r="MC995"/>
      <c r="MD995"/>
      <c r="ME995"/>
      <c r="MF995"/>
      <c r="MG995"/>
      <c r="MH995"/>
      <c r="MI995"/>
      <c r="MJ995"/>
      <c r="MK995"/>
      <c r="ML995"/>
      <c r="MM995"/>
      <c r="MN995"/>
      <c r="MO995"/>
      <c r="MP995"/>
      <c r="MQ995"/>
      <c r="MR995"/>
      <c r="MS995"/>
      <c r="MT995"/>
      <c r="MU995"/>
      <c r="MV995"/>
      <c r="MW995"/>
      <c r="MX995"/>
      <c r="MY995"/>
      <c r="MZ995"/>
      <c r="NA995"/>
      <c r="NB995"/>
      <c r="NC995"/>
      <c r="ND995"/>
      <c r="NE995"/>
      <c r="NF995"/>
      <c r="NG995"/>
      <c r="NH995"/>
      <c r="NI995"/>
      <c r="NJ995"/>
      <c r="NK995"/>
      <c r="NL995"/>
      <c r="NM995"/>
      <c r="NN995"/>
      <c r="NO995"/>
      <c r="NP995"/>
      <c r="NQ995"/>
      <c r="NR995"/>
      <c r="NS995"/>
      <c r="NT995"/>
      <c r="NU995"/>
      <c r="NV995"/>
      <c r="NW995"/>
      <c r="NX995"/>
      <c r="NY995"/>
      <c r="NZ995"/>
      <c r="OA995"/>
      <c r="OB995"/>
      <c r="OC995"/>
      <c r="OD995"/>
      <c r="OE995"/>
      <c r="OF995"/>
      <c r="OG995"/>
      <c r="OH995"/>
      <c r="OI995"/>
      <c r="OJ995"/>
      <c r="OK995"/>
      <c r="OL995"/>
      <c r="OM995"/>
    </row>
    <row r="996" spans="1:404" s="37" customFormat="1" x14ac:dyDescent="0.3">
      <c r="A996" s="13" t="s">
        <v>1003</v>
      </c>
      <c r="B996" s="13" t="s">
        <v>1326</v>
      </c>
      <c r="C996" s="13" t="s">
        <v>1326</v>
      </c>
      <c r="D996" s="13" t="s">
        <v>1372</v>
      </c>
      <c r="E996" s="14" t="s">
        <v>102</v>
      </c>
      <c r="F996" s="16">
        <v>450</v>
      </c>
      <c r="G996" s="5">
        <v>57</v>
      </c>
      <c r="H996" s="16">
        <v>1</v>
      </c>
      <c r="I996" s="16">
        <v>57</v>
      </c>
      <c r="J996" s="16">
        <v>0</v>
      </c>
      <c r="K996" s="16">
        <v>0</v>
      </c>
      <c r="L996" s="16">
        <v>0</v>
      </c>
      <c r="M996" s="16">
        <v>0</v>
      </c>
      <c r="N996" s="16">
        <v>0</v>
      </c>
      <c r="O996" s="16">
        <v>0</v>
      </c>
      <c r="P996" s="16">
        <v>0</v>
      </c>
      <c r="Q996" s="16">
        <v>450</v>
      </c>
      <c r="R996" s="16">
        <v>0</v>
      </c>
      <c r="S996" s="16">
        <v>0</v>
      </c>
      <c r="T996" s="16">
        <v>0</v>
      </c>
      <c r="U996" s="16">
        <v>0</v>
      </c>
      <c r="V996" s="16">
        <v>0</v>
      </c>
      <c r="W996" s="16">
        <v>0</v>
      </c>
      <c r="X996" s="16">
        <v>0</v>
      </c>
      <c r="Y996" s="16">
        <v>57</v>
      </c>
      <c r="Z996" s="16">
        <v>450</v>
      </c>
      <c r="AA996" s="14" t="s">
        <v>96</v>
      </c>
      <c r="AB996" s="14" t="s">
        <v>96</v>
      </c>
      <c r="AC996" s="15"/>
      <c r="AD996" s="15"/>
      <c r="AE996" s="15"/>
      <c r="AF996" s="15"/>
      <c r="AG996" s="15"/>
      <c r="AH996" s="15"/>
      <c r="AI996" s="14" t="s">
        <v>96</v>
      </c>
      <c r="AJ996" s="16"/>
      <c r="AK996" s="17">
        <v>0</v>
      </c>
      <c r="AL996" s="17">
        <v>1</v>
      </c>
      <c r="AM996" s="17">
        <v>0</v>
      </c>
      <c r="AN996" s="17">
        <v>0</v>
      </c>
      <c r="AO996" s="17">
        <v>0</v>
      </c>
      <c r="AP996" s="17">
        <v>0</v>
      </c>
      <c r="AQ996" s="17">
        <v>0</v>
      </c>
      <c r="AR996" s="17">
        <v>0</v>
      </c>
      <c r="AS996" s="17">
        <v>0</v>
      </c>
      <c r="AT996" s="17">
        <v>0</v>
      </c>
      <c r="AU996" s="16">
        <v>100</v>
      </c>
      <c r="AV996" s="16">
        <v>100</v>
      </c>
      <c r="AW996" s="16">
        <v>0</v>
      </c>
      <c r="AX996" s="16">
        <v>0</v>
      </c>
      <c r="AY996" s="16">
        <v>0</v>
      </c>
      <c r="AZ996" s="16">
        <v>100</v>
      </c>
      <c r="BA996" s="16">
        <v>100</v>
      </c>
      <c r="BB996" s="16">
        <v>0</v>
      </c>
      <c r="BC996" s="16">
        <v>0</v>
      </c>
      <c r="BD996" s="16">
        <v>0</v>
      </c>
      <c r="BE996" s="16">
        <v>100</v>
      </c>
      <c r="BF996" s="16">
        <v>100</v>
      </c>
      <c r="BG996" s="16">
        <v>100</v>
      </c>
      <c r="BH996" s="16">
        <v>100</v>
      </c>
      <c r="BI996" s="16">
        <v>0</v>
      </c>
      <c r="BJ996" s="16">
        <v>100</v>
      </c>
      <c r="BK996" s="16">
        <v>0</v>
      </c>
      <c r="BL996" s="16">
        <v>0</v>
      </c>
      <c r="BM996" s="16">
        <v>100</v>
      </c>
      <c r="BN996" s="16">
        <v>4</v>
      </c>
      <c r="BO996" s="16" t="s">
        <v>97</v>
      </c>
      <c r="BP996" s="16" t="s">
        <v>96</v>
      </c>
      <c r="BQ996" s="16">
        <v>4</v>
      </c>
      <c r="BR996" s="14" t="s">
        <v>97</v>
      </c>
      <c r="BS996" s="14" t="s">
        <v>97</v>
      </c>
      <c r="BT996" s="14" t="s">
        <v>97</v>
      </c>
      <c r="BU996" s="14" t="s">
        <v>97</v>
      </c>
      <c r="BV996" s="14" t="s">
        <v>97</v>
      </c>
      <c r="BW996" s="16">
        <v>0</v>
      </c>
      <c r="BX996" s="16">
        <v>0</v>
      </c>
      <c r="BY996" s="16">
        <v>0</v>
      </c>
      <c r="BZ996" s="16">
        <v>1</v>
      </c>
      <c r="CA996" s="16">
        <v>1</v>
      </c>
      <c r="CB996" s="14" t="s">
        <v>98</v>
      </c>
      <c r="CC996" s="14" t="s">
        <v>98</v>
      </c>
      <c r="CD996" s="14" t="s">
        <v>98</v>
      </c>
      <c r="CE996" s="14" t="s">
        <v>96</v>
      </c>
      <c r="CF996" s="14" t="s">
        <v>96</v>
      </c>
      <c r="CG996" s="14" t="s">
        <v>97</v>
      </c>
      <c r="CH996" s="14" t="s">
        <v>97</v>
      </c>
      <c r="CI996" s="14" t="s">
        <v>96</v>
      </c>
      <c r="CJ996" s="16">
        <v>0</v>
      </c>
      <c r="CK996" s="16">
        <v>0</v>
      </c>
      <c r="CL996" s="16">
        <v>0</v>
      </c>
      <c r="CM996" s="16">
        <v>0</v>
      </c>
      <c r="CN996" s="16">
        <v>0</v>
      </c>
      <c r="CO996" s="16">
        <v>0</v>
      </c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  <c r="HX996"/>
      <c r="HY996"/>
      <c r="HZ996"/>
      <c r="IA996"/>
      <c r="IB996"/>
      <c r="IC996"/>
      <c r="ID996"/>
      <c r="IE996"/>
      <c r="IF996"/>
      <c r="IG996"/>
      <c r="IH996"/>
      <c r="II996"/>
      <c r="IJ996"/>
      <c r="IK996"/>
      <c r="IL996"/>
      <c r="IM996"/>
      <c r="IN996"/>
      <c r="IO996"/>
      <c r="IP996"/>
      <c r="IQ996"/>
      <c r="IR996"/>
      <c r="IS996"/>
      <c r="IT996"/>
      <c r="IU996"/>
      <c r="IV996"/>
      <c r="IW996"/>
      <c r="IX996"/>
      <c r="IY996"/>
      <c r="IZ996"/>
      <c r="JA996"/>
      <c r="JB996"/>
      <c r="JC996"/>
      <c r="JD996"/>
      <c r="JE996"/>
      <c r="JF996"/>
      <c r="JG996"/>
      <c r="JH996"/>
      <c r="JI996"/>
      <c r="JJ996"/>
      <c r="JK996"/>
      <c r="JL996"/>
      <c r="JM996"/>
      <c r="JN996"/>
      <c r="JO996"/>
      <c r="JP996"/>
      <c r="JQ996"/>
      <c r="JR996"/>
      <c r="JS996"/>
      <c r="JT996"/>
      <c r="JU996"/>
      <c r="JV996"/>
      <c r="JW996"/>
      <c r="JX996"/>
      <c r="JY996"/>
      <c r="JZ996"/>
      <c r="KA996"/>
      <c r="KB996"/>
      <c r="KC996"/>
      <c r="KD996"/>
      <c r="KE996"/>
      <c r="KF996"/>
      <c r="KG996"/>
      <c r="KH996"/>
      <c r="KI996"/>
      <c r="KJ996"/>
      <c r="KK996"/>
      <c r="KL996"/>
      <c r="KM996"/>
      <c r="KN996"/>
      <c r="KO996"/>
      <c r="KP996"/>
      <c r="KQ996"/>
      <c r="KR996"/>
      <c r="KS996"/>
      <c r="KT996"/>
      <c r="KU996"/>
      <c r="KV996"/>
      <c r="KW996"/>
      <c r="KX996"/>
      <c r="KY996"/>
      <c r="KZ996"/>
      <c r="LA996"/>
      <c r="LB996"/>
      <c r="LC996"/>
      <c r="LD996"/>
      <c r="LE996"/>
      <c r="LF996"/>
      <c r="LG996"/>
      <c r="LH996"/>
      <c r="LI996"/>
      <c r="LJ996"/>
      <c r="LK996"/>
      <c r="LL996"/>
      <c r="LM996"/>
      <c r="LN996"/>
      <c r="LO996"/>
      <c r="LP996"/>
      <c r="LQ996"/>
      <c r="LR996"/>
      <c r="LS996"/>
      <c r="LT996"/>
      <c r="LU996"/>
      <c r="LV996"/>
      <c r="LW996"/>
      <c r="LX996"/>
      <c r="LY996"/>
      <c r="LZ996"/>
      <c r="MA996"/>
      <c r="MB996"/>
      <c r="MC996"/>
      <c r="MD996"/>
      <c r="ME996"/>
      <c r="MF996"/>
      <c r="MG996"/>
      <c r="MH996"/>
      <c r="MI996"/>
      <c r="MJ996"/>
      <c r="MK996"/>
      <c r="ML996"/>
      <c r="MM996"/>
      <c r="MN996"/>
      <c r="MO996"/>
      <c r="MP996"/>
      <c r="MQ996"/>
      <c r="MR996"/>
      <c r="MS996"/>
      <c r="MT996"/>
      <c r="MU996"/>
      <c r="MV996"/>
      <c r="MW996"/>
      <c r="MX996"/>
      <c r="MY996"/>
      <c r="MZ996"/>
      <c r="NA996"/>
      <c r="NB996"/>
      <c r="NC996"/>
      <c r="ND996"/>
      <c r="NE996"/>
      <c r="NF996"/>
      <c r="NG996"/>
      <c r="NH996"/>
      <c r="NI996"/>
      <c r="NJ996"/>
      <c r="NK996"/>
      <c r="NL996"/>
      <c r="NM996"/>
      <c r="NN996"/>
      <c r="NO996"/>
      <c r="NP996"/>
      <c r="NQ996"/>
      <c r="NR996"/>
      <c r="NS996"/>
      <c r="NT996"/>
      <c r="NU996"/>
      <c r="NV996"/>
      <c r="NW996"/>
      <c r="NX996"/>
      <c r="NY996"/>
      <c r="NZ996"/>
      <c r="OA996"/>
      <c r="OB996"/>
      <c r="OC996"/>
      <c r="OD996"/>
      <c r="OE996"/>
      <c r="OF996"/>
      <c r="OG996"/>
      <c r="OH996"/>
      <c r="OI996"/>
      <c r="OJ996"/>
      <c r="OK996"/>
      <c r="OL996"/>
      <c r="OM996"/>
      <c r="ON996"/>
    </row>
    <row r="997" spans="1:404" s="37" customFormat="1" x14ac:dyDescent="0.3">
      <c r="A997" s="13" t="s">
        <v>1003</v>
      </c>
      <c r="B997" s="13" t="s">
        <v>1326</v>
      </c>
      <c r="C997" s="13" t="s">
        <v>1326</v>
      </c>
      <c r="D997" s="13" t="s">
        <v>1373</v>
      </c>
      <c r="E997" s="14" t="s">
        <v>95</v>
      </c>
      <c r="F997" s="16">
        <v>950</v>
      </c>
      <c r="G997" s="5">
        <v>184</v>
      </c>
      <c r="H997" s="16">
        <v>8</v>
      </c>
      <c r="I997" s="16">
        <v>72</v>
      </c>
      <c r="J997" s="16">
        <v>105</v>
      </c>
      <c r="K997" s="16">
        <v>7</v>
      </c>
      <c r="L997" s="16">
        <v>0</v>
      </c>
      <c r="M997" s="16">
        <v>0</v>
      </c>
      <c r="N997" s="16">
        <v>0</v>
      </c>
      <c r="O997" s="16">
        <v>0</v>
      </c>
      <c r="P997" s="16">
        <v>0</v>
      </c>
      <c r="Q997" s="16">
        <v>455</v>
      </c>
      <c r="R997" s="16">
        <v>495</v>
      </c>
      <c r="S997" s="16">
        <v>0</v>
      </c>
      <c r="T997" s="16">
        <v>0</v>
      </c>
      <c r="U997" s="16">
        <v>0</v>
      </c>
      <c r="V997" s="16">
        <v>0</v>
      </c>
      <c r="W997" s="16">
        <v>0</v>
      </c>
      <c r="X997" s="16">
        <v>0</v>
      </c>
      <c r="Y997" s="16">
        <v>72</v>
      </c>
      <c r="Z997" s="16">
        <v>455</v>
      </c>
      <c r="AA997" s="14" t="s">
        <v>96</v>
      </c>
      <c r="AB997" s="14" t="s">
        <v>96</v>
      </c>
      <c r="AC997" s="15"/>
      <c r="AD997" s="15"/>
      <c r="AE997" s="15"/>
      <c r="AF997" s="15"/>
      <c r="AG997" s="15"/>
      <c r="AH997" s="15"/>
      <c r="AI997" s="14" t="s">
        <v>96</v>
      </c>
      <c r="AJ997" s="16"/>
      <c r="AK997" s="17">
        <v>0.5</v>
      </c>
      <c r="AL997" s="17">
        <v>0.5</v>
      </c>
      <c r="AM997" s="17">
        <v>0</v>
      </c>
      <c r="AN997" s="17">
        <v>0</v>
      </c>
      <c r="AO997" s="17">
        <v>0</v>
      </c>
      <c r="AP997" s="17">
        <v>0</v>
      </c>
      <c r="AQ997" s="17">
        <v>0</v>
      </c>
      <c r="AR997" s="17">
        <v>0</v>
      </c>
      <c r="AS997" s="17">
        <v>0</v>
      </c>
      <c r="AT997" s="17">
        <v>0</v>
      </c>
      <c r="AU997" s="16">
        <v>100</v>
      </c>
      <c r="AV997" s="16">
        <v>100</v>
      </c>
      <c r="AW997" s="16">
        <v>0</v>
      </c>
      <c r="AX997" s="16">
        <v>0</v>
      </c>
      <c r="AY997" s="16">
        <v>0</v>
      </c>
      <c r="AZ997" s="16">
        <v>100</v>
      </c>
      <c r="BA997" s="16">
        <v>100</v>
      </c>
      <c r="BB997" s="16">
        <v>0</v>
      </c>
      <c r="BC997" s="16">
        <v>0</v>
      </c>
      <c r="BD997" s="16">
        <v>0</v>
      </c>
      <c r="BE997" s="16">
        <v>100</v>
      </c>
      <c r="BF997" s="16">
        <v>100</v>
      </c>
      <c r="BG997" s="16">
        <v>100</v>
      </c>
      <c r="BH997" s="16">
        <v>100</v>
      </c>
      <c r="BI997" s="16">
        <v>15</v>
      </c>
      <c r="BJ997" s="16">
        <v>0</v>
      </c>
      <c r="BK997" s="24">
        <v>15</v>
      </c>
      <c r="BL997" s="16">
        <v>85</v>
      </c>
      <c r="BM997" s="16">
        <v>100</v>
      </c>
      <c r="BN997" s="16">
        <v>4</v>
      </c>
      <c r="BO997" s="16" t="s">
        <v>96</v>
      </c>
      <c r="BP997" s="16" t="s">
        <v>96</v>
      </c>
      <c r="BQ997" s="16">
        <v>4</v>
      </c>
      <c r="BR997" s="14" t="s">
        <v>97</v>
      </c>
      <c r="BS997" s="14" t="s">
        <v>97</v>
      </c>
      <c r="BT997" s="14" t="s">
        <v>97</v>
      </c>
      <c r="BU997" s="14" t="s">
        <v>97</v>
      </c>
      <c r="BV997" s="14" t="s">
        <v>97</v>
      </c>
      <c r="BW997" s="16">
        <v>0</v>
      </c>
      <c r="BX997" s="16">
        <v>0</v>
      </c>
      <c r="BY997" s="16">
        <v>0</v>
      </c>
      <c r="BZ997" s="16">
        <v>3</v>
      </c>
      <c r="CA997" s="16">
        <v>3</v>
      </c>
      <c r="CB997" s="14" t="s">
        <v>98</v>
      </c>
      <c r="CC997" s="14" t="s">
        <v>98</v>
      </c>
      <c r="CD997" s="14" t="s">
        <v>98</v>
      </c>
      <c r="CE997" s="14" t="s">
        <v>96</v>
      </c>
      <c r="CF997" s="14" t="s">
        <v>96</v>
      </c>
      <c r="CG997" s="14" t="s">
        <v>96</v>
      </c>
      <c r="CH997" s="14" t="s">
        <v>97</v>
      </c>
      <c r="CI997" s="14" t="s">
        <v>96</v>
      </c>
      <c r="CJ997" s="16">
        <v>1</v>
      </c>
      <c r="CK997" s="16">
        <v>1</v>
      </c>
      <c r="CL997" s="16">
        <v>2</v>
      </c>
      <c r="CM997" s="16">
        <v>0</v>
      </c>
      <c r="CN997" s="16">
        <v>3</v>
      </c>
      <c r="CO997" s="16">
        <v>0</v>
      </c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  <c r="HX997"/>
      <c r="HY997"/>
      <c r="HZ997"/>
      <c r="IA997"/>
      <c r="IB997"/>
      <c r="IC997"/>
      <c r="ID997"/>
      <c r="IE997"/>
      <c r="IF997"/>
      <c r="IG997"/>
      <c r="IH997"/>
      <c r="II997"/>
      <c r="IJ997"/>
      <c r="IK997"/>
      <c r="IL997"/>
      <c r="IM997"/>
      <c r="IN997"/>
      <c r="IO997"/>
      <c r="IP997"/>
      <c r="IQ997"/>
      <c r="IR997"/>
      <c r="IS997"/>
      <c r="IT997"/>
      <c r="IU997"/>
      <c r="IV997"/>
      <c r="IW997"/>
      <c r="IX997"/>
      <c r="IY997"/>
      <c r="IZ997"/>
      <c r="JA997"/>
      <c r="JB997"/>
      <c r="JC997"/>
      <c r="JD997"/>
      <c r="JE997"/>
      <c r="JF997"/>
      <c r="JG997"/>
      <c r="JH997"/>
      <c r="JI997"/>
      <c r="JJ997"/>
      <c r="JK997"/>
      <c r="JL997"/>
      <c r="JM997"/>
      <c r="JN997"/>
      <c r="JO997"/>
      <c r="JP997"/>
      <c r="JQ997"/>
      <c r="JR997"/>
      <c r="JS997"/>
      <c r="JT997"/>
      <c r="JU997"/>
      <c r="JV997"/>
      <c r="JW997"/>
      <c r="JX997"/>
      <c r="JY997"/>
      <c r="JZ997"/>
      <c r="KA997"/>
      <c r="KB997"/>
      <c r="KC997"/>
      <c r="KD997"/>
      <c r="KE997"/>
      <c r="KF997"/>
      <c r="KG997"/>
      <c r="KH997"/>
      <c r="KI997"/>
      <c r="KJ997"/>
      <c r="KK997"/>
      <c r="KL997"/>
      <c r="KM997"/>
      <c r="KN997"/>
      <c r="KO997"/>
      <c r="KP997"/>
      <c r="KQ997"/>
      <c r="KR997"/>
      <c r="KS997"/>
      <c r="KT997"/>
      <c r="KU997"/>
      <c r="KV997"/>
      <c r="KW997"/>
      <c r="KX997"/>
      <c r="KY997"/>
      <c r="KZ997"/>
      <c r="LA997"/>
      <c r="LB997"/>
      <c r="LC997"/>
      <c r="LD997"/>
      <c r="LE997"/>
      <c r="LF997"/>
      <c r="LG997"/>
      <c r="LH997"/>
      <c r="LI997"/>
      <c r="LJ997"/>
      <c r="LK997"/>
      <c r="LL997"/>
      <c r="LM997"/>
      <c r="LN997"/>
      <c r="LO997"/>
      <c r="LP997"/>
      <c r="LQ997"/>
      <c r="LR997"/>
      <c r="LS997"/>
      <c r="LT997"/>
      <c r="LU997"/>
      <c r="LV997"/>
      <c r="LW997"/>
      <c r="LX997"/>
      <c r="LY997"/>
      <c r="LZ997"/>
      <c r="MA997"/>
      <c r="MB997"/>
      <c r="MC997"/>
      <c r="MD997"/>
      <c r="ME997"/>
      <c r="MF997"/>
      <c r="MG997"/>
      <c r="MH997"/>
      <c r="MI997"/>
      <c r="MJ997"/>
      <c r="MK997"/>
      <c r="ML997"/>
      <c r="MM997"/>
      <c r="MN997"/>
      <c r="MO997"/>
      <c r="MP997"/>
      <c r="MQ997"/>
      <c r="MR997"/>
      <c r="MS997"/>
      <c r="MT997"/>
      <c r="MU997"/>
      <c r="MV997"/>
      <c r="MW997"/>
      <c r="MX997"/>
      <c r="MY997"/>
      <c r="MZ997"/>
      <c r="NA997"/>
      <c r="NB997"/>
      <c r="NC997"/>
      <c r="ND997"/>
      <c r="NE997"/>
      <c r="NF997"/>
      <c r="NG997"/>
      <c r="NH997"/>
      <c r="NI997"/>
      <c r="NJ997"/>
      <c r="NK997"/>
      <c r="NL997"/>
      <c r="NM997"/>
      <c r="NN997"/>
      <c r="NO997"/>
      <c r="NP997"/>
      <c r="NQ997"/>
      <c r="NR997"/>
      <c r="NS997"/>
      <c r="NT997"/>
      <c r="NU997"/>
      <c r="NV997"/>
      <c r="NW997"/>
      <c r="NX997"/>
      <c r="NY997"/>
      <c r="NZ997"/>
      <c r="OA997"/>
      <c r="OB997"/>
      <c r="OC997"/>
      <c r="OD997"/>
      <c r="OE997"/>
      <c r="OF997"/>
      <c r="OG997"/>
      <c r="OH997"/>
      <c r="OI997"/>
      <c r="OJ997"/>
      <c r="OK997"/>
      <c r="OL997"/>
      <c r="OM997"/>
      <c r="ON997"/>
    </row>
    <row r="998" spans="1:404" s="37" customFormat="1" x14ac:dyDescent="0.3">
      <c r="A998" s="13" t="s">
        <v>1003</v>
      </c>
      <c r="B998" s="13" t="s">
        <v>1326</v>
      </c>
      <c r="C998" s="13" t="s">
        <v>1326</v>
      </c>
      <c r="D998" s="13" t="s">
        <v>1374</v>
      </c>
      <c r="E998" s="14" t="s">
        <v>95</v>
      </c>
      <c r="F998" s="16">
        <v>600</v>
      </c>
      <c r="G998" s="5">
        <v>146</v>
      </c>
      <c r="H998" s="16">
        <v>6</v>
      </c>
      <c r="I998" s="16">
        <v>146</v>
      </c>
      <c r="J998" s="16">
        <v>0</v>
      </c>
      <c r="K998" s="16">
        <v>0</v>
      </c>
      <c r="L998" s="16">
        <v>0</v>
      </c>
      <c r="M998" s="16">
        <v>0</v>
      </c>
      <c r="N998" s="16">
        <v>0</v>
      </c>
      <c r="O998" s="16">
        <v>0</v>
      </c>
      <c r="P998" s="16">
        <v>0</v>
      </c>
      <c r="Q998" s="16">
        <v>600</v>
      </c>
      <c r="R998" s="16">
        <v>0</v>
      </c>
      <c r="S998" s="16">
        <v>0</v>
      </c>
      <c r="T998" s="16">
        <v>0</v>
      </c>
      <c r="U998" s="16">
        <v>0</v>
      </c>
      <c r="V998" s="16">
        <v>0</v>
      </c>
      <c r="W998" s="16">
        <v>0</v>
      </c>
      <c r="X998" s="16">
        <v>0</v>
      </c>
      <c r="Y998" s="16">
        <v>146</v>
      </c>
      <c r="Z998" s="16">
        <v>600</v>
      </c>
      <c r="AA998" s="14" t="s">
        <v>96</v>
      </c>
      <c r="AB998" s="14" t="s">
        <v>96</v>
      </c>
      <c r="AC998" s="15"/>
      <c r="AD998" s="15"/>
      <c r="AE998" s="15"/>
      <c r="AF998" s="15"/>
      <c r="AG998" s="15"/>
      <c r="AH998" s="15"/>
      <c r="AI998" s="14" t="s">
        <v>96</v>
      </c>
      <c r="AJ998" s="16"/>
      <c r="AK998" s="17">
        <v>0</v>
      </c>
      <c r="AL998" s="17">
        <v>1</v>
      </c>
      <c r="AM998" s="17">
        <v>0</v>
      </c>
      <c r="AN998" s="17">
        <v>0</v>
      </c>
      <c r="AO998" s="17">
        <v>0</v>
      </c>
      <c r="AP998" s="17">
        <v>0</v>
      </c>
      <c r="AQ998" s="17">
        <v>0</v>
      </c>
      <c r="AR998" s="17">
        <v>0</v>
      </c>
      <c r="AS998" s="17">
        <v>0</v>
      </c>
      <c r="AT998" s="17">
        <v>0</v>
      </c>
      <c r="AU998" s="16">
        <v>100</v>
      </c>
      <c r="AV998" s="16">
        <v>100</v>
      </c>
      <c r="AW998" s="16">
        <v>0</v>
      </c>
      <c r="AX998" s="16">
        <v>0</v>
      </c>
      <c r="AY998" s="16">
        <v>0</v>
      </c>
      <c r="AZ998" s="16">
        <v>100</v>
      </c>
      <c r="BA998" s="16">
        <v>100</v>
      </c>
      <c r="BB998" s="16">
        <v>0</v>
      </c>
      <c r="BC998" s="16">
        <v>0</v>
      </c>
      <c r="BD998" s="16">
        <v>0</v>
      </c>
      <c r="BE998" s="16">
        <v>100</v>
      </c>
      <c r="BF998" s="16">
        <v>100</v>
      </c>
      <c r="BG998" s="16">
        <v>100</v>
      </c>
      <c r="BH998" s="16">
        <v>100</v>
      </c>
      <c r="BI998" s="16">
        <v>60</v>
      </c>
      <c r="BJ998" s="16">
        <v>0</v>
      </c>
      <c r="BK998" s="24">
        <v>60</v>
      </c>
      <c r="BL998" s="16">
        <v>40</v>
      </c>
      <c r="BM998" s="16">
        <v>100</v>
      </c>
      <c r="BN998" s="16">
        <v>4</v>
      </c>
      <c r="BO998" s="16" t="s">
        <v>96</v>
      </c>
      <c r="BP998" s="16" t="s">
        <v>96</v>
      </c>
      <c r="BQ998" s="16">
        <v>4</v>
      </c>
      <c r="BR998" s="14" t="s">
        <v>97</v>
      </c>
      <c r="BS998" s="14" t="s">
        <v>97</v>
      </c>
      <c r="BT998" s="14" t="s">
        <v>97</v>
      </c>
      <c r="BU998" s="14" t="s">
        <v>97</v>
      </c>
      <c r="BV998" s="14" t="s">
        <v>97</v>
      </c>
      <c r="BW998" s="16">
        <v>0</v>
      </c>
      <c r="BX998" s="16">
        <v>1</v>
      </c>
      <c r="BY998" s="16">
        <v>1</v>
      </c>
      <c r="BZ998" s="16">
        <v>1</v>
      </c>
      <c r="CA998" s="16">
        <v>1</v>
      </c>
      <c r="CB998" s="14" t="s">
        <v>98</v>
      </c>
      <c r="CC998" s="14" t="s">
        <v>96</v>
      </c>
      <c r="CD998" s="14" t="s">
        <v>96</v>
      </c>
      <c r="CE998" s="14" t="s">
        <v>96</v>
      </c>
      <c r="CF998" s="14" t="s">
        <v>96</v>
      </c>
      <c r="CG998" s="14" t="s">
        <v>97</v>
      </c>
      <c r="CH998" s="14" t="s">
        <v>97</v>
      </c>
      <c r="CI998" s="14" t="s">
        <v>96</v>
      </c>
      <c r="CJ998" s="16">
        <v>0</v>
      </c>
      <c r="CK998" s="16">
        <v>2</v>
      </c>
      <c r="CL998" s="16">
        <v>2</v>
      </c>
      <c r="CM998" s="16">
        <v>0</v>
      </c>
      <c r="CN998" s="16">
        <v>3</v>
      </c>
      <c r="CO998" s="16">
        <v>0</v>
      </c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  <c r="HY998"/>
      <c r="HZ998"/>
      <c r="IA998"/>
      <c r="IB998"/>
      <c r="IC998"/>
      <c r="ID998"/>
      <c r="IE998"/>
      <c r="IF998"/>
      <c r="IG998"/>
      <c r="IH998"/>
      <c r="II998"/>
      <c r="IJ998"/>
      <c r="IK998"/>
      <c r="IL998"/>
      <c r="IM998"/>
      <c r="IN998"/>
      <c r="IO998"/>
      <c r="IP998"/>
      <c r="IQ998"/>
      <c r="IR998"/>
      <c r="IS998"/>
      <c r="IT998"/>
      <c r="IU998"/>
      <c r="IV998"/>
      <c r="IW998"/>
      <c r="IX998"/>
      <c r="IY998"/>
      <c r="IZ998"/>
      <c r="JA998"/>
      <c r="JB998"/>
      <c r="JC998"/>
      <c r="JD998"/>
      <c r="JE998"/>
      <c r="JF998"/>
      <c r="JG998"/>
      <c r="JH998"/>
      <c r="JI998"/>
      <c r="JJ998"/>
      <c r="JK998"/>
      <c r="JL998"/>
      <c r="JM998"/>
      <c r="JN998"/>
      <c r="JO998"/>
      <c r="JP998"/>
      <c r="JQ998"/>
      <c r="JR998"/>
      <c r="JS998"/>
      <c r="JT998"/>
      <c r="JU998"/>
      <c r="JV998"/>
      <c r="JW998"/>
      <c r="JX998"/>
      <c r="JY998"/>
      <c r="JZ998"/>
      <c r="KA998"/>
      <c r="KB998"/>
      <c r="KC998"/>
      <c r="KD998"/>
      <c r="KE998"/>
      <c r="KF998"/>
      <c r="KG998"/>
      <c r="KH998"/>
      <c r="KI998"/>
      <c r="KJ998"/>
      <c r="KK998"/>
      <c r="KL998"/>
      <c r="KM998"/>
      <c r="KN998"/>
      <c r="KO998"/>
      <c r="KP998"/>
      <c r="KQ998"/>
      <c r="KR998"/>
      <c r="KS998"/>
      <c r="KT998"/>
      <c r="KU998"/>
      <c r="KV998"/>
      <c r="KW998"/>
      <c r="KX998"/>
      <c r="KY998"/>
      <c r="KZ998"/>
      <c r="LA998"/>
      <c r="LB998"/>
      <c r="LC998"/>
      <c r="LD998"/>
      <c r="LE998"/>
      <c r="LF998"/>
      <c r="LG998"/>
      <c r="LH998"/>
      <c r="LI998"/>
      <c r="LJ998"/>
      <c r="LK998"/>
      <c r="LL998"/>
      <c r="LM998"/>
      <c r="LN998"/>
      <c r="LO998"/>
      <c r="LP998"/>
      <c r="LQ998"/>
      <c r="LR998"/>
      <c r="LS998"/>
      <c r="LT998"/>
      <c r="LU998"/>
      <c r="LV998"/>
      <c r="LW998"/>
      <c r="LX998"/>
      <c r="LY998"/>
      <c r="LZ998"/>
      <c r="MA998"/>
      <c r="MB998"/>
      <c r="MC998"/>
      <c r="MD998"/>
      <c r="ME998"/>
      <c r="MF998"/>
      <c r="MG998"/>
      <c r="MH998"/>
      <c r="MI998"/>
      <c r="MJ998"/>
      <c r="MK998"/>
      <c r="ML998"/>
      <c r="MM998"/>
      <c r="MN998"/>
      <c r="MO998"/>
      <c r="MP998"/>
      <c r="MQ998"/>
      <c r="MR998"/>
      <c r="MS998"/>
      <c r="MT998"/>
      <c r="MU998"/>
      <c r="MV998"/>
      <c r="MW998"/>
      <c r="MX998"/>
      <c r="MY998"/>
      <c r="MZ998"/>
      <c r="NA998"/>
      <c r="NB998"/>
      <c r="NC998"/>
      <c r="ND998"/>
      <c r="NE998"/>
      <c r="NF998"/>
      <c r="NG998"/>
      <c r="NH998"/>
      <c r="NI998"/>
      <c r="NJ998"/>
      <c r="NK998"/>
      <c r="NL998"/>
      <c r="NM998"/>
      <c r="NN998"/>
      <c r="NO998"/>
      <c r="NP998"/>
      <c r="NQ998"/>
      <c r="NR998"/>
      <c r="NS998"/>
      <c r="NT998"/>
      <c r="NU998"/>
      <c r="NV998"/>
      <c r="NW998"/>
      <c r="NX998"/>
      <c r="NY998"/>
      <c r="NZ998"/>
      <c r="OA998"/>
      <c r="OB998"/>
      <c r="OC998"/>
      <c r="OD998"/>
      <c r="OE998"/>
      <c r="OF998"/>
      <c r="OG998"/>
      <c r="OH998"/>
      <c r="OI998"/>
      <c r="OJ998"/>
      <c r="OK998"/>
      <c r="OL998"/>
      <c r="OM998"/>
      <c r="ON998"/>
    </row>
    <row r="999" spans="1:404" s="37" customFormat="1" x14ac:dyDescent="0.3">
      <c r="A999" s="13" t="s">
        <v>1003</v>
      </c>
      <c r="B999" s="13" t="s">
        <v>1326</v>
      </c>
      <c r="C999" s="13" t="s">
        <v>1375</v>
      </c>
      <c r="D999" s="13" t="s">
        <v>1376</v>
      </c>
      <c r="E999" s="14" t="s">
        <v>102</v>
      </c>
      <c r="F999" s="16">
        <v>152</v>
      </c>
      <c r="G999" s="5">
        <v>27</v>
      </c>
      <c r="H999" s="16">
        <v>0</v>
      </c>
      <c r="I999" s="16">
        <v>0</v>
      </c>
      <c r="J999" s="16">
        <v>9</v>
      </c>
      <c r="K999" s="16">
        <v>18</v>
      </c>
      <c r="L999" s="16">
        <v>0</v>
      </c>
      <c r="M999" s="16">
        <v>0</v>
      </c>
      <c r="N999" s="16">
        <v>0</v>
      </c>
      <c r="O999" s="16">
        <v>0</v>
      </c>
      <c r="P999" s="16">
        <v>0</v>
      </c>
      <c r="Q999" s="16">
        <v>0</v>
      </c>
      <c r="R999" s="16">
        <v>45</v>
      </c>
      <c r="S999" s="16">
        <v>107</v>
      </c>
      <c r="T999" s="16">
        <v>0</v>
      </c>
      <c r="U999" s="16">
        <v>0</v>
      </c>
      <c r="V999" s="16">
        <v>0</v>
      </c>
      <c r="W999" s="16">
        <v>0</v>
      </c>
      <c r="X999" s="16">
        <v>0</v>
      </c>
      <c r="Y999" s="16">
        <v>0</v>
      </c>
      <c r="Z999" s="16">
        <v>0</v>
      </c>
      <c r="AA999" s="14" t="s">
        <v>96</v>
      </c>
      <c r="AB999" s="14" t="s">
        <v>97</v>
      </c>
      <c r="AC999" s="15"/>
      <c r="AD999" s="15"/>
      <c r="AE999" s="15"/>
      <c r="AF999" s="15"/>
      <c r="AG999" s="15"/>
      <c r="AH999" s="15"/>
      <c r="AI999" s="14" t="s">
        <v>96</v>
      </c>
      <c r="AJ999" s="16"/>
      <c r="AK999" s="17">
        <v>0.2</v>
      </c>
      <c r="AL999" s="17">
        <v>0</v>
      </c>
      <c r="AM999" s="17">
        <v>0.8</v>
      </c>
      <c r="AN999" s="17">
        <v>0</v>
      </c>
      <c r="AO999" s="17">
        <v>0</v>
      </c>
      <c r="AP999" s="17">
        <v>0</v>
      </c>
      <c r="AQ999" s="17">
        <v>0</v>
      </c>
      <c r="AR999" s="17">
        <v>0</v>
      </c>
      <c r="AS999" s="17">
        <v>0</v>
      </c>
      <c r="AT999" s="17">
        <v>0</v>
      </c>
      <c r="AU999" s="16">
        <v>100</v>
      </c>
      <c r="AV999" s="16">
        <v>0</v>
      </c>
      <c r="AW999" s="16">
        <v>10</v>
      </c>
      <c r="AX999" s="16">
        <v>90</v>
      </c>
      <c r="AY999" s="16">
        <v>0</v>
      </c>
      <c r="AZ999" s="16">
        <v>0</v>
      </c>
      <c r="BA999" s="16">
        <v>0</v>
      </c>
      <c r="BB999" s="16">
        <v>0</v>
      </c>
      <c r="BC999" s="16">
        <v>0</v>
      </c>
      <c r="BD999" s="16">
        <v>100</v>
      </c>
      <c r="BE999" s="16">
        <v>100</v>
      </c>
      <c r="BF999" s="16">
        <v>100</v>
      </c>
      <c r="BG999" s="16">
        <v>100</v>
      </c>
      <c r="BH999" s="16">
        <v>100</v>
      </c>
      <c r="BI999" s="16">
        <v>10</v>
      </c>
      <c r="BJ999" s="16">
        <v>0</v>
      </c>
      <c r="BK999" s="24">
        <v>10</v>
      </c>
      <c r="BL999" s="16">
        <v>90</v>
      </c>
      <c r="BM999" s="16">
        <v>10</v>
      </c>
      <c r="BN999" s="16">
        <v>2</v>
      </c>
      <c r="BO999" s="16" t="s">
        <v>97</v>
      </c>
      <c r="BP999" s="16" t="s">
        <v>96</v>
      </c>
      <c r="BQ999" s="16">
        <v>2</v>
      </c>
      <c r="BR999" s="14" t="s">
        <v>97</v>
      </c>
      <c r="BS999" s="14" t="s">
        <v>97</v>
      </c>
      <c r="BT999" s="14" t="s">
        <v>97</v>
      </c>
      <c r="BU999" s="14" t="s">
        <v>97</v>
      </c>
      <c r="BV999" s="14" t="s">
        <v>97</v>
      </c>
      <c r="BW999" s="16">
        <v>0</v>
      </c>
      <c r="BX999" s="16">
        <v>0</v>
      </c>
      <c r="BY999" s="16">
        <v>0</v>
      </c>
      <c r="BZ999" s="16">
        <v>11</v>
      </c>
      <c r="CA999" s="16">
        <v>18</v>
      </c>
      <c r="CB999" s="14" t="s">
        <v>98</v>
      </c>
      <c r="CC999" s="14" t="s">
        <v>98</v>
      </c>
      <c r="CD999" s="14" t="s">
        <v>98</v>
      </c>
      <c r="CE999" s="14" t="s">
        <v>96</v>
      </c>
      <c r="CF999" s="14" t="s">
        <v>96</v>
      </c>
      <c r="CG999" s="14" t="s">
        <v>96</v>
      </c>
      <c r="CH999" s="14" t="s">
        <v>97</v>
      </c>
      <c r="CI999" s="14" t="s">
        <v>97</v>
      </c>
      <c r="CJ999" s="16">
        <v>0</v>
      </c>
      <c r="CK999" s="16">
        <v>11</v>
      </c>
      <c r="CL999" s="16">
        <v>11</v>
      </c>
      <c r="CM999" s="16">
        <v>0</v>
      </c>
      <c r="CN999" s="16">
        <v>3</v>
      </c>
      <c r="CO999" s="16">
        <v>0</v>
      </c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GO999"/>
      <c r="GP999"/>
      <c r="GQ999"/>
      <c r="GR999"/>
      <c r="GS999"/>
      <c r="GT999"/>
      <c r="GU999"/>
      <c r="GV999"/>
      <c r="GW999"/>
      <c r="GX999"/>
      <c r="GY999"/>
      <c r="GZ999"/>
      <c r="HA999"/>
      <c r="HB999"/>
      <c r="HC999"/>
      <c r="HD999"/>
      <c r="HE999"/>
      <c r="HF999"/>
      <c r="HG999"/>
      <c r="HH999"/>
      <c r="HI999"/>
      <c r="HJ999"/>
      <c r="HK999"/>
      <c r="HL999"/>
      <c r="HM999"/>
      <c r="HN999"/>
      <c r="HO999"/>
      <c r="HP999"/>
      <c r="HQ999"/>
      <c r="HR999"/>
      <c r="HS999"/>
      <c r="HT999"/>
      <c r="HU999"/>
      <c r="HV999"/>
      <c r="HW999"/>
      <c r="HX999"/>
      <c r="HY999"/>
      <c r="HZ999"/>
      <c r="IA999"/>
      <c r="IB999"/>
      <c r="IC999"/>
      <c r="ID999"/>
      <c r="IE999"/>
      <c r="IF999"/>
      <c r="IG999"/>
      <c r="IH999"/>
      <c r="II999"/>
      <c r="IJ999"/>
      <c r="IK999"/>
      <c r="IL999"/>
      <c r="IM999"/>
      <c r="IN999"/>
      <c r="IO999"/>
      <c r="IP999"/>
      <c r="IQ999"/>
      <c r="IR999"/>
      <c r="IS999"/>
      <c r="IT999"/>
      <c r="IU999"/>
      <c r="IV999"/>
      <c r="IW999"/>
      <c r="IX999"/>
      <c r="IY999"/>
      <c r="IZ999"/>
      <c r="JA999"/>
      <c r="JB999"/>
      <c r="JC999"/>
      <c r="JD999"/>
      <c r="JE999"/>
      <c r="JF999"/>
      <c r="JG999"/>
      <c r="JH999"/>
      <c r="JI999"/>
      <c r="JJ999"/>
      <c r="JK999"/>
      <c r="JL999"/>
      <c r="JM999"/>
      <c r="JN999"/>
      <c r="JO999"/>
      <c r="JP999"/>
      <c r="JQ999"/>
      <c r="JR999"/>
      <c r="JS999"/>
      <c r="JT999"/>
      <c r="JU999"/>
      <c r="JV999"/>
      <c r="JW999"/>
      <c r="JX999"/>
      <c r="JY999"/>
      <c r="JZ999"/>
      <c r="KA999"/>
      <c r="KB999"/>
      <c r="KC999"/>
      <c r="KD999"/>
      <c r="KE999"/>
      <c r="KF999"/>
      <c r="KG999"/>
      <c r="KH999"/>
      <c r="KI999"/>
      <c r="KJ999"/>
      <c r="KK999"/>
      <c r="KL999"/>
      <c r="KM999"/>
      <c r="KN999"/>
      <c r="KO999"/>
      <c r="KP999"/>
      <c r="KQ999"/>
      <c r="KR999"/>
      <c r="KS999"/>
      <c r="KT999"/>
      <c r="KU999"/>
      <c r="KV999"/>
      <c r="KW999"/>
      <c r="KX999"/>
      <c r="KY999"/>
      <c r="KZ999"/>
      <c r="LA999"/>
      <c r="LB999"/>
      <c r="LC999"/>
      <c r="LD999"/>
      <c r="LE999"/>
      <c r="LF999"/>
      <c r="LG999"/>
      <c r="LH999"/>
      <c r="LI999"/>
      <c r="LJ999"/>
      <c r="LK999"/>
      <c r="LL999"/>
      <c r="LM999"/>
      <c r="LN999"/>
      <c r="LO999"/>
      <c r="LP999"/>
      <c r="LQ999"/>
      <c r="LR999"/>
      <c r="LS999"/>
      <c r="LT999"/>
      <c r="LU999"/>
      <c r="LV999"/>
      <c r="LW999"/>
      <c r="LX999"/>
      <c r="LY999"/>
      <c r="LZ999"/>
      <c r="MA999"/>
      <c r="MB999"/>
      <c r="MC999"/>
      <c r="MD999"/>
      <c r="ME999"/>
      <c r="MF999"/>
      <c r="MG999"/>
      <c r="MH999"/>
      <c r="MI999"/>
      <c r="MJ999"/>
      <c r="MK999"/>
      <c r="ML999"/>
      <c r="MM999"/>
      <c r="MN999"/>
      <c r="MO999"/>
      <c r="MP999"/>
      <c r="MQ999"/>
      <c r="MR999"/>
      <c r="MS999"/>
      <c r="MT999"/>
      <c r="MU999"/>
      <c r="MV999"/>
      <c r="MW999"/>
      <c r="MX999"/>
      <c r="MY999"/>
      <c r="MZ999"/>
      <c r="NA999"/>
      <c r="NB999"/>
      <c r="NC999"/>
      <c r="ND999"/>
      <c r="NE999"/>
      <c r="NF999"/>
      <c r="NG999"/>
      <c r="NH999"/>
      <c r="NI999"/>
      <c r="NJ999"/>
      <c r="NK999"/>
      <c r="NL999"/>
      <c r="NM999"/>
      <c r="NN999"/>
      <c r="NO999"/>
      <c r="NP999"/>
      <c r="NQ999"/>
      <c r="NR999"/>
      <c r="NS999"/>
      <c r="NT999"/>
      <c r="NU999"/>
      <c r="NV999"/>
      <c r="NW999"/>
      <c r="NX999"/>
      <c r="NY999"/>
      <c r="NZ999"/>
      <c r="OA999"/>
      <c r="OB999"/>
      <c r="OC999"/>
      <c r="OD999"/>
      <c r="OE999"/>
      <c r="OF999"/>
      <c r="OG999"/>
      <c r="OH999"/>
      <c r="OI999"/>
      <c r="OJ999"/>
      <c r="OK999"/>
      <c r="OL999"/>
      <c r="OM999"/>
    </row>
    <row r="1000" spans="1:404" s="37" customFormat="1" x14ac:dyDescent="0.3">
      <c r="A1000" s="13" t="s">
        <v>1003</v>
      </c>
      <c r="B1000" s="13" t="s">
        <v>1326</v>
      </c>
      <c r="C1000" s="13" t="s">
        <v>1377</v>
      </c>
      <c r="D1000" s="13" t="s">
        <v>110</v>
      </c>
      <c r="E1000" s="14" t="s">
        <v>95</v>
      </c>
      <c r="F1000" s="16">
        <v>1704</v>
      </c>
      <c r="G1000" s="5">
        <v>197</v>
      </c>
      <c r="H1000" s="16">
        <v>9</v>
      </c>
      <c r="I1000" s="16">
        <v>32</v>
      </c>
      <c r="J1000" s="16">
        <v>120</v>
      </c>
      <c r="K1000" s="16">
        <v>45</v>
      </c>
      <c r="L1000" s="16">
        <v>0</v>
      </c>
      <c r="M1000" s="16">
        <v>0</v>
      </c>
      <c r="N1000" s="16">
        <v>0</v>
      </c>
      <c r="O1000" s="16">
        <v>0</v>
      </c>
      <c r="P1000" s="16">
        <v>0</v>
      </c>
      <c r="Q1000" s="16">
        <v>200</v>
      </c>
      <c r="R1000" s="16">
        <v>1154</v>
      </c>
      <c r="S1000" s="16">
        <v>350</v>
      </c>
      <c r="T1000" s="16">
        <v>0</v>
      </c>
      <c r="U1000" s="16">
        <v>0</v>
      </c>
      <c r="V1000" s="16">
        <v>0</v>
      </c>
      <c r="W1000" s="16">
        <v>0</v>
      </c>
      <c r="X1000" s="16">
        <v>0</v>
      </c>
      <c r="Y1000" s="16">
        <v>24</v>
      </c>
      <c r="Z1000" s="16">
        <v>171</v>
      </c>
      <c r="AA1000" s="14" t="s">
        <v>96</v>
      </c>
      <c r="AB1000" s="14" t="s">
        <v>97</v>
      </c>
      <c r="AC1000" s="14" t="s">
        <v>96</v>
      </c>
      <c r="AD1000" s="15"/>
      <c r="AE1000" s="15"/>
      <c r="AF1000" s="15"/>
      <c r="AG1000" s="15"/>
      <c r="AH1000" s="15"/>
      <c r="AI1000" s="15"/>
      <c r="AJ1000" s="16"/>
      <c r="AK1000" s="17">
        <v>0.8</v>
      </c>
      <c r="AL1000" s="17">
        <v>0.1</v>
      </c>
      <c r="AM1000" s="17">
        <v>0.05</v>
      </c>
      <c r="AN1000" s="17">
        <v>0</v>
      </c>
      <c r="AO1000" s="17">
        <v>0</v>
      </c>
      <c r="AP1000" s="17">
        <v>0</v>
      </c>
      <c r="AQ1000" s="17">
        <v>0.05</v>
      </c>
      <c r="AR1000" s="17">
        <v>0</v>
      </c>
      <c r="AS1000" s="17">
        <v>0</v>
      </c>
      <c r="AT1000" s="17">
        <v>0</v>
      </c>
      <c r="AU1000" s="16">
        <v>70</v>
      </c>
      <c r="AV1000" s="16">
        <v>10</v>
      </c>
      <c r="AW1000" s="16">
        <v>89</v>
      </c>
      <c r="AX1000" s="16">
        <v>1</v>
      </c>
      <c r="AY1000" s="16">
        <v>0</v>
      </c>
      <c r="AZ1000" s="16">
        <v>70</v>
      </c>
      <c r="BA1000" s="16">
        <v>25</v>
      </c>
      <c r="BB1000" s="16">
        <v>50</v>
      </c>
      <c r="BC1000" s="16">
        <v>0</v>
      </c>
      <c r="BD1000" s="16">
        <v>25</v>
      </c>
      <c r="BE1000" s="16">
        <v>100</v>
      </c>
      <c r="BF1000" s="16">
        <v>100</v>
      </c>
      <c r="BG1000" s="16">
        <v>90</v>
      </c>
      <c r="BH1000" s="16">
        <v>70</v>
      </c>
      <c r="BI1000" s="16">
        <v>30</v>
      </c>
      <c r="BJ1000" s="16">
        <v>0</v>
      </c>
      <c r="BK1000" s="16">
        <v>5</v>
      </c>
      <c r="BL1000" s="16">
        <v>95</v>
      </c>
      <c r="BM1000" s="16">
        <v>60</v>
      </c>
      <c r="BN1000" s="16">
        <v>2</v>
      </c>
      <c r="BO1000" s="16" t="s">
        <v>96</v>
      </c>
      <c r="BP1000" s="16" t="s">
        <v>96</v>
      </c>
      <c r="BQ1000" s="16">
        <v>5</v>
      </c>
      <c r="BR1000" s="14" t="s">
        <v>97</v>
      </c>
      <c r="BS1000" s="14" t="s">
        <v>97</v>
      </c>
      <c r="BT1000" s="14" t="s">
        <v>97</v>
      </c>
      <c r="BU1000" s="14" t="s">
        <v>96</v>
      </c>
      <c r="BV1000" s="14" t="s">
        <v>96</v>
      </c>
      <c r="BW1000" s="16">
        <v>0</v>
      </c>
      <c r="BX1000" s="16">
        <v>2</v>
      </c>
      <c r="BY1000" s="16">
        <v>2</v>
      </c>
      <c r="BZ1000" s="16">
        <v>12</v>
      </c>
      <c r="CA1000" s="16">
        <v>12</v>
      </c>
      <c r="CB1000" s="14" t="s">
        <v>98</v>
      </c>
      <c r="CC1000" s="14" t="s">
        <v>97</v>
      </c>
      <c r="CD1000" s="14" t="s">
        <v>97</v>
      </c>
      <c r="CE1000" s="14" t="s">
        <v>96</v>
      </c>
      <c r="CF1000" s="14" t="s">
        <v>96</v>
      </c>
      <c r="CG1000" s="14" t="s">
        <v>96</v>
      </c>
      <c r="CH1000" s="14" t="s">
        <v>96</v>
      </c>
      <c r="CI1000" s="15" t="s">
        <v>96</v>
      </c>
      <c r="CJ1000" s="16">
        <v>2</v>
      </c>
      <c r="CK1000" s="16">
        <v>12</v>
      </c>
      <c r="CL1000" s="16">
        <v>15</v>
      </c>
      <c r="CM1000" s="16">
        <v>0</v>
      </c>
      <c r="CN1000" s="16">
        <v>15</v>
      </c>
      <c r="CO1000" s="16">
        <v>0</v>
      </c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  <c r="HM1000"/>
      <c r="HN1000"/>
      <c r="HO1000"/>
      <c r="HP1000"/>
      <c r="HQ1000"/>
      <c r="HR1000"/>
      <c r="HS1000"/>
      <c r="HT1000"/>
      <c r="HU1000"/>
      <c r="HV1000"/>
      <c r="HW1000"/>
      <c r="HX1000"/>
      <c r="HY1000"/>
      <c r="HZ1000"/>
      <c r="IA1000"/>
      <c r="IB1000"/>
      <c r="IC1000"/>
      <c r="ID1000"/>
      <c r="IE1000"/>
      <c r="IF1000"/>
      <c r="IG1000"/>
      <c r="IH1000"/>
      <c r="II1000"/>
      <c r="IJ1000"/>
      <c r="IK1000"/>
      <c r="IL1000"/>
      <c r="IM1000"/>
      <c r="IN1000"/>
      <c r="IO1000"/>
      <c r="IP1000"/>
      <c r="IQ1000"/>
      <c r="IR1000"/>
      <c r="IS1000"/>
      <c r="IT1000"/>
      <c r="IU1000"/>
      <c r="IV1000"/>
      <c r="IW1000"/>
      <c r="IX1000"/>
      <c r="IY1000"/>
      <c r="IZ1000"/>
      <c r="JA1000"/>
      <c r="JB1000"/>
      <c r="JC1000"/>
      <c r="JD1000"/>
      <c r="JE1000"/>
      <c r="JF1000"/>
      <c r="JG1000"/>
      <c r="JH1000"/>
      <c r="JI1000"/>
      <c r="JJ1000"/>
      <c r="JK1000"/>
      <c r="JL1000"/>
      <c r="JM1000"/>
      <c r="JN1000"/>
      <c r="JO1000"/>
      <c r="JP1000"/>
      <c r="JQ1000"/>
      <c r="JR1000"/>
      <c r="JS1000"/>
      <c r="JT1000"/>
      <c r="JU1000"/>
      <c r="JV1000"/>
      <c r="JW1000"/>
      <c r="JX1000"/>
      <c r="JY1000"/>
      <c r="JZ1000"/>
      <c r="KA1000"/>
      <c r="KB1000"/>
      <c r="KC1000"/>
      <c r="KD1000"/>
      <c r="KE1000"/>
      <c r="KF1000"/>
      <c r="KG1000"/>
      <c r="KH1000"/>
      <c r="KI1000"/>
      <c r="KJ1000"/>
      <c r="KK1000"/>
      <c r="KL1000"/>
      <c r="KM1000"/>
      <c r="KN1000"/>
      <c r="KO1000"/>
      <c r="KP1000"/>
      <c r="KQ1000"/>
      <c r="KR1000"/>
      <c r="KS1000"/>
      <c r="KT1000"/>
      <c r="KU1000"/>
      <c r="KV1000"/>
      <c r="KW1000"/>
      <c r="KX1000"/>
      <c r="KY1000"/>
      <c r="KZ1000"/>
      <c r="LA1000"/>
      <c r="LB1000"/>
      <c r="LC1000"/>
      <c r="LD1000"/>
      <c r="LE1000"/>
      <c r="LF1000"/>
      <c r="LG1000"/>
      <c r="LH1000"/>
      <c r="LI1000"/>
      <c r="LJ1000"/>
      <c r="LK1000"/>
      <c r="LL1000"/>
      <c r="LM1000"/>
      <c r="LN1000"/>
      <c r="LO1000"/>
      <c r="LP1000"/>
      <c r="LQ1000"/>
      <c r="LR1000"/>
      <c r="LS1000"/>
      <c r="LT1000"/>
      <c r="LU1000"/>
      <c r="LV1000"/>
      <c r="LW1000"/>
      <c r="LX1000"/>
      <c r="LY1000"/>
      <c r="LZ1000"/>
      <c r="MA1000"/>
      <c r="MB1000"/>
      <c r="MC1000"/>
      <c r="MD1000"/>
      <c r="ME1000"/>
      <c r="MF1000"/>
      <c r="MG1000"/>
      <c r="MH1000"/>
      <c r="MI1000"/>
      <c r="MJ1000"/>
      <c r="MK1000"/>
      <c r="ML1000"/>
      <c r="MM1000"/>
      <c r="MN1000"/>
      <c r="MO1000"/>
      <c r="MP1000"/>
      <c r="MQ1000"/>
      <c r="MR1000"/>
      <c r="MS1000"/>
      <c r="MT1000"/>
      <c r="MU1000"/>
      <c r="MV1000"/>
      <c r="MW1000"/>
      <c r="MX1000"/>
      <c r="MY1000"/>
      <c r="MZ1000"/>
      <c r="NA1000"/>
      <c r="NB1000"/>
      <c r="NC1000"/>
      <c r="ND1000"/>
      <c r="NE1000"/>
      <c r="NF1000"/>
      <c r="NG1000"/>
      <c r="NH1000"/>
      <c r="NI1000"/>
      <c r="NJ1000"/>
      <c r="NK1000"/>
      <c r="NL1000"/>
      <c r="NM1000"/>
      <c r="NN1000"/>
      <c r="NO1000"/>
      <c r="NP1000"/>
      <c r="NQ1000"/>
      <c r="NR1000"/>
      <c r="NS1000"/>
      <c r="NT1000"/>
      <c r="NU1000"/>
      <c r="NV1000"/>
      <c r="NW1000"/>
      <c r="NX1000"/>
      <c r="NY1000"/>
      <c r="NZ1000"/>
      <c r="OA1000"/>
      <c r="OB1000"/>
      <c r="OC1000"/>
      <c r="OD1000"/>
      <c r="OE1000"/>
      <c r="OF1000"/>
      <c r="OG1000"/>
      <c r="OH1000"/>
      <c r="OI1000"/>
      <c r="OJ1000"/>
      <c r="OK1000"/>
      <c r="OL1000"/>
      <c r="OM1000"/>
    </row>
    <row r="1001" spans="1:404" s="37" customFormat="1" x14ac:dyDescent="0.3">
      <c r="A1001" s="13" t="s">
        <v>1003</v>
      </c>
      <c r="B1001" s="13" t="s">
        <v>1326</v>
      </c>
      <c r="C1001" s="13" t="s">
        <v>1378</v>
      </c>
      <c r="D1001" s="13" t="s">
        <v>110</v>
      </c>
      <c r="E1001" s="14" t="s">
        <v>104</v>
      </c>
      <c r="F1001" s="24">
        <v>325</v>
      </c>
      <c r="G1001" s="5">
        <v>42</v>
      </c>
      <c r="H1001" s="16">
        <v>5</v>
      </c>
      <c r="I1001" s="16">
        <v>15</v>
      </c>
      <c r="J1001" s="16">
        <v>27</v>
      </c>
      <c r="K1001" s="16">
        <v>0</v>
      </c>
      <c r="L1001" s="16">
        <v>0</v>
      </c>
      <c r="M1001" s="16">
        <v>0</v>
      </c>
      <c r="N1001" s="16">
        <v>0</v>
      </c>
      <c r="O1001" s="16">
        <v>0</v>
      </c>
      <c r="P1001" s="16">
        <v>0</v>
      </c>
      <c r="Q1001" s="16">
        <v>83</v>
      </c>
      <c r="R1001" s="16">
        <v>242</v>
      </c>
      <c r="S1001" s="16">
        <v>0</v>
      </c>
      <c r="T1001" s="16">
        <v>0</v>
      </c>
      <c r="U1001" s="16">
        <v>0</v>
      </c>
      <c r="V1001" s="16">
        <v>0</v>
      </c>
      <c r="W1001" s="16">
        <v>0</v>
      </c>
      <c r="X1001" s="16">
        <v>0</v>
      </c>
      <c r="Y1001" s="16">
        <v>7</v>
      </c>
      <c r="Z1001" s="16">
        <v>37</v>
      </c>
      <c r="AA1001" s="14" t="s">
        <v>96</v>
      </c>
      <c r="AB1001" s="14" t="s">
        <v>97</v>
      </c>
      <c r="AC1001" s="14" t="s">
        <v>96</v>
      </c>
      <c r="AD1001" s="15"/>
      <c r="AE1001" s="15"/>
      <c r="AF1001" s="15"/>
      <c r="AG1001" s="15"/>
      <c r="AH1001" s="15"/>
      <c r="AI1001" s="15"/>
      <c r="AJ1001" s="16">
        <v>750</v>
      </c>
      <c r="AK1001" s="17">
        <v>0.9</v>
      </c>
      <c r="AL1001" s="17">
        <v>0</v>
      </c>
      <c r="AM1001" s="17">
        <v>0.1</v>
      </c>
      <c r="AN1001" s="17">
        <v>0</v>
      </c>
      <c r="AO1001" s="17">
        <v>0</v>
      </c>
      <c r="AP1001" s="17">
        <v>0</v>
      </c>
      <c r="AQ1001" s="17">
        <v>0</v>
      </c>
      <c r="AR1001" s="17">
        <v>0</v>
      </c>
      <c r="AS1001" s="17">
        <v>0</v>
      </c>
      <c r="AT1001" s="17">
        <v>0</v>
      </c>
      <c r="AU1001" s="16">
        <v>100</v>
      </c>
      <c r="AV1001" s="16">
        <v>100</v>
      </c>
      <c r="AW1001" s="16">
        <v>0</v>
      </c>
      <c r="AX1001" s="16">
        <v>0</v>
      </c>
      <c r="AY1001" s="16">
        <v>0</v>
      </c>
      <c r="AZ1001" s="16">
        <v>100</v>
      </c>
      <c r="BA1001" s="16">
        <v>100</v>
      </c>
      <c r="BB1001" s="16">
        <v>0</v>
      </c>
      <c r="BC1001" s="16">
        <v>0</v>
      </c>
      <c r="BD1001" s="16">
        <v>0</v>
      </c>
      <c r="BE1001" s="16">
        <v>100</v>
      </c>
      <c r="BF1001" s="16">
        <v>100</v>
      </c>
      <c r="BG1001" s="16">
        <v>100</v>
      </c>
      <c r="BH1001" s="16">
        <v>100</v>
      </c>
      <c r="BI1001" s="16">
        <v>30</v>
      </c>
      <c r="BJ1001" s="16">
        <v>0</v>
      </c>
      <c r="BK1001" s="16">
        <v>0</v>
      </c>
      <c r="BL1001" s="16">
        <v>100</v>
      </c>
      <c r="BM1001" s="16">
        <v>100</v>
      </c>
      <c r="BN1001" s="16">
        <v>2</v>
      </c>
      <c r="BO1001" s="16" t="s">
        <v>96</v>
      </c>
      <c r="BP1001" s="16" t="s">
        <v>96</v>
      </c>
      <c r="BQ1001" s="16">
        <v>2</v>
      </c>
      <c r="BR1001" s="14" t="s">
        <v>96</v>
      </c>
      <c r="BS1001" s="14" t="s">
        <v>97</v>
      </c>
      <c r="BT1001" s="14" t="s">
        <v>97</v>
      </c>
      <c r="BU1001" s="14" t="s">
        <v>96</v>
      </c>
      <c r="BV1001" s="14" t="s">
        <v>96</v>
      </c>
      <c r="BW1001" s="16">
        <v>1</v>
      </c>
      <c r="BX1001" s="16">
        <v>1</v>
      </c>
      <c r="BY1001" s="16">
        <v>3</v>
      </c>
      <c r="BZ1001" s="16">
        <v>18</v>
      </c>
      <c r="CA1001" s="16">
        <v>18</v>
      </c>
      <c r="CB1001" s="14" t="s">
        <v>98</v>
      </c>
      <c r="CC1001" s="14" t="s">
        <v>98</v>
      </c>
      <c r="CD1001" s="14" t="s">
        <v>96</v>
      </c>
      <c r="CE1001" s="14" t="s">
        <v>96</v>
      </c>
      <c r="CF1001" s="14" t="s">
        <v>96</v>
      </c>
      <c r="CG1001" s="14" t="s">
        <v>96</v>
      </c>
      <c r="CH1001" s="14" t="s">
        <v>97</v>
      </c>
      <c r="CI1001" s="15" t="s">
        <v>97</v>
      </c>
      <c r="CJ1001" s="16">
        <v>3</v>
      </c>
      <c r="CK1001" s="16">
        <v>20</v>
      </c>
      <c r="CL1001" s="16">
        <v>20</v>
      </c>
      <c r="CM1001" s="16">
        <v>1</v>
      </c>
      <c r="CN1001" s="16">
        <v>0</v>
      </c>
      <c r="CO1001" s="16">
        <v>1</v>
      </c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  <c r="HY1001"/>
      <c r="HZ1001"/>
      <c r="IA1001"/>
      <c r="IB1001"/>
      <c r="IC1001"/>
      <c r="ID1001"/>
      <c r="IE1001"/>
      <c r="IF1001"/>
      <c r="IG1001"/>
      <c r="IH1001"/>
      <c r="II1001"/>
      <c r="IJ1001"/>
      <c r="IK1001"/>
      <c r="IL1001"/>
      <c r="IM1001"/>
      <c r="IN1001"/>
      <c r="IO1001"/>
      <c r="IP1001"/>
      <c r="IQ1001"/>
      <c r="IR1001"/>
      <c r="IS1001"/>
      <c r="IT1001"/>
      <c r="IU1001"/>
      <c r="IV1001"/>
      <c r="IW1001"/>
      <c r="IX1001"/>
      <c r="IY1001"/>
      <c r="IZ1001"/>
      <c r="JA1001"/>
      <c r="JB1001"/>
      <c r="JC1001"/>
      <c r="JD1001"/>
      <c r="JE1001"/>
      <c r="JF1001"/>
      <c r="JG1001"/>
      <c r="JH1001"/>
      <c r="JI1001"/>
      <c r="JJ1001"/>
      <c r="JK1001"/>
      <c r="JL1001"/>
      <c r="JM1001"/>
      <c r="JN1001"/>
      <c r="JO1001"/>
      <c r="JP1001"/>
      <c r="JQ1001"/>
      <c r="JR1001"/>
      <c r="JS1001"/>
      <c r="JT1001"/>
      <c r="JU1001"/>
      <c r="JV1001"/>
      <c r="JW1001"/>
      <c r="JX1001"/>
      <c r="JY1001"/>
      <c r="JZ1001"/>
      <c r="KA1001"/>
      <c r="KB1001"/>
      <c r="KC1001"/>
      <c r="KD1001"/>
      <c r="KE1001"/>
      <c r="KF1001"/>
      <c r="KG1001"/>
      <c r="KH1001"/>
      <c r="KI1001"/>
      <c r="KJ1001"/>
      <c r="KK1001"/>
      <c r="KL1001"/>
      <c r="KM1001"/>
      <c r="KN1001"/>
      <c r="KO1001"/>
      <c r="KP1001"/>
      <c r="KQ1001"/>
      <c r="KR1001"/>
      <c r="KS1001"/>
      <c r="KT1001"/>
      <c r="KU1001"/>
      <c r="KV1001"/>
      <c r="KW1001"/>
      <c r="KX1001"/>
      <c r="KY1001"/>
      <c r="KZ1001"/>
      <c r="LA1001"/>
      <c r="LB1001"/>
      <c r="LC1001"/>
      <c r="LD1001"/>
      <c r="LE1001"/>
      <c r="LF1001"/>
      <c r="LG1001"/>
      <c r="LH1001"/>
      <c r="LI1001"/>
      <c r="LJ1001"/>
      <c r="LK1001"/>
      <c r="LL1001"/>
      <c r="LM1001"/>
      <c r="LN1001"/>
      <c r="LO1001"/>
      <c r="LP1001"/>
      <c r="LQ1001"/>
      <c r="LR1001"/>
      <c r="LS1001"/>
      <c r="LT1001"/>
      <c r="LU1001"/>
      <c r="LV1001"/>
      <c r="LW1001"/>
      <c r="LX1001"/>
      <c r="LY1001"/>
      <c r="LZ1001"/>
      <c r="MA1001"/>
      <c r="MB1001"/>
      <c r="MC1001"/>
      <c r="MD1001"/>
      <c r="ME1001"/>
      <c r="MF1001"/>
      <c r="MG1001"/>
      <c r="MH1001"/>
      <c r="MI1001"/>
      <c r="MJ1001"/>
      <c r="MK1001"/>
      <c r="ML1001"/>
      <c r="MM1001"/>
      <c r="MN1001"/>
      <c r="MO1001"/>
      <c r="MP1001"/>
      <c r="MQ1001"/>
      <c r="MR1001"/>
      <c r="MS1001"/>
      <c r="MT1001"/>
      <c r="MU1001"/>
      <c r="MV1001"/>
      <c r="MW1001"/>
      <c r="MX1001"/>
      <c r="MY1001"/>
      <c r="MZ1001"/>
      <c r="NA1001"/>
      <c r="NB1001"/>
      <c r="NC1001"/>
      <c r="ND1001"/>
      <c r="NE1001"/>
      <c r="NF1001"/>
      <c r="NG1001"/>
      <c r="NH1001"/>
      <c r="NI1001"/>
      <c r="NJ1001"/>
      <c r="NK1001"/>
      <c r="NL1001"/>
      <c r="NM1001"/>
      <c r="NN1001"/>
      <c r="NO1001"/>
      <c r="NP1001"/>
      <c r="NQ1001"/>
      <c r="NR1001"/>
      <c r="NS1001"/>
      <c r="NT1001"/>
      <c r="NU1001"/>
      <c r="NV1001"/>
      <c r="NW1001"/>
      <c r="NX1001"/>
      <c r="NY1001"/>
      <c r="NZ1001"/>
      <c r="OA1001"/>
      <c r="OB1001"/>
      <c r="OC1001"/>
      <c r="OD1001"/>
      <c r="OE1001"/>
      <c r="OF1001"/>
      <c r="OG1001"/>
      <c r="OH1001"/>
      <c r="OI1001"/>
      <c r="OJ1001"/>
      <c r="OK1001"/>
      <c r="OL1001"/>
      <c r="OM1001"/>
    </row>
    <row r="1002" spans="1:404" s="37" customFormat="1" x14ac:dyDescent="0.3">
      <c r="A1002" s="2" t="s">
        <v>1379</v>
      </c>
      <c r="B1002" s="2" t="s">
        <v>1380</v>
      </c>
      <c r="C1002" s="2" t="s">
        <v>1380</v>
      </c>
      <c r="D1002" s="2" t="s">
        <v>1381</v>
      </c>
      <c r="E1002" s="6" t="s">
        <v>102</v>
      </c>
      <c r="F1002" s="5">
        <v>435</v>
      </c>
      <c r="G1002" s="5">
        <v>72</v>
      </c>
      <c r="H1002" s="5">
        <v>6</v>
      </c>
      <c r="I1002" s="5">
        <v>56</v>
      </c>
      <c r="J1002" s="5">
        <v>1</v>
      </c>
      <c r="K1002" s="5">
        <v>0</v>
      </c>
      <c r="L1002" s="5">
        <v>0</v>
      </c>
      <c r="M1002" s="5">
        <v>0</v>
      </c>
      <c r="N1002" s="5">
        <v>0</v>
      </c>
      <c r="O1002" s="5">
        <v>0</v>
      </c>
      <c r="P1002" s="5">
        <v>15</v>
      </c>
      <c r="Q1002" s="5">
        <v>340</v>
      </c>
      <c r="R1002" s="5">
        <v>15</v>
      </c>
      <c r="S1002" s="5">
        <v>0</v>
      </c>
      <c r="T1002" s="5">
        <v>0</v>
      </c>
      <c r="U1002" s="5">
        <v>0</v>
      </c>
      <c r="V1002" s="5">
        <v>0</v>
      </c>
      <c r="W1002" s="5">
        <v>0</v>
      </c>
      <c r="X1002" s="5">
        <v>80</v>
      </c>
      <c r="Y1002" s="5">
        <v>52</v>
      </c>
      <c r="Z1002" s="5">
        <v>323</v>
      </c>
      <c r="AA1002" s="6" t="s">
        <v>96</v>
      </c>
      <c r="AB1002" s="6" t="s">
        <v>96</v>
      </c>
      <c r="AC1002" s="7"/>
      <c r="AD1002" s="7"/>
      <c r="AE1002" s="7"/>
      <c r="AF1002" s="7"/>
      <c r="AG1002" s="7"/>
      <c r="AH1002" s="7"/>
      <c r="AI1002" s="6" t="s">
        <v>96</v>
      </c>
      <c r="AJ1002" s="5"/>
      <c r="AK1002" s="8">
        <v>0.02</v>
      </c>
      <c r="AL1002" s="8">
        <v>0.98</v>
      </c>
      <c r="AM1002" s="8">
        <v>0</v>
      </c>
      <c r="AN1002" s="8">
        <v>0</v>
      </c>
      <c r="AO1002" s="8">
        <v>0</v>
      </c>
      <c r="AP1002" s="8">
        <v>0</v>
      </c>
      <c r="AQ1002" s="8">
        <v>0</v>
      </c>
      <c r="AR1002" s="8">
        <v>0</v>
      </c>
      <c r="AS1002" s="8">
        <v>0</v>
      </c>
      <c r="AT1002" s="8">
        <v>0</v>
      </c>
      <c r="AU1002" s="5">
        <v>100</v>
      </c>
      <c r="AV1002" s="5">
        <v>100</v>
      </c>
      <c r="AW1002" s="5">
        <v>0</v>
      </c>
      <c r="AX1002" s="5">
        <v>0</v>
      </c>
      <c r="AY1002" s="5">
        <v>0</v>
      </c>
      <c r="AZ1002" s="5">
        <v>100</v>
      </c>
      <c r="BA1002" s="5">
        <v>100</v>
      </c>
      <c r="BB1002" s="5">
        <v>0</v>
      </c>
      <c r="BC1002" s="5">
        <v>0</v>
      </c>
      <c r="BD1002" s="5">
        <v>0</v>
      </c>
      <c r="BE1002" s="5">
        <v>100</v>
      </c>
      <c r="BF1002" s="5">
        <v>100</v>
      </c>
      <c r="BG1002" s="5">
        <v>100</v>
      </c>
      <c r="BH1002" s="5">
        <v>100</v>
      </c>
      <c r="BI1002" s="5">
        <v>7</v>
      </c>
      <c r="BJ1002" s="5">
        <v>7</v>
      </c>
      <c r="BK1002" s="5">
        <v>0</v>
      </c>
      <c r="BL1002" s="5">
        <v>93</v>
      </c>
      <c r="BM1002" s="5">
        <v>100</v>
      </c>
      <c r="BN1002" s="5">
        <v>1</v>
      </c>
      <c r="BO1002" s="5" t="s">
        <v>96</v>
      </c>
      <c r="BP1002" s="5" t="s">
        <v>96</v>
      </c>
      <c r="BQ1002" s="5">
        <v>4</v>
      </c>
      <c r="BR1002" s="6" t="s">
        <v>97</v>
      </c>
      <c r="BS1002" s="6" t="s">
        <v>97</v>
      </c>
      <c r="BT1002" s="6" t="s">
        <v>97</v>
      </c>
      <c r="BU1002" s="6" t="s">
        <v>97</v>
      </c>
      <c r="BV1002" s="6" t="s">
        <v>97</v>
      </c>
      <c r="BW1002" s="5">
        <v>0</v>
      </c>
      <c r="BX1002" s="5">
        <v>0</v>
      </c>
      <c r="BY1002" s="5">
        <v>0</v>
      </c>
      <c r="BZ1002" s="5">
        <v>0</v>
      </c>
      <c r="CA1002" s="5">
        <v>50</v>
      </c>
      <c r="CB1002" s="6" t="s">
        <v>97</v>
      </c>
      <c r="CC1002" s="6" t="s">
        <v>97</v>
      </c>
      <c r="CD1002" s="6" t="s">
        <v>97</v>
      </c>
      <c r="CE1002" s="6" t="s">
        <v>97</v>
      </c>
      <c r="CF1002" s="6" t="s">
        <v>96</v>
      </c>
      <c r="CG1002" s="6" t="s">
        <v>96</v>
      </c>
      <c r="CH1002" s="6" t="s">
        <v>96</v>
      </c>
      <c r="CI1002" s="6" t="s">
        <v>96</v>
      </c>
      <c r="CJ1002" s="5">
        <v>0</v>
      </c>
      <c r="CK1002" s="5">
        <v>0</v>
      </c>
      <c r="CL1002" s="5">
        <v>0</v>
      </c>
      <c r="CM1002" s="5">
        <v>0</v>
      </c>
      <c r="CN1002" s="5">
        <v>0</v>
      </c>
      <c r="CO1002" s="5">
        <v>0</v>
      </c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GO1002"/>
      <c r="GP1002"/>
      <c r="GQ1002"/>
      <c r="GR1002"/>
      <c r="GS1002"/>
      <c r="GT1002"/>
      <c r="GU1002"/>
      <c r="GV1002"/>
      <c r="GW1002"/>
      <c r="GX1002"/>
      <c r="GY1002"/>
      <c r="GZ1002"/>
      <c r="HA1002"/>
      <c r="HB1002"/>
      <c r="HC1002"/>
      <c r="HD1002"/>
      <c r="HE1002"/>
      <c r="HF1002"/>
      <c r="HG1002"/>
      <c r="HH1002"/>
      <c r="HI1002"/>
      <c r="HJ1002"/>
      <c r="HK1002"/>
      <c r="HL1002"/>
      <c r="HM1002"/>
      <c r="HN1002"/>
      <c r="HO1002"/>
      <c r="HP1002"/>
      <c r="HQ1002"/>
      <c r="HR1002"/>
      <c r="HS1002"/>
      <c r="HT1002"/>
      <c r="HU1002"/>
      <c r="HV1002"/>
      <c r="HW1002"/>
      <c r="HX1002"/>
      <c r="HY1002"/>
      <c r="HZ1002"/>
      <c r="IA1002"/>
      <c r="IB1002"/>
      <c r="IC1002"/>
      <c r="ID1002"/>
      <c r="IE1002"/>
      <c r="IF1002"/>
      <c r="IG1002"/>
      <c r="IH1002"/>
      <c r="II1002"/>
      <c r="IJ1002"/>
      <c r="IK1002"/>
      <c r="IL1002"/>
      <c r="IM1002"/>
      <c r="IN1002"/>
      <c r="IO1002"/>
      <c r="IP1002"/>
      <c r="IQ1002"/>
      <c r="IR1002"/>
      <c r="IS1002"/>
      <c r="IT1002"/>
      <c r="IU1002"/>
      <c r="IV1002"/>
      <c r="IW1002"/>
      <c r="IX1002"/>
      <c r="IY1002"/>
      <c r="IZ1002"/>
      <c r="JA1002"/>
      <c r="JB1002"/>
      <c r="JC1002"/>
      <c r="JD1002"/>
      <c r="JE1002"/>
      <c r="JF1002"/>
      <c r="JG1002"/>
      <c r="JH1002"/>
      <c r="JI1002"/>
      <c r="JJ1002"/>
      <c r="JK1002"/>
      <c r="JL1002"/>
      <c r="JM1002"/>
      <c r="JN1002"/>
      <c r="JO1002"/>
      <c r="JP1002"/>
      <c r="JQ1002"/>
      <c r="JR1002"/>
      <c r="JS1002"/>
      <c r="JT1002"/>
      <c r="JU1002"/>
      <c r="JV1002"/>
      <c r="JW1002"/>
      <c r="JX1002"/>
      <c r="JY1002"/>
      <c r="JZ1002"/>
      <c r="KA1002"/>
      <c r="KB1002"/>
      <c r="KC1002"/>
      <c r="KD1002"/>
      <c r="KE1002"/>
      <c r="KF1002"/>
      <c r="KG1002"/>
      <c r="KH1002"/>
      <c r="KI1002"/>
      <c r="KJ1002"/>
      <c r="KK1002"/>
      <c r="KL1002"/>
      <c r="KM1002"/>
      <c r="KN1002"/>
      <c r="KO1002"/>
      <c r="KP1002"/>
      <c r="KQ1002"/>
      <c r="KR1002"/>
      <c r="KS1002"/>
      <c r="KT1002"/>
      <c r="KU1002"/>
      <c r="KV1002"/>
      <c r="KW1002"/>
      <c r="KX1002"/>
      <c r="KY1002"/>
      <c r="KZ1002"/>
      <c r="LA1002"/>
      <c r="LB1002"/>
      <c r="LC1002"/>
      <c r="LD1002"/>
      <c r="LE1002"/>
      <c r="LF1002"/>
      <c r="LG1002"/>
      <c r="LH1002"/>
      <c r="LI1002"/>
      <c r="LJ1002"/>
      <c r="LK1002"/>
      <c r="LL1002"/>
      <c r="LM1002"/>
      <c r="LN1002"/>
      <c r="LO1002"/>
      <c r="LP1002"/>
      <c r="LQ1002"/>
      <c r="LR1002"/>
      <c r="LS1002"/>
      <c r="LT1002"/>
      <c r="LU1002"/>
      <c r="LV1002"/>
      <c r="LW1002"/>
      <c r="LX1002"/>
      <c r="LY1002"/>
      <c r="LZ1002"/>
      <c r="MA1002"/>
      <c r="MB1002"/>
      <c r="MC1002"/>
      <c r="MD1002"/>
      <c r="ME1002"/>
      <c r="MF1002"/>
      <c r="MG1002"/>
      <c r="MH1002"/>
      <c r="MI1002"/>
      <c r="MJ1002"/>
      <c r="MK1002"/>
      <c r="ML1002"/>
      <c r="MM1002"/>
      <c r="MN1002"/>
      <c r="MO1002"/>
      <c r="MP1002"/>
      <c r="MQ1002"/>
      <c r="MR1002"/>
      <c r="MS1002"/>
      <c r="MT1002"/>
      <c r="MU1002"/>
      <c r="MV1002"/>
      <c r="MW1002"/>
      <c r="MX1002"/>
      <c r="MY1002"/>
      <c r="MZ1002"/>
      <c r="NA1002"/>
      <c r="NB1002"/>
      <c r="NC1002"/>
      <c r="ND1002"/>
      <c r="NE1002"/>
      <c r="NF1002"/>
      <c r="NG1002"/>
      <c r="NH1002"/>
      <c r="NI1002"/>
      <c r="NJ1002"/>
      <c r="NK1002"/>
      <c r="NL1002"/>
      <c r="NM1002"/>
      <c r="NN1002"/>
      <c r="NO1002"/>
      <c r="NP1002"/>
      <c r="NQ1002"/>
      <c r="NR1002"/>
      <c r="NS1002"/>
      <c r="NT1002"/>
      <c r="NU1002"/>
      <c r="NV1002"/>
      <c r="NW1002"/>
      <c r="NX1002"/>
      <c r="NY1002"/>
      <c r="NZ1002"/>
      <c r="OA1002"/>
      <c r="OB1002"/>
      <c r="OC1002"/>
      <c r="OD1002"/>
      <c r="OE1002"/>
      <c r="OF1002"/>
      <c r="OG1002"/>
      <c r="OH1002"/>
      <c r="OI1002"/>
      <c r="OJ1002"/>
      <c r="OK1002"/>
      <c r="OL1002"/>
      <c r="OM1002"/>
      <c r="ON1002"/>
    </row>
    <row r="1003" spans="1:404" s="37" customFormat="1" x14ac:dyDescent="0.3">
      <c r="A1003" s="2" t="s">
        <v>1379</v>
      </c>
      <c r="B1003" s="2" t="s">
        <v>1380</v>
      </c>
      <c r="C1003" s="2" t="s">
        <v>1380</v>
      </c>
      <c r="D1003" s="2" t="s">
        <v>1382</v>
      </c>
      <c r="E1003" s="6" t="s">
        <v>102</v>
      </c>
      <c r="F1003" s="5">
        <v>122</v>
      </c>
      <c r="G1003" s="5">
        <v>37</v>
      </c>
      <c r="H1003" s="5">
        <v>6</v>
      </c>
      <c r="I1003" s="5">
        <v>37</v>
      </c>
      <c r="J1003" s="5">
        <v>0</v>
      </c>
      <c r="K1003" s="5">
        <v>0</v>
      </c>
      <c r="L1003" s="5">
        <v>0</v>
      </c>
      <c r="M1003" s="5">
        <v>0</v>
      </c>
      <c r="N1003" s="5">
        <v>0</v>
      </c>
      <c r="O1003" s="5">
        <v>0</v>
      </c>
      <c r="P1003" s="5">
        <v>0</v>
      </c>
      <c r="Q1003" s="5">
        <v>122</v>
      </c>
      <c r="R1003" s="5">
        <v>0</v>
      </c>
      <c r="S1003" s="5">
        <v>0</v>
      </c>
      <c r="T1003" s="5">
        <v>0</v>
      </c>
      <c r="U1003" s="5">
        <v>0</v>
      </c>
      <c r="V1003" s="5">
        <v>0</v>
      </c>
      <c r="W1003" s="5">
        <v>0</v>
      </c>
      <c r="X1003" s="5">
        <v>0</v>
      </c>
      <c r="Y1003" s="5">
        <v>31</v>
      </c>
      <c r="Z1003" s="5">
        <v>102</v>
      </c>
      <c r="AA1003" s="6" t="s">
        <v>96</v>
      </c>
      <c r="AB1003" s="6" t="s">
        <v>96</v>
      </c>
      <c r="AC1003" s="7"/>
      <c r="AD1003" s="7"/>
      <c r="AE1003" s="7"/>
      <c r="AF1003" s="7"/>
      <c r="AG1003" s="7"/>
      <c r="AH1003" s="7"/>
      <c r="AI1003" s="6" t="s">
        <v>96</v>
      </c>
      <c r="AJ1003" s="5"/>
      <c r="AK1003" s="8">
        <v>0</v>
      </c>
      <c r="AL1003" s="8">
        <v>0.03</v>
      </c>
      <c r="AM1003" s="8">
        <v>0.39</v>
      </c>
      <c r="AN1003" s="8">
        <v>0</v>
      </c>
      <c r="AO1003" s="8">
        <v>0</v>
      </c>
      <c r="AP1003" s="8">
        <v>0</v>
      </c>
      <c r="AQ1003" s="8">
        <v>0</v>
      </c>
      <c r="AR1003" s="8">
        <v>0</v>
      </c>
      <c r="AS1003" s="8">
        <v>0.57999999999999996</v>
      </c>
      <c r="AT1003" s="8">
        <v>0</v>
      </c>
      <c r="AU1003" s="5">
        <v>100</v>
      </c>
      <c r="AV1003" s="5">
        <v>100</v>
      </c>
      <c r="AW1003" s="5">
        <v>0</v>
      </c>
      <c r="AX1003" s="5">
        <v>0</v>
      </c>
      <c r="AY1003" s="5">
        <v>0</v>
      </c>
      <c r="AZ1003" s="5">
        <v>100</v>
      </c>
      <c r="BA1003" s="5">
        <v>100</v>
      </c>
      <c r="BB1003" s="5">
        <v>0</v>
      </c>
      <c r="BC1003" s="5">
        <v>0</v>
      </c>
      <c r="BD1003" s="5">
        <v>0</v>
      </c>
      <c r="BE1003" s="5">
        <v>100</v>
      </c>
      <c r="BF1003" s="5">
        <v>100</v>
      </c>
      <c r="BG1003" s="5">
        <v>100</v>
      </c>
      <c r="BH1003" s="5">
        <v>100</v>
      </c>
      <c r="BI1003" s="5">
        <v>100</v>
      </c>
      <c r="BJ1003" s="5">
        <v>100</v>
      </c>
      <c r="BK1003" s="5">
        <v>0</v>
      </c>
      <c r="BL1003" s="5">
        <v>0</v>
      </c>
      <c r="BM1003" s="5">
        <v>100</v>
      </c>
      <c r="BN1003" s="5">
        <v>8</v>
      </c>
      <c r="BO1003" s="5" t="s">
        <v>96</v>
      </c>
      <c r="BP1003" s="5" t="s">
        <v>96</v>
      </c>
      <c r="BQ1003" s="5">
        <v>2</v>
      </c>
      <c r="BR1003" s="6" t="s">
        <v>97</v>
      </c>
      <c r="BS1003" s="6" t="s">
        <v>97</v>
      </c>
      <c r="BT1003" s="6" t="s">
        <v>97</v>
      </c>
      <c r="BU1003" s="6" t="s">
        <v>97</v>
      </c>
      <c r="BV1003" s="6" t="s">
        <v>97</v>
      </c>
      <c r="BW1003" s="5">
        <v>0</v>
      </c>
      <c r="BX1003" s="5">
        <v>0</v>
      </c>
      <c r="BY1003" s="5">
        <v>0</v>
      </c>
      <c r="BZ1003" s="5">
        <v>0</v>
      </c>
      <c r="CA1003" s="5">
        <v>50</v>
      </c>
      <c r="CB1003" s="6" t="s">
        <v>97</v>
      </c>
      <c r="CC1003" s="6" t="s">
        <v>97</v>
      </c>
      <c r="CD1003" s="6" t="s">
        <v>97</v>
      </c>
      <c r="CE1003" s="6" t="s">
        <v>97</v>
      </c>
      <c r="CF1003" s="6" t="s">
        <v>96</v>
      </c>
      <c r="CG1003" s="6" t="s">
        <v>96</v>
      </c>
      <c r="CH1003" s="6" t="s">
        <v>96</v>
      </c>
      <c r="CI1003" s="6" t="s">
        <v>96</v>
      </c>
      <c r="CJ1003" s="5">
        <v>0</v>
      </c>
      <c r="CK1003" s="5">
        <v>0</v>
      </c>
      <c r="CL1003" s="5">
        <v>0</v>
      </c>
      <c r="CM1003" s="5">
        <v>0</v>
      </c>
      <c r="CN1003" s="5">
        <v>0</v>
      </c>
      <c r="CO1003" s="5">
        <v>0</v>
      </c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  <c r="GO1003"/>
      <c r="GP1003"/>
      <c r="GQ1003"/>
      <c r="GR1003"/>
      <c r="GS1003"/>
      <c r="GT1003"/>
      <c r="GU1003"/>
      <c r="GV1003"/>
      <c r="GW1003"/>
      <c r="GX1003"/>
      <c r="GY1003"/>
      <c r="GZ1003"/>
      <c r="HA1003"/>
      <c r="HB1003"/>
      <c r="HC1003"/>
      <c r="HD1003"/>
      <c r="HE1003"/>
      <c r="HF1003"/>
      <c r="HG1003"/>
      <c r="HH1003"/>
      <c r="HI1003"/>
      <c r="HJ1003"/>
      <c r="HK1003"/>
      <c r="HL1003"/>
      <c r="HM1003"/>
      <c r="HN1003"/>
      <c r="HO1003"/>
      <c r="HP1003"/>
      <c r="HQ1003"/>
      <c r="HR1003"/>
      <c r="HS1003"/>
      <c r="HT1003"/>
      <c r="HU1003"/>
      <c r="HV1003"/>
      <c r="HW1003"/>
      <c r="HX1003"/>
      <c r="HY1003"/>
      <c r="HZ1003"/>
      <c r="IA1003"/>
      <c r="IB1003"/>
      <c r="IC1003"/>
      <c r="ID1003"/>
      <c r="IE1003"/>
      <c r="IF1003"/>
      <c r="IG1003"/>
      <c r="IH1003"/>
      <c r="II1003"/>
      <c r="IJ1003"/>
      <c r="IK1003"/>
      <c r="IL1003"/>
      <c r="IM1003"/>
      <c r="IN1003"/>
      <c r="IO1003"/>
      <c r="IP1003"/>
      <c r="IQ1003"/>
      <c r="IR1003"/>
      <c r="IS1003"/>
      <c r="IT1003"/>
      <c r="IU1003"/>
      <c r="IV1003"/>
      <c r="IW1003"/>
      <c r="IX1003"/>
      <c r="IY1003"/>
      <c r="IZ1003"/>
      <c r="JA1003"/>
      <c r="JB1003"/>
      <c r="JC1003"/>
      <c r="JD1003"/>
      <c r="JE1003"/>
      <c r="JF1003"/>
      <c r="JG1003"/>
      <c r="JH1003"/>
      <c r="JI1003"/>
      <c r="JJ1003"/>
      <c r="JK1003"/>
      <c r="JL1003"/>
      <c r="JM1003"/>
      <c r="JN1003"/>
      <c r="JO1003"/>
      <c r="JP1003"/>
      <c r="JQ1003"/>
      <c r="JR1003"/>
      <c r="JS1003"/>
      <c r="JT1003"/>
      <c r="JU1003"/>
      <c r="JV1003"/>
      <c r="JW1003"/>
      <c r="JX1003"/>
      <c r="JY1003"/>
      <c r="JZ1003"/>
      <c r="KA1003"/>
      <c r="KB1003"/>
      <c r="KC1003"/>
      <c r="KD1003"/>
      <c r="KE1003"/>
      <c r="KF1003"/>
      <c r="KG1003"/>
      <c r="KH1003"/>
      <c r="KI1003"/>
      <c r="KJ1003"/>
      <c r="KK1003"/>
      <c r="KL1003"/>
      <c r="KM1003"/>
      <c r="KN1003"/>
      <c r="KO1003"/>
      <c r="KP1003"/>
      <c r="KQ1003"/>
      <c r="KR1003"/>
      <c r="KS1003"/>
      <c r="KT1003"/>
      <c r="KU1003"/>
      <c r="KV1003"/>
      <c r="KW1003"/>
      <c r="KX1003"/>
      <c r="KY1003"/>
      <c r="KZ1003"/>
      <c r="LA1003"/>
      <c r="LB1003"/>
      <c r="LC1003"/>
      <c r="LD1003"/>
      <c r="LE1003"/>
      <c r="LF1003"/>
      <c r="LG1003"/>
      <c r="LH1003"/>
      <c r="LI1003"/>
      <c r="LJ1003"/>
      <c r="LK1003"/>
      <c r="LL1003"/>
      <c r="LM1003"/>
      <c r="LN1003"/>
      <c r="LO1003"/>
      <c r="LP1003"/>
      <c r="LQ1003"/>
      <c r="LR1003"/>
      <c r="LS1003"/>
      <c r="LT1003"/>
      <c r="LU1003"/>
      <c r="LV1003"/>
      <c r="LW1003"/>
      <c r="LX1003"/>
      <c r="LY1003"/>
      <c r="LZ1003"/>
      <c r="MA1003"/>
      <c r="MB1003"/>
      <c r="MC1003"/>
      <c r="MD1003"/>
      <c r="ME1003"/>
      <c r="MF1003"/>
      <c r="MG1003"/>
      <c r="MH1003"/>
      <c r="MI1003"/>
      <c r="MJ1003"/>
      <c r="MK1003"/>
      <c r="ML1003"/>
      <c r="MM1003"/>
      <c r="MN1003"/>
      <c r="MO1003"/>
      <c r="MP1003"/>
      <c r="MQ1003"/>
      <c r="MR1003"/>
      <c r="MS1003"/>
      <c r="MT1003"/>
      <c r="MU1003"/>
      <c r="MV1003"/>
      <c r="MW1003"/>
      <c r="MX1003"/>
      <c r="MY1003"/>
      <c r="MZ1003"/>
      <c r="NA1003"/>
      <c r="NB1003"/>
      <c r="NC1003"/>
      <c r="ND1003"/>
      <c r="NE1003"/>
      <c r="NF1003"/>
      <c r="NG1003"/>
      <c r="NH1003"/>
      <c r="NI1003"/>
      <c r="NJ1003"/>
      <c r="NK1003"/>
      <c r="NL1003"/>
      <c r="NM1003"/>
      <c r="NN1003"/>
      <c r="NO1003"/>
      <c r="NP1003"/>
      <c r="NQ1003"/>
      <c r="NR1003"/>
      <c r="NS1003"/>
      <c r="NT1003"/>
      <c r="NU1003"/>
      <c r="NV1003"/>
      <c r="NW1003"/>
      <c r="NX1003"/>
      <c r="NY1003"/>
      <c r="NZ1003"/>
      <c r="OA1003"/>
      <c r="OB1003"/>
      <c r="OC1003"/>
      <c r="OD1003"/>
      <c r="OE1003"/>
      <c r="OF1003"/>
      <c r="OG1003"/>
      <c r="OH1003"/>
      <c r="OI1003"/>
      <c r="OJ1003"/>
      <c r="OK1003"/>
      <c r="OL1003"/>
      <c r="OM1003"/>
      <c r="ON1003"/>
    </row>
    <row r="1004" spans="1:404" s="37" customFormat="1" x14ac:dyDescent="0.3">
      <c r="A1004" s="2" t="s">
        <v>1379</v>
      </c>
      <c r="B1004" s="2" t="s">
        <v>1383</v>
      </c>
      <c r="C1004" s="2" t="s">
        <v>1384</v>
      </c>
      <c r="D1004" s="2" t="s">
        <v>1385</v>
      </c>
      <c r="E1004" s="6" t="s">
        <v>102</v>
      </c>
      <c r="F1004" s="6">
        <v>200</v>
      </c>
      <c r="G1004" s="5">
        <v>36</v>
      </c>
      <c r="H1004" s="6">
        <v>1</v>
      </c>
      <c r="I1004" s="6">
        <v>36</v>
      </c>
      <c r="J1004" s="6">
        <v>0</v>
      </c>
      <c r="K1004" s="6">
        <v>0</v>
      </c>
      <c r="L1004" s="6">
        <v>0</v>
      </c>
      <c r="M1004" s="6">
        <v>0</v>
      </c>
      <c r="N1004" s="6">
        <v>0</v>
      </c>
      <c r="O1004" s="6">
        <v>0</v>
      </c>
      <c r="P1004" s="6">
        <v>0</v>
      </c>
      <c r="Q1004" s="5">
        <v>200</v>
      </c>
      <c r="R1004" s="6">
        <v>0</v>
      </c>
      <c r="S1004" s="6">
        <v>0</v>
      </c>
      <c r="T1004" s="6">
        <v>0</v>
      </c>
      <c r="U1004" s="6">
        <v>0</v>
      </c>
      <c r="V1004" s="6">
        <v>0</v>
      </c>
      <c r="W1004" s="6">
        <v>0</v>
      </c>
      <c r="X1004" s="6">
        <v>0</v>
      </c>
      <c r="Y1004" s="6">
        <v>0</v>
      </c>
      <c r="Z1004" s="6">
        <v>0</v>
      </c>
      <c r="AA1004" s="6" t="s">
        <v>96</v>
      </c>
      <c r="AB1004" s="6" t="s">
        <v>96</v>
      </c>
      <c r="AC1004" s="6"/>
      <c r="AD1004" s="6"/>
      <c r="AE1004" s="6"/>
      <c r="AF1004" s="6"/>
      <c r="AG1004" s="6"/>
      <c r="AH1004" s="6"/>
      <c r="AI1004" s="6" t="s">
        <v>96</v>
      </c>
      <c r="AJ1004" s="5"/>
      <c r="AK1004" s="8">
        <v>0</v>
      </c>
      <c r="AL1004" s="8">
        <v>1</v>
      </c>
      <c r="AM1004" s="8">
        <v>0</v>
      </c>
      <c r="AN1004" s="8">
        <v>0</v>
      </c>
      <c r="AO1004" s="8">
        <v>0</v>
      </c>
      <c r="AP1004" s="8">
        <v>0</v>
      </c>
      <c r="AQ1004" s="8">
        <v>0</v>
      </c>
      <c r="AR1004" s="8">
        <v>0</v>
      </c>
      <c r="AS1004" s="8">
        <v>0</v>
      </c>
      <c r="AT1004" s="8">
        <v>0</v>
      </c>
      <c r="AU1004" s="5">
        <v>100</v>
      </c>
      <c r="AV1004" s="5">
        <v>100</v>
      </c>
      <c r="AW1004" s="5">
        <v>0</v>
      </c>
      <c r="AX1004" s="5">
        <v>0</v>
      </c>
      <c r="AY1004" s="5">
        <v>0</v>
      </c>
      <c r="AZ1004" s="5">
        <v>100</v>
      </c>
      <c r="BA1004" s="5">
        <v>100</v>
      </c>
      <c r="BB1004" s="5">
        <v>0</v>
      </c>
      <c r="BC1004" s="5">
        <v>0</v>
      </c>
      <c r="BD1004" s="5">
        <v>0</v>
      </c>
      <c r="BE1004" s="5">
        <v>100</v>
      </c>
      <c r="BF1004" s="5">
        <v>100</v>
      </c>
      <c r="BG1004" s="5">
        <v>100</v>
      </c>
      <c r="BH1004" s="5">
        <v>100</v>
      </c>
      <c r="BI1004" s="5">
        <v>100</v>
      </c>
      <c r="BJ1004" s="5">
        <v>100</v>
      </c>
      <c r="BK1004" s="5">
        <v>0</v>
      </c>
      <c r="BL1004" s="5">
        <v>0</v>
      </c>
      <c r="BM1004" s="5">
        <v>100</v>
      </c>
      <c r="BN1004" s="5">
        <v>4</v>
      </c>
      <c r="BO1004" s="5" t="s">
        <v>96</v>
      </c>
      <c r="BP1004" s="5" t="s">
        <v>97</v>
      </c>
      <c r="BQ1004" s="5" t="s">
        <v>98</v>
      </c>
      <c r="BR1004" s="6" t="s">
        <v>97</v>
      </c>
      <c r="BS1004" s="6" t="s">
        <v>97</v>
      </c>
      <c r="BT1004" s="6" t="s">
        <v>97</v>
      </c>
      <c r="BU1004" s="6" t="s">
        <v>97</v>
      </c>
      <c r="BV1004" s="6" t="s">
        <v>97</v>
      </c>
      <c r="BW1004" s="5">
        <v>0</v>
      </c>
      <c r="BX1004" s="5">
        <v>0</v>
      </c>
      <c r="BY1004" s="5">
        <v>0</v>
      </c>
      <c r="BZ1004" s="5">
        <v>0</v>
      </c>
      <c r="CA1004" s="5">
        <v>0</v>
      </c>
      <c r="CB1004" s="6" t="s">
        <v>98</v>
      </c>
      <c r="CC1004" s="6" t="s">
        <v>98</v>
      </c>
      <c r="CD1004" s="6" t="s">
        <v>98</v>
      </c>
      <c r="CE1004" s="6" t="s">
        <v>98</v>
      </c>
      <c r="CF1004" s="6" t="s">
        <v>98</v>
      </c>
      <c r="CG1004" s="6" t="s">
        <v>98</v>
      </c>
      <c r="CH1004" s="6" t="s">
        <v>97</v>
      </c>
      <c r="CI1004" s="6" t="s">
        <v>97</v>
      </c>
      <c r="CJ1004" s="5">
        <v>0</v>
      </c>
      <c r="CK1004" s="5">
        <v>0</v>
      </c>
      <c r="CL1004" s="5">
        <v>0</v>
      </c>
      <c r="CM1004" s="5">
        <v>0</v>
      </c>
      <c r="CN1004" s="5">
        <v>0</v>
      </c>
      <c r="CO1004" s="5">
        <v>0</v>
      </c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  <c r="HM1004"/>
      <c r="HN1004"/>
      <c r="HO1004"/>
      <c r="HP1004"/>
      <c r="HQ1004"/>
      <c r="HR1004"/>
      <c r="HS1004"/>
      <c r="HT1004"/>
      <c r="HU1004"/>
      <c r="HV1004"/>
      <c r="HW1004"/>
      <c r="HX1004"/>
      <c r="HY1004"/>
      <c r="HZ1004"/>
      <c r="IA1004"/>
      <c r="IB1004"/>
      <c r="IC1004"/>
      <c r="ID1004"/>
      <c r="IE1004"/>
      <c r="IF1004"/>
      <c r="IG1004"/>
      <c r="IH1004"/>
      <c r="II1004"/>
      <c r="IJ1004"/>
      <c r="IK1004"/>
      <c r="IL1004"/>
      <c r="IM1004"/>
      <c r="IN1004"/>
      <c r="IO1004"/>
      <c r="IP1004"/>
      <c r="IQ1004"/>
      <c r="IR1004"/>
      <c r="IS1004"/>
      <c r="IT1004"/>
      <c r="IU1004"/>
      <c r="IV1004"/>
      <c r="IW1004"/>
      <c r="IX1004"/>
      <c r="IY1004"/>
      <c r="IZ1004"/>
      <c r="JA1004"/>
      <c r="JB1004"/>
      <c r="JC1004"/>
      <c r="JD1004"/>
      <c r="JE1004"/>
      <c r="JF1004"/>
      <c r="JG1004"/>
      <c r="JH1004"/>
      <c r="JI1004"/>
      <c r="JJ1004"/>
      <c r="JK1004"/>
      <c r="JL1004"/>
      <c r="JM1004"/>
      <c r="JN1004"/>
      <c r="JO1004"/>
      <c r="JP1004"/>
      <c r="JQ1004"/>
      <c r="JR1004"/>
      <c r="JS1004"/>
      <c r="JT1004"/>
      <c r="JU1004"/>
      <c r="JV1004"/>
      <c r="JW1004"/>
      <c r="JX1004"/>
      <c r="JY1004"/>
      <c r="JZ1004"/>
      <c r="KA1004"/>
      <c r="KB1004"/>
      <c r="KC1004"/>
      <c r="KD1004"/>
      <c r="KE1004"/>
      <c r="KF1004"/>
      <c r="KG1004"/>
      <c r="KH1004"/>
      <c r="KI1004"/>
      <c r="KJ1004"/>
      <c r="KK1004"/>
      <c r="KL1004"/>
      <c r="KM1004"/>
      <c r="KN1004"/>
      <c r="KO1004"/>
      <c r="KP1004"/>
      <c r="KQ1004"/>
      <c r="KR1004"/>
      <c r="KS1004"/>
      <c r="KT1004"/>
      <c r="KU1004"/>
      <c r="KV1004"/>
      <c r="KW1004"/>
      <c r="KX1004"/>
      <c r="KY1004"/>
      <c r="KZ1004"/>
      <c r="LA1004"/>
      <c r="LB1004"/>
      <c r="LC1004"/>
      <c r="LD1004"/>
      <c r="LE1004"/>
      <c r="LF1004"/>
      <c r="LG1004"/>
      <c r="LH1004"/>
      <c r="LI1004"/>
      <c r="LJ1004"/>
      <c r="LK1004"/>
      <c r="LL1004"/>
      <c r="LM1004"/>
      <c r="LN1004"/>
      <c r="LO1004"/>
      <c r="LP1004"/>
      <c r="LQ1004"/>
      <c r="LR1004"/>
      <c r="LS1004"/>
      <c r="LT1004"/>
      <c r="LU1004"/>
      <c r="LV1004"/>
      <c r="LW1004"/>
      <c r="LX1004"/>
      <c r="LY1004"/>
      <c r="LZ1004"/>
      <c r="MA1004"/>
      <c r="MB1004"/>
      <c r="MC1004"/>
      <c r="MD1004"/>
      <c r="ME1004"/>
      <c r="MF1004"/>
      <c r="MG1004"/>
      <c r="MH1004"/>
      <c r="MI1004"/>
      <c r="MJ1004"/>
      <c r="MK1004"/>
      <c r="ML1004"/>
      <c r="MM1004"/>
      <c r="MN1004"/>
      <c r="MO1004"/>
      <c r="MP1004"/>
      <c r="MQ1004"/>
      <c r="MR1004"/>
      <c r="MS1004"/>
      <c r="MT1004"/>
      <c r="MU1004"/>
      <c r="MV1004"/>
      <c r="MW1004"/>
      <c r="MX1004"/>
      <c r="MY1004"/>
      <c r="MZ1004"/>
      <c r="NA1004"/>
      <c r="NB1004"/>
      <c r="NC1004"/>
      <c r="ND1004"/>
      <c r="NE1004"/>
      <c r="NF1004"/>
      <c r="NG1004"/>
      <c r="NH1004"/>
      <c r="NI1004"/>
      <c r="NJ1004"/>
      <c r="NK1004"/>
      <c r="NL1004"/>
      <c r="NM1004"/>
      <c r="NN1004"/>
      <c r="NO1004"/>
      <c r="NP1004"/>
      <c r="NQ1004"/>
      <c r="NR1004"/>
      <c r="NS1004"/>
      <c r="NT1004"/>
      <c r="NU1004"/>
      <c r="NV1004"/>
      <c r="NW1004"/>
      <c r="NX1004"/>
      <c r="NY1004"/>
      <c r="NZ1004"/>
      <c r="OA1004"/>
      <c r="OB1004"/>
      <c r="OC1004"/>
      <c r="OD1004"/>
      <c r="OE1004"/>
      <c r="OF1004"/>
      <c r="OG1004"/>
      <c r="OH1004"/>
      <c r="OI1004"/>
      <c r="OJ1004"/>
      <c r="OK1004"/>
      <c r="OL1004"/>
      <c r="OM1004"/>
      <c r="ON1004"/>
    </row>
    <row r="1005" spans="1:404" s="37" customFormat="1" x14ac:dyDescent="0.3">
      <c r="A1005" s="2" t="s">
        <v>1379</v>
      </c>
      <c r="B1005" s="2" t="s">
        <v>1383</v>
      </c>
      <c r="C1005" s="2" t="s">
        <v>1384</v>
      </c>
      <c r="D1005" s="2" t="s">
        <v>1386</v>
      </c>
      <c r="E1005" s="6" t="s">
        <v>102</v>
      </c>
      <c r="F1005" s="6">
        <v>300</v>
      </c>
      <c r="G1005" s="5">
        <v>36</v>
      </c>
      <c r="H1005" s="6">
        <v>1</v>
      </c>
      <c r="I1005" s="6">
        <v>36</v>
      </c>
      <c r="J1005" s="6">
        <v>0</v>
      </c>
      <c r="K1005" s="6">
        <v>0</v>
      </c>
      <c r="L1005" s="6">
        <v>0</v>
      </c>
      <c r="M1005" s="6">
        <v>0</v>
      </c>
      <c r="N1005" s="6">
        <v>0</v>
      </c>
      <c r="O1005" s="6">
        <v>0</v>
      </c>
      <c r="P1005" s="6">
        <v>0</v>
      </c>
      <c r="Q1005" s="5">
        <v>300</v>
      </c>
      <c r="R1005" s="6">
        <v>0</v>
      </c>
      <c r="S1005" s="6">
        <v>0</v>
      </c>
      <c r="T1005" s="6">
        <v>0</v>
      </c>
      <c r="U1005" s="6">
        <v>0</v>
      </c>
      <c r="V1005" s="6">
        <v>0</v>
      </c>
      <c r="W1005" s="6">
        <v>0</v>
      </c>
      <c r="X1005" s="6">
        <v>0</v>
      </c>
      <c r="Y1005" s="6">
        <v>0</v>
      </c>
      <c r="Z1005" s="6">
        <v>0</v>
      </c>
      <c r="AA1005" s="6" t="s">
        <v>96</v>
      </c>
      <c r="AB1005" s="6" t="s">
        <v>96</v>
      </c>
      <c r="AC1005" s="6"/>
      <c r="AD1005" s="6"/>
      <c r="AE1005" s="6"/>
      <c r="AF1005" s="6"/>
      <c r="AG1005" s="6"/>
      <c r="AH1005" s="6"/>
      <c r="AI1005" s="6" t="s">
        <v>96</v>
      </c>
      <c r="AJ1005" s="5"/>
      <c r="AK1005" s="8">
        <v>0</v>
      </c>
      <c r="AL1005" s="8">
        <v>1</v>
      </c>
      <c r="AM1005" s="8">
        <v>0</v>
      </c>
      <c r="AN1005" s="8">
        <v>0</v>
      </c>
      <c r="AO1005" s="8">
        <v>0</v>
      </c>
      <c r="AP1005" s="8">
        <v>0</v>
      </c>
      <c r="AQ1005" s="8">
        <v>0</v>
      </c>
      <c r="AR1005" s="8">
        <v>0</v>
      </c>
      <c r="AS1005" s="8">
        <v>0</v>
      </c>
      <c r="AT1005" s="8">
        <v>0</v>
      </c>
      <c r="AU1005" s="5">
        <v>100</v>
      </c>
      <c r="AV1005" s="5">
        <v>100</v>
      </c>
      <c r="AW1005" s="5">
        <v>0</v>
      </c>
      <c r="AX1005" s="5">
        <v>0</v>
      </c>
      <c r="AY1005" s="5">
        <v>0</v>
      </c>
      <c r="AZ1005" s="5">
        <v>100</v>
      </c>
      <c r="BA1005" s="5">
        <v>100</v>
      </c>
      <c r="BB1005" s="5">
        <v>0</v>
      </c>
      <c r="BC1005" s="5">
        <v>0</v>
      </c>
      <c r="BD1005" s="5">
        <v>0</v>
      </c>
      <c r="BE1005" s="5">
        <v>100</v>
      </c>
      <c r="BF1005" s="5">
        <v>100</v>
      </c>
      <c r="BG1005" s="5">
        <v>100</v>
      </c>
      <c r="BH1005" s="5">
        <v>100</v>
      </c>
      <c r="BI1005" s="5">
        <v>100</v>
      </c>
      <c r="BJ1005" s="5">
        <v>100</v>
      </c>
      <c r="BK1005" s="5">
        <v>0</v>
      </c>
      <c r="BL1005" s="5">
        <v>0</v>
      </c>
      <c r="BM1005" s="5">
        <v>100</v>
      </c>
      <c r="BN1005" s="5">
        <v>4</v>
      </c>
      <c r="BO1005" s="5" t="s">
        <v>96</v>
      </c>
      <c r="BP1005" s="5" t="s">
        <v>97</v>
      </c>
      <c r="BQ1005" s="5" t="s">
        <v>98</v>
      </c>
      <c r="BR1005" s="6" t="s">
        <v>97</v>
      </c>
      <c r="BS1005" s="6" t="s">
        <v>97</v>
      </c>
      <c r="BT1005" s="6" t="s">
        <v>97</v>
      </c>
      <c r="BU1005" s="6" t="s">
        <v>97</v>
      </c>
      <c r="BV1005" s="6" t="s">
        <v>97</v>
      </c>
      <c r="BW1005" s="5">
        <v>0</v>
      </c>
      <c r="BX1005" s="5">
        <v>0</v>
      </c>
      <c r="BY1005" s="5">
        <v>0</v>
      </c>
      <c r="BZ1005" s="5">
        <v>0</v>
      </c>
      <c r="CA1005" s="5">
        <v>0</v>
      </c>
      <c r="CB1005" s="6" t="s">
        <v>98</v>
      </c>
      <c r="CC1005" s="6" t="s">
        <v>98</v>
      </c>
      <c r="CD1005" s="6" t="s">
        <v>98</v>
      </c>
      <c r="CE1005" s="6" t="s">
        <v>98</v>
      </c>
      <c r="CF1005" s="6" t="s">
        <v>98</v>
      </c>
      <c r="CG1005" s="6" t="s">
        <v>98</v>
      </c>
      <c r="CH1005" s="6" t="s">
        <v>97</v>
      </c>
      <c r="CI1005" s="6" t="s">
        <v>97</v>
      </c>
      <c r="CJ1005" s="5">
        <v>0</v>
      </c>
      <c r="CK1005" s="5">
        <v>0</v>
      </c>
      <c r="CL1005" s="5">
        <v>0</v>
      </c>
      <c r="CM1005" s="5">
        <v>0</v>
      </c>
      <c r="CN1005" s="5">
        <v>0</v>
      </c>
      <c r="CO1005" s="5">
        <v>0</v>
      </c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  <c r="GO1005"/>
      <c r="GP1005"/>
      <c r="GQ1005"/>
      <c r="GR1005"/>
      <c r="GS1005"/>
      <c r="GT1005"/>
      <c r="GU1005"/>
      <c r="GV1005"/>
      <c r="GW1005"/>
      <c r="GX1005"/>
      <c r="GY1005"/>
      <c r="GZ1005"/>
      <c r="HA1005"/>
      <c r="HB1005"/>
      <c r="HC1005"/>
      <c r="HD1005"/>
      <c r="HE1005"/>
      <c r="HF1005"/>
      <c r="HG1005"/>
      <c r="HH1005"/>
      <c r="HI1005"/>
      <c r="HJ1005"/>
      <c r="HK1005"/>
      <c r="HL1005"/>
      <c r="HM1005"/>
      <c r="HN1005"/>
      <c r="HO1005"/>
      <c r="HP1005"/>
      <c r="HQ1005"/>
      <c r="HR1005"/>
      <c r="HS1005"/>
      <c r="HT1005"/>
      <c r="HU1005"/>
      <c r="HV1005"/>
      <c r="HW1005"/>
      <c r="HX1005"/>
      <c r="HY1005"/>
      <c r="HZ1005"/>
      <c r="IA1005"/>
      <c r="IB1005"/>
      <c r="IC1005"/>
      <c r="ID1005"/>
      <c r="IE1005"/>
      <c r="IF1005"/>
      <c r="IG1005"/>
      <c r="IH1005"/>
      <c r="II1005"/>
      <c r="IJ1005"/>
      <c r="IK1005"/>
      <c r="IL1005"/>
      <c r="IM1005"/>
      <c r="IN1005"/>
      <c r="IO1005"/>
      <c r="IP1005"/>
      <c r="IQ1005"/>
      <c r="IR1005"/>
      <c r="IS1005"/>
      <c r="IT1005"/>
      <c r="IU1005"/>
      <c r="IV1005"/>
      <c r="IW1005"/>
      <c r="IX1005"/>
      <c r="IY1005"/>
      <c r="IZ1005"/>
      <c r="JA1005"/>
      <c r="JB1005"/>
      <c r="JC1005"/>
      <c r="JD1005"/>
      <c r="JE1005"/>
      <c r="JF1005"/>
      <c r="JG1005"/>
      <c r="JH1005"/>
      <c r="JI1005"/>
      <c r="JJ1005"/>
      <c r="JK1005"/>
      <c r="JL1005"/>
      <c r="JM1005"/>
      <c r="JN1005"/>
      <c r="JO1005"/>
      <c r="JP1005"/>
      <c r="JQ1005"/>
      <c r="JR1005"/>
      <c r="JS1005"/>
      <c r="JT1005"/>
      <c r="JU1005"/>
      <c r="JV1005"/>
      <c r="JW1005"/>
      <c r="JX1005"/>
      <c r="JY1005"/>
      <c r="JZ1005"/>
      <c r="KA1005"/>
      <c r="KB1005"/>
      <c r="KC1005"/>
      <c r="KD1005"/>
      <c r="KE1005"/>
      <c r="KF1005"/>
      <c r="KG1005"/>
      <c r="KH1005"/>
      <c r="KI1005"/>
      <c r="KJ1005"/>
      <c r="KK1005"/>
      <c r="KL1005"/>
      <c r="KM1005"/>
      <c r="KN1005"/>
      <c r="KO1005"/>
      <c r="KP1005"/>
      <c r="KQ1005"/>
      <c r="KR1005"/>
      <c r="KS1005"/>
      <c r="KT1005"/>
      <c r="KU1005"/>
      <c r="KV1005"/>
      <c r="KW1005"/>
      <c r="KX1005"/>
      <c r="KY1005"/>
      <c r="KZ1005"/>
      <c r="LA1005"/>
      <c r="LB1005"/>
      <c r="LC1005"/>
      <c r="LD1005"/>
      <c r="LE1005"/>
      <c r="LF1005"/>
      <c r="LG1005"/>
      <c r="LH1005"/>
      <c r="LI1005"/>
      <c r="LJ1005"/>
      <c r="LK1005"/>
      <c r="LL1005"/>
      <c r="LM1005"/>
      <c r="LN1005"/>
      <c r="LO1005"/>
      <c r="LP1005"/>
      <c r="LQ1005"/>
      <c r="LR1005"/>
      <c r="LS1005"/>
      <c r="LT1005"/>
      <c r="LU1005"/>
      <c r="LV1005"/>
      <c r="LW1005"/>
      <c r="LX1005"/>
      <c r="LY1005"/>
      <c r="LZ1005"/>
      <c r="MA1005"/>
      <c r="MB1005"/>
      <c r="MC1005"/>
      <c r="MD1005"/>
      <c r="ME1005"/>
      <c r="MF1005"/>
      <c r="MG1005"/>
      <c r="MH1005"/>
      <c r="MI1005"/>
      <c r="MJ1005"/>
      <c r="MK1005"/>
      <c r="ML1005"/>
      <c r="MM1005"/>
      <c r="MN1005"/>
      <c r="MO1005"/>
      <c r="MP1005"/>
      <c r="MQ1005"/>
      <c r="MR1005"/>
      <c r="MS1005"/>
      <c r="MT1005"/>
      <c r="MU1005"/>
      <c r="MV1005"/>
      <c r="MW1005"/>
      <c r="MX1005"/>
      <c r="MY1005"/>
      <c r="MZ1005"/>
      <c r="NA1005"/>
      <c r="NB1005"/>
      <c r="NC1005"/>
      <c r="ND1005"/>
      <c r="NE1005"/>
      <c r="NF1005"/>
      <c r="NG1005"/>
      <c r="NH1005"/>
      <c r="NI1005"/>
      <c r="NJ1005"/>
      <c r="NK1005"/>
      <c r="NL1005"/>
      <c r="NM1005"/>
      <c r="NN1005"/>
      <c r="NO1005"/>
      <c r="NP1005"/>
      <c r="NQ1005"/>
      <c r="NR1005"/>
      <c r="NS1005"/>
      <c r="NT1005"/>
      <c r="NU1005"/>
      <c r="NV1005"/>
      <c r="NW1005"/>
      <c r="NX1005"/>
      <c r="NY1005"/>
      <c r="NZ1005"/>
      <c r="OA1005"/>
      <c r="OB1005"/>
      <c r="OC1005"/>
      <c r="OD1005"/>
      <c r="OE1005"/>
      <c r="OF1005"/>
      <c r="OG1005"/>
      <c r="OH1005"/>
      <c r="OI1005"/>
      <c r="OJ1005"/>
      <c r="OK1005"/>
      <c r="OL1005"/>
      <c r="OM1005"/>
      <c r="ON1005"/>
    </row>
    <row r="1006" spans="1:404" s="37" customFormat="1" x14ac:dyDescent="0.3">
      <c r="A1006" s="2" t="s">
        <v>1379</v>
      </c>
      <c r="B1006" s="2" t="s">
        <v>1383</v>
      </c>
      <c r="C1006" s="2" t="s">
        <v>1387</v>
      </c>
      <c r="D1006" s="2" t="s">
        <v>1388</v>
      </c>
      <c r="E1006" s="6" t="s">
        <v>102</v>
      </c>
      <c r="F1006" s="5">
        <v>64</v>
      </c>
      <c r="G1006" s="5">
        <v>15</v>
      </c>
      <c r="H1006" s="5">
        <v>0</v>
      </c>
      <c r="I1006" s="5">
        <v>0</v>
      </c>
      <c r="J1006" s="5">
        <v>14</v>
      </c>
      <c r="K1006" s="5">
        <v>1</v>
      </c>
      <c r="L1006" s="5">
        <v>0</v>
      </c>
      <c r="M1006" s="5">
        <v>0</v>
      </c>
      <c r="N1006" s="5">
        <v>0</v>
      </c>
      <c r="O1006" s="5">
        <v>0</v>
      </c>
      <c r="P1006" s="5">
        <v>0</v>
      </c>
      <c r="Q1006" s="5">
        <v>0</v>
      </c>
      <c r="R1006" s="5">
        <v>55</v>
      </c>
      <c r="S1006" s="5">
        <v>9</v>
      </c>
      <c r="T1006" s="5">
        <v>0</v>
      </c>
      <c r="U1006" s="5">
        <v>0</v>
      </c>
      <c r="V1006" s="5">
        <v>0</v>
      </c>
      <c r="W1006" s="5">
        <v>0</v>
      </c>
      <c r="X1006" s="5">
        <v>0</v>
      </c>
      <c r="Y1006" s="5">
        <v>0</v>
      </c>
      <c r="Z1006" s="6">
        <v>0</v>
      </c>
      <c r="AA1006" s="6" t="s">
        <v>96</v>
      </c>
      <c r="AB1006" s="6" t="s">
        <v>96</v>
      </c>
      <c r="AC1006" s="7"/>
      <c r="AD1006" s="7"/>
      <c r="AE1006" s="7"/>
      <c r="AF1006" s="7"/>
      <c r="AG1006" s="7"/>
      <c r="AH1006" s="7"/>
      <c r="AI1006" s="6" t="s">
        <v>96</v>
      </c>
      <c r="AJ1006" s="5"/>
      <c r="AK1006" s="8">
        <v>1</v>
      </c>
      <c r="AL1006" s="8">
        <v>0</v>
      </c>
      <c r="AM1006" s="8">
        <v>0</v>
      </c>
      <c r="AN1006" s="8">
        <v>0</v>
      </c>
      <c r="AO1006" s="8">
        <v>0</v>
      </c>
      <c r="AP1006" s="8">
        <v>0</v>
      </c>
      <c r="AQ1006" s="8">
        <v>0</v>
      </c>
      <c r="AR1006" s="8">
        <v>0</v>
      </c>
      <c r="AS1006" s="8">
        <v>0</v>
      </c>
      <c r="AT1006" s="8">
        <v>0</v>
      </c>
      <c r="AU1006" s="5">
        <v>30</v>
      </c>
      <c r="AV1006" s="5">
        <v>30</v>
      </c>
      <c r="AW1006" s="5">
        <v>60</v>
      </c>
      <c r="AX1006" s="5">
        <v>10</v>
      </c>
      <c r="AY1006" s="5">
        <v>0</v>
      </c>
      <c r="AZ1006" s="5">
        <v>50</v>
      </c>
      <c r="BA1006" s="5">
        <v>10</v>
      </c>
      <c r="BB1006" s="5">
        <v>90</v>
      </c>
      <c r="BC1006" s="5">
        <v>0</v>
      </c>
      <c r="BD1006" s="5">
        <v>0</v>
      </c>
      <c r="BE1006" s="5">
        <v>100</v>
      </c>
      <c r="BF1006" s="5">
        <v>80</v>
      </c>
      <c r="BG1006" s="5">
        <v>80</v>
      </c>
      <c r="BH1006" s="5">
        <v>100</v>
      </c>
      <c r="BI1006" s="5">
        <v>80</v>
      </c>
      <c r="BJ1006" s="5">
        <v>0</v>
      </c>
      <c r="BK1006" s="5">
        <v>50</v>
      </c>
      <c r="BL1006" s="5">
        <v>50</v>
      </c>
      <c r="BM1006" s="5">
        <v>50</v>
      </c>
      <c r="BN1006" s="5">
        <v>2</v>
      </c>
      <c r="BO1006" s="5" t="s">
        <v>96</v>
      </c>
      <c r="BP1006" s="5" t="s">
        <v>96</v>
      </c>
      <c r="BQ1006" s="5">
        <v>2</v>
      </c>
      <c r="BR1006" s="6" t="s">
        <v>97</v>
      </c>
      <c r="BS1006" s="6" t="s">
        <v>96</v>
      </c>
      <c r="BT1006" s="6" t="s">
        <v>96</v>
      </c>
      <c r="BU1006" s="6" t="s">
        <v>97</v>
      </c>
      <c r="BV1006" s="6" t="s">
        <v>97</v>
      </c>
      <c r="BW1006" s="5">
        <v>0</v>
      </c>
      <c r="BX1006" s="5">
        <v>0</v>
      </c>
      <c r="BY1006" s="5">
        <v>0</v>
      </c>
      <c r="BZ1006" s="5">
        <v>8</v>
      </c>
      <c r="CA1006" s="5">
        <v>0</v>
      </c>
      <c r="CB1006" s="6" t="s">
        <v>98</v>
      </c>
      <c r="CC1006" s="6" t="s">
        <v>98</v>
      </c>
      <c r="CD1006" s="6" t="s">
        <v>98</v>
      </c>
      <c r="CE1006" s="6" t="s">
        <v>96</v>
      </c>
      <c r="CF1006" s="6" t="s">
        <v>98</v>
      </c>
      <c r="CG1006" s="6" t="s">
        <v>96</v>
      </c>
      <c r="CH1006" s="6" t="s">
        <v>97</v>
      </c>
      <c r="CI1006" s="6" t="s">
        <v>97</v>
      </c>
      <c r="CJ1006" s="5">
        <v>8</v>
      </c>
      <c r="CK1006" s="5">
        <v>8</v>
      </c>
      <c r="CL1006" s="5">
        <v>8</v>
      </c>
      <c r="CM1006" s="5">
        <v>0</v>
      </c>
      <c r="CN1006" s="5">
        <v>0</v>
      </c>
      <c r="CO1006" s="5">
        <v>0</v>
      </c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  <c r="HM1006"/>
      <c r="HN1006"/>
      <c r="HO1006"/>
      <c r="HP1006"/>
      <c r="HQ1006"/>
      <c r="HR1006"/>
      <c r="HS1006"/>
      <c r="HT1006"/>
      <c r="HU1006"/>
      <c r="HV1006"/>
      <c r="HW1006"/>
      <c r="HX1006"/>
      <c r="HY1006"/>
      <c r="HZ1006"/>
      <c r="IA1006"/>
      <c r="IB1006"/>
      <c r="IC1006"/>
      <c r="ID1006"/>
      <c r="IE1006"/>
      <c r="IF1006"/>
      <c r="IG1006"/>
      <c r="IH1006"/>
      <c r="II1006"/>
      <c r="IJ1006"/>
      <c r="IK1006"/>
      <c r="IL1006"/>
      <c r="IM1006"/>
      <c r="IN1006"/>
      <c r="IO1006"/>
      <c r="IP1006"/>
      <c r="IQ1006"/>
      <c r="IR1006"/>
      <c r="IS1006"/>
      <c r="IT1006"/>
      <c r="IU1006"/>
      <c r="IV1006"/>
      <c r="IW1006"/>
      <c r="IX1006"/>
      <c r="IY1006"/>
      <c r="IZ1006"/>
      <c r="JA1006"/>
      <c r="JB1006"/>
      <c r="JC1006"/>
      <c r="JD1006"/>
      <c r="JE1006"/>
      <c r="JF1006"/>
      <c r="JG1006"/>
      <c r="JH1006"/>
      <c r="JI1006"/>
      <c r="JJ1006"/>
      <c r="JK1006"/>
      <c r="JL1006"/>
      <c r="JM1006"/>
      <c r="JN1006"/>
      <c r="JO1006"/>
      <c r="JP1006"/>
      <c r="JQ1006"/>
      <c r="JR1006"/>
      <c r="JS1006"/>
      <c r="JT1006"/>
      <c r="JU1006"/>
      <c r="JV1006"/>
      <c r="JW1006"/>
      <c r="JX1006"/>
      <c r="JY1006"/>
      <c r="JZ1006"/>
      <c r="KA1006"/>
      <c r="KB1006"/>
      <c r="KC1006"/>
      <c r="KD1006"/>
      <c r="KE1006"/>
      <c r="KF1006"/>
      <c r="KG1006"/>
      <c r="KH1006"/>
      <c r="KI1006"/>
      <c r="KJ1006"/>
      <c r="KK1006"/>
      <c r="KL1006"/>
      <c r="KM1006"/>
      <c r="KN1006"/>
      <c r="KO1006"/>
      <c r="KP1006"/>
      <c r="KQ1006"/>
      <c r="KR1006"/>
      <c r="KS1006"/>
      <c r="KT1006"/>
      <c r="KU1006"/>
      <c r="KV1006"/>
      <c r="KW1006"/>
      <c r="KX1006"/>
      <c r="KY1006"/>
      <c r="KZ1006"/>
      <c r="LA1006"/>
      <c r="LB1006"/>
      <c r="LC1006"/>
      <c r="LD1006"/>
      <c r="LE1006"/>
      <c r="LF1006"/>
      <c r="LG1006"/>
      <c r="LH1006"/>
      <c r="LI1006"/>
      <c r="LJ1006"/>
      <c r="LK1006"/>
      <c r="LL1006"/>
      <c r="LM1006"/>
      <c r="LN1006"/>
      <c r="LO1006"/>
      <c r="LP1006"/>
      <c r="LQ1006"/>
      <c r="LR1006"/>
      <c r="LS1006"/>
      <c r="LT1006"/>
      <c r="LU1006"/>
      <c r="LV1006"/>
      <c r="LW1006"/>
      <c r="LX1006"/>
      <c r="LY1006"/>
      <c r="LZ1006"/>
      <c r="MA1006"/>
      <c r="MB1006"/>
      <c r="MC1006"/>
      <c r="MD1006"/>
      <c r="ME1006"/>
      <c r="MF1006"/>
      <c r="MG1006"/>
      <c r="MH1006"/>
      <c r="MI1006"/>
      <c r="MJ1006"/>
      <c r="MK1006"/>
      <c r="ML1006"/>
      <c r="MM1006"/>
      <c r="MN1006"/>
      <c r="MO1006"/>
      <c r="MP1006"/>
      <c r="MQ1006"/>
      <c r="MR1006"/>
      <c r="MS1006"/>
      <c r="MT1006"/>
      <c r="MU1006"/>
      <c r="MV1006"/>
      <c r="MW1006"/>
      <c r="MX1006"/>
      <c r="MY1006"/>
      <c r="MZ1006"/>
      <c r="NA1006"/>
      <c r="NB1006"/>
      <c r="NC1006"/>
      <c r="ND1006"/>
      <c r="NE1006"/>
      <c r="NF1006"/>
      <c r="NG1006"/>
      <c r="NH1006"/>
      <c r="NI1006"/>
      <c r="NJ1006"/>
      <c r="NK1006"/>
      <c r="NL1006"/>
      <c r="NM1006"/>
      <c r="NN1006"/>
      <c r="NO1006"/>
      <c r="NP1006"/>
      <c r="NQ1006"/>
      <c r="NR1006"/>
      <c r="NS1006"/>
      <c r="NT1006"/>
      <c r="NU1006"/>
      <c r="NV1006"/>
      <c r="NW1006"/>
      <c r="NX1006"/>
      <c r="NY1006"/>
      <c r="NZ1006"/>
      <c r="OA1006"/>
      <c r="OB1006"/>
      <c r="OC1006"/>
      <c r="OD1006"/>
      <c r="OE1006"/>
      <c r="OF1006"/>
      <c r="OG1006"/>
      <c r="OH1006"/>
      <c r="OI1006"/>
      <c r="OJ1006"/>
      <c r="OK1006"/>
      <c r="OL1006"/>
      <c r="OM1006"/>
    </row>
    <row r="1007" spans="1:404" s="37" customFormat="1" x14ac:dyDescent="0.3">
      <c r="A1007" s="2" t="s">
        <v>1379</v>
      </c>
      <c r="B1007" s="2" t="s">
        <v>1383</v>
      </c>
      <c r="C1007" s="2" t="s">
        <v>1389</v>
      </c>
      <c r="D1007" s="2" t="s">
        <v>197</v>
      </c>
      <c r="E1007" s="6" t="s">
        <v>95</v>
      </c>
      <c r="F1007" s="5">
        <v>30</v>
      </c>
      <c r="G1007" s="5">
        <v>9</v>
      </c>
      <c r="H1007" s="5">
        <v>0</v>
      </c>
      <c r="I1007" s="5">
        <v>0</v>
      </c>
      <c r="J1007" s="5">
        <v>4</v>
      </c>
      <c r="K1007" s="5">
        <v>3</v>
      </c>
      <c r="L1007" s="5">
        <v>2</v>
      </c>
      <c r="M1007" s="5">
        <v>0</v>
      </c>
      <c r="N1007" s="5">
        <v>0</v>
      </c>
      <c r="O1007" s="5">
        <v>0</v>
      </c>
      <c r="P1007" s="5">
        <v>0</v>
      </c>
      <c r="Q1007" s="5">
        <v>0</v>
      </c>
      <c r="R1007" s="5">
        <v>14</v>
      </c>
      <c r="S1007" s="5">
        <v>10</v>
      </c>
      <c r="T1007" s="5">
        <v>6</v>
      </c>
      <c r="U1007" s="5">
        <v>0</v>
      </c>
      <c r="V1007" s="5">
        <v>0</v>
      </c>
      <c r="W1007" s="5">
        <v>0</v>
      </c>
      <c r="X1007" s="5">
        <v>0</v>
      </c>
      <c r="Y1007" s="5">
        <v>0</v>
      </c>
      <c r="Z1007" s="6">
        <v>0</v>
      </c>
      <c r="AA1007" s="6" t="s">
        <v>96</v>
      </c>
      <c r="AB1007" s="6" t="s">
        <v>96</v>
      </c>
      <c r="AC1007" s="6" t="s">
        <v>96</v>
      </c>
      <c r="AD1007" s="7"/>
      <c r="AE1007" s="7"/>
      <c r="AF1007" s="7"/>
      <c r="AG1007" s="7"/>
      <c r="AH1007" s="7"/>
      <c r="AI1007" s="7"/>
      <c r="AJ1007" s="5"/>
      <c r="AK1007" s="8">
        <v>0.2</v>
      </c>
      <c r="AL1007" s="8">
        <v>0.6</v>
      </c>
      <c r="AM1007" s="8">
        <v>0</v>
      </c>
      <c r="AN1007" s="8">
        <v>0</v>
      </c>
      <c r="AO1007" s="8">
        <v>0</v>
      </c>
      <c r="AP1007" s="8">
        <v>0</v>
      </c>
      <c r="AQ1007" s="8">
        <v>0</v>
      </c>
      <c r="AR1007" s="8">
        <v>0</v>
      </c>
      <c r="AS1007" s="8">
        <v>0</v>
      </c>
      <c r="AT1007" s="8">
        <v>0.2</v>
      </c>
      <c r="AU1007" s="5">
        <v>50</v>
      </c>
      <c r="AV1007" s="5">
        <v>50</v>
      </c>
      <c r="AW1007" s="5">
        <v>50</v>
      </c>
      <c r="AX1007" s="5">
        <v>0</v>
      </c>
      <c r="AY1007" s="5">
        <v>0</v>
      </c>
      <c r="AZ1007" s="5">
        <v>0</v>
      </c>
      <c r="BA1007" s="5">
        <v>0</v>
      </c>
      <c r="BB1007" s="5">
        <v>0</v>
      </c>
      <c r="BC1007" s="5">
        <v>0</v>
      </c>
      <c r="BD1007" s="5">
        <v>100</v>
      </c>
      <c r="BE1007" s="5">
        <v>100</v>
      </c>
      <c r="BF1007" s="5">
        <v>100</v>
      </c>
      <c r="BG1007" s="5">
        <v>85</v>
      </c>
      <c r="BH1007" s="5">
        <v>100</v>
      </c>
      <c r="BI1007" s="5">
        <v>70</v>
      </c>
      <c r="BJ1007" s="5">
        <v>0</v>
      </c>
      <c r="BK1007" s="5">
        <v>70</v>
      </c>
      <c r="BL1007" s="5">
        <v>30</v>
      </c>
      <c r="BM1007" s="5">
        <v>80</v>
      </c>
      <c r="BN1007" s="5">
        <v>2</v>
      </c>
      <c r="BO1007" s="5" t="s">
        <v>96</v>
      </c>
      <c r="BP1007" s="5" t="s">
        <v>97</v>
      </c>
      <c r="BQ1007" s="5" t="s">
        <v>98</v>
      </c>
      <c r="BR1007" s="6" t="s">
        <v>97</v>
      </c>
      <c r="BS1007" s="6" t="s">
        <v>97</v>
      </c>
      <c r="BT1007" s="6" t="s">
        <v>97</v>
      </c>
      <c r="BU1007" s="6" t="s">
        <v>97</v>
      </c>
      <c r="BV1007" s="6" t="s">
        <v>97</v>
      </c>
      <c r="BW1007" s="5">
        <v>0</v>
      </c>
      <c r="BX1007" s="5">
        <v>0</v>
      </c>
      <c r="BY1007" s="5">
        <v>0</v>
      </c>
      <c r="BZ1007" s="5">
        <v>4</v>
      </c>
      <c r="CA1007" s="5">
        <v>0</v>
      </c>
      <c r="CB1007" s="6" t="s">
        <v>96</v>
      </c>
      <c r="CC1007" s="6" t="s">
        <v>96</v>
      </c>
      <c r="CD1007" s="6" t="s">
        <v>96</v>
      </c>
      <c r="CE1007" s="6" t="s">
        <v>96</v>
      </c>
      <c r="CF1007" s="6" t="s">
        <v>96</v>
      </c>
      <c r="CG1007" s="6" t="s">
        <v>97</v>
      </c>
      <c r="CH1007" s="6" t="s">
        <v>96</v>
      </c>
      <c r="CI1007" s="7" t="s">
        <v>97</v>
      </c>
      <c r="CJ1007" s="5">
        <v>0</v>
      </c>
      <c r="CK1007" s="5">
        <v>0</v>
      </c>
      <c r="CL1007" s="5">
        <v>0</v>
      </c>
      <c r="CM1007" s="5">
        <v>0</v>
      </c>
      <c r="CN1007" s="5">
        <v>7</v>
      </c>
      <c r="CO1007" s="5">
        <v>0</v>
      </c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  <c r="GO1007"/>
      <c r="GP1007"/>
      <c r="GQ1007"/>
      <c r="GR1007"/>
      <c r="GS1007"/>
      <c r="GT1007"/>
      <c r="GU1007"/>
      <c r="GV1007"/>
      <c r="GW1007"/>
      <c r="GX1007"/>
      <c r="GY1007"/>
      <c r="GZ1007"/>
      <c r="HA1007"/>
      <c r="HB1007"/>
      <c r="HC1007"/>
      <c r="HD1007"/>
      <c r="HE1007"/>
      <c r="HF1007"/>
      <c r="HG1007"/>
      <c r="HH1007"/>
      <c r="HI1007"/>
      <c r="HJ1007"/>
      <c r="HK1007"/>
      <c r="HL1007"/>
      <c r="HM1007"/>
      <c r="HN1007"/>
      <c r="HO1007"/>
      <c r="HP1007"/>
      <c r="HQ1007"/>
      <c r="HR1007"/>
      <c r="HS1007"/>
      <c r="HT1007"/>
      <c r="HU1007"/>
      <c r="HV1007"/>
      <c r="HW1007"/>
      <c r="HX1007"/>
      <c r="HY1007"/>
      <c r="HZ1007"/>
      <c r="IA1007"/>
      <c r="IB1007"/>
      <c r="IC1007"/>
      <c r="ID1007"/>
      <c r="IE1007"/>
      <c r="IF1007"/>
      <c r="IG1007"/>
      <c r="IH1007"/>
      <c r="II1007"/>
      <c r="IJ1007"/>
      <c r="IK1007"/>
      <c r="IL1007"/>
      <c r="IM1007"/>
      <c r="IN1007"/>
      <c r="IO1007"/>
      <c r="IP1007"/>
      <c r="IQ1007"/>
      <c r="IR1007"/>
      <c r="IS1007"/>
      <c r="IT1007"/>
      <c r="IU1007"/>
      <c r="IV1007"/>
      <c r="IW1007"/>
      <c r="IX1007"/>
      <c r="IY1007"/>
      <c r="IZ1007"/>
      <c r="JA1007"/>
      <c r="JB1007"/>
      <c r="JC1007"/>
      <c r="JD1007"/>
      <c r="JE1007"/>
      <c r="JF1007"/>
      <c r="JG1007"/>
      <c r="JH1007"/>
      <c r="JI1007"/>
      <c r="JJ1007"/>
      <c r="JK1007"/>
      <c r="JL1007"/>
      <c r="JM1007"/>
      <c r="JN1007"/>
      <c r="JO1007"/>
      <c r="JP1007"/>
      <c r="JQ1007"/>
      <c r="JR1007"/>
      <c r="JS1007"/>
      <c r="JT1007"/>
      <c r="JU1007"/>
      <c r="JV1007"/>
      <c r="JW1007"/>
      <c r="JX1007"/>
      <c r="JY1007"/>
      <c r="JZ1007"/>
      <c r="KA1007"/>
      <c r="KB1007"/>
      <c r="KC1007"/>
      <c r="KD1007"/>
      <c r="KE1007"/>
      <c r="KF1007"/>
      <c r="KG1007"/>
      <c r="KH1007"/>
      <c r="KI1007"/>
      <c r="KJ1007"/>
      <c r="KK1007"/>
      <c r="KL1007"/>
      <c r="KM1007"/>
      <c r="KN1007"/>
      <c r="KO1007"/>
      <c r="KP1007"/>
      <c r="KQ1007"/>
      <c r="KR1007"/>
      <c r="KS1007"/>
      <c r="KT1007"/>
      <c r="KU1007"/>
      <c r="KV1007"/>
      <c r="KW1007"/>
      <c r="KX1007"/>
      <c r="KY1007"/>
      <c r="KZ1007"/>
      <c r="LA1007"/>
      <c r="LB1007"/>
      <c r="LC1007"/>
      <c r="LD1007"/>
      <c r="LE1007"/>
      <c r="LF1007"/>
      <c r="LG1007"/>
      <c r="LH1007"/>
      <c r="LI1007"/>
      <c r="LJ1007"/>
      <c r="LK1007"/>
      <c r="LL1007"/>
      <c r="LM1007"/>
      <c r="LN1007"/>
      <c r="LO1007"/>
      <c r="LP1007"/>
      <c r="LQ1007"/>
      <c r="LR1007"/>
      <c r="LS1007"/>
      <c r="LT1007"/>
      <c r="LU1007"/>
      <c r="LV1007"/>
      <c r="LW1007"/>
      <c r="LX1007"/>
      <c r="LY1007"/>
      <c r="LZ1007"/>
      <c r="MA1007"/>
      <c r="MB1007"/>
      <c r="MC1007"/>
      <c r="MD1007"/>
      <c r="ME1007"/>
      <c r="MF1007"/>
      <c r="MG1007"/>
      <c r="MH1007"/>
      <c r="MI1007"/>
      <c r="MJ1007"/>
      <c r="MK1007"/>
      <c r="ML1007"/>
      <c r="MM1007"/>
      <c r="MN1007"/>
      <c r="MO1007"/>
      <c r="MP1007"/>
      <c r="MQ1007"/>
      <c r="MR1007"/>
      <c r="MS1007"/>
      <c r="MT1007"/>
      <c r="MU1007"/>
      <c r="MV1007"/>
      <c r="MW1007"/>
      <c r="MX1007"/>
      <c r="MY1007"/>
      <c r="MZ1007"/>
      <c r="NA1007"/>
      <c r="NB1007"/>
      <c r="NC1007"/>
      <c r="ND1007"/>
      <c r="NE1007"/>
      <c r="NF1007"/>
      <c r="NG1007"/>
      <c r="NH1007"/>
      <c r="NI1007"/>
      <c r="NJ1007"/>
      <c r="NK1007"/>
      <c r="NL1007"/>
      <c r="NM1007"/>
      <c r="NN1007"/>
      <c r="NO1007"/>
      <c r="NP1007"/>
      <c r="NQ1007"/>
      <c r="NR1007"/>
      <c r="NS1007"/>
      <c r="NT1007"/>
      <c r="NU1007"/>
      <c r="NV1007"/>
      <c r="NW1007"/>
      <c r="NX1007"/>
      <c r="NY1007"/>
      <c r="NZ1007"/>
      <c r="OA1007"/>
      <c r="OB1007"/>
      <c r="OC1007"/>
      <c r="OD1007"/>
      <c r="OE1007"/>
      <c r="OF1007"/>
      <c r="OG1007"/>
      <c r="OH1007"/>
      <c r="OI1007"/>
      <c r="OJ1007"/>
      <c r="OK1007"/>
      <c r="OL1007"/>
      <c r="OM1007"/>
    </row>
    <row r="1008" spans="1:404" s="37" customFormat="1" x14ac:dyDescent="0.3">
      <c r="A1008" s="2" t="s">
        <v>1379</v>
      </c>
      <c r="B1008" s="2" t="s">
        <v>1383</v>
      </c>
      <c r="C1008" s="2" t="s">
        <v>1389</v>
      </c>
      <c r="D1008" s="2" t="s">
        <v>1390</v>
      </c>
      <c r="E1008" s="6" t="s">
        <v>95</v>
      </c>
      <c r="F1008" s="5">
        <v>40</v>
      </c>
      <c r="G1008" s="5">
        <v>15</v>
      </c>
      <c r="H1008" s="5">
        <v>0</v>
      </c>
      <c r="I1008" s="5">
        <v>0</v>
      </c>
      <c r="J1008" s="5">
        <v>13</v>
      </c>
      <c r="K1008" s="5">
        <v>2</v>
      </c>
      <c r="L1008" s="5">
        <v>0</v>
      </c>
      <c r="M1008" s="5">
        <v>0</v>
      </c>
      <c r="N1008" s="5">
        <v>0</v>
      </c>
      <c r="O1008" s="5">
        <v>0</v>
      </c>
      <c r="P1008" s="5">
        <v>0</v>
      </c>
      <c r="Q1008" s="5">
        <v>0</v>
      </c>
      <c r="R1008" s="5">
        <v>34</v>
      </c>
      <c r="S1008" s="5">
        <v>6</v>
      </c>
      <c r="T1008" s="5">
        <v>0</v>
      </c>
      <c r="U1008" s="5">
        <v>0</v>
      </c>
      <c r="V1008" s="5">
        <v>0</v>
      </c>
      <c r="W1008" s="5">
        <v>0</v>
      </c>
      <c r="X1008" s="5">
        <v>0</v>
      </c>
      <c r="Y1008" s="5">
        <v>0</v>
      </c>
      <c r="Z1008" s="6">
        <v>0</v>
      </c>
      <c r="AA1008" s="6" t="s">
        <v>96</v>
      </c>
      <c r="AB1008" s="6" t="s">
        <v>96</v>
      </c>
      <c r="AC1008" s="7"/>
      <c r="AD1008" s="7"/>
      <c r="AE1008" s="7"/>
      <c r="AF1008" s="9" t="s">
        <v>96</v>
      </c>
      <c r="AG1008" s="7"/>
      <c r="AH1008" s="7"/>
      <c r="AI1008" s="7"/>
      <c r="AJ1008" s="5"/>
      <c r="AK1008" s="8">
        <v>0.70000000000000007</v>
      </c>
      <c r="AL1008" s="8">
        <v>0.19999999999999998</v>
      </c>
      <c r="AM1008" s="8">
        <v>0</v>
      </c>
      <c r="AN1008" s="8">
        <v>0</v>
      </c>
      <c r="AO1008" s="8">
        <v>0</v>
      </c>
      <c r="AP1008" s="8">
        <v>0</v>
      </c>
      <c r="AQ1008" s="8">
        <v>0</v>
      </c>
      <c r="AR1008" s="8">
        <v>0</v>
      </c>
      <c r="AS1008" s="8">
        <v>0</v>
      </c>
      <c r="AT1008" s="8">
        <v>9.9999999999999992E-2</v>
      </c>
      <c r="AU1008" s="5">
        <v>70</v>
      </c>
      <c r="AV1008" s="5">
        <v>70</v>
      </c>
      <c r="AW1008" s="5">
        <v>30</v>
      </c>
      <c r="AX1008" s="5">
        <v>0</v>
      </c>
      <c r="AY1008" s="5">
        <v>0</v>
      </c>
      <c r="AZ1008" s="5">
        <v>0</v>
      </c>
      <c r="BA1008" s="5">
        <v>0</v>
      </c>
      <c r="BB1008" s="5">
        <v>0</v>
      </c>
      <c r="BC1008" s="5">
        <v>0</v>
      </c>
      <c r="BD1008" s="5">
        <v>100</v>
      </c>
      <c r="BE1008" s="5">
        <v>100</v>
      </c>
      <c r="BF1008" s="5">
        <v>100</v>
      </c>
      <c r="BG1008" s="5">
        <v>100</v>
      </c>
      <c r="BH1008" s="5">
        <v>100</v>
      </c>
      <c r="BI1008" s="5">
        <v>90</v>
      </c>
      <c r="BJ1008" s="5">
        <v>0</v>
      </c>
      <c r="BK1008" s="5">
        <v>90</v>
      </c>
      <c r="BL1008" s="5">
        <v>10</v>
      </c>
      <c r="BM1008" s="5">
        <v>90</v>
      </c>
      <c r="BN1008" s="5">
        <v>2</v>
      </c>
      <c r="BO1008" s="5" t="s">
        <v>96</v>
      </c>
      <c r="BP1008" s="5" t="s">
        <v>97</v>
      </c>
      <c r="BQ1008" s="5" t="s">
        <v>98</v>
      </c>
      <c r="BR1008" s="6" t="s">
        <v>97</v>
      </c>
      <c r="BS1008" s="6" t="s">
        <v>97</v>
      </c>
      <c r="BT1008" s="6" t="s">
        <v>97</v>
      </c>
      <c r="BU1008" s="6" t="s">
        <v>97</v>
      </c>
      <c r="BV1008" s="6" t="s">
        <v>97</v>
      </c>
      <c r="BW1008" s="5">
        <v>0</v>
      </c>
      <c r="BX1008" s="5">
        <v>0</v>
      </c>
      <c r="BY1008" s="5">
        <v>0</v>
      </c>
      <c r="BZ1008" s="5">
        <v>4</v>
      </c>
      <c r="CA1008" s="5">
        <v>0</v>
      </c>
      <c r="CB1008" s="6" t="s">
        <v>96</v>
      </c>
      <c r="CC1008" s="6" t="s">
        <v>96</v>
      </c>
      <c r="CD1008" s="6" t="s">
        <v>96</v>
      </c>
      <c r="CE1008" s="6" t="s">
        <v>96</v>
      </c>
      <c r="CF1008" s="6" t="s">
        <v>96</v>
      </c>
      <c r="CG1008" s="6" t="s">
        <v>96</v>
      </c>
      <c r="CH1008" s="6" t="s">
        <v>96</v>
      </c>
      <c r="CI1008" s="7" t="s">
        <v>97</v>
      </c>
      <c r="CJ1008" s="5">
        <v>0</v>
      </c>
      <c r="CK1008" s="5">
        <v>0</v>
      </c>
      <c r="CL1008" s="5">
        <v>0</v>
      </c>
      <c r="CM1008" s="5">
        <v>0</v>
      </c>
      <c r="CN1008" s="5">
        <v>7</v>
      </c>
      <c r="CO1008" s="5">
        <v>0</v>
      </c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  <c r="EE1008"/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  <c r="GO1008"/>
      <c r="GP1008"/>
      <c r="GQ1008"/>
      <c r="GR1008"/>
      <c r="GS1008"/>
      <c r="GT1008"/>
      <c r="GU1008"/>
      <c r="GV1008"/>
      <c r="GW1008"/>
      <c r="GX1008"/>
      <c r="GY1008"/>
      <c r="GZ1008"/>
      <c r="HA1008"/>
      <c r="HB1008"/>
      <c r="HC1008"/>
      <c r="HD1008"/>
      <c r="HE1008"/>
      <c r="HF1008"/>
      <c r="HG1008"/>
      <c r="HH1008"/>
      <c r="HI1008"/>
      <c r="HJ1008"/>
      <c r="HK1008"/>
      <c r="HL1008"/>
      <c r="HM1008"/>
      <c r="HN1008"/>
      <c r="HO1008"/>
      <c r="HP1008"/>
      <c r="HQ1008"/>
      <c r="HR1008"/>
      <c r="HS1008"/>
      <c r="HT1008"/>
      <c r="HU1008"/>
      <c r="HV1008"/>
      <c r="HW1008"/>
      <c r="HX1008"/>
      <c r="HY1008"/>
      <c r="HZ1008"/>
      <c r="IA1008"/>
      <c r="IB1008"/>
      <c r="IC1008"/>
      <c r="ID1008"/>
      <c r="IE1008"/>
      <c r="IF1008"/>
      <c r="IG1008"/>
      <c r="IH1008"/>
      <c r="II1008"/>
      <c r="IJ1008"/>
      <c r="IK1008"/>
      <c r="IL1008"/>
      <c r="IM1008"/>
      <c r="IN1008"/>
      <c r="IO1008"/>
      <c r="IP1008"/>
      <c r="IQ1008"/>
      <c r="IR1008"/>
      <c r="IS1008"/>
      <c r="IT1008"/>
      <c r="IU1008"/>
      <c r="IV1008"/>
      <c r="IW1008"/>
      <c r="IX1008"/>
      <c r="IY1008"/>
      <c r="IZ1008"/>
      <c r="JA1008"/>
      <c r="JB1008"/>
      <c r="JC1008"/>
      <c r="JD1008"/>
      <c r="JE1008"/>
      <c r="JF1008"/>
      <c r="JG1008"/>
      <c r="JH1008"/>
      <c r="JI1008"/>
      <c r="JJ1008"/>
      <c r="JK1008"/>
      <c r="JL1008"/>
      <c r="JM1008"/>
      <c r="JN1008"/>
      <c r="JO1008"/>
      <c r="JP1008"/>
      <c r="JQ1008"/>
      <c r="JR1008"/>
      <c r="JS1008"/>
      <c r="JT1008"/>
      <c r="JU1008"/>
      <c r="JV1008"/>
      <c r="JW1008"/>
      <c r="JX1008"/>
      <c r="JY1008"/>
      <c r="JZ1008"/>
      <c r="KA1008"/>
      <c r="KB1008"/>
      <c r="KC1008"/>
      <c r="KD1008"/>
      <c r="KE1008"/>
      <c r="KF1008"/>
      <c r="KG1008"/>
      <c r="KH1008"/>
      <c r="KI1008"/>
      <c r="KJ1008"/>
      <c r="KK1008"/>
      <c r="KL1008"/>
      <c r="KM1008"/>
      <c r="KN1008"/>
      <c r="KO1008"/>
      <c r="KP1008"/>
      <c r="KQ1008"/>
      <c r="KR1008"/>
      <c r="KS1008"/>
      <c r="KT1008"/>
      <c r="KU1008"/>
      <c r="KV1008"/>
      <c r="KW1008"/>
      <c r="KX1008"/>
      <c r="KY1008"/>
      <c r="KZ1008"/>
      <c r="LA1008"/>
      <c r="LB1008"/>
      <c r="LC1008"/>
      <c r="LD1008"/>
      <c r="LE1008"/>
      <c r="LF1008"/>
      <c r="LG1008"/>
      <c r="LH1008"/>
      <c r="LI1008"/>
      <c r="LJ1008"/>
      <c r="LK1008"/>
      <c r="LL1008"/>
      <c r="LM1008"/>
      <c r="LN1008"/>
      <c r="LO1008"/>
      <c r="LP1008"/>
      <c r="LQ1008"/>
      <c r="LR1008"/>
      <c r="LS1008"/>
      <c r="LT1008"/>
      <c r="LU1008"/>
      <c r="LV1008"/>
      <c r="LW1008"/>
      <c r="LX1008"/>
      <c r="LY1008"/>
      <c r="LZ1008"/>
      <c r="MA1008"/>
      <c r="MB1008"/>
      <c r="MC1008"/>
      <c r="MD1008"/>
      <c r="ME1008"/>
      <c r="MF1008"/>
      <c r="MG1008"/>
      <c r="MH1008"/>
      <c r="MI1008"/>
      <c r="MJ1008"/>
      <c r="MK1008"/>
      <c r="ML1008"/>
      <c r="MM1008"/>
      <c r="MN1008"/>
      <c r="MO1008"/>
      <c r="MP1008"/>
      <c r="MQ1008"/>
      <c r="MR1008"/>
      <c r="MS1008"/>
      <c r="MT1008"/>
      <c r="MU1008"/>
      <c r="MV1008"/>
      <c r="MW1008"/>
      <c r="MX1008"/>
      <c r="MY1008"/>
      <c r="MZ1008"/>
      <c r="NA1008"/>
      <c r="NB1008"/>
      <c r="NC1008"/>
      <c r="ND1008"/>
      <c r="NE1008"/>
      <c r="NF1008"/>
      <c r="NG1008"/>
      <c r="NH1008"/>
      <c r="NI1008"/>
      <c r="NJ1008"/>
      <c r="NK1008"/>
      <c r="NL1008"/>
      <c r="NM1008"/>
      <c r="NN1008"/>
      <c r="NO1008"/>
      <c r="NP1008"/>
      <c r="NQ1008"/>
      <c r="NR1008"/>
      <c r="NS1008"/>
      <c r="NT1008"/>
      <c r="NU1008"/>
      <c r="NV1008"/>
      <c r="NW1008"/>
      <c r="NX1008"/>
      <c r="NY1008"/>
      <c r="NZ1008"/>
      <c r="OA1008"/>
      <c r="OB1008"/>
      <c r="OC1008"/>
      <c r="OD1008"/>
      <c r="OE1008"/>
      <c r="OF1008"/>
      <c r="OG1008"/>
      <c r="OH1008"/>
      <c r="OI1008"/>
      <c r="OJ1008"/>
      <c r="OK1008"/>
      <c r="OL1008"/>
      <c r="OM1008"/>
    </row>
    <row r="1009" spans="1:404" s="37" customFormat="1" x14ac:dyDescent="0.3">
      <c r="A1009" s="2" t="s">
        <v>1379</v>
      </c>
      <c r="B1009" s="2" t="s">
        <v>1383</v>
      </c>
      <c r="C1009" s="2" t="s">
        <v>1391</v>
      </c>
      <c r="D1009" s="2" t="s">
        <v>1392</v>
      </c>
      <c r="E1009" s="6" t="s">
        <v>95</v>
      </c>
      <c r="F1009" s="5">
        <v>42</v>
      </c>
      <c r="G1009" s="5">
        <v>6</v>
      </c>
      <c r="H1009" s="5">
        <v>0</v>
      </c>
      <c r="I1009" s="5">
        <v>0</v>
      </c>
      <c r="J1009" s="5">
        <v>4</v>
      </c>
      <c r="K1009" s="5">
        <v>0</v>
      </c>
      <c r="L1009" s="5">
        <v>0</v>
      </c>
      <c r="M1009" s="5">
        <v>0</v>
      </c>
      <c r="N1009" s="5">
        <v>2</v>
      </c>
      <c r="O1009" s="5">
        <v>0</v>
      </c>
      <c r="P1009" s="5">
        <v>0</v>
      </c>
      <c r="Q1009" s="5">
        <v>0</v>
      </c>
      <c r="R1009" s="5">
        <v>35</v>
      </c>
      <c r="S1009" s="5">
        <v>0</v>
      </c>
      <c r="T1009" s="5">
        <v>0</v>
      </c>
      <c r="U1009" s="5">
        <v>0</v>
      </c>
      <c r="V1009" s="5">
        <v>7</v>
      </c>
      <c r="W1009" s="5">
        <v>0</v>
      </c>
      <c r="X1009" s="5">
        <v>0</v>
      </c>
      <c r="Y1009" s="5">
        <v>0</v>
      </c>
      <c r="Z1009" s="6">
        <v>0</v>
      </c>
      <c r="AA1009" s="6" t="s">
        <v>96</v>
      </c>
      <c r="AB1009" s="6" t="s">
        <v>97</v>
      </c>
      <c r="AC1009" s="7"/>
      <c r="AD1009" s="7"/>
      <c r="AE1009" s="7"/>
      <c r="AF1009" s="7"/>
      <c r="AG1009" s="7"/>
      <c r="AH1009" s="7"/>
      <c r="AI1009" s="6" t="s">
        <v>96</v>
      </c>
      <c r="AJ1009" s="5"/>
      <c r="AK1009" s="8">
        <v>1</v>
      </c>
      <c r="AL1009" s="8">
        <v>0</v>
      </c>
      <c r="AM1009" s="8">
        <v>0</v>
      </c>
      <c r="AN1009" s="8">
        <v>0</v>
      </c>
      <c r="AO1009" s="8">
        <v>0</v>
      </c>
      <c r="AP1009" s="8">
        <v>0</v>
      </c>
      <c r="AQ1009" s="8">
        <v>0</v>
      </c>
      <c r="AR1009" s="8">
        <v>0</v>
      </c>
      <c r="AS1009" s="8">
        <v>0</v>
      </c>
      <c r="AT1009" s="8">
        <v>0</v>
      </c>
      <c r="AU1009" s="5">
        <v>100</v>
      </c>
      <c r="AV1009" s="5">
        <v>100</v>
      </c>
      <c r="AW1009" s="5">
        <v>0</v>
      </c>
      <c r="AX1009" s="5">
        <v>0</v>
      </c>
      <c r="AY1009" s="5">
        <v>0</v>
      </c>
      <c r="AZ1009" s="5">
        <v>0</v>
      </c>
      <c r="BA1009" s="5">
        <v>0</v>
      </c>
      <c r="BB1009" s="5">
        <v>0</v>
      </c>
      <c r="BC1009" s="5">
        <v>0</v>
      </c>
      <c r="BD1009" s="5">
        <v>100</v>
      </c>
      <c r="BE1009" s="5">
        <v>100</v>
      </c>
      <c r="BF1009" s="5">
        <v>100</v>
      </c>
      <c r="BG1009" s="5">
        <v>100</v>
      </c>
      <c r="BH1009" s="5">
        <v>0</v>
      </c>
      <c r="BI1009" s="5">
        <v>0</v>
      </c>
      <c r="BJ1009" s="5">
        <v>0</v>
      </c>
      <c r="BK1009" s="5">
        <v>0</v>
      </c>
      <c r="BL1009" s="5">
        <v>100</v>
      </c>
      <c r="BM1009" s="5">
        <v>100</v>
      </c>
      <c r="BN1009" s="5">
        <v>1</v>
      </c>
      <c r="BO1009" s="5" t="s">
        <v>96</v>
      </c>
      <c r="BP1009" s="5" t="s">
        <v>96</v>
      </c>
      <c r="BQ1009" s="5">
        <v>6</v>
      </c>
      <c r="BR1009" s="6" t="s">
        <v>97</v>
      </c>
      <c r="BS1009" s="6" t="s">
        <v>97</v>
      </c>
      <c r="BT1009" s="6" t="s">
        <v>97</v>
      </c>
      <c r="BU1009" s="6" t="s">
        <v>97</v>
      </c>
      <c r="BV1009" s="6" t="s">
        <v>97</v>
      </c>
      <c r="BW1009" s="5">
        <v>1</v>
      </c>
      <c r="BX1009" s="5">
        <v>1</v>
      </c>
      <c r="BY1009" s="5">
        <v>16</v>
      </c>
      <c r="BZ1009" s="5">
        <v>19</v>
      </c>
      <c r="CA1009" s="5">
        <v>30</v>
      </c>
      <c r="CB1009" s="6" t="s">
        <v>97</v>
      </c>
      <c r="CC1009" s="6" t="s">
        <v>97</v>
      </c>
      <c r="CD1009" s="6" t="s">
        <v>96</v>
      </c>
      <c r="CE1009" s="6" t="s">
        <v>98</v>
      </c>
      <c r="CF1009" s="6" t="s">
        <v>96</v>
      </c>
      <c r="CG1009" s="6" t="s">
        <v>97</v>
      </c>
      <c r="CH1009" s="6" t="s">
        <v>97</v>
      </c>
      <c r="CI1009" s="7" t="s">
        <v>605</v>
      </c>
      <c r="CJ1009" s="5">
        <v>20</v>
      </c>
      <c r="CK1009" s="5">
        <v>20</v>
      </c>
      <c r="CL1009" s="5">
        <v>20</v>
      </c>
      <c r="CM1009" s="5">
        <v>0</v>
      </c>
      <c r="CN1009" s="5">
        <v>20</v>
      </c>
      <c r="CO1009" s="5">
        <v>1</v>
      </c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  <c r="EE1009"/>
      <c r="EF1009"/>
      <c r="EG1009"/>
      <c r="EH1009"/>
      <c r="EI1009"/>
      <c r="EJ1009"/>
      <c r="EK1009"/>
      <c r="EL1009"/>
      <c r="EM1009"/>
      <c r="EN1009"/>
      <c r="EO1009"/>
      <c r="EP1009"/>
      <c r="EQ1009"/>
      <c r="ER1009"/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  <c r="GO1009"/>
      <c r="GP1009"/>
      <c r="GQ1009"/>
      <c r="GR1009"/>
      <c r="GS1009"/>
      <c r="GT1009"/>
      <c r="GU1009"/>
      <c r="GV1009"/>
      <c r="GW1009"/>
      <c r="GX1009"/>
      <c r="GY1009"/>
      <c r="GZ1009"/>
      <c r="HA1009"/>
      <c r="HB1009"/>
      <c r="HC1009"/>
      <c r="HD1009"/>
      <c r="HE1009"/>
      <c r="HF1009"/>
      <c r="HG1009"/>
      <c r="HH1009"/>
      <c r="HI1009"/>
      <c r="HJ1009"/>
      <c r="HK1009"/>
      <c r="HL1009"/>
      <c r="HM1009"/>
      <c r="HN1009"/>
      <c r="HO1009"/>
      <c r="HP1009"/>
      <c r="HQ1009"/>
      <c r="HR1009"/>
      <c r="HS1009"/>
      <c r="HT1009"/>
      <c r="HU1009"/>
      <c r="HV1009"/>
      <c r="HW1009"/>
      <c r="HX1009"/>
      <c r="HY1009"/>
      <c r="HZ1009"/>
      <c r="IA1009"/>
      <c r="IB1009"/>
      <c r="IC1009"/>
      <c r="ID1009"/>
      <c r="IE1009"/>
      <c r="IF1009"/>
      <c r="IG1009"/>
      <c r="IH1009"/>
      <c r="II1009"/>
      <c r="IJ1009"/>
      <c r="IK1009"/>
      <c r="IL1009"/>
      <c r="IM1009"/>
      <c r="IN1009"/>
      <c r="IO1009"/>
      <c r="IP1009"/>
      <c r="IQ1009"/>
      <c r="IR1009"/>
      <c r="IS1009"/>
      <c r="IT1009"/>
      <c r="IU1009"/>
      <c r="IV1009"/>
      <c r="IW1009"/>
      <c r="IX1009"/>
      <c r="IY1009"/>
      <c r="IZ1009"/>
      <c r="JA1009"/>
      <c r="JB1009"/>
      <c r="JC1009"/>
      <c r="JD1009"/>
      <c r="JE1009"/>
      <c r="JF1009"/>
      <c r="JG1009"/>
      <c r="JH1009"/>
      <c r="JI1009"/>
      <c r="JJ1009"/>
      <c r="JK1009"/>
      <c r="JL1009"/>
      <c r="JM1009"/>
      <c r="JN1009"/>
      <c r="JO1009"/>
      <c r="JP1009"/>
      <c r="JQ1009"/>
      <c r="JR1009"/>
      <c r="JS1009"/>
      <c r="JT1009"/>
      <c r="JU1009"/>
      <c r="JV1009"/>
      <c r="JW1009"/>
      <c r="JX1009"/>
      <c r="JY1009"/>
      <c r="JZ1009"/>
      <c r="KA1009"/>
      <c r="KB1009"/>
      <c r="KC1009"/>
      <c r="KD1009"/>
      <c r="KE1009"/>
      <c r="KF1009"/>
      <c r="KG1009"/>
      <c r="KH1009"/>
      <c r="KI1009"/>
      <c r="KJ1009"/>
      <c r="KK1009"/>
      <c r="KL1009"/>
      <c r="KM1009"/>
      <c r="KN1009"/>
      <c r="KO1009"/>
      <c r="KP1009"/>
      <c r="KQ1009"/>
      <c r="KR1009"/>
      <c r="KS1009"/>
      <c r="KT1009"/>
      <c r="KU1009"/>
      <c r="KV1009"/>
      <c r="KW1009"/>
      <c r="KX1009"/>
      <c r="KY1009"/>
      <c r="KZ1009"/>
      <c r="LA1009"/>
      <c r="LB1009"/>
      <c r="LC1009"/>
      <c r="LD1009"/>
      <c r="LE1009"/>
      <c r="LF1009"/>
      <c r="LG1009"/>
      <c r="LH1009"/>
      <c r="LI1009"/>
      <c r="LJ1009"/>
      <c r="LK1009"/>
      <c r="LL1009"/>
      <c r="LM1009"/>
      <c r="LN1009"/>
      <c r="LO1009"/>
      <c r="LP1009"/>
      <c r="LQ1009"/>
      <c r="LR1009"/>
      <c r="LS1009"/>
      <c r="LT1009"/>
      <c r="LU1009"/>
      <c r="LV1009"/>
      <c r="LW1009"/>
      <c r="LX1009"/>
      <c r="LY1009"/>
      <c r="LZ1009"/>
      <c r="MA1009"/>
      <c r="MB1009"/>
      <c r="MC1009"/>
      <c r="MD1009"/>
      <c r="ME1009"/>
      <c r="MF1009"/>
      <c r="MG1009"/>
      <c r="MH1009"/>
      <c r="MI1009"/>
      <c r="MJ1009"/>
      <c r="MK1009"/>
      <c r="ML1009"/>
      <c r="MM1009"/>
      <c r="MN1009"/>
      <c r="MO1009"/>
      <c r="MP1009"/>
      <c r="MQ1009"/>
      <c r="MR1009"/>
      <c r="MS1009"/>
      <c r="MT1009"/>
      <c r="MU1009"/>
      <c r="MV1009"/>
      <c r="MW1009"/>
      <c r="MX1009"/>
      <c r="MY1009"/>
      <c r="MZ1009"/>
      <c r="NA1009"/>
      <c r="NB1009"/>
      <c r="NC1009"/>
      <c r="ND1009"/>
      <c r="NE1009"/>
      <c r="NF1009"/>
      <c r="NG1009"/>
      <c r="NH1009"/>
      <c r="NI1009"/>
      <c r="NJ1009"/>
      <c r="NK1009"/>
      <c r="NL1009"/>
      <c r="NM1009"/>
      <c r="NN1009"/>
      <c r="NO1009"/>
      <c r="NP1009"/>
      <c r="NQ1009"/>
      <c r="NR1009"/>
      <c r="NS1009"/>
      <c r="NT1009"/>
      <c r="NU1009"/>
      <c r="NV1009"/>
      <c r="NW1009"/>
      <c r="NX1009"/>
      <c r="NY1009"/>
      <c r="NZ1009"/>
      <c r="OA1009"/>
      <c r="OB1009"/>
      <c r="OC1009"/>
      <c r="OD1009"/>
      <c r="OE1009"/>
      <c r="OF1009"/>
      <c r="OG1009"/>
      <c r="OH1009"/>
      <c r="OI1009"/>
      <c r="OJ1009"/>
      <c r="OK1009"/>
      <c r="OL1009"/>
      <c r="OM1009"/>
    </row>
    <row r="1010" spans="1:404" s="37" customFormat="1" x14ac:dyDescent="0.3">
      <c r="A1010" s="2" t="s">
        <v>1379</v>
      </c>
      <c r="B1010" s="2" t="s">
        <v>1394</v>
      </c>
      <c r="C1010" s="2" t="s">
        <v>1394</v>
      </c>
      <c r="D1010" s="2" t="s">
        <v>1395</v>
      </c>
      <c r="E1010" s="6" t="s">
        <v>102</v>
      </c>
      <c r="F1010" s="5">
        <v>160</v>
      </c>
      <c r="G1010" s="5">
        <v>72</v>
      </c>
      <c r="H1010" s="5">
        <v>2</v>
      </c>
      <c r="I1010" s="5">
        <v>72</v>
      </c>
      <c r="J1010" s="5">
        <v>0</v>
      </c>
      <c r="K1010" s="5">
        <v>0</v>
      </c>
      <c r="L1010" s="5">
        <v>0</v>
      </c>
      <c r="M1010" s="5">
        <v>0</v>
      </c>
      <c r="N1010" s="5">
        <v>0</v>
      </c>
      <c r="O1010" s="5">
        <v>0</v>
      </c>
      <c r="P1010" s="5">
        <v>0</v>
      </c>
      <c r="Q1010" s="5">
        <v>160</v>
      </c>
      <c r="R1010" s="5">
        <v>0</v>
      </c>
      <c r="S1010" s="5">
        <v>0</v>
      </c>
      <c r="T1010" s="5">
        <v>0</v>
      </c>
      <c r="U1010" s="5">
        <v>0</v>
      </c>
      <c r="V1010" s="5">
        <v>0</v>
      </c>
      <c r="W1010" s="5">
        <v>0</v>
      </c>
      <c r="X1010" s="5">
        <v>0</v>
      </c>
      <c r="Y1010" s="5">
        <v>0</v>
      </c>
      <c r="Z1010" s="6">
        <v>0</v>
      </c>
      <c r="AA1010" s="6" t="s">
        <v>96</v>
      </c>
      <c r="AB1010" s="6" t="s">
        <v>96</v>
      </c>
      <c r="AC1010" s="7"/>
      <c r="AD1010" s="7"/>
      <c r="AE1010" s="7"/>
      <c r="AF1010" s="7"/>
      <c r="AG1010" s="7"/>
      <c r="AH1010" s="7"/>
      <c r="AI1010" s="6" t="s">
        <v>96</v>
      </c>
      <c r="AJ1010" s="5"/>
      <c r="AK1010" s="8">
        <v>0</v>
      </c>
      <c r="AL1010" s="8">
        <v>1</v>
      </c>
      <c r="AM1010" s="8">
        <v>0</v>
      </c>
      <c r="AN1010" s="8">
        <v>0</v>
      </c>
      <c r="AO1010" s="8">
        <v>0</v>
      </c>
      <c r="AP1010" s="8">
        <v>0</v>
      </c>
      <c r="AQ1010" s="8">
        <v>0</v>
      </c>
      <c r="AR1010" s="8">
        <v>0</v>
      </c>
      <c r="AS1010" s="8">
        <v>0</v>
      </c>
      <c r="AT1010" s="8">
        <v>0</v>
      </c>
      <c r="AU1010" s="5">
        <v>100</v>
      </c>
      <c r="AV1010" s="5">
        <v>100</v>
      </c>
      <c r="AW1010" s="5">
        <v>0</v>
      </c>
      <c r="AX1010" s="5">
        <v>0</v>
      </c>
      <c r="AY1010" s="5">
        <v>0</v>
      </c>
      <c r="AZ1010" s="5">
        <v>100</v>
      </c>
      <c r="BA1010" s="5">
        <v>100</v>
      </c>
      <c r="BB1010" s="5">
        <v>0</v>
      </c>
      <c r="BC1010" s="5">
        <v>0</v>
      </c>
      <c r="BD1010" s="5">
        <v>0</v>
      </c>
      <c r="BE1010" s="5">
        <v>100</v>
      </c>
      <c r="BF1010" s="5">
        <v>100</v>
      </c>
      <c r="BG1010" s="5">
        <v>100</v>
      </c>
      <c r="BH1010" s="5">
        <v>100</v>
      </c>
      <c r="BI1010" s="5">
        <v>100</v>
      </c>
      <c r="BJ1010" s="5">
        <v>100</v>
      </c>
      <c r="BK1010" s="5">
        <v>0</v>
      </c>
      <c r="BL1010" s="5">
        <v>0</v>
      </c>
      <c r="BM1010" s="5">
        <v>100</v>
      </c>
      <c r="BN1010" s="5">
        <v>8</v>
      </c>
      <c r="BO1010" s="5" t="s">
        <v>96</v>
      </c>
      <c r="BP1010" s="5" t="s">
        <v>96</v>
      </c>
      <c r="BQ1010" s="5">
        <v>8</v>
      </c>
      <c r="BR1010" s="6" t="s">
        <v>97</v>
      </c>
      <c r="BS1010" s="6" t="s">
        <v>97</v>
      </c>
      <c r="BT1010" s="6" t="s">
        <v>97</v>
      </c>
      <c r="BU1010" s="6" t="s">
        <v>97</v>
      </c>
      <c r="BV1010" s="6" t="s">
        <v>97</v>
      </c>
      <c r="BW1010" s="5">
        <v>0</v>
      </c>
      <c r="BX1010" s="5">
        <v>0</v>
      </c>
      <c r="BY1010" s="5">
        <v>0</v>
      </c>
      <c r="BZ1010" s="5">
        <v>0</v>
      </c>
      <c r="CA1010" s="5">
        <v>1</v>
      </c>
      <c r="CB1010" s="6" t="s">
        <v>98</v>
      </c>
      <c r="CC1010" s="6" t="s">
        <v>98</v>
      </c>
      <c r="CD1010" s="6" t="s">
        <v>98</v>
      </c>
      <c r="CE1010" s="6" t="s">
        <v>98</v>
      </c>
      <c r="CF1010" s="6" t="s">
        <v>96</v>
      </c>
      <c r="CG1010" s="7" t="s">
        <v>98</v>
      </c>
      <c r="CH1010" s="6" t="s">
        <v>96</v>
      </c>
      <c r="CI1010" s="6" t="s">
        <v>96</v>
      </c>
      <c r="CJ1010" s="5">
        <v>0</v>
      </c>
      <c r="CK1010" s="5">
        <v>0</v>
      </c>
      <c r="CL1010" s="5">
        <v>0</v>
      </c>
      <c r="CM1010" s="5">
        <v>0</v>
      </c>
      <c r="CN1010" s="5">
        <v>0</v>
      </c>
      <c r="CO1010" s="5">
        <v>0</v>
      </c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  <c r="GO1010"/>
      <c r="GP1010"/>
      <c r="GQ1010"/>
      <c r="GR1010"/>
      <c r="GS1010"/>
      <c r="GT1010"/>
      <c r="GU1010"/>
      <c r="GV1010"/>
      <c r="GW1010"/>
      <c r="GX1010"/>
      <c r="GY1010"/>
      <c r="GZ1010"/>
      <c r="HA1010"/>
      <c r="HB1010"/>
      <c r="HC1010"/>
      <c r="HD1010"/>
      <c r="HE1010"/>
      <c r="HF1010"/>
      <c r="HG1010"/>
      <c r="HH1010"/>
      <c r="HI1010"/>
      <c r="HJ1010"/>
      <c r="HK1010"/>
      <c r="HL1010"/>
      <c r="HM1010"/>
      <c r="HN1010"/>
      <c r="HO1010"/>
      <c r="HP1010"/>
      <c r="HQ1010"/>
      <c r="HR1010"/>
      <c r="HS1010"/>
      <c r="HT1010"/>
      <c r="HU1010"/>
      <c r="HV1010"/>
      <c r="HW1010"/>
      <c r="HX1010"/>
      <c r="HY1010"/>
      <c r="HZ1010"/>
      <c r="IA1010"/>
      <c r="IB1010"/>
      <c r="IC1010"/>
      <c r="ID1010"/>
      <c r="IE1010"/>
      <c r="IF1010"/>
      <c r="IG1010"/>
      <c r="IH1010"/>
      <c r="II1010"/>
      <c r="IJ1010"/>
      <c r="IK1010"/>
      <c r="IL1010"/>
      <c r="IM1010"/>
      <c r="IN1010"/>
      <c r="IO1010"/>
      <c r="IP1010"/>
      <c r="IQ1010"/>
      <c r="IR1010"/>
      <c r="IS1010"/>
      <c r="IT1010"/>
      <c r="IU1010"/>
      <c r="IV1010"/>
      <c r="IW1010"/>
      <c r="IX1010"/>
      <c r="IY1010"/>
      <c r="IZ1010"/>
      <c r="JA1010"/>
      <c r="JB1010"/>
      <c r="JC1010"/>
      <c r="JD1010"/>
      <c r="JE1010"/>
      <c r="JF1010"/>
      <c r="JG1010"/>
      <c r="JH1010"/>
      <c r="JI1010"/>
      <c r="JJ1010"/>
      <c r="JK1010"/>
      <c r="JL1010"/>
      <c r="JM1010"/>
      <c r="JN1010"/>
      <c r="JO1010"/>
      <c r="JP1010"/>
      <c r="JQ1010"/>
      <c r="JR1010"/>
      <c r="JS1010"/>
      <c r="JT1010"/>
      <c r="JU1010"/>
      <c r="JV1010"/>
      <c r="JW1010"/>
      <c r="JX1010"/>
      <c r="JY1010"/>
      <c r="JZ1010"/>
      <c r="KA1010"/>
      <c r="KB1010"/>
      <c r="KC1010"/>
      <c r="KD1010"/>
      <c r="KE1010"/>
      <c r="KF1010"/>
      <c r="KG1010"/>
      <c r="KH1010"/>
      <c r="KI1010"/>
      <c r="KJ1010"/>
      <c r="KK1010"/>
      <c r="KL1010"/>
      <c r="KM1010"/>
      <c r="KN1010"/>
      <c r="KO1010"/>
      <c r="KP1010"/>
      <c r="KQ1010"/>
      <c r="KR1010"/>
      <c r="KS1010"/>
      <c r="KT1010"/>
      <c r="KU1010"/>
      <c r="KV1010"/>
      <c r="KW1010"/>
      <c r="KX1010"/>
      <c r="KY1010"/>
      <c r="KZ1010"/>
      <c r="LA1010"/>
      <c r="LB1010"/>
      <c r="LC1010"/>
      <c r="LD1010"/>
      <c r="LE1010"/>
      <c r="LF1010"/>
      <c r="LG1010"/>
      <c r="LH1010"/>
      <c r="LI1010"/>
      <c r="LJ1010"/>
      <c r="LK1010"/>
      <c r="LL1010"/>
      <c r="LM1010"/>
      <c r="LN1010"/>
      <c r="LO1010"/>
      <c r="LP1010"/>
      <c r="LQ1010"/>
      <c r="LR1010"/>
      <c r="LS1010"/>
      <c r="LT1010"/>
      <c r="LU1010"/>
      <c r="LV1010"/>
      <c r="LW1010"/>
      <c r="LX1010"/>
      <c r="LY1010"/>
      <c r="LZ1010"/>
      <c r="MA1010"/>
      <c r="MB1010"/>
      <c r="MC1010"/>
      <c r="MD1010"/>
      <c r="ME1010"/>
      <c r="MF1010"/>
      <c r="MG1010"/>
      <c r="MH1010"/>
      <c r="MI1010"/>
      <c r="MJ1010"/>
      <c r="MK1010"/>
      <c r="ML1010"/>
      <c r="MM1010"/>
      <c r="MN1010"/>
      <c r="MO1010"/>
      <c r="MP1010"/>
      <c r="MQ1010"/>
      <c r="MR1010"/>
      <c r="MS1010"/>
      <c r="MT1010"/>
      <c r="MU1010"/>
      <c r="MV1010"/>
      <c r="MW1010"/>
      <c r="MX1010"/>
      <c r="MY1010"/>
      <c r="MZ1010"/>
      <c r="NA1010"/>
      <c r="NB1010"/>
      <c r="NC1010"/>
      <c r="ND1010"/>
      <c r="NE1010"/>
      <c r="NF1010"/>
      <c r="NG1010"/>
      <c r="NH1010"/>
      <c r="NI1010"/>
      <c r="NJ1010"/>
      <c r="NK1010"/>
      <c r="NL1010"/>
      <c r="NM1010"/>
      <c r="NN1010"/>
      <c r="NO1010"/>
      <c r="NP1010"/>
      <c r="NQ1010"/>
      <c r="NR1010"/>
      <c r="NS1010"/>
      <c r="NT1010"/>
      <c r="NU1010"/>
      <c r="NV1010"/>
      <c r="NW1010"/>
      <c r="NX1010"/>
      <c r="NY1010"/>
      <c r="NZ1010"/>
      <c r="OA1010"/>
      <c r="OB1010"/>
      <c r="OC1010"/>
      <c r="OD1010"/>
      <c r="OE1010"/>
      <c r="OF1010"/>
      <c r="OG1010"/>
      <c r="OH1010"/>
      <c r="OI1010"/>
      <c r="OJ1010"/>
      <c r="OK1010"/>
      <c r="OL1010"/>
      <c r="OM1010"/>
      <c r="ON1010"/>
    </row>
    <row r="1011" spans="1:404" s="37" customFormat="1" x14ac:dyDescent="0.3">
      <c r="A1011" s="2" t="s">
        <v>1379</v>
      </c>
      <c r="B1011" s="2" t="s">
        <v>1396</v>
      </c>
      <c r="C1011" s="2" t="s">
        <v>1397</v>
      </c>
      <c r="D1011" s="2" t="s">
        <v>1398</v>
      </c>
      <c r="E1011" s="6" t="s">
        <v>95</v>
      </c>
      <c r="F1011" s="5">
        <v>108</v>
      </c>
      <c r="G1011" s="5">
        <v>23</v>
      </c>
      <c r="H1011" s="5">
        <v>0</v>
      </c>
      <c r="I1011" s="5">
        <v>0</v>
      </c>
      <c r="J1011" s="5">
        <v>22</v>
      </c>
      <c r="K1011" s="5">
        <v>0</v>
      </c>
      <c r="L1011" s="5">
        <v>0</v>
      </c>
      <c r="M1011" s="5">
        <v>1</v>
      </c>
      <c r="N1011" s="5">
        <v>0</v>
      </c>
      <c r="O1011" s="5">
        <v>0</v>
      </c>
      <c r="P1011" s="5">
        <v>0</v>
      </c>
      <c r="Q1011" s="5">
        <v>0</v>
      </c>
      <c r="R1011" s="5">
        <v>105</v>
      </c>
      <c r="S1011" s="5">
        <v>0</v>
      </c>
      <c r="T1011" s="5">
        <v>0</v>
      </c>
      <c r="U1011" s="5">
        <v>3</v>
      </c>
      <c r="V1011" s="5">
        <v>0</v>
      </c>
      <c r="W1011" s="5">
        <v>0</v>
      </c>
      <c r="X1011" s="5">
        <v>0</v>
      </c>
      <c r="Y1011" s="5">
        <v>0</v>
      </c>
      <c r="Z1011" s="5">
        <v>0</v>
      </c>
      <c r="AA1011" s="6" t="s">
        <v>96</v>
      </c>
      <c r="AB1011" s="6" t="s">
        <v>97</v>
      </c>
      <c r="AC1011" s="7"/>
      <c r="AD1011" s="7"/>
      <c r="AE1011" s="7"/>
      <c r="AF1011" s="7"/>
      <c r="AG1011" s="7"/>
      <c r="AH1011" s="7"/>
      <c r="AI1011" s="6" t="s">
        <v>96</v>
      </c>
      <c r="AJ1011" s="5"/>
      <c r="AK1011" s="8">
        <v>0.7</v>
      </c>
      <c r="AL1011" s="8">
        <v>0</v>
      </c>
      <c r="AM1011" s="8">
        <v>0.3</v>
      </c>
      <c r="AN1011" s="8">
        <v>0</v>
      </c>
      <c r="AO1011" s="8">
        <v>0</v>
      </c>
      <c r="AP1011" s="8">
        <v>0</v>
      </c>
      <c r="AQ1011" s="8">
        <v>0</v>
      </c>
      <c r="AR1011" s="8">
        <v>0</v>
      </c>
      <c r="AS1011" s="8">
        <v>0</v>
      </c>
      <c r="AT1011" s="8">
        <v>0</v>
      </c>
      <c r="AU1011" s="5">
        <v>100</v>
      </c>
      <c r="AV1011" s="5">
        <v>100</v>
      </c>
      <c r="AW1011" s="5">
        <v>0</v>
      </c>
      <c r="AX1011" s="5">
        <v>0</v>
      </c>
      <c r="AY1011" s="5">
        <v>0</v>
      </c>
      <c r="AZ1011" s="5">
        <v>0</v>
      </c>
      <c r="BA1011" s="5">
        <v>0</v>
      </c>
      <c r="BB1011" s="5">
        <v>0</v>
      </c>
      <c r="BC1011" s="5">
        <v>0</v>
      </c>
      <c r="BD1011" s="5">
        <v>100</v>
      </c>
      <c r="BE1011" s="5">
        <v>100</v>
      </c>
      <c r="BF1011" s="5">
        <v>0</v>
      </c>
      <c r="BG1011" s="5">
        <v>100</v>
      </c>
      <c r="BH1011" s="5">
        <v>100</v>
      </c>
      <c r="BI1011" s="5">
        <v>0</v>
      </c>
      <c r="BJ1011" s="5">
        <v>0</v>
      </c>
      <c r="BK1011" s="5">
        <v>0</v>
      </c>
      <c r="BL1011" s="5">
        <v>100</v>
      </c>
      <c r="BM1011" s="5">
        <v>100</v>
      </c>
      <c r="BN1011" s="5">
        <v>2</v>
      </c>
      <c r="BO1011" s="5" t="s">
        <v>97</v>
      </c>
      <c r="BP1011" s="5" t="s">
        <v>97</v>
      </c>
      <c r="BQ1011" s="5" t="s">
        <v>98</v>
      </c>
      <c r="BR1011" s="6" t="s">
        <v>96</v>
      </c>
      <c r="BS1011" s="6" t="s">
        <v>97</v>
      </c>
      <c r="BT1011" s="6" t="s">
        <v>97</v>
      </c>
      <c r="BU1011" s="6" t="s">
        <v>97</v>
      </c>
      <c r="BV1011" s="6" t="s">
        <v>97</v>
      </c>
      <c r="BW1011" s="5">
        <v>2</v>
      </c>
      <c r="BX1011" s="5">
        <v>2</v>
      </c>
      <c r="BY1011" s="5">
        <v>2</v>
      </c>
      <c r="BZ1011" s="5">
        <v>7</v>
      </c>
      <c r="CA1011" s="5">
        <v>7</v>
      </c>
      <c r="CB1011" s="6" t="s">
        <v>96</v>
      </c>
      <c r="CC1011" s="6" t="s">
        <v>96</v>
      </c>
      <c r="CD1011" s="6" t="s">
        <v>98</v>
      </c>
      <c r="CE1011" s="6" t="s">
        <v>96</v>
      </c>
      <c r="CF1011" s="6" t="s">
        <v>96</v>
      </c>
      <c r="CG1011" s="6" t="s">
        <v>98</v>
      </c>
      <c r="CH1011" s="6" t="s">
        <v>96</v>
      </c>
      <c r="CI1011" s="6" t="s">
        <v>96</v>
      </c>
      <c r="CJ1011" s="5">
        <v>2</v>
      </c>
      <c r="CK1011" s="5">
        <v>2</v>
      </c>
      <c r="CL1011" s="5">
        <v>2</v>
      </c>
      <c r="CM1011" s="5">
        <v>2</v>
      </c>
      <c r="CN1011" s="5">
        <v>3</v>
      </c>
      <c r="CO1011" s="5">
        <v>2</v>
      </c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  <c r="GO1011"/>
      <c r="GP1011"/>
      <c r="GQ1011"/>
      <c r="GR1011"/>
      <c r="GS1011"/>
      <c r="GT1011"/>
      <c r="GU1011"/>
      <c r="GV1011"/>
      <c r="GW1011"/>
      <c r="GX1011"/>
      <c r="GY1011"/>
      <c r="GZ1011"/>
      <c r="HA1011"/>
      <c r="HB1011"/>
      <c r="HC1011"/>
      <c r="HD1011"/>
      <c r="HE1011"/>
      <c r="HF1011"/>
      <c r="HG1011"/>
      <c r="HH1011"/>
      <c r="HI1011"/>
      <c r="HJ1011"/>
      <c r="HK1011"/>
      <c r="HL1011"/>
      <c r="HM1011"/>
      <c r="HN1011"/>
      <c r="HO1011"/>
      <c r="HP1011"/>
      <c r="HQ1011"/>
      <c r="HR1011"/>
      <c r="HS1011"/>
      <c r="HT1011"/>
      <c r="HU1011"/>
      <c r="HV1011"/>
      <c r="HW1011"/>
      <c r="HX1011"/>
      <c r="HY1011"/>
      <c r="HZ1011"/>
      <c r="IA1011"/>
      <c r="IB1011"/>
      <c r="IC1011"/>
      <c r="ID1011"/>
      <c r="IE1011"/>
      <c r="IF1011"/>
      <c r="IG1011"/>
      <c r="IH1011"/>
      <c r="II1011"/>
      <c r="IJ1011"/>
      <c r="IK1011"/>
      <c r="IL1011"/>
      <c r="IM1011"/>
      <c r="IN1011"/>
      <c r="IO1011"/>
      <c r="IP1011"/>
      <c r="IQ1011"/>
      <c r="IR1011"/>
      <c r="IS1011"/>
      <c r="IT1011"/>
      <c r="IU1011"/>
      <c r="IV1011"/>
      <c r="IW1011"/>
      <c r="IX1011"/>
      <c r="IY1011"/>
      <c r="IZ1011"/>
      <c r="JA1011"/>
      <c r="JB1011"/>
      <c r="JC1011"/>
      <c r="JD1011"/>
      <c r="JE1011"/>
      <c r="JF1011"/>
      <c r="JG1011"/>
      <c r="JH1011"/>
      <c r="JI1011"/>
      <c r="JJ1011"/>
      <c r="JK1011"/>
      <c r="JL1011"/>
      <c r="JM1011"/>
      <c r="JN1011"/>
      <c r="JO1011"/>
      <c r="JP1011"/>
      <c r="JQ1011"/>
      <c r="JR1011"/>
      <c r="JS1011"/>
      <c r="JT1011"/>
      <c r="JU1011"/>
      <c r="JV1011"/>
      <c r="JW1011"/>
      <c r="JX1011"/>
      <c r="JY1011"/>
      <c r="JZ1011"/>
      <c r="KA1011"/>
      <c r="KB1011"/>
      <c r="KC1011"/>
      <c r="KD1011"/>
      <c r="KE1011"/>
      <c r="KF1011"/>
      <c r="KG1011"/>
      <c r="KH1011"/>
      <c r="KI1011"/>
      <c r="KJ1011"/>
      <c r="KK1011"/>
      <c r="KL1011"/>
      <c r="KM1011"/>
      <c r="KN1011"/>
      <c r="KO1011"/>
      <c r="KP1011"/>
      <c r="KQ1011"/>
      <c r="KR1011"/>
      <c r="KS1011"/>
      <c r="KT1011"/>
      <c r="KU1011"/>
      <c r="KV1011"/>
      <c r="KW1011"/>
      <c r="KX1011"/>
      <c r="KY1011"/>
      <c r="KZ1011"/>
      <c r="LA1011"/>
      <c r="LB1011"/>
      <c r="LC1011"/>
      <c r="LD1011"/>
      <c r="LE1011"/>
      <c r="LF1011"/>
      <c r="LG1011"/>
      <c r="LH1011"/>
      <c r="LI1011"/>
      <c r="LJ1011"/>
      <c r="LK1011"/>
      <c r="LL1011"/>
      <c r="LM1011"/>
      <c r="LN1011"/>
      <c r="LO1011"/>
      <c r="LP1011"/>
      <c r="LQ1011"/>
      <c r="LR1011"/>
      <c r="LS1011"/>
      <c r="LT1011"/>
      <c r="LU1011"/>
      <c r="LV1011"/>
      <c r="LW1011"/>
      <c r="LX1011"/>
      <c r="LY1011"/>
      <c r="LZ1011"/>
      <c r="MA1011"/>
      <c r="MB1011"/>
      <c r="MC1011"/>
      <c r="MD1011"/>
      <c r="ME1011"/>
      <c r="MF1011"/>
      <c r="MG1011"/>
      <c r="MH1011"/>
      <c r="MI1011"/>
      <c r="MJ1011"/>
      <c r="MK1011"/>
      <c r="ML1011"/>
      <c r="MM1011"/>
      <c r="MN1011"/>
      <c r="MO1011"/>
      <c r="MP1011"/>
      <c r="MQ1011"/>
      <c r="MR1011"/>
      <c r="MS1011"/>
      <c r="MT1011"/>
      <c r="MU1011"/>
      <c r="MV1011"/>
      <c r="MW1011"/>
      <c r="MX1011"/>
      <c r="MY1011"/>
      <c r="MZ1011"/>
      <c r="NA1011"/>
      <c r="NB1011"/>
      <c r="NC1011"/>
      <c r="ND1011"/>
      <c r="NE1011"/>
      <c r="NF1011"/>
      <c r="NG1011"/>
      <c r="NH1011"/>
      <c r="NI1011"/>
      <c r="NJ1011"/>
      <c r="NK1011"/>
      <c r="NL1011"/>
      <c r="NM1011"/>
      <c r="NN1011"/>
      <c r="NO1011"/>
      <c r="NP1011"/>
      <c r="NQ1011"/>
      <c r="NR1011"/>
      <c r="NS1011"/>
      <c r="NT1011"/>
      <c r="NU1011"/>
      <c r="NV1011"/>
      <c r="NW1011"/>
      <c r="NX1011"/>
      <c r="NY1011"/>
      <c r="NZ1011"/>
      <c r="OA1011"/>
      <c r="OB1011"/>
      <c r="OC1011"/>
      <c r="OD1011"/>
      <c r="OE1011"/>
      <c r="OF1011"/>
      <c r="OG1011"/>
      <c r="OH1011"/>
      <c r="OI1011"/>
      <c r="OJ1011"/>
      <c r="OK1011"/>
      <c r="OL1011"/>
      <c r="OM1011"/>
    </row>
    <row r="1012" spans="1:404" s="37" customFormat="1" x14ac:dyDescent="0.3">
      <c r="A1012" s="2" t="s">
        <v>1379</v>
      </c>
      <c r="B1012" s="2" t="s">
        <v>1396</v>
      </c>
      <c r="C1012" s="2" t="s">
        <v>1397</v>
      </c>
      <c r="D1012" s="2" t="s">
        <v>1399</v>
      </c>
      <c r="E1012" s="6" t="s">
        <v>102</v>
      </c>
      <c r="F1012" s="5">
        <v>57</v>
      </c>
      <c r="G1012" s="5">
        <v>10</v>
      </c>
      <c r="H1012" s="5">
        <v>0</v>
      </c>
      <c r="I1012" s="5">
        <v>0</v>
      </c>
      <c r="J1012" s="5">
        <v>10</v>
      </c>
      <c r="K1012" s="5">
        <v>0</v>
      </c>
      <c r="L1012" s="5">
        <v>0</v>
      </c>
      <c r="M1012" s="5">
        <v>0</v>
      </c>
      <c r="N1012" s="5">
        <v>0</v>
      </c>
      <c r="O1012" s="5">
        <v>0</v>
      </c>
      <c r="P1012" s="5">
        <v>0</v>
      </c>
      <c r="Q1012" s="5">
        <v>0</v>
      </c>
      <c r="R1012" s="5">
        <v>57</v>
      </c>
      <c r="S1012" s="5">
        <v>0</v>
      </c>
      <c r="T1012" s="5">
        <v>0</v>
      </c>
      <c r="U1012" s="5">
        <v>0</v>
      </c>
      <c r="V1012" s="5">
        <v>0</v>
      </c>
      <c r="W1012" s="5">
        <v>0</v>
      </c>
      <c r="X1012" s="5">
        <v>0</v>
      </c>
      <c r="Y1012" s="5">
        <v>0</v>
      </c>
      <c r="Z1012" s="5">
        <v>0</v>
      </c>
      <c r="AA1012" s="6" t="s">
        <v>96</v>
      </c>
      <c r="AB1012" s="6" t="s">
        <v>96</v>
      </c>
      <c r="AC1012" s="7"/>
      <c r="AD1012" s="7"/>
      <c r="AE1012" s="7"/>
      <c r="AF1012" s="7"/>
      <c r="AG1012" s="7"/>
      <c r="AH1012" s="7"/>
      <c r="AI1012" s="6" t="s">
        <v>96</v>
      </c>
      <c r="AJ1012" s="5"/>
      <c r="AK1012" s="8">
        <v>1</v>
      </c>
      <c r="AL1012" s="8">
        <v>0</v>
      </c>
      <c r="AM1012" s="8">
        <v>0</v>
      </c>
      <c r="AN1012" s="8">
        <v>0</v>
      </c>
      <c r="AO1012" s="8">
        <v>0</v>
      </c>
      <c r="AP1012" s="8">
        <v>0</v>
      </c>
      <c r="AQ1012" s="8">
        <v>0</v>
      </c>
      <c r="AR1012" s="8">
        <v>0</v>
      </c>
      <c r="AS1012" s="8">
        <v>0</v>
      </c>
      <c r="AT1012" s="8">
        <v>0</v>
      </c>
      <c r="AU1012" s="5">
        <v>100</v>
      </c>
      <c r="AV1012" s="5">
        <v>100</v>
      </c>
      <c r="AW1012" s="5">
        <v>0</v>
      </c>
      <c r="AX1012" s="5">
        <v>0</v>
      </c>
      <c r="AY1012" s="5">
        <v>0</v>
      </c>
      <c r="AZ1012" s="5">
        <v>50</v>
      </c>
      <c r="BA1012" s="5">
        <v>0</v>
      </c>
      <c r="BB1012" s="5">
        <v>0</v>
      </c>
      <c r="BC1012" s="5">
        <v>0</v>
      </c>
      <c r="BD1012" s="5">
        <v>100</v>
      </c>
      <c r="BE1012" s="5">
        <v>100</v>
      </c>
      <c r="BF1012" s="5">
        <v>0</v>
      </c>
      <c r="BG1012" s="5">
        <v>100</v>
      </c>
      <c r="BH1012" s="5">
        <v>100</v>
      </c>
      <c r="BI1012" s="5">
        <v>0</v>
      </c>
      <c r="BJ1012" s="5">
        <v>0</v>
      </c>
      <c r="BK1012" s="5">
        <v>0</v>
      </c>
      <c r="BL1012" s="5">
        <v>100</v>
      </c>
      <c r="BM1012" s="5">
        <v>100</v>
      </c>
      <c r="BN1012" s="5">
        <v>2</v>
      </c>
      <c r="BO1012" s="5" t="s">
        <v>97</v>
      </c>
      <c r="BP1012" s="5" t="s">
        <v>97</v>
      </c>
      <c r="BQ1012" s="5" t="s">
        <v>98</v>
      </c>
      <c r="BR1012" s="6" t="s">
        <v>97</v>
      </c>
      <c r="BS1012" s="6" t="s">
        <v>97</v>
      </c>
      <c r="BT1012" s="6" t="s">
        <v>97</v>
      </c>
      <c r="BU1012" s="6" t="s">
        <v>97</v>
      </c>
      <c r="BV1012" s="6" t="s">
        <v>97</v>
      </c>
      <c r="BW1012" s="5">
        <v>2</v>
      </c>
      <c r="BX1012" s="5">
        <v>2</v>
      </c>
      <c r="BY1012" s="5">
        <v>2</v>
      </c>
      <c r="BZ1012" s="5">
        <v>7</v>
      </c>
      <c r="CA1012" s="5">
        <v>7</v>
      </c>
      <c r="CB1012" s="6" t="s">
        <v>96</v>
      </c>
      <c r="CC1012" s="6" t="s">
        <v>96</v>
      </c>
      <c r="CD1012" s="6" t="s">
        <v>98</v>
      </c>
      <c r="CE1012" s="6" t="s">
        <v>96</v>
      </c>
      <c r="CF1012" s="6" t="s">
        <v>96</v>
      </c>
      <c r="CG1012" s="6" t="s">
        <v>98</v>
      </c>
      <c r="CH1012" s="6" t="s">
        <v>96</v>
      </c>
      <c r="CI1012" s="6" t="s">
        <v>96</v>
      </c>
      <c r="CJ1012" s="5">
        <v>1</v>
      </c>
      <c r="CK1012" s="5">
        <v>1</v>
      </c>
      <c r="CL1012" s="5">
        <v>1</v>
      </c>
      <c r="CM1012" s="5">
        <v>1</v>
      </c>
      <c r="CN1012" s="5">
        <v>3</v>
      </c>
      <c r="CO1012" s="5">
        <v>1</v>
      </c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  <c r="GO1012"/>
      <c r="GP1012"/>
      <c r="GQ1012"/>
      <c r="GR1012"/>
      <c r="GS1012"/>
      <c r="GT1012"/>
      <c r="GU1012"/>
      <c r="GV1012"/>
      <c r="GW1012"/>
      <c r="GX1012"/>
      <c r="GY1012"/>
      <c r="GZ1012"/>
      <c r="HA1012"/>
      <c r="HB1012"/>
      <c r="HC1012"/>
      <c r="HD1012"/>
      <c r="HE1012"/>
      <c r="HF1012"/>
      <c r="HG1012"/>
      <c r="HH1012"/>
      <c r="HI1012"/>
      <c r="HJ1012"/>
      <c r="HK1012"/>
      <c r="HL1012"/>
      <c r="HM1012"/>
      <c r="HN1012"/>
      <c r="HO1012"/>
      <c r="HP1012"/>
      <c r="HQ1012"/>
      <c r="HR1012"/>
      <c r="HS1012"/>
      <c r="HT1012"/>
      <c r="HU1012"/>
      <c r="HV1012"/>
      <c r="HW1012"/>
      <c r="HX1012"/>
      <c r="HY1012"/>
      <c r="HZ1012"/>
      <c r="IA1012"/>
      <c r="IB1012"/>
      <c r="IC1012"/>
      <c r="ID1012"/>
      <c r="IE1012"/>
      <c r="IF1012"/>
      <c r="IG1012"/>
      <c r="IH1012"/>
      <c r="II1012"/>
      <c r="IJ1012"/>
      <c r="IK1012"/>
      <c r="IL1012"/>
      <c r="IM1012"/>
      <c r="IN1012"/>
      <c r="IO1012"/>
      <c r="IP1012"/>
      <c r="IQ1012"/>
      <c r="IR1012"/>
      <c r="IS1012"/>
      <c r="IT1012"/>
      <c r="IU1012"/>
      <c r="IV1012"/>
      <c r="IW1012"/>
      <c r="IX1012"/>
      <c r="IY1012"/>
      <c r="IZ1012"/>
      <c r="JA1012"/>
      <c r="JB1012"/>
      <c r="JC1012"/>
      <c r="JD1012"/>
      <c r="JE1012"/>
      <c r="JF1012"/>
      <c r="JG1012"/>
      <c r="JH1012"/>
      <c r="JI1012"/>
      <c r="JJ1012"/>
      <c r="JK1012"/>
      <c r="JL1012"/>
      <c r="JM1012"/>
      <c r="JN1012"/>
      <c r="JO1012"/>
      <c r="JP1012"/>
      <c r="JQ1012"/>
      <c r="JR1012"/>
      <c r="JS1012"/>
      <c r="JT1012"/>
      <c r="JU1012"/>
      <c r="JV1012"/>
      <c r="JW1012"/>
      <c r="JX1012"/>
      <c r="JY1012"/>
      <c r="JZ1012"/>
      <c r="KA1012"/>
      <c r="KB1012"/>
      <c r="KC1012"/>
      <c r="KD1012"/>
      <c r="KE1012"/>
      <c r="KF1012"/>
      <c r="KG1012"/>
      <c r="KH1012"/>
      <c r="KI1012"/>
      <c r="KJ1012"/>
      <c r="KK1012"/>
      <c r="KL1012"/>
      <c r="KM1012"/>
      <c r="KN1012"/>
      <c r="KO1012"/>
      <c r="KP1012"/>
      <c r="KQ1012"/>
      <c r="KR1012"/>
      <c r="KS1012"/>
      <c r="KT1012"/>
      <c r="KU1012"/>
      <c r="KV1012"/>
      <c r="KW1012"/>
      <c r="KX1012"/>
      <c r="KY1012"/>
      <c r="KZ1012"/>
      <c r="LA1012"/>
      <c r="LB1012"/>
      <c r="LC1012"/>
      <c r="LD1012"/>
      <c r="LE1012"/>
      <c r="LF1012"/>
      <c r="LG1012"/>
      <c r="LH1012"/>
      <c r="LI1012"/>
      <c r="LJ1012"/>
      <c r="LK1012"/>
      <c r="LL1012"/>
      <c r="LM1012"/>
      <c r="LN1012"/>
      <c r="LO1012"/>
      <c r="LP1012"/>
      <c r="LQ1012"/>
      <c r="LR1012"/>
      <c r="LS1012"/>
      <c r="LT1012"/>
      <c r="LU1012"/>
      <c r="LV1012"/>
      <c r="LW1012"/>
      <c r="LX1012"/>
      <c r="LY1012"/>
      <c r="LZ1012"/>
      <c r="MA1012"/>
      <c r="MB1012"/>
      <c r="MC1012"/>
      <c r="MD1012"/>
      <c r="ME1012"/>
      <c r="MF1012"/>
      <c r="MG1012"/>
      <c r="MH1012"/>
      <c r="MI1012"/>
      <c r="MJ1012"/>
      <c r="MK1012"/>
      <c r="ML1012"/>
      <c r="MM1012"/>
      <c r="MN1012"/>
      <c r="MO1012"/>
      <c r="MP1012"/>
      <c r="MQ1012"/>
      <c r="MR1012"/>
      <c r="MS1012"/>
      <c r="MT1012"/>
      <c r="MU1012"/>
      <c r="MV1012"/>
      <c r="MW1012"/>
      <c r="MX1012"/>
      <c r="MY1012"/>
      <c r="MZ1012"/>
      <c r="NA1012"/>
      <c r="NB1012"/>
      <c r="NC1012"/>
      <c r="ND1012"/>
      <c r="NE1012"/>
      <c r="NF1012"/>
      <c r="NG1012"/>
      <c r="NH1012"/>
      <c r="NI1012"/>
      <c r="NJ1012"/>
      <c r="NK1012"/>
      <c r="NL1012"/>
      <c r="NM1012"/>
      <c r="NN1012"/>
      <c r="NO1012"/>
      <c r="NP1012"/>
      <c r="NQ1012"/>
      <c r="NR1012"/>
      <c r="NS1012"/>
      <c r="NT1012"/>
      <c r="NU1012"/>
      <c r="NV1012"/>
      <c r="NW1012"/>
      <c r="NX1012"/>
      <c r="NY1012"/>
      <c r="NZ1012"/>
      <c r="OA1012"/>
      <c r="OB1012"/>
      <c r="OC1012"/>
      <c r="OD1012"/>
      <c r="OE1012"/>
      <c r="OF1012"/>
      <c r="OG1012"/>
      <c r="OH1012"/>
      <c r="OI1012"/>
      <c r="OJ1012"/>
      <c r="OK1012"/>
      <c r="OL1012"/>
      <c r="OM1012"/>
    </row>
    <row r="1013" spans="1:404" s="37" customFormat="1" x14ac:dyDescent="0.3">
      <c r="A1013" s="2" t="s">
        <v>1379</v>
      </c>
      <c r="B1013" s="2" t="s">
        <v>1396</v>
      </c>
      <c r="C1013" s="2" t="s">
        <v>1400</v>
      </c>
      <c r="D1013" s="2" t="s">
        <v>1401</v>
      </c>
      <c r="E1013" s="6" t="s">
        <v>104</v>
      </c>
      <c r="F1013" s="5">
        <v>52</v>
      </c>
      <c r="G1013" s="5">
        <v>9</v>
      </c>
      <c r="H1013" s="5">
        <v>0</v>
      </c>
      <c r="I1013" s="5">
        <v>0</v>
      </c>
      <c r="J1013" s="5">
        <v>0</v>
      </c>
      <c r="K1013" s="5">
        <v>0</v>
      </c>
      <c r="L1013" s="5">
        <v>0</v>
      </c>
      <c r="M1013" s="5">
        <v>0</v>
      </c>
      <c r="N1013" s="5">
        <v>9</v>
      </c>
      <c r="O1013" s="5">
        <v>0</v>
      </c>
      <c r="P1013" s="5">
        <v>0</v>
      </c>
      <c r="Q1013" s="5">
        <v>0</v>
      </c>
      <c r="R1013" s="5">
        <v>0</v>
      </c>
      <c r="S1013" s="5">
        <v>0</v>
      </c>
      <c r="T1013" s="5">
        <v>0</v>
      </c>
      <c r="U1013" s="5">
        <v>0</v>
      </c>
      <c r="V1013" s="5">
        <v>52</v>
      </c>
      <c r="W1013" s="5">
        <v>0</v>
      </c>
      <c r="X1013" s="5">
        <v>0</v>
      </c>
      <c r="Y1013" s="5">
        <v>0</v>
      </c>
      <c r="Z1013" s="5">
        <v>0</v>
      </c>
      <c r="AA1013" s="6" t="s">
        <v>96</v>
      </c>
      <c r="AB1013" s="6" t="s">
        <v>97</v>
      </c>
      <c r="AC1013" s="7"/>
      <c r="AD1013" s="7"/>
      <c r="AE1013" s="7"/>
      <c r="AF1013" s="7"/>
      <c r="AG1013" s="7"/>
      <c r="AH1013" s="6" t="s">
        <v>96</v>
      </c>
      <c r="AI1013" s="7"/>
      <c r="AJ1013" s="5">
        <v>350</v>
      </c>
      <c r="AK1013" s="8">
        <v>0.82</v>
      </c>
      <c r="AL1013" s="8">
        <v>0.18</v>
      </c>
      <c r="AM1013" s="8">
        <v>0</v>
      </c>
      <c r="AN1013" s="8">
        <v>0</v>
      </c>
      <c r="AO1013" s="8">
        <v>0</v>
      </c>
      <c r="AP1013" s="8">
        <v>0</v>
      </c>
      <c r="AQ1013" s="8">
        <v>0</v>
      </c>
      <c r="AR1013" s="8">
        <v>0</v>
      </c>
      <c r="AS1013" s="8">
        <v>0</v>
      </c>
      <c r="AT1013" s="8">
        <v>0</v>
      </c>
      <c r="AU1013" s="5">
        <v>100</v>
      </c>
      <c r="AV1013" s="5">
        <v>0</v>
      </c>
      <c r="AW1013" s="5">
        <v>100</v>
      </c>
      <c r="AX1013" s="5">
        <v>0</v>
      </c>
      <c r="AY1013" s="5">
        <v>0</v>
      </c>
      <c r="AZ1013" s="5">
        <v>0</v>
      </c>
      <c r="BA1013" s="5">
        <v>0</v>
      </c>
      <c r="BB1013" s="5">
        <v>0</v>
      </c>
      <c r="BC1013" s="5">
        <v>0</v>
      </c>
      <c r="BD1013" s="5">
        <v>100</v>
      </c>
      <c r="BE1013" s="5">
        <v>100</v>
      </c>
      <c r="BF1013" s="5">
        <v>100</v>
      </c>
      <c r="BG1013" s="5">
        <v>100</v>
      </c>
      <c r="BH1013" s="5">
        <v>0</v>
      </c>
      <c r="BI1013" s="5">
        <v>0</v>
      </c>
      <c r="BJ1013" s="5">
        <v>0</v>
      </c>
      <c r="BK1013" s="5">
        <v>0</v>
      </c>
      <c r="BL1013" s="5">
        <v>100</v>
      </c>
      <c r="BM1013" s="5">
        <v>100</v>
      </c>
      <c r="BN1013" s="5">
        <v>2</v>
      </c>
      <c r="BO1013" s="5" t="s">
        <v>96</v>
      </c>
      <c r="BP1013" s="5" t="s">
        <v>96</v>
      </c>
      <c r="BQ1013" s="5">
        <v>1</v>
      </c>
      <c r="BR1013" s="6" t="s">
        <v>96</v>
      </c>
      <c r="BS1013" s="6" t="s">
        <v>97</v>
      </c>
      <c r="BT1013" s="6" t="s">
        <v>97</v>
      </c>
      <c r="BU1013" s="6" t="s">
        <v>97</v>
      </c>
      <c r="BV1013" s="6" t="s">
        <v>97</v>
      </c>
      <c r="BW1013" s="5">
        <v>1</v>
      </c>
      <c r="BX1013" s="5">
        <v>1</v>
      </c>
      <c r="BY1013" s="5">
        <v>7</v>
      </c>
      <c r="BZ1013" s="5">
        <v>12</v>
      </c>
      <c r="CA1013" s="5">
        <v>12</v>
      </c>
      <c r="CB1013" s="6" t="s">
        <v>98</v>
      </c>
      <c r="CC1013" s="6" t="s">
        <v>98</v>
      </c>
      <c r="CD1013" s="6" t="s">
        <v>96</v>
      </c>
      <c r="CE1013" s="6" t="s">
        <v>96</v>
      </c>
      <c r="CF1013" s="6" t="s">
        <v>96</v>
      </c>
      <c r="CG1013" s="6" t="s">
        <v>96</v>
      </c>
      <c r="CH1013" s="6" t="s">
        <v>97</v>
      </c>
      <c r="CI1013" s="7" t="s">
        <v>97</v>
      </c>
      <c r="CJ1013" s="5">
        <v>3</v>
      </c>
      <c r="CK1013" s="5">
        <v>1</v>
      </c>
      <c r="CL1013" s="5">
        <v>3</v>
      </c>
      <c r="CM1013" s="5">
        <v>1</v>
      </c>
      <c r="CN1013" s="5">
        <v>3</v>
      </c>
      <c r="CO1013" s="5">
        <v>1</v>
      </c>
      <c r="CP1013"/>
      <c r="CQ1013"/>
      <c r="CR1013"/>
    </row>
    <row r="1014" spans="1:404" s="37" customFormat="1" x14ac:dyDescent="0.3">
      <c r="A1014" s="2" t="s">
        <v>1379</v>
      </c>
      <c r="B1014" s="2" t="s">
        <v>1396</v>
      </c>
      <c r="C1014" s="2" t="s">
        <v>1402</v>
      </c>
      <c r="D1014" s="2" t="s">
        <v>1403</v>
      </c>
      <c r="E1014" s="6" t="s">
        <v>95</v>
      </c>
      <c r="F1014" s="5">
        <v>88</v>
      </c>
      <c r="G1014" s="5">
        <v>11</v>
      </c>
      <c r="H1014" s="5">
        <v>0</v>
      </c>
      <c r="I1014" s="5">
        <v>0</v>
      </c>
      <c r="J1014" s="5">
        <v>6</v>
      </c>
      <c r="K1014" s="5">
        <v>0</v>
      </c>
      <c r="L1014" s="5">
        <v>1</v>
      </c>
      <c r="M1014" s="5">
        <v>3</v>
      </c>
      <c r="N1014" s="5">
        <v>1</v>
      </c>
      <c r="O1014" s="5">
        <v>0</v>
      </c>
      <c r="P1014" s="5">
        <v>0</v>
      </c>
      <c r="Q1014" s="5">
        <v>0</v>
      </c>
      <c r="R1014" s="5">
        <v>78</v>
      </c>
      <c r="S1014" s="5">
        <v>0</v>
      </c>
      <c r="T1014" s="5">
        <v>4</v>
      </c>
      <c r="U1014" s="5">
        <v>5</v>
      </c>
      <c r="V1014" s="5">
        <v>1</v>
      </c>
      <c r="W1014" s="5">
        <v>0</v>
      </c>
      <c r="X1014" s="5">
        <v>0</v>
      </c>
      <c r="Y1014" s="5">
        <v>0</v>
      </c>
      <c r="Z1014" s="5">
        <v>0</v>
      </c>
      <c r="AA1014" s="6" t="s">
        <v>96</v>
      </c>
      <c r="AB1014" s="6" t="s">
        <v>97</v>
      </c>
      <c r="AC1014" s="7"/>
      <c r="AD1014" s="7"/>
      <c r="AE1014" s="7"/>
      <c r="AF1014" s="7"/>
      <c r="AG1014" s="7"/>
      <c r="AH1014" s="6" t="s">
        <v>96</v>
      </c>
      <c r="AI1014" s="7"/>
      <c r="AJ1014" s="5"/>
      <c r="AK1014" s="8">
        <v>0.7</v>
      </c>
      <c r="AL1014" s="8">
        <v>0</v>
      </c>
      <c r="AM1014" s="8">
        <v>0</v>
      </c>
      <c r="AN1014" s="8">
        <v>0</v>
      </c>
      <c r="AO1014" s="8">
        <v>0</v>
      </c>
      <c r="AP1014" s="8">
        <v>0</v>
      </c>
      <c r="AQ1014" s="8">
        <v>0.3</v>
      </c>
      <c r="AR1014" s="8">
        <v>0</v>
      </c>
      <c r="AS1014" s="8">
        <v>0</v>
      </c>
      <c r="AT1014" s="8">
        <v>0</v>
      </c>
      <c r="AU1014" s="5">
        <v>100</v>
      </c>
      <c r="AV1014" s="5">
        <v>30</v>
      </c>
      <c r="AW1014" s="5">
        <v>70</v>
      </c>
      <c r="AX1014" s="5">
        <v>0</v>
      </c>
      <c r="AY1014" s="5">
        <v>0</v>
      </c>
      <c r="AZ1014" s="5">
        <v>0</v>
      </c>
      <c r="BA1014" s="5">
        <v>0</v>
      </c>
      <c r="BB1014" s="5">
        <v>40</v>
      </c>
      <c r="BC1014" s="5">
        <v>0</v>
      </c>
      <c r="BD1014" s="5">
        <v>60</v>
      </c>
      <c r="BE1014" s="5">
        <v>100</v>
      </c>
      <c r="BF1014" s="5">
        <v>100</v>
      </c>
      <c r="BG1014" s="5">
        <v>100</v>
      </c>
      <c r="BH1014" s="5">
        <v>100</v>
      </c>
      <c r="BI1014" s="5">
        <v>0</v>
      </c>
      <c r="BJ1014" s="5">
        <v>0</v>
      </c>
      <c r="BK1014" s="5">
        <v>0</v>
      </c>
      <c r="BL1014" s="5">
        <v>100</v>
      </c>
      <c r="BM1014" s="5">
        <v>100</v>
      </c>
      <c r="BN1014" s="5">
        <v>2</v>
      </c>
      <c r="BO1014" s="5" t="s">
        <v>97</v>
      </c>
      <c r="BP1014" s="5" t="s">
        <v>96</v>
      </c>
      <c r="BQ1014" s="5">
        <v>2</v>
      </c>
      <c r="BR1014" s="6" t="s">
        <v>97</v>
      </c>
      <c r="BS1014" s="6" t="s">
        <v>97</v>
      </c>
      <c r="BT1014" s="6" t="s">
        <v>97</v>
      </c>
      <c r="BU1014" s="6" t="s">
        <v>96</v>
      </c>
      <c r="BV1014" s="6" t="s">
        <v>96</v>
      </c>
      <c r="BW1014" s="5">
        <v>5</v>
      </c>
      <c r="BX1014" s="5">
        <v>5</v>
      </c>
      <c r="BY1014" s="5">
        <v>5</v>
      </c>
      <c r="BZ1014" s="5">
        <v>19</v>
      </c>
      <c r="CA1014" s="5">
        <v>20</v>
      </c>
      <c r="CB1014" s="6" t="s">
        <v>96</v>
      </c>
      <c r="CC1014" s="6" t="s">
        <v>96</v>
      </c>
      <c r="CD1014" s="6" t="s">
        <v>96</v>
      </c>
      <c r="CE1014" s="6" t="s">
        <v>96</v>
      </c>
      <c r="CF1014" s="6" t="s">
        <v>96</v>
      </c>
      <c r="CG1014" s="6" t="s">
        <v>97</v>
      </c>
      <c r="CH1014" s="6" t="s">
        <v>96</v>
      </c>
      <c r="CI1014" s="6" t="s">
        <v>96</v>
      </c>
      <c r="CJ1014" s="5">
        <v>0</v>
      </c>
      <c r="CK1014" s="5">
        <v>8</v>
      </c>
      <c r="CL1014" s="5">
        <v>8</v>
      </c>
      <c r="CM1014" s="5">
        <v>0</v>
      </c>
      <c r="CN1014" s="5">
        <v>0</v>
      </c>
      <c r="CO1014" s="5">
        <v>0</v>
      </c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  <c r="GO1014"/>
      <c r="GP1014"/>
      <c r="GQ1014"/>
      <c r="GR1014"/>
      <c r="GS1014"/>
      <c r="GT1014"/>
      <c r="GU1014"/>
      <c r="GV1014"/>
      <c r="GW1014"/>
      <c r="GX1014"/>
      <c r="GY1014"/>
      <c r="GZ1014"/>
      <c r="HA1014"/>
      <c r="HB1014"/>
      <c r="HC1014"/>
      <c r="HD1014"/>
      <c r="HE1014"/>
      <c r="HF1014"/>
      <c r="HG1014"/>
      <c r="HH1014"/>
      <c r="HI1014"/>
      <c r="HJ1014"/>
      <c r="HK1014"/>
      <c r="HL1014"/>
      <c r="HM1014"/>
      <c r="HN1014"/>
      <c r="HO1014"/>
      <c r="HP1014"/>
      <c r="HQ1014"/>
      <c r="HR1014"/>
      <c r="HS1014"/>
      <c r="HT1014"/>
      <c r="HU1014"/>
      <c r="HV1014"/>
      <c r="HW1014"/>
      <c r="HX1014"/>
      <c r="HY1014"/>
      <c r="HZ1014"/>
      <c r="IA1014"/>
      <c r="IB1014"/>
      <c r="IC1014"/>
      <c r="ID1014"/>
      <c r="IE1014"/>
      <c r="IF1014"/>
      <c r="IG1014"/>
      <c r="IH1014"/>
      <c r="II1014"/>
      <c r="IJ1014"/>
      <c r="IK1014"/>
      <c r="IL1014"/>
      <c r="IM1014"/>
      <c r="IN1014"/>
      <c r="IO1014"/>
      <c r="IP1014"/>
      <c r="IQ1014"/>
      <c r="IR1014"/>
      <c r="IS1014"/>
      <c r="IT1014"/>
      <c r="IU1014"/>
      <c r="IV1014"/>
      <c r="IW1014"/>
      <c r="IX1014"/>
      <c r="IY1014"/>
      <c r="IZ1014"/>
      <c r="JA1014"/>
      <c r="JB1014"/>
      <c r="JC1014"/>
      <c r="JD1014"/>
      <c r="JE1014"/>
      <c r="JF1014"/>
      <c r="JG1014"/>
      <c r="JH1014"/>
      <c r="JI1014"/>
      <c r="JJ1014"/>
      <c r="JK1014"/>
      <c r="JL1014"/>
      <c r="JM1014"/>
      <c r="JN1014"/>
      <c r="JO1014"/>
      <c r="JP1014"/>
      <c r="JQ1014"/>
      <c r="JR1014"/>
      <c r="JS1014"/>
      <c r="JT1014"/>
      <c r="JU1014"/>
      <c r="JV1014"/>
      <c r="JW1014"/>
      <c r="JX1014"/>
      <c r="JY1014"/>
      <c r="JZ1014"/>
      <c r="KA1014"/>
      <c r="KB1014"/>
      <c r="KC1014"/>
      <c r="KD1014"/>
      <c r="KE1014"/>
      <c r="KF1014"/>
      <c r="KG1014"/>
      <c r="KH1014"/>
      <c r="KI1014"/>
      <c r="KJ1014"/>
      <c r="KK1014"/>
      <c r="KL1014"/>
      <c r="KM1014"/>
      <c r="KN1014"/>
      <c r="KO1014"/>
      <c r="KP1014"/>
      <c r="KQ1014"/>
      <c r="KR1014"/>
      <c r="KS1014"/>
      <c r="KT1014"/>
      <c r="KU1014"/>
      <c r="KV1014"/>
      <c r="KW1014"/>
      <c r="KX1014"/>
      <c r="KY1014"/>
      <c r="KZ1014"/>
      <c r="LA1014"/>
      <c r="LB1014"/>
      <c r="LC1014"/>
      <c r="LD1014"/>
      <c r="LE1014"/>
      <c r="LF1014"/>
      <c r="LG1014"/>
      <c r="LH1014"/>
      <c r="LI1014"/>
      <c r="LJ1014"/>
      <c r="LK1014"/>
      <c r="LL1014"/>
      <c r="LM1014"/>
      <c r="LN1014"/>
      <c r="LO1014"/>
      <c r="LP1014"/>
      <c r="LQ1014"/>
      <c r="LR1014"/>
      <c r="LS1014"/>
      <c r="LT1014"/>
      <c r="LU1014"/>
      <c r="LV1014"/>
      <c r="LW1014"/>
      <c r="LX1014"/>
      <c r="LY1014"/>
      <c r="LZ1014"/>
      <c r="MA1014"/>
      <c r="MB1014"/>
      <c r="MC1014"/>
      <c r="MD1014"/>
      <c r="ME1014"/>
      <c r="MF1014"/>
      <c r="MG1014"/>
      <c r="MH1014"/>
      <c r="MI1014"/>
      <c r="MJ1014"/>
      <c r="MK1014"/>
      <c r="ML1014"/>
      <c r="MM1014"/>
      <c r="MN1014"/>
      <c r="MO1014"/>
      <c r="MP1014"/>
      <c r="MQ1014"/>
      <c r="MR1014"/>
      <c r="MS1014"/>
      <c r="MT1014"/>
      <c r="MU1014"/>
      <c r="MV1014"/>
      <c r="MW1014"/>
      <c r="MX1014"/>
      <c r="MY1014"/>
      <c r="MZ1014"/>
      <c r="NA1014"/>
      <c r="NB1014"/>
      <c r="NC1014"/>
      <c r="ND1014"/>
      <c r="NE1014"/>
      <c r="NF1014"/>
      <c r="NG1014"/>
      <c r="NH1014"/>
      <c r="NI1014"/>
      <c r="NJ1014"/>
      <c r="NK1014"/>
      <c r="NL1014"/>
      <c r="NM1014"/>
      <c r="NN1014"/>
      <c r="NO1014"/>
      <c r="NP1014"/>
      <c r="NQ1014"/>
      <c r="NR1014"/>
      <c r="NS1014"/>
      <c r="NT1014"/>
      <c r="NU1014"/>
      <c r="NV1014"/>
      <c r="NW1014"/>
      <c r="NX1014"/>
      <c r="NY1014"/>
      <c r="NZ1014"/>
      <c r="OA1014"/>
      <c r="OB1014"/>
      <c r="OC1014"/>
      <c r="OD1014"/>
      <c r="OE1014"/>
      <c r="OF1014"/>
      <c r="OG1014"/>
      <c r="OH1014"/>
      <c r="OI1014"/>
      <c r="OJ1014"/>
      <c r="OK1014"/>
      <c r="OL1014"/>
      <c r="OM1014"/>
    </row>
    <row r="1015" spans="1:404" s="37" customFormat="1" x14ac:dyDescent="0.3">
      <c r="A1015" s="2" t="s">
        <v>1379</v>
      </c>
      <c r="B1015" s="2" t="s">
        <v>1396</v>
      </c>
      <c r="C1015" s="2" t="s">
        <v>1396</v>
      </c>
      <c r="D1015" s="2" t="s">
        <v>1404</v>
      </c>
      <c r="E1015" s="6" t="s">
        <v>95</v>
      </c>
      <c r="F1015" s="5">
        <v>245</v>
      </c>
      <c r="G1015" s="5">
        <v>74</v>
      </c>
      <c r="H1015" s="5">
        <v>7</v>
      </c>
      <c r="I1015" s="5">
        <v>66</v>
      </c>
      <c r="J1015" s="5">
        <v>8</v>
      </c>
      <c r="K1015" s="5">
        <v>0</v>
      </c>
      <c r="L1015" s="5">
        <v>0</v>
      </c>
      <c r="M1015" s="5">
        <v>0</v>
      </c>
      <c r="N1015" s="5">
        <v>0</v>
      </c>
      <c r="O1015" s="5">
        <v>0</v>
      </c>
      <c r="P1015" s="5">
        <v>0</v>
      </c>
      <c r="Q1015" s="5">
        <v>214</v>
      </c>
      <c r="R1015" s="5">
        <v>31</v>
      </c>
      <c r="S1015" s="5">
        <v>0</v>
      </c>
      <c r="T1015" s="5">
        <v>0</v>
      </c>
      <c r="U1015" s="5">
        <v>0</v>
      </c>
      <c r="V1015" s="5">
        <v>0</v>
      </c>
      <c r="W1015" s="5">
        <v>0</v>
      </c>
      <c r="X1015" s="5">
        <v>0</v>
      </c>
      <c r="Y1015" s="5">
        <v>66</v>
      </c>
      <c r="Z1015" s="5">
        <v>214</v>
      </c>
      <c r="AA1015" s="6" t="s">
        <v>96</v>
      </c>
      <c r="AB1015" s="6" t="s">
        <v>97</v>
      </c>
      <c r="AC1015" s="7"/>
      <c r="AD1015" s="7"/>
      <c r="AE1015" s="7"/>
      <c r="AF1015" s="7"/>
      <c r="AG1015" s="7"/>
      <c r="AH1015" s="7"/>
      <c r="AI1015" s="6" t="s">
        <v>96</v>
      </c>
      <c r="AJ1015" s="5"/>
      <c r="AK1015" s="8">
        <v>0</v>
      </c>
      <c r="AL1015" s="8">
        <v>1</v>
      </c>
      <c r="AM1015" s="8">
        <v>0</v>
      </c>
      <c r="AN1015" s="8">
        <v>0</v>
      </c>
      <c r="AO1015" s="8">
        <v>0</v>
      </c>
      <c r="AP1015" s="8">
        <v>0</v>
      </c>
      <c r="AQ1015" s="8">
        <v>0</v>
      </c>
      <c r="AR1015" s="8">
        <v>0</v>
      </c>
      <c r="AS1015" s="8">
        <v>0</v>
      </c>
      <c r="AT1015" s="8">
        <v>0</v>
      </c>
      <c r="AU1015" s="5">
        <v>100</v>
      </c>
      <c r="AV1015" s="5">
        <v>80</v>
      </c>
      <c r="AW1015" s="5">
        <v>20</v>
      </c>
      <c r="AX1015" s="5">
        <v>0</v>
      </c>
      <c r="AY1015" s="5">
        <v>0</v>
      </c>
      <c r="AZ1015" s="5">
        <v>100</v>
      </c>
      <c r="BA1015" s="5">
        <v>98</v>
      </c>
      <c r="BB1015" s="5">
        <v>2</v>
      </c>
      <c r="BC1015" s="5">
        <v>0</v>
      </c>
      <c r="BD1015" s="5">
        <v>0</v>
      </c>
      <c r="BE1015" s="5">
        <v>100</v>
      </c>
      <c r="BF1015" s="5">
        <v>95</v>
      </c>
      <c r="BG1015" s="5">
        <v>100</v>
      </c>
      <c r="BH1015" s="5">
        <v>100</v>
      </c>
      <c r="BI1015" s="5">
        <v>95</v>
      </c>
      <c r="BJ1015" s="5">
        <v>0</v>
      </c>
      <c r="BK1015" s="5">
        <v>70</v>
      </c>
      <c r="BL1015" s="5">
        <v>30</v>
      </c>
      <c r="BM1015" s="5">
        <v>100</v>
      </c>
      <c r="BN1015" s="5">
        <v>4</v>
      </c>
      <c r="BO1015" s="5" t="s">
        <v>96</v>
      </c>
      <c r="BP1015" s="5" t="s">
        <v>96</v>
      </c>
      <c r="BQ1015" s="5">
        <v>2</v>
      </c>
      <c r="BR1015" s="6" t="s">
        <v>97</v>
      </c>
      <c r="BS1015" s="6" t="s">
        <v>97</v>
      </c>
      <c r="BT1015" s="6" t="s">
        <v>97</v>
      </c>
      <c r="BU1015" s="6" t="s">
        <v>97</v>
      </c>
      <c r="BV1015" s="6" t="s">
        <v>97</v>
      </c>
      <c r="BW1015" s="5">
        <v>2</v>
      </c>
      <c r="BX1015" s="5">
        <v>2</v>
      </c>
      <c r="BY1015" s="5">
        <v>2</v>
      </c>
      <c r="BZ1015" s="5">
        <v>3</v>
      </c>
      <c r="CA1015" s="5">
        <v>2</v>
      </c>
      <c r="CB1015" s="6" t="s">
        <v>98</v>
      </c>
      <c r="CC1015" s="6" t="s">
        <v>98</v>
      </c>
      <c r="CD1015" s="6" t="s">
        <v>98</v>
      </c>
      <c r="CE1015" s="6" t="s">
        <v>98</v>
      </c>
      <c r="CF1015" s="6" t="s">
        <v>98</v>
      </c>
      <c r="CG1015" s="6" t="s">
        <v>98</v>
      </c>
      <c r="CH1015" s="6" t="s">
        <v>96</v>
      </c>
      <c r="CI1015" s="6" t="s">
        <v>96</v>
      </c>
      <c r="CJ1015" s="5">
        <v>2</v>
      </c>
      <c r="CK1015" s="5">
        <v>2</v>
      </c>
      <c r="CL1015" s="5">
        <v>2</v>
      </c>
      <c r="CM1015" s="5">
        <v>0</v>
      </c>
      <c r="CN1015" s="5">
        <v>4</v>
      </c>
      <c r="CO1015" s="5">
        <v>2</v>
      </c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GO1015"/>
      <c r="GP1015"/>
      <c r="GQ1015"/>
      <c r="GR1015"/>
      <c r="GS1015"/>
      <c r="GT1015"/>
      <c r="GU1015"/>
      <c r="GV1015"/>
      <c r="GW1015"/>
      <c r="GX1015"/>
      <c r="GY1015"/>
      <c r="GZ1015"/>
      <c r="HA1015"/>
      <c r="HB1015"/>
      <c r="HC1015"/>
      <c r="HD1015"/>
      <c r="HE1015"/>
      <c r="HF1015"/>
      <c r="HG1015"/>
      <c r="HH1015"/>
      <c r="HI1015"/>
      <c r="HJ1015"/>
      <c r="HK1015"/>
      <c r="HL1015"/>
      <c r="HM1015"/>
      <c r="HN1015"/>
      <c r="HO1015"/>
      <c r="HP1015"/>
      <c r="HQ1015"/>
      <c r="HR1015"/>
      <c r="HS1015"/>
      <c r="HT1015"/>
      <c r="HU1015"/>
      <c r="HV1015"/>
      <c r="HW1015"/>
      <c r="HX1015"/>
      <c r="HY1015"/>
      <c r="HZ1015"/>
      <c r="IA1015"/>
      <c r="IB1015"/>
      <c r="IC1015"/>
      <c r="ID1015"/>
      <c r="IE1015"/>
      <c r="IF1015"/>
      <c r="IG1015"/>
      <c r="IH1015"/>
      <c r="II1015"/>
      <c r="IJ1015"/>
      <c r="IK1015"/>
      <c r="IL1015"/>
      <c r="IM1015"/>
      <c r="IN1015"/>
      <c r="IO1015"/>
      <c r="IP1015"/>
      <c r="IQ1015"/>
      <c r="IR1015"/>
      <c r="IS1015"/>
      <c r="IT1015"/>
      <c r="IU1015"/>
      <c r="IV1015"/>
      <c r="IW1015"/>
      <c r="IX1015"/>
      <c r="IY1015"/>
      <c r="IZ1015"/>
      <c r="JA1015"/>
      <c r="JB1015"/>
      <c r="JC1015"/>
      <c r="JD1015"/>
      <c r="JE1015"/>
      <c r="JF1015"/>
      <c r="JG1015"/>
      <c r="JH1015"/>
      <c r="JI1015"/>
      <c r="JJ1015"/>
      <c r="JK1015"/>
      <c r="JL1015"/>
      <c r="JM1015"/>
      <c r="JN1015"/>
      <c r="JO1015"/>
      <c r="JP1015"/>
      <c r="JQ1015"/>
      <c r="JR1015"/>
      <c r="JS1015"/>
      <c r="JT1015"/>
      <c r="JU1015"/>
      <c r="JV1015"/>
      <c r="JW1015"/>
      <c r="JX1015"/>
      <c r="JY1015"/>
      <c r="JZ1015"/>
      <c r="KA1015"/>
      <c r="KB1015"/>
      <c r="KC1015"/>
      <c r="KD1015"/>
      <c r="KE1015"/>
      <c r="KF1015"/>
      <c r="KG1015"/>
      <c r="KH1015"/>
      <c r="KI1015"/>
      <c r="KJ1015"/>
      <c r="KK1015"/>
      <c r="KL1015"/>
      <c r="KM1015"/>
      <c r="KN1015"/>
      <c r="KO1015"/>
      <c r="KP1015"/>
      <c r="KQ1015"/>
      <c r="KR1015"/>
      <c r="KS1015"/>
      <c r="KT1015"/>
      <c r="KU1015"/>
      <c r="KV1015"/>
      <c r="KW1015"/>
      <c r="KX1015"/>
      <c r="KY1015"/>
      <c r="KZ1015"/>
      <c r="LA1015"/>
      <c r="LB1015"/>
      <c r="LC1015"/>
      <c r="LD1015"/>
      <c r="LE1015"/>
      <c r="LF1015"/>
      <c r="LG1015"/>
      <c r="LH1015"/>
      <c r="LI1015"/>
      <c r="LJ1015"/>
      <c r="LK1015"/>
      <c r="LL1015"/>
      <c r="LM1015"/>
      <c r="LN1015"/>
      <c r="LO1015"/>
      <c r="LP1015"/>
      <c r="LQ1015"/>
      <c r="LR1015"/>
      <c r="LS1015"/>
      <c r="LT1015"/>
      <c r="LU1015"/>
      <c r="LV1015"/>
      <c r="LW1015"/>
      <c r="LX1015"/>
      <c r="LY1015"/>
      <c r="LZ1015"/>
      <c r="MA1015"/>
      <c r="MB1015"/>
      <c r="MC1015"/>
      <c r="MD1015"/>
      <c r="ME1015"/>
      <c r="MF1015"/>
      <c r="MG1015"/>
      <c r="MH1015"/>
      <c r="MI1015"/>
      <c r="MJ1015"/>
      <c r="MK1015"/>
      <c r="ML1015"/>
      <c r="MM1015"/>
      <c r="MN1015"/>
      <c r="MO1015"/>
      <c r="MP1015"/>
      <c r="MQ1015"/>
      <c r="MR1015"/>
      <c r="MS1015"/>
      <c r="MT1015"/>
      <c r="MU1015"/>
      <c r="MV1015"/>
      <c r="MW1015"/>
      <c r="MX1015"/>
      <c r="MY1015"/>
      <c r="MZ1015"/>
      <c r="NA1015"/>
      <c r="NB1015"/>
      <c r="NC1015"/>
      <c r="ND1015"/>
      <c r="NE1015"/>
      <c r="NF1015"/>
      <c r="NG1015"/>
      <c r="NH1015"/>
      <c r="NI1015"/>
      <c r="NJ1015"/>
      <c r="NK1015"/>
      <c r="NL1015"/>
      <c r="NM1015"/>
      <c r="NN1015"/>
      <c r="NO1015"/>
      <c r="NP1015"/>
      <c r="NQ1015"/>
      <c r="NR1015"/>
      <c r="NS1015"/>
      <c r="NT1015"/>
      <c r="NU1015"/>
      <c r="NV1015"/>
      <c r="NW1015"/>
      <c r="NX1015"/>
      <c r="NY1015"/>
      <c r="NZ1015"/>
      <c r="OA1015"/>
      <c r="OB1015"/>
      <c r="OC1015"/>
      <c r="OD1015"/>
      <c r="OE1015"/>
      <c r="OF1015"/>
      <c r="OG1015"/>
      <c r="OH1015"/>
      <c r="OI1015"/>
      <c r="OJ1015"/>
      <c r="OK1015"/>
      <c r="OL1015"/>
      <c r="OM1015"/>
      <c r="ON1015"/>
    </row>
    <row r="1016" spans="1:404" s="37" customFormat="1" x14ac:dyDescent="0.3">
      <c r="A1016" s="2" t="s">
        <v>1379</v>
      </c>
      <c r="B1016" s="2" t="s">
        <v>1396</v>
      </c>
      <c r="C1016" s="2" t="s">
        <v>1405</v>
      </c>
      <c r="D1016" s="2" t="s">
        <v>1406</v>
      </c>
      <c r="E1016" s="6" t="s">
        <v>95</v>
      </c>
      <c r="F1016" s="5">
        <v>132</v>
      </c>
      <c r="G1016" s="5">
        <v>24</v>
      </c>
      <c r="H1016" s="5">
        <v>0</v>
      </c>
      <c r="I1016" s="5">
        <v>0</v>
      </c>
      <c r="J1016" s="5">
        <v>22</v>
      </c>
      <c r="K1016" s="5">
        <v>1</v>
      </c>
      <c r="L1016" s="5">
        <v>0</v>
      </c>
      <c r="M1016" s="5">
        <v>0</v>
      </c>
      <c r="N1016" s="5">
        <v>1</v>
      </c>
      <c r="O1016" s="5">
        <v>0</v>
      </c>
      <c r="P1016" s="5">
        <v>0</v>
      </c>
      <c r="Q1016" s="5">
        <v>0</v>
      </c>
      <c r="R1016" s="5">
        <v>119</v>
      </c>
      <c r="S1016" s="5">
        <v>5</v>
      </c>
      <c r="T1016" s="5">
        <v>0</v>
      </c>
      <c r="U1016" s="5">
        <v>0</v>
      </c>
      <c r="V1016" s="5">
        <v>8</v>
      </c>
      <c r="W1016" s="5">
        <v>0</v>
      </c>
      <c r="X1016" s="5">
        <v>0</v>
      </c>
      <c r="Y1016" s="5">
        <v>0</v>
      </c>
      <c r="Z1016" s="6">
        <v>0</v>
      </c>
      <c r="AA1016" s="6" t="s">
        <v>96</v>
      </c>
      <c r="AB1016" s="6" t="s">
        <v>97</v>
      </c>
      <c r="AC1016" s="7"/>
      <c r="AD1016" s="7"/>
      <c r="AE1016" s="7"/>
      <c r="AF1016" s="7"/>
      <c r="AG1016" s="7"/>
      <c r="AH1016" s="7"/>
      <c r="AI1016" s="6" t="s">
        <v>96</v>
      </c>
      <c r="AJ1016" s="5"/>
      <c r="AK1016" s="8">
        <v>0.36</v>
      </c>
      <c r="AL1016" s="8">
        <v>0.1</v>
      </c>
      <c r="AM1016" s="8">
        <v>0.4</v>
      </c>
      <c r="AN1016" s="8">
        <v>0</v>
      </c>
      <c r="AO1016" s="8">
        <v>0</v>
      </c>
      <c r="AP1016" s="8">
        <v>0</v>
      </c>
      <c r="AQ1016" s="8">
        <v>0.14000000000000001</v>
      </c>
      <c r="AR1016" s="8">
        <v>0</v>
      </c>
      <c r="AS1016" s="8">
        <v>0</v>
      </c>
      <c r="AT1016" s="8">
        <v>0</v>
      </c>
      <c r="AU1016" s="5">
        <v>100</v>
      </c>
      <c r="AV1016" s="5">
        <v>0</v>
      </c>
      <c r="AW1016" s="5">
        <v>100</v>
      </c>
      <c r="AX1016" s="5">
        <v>0</v>
      </c>
      <c r="AY1016" s="5">
        <v>0</v>
      </c>
      <c r="AZ1016" s="5">
        <v>0</v>
      </c>
      <c r="BA1016" s="5">
        <v>0</v>
      </c>
      <c r="BB1016" s="5">
        <v>50</v>
      </c>
      <c r="BC1016" s="5">
        <v>0</v>
      </c>
      <c r="BD1016" s="5">
        <v>50</v>
      </c>
      <c r="BE1016" s="5">
        <v>100</v>
      </c>
      <c r="BF1016" s="5">
        <v>100</v>
      </c>
      <c r="BG1016" s="5">
        <v>100</v>
      </c>
      <c r="BH1016" s="5">
        <v>100</v>
      </c>
      <c r="BI1016" s="5">
        <v>65</v>
      </c>
      <c r="BJ1016" s="5">
        <v>0</v>
      </c>
      <c r="BK1016" s="5">
        <v>65</v>
      </c>
      <c r="BL1016" s="5">
        <v>35</v>
      </c>
      <c r="BM1016" s="5">
        <v>100</v>
      </c>
      <c r="BN1016" s="5">
        <v>2</v>
      </c>
      <c r="BO1016" s="5" t="s">
        <v>96</v>
      </c>
      <c r="BP1016" s="5" t="s">
        <v>96</v>
      </c>
      <c r="BQ1016" s="5">
        <v>2</v>
      </c>
      <c r="BR1016" s="6" t="s">
        <v>96</v>
      </c>
      <c r="BS1016" s="6" t="s">
        <v>97</v>
      </c>
      <c r="BT1016" s="6" t="s">
        <v>97</v>
      </c>
      <c r="BU1016" s="6" t="s">
        <v>97</v>
      </c>
      <c r="BV1016" s="6" t="s">
        <v>97</v>
      </c>
      <c r="BW1016" s="5">
        <v>0</v>
      </c>
      <c r="BX1016" s="5">
        <v>0</v>
      </c>
      <c r="BY1016" s="5">
        <v>0</v>
      </c>
      <c r="BZ1016" s="5">
        <v>9</v>
      </c>
      <c r="CA1016" s="5">
        <v>9</v>
      </c>
      <c r="CB1016" s="6" t="s">
        <v>98</v>
      </c>
      <c r="CC1016" s="6" t="s">
        <v>96</v>
      </c>
      <c r="CD1016" s="6" t="s">
        <v>98</v>
      </c>
      <c r="CE1016" s="6" t="s">
        <v>96</v>
      </c>
      <c r="CF1016" s="6" t="s">
        <v>96</v>
      </c>
      <c r="CG1016" s="6" t="s">
        <v>98</v>
      </c>
      <c r="CH1016" s="6" t="s">
        <v>96</v>
      </c>
      <c r="CI1016" s="6" t="s">
        <v>96</v>
      </c>
      <c r="CJ1016" s="5">
        <v>0</v>
      </c>
      <c r="CK1016" s="5">
        <v>0</v>
      </c>
      <c r="CL1016" s="5">
        <v>7</v>
      </c>
      <c r="CM1016" s="5">
        <v>0</v>
      </c>
      <c r="CN1016" s="5">
        <v>4</v>
      </c>
      <c r="CO1016" s="5">
        <v>0</v>
      </c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  <c r="GO1016"/>
      <c r="GP1016"/>
      <c r="GQ1016"/>
      <c r="GR1016"/>
      <c r="GS1016"/>
      <c r="GT1016"/>
      <c r="GU1016"/>
      <c r="GV1016"/>
      <c r="GW1016"/>
      <c r="GX1016"/>
      <c r="GY1016"/>
      <c r="GZ1016"/>
      <c r="HA1016"/>
      <c r="HB1016"/>
      <c r="HC1016"/>
      <c r="HD1016"/>
      <c r="HE1016"/>
      <c r="HF1016"/>
      <c r="HG1016"/>
      <c r="HH1016"/>
      <c r="HI1016"/>
      <c r="HJ1016"/>
      <c r="HK1016"/>
      <c r="HL1016"/>
      <c r="HM1016"/>
      <c r="HN1016"/>
      <c r="HO1016"/>
      <c r="HP1016"/>
      <c r="HQ1016"/>
      <c r="HR1016"/>
      <c r="HS1016"/>
      <c r="HT1016"/>
      <c r="HU1016"/>
      <c r="HV1016"/>
      <c r="HW1016"/>
      <c r="HX1016"/>
      <c r="HY1016"/>
      <c r="HZ1016"/>
      <c r="IA1016"/>
      <c r="IB1016"/>
      <c r="IC1016"/>
      <c r="ID1016"/>
      <c r="IE1016"/>
      <c r="IF1016"/>
      <c r="IG1016"/>
      <c r="IH1016"/>
      <c r="II1016"/>
      <c r="IJ1016"/>
      <c r="IK1016"/>
      <c r="IL1016"/>
      <c r="IM1016"/>
      <c r="IN1016"/>
      <c r="IO1016"/>
      <c r="IP1016"/>
      <c r="IQ1016"/>
      <c r="IR1016"/>
      <c r="IS1016"/>
      <c r="IT1016"/>
      <c r="IU1016"/>
      <c r="IV1016"/>
      <c r="IW1016"/>
      <c r="IX1016"/>
      <c r="IY1016"/>
      <c r="IZ1016"/>
      <c r="JA1016"/>
      <c r="JB1016"/>
      <c r="JC1016"/>
      <c r="JD1016"/>
      <c r="JE1016"/>
      <c r="JF1016"/>
      <c r="JG1016"/>
      <c r="JH1016"/>
      <c r="JI1016"/>
      <c r="JJ1016"/>
      <c r="JK1016"/>
      <c r="JL1016"/>
      <c r="JM1016"/>
      <c r="JN1016"/>
      <c r="JO1016"/>
      <c r="JP1016"/>
      <c r="JQ1016"/>
      <c r="JR1016"/>
      <c r="JS1016"/>
      <c r="JT1016"/>
      <c r="JU1016"/>
      <c r="JV1016"/>
      <c r="JW1016"/>
      <c r="JX1016"/>
      <c r="JY1016"/>
      <c r="JZ1016"/>
      <c r="KA1016"/>
      <c r="KB1016"/>
      <c r="KC1016"/>
      <c r="KD1016"/>
      <c r="KE1016"/>
      <c r="KF1016"/>
      <c r="KG1016"/>
      <c r="KH1016"/>
      <c r="KI1016"/>
      <c r="KJ1016"/>
      <c r="KK1016"/>
      <c r="KL1016"/>
      <c r="KM1016"/>
      <c r="KN1016"/>
      <c r="KO1016"/>
      <c r="KP1016"/>
      <c r="KQ1016"/>
      <c r="KR1016"/>
      <c r="KS1016"/>
      <c r="KT1016"/>
      <c r="KU1016"/>
      <c r="KV1016"/>
      <c r="KW1016"/>
      <c r="KX1016"/>
      <c r="KY1016"/>
      <c r="KZ1016"/>
      <c r="LA1016"/>
      <c r="LB1016"/>
      <c r="LC1016"/>
      <c r="LD1016"/>
      <c r="LE1016"/>
      <c r="LF1016"/>
      <c r="LG1016"/>
      <c r="LH1016"/>
      <c r="LI1016"/>
      <c r="LJ1016"/>
      <c r="LK1016"/>
      <c r="LL1016"/>
      <c r="LM1016"/>
      <c r="LN1016"/>
      <c r="LO1016"/>
      <c r="LP1016"/>
      <c r="LQ1016"/>
      <c r="LR1016"/>
      <c r="LS1016"/>
      <c r="LT1016"/>
      <c r="LU1016"/>
      <c r="LV1016"/>
      <c r="LW1016"/>
      <c r="LX1016"/>
      <c r="LY1016"/>
      <c r="LZ1016"/>
      <c r="MA1016"/>
      <c r="MB1016"/>
      <c r="MC1016"/>
      <c r="MD1016"/>
      <c r="ME1016"/>
      <c r="MF1016"/>
      <c r="MG1016"/>
      <c r="MH1016"/>
      <c r="MI1016"/>
      <c r="MJ1016"/>
      <c r="MK1016"/>
      <c r="ML1016"/>
      <c r="MM1016"/>
      <c r="MN1016"/>
      <c r="MO1016"/>
      <c r="MP1016"/>
      <c r="MQ1016"/>
      <c r="MR1016"/>
      <c r="MS1016"/>
      <c r="MT1016"/>
      <c r="MU1016"/>
      <c r="MV1016"/>
      <c r="MW1016"/>
      <c r="MX1016"/>
      <c r="MY1016"/>
      <c r="MZ1016"/>
      <c r="NA1016"/>
      <c r="NB1016"/>
      <c r="NC1016"/>
      <c r="ND1016"/>
      <c r="NE1016"/>
      <c r="NF1016"/>
      <c r="NG1016"/>
      <c r="NH1016"/>
      <c r="NI1016"/>
      <c r="NJ1016"/>
      <c r="NK1016"/>
      <c r="NL1016"/>
      <c r="NM1016"/>
      <c r="NN1016"/>
      <c r="NO1016"/>
      <c r="NP1016"/>
      <c r="NQ1016"/>
      <c r="NR1016"/>
      <c r="NS1016"/>
      <c r="NT1016"/>
      <c r="NU1016"/>
      <c r="NV1016"/>
      <c r="NW1016"/>
      <c r="NX1016"/>
      <c r="NY1016"/>
      <c r="NZ1016"/>
      <c r="OA1016"/>
      <c r="OB1016"/>
      <c r="OC1016"/>
      <c r="OD1016"/>
      <c r="OE1016"/>
      <c r="OF1016"/>
      <c r="OG1016"/>
      <c r="OH1016"/>
      <c r="OI1016"/>
      <c r="OJ1016"/>
      <c r="OK1016"/>
      <c r="OL1016"/>
      <c r="OM1016"/>
    </row>
    <row r="1017" spans="1:404" s="37" customFormat="1" x14ac:dyDescent="0.3">
      <c r="A1017" s="2" t="s">
        <v>1379</v>
      </c>
      <c r="B1017" s="2" t="s">
        <v>1396</v>
      </c>
      <c r="C1017" s="2" t="s">
        <v>1407</v>
      </c>
      <c r="D1017" s="2" t="s">
        <v>1408</v>
      </c>
      <c r="E1017" s="6" t="s">
        <v>102</v>
      </c>
      <c r="F1017" s="5">
        <v>37</v>
      </c>
      <c r="G1017" s="5">
        <v>10</v>
      </c>
      <c r="H1017" s="5">
        <v>0</v>
      </c>
      <c r="I1017" s="5">
        <v>0</v>
      </c>
      <c r="J1017" s="5">
        <v>1</v>
      </c>
      <c r="K1017" s="5">
        <v>0</v>
      </c>
      <c r="L1017" s="5">
        <v>0</v>
      </c>
      <c r="M1017" s="5">
        <v>0</v>
      </c>
      <c r="N1017" s="5">
        <v>9</v>
      </c>
      <c r="O1017" s="5">
        <v>0</v>
      </c>
      <c r="P1017" s="5">
        <v>0</v>
      </c>
      <c r="Q1017" s="5">
        <v>0</v>
      </c>
      <c r="R1017" s="5">
        <v>4</v>
      </c>
      <c r="S1017" s="5">
        <v>0</v>
      </c>
      <c r="T1017" s="5">
        <v>0</v>
      </c>
      <c r="U1017" s="5">
        <v>0</v>
      </c>
      <c r="V1017" s="5">
        <v>33</v>
      </c>
      <c r="W1017" s="5">
        <v>0</v>
      </c>
      <c r="X1017" s="5">
        <v>0</v>
      </c>
      <c r="Y1017" s="5">
        <v>0</v>
      </c>
      <c r="Z1017" s="5">
        <v>0</v>
      </c>
      <c r="AA1017" s="6" t="s">
        <v>96</v>
      </c>
      <c r="AB1017" s="6" t="s">
        <v>97</v>
      </c>
      <c r="AC1017" s="7"/>
      <c r="AD1017" s="7"/>
      <c r="AE1017" s="7"/>
      <c r="AF1017" s="7"/>
      <c r="AG1017" s="7"/>
      <c r="AH1017" s="7"/>
      <c r="AI1017" s="6" t="s">
        <v>96</v>
      </c>
      <c r="AJ1017" s="5"/>
      <c r="AK1017" s="8">
        <v>0.3</v>
      </c>
      <c r="AL1017" s="8">
        <v>0</v>
      </c>
      <c r="AM1017" s="8">
        <v>0</v>
      </c>
      <c r="AN1017" s="8">
        <v>0</v>
      </c>
      <c r="AO1017" s="8">
        <v>0</v>
      </c>
      <c r="AP1017" s="8">
        <v>0</v>
      </c>
      <c r="AQ1017" s="8">
        <v>0.2</v>
      </c>
      <c r="AR1017" s="8">
        <v>0</v>
      </c>
      <c r="AS1017" s="8">
        <v>0</v>
      </c>
      <c r="AT1017" s="8">
        <v>0.5</v>
      </c>
      <c r="AU1017" s="5">
        <v>100</v>
      </c>
      <c r="AV1017" s="5">
        <v>10</v>
      </c>
      <c r="AW1017" s="5">
        <v>90</v>
      </c>
      <c r="AX1017" s="5">
        <v>0</v>
      </c>
      <c r="AY1017" s="5">
        <v>0</v>
      </c>
      <c r="AZ1017" s="5">
        <v>0</v>
      </c>
      <c r="BA1017" s="5">
        <v>0</v>
      </c>
      <c r="BB1017" s="5">
        <v>30</v>
      </c>
      <c r="BC1017" s="5">
        <v>0</v>
      </c>
      <c r="BD1017" s="5">
        <v>70</v>
      </c>
      <c r="BE1017" s="5">
        <v>100</v>
      </c>
      <c r="BF1017" s="5">
        <v>90</v>
      </c>
      <c r="BG1017" s="5">
        <v>100</v>
      </c>
      <c r="BH1017" s="5">
        <v>100</v>
      </c>
      <c r="BI1017" s="5">
        <v>20</v>
      </c>
      <c r="BJ1017" s="5">
        <v>0</v>
      </c>
      <c r="BK1017" s="5">
        <v>20</v>
      </c>
      <c r="BL1017" s="5">
        <v>80</v>
      </c>
      <c r="BM1017" s="5">
        <v>80</v>
      </c>
      <c r="BN1017" s="5">
        <v>2</v>
      </c>
      <c r="BO1017" s="5" t="s">
        <v>97</v>
      </c>
      <c r="BP1017" s="5" t="s">
        <v>97</v>
      </c>
      <c r="BQ1017" s="5" t="s">
        <v>98</v>
      </c>
      <c r="BR1017" s="6" t="s">
        <v>97</v>
      </c>
      <c r="BS1017" s="6" t="s">
        <v>97</v>
      </c>
      <c r="BT1017" s="6" t="s">
        <v>97</v>
      </c>
      <c r="BU1017" s="6" t="s">
        <v>97</v>
      </c>
      <c r="BV1017" s="6" t="s">
        <v>97</v>
      </c>
      <c r="BW1017" s="5">
        <v>1</v>
      </c>
      <c r="BX1017" s="5">
        <v>1</v>
      </c>
      <c r="BY1017" s="5">
        <v>1</v>
      </c>
      <c r="BZ1017" s="5">
        <v>10</v>
      </c>
      <c r="CA1017" s="5">
        <v>12</v>
      </c>
      <c r="CB1017" s="6" t="s">
        <v>98</v>
      </c>
      <c r="CC1017" s="6" t="s">
        <v>98</v>
      </c>
      <c r="CD1017" s="6" t="s">
        <v>98</v>
      </c>
      <c r="CE1017" s="6" t="s">
        <v>96</v>
      </c>
      <c r="CF1017" s="6" t="s">
        <v>96</v>
      </c>
      <c r="CG1017" s="6" t="s">
        <v>97</v>
      </c>
      <c r="CH1017" s="6" t="s">
        <v>97</v>
      </c>
      <c r="CI1017" s="7" t="s">
        <v>97</v>
      </c>
      <c r="CJ1017" s="5">
        <v>0</v>
      </c>
      <c r="CK1017" s="5">
        <v>0</v>
      </c>
      <c r="CL1017" s="5">
        <v>6</v>
      </c>
      <c r="CM1017" s="5">
        <v>0</v>
      </c>
      <c r="CN1017" s="5">
        <v>12</v>
      </c>
      <c r="CO1017" s="5">
        <v>0</v>
      </c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GO1017"/>
      <c r="GP1017"/>
      <c r="GQ1017"/>
      <c r="GR1017"/>
      <c r="GS1017"/>
      <c r="GT1017"/>
      <c r="GU1017"/>
      <c r="GV1017"/>
      <c r="GW1017"/>
      <c r="GX1017"/>
      <c r="GY1017"/>
      <c r="GZ1017"/>
      <c r="HA1017"/>
      <c r="HB1017"/>
      <c r="HC1017"/>
      <c r="HD1017"/>
      <c r="HE1017"/>
      <c r="HF1017"/>
      <c r="HG1017"/>
      <c r="HH1017"/>
      <c r="HI1017"/>
      <c r="HJ1017"/>
      <c r="HK1017"/>
      <c r="HL1017"/>
      <c r="HM1017"/>
      <c r="HN1017"/>
      <c r="HO1017"/>
      <c r="HP1017"/>
      <c r="HQ1017"/>
      <c r="HR1017"/>
      <c r="HS1017"/>
      <c r="HT1017"/>
      <c r="HU1017"/>
      <c r="HV1017"/>
      <c r="HW1017"/>
      <c r="HX1017"/>
      <c r="HY1017"/>
      <c r="HZ1017"/>
      <c r="IA1017"/>
      <c r="IB1017"/>
      <c r="IC1017"/>
      <c r="ID1017"/>
      <c r="IE1017"/>
      <c r="IF1017"/>
      <c r="IG1017"/>
      <c r="IH1017"/>
      <c r="II1017"/>
      <c r="IJ1017"/>
      <c r="IK1017"/>
      <c r="IL1017"/>
      <c r="IM1017"/>
      <c r="IN1017"/>
      <c r="IO1017"/>
      <c r="IP1017"/>
      <c r="IQ1017"/>
      <c r="IR1017"/>
      <c r="IS1017"/>
      <c r="IT1017"/>
      <c r="IU1017"/>
      <c r="IV1017"/>
      <c r="IW1017"/>
      <c r="IX1017"/>
      <c r="IY1017"/>
      <c r="IZ1017"/>
      <c r="JA1017"/>
      <c r="JB1017"/>
      <c r="JC1017"/>
      <c r="JD1017"/>
      <c r="JE1017"/>
      <c r="JF1017"/>
      <c r="JG1017"/>
      <c r="JH1017"/>
      <c r="JI1017"/>
      <c r="JJ1017"/>
      <c r="JK1017"/>
      <c r="JL1017"/>
      <c r="JM1017"/>
      <c r="JN1017"/>
      <c r="JO1017"/>
      <c r="JP1017"/>
      <c r="JQ1017"/>
      <c r="JR1017"/>
      <c r="JS1017"/>
      <c r="JT1017"/>
      <c r="JU1017"/>
      <c r="JV1017"/>
      <c r="JW1017"/>
      <c r="JX1017"/>
      <c r="JY1017"/>
      <c r="JZ1017"/>
      <c r="KA1017"/>
      <c r="KB1017"/>
      <c r="KC1017"/>
      <c r="KD1017"/>
      <c r="KE1017"/>
      <c r="KF1017"/>
      <c r="KG1017"/>
      <c r="KH1017"/>
      <c r="KI1017"/>
      <c r="KJ1017"/>
      <c r="KK1017"/>
      <c r="KL1017"/>
      <c r="KM1017"/>
      <c r="KN1017"/>
      <c r="KO1017"/>
      <c r="KP1017"/>
      <c r="KQ1017"/>
      <c r="KR1017"/>
      <c r="KS1017"/>
      <c r="KT1017"/>
      <c r="KU1017"/>
      <c r="KV1017"/>
      <c r="KW1017"/>
      <c r="KX1017"/>
      <c r="KY1017"/>
      <c r="KZ1017"/>
      <c r="LA1017"/>
      <c r="LB1017"/>
      <c r="LC1017"/>
      <c r="LD1017"/>
      <c r="LE1017"/>
      <c r="LF1017"/>
      <c r="LG1017"/>
      <c r="LH1017"/>
      <c r="LI1017"/>
      <c r="LJ1017"/>
      <c r="LK1017"/>
      <c r="LL1017"/>
      <c r="LM1017"/>
      <c r="LN1017"/>
      <c r="LO1017"/>
      <c r="LP1017"/>
      <c r="LQ1017"/>
      <c r="LR1017"/>
      <c r="LS1017"/>
      <c r="LT1017"/>
      <c r="LU1017"/>
      <c r="LV1017"/>
      <c r="LW1017"/>
      <c r="LX1017"/>
      <c r="LY1017"/>
      <c r="LZ1017"/>
      <c r="MA1017"/>
      <c r="MB1017"/>
      <c r="MC1017"/>
      <c r="MD1017"/>
      <c r="ME1017"/>
      <c r="MF1017"/>
      <c r="MG1017"/>
      <c r="MH1017"/>
      <c r="MI1017"/>
      <c r="MJ1017"/>
      <c r="MK1017"/>
      <c r="ML1017"/>
      <c r="MM1017"/>
      <c r="MN1017"/>
      <c r="MO1017"/>
      <c r="MP1017"/>
      <c r="MQ1017"/>
      <c r="MR1017"/>
      <c r="MS1017"/>
      <c r="MT1017"/>
      <c r="MU1017"/>
      <c r="MV1017"/>
      <c r="MW1017"/>
      <c r="MX1017"/>
      <c r="MY1017"/>
      <c r="MZ1017"/>
      <c r="NA1017"/>
      <c r="NB1017"/>
      <c r="NC1017"/>
      <c r="ND1017"/>
      <c r="NE1017"/>
      <c r="NF1017"/>
      <c r="NG1017"/>
      <c r="NH1017"/>
      <c r="NI1017"/>
      <c r="NJ1017"/>
      <c r="NK1017"/>
      <c r="NL1017"/>
      <c r="NM1017"/>
      <c r="NN1017"/>
      <c r="NO1017"/>
      <c r="NP1017"/>
      <c r="NQ1017"/>
      <c r="NR1017"/>
      <c r="NS1017"/>
      <c r="NT1017"/>
      <c r="NU1017"/>
      <c r="NV1017"/>
      <c r="NW1017"/>
      <c r="NX1017"/>
      <c r="NY1017"/>
      <c r="NZ1017"/>
      <c r="OA1017"/>
      <c r="OB1017"/>
      <c r="OC1017"/>
      <c r="OD1017"/>
      <c r="OE1017"/>
      <c r="OF1017"/>
      <c r="OG1017"/>
      <c r="OH1017"/>
      <c r="OI1017"/>
      <c r="OJ1017"/>
      <c r="OK1017"/>
      <c r="OL1017"/>
      <c r="OM1017"/>
    </row>
    <row r="1018" spans="1:404" s="37" customFormat="1" x14ac:dyDescent="0.3">
      <c r="A1018" s="2" t="s">
        <v>1379</v>
      </c>
      <c r="B1018" s="2" t="s">
        <v>1396</v>
      </c>
      <c r="C1018" s="2" t="s">
        <v>1407</v>
      </c>
      <c r="D1018" s="2" t="s">
        <v>1409</v>
      </c>
      <c r="E1018" s="6" t="s">
        <v>102</v>
      </c>
      <c r="F1018" s="5">
        <v>85</v>
      </c>
      <c r="G1018" s="5">
        <v>16</v>
      </c>
      <c r="H1018" s="5">
        <v>0</v>
      </c>
      <c r="I1018" s="5">
        <v>0</v>
      </c>
      <c r="J1018" s="5">
        <v>0</v>
      </c>
      <c r="K1018" s="5">
        <v>0</v>
      </c>
      <c r="L1018" s="5">
        <v>0</v>
      </c>
      <c r="M1018" s="5">
        <v>0</v>
      </c>
      <c r="N1018" s="5">
        <v>16</v>
      </c>
      <c r="O1018" s="5">
        <v>0</v>
      </c>
      <c r="P1018" s="5">
        <v>0</v>
      </c>
      <c r="Q1018" s="5">
        <v>0</v>
      </c>
      <c r="R1018" s="5">
        <v>0</v>
      </c>
      <c r="S1018" s="5">
        <v>0</v>
      </c>
      <c r="T1018" s="5">
        <v>0</v>
      </c>
      <c r="U1018" s="5">
        <v>0</v>
      </c>
      <c r="V1018" s="5">
        <v>85</v>
      </c>
      <c r="W1018" s="5">
        <v>0</v>
      </c>
      <c r="X1018" s="5">
        <v>0</v>
      </c>
      <c r="Y1018" s="5">
        <v>0</v>
      </c>
      <c r="Z1018" s="5">
        <v>0</v>
      </c>
      <c r="AA1018" s="6" t="s">
        <v>96</v>
      </c>
      <c r="AB1018" s="6" t="s">
        <v>97</v>
      </c>
      <c r="AC1018" s="7"/>
      <c r="AD1018" s="7"/>
      <c r="AE1018" s="7"/>
      <c r="AF1018" s="7"/>
      <c r="AG1018" s="7"/>
      <c r="AH1018" s="7"/>
      <c r="AI1018" s="6" t="s">
        <v>96</v>
      </c>
      <c r="AJ1018" s="5"/>
      <c r="AK1018" s="8">
        <v>0.2</v>
      </c>
      <c r="AL1018" s="8">
        <v>0</v>
      </c>
      <c r="AM1018" s="8">
        <v>0</v>
      </c>
      <c r="AN1018" s="8">
        <v>0</v>
      </c>
      <c r="AO1018" s="8">
        <v>0</v>
      </c>
      <c r="AP1018" s="8">
        <v>0</v>
      </c>
      <c r="AQ1018" s="8">
        <v>0</v>
      </c>
      <c r="AR1018" s="8">
        <v>0</v>
      </c>
      <c r="AS1018" s="8">
        <v>0</v>
      </c>
      <c r="AT1018" s="8">
        <v>0.8</v>
      </c>
      <c r="AU1018" s="5">
        <v>100</v>
      </c>
      <c r="AV1018" s="5">
        <v>20</v>
      </c>
      <c r="AW1018" s="5">
        <v>80</v>
      </c>
      <c r="AX1018" s="5">
        <v>0</v>
      </c>
      <c r="AY1018" s="5">
        <v>0</v>
      </c>
      <c r="AZ1018" s="5">
        <v>0</v>
      </c>
      <c r="BA1018" s="5">
        <v>0</v>
      </c>
      <c r="BB1018" s="5">
        <v>0</v>
      </c>
      <c r="BC1018" s="5">
        <v>0</v>
      </c>
      <c r="BD1018" s="5">
        <v>100</v>
      </c>
      <c r="BE1018" s="5">
        <v>100</v>
      </c>
      <c r="BF1018" s="5">
        <v>0</v>
      </c>
      <c r="BG1018" s="5">
        <v>80</v>
      </c>
      <c r="BH1018" s="5">
        <v>100</v>
      </c>
      <c r="BI1018" s="5">
        <v>0</v>
      </c>
      <c r="BJ1018" s="5">
        <v>0</v>
      </c>
      <c r="BK1018" s="5">
        <v>0</v>
      </c>
      <c r="BL1018" s="5">
        <v>100</v>
      </c>
      <c r="BM1018" s="5">
        <v>60</v>
      </c>
      <c r="BN1018" s="5">
        <v>2</v>
      </c>
      <c r="BO1018" s="5" t="s">
        <v>96</v>
      </c>
      <c r="BP1018" s="5" t="s">
        <v>97</v>
      </c>
      <c r="BQ1018" s="5" t="s">
        <v>98</v>
      </c>
      <c r="BR1018" s="6" t="s">
        <v>96</v>
      </c>
      <c r="BS1018" s="6" t="s">
        <v>97</v>
      </c>
      <c r="BT1018" s="6" t="s">
        <v>97</v>
      </c>
      <c r="BU1018" s="6" t="s">
        <v>97</v>
      </c>
      <c r="BV1018" s="6" t="s">
        <v>97</v>
      </c>
      <c r="BW1018" s="5">
        <v>1</v>
      </c>
      <c r="BX1018" s="5">
        <v>1</v>
      </c>
      <c r="BY1018" s="5">
        <v>1</v>
      </c>
      <c r="BZ1018" s="5">
        <v>10</v>
      </c>
      <c r="CA1018" s="5">
        <v>12</v>
      </c>
      <c r="CB1018" s="6" t="s">
        <v>98</v>
      </c>
      <c r="CC1018" s="6" t="s">
        <v>98</v>
      </c>
      <c r="CD1018" s="6" t="s">
        <v>98</v>
      </c>
      <c r="CE1018" s="6" t="s">
        <v>96</v>
      </c>
      <c r="CF1018" s="6" t="s">
        <v>96</v>
      </c>
      <c r="CG1018" s="6" t="s">
        <v>97</v>
      </c>
      <c r="CH1018" s="6" t="s">
        <v>96</v>
      </c>
      <c r="CI1018" s="7" t="s">
        <v>97</v>
      </c>
      <c r="CJ1018" s="5">
        <v>0</v>
      </c>
      <c r="CK1018" s="5">
        <v>0</v>
      </c>
      <c r="CL1018" s="5">
        <v>6</v>
      </c>
      <c r="CM1018" s="5">
        <v>0</v>
      </c>
      <c r="CN1018" s="5">
        <v>12</v>
      </c>
      <c r="CO1018" s="5">
        <v>0</v>
      </c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  <c r="GO1018"/>
      <c r="GP1018"/>
      <c r="GQ1018"/>
      <c r="GR1018"/>
      <c r="GS1018"/>
      <c r="GT1018"/>
      <c r="GU1018"/>
      <c r="GV1018"/>
      <c r="GW1018"/>
      <c r="GX1018"/>
      <c r="GY1018"/>
      <c r="GZ1018"/>
      <c r="HA1018"/>
      <c r="HB1018"/>
      <c r="HC1018"/>
      <c r="HD1018"/>
      <c r="HE1018"/>
      <c r="HF1018"/>
      <c r="HG1018"/>
      <c r="HH1018"/>
      <c r="HI1018"/>
      <c r="HJ1018"/>
      <c r="HK1018"/>
      <c r="HL1018"/>
      <c r="HM1018"/>
      <c r="HN1018"/>
      <c r="HO1018"/>
      <c r="HP1018"/>
      <c r="HQ1018"/>
      <c r="HR1018"/>
      <c r="HS1018"/>
      <c r="HT1018"/>
      <c r="HU1018"/>
      <c r="HV1018"/>
      <c r="HW1018"/>
      <c r="HX1018"/>
      <c r="HY1018"/>
      <c r="HZ1018"/>
      <c r="IA1018"/>
      <c r="IB1018"/>
      <c r="IC1018"/>
      <c r="ID1018"/>
      <c r="IE1018"/>
      <c r="IF1018"/>
      <c r="IG1018"/>
      <c r="IH1018"/>
      <c r="II1018"/>
      <c r="IJ1018"/>
      <c r="IK1018"/>
      <c r="IL1018"/>
      <c r="IM1018"/>
      <c r="IN1018"/>
      <c r="IO1018"/>
      <c r="IP1018"/>
      <c r="IQ1018"/>
      <c r="IR1018"/>
      <c r="IS1018"/>
      <c r="IT1018"/>
      <c r="IU1018"/>
      <c r="IV1018"/>
      <c r="IW1018"/>
      <c r="IX1018"/>
      <c r="IY1018"/>
      <c r="IZ1018"/>
      <c r="JA1018"/>
      <c r="JB1018"/>
      <c r="JC1018"/>
      <c r="JD1018"/>
      <c r="JE1018"/>
      <c r="JF1018"/>
      <c r="JG1018"/>
      <c r="JH1018"/>
      <c r="JI1018"/>
      <c r="JJ1018"/>
      <c r="JK1018"/>
      <c r="JL1018"/>
      <c r="JM1018"/>
      <c r="JN1018"/>
      <c r="JO1018"/>
      <c r="JP1018"/>
      <c r="JQ1018"/>
      <c r="JR1018"/>
      <c r="JS1018"/>
      <c r="JT1018"/>
      <c r="JU1018"/>
      <c r="JV1018"/>
      <c r="JW1018"/>
      <c r="JX1018"/>
      <c r="JY1018"/>
      <c r="JZ1018"/>
      <c r="KA1018"/>
      <c r="KB1018"/>
      <c r="KC1018"/>
      <c r="KD1018"/>
      <c r="KE1018"/>
      <c r="KF1018"/>
      <c r="KG1018"/>
      <c r="KH1018"/>
      <c r="KI1018"/>
      <c r="KJ1018"/>
      <c r="KK1018"/>
      <c r="KL1018"/>
      <c r="KM1018"/>
      <c r="KN1018"/>
      <c r="KO1018"/>
      <c r="KP1018"/>
      <c r="KQ1018"/>
      <c r="KR1018"/>
      <c r="KS1018"/>
      <c r="KT1018"/>
      <c r="KU1018"/>
      <c r="KV1018"/>
      <c r="KW1018"/>
      <c r="KX1018"/>
      <c r="KY1018"/>
      <c r="KZ1018"/>
      <c r="LA1018"/>
      <c r="LB1018"/>
      <c r="LC1018"/>
      <c r="LD1018"/>
      <c r="LE1018"/>
      <c r="LF1018"/>
      <c r="LG1018"/>
      <c r="LH1018"/>
      <c r="LI1018"/>
      <c r="LJ1018"/>
      <c r="LK1018"/>
      <c r="LL1018"/>
      <c r="LM1018"/>
      <c r="LN1018"/>
      <c r="LO1018"/>
      <c r="LP1018"/>
      <c r="LQ1018"/>
      <c r="LR1018"/>
      <c r="LS1018"/>
      <c r="LT1018"/>
      <c r="LU1018"/>
      <c r="LV1018"/>
      <c r="LW1018"/>
      <c r="LX1018"/>
      <c r="LY1018"/>
      <c r="LZ1018"/>
      <c r="MA1018"/>
      <c r="MB1018"/>
      <c r="MC1018"/>
      <c r="MD1018"/>
      <c r="ME1018"/>
      <c r="MF1018"/>
      <c r="MG1018"/>
      <c r="MH1018"/>
      <c r="MI1018"/>
      <c r="MJ1018"/>
      <c r="MK1018"/>
      <c r="ML1018"/>
      <c r="MM1018"/>
      <c r="MN1018"/>
      <c r="MO1018"/>
      <c r="MP1018"/>
      <c r="MQ1018"/>
      <c r="MR1018"/>
      <c r="MS1018"/>
      <c r="MT1018"/>
      <c r="MU1018"/>
      <c r="MV1018"/>
      <c r="MW1018"/>
      <c r="MX1018"/>
      <c r="MY1018"/>
      <c r="MZ1018"/>
      <c r="NA1018"/>
      <c r="NB1018"/>
      <c r="NC1018"/>
      <c r="ND1018"/>
      <c r="NE1018"/>
      <c r="NF1018"/>
      <c r="NG1018"/>
      <c r="NH1018"/>
      <c r="NI1018"/>
      <c r="NJ1018"/>
      <c r="NK1018"/>
      <c r="NL1018"/>
      <c r="NM1018"/>
      <c r="NN1018"/>
      <c r="NO1018"/>
      <c r="NP1018"/>
      <c r="NQ1018"/>
      <c r="NR1018"/>
      <c r="NS1018"/>
      <c r="NT1018"/>
      <c r="NU1018"/>
      <c r="NV1018"/>
      <c r="NW1018"/>
      <c r="NX1018"/>
      <c r="NY1018"/>
      <c r="NZ1018"/>
      <c r="OA1018"/>
      <c r="OB1018"/>
      <c r="OC1018"/>
      <c r="OD1018"/>
      <c r="OE1018"/>
      <c r="OF1018"/>
      <c r="OG1018"/>
      <c r="OH1018"/>
      <c r="OI1018"/>
      <c r="OJ1018"/>
      <c r="OK1018"/>
      <c r="OL1018"/>
      <c r="OM1018"/>
    </row>
    <row r="1019" spans="1:404" s="37" customFormat="1" x14ac:dyDescent="0.3">
      <c r="A1019" s="2" t="s">
        <v>1379</v>
      </c>
      <c r="B1019" s="2" t="s">
        <v>1396</v>
      </c>
      <c r="C1019" s="2" t="s">
        <v>1407</v>
      </c>
      <c r="D1019" s="2" t="s">
        <v>1410</v>
      </c>
      <c r="E1019" s="6" t="s">
        <v>102</v>
      </c>
      <c r="F1019" s="5">
        <v>98</v>
      </c>
      <c r="G1019" s="5">
        <v>17</v>
      </c>
      <c r="H1019" s="5">
        <v>0</v>
      </c>
      <c r="I1019" s="5">
        <v>0</v>
      </c>
      <c r="J1019" s="5">
        <v>0</v>
      </c>
      <c r="K1019" s="5">
        <v>0</v>
      </c>
      <c r="L1019" s="5">
        <v>0</v>
      </c>
      <c r="M1019" s="5">
        <v>0</v>
      </c>
      <c r="N1019" s="5">
        <v>17</v>
      </c>
      <c r="O1019" s="5">
        <v>0</v>
      </c>
      <c r="P1019" s="5">
        <v>0</v>
      </c>
      <c r="Q1019" s="5">
        <v>0</v>
      </c>
      <c r="R1019" s="5">
        <v>0</v>
      </c>
      <c r="S1019" s="5">
        <v>0</v>
      </c>
      <c r="T1019" s="5">
        <v>0</v>
      </c>
      <c r="U1019" s="5">
        <v>0</v>
      </c>
      <c r="V1019" s="5">
        <v>98</v>
      </c>
      <c r="W1019" s="5">
        <v>0</v>
      </c>
      <c r="X1019" s="5">
        <v>0</v>
      </c>
      <c r="Y1019" s="5">
        <v>0</v>
      </c>
      <c r="Z1019" s="5">
        <v>0</v>
      </c>
      <c r="AA1019" s="6" t="s">
        <v>96</v>
      </c>
      <c r="AB1019" s="6" t="s">
        <v>97</v>
      </c>
      <c r="AC1019" s="7"/>
      <c r="AD1019" s="7"/>
      <c r="AE1019" s="7"/>
      <c r="AF1019" s="7"/>
      <c r="AG1019" s="7"/>
      <c r="AH1019" s="7"/>
      <c r="AI1019" s="6" t="s">
        <v>96</v>
      </c>
      <c r="AJ1019" s="5"/>
      <c r="AK1019" s="8">
        <v>0.1</v>
      </c>
      <c r="AL1019" s="8">
        <v>0.1</v>
      </c>
      <c r="AM1019" s="8">
        <v>0</v>
      </c>
      <c r="AN1019" s="8">
        <v>0</v>
      </c>
      <c r="AO1019" s="8">
        <v>0</v>
      </c>
      <c r="AP1019" s="8">
        <v>0</v>
      </c>
      <c r="AQ1019" s="8">
        <v>0</v>
      </c>
      <c r="AR1019" s="8">
        <v>0</v>
      </c>
      <c r="AS1019" s="8">
        <v>0</v>
      </c>
      <c r="AT1019" s="8">
        <v>0.8</v>
      </c>
      <c r="AU1019" s="5">
        <v>100</v>
      </c>
      <c r="AV1019" s="5">
        <v>0</v>
      </c>
      <c r="AW1019" s="5">
        <v>100</v>
      </c>
      <c r="AX1019" s="5">
        <v>0</v>
      </c>
      <c r="AY1019" s="5">
        <v>0</v>
      </c>
      <c r="AZ1019" s="5">
        <v>0</v>
      </c>
      <c r="BA1019" s="5">
        <v>0</v>
      </c>
      <c r="BB1019" s="5">
        <v>0</v>
      </c>
      <c r="BC1019" s="5">
        <v>0</v>
      </c>
      <c r="BD1019" s="5">
        <v>100</v>
      </c>
      <c r="BE1019" s="5">
        <v>100</v>
      </c>
      <c r="BF1019" s="5">
        <v>0</v>
      </c>
      <c r="BG1019" s="5">
        <v>80</v>
      </c>
      <c r="BH1019" s="5">
        <v>100</v>
      </c>
      <c r="BI1019" s="5">
        <v>0</v>
      </c>
      <c r="BJ1019" s="5">
        <v>0</v>
      </c>
      <c r="BK1019" s="5">
        <v>0</v>
      </c>
      <c r="BL1019" s="5">
        <v>100</v>
      </c>
      <c r="BM1019" s="5">
        <v>50</v>
      </c>
      <c r="BN1019" s="5">
        <v>2</v>
      </c>
      <c r="BO1019" s="5" t="s">
        <v>97</v>
      </c>
      <c r="BP1019" s="5" t="s">
        <v>97</v>
      </c>
      <c r="BQ1019" s="5" t="s">
        <v>98</v>
      </c>
      <c r="BR1019" s="6" t="s">
        <v>96</v>
      </c>
      <c r="BS1019" s="6" t="s">
        <v>97</v>
      </c>
      <c r="BT1019" s="6" t="s">
        <v>97</v>
      </c>
      <c r="BU1019" s="6" t="s">
        <v>97</v>
      </c>
      <c r="BV1019" s="6" t="s">
        <v>97</v>
      </c>
      <c r="BW1019" s="5">
        <v>1</v>
      </c>
      <c r="BX1019" s="5">
        <v>1</v>
      </c>
      <c r="BY1019" s="5">
        <v>1</v>
      </c>
      <c r="BZ1019" s="5">
        <v>10</v>
      </c>
      <c r="CA1019" s="5">
        <v>12</v>
      </c>
      <c r="CB1019" s="6" t="s">
        <v>98</v>
      </c>
      <c r="CC1019" s="6" t="s">
        <v>98</v>
      </c>
      <c r="CD1019" s="6" t="s">
        <v>98</v>
      </c>
      <c r="CE1019" s="6" t="s">
        <v>96</v>
      </c>
      <c r="CF1019" s="6" t="s">
        <v>96</v>
      </c>
      <c r="CG1019" s="6" t="s">
        <v>97</v>
      </c>
      <c r="CH1019" s="6" t="s">
        <v>97</v>
      </c>
      <c r="CI1019" s="7" t="s">
        <v>97</v>
      </c>
      <c r="CJ1019" s="5">
        <v>0</v>
      </c>
      <c r="CK1019" s="5">
        <v>0</v>
      </c>
      <c r="CL1019" s="5">
        <v>6</v>
      </c>
      <c r="CM1019" s="5">
        <v>0</v>
      </c>
      <c r="CN1019" s="5">
        <v>12</v>
      </c>
      <c r="CO1019" s="5">
        <v>0</v>
      </c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EI1019"/>
      <c r="EJ1019"/>
      <c r="EK1019"/>
      <c r="EL1019"/>
      <c r="EM1019"/>
      <c r="EN1019"/>
      <c r="EO1019"/>
      <c r="EP1019"/>
      <c r="EQ1019"/>
      <c r="ER1019"/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  <c r="GO1019"/>
      <c r="GP1019"/>
      <c r="GQ1019"/>
      <c r="GR1019"/>
      <c r="GS1019"/>
      <c r="GT1019"/>
      <c r="GU1019"/>
      <c r="GV1019"/>
      <c r="GW1019"/>
      <c r="GX1019"/>
      <c r="GY1019"/>
      <c r="GZ1019"/>
      <c r="HA1019"/>
      <c r="HB1019"/>
      <c r="HC1019"/>
      <c r="HD1019"/>
      <c r="HE1019"/>
      <c r="HF1019"/>
      <c r="HG1019"/>
      <c r="HH1019"/>
      <c r="HI1019"/>
      <c r="HJ1019"/>
      <c r="HK1019"/>
      <c r="HL1019"/>
      <c r="HM1019"/>
      <c r="HN1019"/>
      <c r="HO1019"/>
      <c r="HP1019"/>
      <c r="HQ1019"/>
      <c r="HR1019"/>
      <c r="HS1019"/>
      <c r="HT1019"/>
      <c r="HU1019"/>
      <c r="HV1019"/>
      <c r="HW1019"/>
      <c r="HX1019"/>
      <c r="HY1019"/>
      <c r="HZ1019"/>
      <c r="IA1019"/>
      <c r="IB1019"/>
      <c r="IC1019"/>
      <c r="ID1019"/>
      <c r="IE1019"/>
      <c r="IF1019"/>
      <c r="IG1019"/>
      <c r="IH1019"/>
      <c r="II1019"/>
      <c r="IJ1019"/>
      <c r="IK1019"/>
      <c r="IL1019"/>
      <c r="IM1019"/>
      <c r="IN1019"/>
      <c r="IO1019"/>
      <c r="IP1019"/>
      <c r="IQ1019"/>
      <c r="IR1019"/>
      <c r="IS1019"/>
      <c r="IT1019"/>
      <c r="IU1019"/>
      <c r="IV1019"/>
      <c r="IW1019"/>
      <c r="IX1019"/>
      <c r="IY1019"/>
      <c r="IZ1019"/>
      <c r="JA1019"/>
      <c r="JB1019"/>
      <c r="JC1019"/>
      <c r="JD1019"/>
      <c r="JE1019"/>
      <c r="JF1019"/>
      <c r="JG1019"/>
      <c r="JH1019"/>
      <c r="JI1019"/>
      <c r="JJ1019"/>
      <c r="JK1019"/>
      <c r="JL1019"/>
      <c r="JM1019"/>
      <c r="JN1019"/>
      <c r="JO1019"/>
      <c r="JP1019"/>
      <c r="JQ1019"/>
      <c r="JR1019"/>
      <c r="JS1019"/>
      <c r="JT1019"/>
      <c r="JU1019"/>
      <c r="JV1019"/>
      <c r="JW1019"/>
      <c r="JX1019"/>
      <c r="JY1019"/>
      <c r="JZ1019"/>
      <c r="KA1019"/>
      <c r="KB1019"/>
      <c r="KC1019"/>
      <c r="KD1019"/>
      <c r="KE1019"/>
      <c r="KF1019"/>
      <c r="KG1019"/>
      <c r="KH1019"/>
      <c r="KI1019"/>
      <c r="KJ1019"/>
      <c r="KK1019"/>
      <c r="KL1019"/>
      <c r="KM1019"/>
      <c r="KN1019"/>
      <c r="KO1019"/>
      <c r="KP1019"/>
      <c r="KQ1019"/>
      <c r="KR1019"/>
      <c r="KS1019"/>
      <c r="KT1019"/>
      <c r="KU1019"/>
      <c r="KV1019"/>
      <c r="KW1019"/>
      <c r="KX1019"/>
      <c r="KY1019"/>
      <c r="KZ1019"/>
      <c r="LA1019"/>
      <c r="LB1019"/>
      <c r="LC1019"/>
      <c r="LD1019"/>
      <c r="LE1019"/>
      <c r="LF1019"/>
      <c r="LG1019"/>
      <c r="LH1019"/>
      <c r="LI1019"/>
      <c r="LJ1019"/>
      <c r="LK1019"/>
      <c r="LL1019"/>
      <c r="LM1019"/>
      <c r="LN1019"/>
      <c r="LO1019"/>
      <c r="LP1019"/>
      <c r="LQ1019"/>
      <c r="LR1019"/>
      <c r="LS1019"/>
      <c r="LT1019"/>
      <c r="LU1019"/>
      <c r="LV1019"/>
      <c r="LW1019"/>
      <c r="LX1019"/>
      <c r="LY1019"/>
      <c r="LZ1019"/>
      <c r="MA1019"/>
      <c r="MB1019"/>
      <c r="MC1019"/>
      <c r="MD1019"/>
      <c r="ME1019"/>
      <c r="MF1019"/>
      <c r="MG1019"/>
      <c r="MH1019"/>
      <c r="MI1019"/>
      <c r="MJ1019"/>
      <c r="MK1019"/>
      <c r="ML1019"/>
      <c r="MM1019"/>
      <c r="MN1019"/>
      <c r="MO1019"/>
      <c r="MP1019"/>
      <c r="MQ1019"/>
      <c r="MR1019"/>
      <c r="MS1019"/>
      <c r="MT1019"/>
      <c r="MU1019"/>
      <c r="MV1019"/>
      <c r="MW1019"/>
      <c r="MX1019"/>
      <c r="MY1019"/>
      <c r="MZ1019"/>
      <c r="NA1019"/>
      <c r="NB1019"/>
      <c r="NC1019"/>
      <c r="ND1019"/>
      <c r="NE1019"/>
      <c r="NF1019"/>
      <c r="NG1019"/>
      <c r="NH1019"/>
      <c r="NI1019"/>
      <c r="NJ1019"/>
      <c r="NK1019"/>
      <c r="NL1019"/>
      <c r="NM1019"/>
      <c r="NN1019"/>
      <c r="NO1019"/>
      <c r="NP1019"/>
      <c r="NQ1019"/>
      <c r="NR1019"/>
      <c r="NS1019"/>
      <c r="NT1019"/>
      <c r="NU1019"/>
      <c r="NV1019"/>
      <c r="NW1019"/>
      <c r="NX1019"/>
      <c r="NY1019"/>
      <c r="NZ1019"/>
      <c r="OA1019"/>
      <c r="OB1019"/>
      <c r="OC1019"/>
      <c r="OD1019"/>
      <c r="OE1019"/>
      <c r="OF1019"/>
      <c r="OG1019"/>
      <c r="OH1019"/>
      <c r="OI1019"/>
      <c r="OJ1019"/>
      <c r="OK1019"/>
      <c r="OL1019"/>
      <c r="OM1019"/>
    </row>
    <row r="1020" spans="1:404" s="37" customFormat="1" x14ac:dyDescent="0.3">
      <c r="A1020" s="2" t="s">
        <v>1379</v>
      </c>
      <c r="B1020" s="2" t="s">
        <v>1411</v>
      </c>
      <c r="C1020" s="2" t="s">
        <v>1412</v>
      </c>
      <c r="D1020" s="2" t="s">
        <v>1413</v>
      </c>
      <c r="E1020" s="6" t="s">
        <v>102</v>
      </c>
      <c r="F1020" s="5">
        <v>38</v>
      </c>
      <c r="G1020" s="5">
        <v>12</v>
      </c>
      <c r="H1020" s="5">
        <v>2</v>
      </c>
      <c r="I1020" s="5">
        <v>12</v>
      </c>
      <c r="J1020" s="5">
        <v>0</v>
      </c>
      <c r="K1020" s="5">
        <v>0</v>
      </c>
      <c r="L1020" s="5">
        <v>0</v>
      </c>
      <c r="M1020" s="5">
        <v>0</v>
      </c>
      <c r="N1020" s="5">
        <v>0</v>
      </c>
      <c r="O1020" s="5">
        <v>0</v>
      </c>
      <c r="P1020" s="5">
        <v>0</v>
      </c>
      <c r="Q1020" s="5">
        <v>38</v>
      </c>
      <c r="R1020" s="5">
        <v>0</v>
      </c>
      <c r="S1020" s="5">
        <v>0</v>
      </c>
      <c r="T1020" s="5">
        <v>0</v>
      </c>
      <c r="U1020" s="5">
        <v>0</v>
      </c>
      <c r="V1020" s="5">
        <v>0</v>
      </c>
      <c r="W1020" s="5">
        <v>0</v>
      </c>
      <c r="X1020" s="5">
        <v>0</v>
      </c>
      <c r="Y1020" s="5">
        <v>0</v>
      </c>
      <c r="Z1020" s="5">
        <v>0</v>
      </c>
      <c r="AA1020" s="6" t="s">
        <v>96</v>
      </c>
      <c r="AB1020" s="6" t="s">
        <v>96</v>
      </c>
      <c r="AC1020" s="7"/>
      <c r="AD1020" s="7"/>
      <c r="AE1020" s="7"/>
      <c r="AF1020" s="7"/>
      <c r="AG1020" s="7"/>
      <c r="AH1020" s="7"/>
      <c r="AI1020" s="6" t="s">
        <v>96</v>
      </c>
      <c r="AJ1020" s="5"/>
      <c r="AK1020" s="8">
        <v>0</v>
      </c>
      <c r="AL1020" s="8">
        <v>0</v>
      </c>
      <c r="AM1020" s="8">
        <v>0</v>
      </c>
      <c r="AN1020" s="8">
        <v>0</v>
      </c>
      <c r="AO1020" s="8">
        <v>0</v>
      </c>
      <c r="AP1020" s="8">
        <v>0</v>
      </c>
      <c r="AQ1020" s="8">
        <v>0</v>
      </c>
      <c r="AR1020" s="8">
        <v>0</v>
      </c>
      <c r="AS1020" s="8">
        <v>0</v>
      </c>
      <c r="AT1020" s="8">
        <v>1</v>
      </c>
      <c r="AU1020" s="5">
        <v>100</v>
      </c>
      <c r="AV1020" s="5">
        <v>100</v>
      </c>
      <c r="AW1020" s="5">
        <v>0</v>
      </c>
      <c r="AX1020" s="5">
        <v>0</v>
      </c>
      <c r="AY1020" s="5">
        <v>0</v>
      </c>
      <c r="AZ1020" s="5">
        <v>100</v>
      </c>
      <c r="BA1020" s="5">
        <v>100</v>
      </c>
      <c r="BB1020" s="5">
        <v>0</v>
      </c>
      <c r="BC1020" s="5">
        <v>0</v>
      </c>
      <c r="BD1020" s="5">
        <v>0</v>
      </c>
      <c r="BE1020" s="5">
        <v>100</v>
      </c>
      <c r="BF1020" s="5">
        <v>100</v>
      </c>
      <c r="BG1020" s="5">
        <v>100</v>
      </c>
      <c r="BH1020" s="5">
        <v>100</v>
      </c>
      <c r="BI1020" s="5">
        <v>100</v>
      </c>
      <c r="BJ1020" s="5">
        <v>0</v>
      </c>
      <c r="BK1020" s="5">
        <v>100</v>
      </c>
      <c r="BL1020" s="5">
        <v>0</v>
      </c>
      <c r="BM1020" s="5">
        <v>100</v>
      </c>
      <c r="BN1020" s="5">
        <v>3</v>
      </c>
      <c r="BO1020" s="5" t="s">
        <v>96</v>
      </c>
      <c r="BP1020" s="5" t="s">
        <v>96</v>
      </c>
      <c r="BQ1020" s="5">
        <v>2</v>
      </c>
      <c r="BR1020" s="6" t="s">
        <v>97</v>
      </c>
      <c r="BS1020" s="6" t="s">
        <v>97</v>
      </c>
      <c r="BT1020" s="6" t="s">
        <v>97</v>
      </c>
      <c r="BU1020" s="6" t="s">
        <v>97</v>
      </c>
      <c r="BV1020" s="6" t="s">
        <v>97</v>
      </c>
      <c r="BW1020" s="5">
        <v>0</v>
      </c>
      <c r="BX1020" s="5">
        <v>0</v>
      </c>
      <c r="BY1020" s="5">
        <v>0</v>
      </c>
      <c r="BZ1020" s="5">
        <v>10</v>
      </c>
      <c r="CA1020" s="5">
        <v>12</v>
      </c>
      <c r="CB1020" s="6" t="s">
        <v>98</v>
      </c>
      <c r="CC1020" s="6" t="s">
        <v>96</v>
      </c>
      <c r="CD1020" s="6" t="s">
        <v>98</v>
      </c>
      <c r="CE1020" s="6" t="s">
        <v>96</v>
      </c>
      <c r="CF1020" s="6" t="s">
        <v>96</v>
      </c>
      <c r="CG1020" s="7" t="s">
        <v>98</v>
      </c>
      <c r="CH1020" s="6" t="s">
        <v>96</v>
      </c>
      <c r="CI1020" s="7" t="s">
        <v>97</v>
      </c>
      <c r="CJ1020" s="5">
        <v>0</v>
      </c>
      <c r="CK1020" s="5">
        <v>0</v>
      </c>
      <c r="CL1020" s="5">
        <v>0</v>
      </c>
      <c r="CM1020" s="5">
        <v>0</v>
      </c>
      <c r="CN1020" s="5">
        <v>0</v>
      </c>
      <c r="CO1020" s="5">
        <v>0</v>
      </c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  <c r="GO1020"/>
      <c r="GP1020"/>
      <c r="GQ1020"/>
      <c r="GR1020"/>
      <c r="GS1020"/>
      <c r="GT1020"/>
      <c r="GU1020"/>
      <c r="GV1020"/>
      <c r="GW1020"/>
      <c r="GX1020"/>
      <c r="GY1020"/>
      <c r="GZ1020"/>
      <c r="HA1020"/>
      <c r="HB1020"/>
      <c r="HC1020"/>
      <c r="HD1020"/>
      <c r="HE1020"/>
      <c r="HF1020"/>
      <c r="HG1020"/>
      <c r="HH1020"/>
      <c r="HI1020"/>
      <c r="HJ1020"/>
      <c r="HK1020"/>
      <c r="HL1020"/>
      <c r="HM1020"/>
      <c r="HN1020"/>
      <c r="HO1020"/>
      <c r="HP1020"/>
      <c r="HQ1020"/>
      <c r="HR1020"/>
      <c r="HS1020"/>
      <c r="HT1020"/>
      <c r="HU1020"/>
      <c r="HV1020"/>
      <c r="HW1020"/>
      <c r="HX1020"/>
      <c r="HY1020"/>
      <c r="HZ1020"/>
      <c r="IA1020"/>
      <c r="IB1020"/>
      <c r="IC1020"/>
      <c r="ID1020"/>
      <c r="IE1020"/>
      <c r="IF1020"/>
      <c r="IG1020"/>
      <c r="IH1020"/>
      <c r="II1020"/>
      <c r="IJ1020"/>
      <c r="IK1020"/>
      <c r="IL1020"/>
      <c r="IM1020"/>
      <c r="IN1020"/>
      <c r="IO1020"/>
      <c r="IP1020"/>
      <c r="IQ1020"/>
      <c r="IR1020"/>
      <c r="IS1020"/>
      <c r="IT1020"/>
      <c r="IU1020"/>
      <c r="IV1020"/>
      <c r="IW1020"/>
      <c r="IX1020"/>
      <c r="IY1020"/>
      <c r="IZ1020"/>
      <c r="JA1020"/>
      <c r="JB1020"/>
      <c r="JC1020"/>
      <c r="JD1020"/>
      <c r="JE1020"/>
      <c r="JF1020"/>
      <c r="JG1020"/>
      <c r="JH1020"/>
      <c r="JI1020"/>
      <c r="JJ1020"/>
      <c r="JK1020"/>
      <c r="JL1020"/>
      <c r="JM1020"/>
      <c r="JN1020"/>
      <c r="JO1020"/>
      <c r="JP1020"/>
      <c r="JQ1020"/>
      <c r="JR1020"/>
      <c r="JS1020"/>
      <c r="JT1020"/>
      <c r="JU1020"/>
      <c r="JV1020"/>
      <c r="JW1020"/>
      <c r="JX1020"/>
      <c r="JY1020"/>
      <c r="JZ1020"/>
      <c r="KA1020"/>
      <c r="KB1020"/>
      <c r="KC1020"/>
      <c r="KD1020"/>
      <c r="KE1020"/>
      <c r="KF1020"/>
      <c r="KG1020"/>
      <c r="KH1020"/>
      <c r="KI1020"/>
      <c r="KJ1020"/>
      <c r="KK1020"/>
      <c r="KL1020"/>
      <c r="KM1020"/>
      <c r="KN1020"/>
      <c r="KO1020"/>
      <c r="KP1020"/>
      <c r="KQ1020"/>
      <c r="KR1020"/>
      <c r="KS1020"/>
      <c r="KT1020"/>
      <c r="KU1020"/>
      <c r="KV1020"/>
      <c r="KW1020"/>
      <c r="KX1020"/>
      <c r="KY1020"/>
      <c r="KZ1020"/>
      <c r="LA1020"/>
      <c r="LB1020"/>
      <c r="LC1020"/>
      <c r="LD1020"/>
      <c r="LE1020"/>
      <c r="LF1020"/>
      <c r="LG1020"/>
      <c r="LH1020"/>
      <c r="LI1020"/>
      <c r="LJ1020"/>
      <c r="LK1020"/>
      <c r="LL1020"/>
      <c r="LM1020"/>
      <c r="LN1020"/>
      <c r="LO1020"/>
      <c r="LP1020"/>
      <c r="LQ1020"/>
      <c r="LR1020"/>
      <c r="LS1020"/>
      <c r="LT1020"/>
      <c r="LU1020"/>
      <c r="LV1020"/>
      <c r="LW1020"/>
      <c r="LX1020"/>
      <c r="LY1020"/>
      <c r="LZ1020"/>
      <c r="MA1020"/>
      <c r="MB1020"/>
      <c r="MC1020"/>
      <c r="MD1020"/>
      <c r="ME1020"/>
      <c r="MF1020"/>
      <c r="MG1020"/>
      <c r="MH1020"/>
      <c r="MI1020"/>
      <c r="MJ1020"/>
      <c r="MK1020"/>
      <c r="ML1020"/>
      <c r="MM1020"/>
      <c r="MN1020"/>
      <c r="MO1020"/>
      <c r="MP1020"/>
      <c r="MQ1020"/>
      <c r="MR1020"/>
      <c r="MS1020"/>
      <c r="MT1020"/>
      <c r="MU1020"/>
      <c r="MV1020"/>
      <c r="MW1020"/>
      <c r="MX1020"/>
      <c r="MY1020"/>
      <c r="MZ1020"/>
      <c r="NA1020"/>
      <c r="NB1020"/>
      <c r="NC1020"/>
      <c r="ND1020"/>
      <c r="NE1020"/>
      <c r="NF1020"/>
      <c r="NG1020"/>
      <c r="NH1020"/>
      <c r="NI1020"/>
      <c r="NJ1020"/>
      <c r="NK1020"/>
      <c r="NL1020"/>
      <c r="NM1020"/>
      <c r="NN1020"/>
      <c r="NO1020"/>
      <c r="NP1020"/>
      <c r="NQ1020"/>
      <c r="NR1020"/>
      <c r="NS1020"/>
      <c r="NT1020"/>
      <c r="NU1020"/>
      <c r="NV1020"/>
      <c r="NW1020"/>
      <c r="NX1020"/>
      <c r="NY1020"/>
      <c r="NZ1020"/>
      <c r="OA1020"/>
      <c r="OB1020"/>
      <c r="OC1020"/>
      <c r="OD1020"/>
      <c r="OE1020"/>
      <c r="OF1020"/>
      <c r="OG1020"/>
      <c r="OH1020"/>
      <c r="OI1020"/>
      <c r="OJ1020"/>
      <c r="OK1020"/>
      <c r="OL1020"/>
      <c r="OM1020"/>
    </row>
    <row r="1021" spans="1:404" s="37" customFormat="1" x14ac:dyDescent="0.3">
      <c r="A1021" s="2" t="s">
        <v>1379</v>
      </c>
      <c r="B1021" s="2" t="s">
        <v>1411</v>
      </c>
      <c r="C1021" s="2" t="s">
        <v>1412</v>
      </c>
      <c r="D1021" s="2" t="s">
        <v>1414</v>
      </c>
      <c r="E1021" s="6" t="s">
        <v>102</v>
      </c>
      <c r="F1021" s="5">
        <v>42</v>
      </c>
      <c r="G1021" s="5">
        <v>8</v>
      </c>
      <c r="H1021" s="5">
        <v>0</v>
      </c>
      <c r="I1021" s="5">
        <v>0</v>
      </c>
      <c r="J1021" s="5">
        <v>8</v>
      </c>
      <c r="K1021" s="5">
        <v>0</v>
      </c>
      <c r="L1021" s="5">
        <v>0</v>
      </c>
      <c r="M1021" s="5">
        <v>0</v>
      </c>
      <c r="N1021" s="5">
        <v>0</v>
      </c>
      <c r="O1021" s="5">
        <v>0</v>
      </c>
      <c r="P1021" s="5">
        <v>0</v>
      </c>
      <c r="Q1021" s="5">
        <v>0</v>
      </c>
      <c r="R1021" s="5">
        <v>42</v>
      </c>
      <c r="S1021" s="5">
        <v>0</v>
      </c>
      <c r="T1021" s="5">
        <v>0</v>
      </c>
      <c r="U1021" s="5">
        <v>0</v>
      </c>
      <c r="V1021" s="5">
        <v>0</v>
      </c>
      <c r="W1021" s="5">
        <v>0</v>
      </c>
      <c r="X1021" s="5">
        <v>0</v>
      </c>
      <c r="Y1021" s="5">
        <v>0</v>
      </c>
      <c r="Z1021" s="5">
        <v>0</v>
      </c>
      <c r="AA1021" s="6" t="s">
        <v>96</v>
      </c>
      <c r="AB1021" s="6" t="s">
        <v>96</v>
      </c>
      <c r="AC1021" s="7"/>
      <c r="AD1021" s="7"/>
      <c r="AE1021" s="7"/>
      <c r="AF1021" s="7"/>
      <c r="AG1021" s="7"/>
      <c r="AH1021" s="7"/>
      <c r="AI1021" s="6" t="s">
        <v>96</v>
      </c>
      <c r="AJ1021" s="5"/>
      <c r="AK1021" s="8">
        <v>1</v>
      </c>
      <c r="AL1021" s="8">
        <v>0</v>
      </c>
      <c r="AM1021" s="8">
        <v>0</v>
      </c>
      <c r="AN1021" s="8">
        <v>0</v>
      </c>
      <c r="AO1021" s="8">
        <v>0</v>
      </c>
      <c r="AP1021" s="8">
        <v>0</v>
      </c>
      <c r="AQ1021" s="8">
        <v>0</v>
      </c>
      <c r="AR1021" s="8">
        <v>0</v>
      </c>
      <c r="AS1021" s="8">
        <v>0</v>
      </c>
      <c r="AT1021" s="8">
        <v>0</v>
      </c>
      <c r="AU1021" s="5">
        <v>100</v>
      </c>
      <c r="AV1021" s="5">
        <v>100</v>
      </c>
      <c r="AW1021" s="5">
        <v>0</v>
      </c>
      <c r="AX1021" s="5">
        <v>0</v>
      </c>
      <c r="AY1021" s="5">
        <v>0</v>
      </c>
      <c r="AZ1021" s="5">
        <v>100</v>
      </c>
      <c r="BA1021" s="5">
        <v>0</v>
      </c>
      <c r="BB1021" s="5">
        <v>100</v>
      </c>
      <c r="BC1021" s="5">
        <v>0</v>
      </c>
      <c r="BD1021" s="5">
        <v>0</v>
      </c>
      <c r="BE1021" s="5">
        <v>100</v>
      </c>
      <c r="BF1021" s="5">
        <v>100</v>
      </c>
      <c r="BG1021" s="5">
        <v>100</v>
      </c>
      <c r="BH1021" s="5">
        <v>100</v>
      </c>
      <c r="BI1021" s="5">
        <v>20</v>
      </c>
      <c r="BJ1021" s="5">
        <v>0</v>
      </c>
      <c r="BK1021" s="5">
        <v>20</v>
      </c>
      <c r="BL1021" s="5">
        <v>80</v>
      </c>
      <c r="BM1021" s="5">
        <v>100</v>
      </c>
      <c r="BN1021" s="5">
        <v>3</v>
      </c>
      <c r="BO1021" s="5" t="s">
        <v>96</v>
      </c>
      <c r="BP1021" s="5" t="s">
        <v>96</v>
      </c>
      <c r="BQ1021" s="5">
        <v>2</v>
      </c>
      <c r="BR1021" s="6" t="s">
        <v>97</v>
      </c>
      <c r="BS1021" s="6" t="s">
        <v>97</v>
      </c>
      <c r="BT1021" s="6" t="s">
        <v>97</v>
      </c>
      <c r="BU1021" s="6" t="s">
        <v>97</v>
      </c>
      <c r="BV1021" s="6" t="s">
        <v>97</v>
      </c>
      <c r="BW1021" s="5">
        <v>0</v>
      </c>
      <c r="BX1021" s="5">
        <v>0</v>
      </c>
      <c r="BY1021" s="5">
        <v>0</v>
      </c>
      <c r="BZ1021" s="5">
        <v>10</v>
      </c>
      <c r="CA1021" s="5">
        <v>12</v>
      </c>
      <c r="CB1021" s="6" t="s">
        <v>98</v>
      </c>
      <c r="CC1021" s="6" t="s">
        <v>96</v>
      </c>
      <c r="CD1021" s="6" t="s">
        <v>98</v>
      </c>
      <c r="CE1021" s="6" t="s">
        <v>96</v>
      </c>
      <c r="CF1021" s="6" t="s">
        <v>96</v>
      </c>
      <c r="CG1021" s="7" t="s">
        <v>98</v>
      </c>
      <c r="CH1021" s="6" t="s">
        <v>96</v>
      </c>
      <c r="CI1021" s="6" t="s">
        <v>97</v>
      </c>
      <c r="CJ1021" s="5">
        <v>0</v>
      </c>
      <c r="CK1021" s="5">
        <v>0</v>
      </c>
      <c r="CL1021" s="5">
        <v>0</v>
      </c>
      <c r="CM1021" s="5">
        <v>0</v>
      </c>
      <c r="CN1021" s="5">
        <v>0</v>
      </c>
      <c r="CO1021" s="5">
        <v>0</v>
      </c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  <c r="GO1021"/>
      <c r="GP1021"/>
      <c r="GQ1021"/>
      <c r="GR1021"/>
      <c r="GS1021"/>
      <c r="GT1021"/>
      <c r="GU1021"/>
      <c r="GV1021"/>
      <c r="GW1021"/>
      <c r="GX1021"/>
      <c r="GY1021"/>
      <c r="GZ1021"/>
      <c r="HA1021"/>
      <c r="HB1021"/>
      <c r="HC1021"/>
      <c r="HD1021"/>
      <c r="HE1021"/>
      <c r="HF1021"/>
      <c r="HG1021"/>
      <c r="HH1021"/>
      <c r="HI1021"/>
      <c r="HJ1021"/>
      <c r="HK1021"/>
      <c r="HL1021"/>
      <c r="HM1021"/>
      <c r="HN1021"/>
      <c r="HO1021"/>
      <c r="HP1021"/>
      <c r="HQ1021"/>
      <c r="HR1021"/>
      <c r="HS1021"/>
      <c r="HT1021"/>
      <c r="HU1021"/>
      <c r="HV1021"/>
      <c r="HW1021"/>
      <c r="HX1021"/>
      <c r="HY1021"/>
      <c r="HZ1021"/>
      <c r="IA1021"/>
      <c r="IB1021"/>
      <c r="IC1021"/>
      <c r="ID1021"/>
      <c r="IE1021"/>
      <c r="IF1021"/>
      <c r="IG1021"/>
      <c r="IH1021"/>
      <c r="II1021"/>
      <c r="IJ1021"/>
      <c r="IK1021"/>
      <c r="IL1021"/>
      <c r="IM1021"/>
      <c r="IN1021"/>
      <c r="IO1021"/>
      <c r="IP1021"/>
      <c r="IQ1021"/>
      <c r="IR1021"/>
      <c r="IS1021"/>
      <c r="IT1021"/>
      <c r="IU1021"/>
      <c r="IV1021"/>
      <c r="IW1021"/>
      <c r="IX1021"/>
      <c r="IY1021"/>
      <c r="IZ1021"/>
      <c r="JA1021"/>
      <c r="JB1021"/>
      <c r="JC1021"/>
      <c r="JD1021"/>
      <c r="JE1021"/>
      <c r="JF1021"/>
      <c r="JG1021"/>
      <c r="JH1021"/>
      <c r="JI1021"/>
      <c r="JJ1021"/>
      <c r="JK1021"/>
      <c r="JL1021"/>
      <c r="JM1021"/>
      <c r="JN1021"/>
      <c r="JO1021"/>
      <c r="JP1021"/>
      <c r="JQ1021"/>
      <c r="JR1021"/>
      <c r="JS1021"/>
      <c r="JT1021"/>
      <c r="JU1021"/>
      <c r="JV1021"/>
      <c r="JW1021"/>
      <c r="JX1021"/>
      <c r="JY1021"/>
      <c r="JZ1021"/>
      <c r="KA1021"/>
      <c r="KB1021"/>
      <c r="KC1021"/>
      <c r="KD1021"/>
      <c r="KE1021"/>
      <c r="KF1021"/>
      <c r="KG1021"/>
      <c r="KH1021"/>
      <c r="KI1021"/>
      <c r="KJ1021"/>
      <c r="KK1021"/>
      <c r="KL1021"/>
      <c r="KM1021"/>
      <c r="KN1021"/>
      <c r="KO1021"/>
      <c r="KP1021"/>
      <c r="KQ1021"/>
      <c r="KR1021"/>
      <c r="KS1021"/>
      <c r="KT1021"/>
      <c r="KU1021"/>
      <c r="KV1021"/>
      <c r="KW1021"/>
      <c r="KX1021"/>
      <c r="KY1021"/>
      <c r="KZ1021"/>
      <c r="LA1021"/>
      <c r="LB1021"/>
      <c r="LC1021"/>
      <c r="LD1021"/>
      <c r="LE1021"/>
      <c r="LF1021"/>
      <c r="LG1021"/>
      <c r="LH1021"/>
      <c r="LI1021"/>
      <c r="LJ1021"/>
      <c r="LK1021"/>
      <c r="LL1021"/>
      <c r="LM1021"/>
      <c r="LN1021"/>
      <c r="LO1021"/>
      <c r="LP1021"/>
      <c r="LQ1021"/>
      <c r="LR1021"/>
      <c r="LS1021"/>
      <c r="LT1021"/>
      <c r="LU1021"/>
      <c r="LV1021"/>
      <c r="LW1021"/>
      <c r="LX1021"/>
      <c r="LY1021"/>
      <c r="LZ1021"/>
      <c r="MA1021"/>
      <c r="MB1021"/>
      <c r="MC1021"/>
      <c r="MD1021"/>
      <c r="ME1021"/>
      <c r="MF1021"/>
      <c r="MG1021"/>
      <c r="MH1021"/>
      <c r="MI1021"/>
      <c r="MJ1021"/>
      <c r="MK1021"/>
      <c r="ML1021"/>
      <c r="MM1021"/>
      <c r="MN1021"/>
      <c r="MO1021"/>
      <c r="MP1021"/>
      <c r="MQ1021"/>
      <c r="MR1021"/>
      <c r="MS1021"/>
      <c r="MT1021"/>
      <c r="MU1021"/>
      <c r="MV1021"/>
      <c r="MW1021"/>
      <c r="MX1021"/>
      <c r="MY1021"/>
      <c r="MZ1021"/>
      <c r="NA1021"/>
      <c r="NB1021"/>
      <c r="NC1021"/>
      <c r="ND1021"/>
      <c r="NE1021"/>
      <c r="NF1021"/>
      <c r="NG1021"/>
      <c r="NH1021"/>
      <c r="NI1021"/>
      <c r="NJ1021"/>
      <c r="NK1021"/>
      <c r="NL1021"/>
      <c r="NM1021"/>
      <c r="NN1021"/>
      <c r="NO1021"/>
      <c r="NP1021"/>
      <c r="NQ1021"/>
      <c r="NR1021"/>
      <c r="NS1021"/>
      <c r="NT1021"/>
      <c r="NU1021"/>
      <c r="NV1021"/>
      <c r="NW1021"/>
      <c r="NX1021"/>
      <c r="NY1021"/>
      <c r="NZ1021"/>
      <c r="OA1021"/>
      <c r="OB1021"/>
      <c r="OC1021"/>
      <c r="OD1021"/>
      <c r="OE1021"/>
      <c r="OF1021"/>
      <c r="OG1021"/>
      <c r="OH1021"/>
      <c r="OI1021"/>
      <c r="OJ1021"/>
      <c r="OK1021"/>
      <c r="OL1021"/>
      <c r="OM1021"/>
    </row>
    <row r="1022" spans="1:404" s="37" customFormat="1" x14ac:dyDescent="0.3">
      <c r="A1022" s="2" t="s">
        <v>1379</v>
      </c>
      <c r="B1022" s="2" t="s">
        <v>1411</v>
      </c>
      <c r="C1022" s="2" t="s">
        <v>1411</v>
      </c>
      <c r="D1022" s="2" t="s">
        <v>1415</v>
      </c>
      <c r="E1022" s="6" t="s">
        <v>102</v>
      </c>
      <c r="F1022" s="5">
        <v>211</v>
      </c>
      <c r="G1022" s="5">
        <v>57</v>
      </c>
      <c r="H1022" s="5">
        <v>3</v>
      </c>
      <c r="I1022" s="5">
        <v>57</v>
      </c>
      <c r="J1022" s="5">
        <v>0</v>
      </c>
      <c r="K1022" s="5">
        <v>0</v>
      </c>
      <c r="L1022" s="5">
        <v>0</v>
      </c>
      <c r="M1022" s="5">
        <v>0</v>
      </c>
      <c r="N1022" s="5">
        <v>0</v>
      </c>
      <c r="O1022" s="5">
        <v>0</v>
      </c>
      <c r="P1022" s="5">
        <v>0</v>
      </c>
      <c r="Q1022" s="5">
        <v>211</v>
      </c>
      <c r="R1022" s="5">
        <v>0</v>
      </c>
      <c r="S1022" s="5">
        <v>0</v>
      </c>
      <c r="T1022" s="5">
        <v>0</v>
      </c>
      <c r="U1022" s="5">
        <v>0</v>
      </c>
      <c r="V1022" s="5">
        <v>0</v>
      </c>
      <c r="W1022" s="5">
        <v>0</v>
      </c>
      <c r="X1022" s="5">
        <v>0</v>
      </c>
      <c r="Y1022" s="5">
        <v>57</v>
      </c>
      <c r="Z1022" s="5">
        <v>211</v>
      </c>
      <c r="AA1022" s="6" t="s">
        <v>96</v>
      </c>
      <c r="AB1022" s="6" t="s">
        <v>96</v>
      </c>
      <c r="AC1022" s="7"/>
      <c r="AD1022" s="7"/>
      <c r="AE1022" s="7"/>
      <c r="AF1022" s="7"/>
      <c r="AG1022" s="7"/>
      <c r="AH1022" s="7"/>
      <c r="AI1022" s="6" t="s">
        <v>96</v>
      </c>
      <c r="AJ1022" s="5"/>
      <c r="AK1022" s="8">
        <v>0</v>
      </c>
      <c r="AL1022" s="8">
        <v>1</v>
      </c>
      <c r="AM1022" s="8">
        <v>0</v>
      </c>
      <c r="AN1022" s="8">
        <v>0</v>
      </c>
      <c r="AO1022" s="8">
        <v>0</v>
      </c>
      <c r="AP1022" s="8">
        <v>0</v>
      </c>
      <c r="AQ1022" s="8">
        <v>0</v>
      </c>
      <c r="AR1022" s="8">
        <v>0</v>
      </c>
      <c r="AS1022" s="8">
        <v>0</v>
      </c>
      <c r="AT1022" s="8">
        <v>0</v>
      </c>
      <c r="AU1022" s="5">
        <v>100</v>
      </c>
      <c r="AV1022" s="5">
        <v>100</v>
      </c>
      <c r="AW1022" s="5">
        <v>0</v>
      </c>
      <c r="AX1022" s="5">
        <v>0</v>
      </c>
      <c r="AY1022" s="5">
        <v>0</v>
      </c>
      <c r="AZ1022" s="5">
        <v>100</v>
      </c>
      <c r="BA1022" s="5">
        <v>100</v>
      </c>
      <c r="BB1022" s="5">
        <v>0</v>
      </c>
      <c r="BC1022" s="5">
        <v>0</v>
      </c>
      <c r="BD1022" s="5">
        <v>0</v>
      </c>
      <c r="BE1022" s="5">
        <v>100</v>
      </c>
      <c r="BF1022" s="5">
        <v>100</v>
      </c>
      <c r="BG1022" s="5">
        <v>100</v>
      </c>
      <c r="BH1022" s="5">
        <v>100</v>
      </c>
      <c r="BI1022" s="5">
        <v>60</v>
      </c>
      <c r="BJ1022" s="5">
        <v>0</v>
      </c>
      <c r="BK1022" s="5">
        <v>100</v>
      </c>
      <c r="BL1022" s="5">
        <v>0</v>
      </c>
      <c r="BM1022" s="5">
        <v>100</v>
      </c>
      <c r="BN1022" s="5">
        <v>1</v>
      </c>
      <c r="BO1022" s="5" t="s">
        <v>96</v>
      </c>
      <c r="BP1022" s="5" t="s">
        <v>96</v>
      </c>
      <c r="BQ1022" s="5">
        <v>2</v>
      </c>
      <c r="BR1022" s="6" t="s">
        <v>97</v>
      </c>
      <c r="BS1022" s="6" t="s">
        <v>97</v>
      </c>
      <c r="BT1022" s="6" t="s">
        <v>96</v>
      </c>
      <c r="BU1022" s="6" t="s">
        <v>97</v>
      </c>
      <c r="BV1022" s="6" t="s">
        <v>97</v>
      </c>
      <c r="BW1022" s="5">
        <v>1</v>
      </c>
      <c r="BX1022" s="5">
        <v>1</v>
      </c>
      <c r="BY1022" s="5">
        <v>1</v>
      </c>
      <c r="BZ1022" s="5">
        <v>1</v>
      </c>
      <c r="CA1022" s="5">
        <v>0</v>
      </c>
      <c r="CB1022" s="6" t="s">
        <v>98</v>
      </c>
      <c r="CC1022" s="6" t="s">
        <v>98</v>
      </c>
      <c r="CD1022" s="6" t="s">
        <v>98</v>
      </c>
      <c r="CE1022" s="6" t="s">
        <v>98</v>
      </c>
      <c r="CF1022" s="6" t="s">
        <v>98</v>
      </c>
      <c r="CG1022" s="6" t="s">
        <v>96</v>
      </c>
      <c r="CH1022" s="6" t="s">
        <v>96</v>
      </c>
      <c r="CI1022" s="6" t="s">
        <v>96</v>
      </c>
      <c r="CJ1022" s="5">
        <v>0</v>
      </c>
      <c r="CK1022" s="5">
        <v>0</v>
      </c>
      <c r="CL1022" s="5">
        <v>0</v>
      </c>
      <c r="CM1022" s="5">
        <v>0</v>
      </c>
      <c r="CN1022" s="5">
        <v>0</v>
      </c>
      <c r="CO1022" s="5">
        <v>0</v>
      </c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GO1022"/>
      <c r="GP1022"/>
      <c r="GQ1022"/>
      <c r="GR1022"/>
      <c r="GS1022"/>
      <c r="GT1022"/>
      <c r="GU1022"/>
      <c r="GV1022"/>
      <c r="GW1022"/>
      <c r="GX1022"/>
      <c r="GY1022"/>
      <c r="GZ1022"/>
      <c r="HA1022"/>
      <c r="HB1022"/>
      <c r="HC1022"/>
      <c r="HD1022"/>
      <c r="HE1022"/>
      <c r="HF1022"/>
      <c r="HG1022"/>
      <c r="HH1022"/>
      <c r="HI1022"/>
      <c r="HJ1022"/>
      <c r="HK1022"/>
      <c r="HL1022"/>
      <c r="HM1022"/>
      <c r="HN1022"/>
      <c r="HO1022"/>
      <c r="HP1022"/>
      <c r="HQ1022"/>
      <c r="HR1022"/>
      <c r="HS1022"/>
      <c r="HT1022"/>
      <c r="HU1022"/>
      <c r="HV1022"/>
      <c r="HW1022"/>
      <c r="HX1022"/>
      <c r="HY1022"/>
      <c r="HZ1022"/>
      <c r="IA1022"/>
      <c r="IB1022"/>
      <c r="IC1022"/>
      <c r="ID1022"/>
      <c r="IE1022"/>
      <c r="IF1022"/>
      <c r="IG1022"/>
      <c r="IH1022"/>
      <c r="II1022"/>
      <c r="IJ1022"/>
      <c r="IK1022"/>
      <c r="IL1022"/>
      <c r="IM1022"/>
      <c r="IN1022"/>
      <c r="IO1022"/>
      <c r="IP1022"/>
      <c r="IQ1022"/>
      <c r="IR1022"/>
      <c r="IS1022"/>
      <c r="IT1022"/>
      <c r="IU1022"/>
      <c r="IV1022"/>
      <c r="IW1022"/>
      <c r="IX1022"/>
      <c r="IY1022"/>
      <c r="IZ1022"/>
      <c r="JA1022"/>
      <c r="JB1022"/>
      <c r="JC1022"/>
      <c r="JD1022"/>
      <c r="JE1022"/>
      <c r="JF1022"/>
      <c r="JG1022"/>
      <c r="JH1022"/>
      <c r="JI1022"/>
      <c r="JJ1022"/>
      <c r="JK1022"/>
      <c r="JL1022"/>
      <c r="JM1022"/>
      <c r="JN1022"/>
      <c r="JO1022"/>
      <c r="JP1022"/>
      <c r="JQ1022"/>
      <c r="JR1022"/>
      <c r="JS1022"/>
      <c r="JT1022"/>
      <c r="JU1022"/>
      <c r="JV1022"/>
      <c r="JW1022"/>
      <c r="JX1022"/>
      <c r="JY1022"/>
      <c r="JZ1022"/>
      <c r="KA1022"/>
      <c r="KB1022"/>
      <c r="KC1022"/>
      <c r="KD1022"/>
      <c r="KE1022"/>
      <c r="KF1022"/>
      <c r="KG1022"/>
      <c r="KH1022"/>
      <c r="KI1022"/>
      <c r="KJ1022"/>
      <c r="KK1022"/>
      <c r="KL1022"/>
      <c r="KM1022"/>
      <c r="KN1022"/>
      <c r="KO1022"/>
      <c r="KP1022"/>
      <c r="KQ1022"/>
      <c r="KR1022"/>
      <c r="KS1022"/>
      <c r="KT1022"/>
      <c r="KU1022"/>
      <c r="KV1022"/>
      <c r="KW1022"/>
      <c r="KX1022"/>
      <c r="KY1022"/>
      <c r="KZ1022"/>
      <c r="LA1022"/>
      <c r="LB1022"/>
      <c r="LC1022"/>
      <c r="LD1022"/>
      <c r="LE1022"/>
      <c r="LF1022"/>
      <c r="LG1022"/>
      <c r="LH1022"/>
      <c r="LI1022"/>
      <c r="LJ1022"/>
      <c r="LK1022"/>
      <c r="LL1022"/>
      <c r="LM1022"/>
      <c r="LN1022"/>
      <c r="LO1022"/>
      <c r="LP1022"/>
      <c r="LQ1022"/>
      <c r="LR1022"/>
      <c r="LS1022"/>
      <c r="LT1022"/>
      <c r="LU1022"/>
      <c r="LV1022"/>
      <c r="LW1022"/>
      <c r="LX1022"/>
      <c r="LY1022"/>
      <c r="LZ1022"/>
      <c r="MA1022"/>
      <c r="MB1022"/>
      <c r="MC1022"/>
      <c r="MD1022"/>
      <c r="ME1022"/>
      <c r="MF1022"/>
      <c r="MG1022"/>
      <c r="MH1022"/>
      <c r="MI1022"/>
      <c r="MJ1022"/>
      <c r="MK1022"/>
      <c r="ML1022"/>
      <c r="MM1022"/>
      <c r="MN1022"/>
      <c r="MO1022"/>
      <c r="MP1022"/>
      <c r="MQ1022"/>
      <c r="MR1022"/>
      <c r="MS1022"/>
      <c r="MT1022"/>
      <c r="MU1022"/>
      <c r="MV1022"/>
      <c r="MW1022"/>
      <c r="MX1022"/>
      <c r="MY1022"/>
      <c r="MZ1022"/>
      <c r="NA1022"/>
      <c r="NB1022"/>
      <c r="NC1022"/>
      <c r="ND1022"/>
      <c r="NE1022"/>
      <c r="NF1022"/>
      <c r="NG1022"/>
      <c r="NH1022"/>
      <c r="NI1022"/>
      <c r="NJ1022"/>
      <c r="NK1022"/>
      <c r="NL1022"/>
      <c r="NM1022"/>
      <c r="NN1022"/>
      <c r="NO1022"/>
      <c r="NP1022"/>
      <c r="NQ1022"/>
      <c r="NR1022"/>
      <c r="NS1022"/>
      <c r="NT1022"/>
      <c r="NU1022"/>
      <c r="NV1022"/>
      <c r="NW1022"/>
      <c r="NX1022"/>
      <c r="NY1022"/>
      <c r="NZ1022"/>
      <c r="OA1022"/>
      <c r="OB1022"/>
      <c r="OC1022"/>
      <c r="OD1022"/>
      <c r="OE1022"/>
      <c r="OF1022"/>
      <c r="OG1022"/>
      <c r="OH1022"/>
      <c r="OI1022"/>
      <c r="OJ1022"/>
      <c r="OK1022"/>
      <c r="OL1022"/>
      <c r="OM1022"/>
      <c r="ON1022"/>
    </row>
    <row r="1023" spans="1:404" s="37" customFormat="1" x14ac:dyDescent="0.3">
      <c r="A1023" s="2" t="s">
        <v>1379</v>
      </c>
      <c r="B1023" s="2" t="s">
        <v>1411</v>
      </c>
      <c r="C1023" s="2" t="s">
        <v>1416</v>
      </c>
      <c r="D1023" s="2" t="s">
        <v>1417</v>
      </c>
      <c r="E1023" s="6" t="s">
        <v>95</v>
      </c>
      <c r="F1023" s="5">
        <v>97</v>
      </c>
      <c r="G1023" s="5">
        <v>21</v>
      </c>
      <c r="H1023" s="5">
        <v>0</v>
      </c>
      <c r="I1023" s="5">
        <v>0</v>
      </c>
      <c r="J1023" s="5">
        <v>20</v>
      </c>
      <c r="K1023" s="5">
        <v>1</v>
      </c>
      <c r="L1023" s="5">
        <v>0</v>
      </c>
      <c r="M1023" s="5">
        <v>0</v>
      </c>
      <c r="N1023" s="5">
        <v>0</v>
      </c>
      <c r="O1023" s="5">
        <v>0</v>
      </c>
      <c r="P1023" s="5">
        <v>0</v>
      </c>
      <c r="Q1023" s="5">
        <v>0</v>
      </c>
      <c r="R1023" s="5">
        <v>92</v>
      </c>
      <c r="S1023" s="5">
        <v>5</v>
      </c>
      <c r="T1023" s="5">
        <v>0</v>
      </c>
      <c r="U1023" s="5">
        <v>0</v>
      </c>
      <c r="V1023" s="5">
        <v>0</v>
      </c>
      <c r="W1023" s="5">
        <v>0</v>
      </c>
      <c r="X1023" s="5">
        <v>0</v>
      </c>
      <c r="Y1023" s="5">
        <v>0</v>
      </c>
      <c r="Z1023" s="6">
        <v>0</v>
      </c>
      <c r="AA1023" s="6" t="s">
        <v>96</v>
      </c>
      <c r="AB1023" s="6" t="s">
        <v>96</v>
      </c>
      <c r="AC1023" s="7"/>
      <c r="AD1023" s="7"/>
      <c r="AE1023" s="7"/>
      <c r="AF1023" s="7"/>
      <c r="AG1023" s="7"/>
      <c r="AH1023" s="7"/>
      <c r="AI1023" s="6" t="s">
        <v>96</v>
      </c>
      <c r="AJ1023" s="5"/>
      <c r="AK1023" s="8">
        <v>1</v>
      </c>
      <c r="AL1023" s="8">
        <v>0</v>
      </c>
      <c r="AM1023" s="8">
        <v>0</v>
      </c>
      <c r="AN1023" s="8">
        <v>0</v>
      </c>
      <c r="AO1023" s="8">
        <v>0</v>
      </c>
      <c r="AP1023" s="8">
        <v>0</v>
      </c>
      <c r="AQ1023" s="8">
        <v>0</v>
      </c>
      <c r="AR1023" s="8">
        <v>0</v>
      </c>
      <c r="AS1023" s="8">
        <v>0</v>
      </c>
      <c r="AT1023" s="8">
        <v>0</v>
      </c>
      <c r="AU1023" s="5">
        <v>0</v>
      </c>
      <c r="AV1023" s="5">
        <v>0</v>
      </c>
      <c r="AW1023" s="5">
        <v>50</v>
      </c>
      <c r="AX1023" s="5">
        <v>50</v>
      </c>
      <c r="AY1023" s="5">
        <v>0</v>
      </c>
      <c r="AZ1023" s="5">
        <v>0</v>
      </c>
      <c r="BA1023" s="5">
        <v>0</v>
      </c>
      <c r="BB1023" s="5">
        <v>0</v>
      </c>
      <c r="BC1023" s="5">
        <v>0</v>
      </c>
      <c r="BD1023" s="5">
        <v>100</v>
      </c>
      <c r="BE1023" s="5">
        <v>0</v>
      </c>
      <c r="BF1023" s="5">
        <v>0</v>
      </c>
      <c r="BG1023" s="5">
        <v>0</v>
      </c>
      <c r="BH1023" s="5">
        <v>0</v>
      </c>
      <c r="BI1023" s="5">
        <v>0</v>
      </c>
      <c r="BJ1023" s="5">
        <v>0</v>
      </c>
      <c r="BK1023" s="5">
        <v>0</v>
      </c>
      <c r="BL1023" s="5">
        <v>100</v>
      </c>
      <c r="BM1023" s="5">
        <v>0</v>
      </c>
      <c r="BN1023" s="5" t="s">
        <v>98</v>
      </c>
      <c r="BO1023" s="5" t="s">
        <v>97</v>
      </c>
      <c r="BP1023" s="5" t="s">
        <v>97</v>
      </c>
      <c r="BQ1023" s="5" t="s">
        <v>98</v>
      </c>
      <c r="BR1023" s="6" t="s">
        <v>97</v>
      </c>
      <c r="BS1023" s="6" t="s">
        <v>97</v>
      </c>
      <c r="BT1023" s="6" t="s">
        <v>97</v>
      </c>
      <c r="BU1023" s="6" t="s">
        <v>97</v>
      </c>
      <c r="BV1023" s="6" t="s">
        <v>97</v>
      </c>
      <c r="BW1023" s="5">
        <v>2</v>
      </c>
      <c r="BX1023" s="5">
        <v>5</v>
      </c>
      <c r="BY1023" s="5">
        <v>5</v>
      </c>
      <c r="BZ1023" s="5">
        <v>4</v>
      </c>
      <c r="CA1023" s="5">
        <v>4</v>
      </c>
      <c r="CB1023" s="6" t="s">
        <v>97</v>
      </c>
      <c r="CC1023" s="6" t="s">
        <v>96</v>
      </c>
      <c r="CD1023" s="6" t="s">
        <v>96</v>
      </c>
      <c r="CE1023" s="6" t="s">
        <v>96</v>
      </c>
      <c r="CF1023" s="6" t="s">
        <v>96</v>
      </c>
      <c r="CG1023" s="6" t="s">
        <v>96</v>
      </c>
      <c r="CH1023" s="6" t="s">
        <v>97</v>
      </c>
      <c r="CI1023" s="7" t="s">
        <v>98</v>
      </c>
      <c r="CJ1023" s="5">
        <v>2</v>
      </c>
      <c r="CK1023" s="5">
        <v>2</v>
      </c>
      <c r="CL1023" s="5">
        <v>2</v>
      </c>
      <c r="CM1023" s="5">
        <v>0</v>
      </c>
      <c r="CN1023" s="5">
        <v>2</v>
      </c>
      <c r="CO1023" s="5">
        <v>0</v>
      </c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  <c r="GO1023"/>
      <c r="GP1023"/>
      <c r="GQ1023"/>
      <c r="GR1023"/>
      <c r="GS1023"/>
      <c r="GT1023"/>
      <c r="GU1023"/>
      <c r="GV1023"/>
      <c r="GW1023"/>
      <c r="GX1023"/>
      <c r="GY1023"/>
      <c r="GZ1023"/>
      <c r="HA1023"/>
      <c r="HB1023"/>
      <c r="HC1023"/>
      <c r="HD1023"/>
      <c r="HE1023"/>
      <c r="HF1023"/>
      <c r="HG1023"/>
      <c r="HH1023"/>
      <c r="HI1023"/>
      <c r="HJ1023"/>
      <c r="HK1023"/>
      <c r="HL1023"/>
      <c r="HM1023"/>
      <c r="HN1023"/>
      <c r="HO1023"/>
      <c r="HP1023"/>
      <c r="HQ1023"/>
      <c r="HR1023"/>
      <c r="HS1023"/>
      <c r="HT1023"/>
      <c r="HU1023"/>
      <c r="HV1023"/>
      <c r="HW1023"/>
      <c r="HX1023"/>
      <c r="HY1023"/>
      <c r="HZ1023"/>
      <c r="IA1023"/>
      <c r="IB1023"/>
      <c r="IC1023"/>
      <c r="ID1023"/>
      <c r="IE1023"/>
      <c r="IF1023"/>
      <c r="IG1023"/>
      <c r="IH1023"/>
      <c r="II1023"/>
      <c r="IJ1023"/>
      <c r="IK1023"/>
      <c r="IL1023"/>
      <c r="IM1023"/>
      <c r="IN1023"/>
      <c r="IO1023"/>
      <c r="IP1023"/>
      <c r="IQ1023"/>
      <c r="IR1023"/>
      <c r="IS1023"/>
      <c r="IT1023"/>
      <c r="IU1023"/>
      <c r="IV1023"/>
      <c r="IW1023"/>
      <c r="IX1023"/>
      <c r="IY1023"/>
      <c r="IZ1023"/>
      <c r="JA1023"/>
      <c r="JB1023"/>
      <c r="JC1023"/>
      <c r="JD1023"/>
      <c r="JE1023"/>
      <c r="JF1023"/>
      <c r="JG1023"/>
      <c r="JH1023"/>
      <c r="JI1023"/>
      <c r="JJ1023"/>
      <c r="JK1023"/>
      <c r="JL1023"/>
      <c r="JM1023"/>
      <c r="JN1023"/>
      <c r="JO1023"/>
      <c r="JP1023"/>
      <c r="JQ1023"/>
      <c r="JR1023"/>
      <c r="JS1023"/>
      <c r="JT1023"/>
      <c r="JU1023"/>
      <c r="JV1023"/>
      <c r="JW1023"/>
      <c r="JX1023"/>
      <c r="JY1023"/>
      <c r="JZ1023"/>
      <c r="KA1023"/>
      <c r="KB1023"/>
      <c r="KC1023"/>
      <c r="KD1023"/>
      <c r="KE1023"/>
      <c r="KF1023"/>
      <c r="KG1023"/>
      <c r="KH1023"/>
      <c r="KI1023"/>
      <c r="KJ1023"/>
      <c r="KK1023"/>
      <c r="KL1023"/>
      <c r="KM1023"/>
      <c r="KN1023"/>
      <c r="KO1023"/>
      <c r="KP1023"/>
      <c r="KQ1023"/>
      <c r="KR1023"/>
      <c r="KS1023"/>
      <c r="KT1023"/>
      <c r="KU1023"/>
      <c r="KV1023"/>
      <c r="KW1023"/>
      <c r="KX1023"/>
      <c r="KY1023"/>
      <c r="KZ1023"/>
      <c r="LA1023"/>
      <c r="LB1023"/>
      <c r="LC1023"/>
      <c r="LD1023"/>
      <c r="LE1023"/>
      <c r="LF1023"/>
      <c r="LG1023"/>
      <c r="LH1023"/>
      <c r="LI1023"/>
      <c r="LJ1023"/>
      <c r="LK1023"/>
      <c r="LL1023"/>
      <c r="LM1023"/>
      <c r="LN1023"/>
      <c r="LO1023"/>
      <c r="LP1023"/>
      <c r="LQ1023"/>
      <c r="LR1023"/>
      <c r="LS1023"/>
      <c r="LT1023"/>
      <c r="LU1023"/>
      <c r="LV1023"/>
      <c r="LW1023"/>
      <c r="LX1023"/>
      <c r="LY1023"/>
      <c r="LZ1023"/>
      <c r="MA1023"/>
      <c r="MB1023"/>
      <c r="MC1023"/>
      <c r="MD1023"/>
      <c r="ME1023"/>
      <c r="MF1023"/>
      <c r="MG1023"/>
      <c r="MH1023"/>
      <c r="MI1023"/>
      <c r="MJ1023"/>
      <c r="MK1023"/>
      <c r="ML1023"/>
      <c r="MM1023"/>
      <c r="MN1023"/>
      <c r="MO1023"/>
      <c r="MP1023"/>
      <c r="MQ1023"/>
      <c r="MR1023"/>
      <c r="MS1023"/>
      <c r="MT1023"/>
      <c r="MU1023"/>
      <c r="MV1023"/>
      <c r="MW1023"/>
      <c r="MX1023"/>
      <c r="MY1023"/>
      <c r="MZ1023"/>
      <c r="NA1023"/>
      <c r="NB1023"/>
      <c r="NC1023"/>
      <c r="ND1023"/>
      <c r="NE1023"/>
      <c r="NF1023"/>
      <c r="NG1023"/>
      <c r="NH1023"/>
      <c r="NI1023"/>
      <c r="NJ1023"/>
      <c r="NK1023"/>
      <c r="NL1023"/>
      <c r="NM1023"/>
      <c r="NN1023"/>
      <c r="NO1023"/>
      <c r="NP1023"/>
      <c r="NQ1023"/>
      <c r="NR1023"/>
      <c r="NS1023"/>
      <c r="NT1023"/>
      <c r="NU1023"/>
      <c r="NV1023"/>
      <c r="NW1023"/>
      <c r="NX1023"/>
      <c r="NY1023"/>
      <c r="NZ1023"/>
      <c r="OA1023"/>
      <c r="OB1023"/>
      <c r="OC1023"/>
      <c r="OD1023"/>
      <c r="OE1023"/>
      <c r="OF1023"/>
      <c r="OG1023"/>
      <c r="OH1023"/>
      <c r="OI1023"/>
      <c r="OJ1023"/>
      <c r="OK1023"/>
      <c r="OL1023"/>
      <c r="OM1023"/>
    </row>
    <row r="1024" spans="1:404" s="37" customFormat="1" x14ac:dyDescent="0.3">
      <c r="A1024" s="2" t="s">
        <v>1379</v>
      </c>
      <c r="B1024" s="2" t="s">
        <v>1418</v>
      </c>
      <c r="C1024" s="2" t="s">
        <v>1419</v>
      </c>
      <c r="D1024" s="2" t="s">
        <v>1420</v>
      </c>
      <c r="E1024" s="6" t="s">
        <v>95</v>
      </c>
      <c r="F1024" s="5">
        <v>1150</v>
      </c>
      <c r="G1024" s="5">
        <v>280</v>
      </c>
      <c r="H1024" s="5">
        <v>75</v>
      </c>
      <c r="I1024" s="5">
        <v>280</v>
      </c>
      <c r="J1024" s="5">
        <v>0</v>
      </c>
      <c r="K1024" s="5">
        <v>0</v>
      </c>
      <c r="L1024" s="5">
        <v>0</v>
      </c>
      <c r="M1024" s="5">
        <v>0</v>
      </c>
      <c r="N1024" s="5">
        <v>0</v>
      </c>
      <c r="O1024" s="5">
        <v>0</v>
      </c>
      <c r="P1024" s="5">
        <v>0</v>
      </c>
      <c r="Q1024" s="5">
        <v>1150</v>
      </c>
      <c r="R1024" s="5">
        <v>0</v>
      </c>
      <c r="S1024" s="5">
        <v>0</v>
      </c>
      <c r="T1024" s="5">
        <v>0</v>
      </c>
      <c r="U1024" s="5">
        <v>0</v>
      </c>
      <c r="V1024" s="5">
        <v>0</v>
      </c>
      <c r="W1024" s="5">
        <v>0</v>
      </c>
      <c r="X1024" s="5">
        <v>0</v>
      </c>
      <c r="Y1024" s="5">
        <v>280</v>
      </c>
      <c r="Z1024" s="5">
        <v>1150</v>
      </c>
      <c r="AA1024" s="6" t="s">
        <v>96</v>
      </c>
      <c r="AB1024" s="6" t="s">
        <v>96</v>
      </c>
      <c r="AC1024" s="7"/>
      <c r="AD1024" s="6"/>
      <c r="AE1024" s="7"/>
      <c r="AF1024" s="7"/>
      <c r="AG1024" s="7"/>
      <c r="AH1024" s="7"/>
      <c r="AI1024" s="7" t="s">
        <v>96</v>
      </c>
      <c r="AJ1024" s="5"/>
      <c r="AK1024" s="8">
        <v>0.05</v>
      </c>
      <c r="AL1024" s="8">
        <v>0.95</v>
      </c>
      <c r="AM1024" s="8">
        <v>0</v>
      </c>
      <c r="AN1024" s="8">
        <v>0</v>
      </c>
      <c r="AO1024" s="8">
        <v>0</v>
      </c>
      <c r="AP1024" s="8">
        <v>0</v>
      </c>
      <c r="AQ1024" s="8">
        <v>0</v>
      </c>
      <c r="AR1024" s="8">
        <v>0</v>
      </c>
      <c r="AS1024" s="8">
        <v>0</v>
      </c>
      <c r="AT1024" s="8">
        <v>0</v>
      </c>
      <c r="AU1024" s="5">
        <v>100</v>
      </c>
      <c r="AV1024" s="5">
        <v>100</v>
      </c>
      <c r="AW1024" s="5">
        <v>0</v>
      </c>
      <c r="AX1024" s="5">
        <v>0</v>
      </c>
      <c r="AY1024" s="5">
        <v>0</v>
      </c>
      <c r="AZ1024" s="5">
        <v>100</v>
      </c>
      <c r="BA1024" s="5">
        <v>89</v>
      </c>
      <c r="BB1024" s="5">
        <v>11</v>
      </c>
      <c r="BC1024" s="5">
        <v>0</v>
      </c>
      <c r="BD1024" s="5">
        <v>0</v>
      </c>
      <c r="BE1024" s="5">
        <v>100</v>
      </c>
      <c r="BF1024" s="5">
        <v>85</v>
      </c>
      <c r="BG1024" s="5">
        <v>100</v>
      </c>
      <c r="BH1024" s="5">
        <v>0</v>
      </c>
      <c r="BI1024" s="5">
        <v>0</v>
      </c>
      <c r="BJ1024" s="5">
        <v>0</v>
      </c>
      <c r="BK1024" s="5">
        <v>0</v>
      </c>
      <c r="BL1024" s="5">
        <v>100</v>
      </c>
      <c r="BM1024" s="5">
        <v>35</v>
      </c>
      <c r="BN1024" s="5">
        <v>4</v>
      </c>
      <c r="BO1024" s="5" t="s">
        <v>97</v>
      </c>
      <c r="BP1024" s="5" t="s">
        <v>96</v>
      </c>
      <c r="BQ1024" s="5">
        <v>14</v>
      </c>
      <c r="BR1024" s="6" t="s">
        <v>97</v>
      </c>
      <c r="BS1024" s="6" t="s">
        <v>97</v>
      </c>
      <c r="BT1024" s="6" t="s">
        <v>96</v>
      </c>
      <c r="BU1024" s="6" t="s">
        <v>96</v>
      </c>
      <c r="BV1024" s="6" t="s">
        <v>96</v>
      </c>
      <c r="BW1024" s="5">
        <v>1</v>
      </c>
      <c r="BX1024" s="5">
        <v>1</v>
      </c>
      <c r="BY1024" s="5">
        <v>1</v>
      </c>
      <c r="BZ1024" s="5">
        <v>1</v>
      </c>
      <c r="CA1024" s="5">
        <v>18</v>
      </c>
      <c r="CB1024" s="6" t="s">
        <v>96</v>
      </c>
      <c r="CC1024" s="6" t="s">
        <v>96</v>
      </c>
      <c r="CD1024" s="6" t="s">
        <v>96</v>
      </c>
      <c r="CE1024" s="6" t="s">
        <v>96</v>
      </c>
      <c r="CF1024" s="6" t="s">
        <v>96</v>
      </c>
      <c r="CG1024" s="7" t="s">
        <v>98</v>
      </c>
      <c r="CH1024" s="6" t="s">
        <v>96</v>
      </c>
      <c r="CI1024" s="6" t="s">
        <v>96</v>
      </c>
      <c r="CJ1024" s="5">
        <v>0.5</v>
      </c>
      <c r="CK1024" s="5">
        <v>0.5</v>
      </c>
      <c r="CL1024" s="5">
        <v>0.5</v>
      </c>
      <c r="CM1024" s="5">
        <v>0</v>
      </c>
      <c r="CN1024" s="5">
        <v>0.5</v>
      </c>
      <c r="CO1024" s="5">
        <v>0</v>
      </c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  <c r="GO1024"/>
      <c r="GP1024"/>
      <c r="GQ1024"/>
      <c r="GR1024"/>
      <c r="GS1024"/>
      <c r="GT1024"/>
      <c r="GU1024"/>
      <c r="GV1024"/>
      <c r="GW1024"/>
      <c r="GX1024"/>
      <c r="GY1024"/>
      <c r="GZ1024"/>
      <c r="HA1024"/>
      <c r="HB1024"/>
      <c r="HC1024"/>
      <c r="HD1024"/>
      <c r="HE1024"/>
      <c r="HF1024"/>
      <c r="HG1024"/>
      <c r="HH1024"/>
      <c r="HI1024"/>
      <c r="HJ1024"/>
      <c r="HK1024"/>
      <c r="HL1024"/>
      <c r="HM1024"/>
      <c r="HN1024"/>
      <c r="HO1024"/>
      <c r="HP1024"/>
      <c r="HQ1024"/>
      <c r="HR1024"/>
      <c r="HS1024"/>
      <c r="HT1024"/>
      <c r="HU1024"/>
      <c r="HV1024"/>
      <c r="HW1024"/>
      <c r="HX1024"/>
      <c r="HY1024"/>
      <c r="HZ1024"/>
      <c r="IA1024"/>
      <c r="IB1024"/>
      <c r="IC1024"/>
      <c r="ID1024"/>
      <c r="IE1024"/>
      <c r="IF1024"/>
      <c r="IG1024"/>
      <c r="IH1024"/>
      <c r="II1024"/>
      <c r="IJ1024"/>
      <c r="IK1024"/>
      <c r="IL1024"/>
      <c r="IM1024"/>
      <c r="IN1024"/>
      <c r="IO1024"/>
      <c r="IP1024"/>
      <c r="IQ1024"/>
      <c r="IR1024"/>
      <c r="IS1024"/>
      <c r="IT1024"/>
      <c r="IU1024"/>
      <c r="IV1024"/>
      <c r="IW1024"/>
      <c r="IX1024"/>
      <c r="IY1024"/>
      <c r="IZ1024"/>
      <c r="JA1024"/>
      <c r="JB1024"/>
      <c r="JC1024"/>
      <c r="JD1024"/>
      <c r="JE1024"/>
      <c r="JF1024"/>
      <c r="JG1024"/>
      <c r="JH1024"/>
      <c r="JI1024"/>
      <c r="JJ1024"/>
      <c r="JK1024"/>
      <c r="JL1024"/>
      <c r="JM1024"/>
      <c r="JN1024"/>
      <c r="JO1024"/>
      <c r="JP1024"/>
      <c r="JQ1024"/>
      <c r="JR1024"/>
      <c r="JS1024"/>
      <c r="JT1024"/>
      <c r="JU1024"/>
      <c r="JV1024"/>
      <c r="JW1024"/>
      <c r="JX1024"/>
      <c r="JY1024"/>
      <c r="JZ1024"/>
      <c r="KA1024"/>
      <c r="KB1024"/>
      <c r="KC1024"/>
      <c r="KD1024"/>
      <c r="KE1024"/>
      <c r="KF1024"/>
      <c r="KG1024"/>
      <c r="KH1024"/>
      <c r="KI1024"/>
      <c r="KJ1024"/>
      <c r="KK1024"/>
      <c r="KL1024"/>
      <c r="KM1024"/>
      <c r="KN1024"/>
      <c r="KO1024"/>
      <c r="KP1024"/>
      <c r="KQ1024"/>
      <c r="KR1024"/>
      <c r="KS1024"/>
      <c r="KT1024"/>
      <c r="KU1024"/>
      <c r="KV1024"/>
      <c r="KW1024"/>
      <c r="KX1024"/>
      <c r="KY1024"/>
      <c r="KZ1024"/>
      <c r="LA1024"/>
      <c r="LB1024"/>
      <c r="LC1024"/>
      <c r="LD1024"/>
      <c r="LE1024"/>
      <c r="LF1024"/>
      <c r="LG1024"/>
      <c r="LH1024"/>
      <c r="LI1024"/>
      <c r="LJ1024"/>
      <c r="LK1024"/>
      <c r="LL1024"/>
      <c r="LM1024"/>
      <c r="LN1024"/>
      <c r="LO1024"/>
      <c r="LP1024"/>
      <c r="LQ1024"/>
      <c r="LR1024"/>
      <c r="LS1024"/>
      <c r="LT1024"/>
      <c r="LU1024"/>
      <c r="LV1024"/>
      <c r="LW1024"/>
      <c r="LX1024"/>
      <c r="LY1024"/>
      <c r="LZ1024"/>
      <c r="MA1024"/>
      <c r="MB1024"/>
      <c r="MC1024"/>
      <c r="MD1024"/>
      <c r="ME1024"/>
      <c r="MF1024"/>
      <c r="MG1024"/>
      <c r="MH1024"/>
      <c r="MI1024"/>
      <c r="MJ1024"/>
      <c r="MK1024"/>
      <c r="ML1024"/>
      <c r="MM1024"/>
      <c r="MN1024"/>
      <c r="MO1024"/>
      <c r="MP1024"/>
      <c r="MQ1024"/>
      <c r="MR1024"/>
      <c r="MS1024"/>
      <c r="MT1024"/>
      <c r="MU1024"/>
      <c r="MV1024"/>
      <c r="MW1024"/>
      <c r="MX1024"/>
      <c r="MY1024"/>
      <c r="MZ1024"/>
      <c r="NA1024"/>
      <c r="NB1024"/>
      <c r="NC1024"/>
      <c r="ND1024"/>
      <c r="NE1024"/>
      <c r="NF1024"/>
      <c r="NG1024"/>
      <c r="NH1024"/>
      <c r="NI1024"/>
      <c r="NJ1024"/>
      <c r="NK1024"/>
      <c r="NL1024"/>
      <c r="NM1024"/>
      <c r="NN1024"/>
      <c r="NO1024"/>
      <c r="NP1024"/>
      <c r="NQ1024"/>
      <c r="NR1024"/>
      <c r="NS1024"/>
      <c r="NT1024"/>
      <c r="NU1024"/>
      <c r="NV1024"/>
      <c r="NW1024"/>
      <c r="NX1024"/>
      <c r="NY1024"/>
      <c r="NZ1024"/>
      <c r="OA1024"/>
      <c r="OB1024"/>
      <c r="OC1024"/>
      <c r="OD1024"/>
      <c r="OE1024"/>
      <c r="OF1024"/>
      <c r="OG1024"/>
      <c r="OH1024"/>
      <c r="OI1024"/>
      <c r="OJ1024"/>
      <c r="OK1024"/>
      <c r="OL1024"/>
      <c r="OM1024"/>
      <c r="ON1024"/>
    </row>
    <row r="1025" spans="1:404" s="37" customFormat="1" x14ac:dyDescent="0.3">
      <c r="A1025" s="2" t="s">
        <v>1379</v>
      </c>
      <c r="B1025" s="2" t="s">
        <v>1418</v>
      </c>
      <c r="C1025" s="2" t="s">
        <v>1421</v>
      </c>
      <c r="D1025" s="2" t="s">
        <v>1422</v>
      </c>
      <c r="E1025" s="6" t="s">
        <v>95</v>
      </c>
      <c r="F1025" s="5">
        <v>30</v>
      </c>
      <c r="G1025" s="5">
        <v>4</v>
      </c>
      <c r="H1025" s="5">
        <v>0</v>
      </c>
      <c r="I1025" s="5">
        <v>0</v>
      </c>
      <c r="J1025" s="5">
        <v>4</v>
      </c>
      <c r="K1025" s="5">
        <v>0</v>
      </c>
      <c r="L1025" s="5">
        <v>0</v>
      </c>
      <c r="M1025" s="5">
        <v>0</v>
      </c>
      <c r="N1025" s="5">
        <v>0</v>
      </c>
      <c r="O1025" s="5">
        <v>0</v>
      </c>
      <c r="P1025" s="5">
        <v>0</v>
      </c>
      <c r="Q1025" s="5">
        <v>0</v>
      </c>
      <c r="R1025" s="5">
        <v>30</v>
      </c>
      <c r="S1025" s="5">
        <v>0</v>
      </c>
      <c r="T1025" s="5">
        <v>0</v>
      </c>
      <c r="U1025" s="5">
        <v>0</v>
      </c>
      <c r="V1025" s="5">
        <v>0</v>
      </c>
      <c r="W1025" s="5">
        <v>0</v>
      </c>
      <c r="X1025" s="5">
        <v>0</v>
      </c>
      <c r="Y1025" s="5">
        <v>0</v>
      </c>
      <c r="Z1025" s="5">
        <v>0</v>
      </c>
      <c r="AA1025" s="6" t="s">
        <v>96</v>
      </c>
      <c r="AB1025" s="6" t="s">
        <v>97</v>
      </c>
      <c r="AC1025" s="7" t="s">
        <v>96</v>
      </c>
      <c r="AD1025" s="6" t="s">
        <v>96</v>
      </c>
      <c r="AE1025" s="7"/>
      <c r="AF1025" s="7"/>
      <c r="AG1025" s="7"/>
      <c r="AH1025" s="7"/>
      <c r="AI1025" s="7"/>
      <c r="AJ1025" s="5"/>
      <c r="AK1025" s="8">
        <v>0.2</v>
      </c>
      <c r="AL1025" s="8">
        <v>0</v>
      </c>
      <c r="AM1025" s="8">
        <v>0</v>
      </c>
      <c r="AN1025" s="8">
        <v>0.8</v>
      </c>
      <c r="AO1025" s="8">
        <v>0</v>
      </c>
      <c r="AP1025" s="8">
        <v>0</v>
      </c>
      <c r="AQ1025" s="8">
        <v>0</v>
      </c>
      <c r="AR1025" s="8">
        <v>0</v>
      </c>
      <c r="AS1025" s="8">
        <v>0</v>
      </c>
      <c r="AT1025" s="8">
        <v>0</v>
      </c>
      <c r="AU1025" s="5">
        <v>100</v>
      </c>
      <c r="AV1025" s="5">
        <v>25</v>
      </c>
      <c r="AW1025" s="5">
        <v>50</v>
      </c>
      <c r="AX1025" s="5">
        <v>0</v>
      </c>
      <c r="AY1025" s="5">
        <v>25</v>
      </c>
      <c r="AZ1025" s="5">
        <v>0</v>
      </c>
      <c r="BA1025" s="5">
        <v>0</v>
      </c>
      <c r="BB1025" s="5">
        <v>100</v>
      </c>
      <c r="BC1025" s="5">
        <v>0</v>
      </c>
      <c r="BD1025" s="5">
        <v>0</v>
      </c>
      <c r="BE1025" s="5">
        <v>100</v>
      </c>
      <c r="BF1025" s="5">
        <v>100</v>
      </c>
      <c r="BG1025" s="5">
        <v>100</v>
      </c>
      <c r="BH1025" s="5">
        <v>0</v>
      </c>
      <c r="BI1025" s="5">
        <v>0</v>
      </c>
      <c r="BJ1025" s="5">
        <v>0</v>
      </c>
      <c r="BK1025" s="5">
        <v>0</v>
      </c>
      <c r="BL1025" s="5">
        <v>100</v>
      </c>
      <c r="BM1025" s="5">
        <v>100</v>
      </c>
      <c r="BN1025" s="5">
        <v>4</v>
      </c>
      <c r="BO1025" s="5" t="s">
        <v>97</v>
      </c>
      <c r="BP1025" s="5" t="s">
        <v>97</v>
      </c>
      <c r="BQ1025" s="5" t="s">
        <v>98</v>
      </c>
      <c r="BR1025" s="6" t="s">
        <v>96</v>
      </c>
      <c r="BS1025" s="6" t="s">
        <v>96</v>
      </c>
      <c r="BT1025" s="6" t="s">
        <v>96</v>
      </c>
      <c r="BU1025" s="6" t="s">
        <v>96</v>
      </c>
      <c r="BV1025" s="6" t="s">
        <v>96</v>
      </c>
      <c r="BW1025" s="5">
        <v>0</v>
      </c>
      <c r="BX1025" s="5">
        <v>0</v>
      </c>
      <c r="BY1025" s="5">
        <v>0</v>
      </c>
      <c r="BZ1025" s="5">
        <v>6</v>
      </c>
      <c r="CA1025" s="5">
        <v>6</v>
      </c>
      <c r="CB1025" s="6" t="s">
        <v>98</v>
      </c>
      <c r="CC1025" s="6" t="s">
        <v>98</v>
      </c>
      <c r="CD1025" s="6" t="s">
        <v>98</v>
      </c>
      <c r="CE1025" s="6" t="s">
        <v>98</v>
      </c>
      <c r="CF1025" s="14" t="s">
        <v>366</v>
      </c>
      <c r="CG1025" s="7" t="s">
        <v>96</v>
      </c>
      <c r="CH1025" s="6" t="s">
        <v>96</v>
      </c>
      <c r="CI1025" s="7" t="s">
        <v>98</v>
      </c>
      <c r="CJ1025" s="5">
        <v>0</v>
      </c>
      <c r="CK1025" s="5">
        <v>0</v>
      </c>
      <c r="CL1025" s="5">
        <v>10</v>
      </c>
      <c r="CM1025" s="5">
        <v>0</v>
      </c>
      <c r="CN1025" s="5">
        <v>10</v>
      </c>
      <c r="CO1025" s="5">
        <v>0</v>
      </c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  <c r="GO1025"/>
      <c r="GP1025"/>
      <c r="GQ1025"/>
      <c r="GR1025"/>
      <c r="GS1025"/>
      <c r="GT1025"/>
      <c r="GU1025"/>
      <c r="GV1025"/>
      <c r="GW1025"/>
      <c r="GX1025"/>
      <c r="GY1025"/>
      <c r="GZ1025"/>
      <c r="HA1025"/>
      <c r="HB1025"/>
      <c r="HC1025"/>
      <c r="HD1025"/>
      <c r="HE1025"/>
      <c r="HF1025"/>
      <c r="HG1025"/>
      <c r="HH1025"/>
      <c r="HI1025"/>
      <c r="HJ1025"/>
      <c r="HK1025"/>
      <c r="HL1025"/>
      <c r="HM1025"/>
      <c r="HN1025"/>
      <c r="HO1025"/>
      <c r="HP1025"/>
      <c r="HQ1025"/>
      <c r="HR1025"/>
      <c r="HS1025"/>
      <c r="HT1025"/>
      <c r="HU1025"/>
      <c r="HV1025"/>
      <c r="HW1025"/>
      <c r="HX1025"/>
      <c r="HY1025"/>
      <c r="HZ1025"/>
      <c r="IA1025"/>
      <c r="IB1025"/>
      <c r="IC1025"/>
      <c r="ID1025"/>
      <c r="IE1025"/>
      <c r="IF1025"/>
      <c r="IG1025"/>
      <c r="IH1025"/>
      <c r="II1025"/>
      <c r="IJ1025"/>
      <c r="IK1025"/>
      <c r="IL1025"/>
      <c r="IM1025"/>
      <c r="IN1025"/>
      <c r="IO1025"/>
      <c r="IP1025"/>
      <c r="IQ1025"/>
      <c r="IR1025"/>
      <c r="IS1025"/>
      <c r="IT1025"/>
      <c r="IU1025"/>
      <c r="IV1025"/>
      <c r="IW1025"/>
      <c r="IX1025"/>
      <c r="IY1025"/>
      <c r="IZ1025"/>
      <c r="JA1025"/>
      <c r="JB1025"/>
      <c r="JC1025"/>
      <c r="JD1025"/>
      <c r="JE1025"/>
      <c r="JF1025"/>
      <c r="JG1025"/>
      <c r="JH1025"/>
      <c r="JI1025"/>
      <c r="JJ1025"/>
      <c r="JK1025"/>
      <c r="JL1025"/>
      <c r="JM1025"/>
      <c r="JN1025"/>
      <c r="JO1025"/>
      <c r="JP1025"/>
      <c r="JQ1025"/>
      <c r="JR1025"/>
      <c r="JS1025"/>
      <c r="JT1025"/>
      <c r="JU1025"/>
      <c r="JV1025"/>
      <c r="JW1025"/>
      <c r="JX1025"/>
      <c r="JY1025"/>
      <c r="JZ1025"/>
      <c r="KA1025"/>
      <c r="KB1025"/>
      <c r="KC1025"/>
      <c r="KD1025"/>
      <c r="KE1025"/>
      <c r="KF1025"/>
      <c r="KG1025"/>
      <c r="KH1025"/>
      <c r="KI1025"/>
      <c r="KJ1025"/>
      <c r="KK1025"/>
      <c r="KL1025"/>
      <c r="KM1025"/>
      <c r="KN1025"/>
      <c r="KO1025"/>
      <c r="KP1025"/>
      <c r="KQ1025"/>
      <c r="KR1025"/>
      <c r="KS1025"/>
      <c r="KT1025"/>
      <c r="KU1025"/>
      <c r="KV1025"/>
      <c r="KW1025"/>
      <c r="KX1025"/>
      <c r="KY1025"/>
      <c r="KZ1025"/>
      <c r="LA1025"/>
      <c r="LB1025"/>
      <c r="LC1025"/>
      <c r="LD1025"/>
      <c r="LE1025"/>
      <c r="LF1025"/>
      <c r="LG1025"/>
      <c r="LH1025"/>
      <c r="LI1025"/>
      <c r="LJ1025"/>
      <c r="LK1025"/>
      <c r="LL1025"/>
      <c r="LM1025"/>
      <c r="LN1025"/>
      <c r="LO1025"/>
      <c r="LP1025"/>
      <c r="LQ1025"/>
      <c r="LR1025"/>
      <c r="LS1025"/>
      <c r="LT1025"/>
      <c r="LU1025"/>
      <c r="LV1025"/>
      <c r="LW1025"/>
      <c r="LX1025"/>
      <c r="LY1025"/>
      <c r="LZ1025"/>
      <c r="MA1025"/>
      <c r="MB1025"/>
      <c r="MC1025"/>
      <c r="MD1025"/>
      <c r="ME1025"/>
      <c r="MF1025"/>
      <c r="MG1025"/>
      <c r="MH1025"/>
      <c r="MI1025"/>
      <c r="MJ1025"/>
      <c r="MK1025"/>
      <c r="ML1025"/>
      <c r="MM1025"/>
      <c r="MN1025"/>
      <c r="MO1025"/>
      <c r="MP1025"/>
      <c r="MQ1025"/>
      <c r="MR1025"/>
      <c r="MS1025"/>
      <c r="MT1025"/>
      <c r="MU1025"/>
      <c r="MV1025"/>
      <c r="MW1025"/>
      <c r="MX1025"/>
      <c r="MY1025"/>
      <c r="MZ1025"/>
      <c r="NA1025"/>
      <c r="NB1025"/>
      <c r="NC1025"/>
      <c r="ND1025"/>
      <c r="NE1025"/>
      <c r="NF1025"/>
      <c r="NG1025"/>
      <c r="NH1025"/>
      <c r="NI1025"/>
      <c r="NJ1025"/>
      <c r="NK1025"/>
      <c r="NL1025"/>
      <c r="NM1025"/>
      <c r="NN1025"/>
      <c r="NO1025"/>
      <c r="NP1025"/>
      <c r="NQ1025"/>
      <c r="NR1025"/>
      <c r="NS1025"/>
      <c r="NT1025"/>
      <c r="NU1025"/>
      <c r="NV1025"/>
      <c r="NW1025"/>
      <c r="NX1025"/>
      <c r="NY1025"/>
      <c r="NZ1025"/>
      <c r="OA1025"/>
      <c r="OB1025"/>
      <c r="OC1025"/>
      <c r="OD1025"/>
      <c r="OE1025"/>
      <c r="OF1025"/>
      <c r="OG1025"/>
      <c r="OH1025"/>
      <c r="OI1025"/>
      <c r="OJ1025"/>
      <c r="OK1025"/>
      <c r="OL1025"/>
      <c r="OM1025"/>
    </row>
    <row r="1026" spans="1:404" s="37" customFormat="1" x14ac:dyDescent="0.3">
      <c r="A1026" s="2" t="s">
        <v>1379</v>
      </c>
      <c r="B1026" s="2" t="s">
        <v>1418</v>
      </c>
      <c r="C1026" s="2" t="s">
        <v>1418</v>
      </c>
      <c r="D1026" s="2" t="s">
        <v>1423</v>
      </c>
      <c r="E1026" s="6" t="s">
        <v>95</v>
      </c>
      <c r="F1026" s="5">
        <v>501</v>
      </c>
      <c r="G1026" s="5">
        <v>279</v>
      </c>
      <c r="H1026" s="5">
        <v>3</v>
      </c>
      <c r="I1026" s="5">
        <v>279</v>
      </c>
      <c r="J1026" s="5">
        <v>0</v>
      </c>
      <c r="K1026" s="5">
        <v>0</v>
      </c>
      <c r="L1026" s="5">
        <v>0</v>
      </c>
      <c r="M1026" s="5">
        <v>0</v>
      </c>
      <c r="N1026" s="5">
        <v>0</v>
      </c>
      <c r="O1026" s="5">
        <v>0</v>
      </c>
      <c r="P1026" s="5">
        <v>0</v>
      </c>
      <c r="Q1026" s="5">
        <v>501</v>
      </c>
      <c r="R1026" s="5">
        <v>0</v>
      </c>
      <c r="S1026" s="5">
        <v>0</v>
      </c>
      <c r="T1026" s="5">
        <v>0</v>
      </c>
      <c r="U1026" s="5">
        <v>0</v>
      </c>
      <c r="V1026" s="5">
        <v>0</v>
      </c>
      <c r="W1026" s="5">
        <v>0</v>
      </c>
      <c r="X1026" s="5">
        <v>0</v>
      </c>
      <c r="Y1026" s="5">
        <v>279</v>
      </c>
      <c r="Z1026" s="5">
        <v>501</v>
      </c>
      <c r="AA1026" s="6" t="s">
        <v>96</v>
      </c>
      <c r="AB1026" s="6" t="s">
        <v>96</v>
      </c>
      <c r="AC1026" s="7"/>
      <c r="AD1026" s="7"/>
      <c r="AE1026" s="7"/>
      <c r="AF1026" s="7"/>
      <c r="AG1026" s="7"/>
      <c r="AH1026" s="7"/>
      <c r="AI1026" s="6" t="s">
        <v>96</v>
      </c>
      <c r="AJ1026" s="5"/>
      <c r="AK1026" s="8">
        <v>0</v>
      </c>
      <c r="AL1026" s="8">
        <v>1</v>
      </c>
      <c r="AM1026" s="8">
        <v>0</v>
      </c>
      <c r="AN1026" s="8">
        <v>0</v>
      </c>
      <c r="AO1026" s="8">
        <v>0</v>
      </c>
      <c r="AP1026" s="8">
        <v>0</v>
      </c>
      <c r="AQ1026" s="8">
        <v>0</v>
      </c>
      <c r="AR1026" s="8">
        <v>0</v>
      </c>
      <c r="AS1026" s="8">
        <v>0</v>
      </c>
      <c r="AT1026" s="8">
        <v>0</v>
      </c>
      <c r="AU1026" s="5">
        <v>100</v>
      </c>
      <c r="AV1026" s="5">
        <v>100</v>
      </c>
      <c r="AW1026" s="5">
        <v>0</v>
      </c>
      <c r="AX1026" s="5">
        <v>0</v>
      </c>
      <c r="AY1026" s="5">
        <v>0</v>
      </c>
      <c r="AZ1026" s="5">
        <v>100</v>
      </c>
      <c r="BA1026" s="5">
        <v>100</v>
      </c>
      <c r="BB1026" s="5">
        <v>0</v>
      </c>
      <c r="BC1026" s="5">
        <v>0</v>
      </c>
      <c r="BD1026" s="5">
        <v>0</v>
      </c>
      <c r="BE1026" s="5">
        <v>100</v>
      </c>
      <c r="BF1026" s="5">
        <v>100</v>
      </c>
      <c r="BG1026" s="5">
        <v>100</v>
      </c>
      <c r="BH1026" s="5">
        <v>0</v>
      </c>
      <c r="BI1026" s="5">
        <v>0</v>
      </c>
      <c r="BJ1026" s="5">
        <v>0</v>
      </c>
      <c r="BK1026" s="5">
        <v>100</v>
      </c>
      <c r="BL1026" s="5">
        <v>0</v>
      </c>
      <c r="BM1026" s="5">
        <v>100</v>
      </c>
      <c r="BN1026" s="5">
        <v>8</v>
      </c>
      <c r="BO1026" s="5" t="s">
        <v>96</v>
      </c>
      <c r="BP1026" s="5" t="s">
        <v>96</v>
      </c>
      <c r="BQ1026" s="5">
        <v>2</v>
      </c>
      <c r="BR1026" s="6" t="s">
        <v>97</v>
      </c>
      <c r="BS1026" s="6" t="s">
        <v>97</v>
      </c>
      <c r="BT1026" s="6" t="s">
        <v>97</v>
      </c>
      <c r="BU1026" s="6" t="s">
        <v>97</v>
      </c>
      <c r="BV1026" s="6" t="s">
        <v>97</v>
      </c>
      <c r="BW1026" s="5">
        <v>3</v>
      </c>
      <c r="BX1026" s="5">
        <v>3</v>
      </c>
      <c r="BY1026" s="5">
        <v>3</v>
      </c>
      <c r="BZ1026" s="5">
        <v>4</v>
      </c>
      <c r="CA1026" s="5">
        <v>3</v>
      </c>
      <c r="CB1026" s="6" t="s">
        <v>96</v>
      </c>
      <c r="CC1026" s="6" t="s">
        <v>96</v>
      </c>
      <c r="CD1026" s="6" t="s">
        <v>96</v>
      </c>
      <c r="CE1026" s="6" t="s">
        <v>96</v>
      </c>
      <c r="CF1026" s="6" t="s">
        <v>96</v>
      </c>
      <c r="CG1026" s="6" t="s">
        <v>96</v>
      </c>
      <c r="CH1026" s="6" t="s">
        <v>97</v>
      </c>
      <c r="CI1026" s="6" t="s">
        <v>96</v>
      </c>
      <c r="CJ1026" s="5">
        <v>3</v>
      </c>
      <c r="CK1026" s="5">
        <v>4</v>
      </c>
      <c r="CL1026" s="5">
        <v>4</v>
      </c>
      <c r="CM1026" s="5">
        <v>0</v>
      </c>
      <c r="CN1026" s="5">
        <v>3</v>
      </c>
      <c r="CO1026" s="5">
        <v>0</v>
      </c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  <c r="GO1026"/>
      <c r="GP1026"/>
      <c r="GQ1026"/>
      <c r="GR1026"/>
      <c r="GS1026"/>
      <c r="GT1026"/>
      <c r="GU1026"/>
      <c r="GV1026"/>
      <c r="GW1026"/>
      <c r="GX1026"/>
      <c r="GY1026"/>
      <c r="GZ1026"/>
      <c r="HA1026"/>
      <c r="HB1026"/>
      <c r="HC1026"/>
      <c r="HD1026"/>
      <c r="HE1026"/>
      <c r="HF1026"/>
      <c r="HG1026"/>
      <c r="HH1026"/>
      <c r="HI1026"/>
      <c r="HJ1026"/>
      <c r="HK1026"/>
      <c r="HL1026"/>
      <c r="HM1026"/>
      <c r="HN1026"/>
      <c r="HO1026"/>
      <c r="HP1026"/>
      <c r="HQ1026"/>
      <c r="HR1026"/>
      <c r="HS1026"/>
      <c r="HT1026"/>
      <c r="HU1026"/>
      <c r="HV1026"/>
      <c r="HW1026"/>
      <c r="HX1026"/>
      <c r="HY1026"/>
      <c r="HZ1026"/>
      <c r="IA1026"/>
      <c r="IB1026"/>
      <c r="IC1026"/>
      <c r="ID1026"/>
      <c r="IE1026"/>
      <c r="IF1026"/>
      <c r="IG1026"/>
      <c r="IH1026"/>
      <c r="II1026"/>
      <c r="IJ1026"/>
      <c r="IK1026"/>
      <c r="IL1026"/>
      <c r="IM1026"/>
      <c r="IN1026"/>
      <c r="IO1026"/>
      <c r="IP1026"/>
      <c r="IQ1026"/>
      <c r="IR1026"/>
      <c r="IS1026"/>
      <c r="IT1026"/>
      <c r="IU1026"/>
      <c r="IV1026"/>
      <c r="IW1026"/>
      <c r="IX1026"/>
      <c r="IY1026"/>
      <c r="IZ1026"/>
      <c r="JA1026"/>
      <c r="JB1026"/>
      <c r="JC1026"/>
      <c r="JD1026"/>
      <c r="JE1026"/>
      <c r="JF1026"/>
      <c r="JG1026"/>
      <c r="JH1026"/>
      <c r="JI1026"/>
      <c r="JJ1026"/>
      <c r="JK1026"/>
      <c r="JL1026"/>
      <c r="JM1026"/>
      <c r="JN1026"/>
      <c r="JO1026"/>
      <c r="JP1026"/>
      <c r="JQ1026"/>
      <c r="JR1026"/>
      <c r="JS1026"/>
      <c r="JT1026"/>
      <c r="JU1026"/>
      <c r="JV1026"/>
      <c r="JW1026"/>
      <c r="JX1026"/>
      <c r="JY1026"/>
      <c r="JZ1026"/>
      <c r="KA1026"/>
      <c r="KB1026"/>
      <c r="KC1026"/>
      <c r="KD1026"/>
      <c r="KE1026"/>
      <c r="KF1026"/>
      <c r="KG1026"/>
      <c r="KH1026"/>
      <c r="KI1026"/>
      <c r="KJ1026"/>
      <c r="KK1026"/>
      <c r="KL1026"/>
      <c r="KM1026"/>
      <c r="KN1026"/>
      <c r="KO1026"/>
      <c r="KP1026"/>
      <c r="KQ1026"/>
      <c r="KR1026"/>
      <c r="KS1026"/>
      <c r="KT1026"/>
      <c r="KU1026"/>
      <c r="KV1026"/>
      <c r="KW1026"/>
      <c r="KX1026"/>
      <c r="KY1026"/>
      <c r="KZ1026"/>
      <c r="LA1026"/>
      <c r="LB1026"/>
      <c r="LC1026"/>
      <c r="LD1026"/>
      <c r="LE1026"/>
      <c r="LF1026"/>
      <c r="LG1026"/>
      <c r="LH1026"/>
      <c r="LI1026"/>
      <c r="LJ1026"/>
      <c r="LK1026"/>
      <c r="LL1026"/>
      <c r="LM1026"/>
      <c r="LN1026"/>
      <c r="LO1026"/>
      <c r="LP1026"/>
      <c r="LQ1026"/>
      <c r="LR1026"/>
      <c r="LS1026"/>
      <c r="LT1026"/>
      <c r="LU1026"/>
      <c r="LV1026"/>
      <c r="LW1026"/>
      <c r="LX1026"/>
      <c r="LY1026"/>
      <c r="LZ1026"/>
      <c r="MA1026"/>
      <c r="MB1026"/>
      <c r="MC1026"/>
      <c r="MD1026"/>
      <c r="ME1026"/>
      <c r="MF1026"/>
      <c r="MG1026"/>
      <c r="MH1026"/>
      <c r="MI1026"/>
      <c r="MJ1026"/>
      <c r="MK1026"/>
      <c r="ML1026"/>
      <c r="MM1026"/>
      <c r="MN1026"/>
      <c r="MO1026"/>
      <c r="MP1026"/>
      <c r="MQ1026"/>
      <c r="MR1026"/>
      <c r="MS1026"/>
      <c r="MT1026"/>
      <c r="MU1026"/>
      <c r="MV1026"/>
      <c r="MW1026"/>
      <c r="MX1026"/>
      <c r="MY1026"/>
      <c r="MZ1026"/>
      <c r="NA1026"/>
      <c r="NB1026"/>
      <c r="NC1026"/>
      <c r="ND1026"/>
      <c r="NE1026"/>
      <c r="NF1026"/>
      <c r="NG1026"/>
      <c r="NH1026"/>
      <c r="NI1026"/>
      <c r="NJ1026"/>
      <c r="NK1026"/>
      <c r="NL1026"/>
      <c r="NM1026"/>
      <c r="NN1026"/>
      <c r="NO1026"/>
      <c r="NP1026"/>
      <c r="NQ1026"/>
      <c r="NR1026"/>
      <c r="NS1026"/>
      <c r="NT1026"/>
      <c r="NU1026"/>
      <c r="NV1026"/>
      <c r="NW1026"/>
      <c r="NX1026"/>
      <c r="NY1026"/>
      <c r="NZ1026"/>
      <c r="OA1026"/>
      <c r="OB1026"/>
      <c r="OC1026"/>
      <c r="OD1026"/>
      <c r="OE1026"/>
      <c r="OF1026"/>
      <c r="OG1026"/>
      <c r="OH1026"/>
      <c r="OI1026"/>
      <c r="OJ1026"/>
      <c r="OK1026"/>
      <c r="OL1026"/>
      <c r="OM1026"/>
      <c r="ON1026"/>
    </row>
    <row r="1027" spans="1:404" s="37" customFormat="1" x14ac:dyDescent="0.3">
      <c r="A1027" s="2" t="s">
        <v>1379</v>
      </c>
      <c r="B1027" s="2" t="s">
        <v>1424</v>
      </c>
      <c r="C1027" s="2" t="s">
        <v>1425</v>
      </c>
      <c r="D1027" s="2" t="s">
        <v>108</v>
      </c>
      <c r="E1027" s="6" t="s">
        <v>102</v>
      </c>
      <c r="F1027" s="5">
        <v>49</v>
      </c>
      <c r="G1027" s="5">
        <v>3</v>
      </c>
      <c r="H1027" s="5">
        <v>0</v>
      </c>
      <c r="I1027" s="5">
        <v>0</v>
      </c>
      <c r="J1027" s="5">
        <v>1</v>
      </c>
      <c r="K1027" s="5">
        <v>2</v>
      </c>
      <c r="L1027" s="5">
        <v>0</v>
      </c>
      <c r="M1027" s="5">
        <v>0</v>
      </c>
      <c r="N1027" s="5">
        <v>0</v>
      </c>
      <c r="O1027" s="5">
        <v>0</v>
      </c>
      <c r="P1027" s="5">
        <v>0</v>
      </c>
      <c r="Q1027" s="5">
        <v>0</v>
      </c>
      <c r="R1027" s="5">
        <v>8</v>
      </c>
      <c r="S1027" s="5">
        <v>41</v>
      </c>
      <c r="T1027" s="5">
        <v>0</v>
      </c>
      <c r="U1027" s="5">
        <v>0</v>
      </c>
      <c r="V1027" s="5">
        <v>0</v>
      </c>
      <c r="W1027" s="5">
        <v>0</v>
      </c>
      <c r="X1027" s="5">
        <v>0</v>
      </c>
      <c r="Y1027" s="5">
        <v>0</v>
      </c>
      <c r="Z1027" s="6">
        <v>0</v>
      </c>
      <c r="AA1027" s="6" t="s">
        <v>96</v>
      </c>
      <c r="AB1027" s="6" t="s">
        <v>96</v>
      </c>
      <c r="AC1027" s="7"/>
      <c r="AD1027" s="7"/>
      <c r="AE1027" s="7"/>
      <c r="AF1027" s="7"/>
      <c r="AG1027" s="7"/>
      <c r="AH1027" s="7"/>
      <c r="AI1027" s="6" t="s">
        <v>96</v>
      </c>
      <c r="AJ1027" s="5"/>
      <c r="AK1027" s="8">
        <v>0.6</v>
      </c>
      <c r="AL1027" s="8">
        <v>0.4</v>
      </c>
      <c r="AM1027" s="8">
        <v>0</v>
      </c>
      <c r="AN1027" s="8">
        <v>0</v>
      </c>
      <c r="AO1027" s="8">
        <v>0</v>
      </c>
      <c r="AP1027" s="8">
        <v>0</v>
      </c>
      <c r="AQ1027" s="8">
        <v>0</v>
      </c>
      <c r="AR1027" s="8">
        <v>0</v>
      </c>
      <c r="AS1027" s="8">
        <v>0</v>
      </c>
      <c r="AT1027" s="8">
        <v>0</v>
      </c>
      <c r="AU1027" s="5">
        <v>100</v>
      </c>
      <c r="AV1027" s="5">
        <v>100</v>
      </c>
      <c r="AW1027" s="5">
        <v>0</v>
      </c>
      <c r="AX1027" s="5">
        <v>0</v>
      </c>
      <c r="AY1027" s="5">
        <v>0</v>
      </c>
      <c r="AZ1027" s="5">
        <v>100</v>
      </c>
      <c r="BA1027" s="5">
        <v>100</v>
      </c>
      <c r="BB1027" s="5">
        <v>0</v>
      </c>
      <c r="BC1027" s="5">
        <v>0</v>
      </c>
      <c r="BD1027" s="5">
        <v>0</v>
      </c>
      <c r="BE1027" s="5">
        <v>100</v>
      </c>
      <c r="BF1027" s="5">
        <v>100</v>
      </c>
      <c r="BG1027" s="5">
        <v>100</v>
      </c>
      <c r="BH1027" s="5">
        <v>100</v>
      </c>
      <c r="BI1027" s="5">
        <v>100</v>
      </c>
      <c r="BJ1027" s="5">
        <v>0</v>
      </c>
      <c r="BK1027" s="5">
        <v>0</v>
      </c>
      <c r="BL1027" s="5">
        <v>100</v>
      </c>
      <c r="BM1027" s="5">
        <v>100</v>
      </c>
      <c r="BN1027" s="5">
        <v>2</v>
      </c>
      <c r="BO1027" s="5" t="s">
        <v>97</v>
      </c>
      <c r="BP1027" s="5" t="s">
        <v>96</v>
      </c>
      <c r="BQ1027" s="5">
        <v>1</v>
      </c>
      <c r="BR1027" s="6" t="s">
        <v>97</v>
      </c>
      <c r="BS1027" s="6" t="s">
        <v>97</v>
      </c>
      <c r="BT1027" s="6" t="s">
        <v>97</v>
      </c>
      <c r="BU1027" s="6" t="s">
        <v>97</v>
      </c>
      <c r="BV1027" s="6" t="s">
        <v>97</v>
      </c>
      <c r="BW1027" s="5">
        <v>0</v>
      </c>
      <c r="BX1027" s="5">
        <v>5</v>
      </c>
      <c r="BY1027" s="5">
        <v>5</v>
      </c>
      <c r="BZ1027" s="5">
        <v>4</v>
      </c>
      <c r="CA1027" s="5">
        <v>4</v>
      </c>
      <c r="CB1027" s="6" t="s">
        <v>96</v>
      </c>
      <c r="CC1027" s="6" t="s">
        <v>96</v>
      </c>
      <c r="CD1027" s="6" t="s">
        <v>96</v>
      </c>
      <c r="CE1027" s="6" t="s">
        <v>96</v>
      </c>
      <c r="CF1027" s="6" t="s">
        <v>96</v>
      </c>
      <c r="CG1027" s="7" t="s">
        <v>98</v>
      </c>
      <c r="CH1027" s="6" t="s">
        <v>97</v>
      </c>
      <c r="CI1027" s="7" t="s">
        <v>98</v>
      </c>
      <c r="CJ1027" s="5">
        <v>5</v>
      </c>
      <c r="CK1027" s="5">
        <v>5</v>
      </c>
      <c r="CL1027" s="5">
        <v>5</v>
      </c>
      <c r="CM1027" s="5">
        <v>0</v>
      </c>
      <c r="CN1027" s="5">
        <v>6</v>
      </c>
      <c r="CO1027" s="5">
        <v>0</v>
      </c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  <c r="EE1027"/>
      <c r="EF1027"/>
      <c r="EG1027"/>
      <c r="EH1027"/>
      <c r="EI1027"/>
      <c r="EJ1027"/>
      <c r="EK1027"/>
      <c r="EL1027"/>
      <c r="EM1027"/>
      <c r="EN1027"/>
      <c r="EO1027"/>
      <c r="EP1027"/>
      <c r="EQ1027"/>
      <c r="ER1027"/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  <c r="GO1027"/>
      <c r="GP1027"/>
      <c r="GQ1027"/>
      <c r="GR1027"/>
      <c r="GS1027"/>
      <c r="GT1027"/>
      <c r="GU1027"/>
      <c r="GV1027"/>
      <c r="GW1027"/>
      <c r="GX1027"/>
      <c r="GY1027"/>
      <c r="GZ1027"/>
      <c r="HA1027"/>
      <c r="HB1027"/>
      <c r="HC1027"/>
      <c r="HD1027"/>
      <c r="HE1027"/>
      <c r="HF1027"/>
      <c r="HG1027"/>
      <c r="HH1027"/>
      <c r="HI1027"/>
      <c r="HJ1027"/>
      <c r="HK1027"/>
      <c r="HL1027"/>
      <c r="HM1027"/>
      <c r="HN1027"/>
      <c r="HO1027"/>
      <c r="HP1027"/>
      <c r="HQ1027"/>
      <c r="HR1027"/>
      <c r="HS1027"/>
      <c r="HT1027"/>
      <c r="HU1027"/>
      <c r="HV1027"/>
      <c r="HW1027"/>
      <c r="HX1027"/>
      <c r="HY1027"/>
      <c r="HZ1027"/>
      <c r="IA1027"/>
      <c r="IB1027"/>
      <c r="IC1027"/>
      <c r="ID1027"/>
      <c r="IE1027"/>
      <c r="IF1027"/>
      <c r="IG1027"/>
      <c r="IH1027"/>
      <c r="II1027"/>
      <c r="IJ1027"/>
      <c r="IK1027"/>
      <c r="IL1027"/>
      <c r="IM1027"/>
      <c r="IN1027"/>
      <c r="IO1027"/>
      <c r="IP1027"/>
      <c r="IQ1027"/>
      <c r="IR1027"/>
      <c r="IS1027"/>
      <c r="IT1027"/>
      <c r="IU1027"/>
      <c r="IV1027"/>
      <c r="IW1027"/>
      <c r="IX1027"/>
      <c r="IY1027"/>
      <c r="IZ1027"/>
      <c r="JA1027"/>
      <c r="JB1027"/>
      <c r="JC1027"/>
      <c r="JD1027"/>
      <c r="JE1027"/>
      <c r="JF1027"/>
      <c r="JG1027"/>
      <c r="JH1027"/>
      <c r="JI1027"/>
      <c r="JJ1027"/>
      <c r="JK1027"/>
      <c r="JL1027"/>
      <c r="JM1027"/>
      <c r="JN1027"/>
      <c r="JO1027"/>
      <c r="JP1027"/>
      <c r="JQ1027"/>
      <c r="JR1027"/>
      <c r="JS1027"/>
      <c r="JT1027"/>
      <c r="JU1027"/>
      <c r="JV1027"/>
      <c r="JW1027"/>
      <c r="JX1027"/>
      <c r="JY1027"/>
      <c r="JZ1027"/>
      <c r="KA1027"/>
      <c r="KB1027"/>
      <c r="KC1027"/>
      <c r="KD1027"/>
      <c r="KE1027"/>
      <c r="KF1027"/>
      <c r="KG1027"/>
      <c r="KH1027"/>
      <c r="KI1027"/>
      <c r="KJ1027"/>
      <c r="KK1027"/>
      <c r="KL1027"/>
      <c r="KM1027"/>
      <c r="KN1027"/>
      <c r="KO1027"/>
      <c r="KP1027"/>
      <c r="KQ1027"/>
      <c r="KR1027"/>
      <c r="KS1027"/>
      <c r="KT1027"/>
      <c r="KU1027"/>
      <c r="KV1027"/>
      <c r="KW1027"/>
      <c r="KX1027"/>
      <c r="KY1027"/>
      <c r="KZ1027"/>
      <c r="LA1027"/>
      <c r="LB1027"/>
      <c r="LC1027"/>
      <c r="LD1027"/>
      <c r="LE1027"/>
      <c r="LF1027"/>
      <c r="LG1027"/>
      <c r="LH1027"/>
      <c r="LI1027"/>
      <c r="LJ1027"/>
      <c r="LK1027"/>
      <c r="LL1027"/>
      <c r="LM1027"/>
      <c r="LN1027"/>
      <c r="LO1027"/>
      <c r="LP1027"/>
      <c r="LQ1027"/>
      <c r="LR1027"/>
      <c r="LS1027"/>
      <c r="LT1027"/>
      <c r="LU1027"/>
      <c r="LV1027"/>
      <c r="LW1027"/>
      <c r="LX1027"/>
      <c r="LY1027"/>
      <c r="LZ1027"/>
      <c r="MA1027"/>
      <c r="MB1027"/>
      <c r="MC1027"/>
      <c r="MD1027"/>
      <c r="ME1027"/>
      <c r="MF1027"/>
      <c r="MG1027"/>
      <c r="MH1027"/>
      <c r="MI1027"/>
      <c r="MJ1027"/>
      <c r="MK1027"/>
      <c r="ML1027"/>
      <c r="MM1027"/>
      <c r="MN1027"/>
      <c r="MO1027"/>
      <c r="MP1027"/>
      <c r="MQ1027"/>
      <c r="MR1027"/>
      <c r="MS1027"/>
      <c r="MT1027"/>
      <c r="MU1027"/>
      <c r="MV1027"/>
      <c r="MW1027"/>
      <c r="MX1027"/>
      <c r="MY1027"/>
      <c r="MZ1027"/>
      <c r="NA1027"/>
      <c r="NB1027"/>
      <c r="NC1027"/>
      <c r="ND1027"/>
      <c r="NE1027"/>
      <c r="NF1027"/>
      <c r="NG1027"/>
      <c r="NH1027"/>
      <c r="NI1027"/>
      <c r="NJ1027"/>
      <c r="NK1027"/>
      <c r="NL1027"/>
      <c r="NM1027"/>
      <c r="NN1027"/>
      <c r="NO1027"/>
      <c r="NP1027"/>
      <c r="NQ1027"/>
      <c r="NR1027"/>
      <c r="NS1027"/>
      <c r="NT1027"/>
      <c r="NU1027"/>
      <c r="NV1027"/>
      <c r="NW1027"/>
      <c r="NX1027"/>
      <c r="NY1027"/>
      <c r="NZ1027"/>
      <c r="OA1027"/>
      <c r="OB1027"/>
      <c r="OC1027"/>
      <c r="OD1027"/>
      <c r="OE1027"/>
      <c r="OF1027"/>
      <c r="OG1027"/>
      <c r="OH1027"/>
      <c r="OI1027"/>
      <c r="OJ1027"/>
      <c r="OK1027"/>
      <c r="OL1027"/>
      <c r="OM1027"/>
    </row>
    <row r="1028" spans="1:404" s="37" customFormat="1" x14ac:dyDescent="0.3">
      <c r="A1028" s="2" t="s">
        <v>1379</v>
      </c>
      <c r="B1028" s="2" t="s">
        <v>1424</v>
      </c>
      <c r="C1028" s="2" t="s">
        <v>1424</v>
      </c>
      <c r="D1028" s="2" t="s">
        <v>1426</v>
      </c>
      <c r="E1028" s="6" t="s">
        <v>102</v>
      </c>
      <c r="F1028" s="6">
        <v>32</v>
      </c>
      <c r="G1028" s="5">
        <v>18</v>
      </c>
      <c r="H1028" s="6">
        <v>1</v>
      </c>
      <c r="I1028" s="6">
        <v>18</v>
      </c>
      <c r="J1028" s="6">
        <v>0</v>
      </c>
      <c r="K1028" s="6">
        <v>0</v>
      </c>
      <c r="L1028" s="6">
        <v>0</v>
      </c>
      <c r="M1028" s="6">
        <v>0</v>
      </c>
      <c r="N1028" s="6">
        <v>0</v>
      </c>
      <c r="O1028" s="6">
        <v>0</v>
      </c>
      <c r="P1028" s="6">
        <v>0</v>
      </c>
      <c r="Q1028" s="5">
        <v>32</v>
      </c>
      <c r="R1028" s="6">
        <v>0</v>
      </c>
      <c r="S1028" s="6">
        <v>0</v>
      </c>
      <c r="T1028" s="6">
        <v>0</v>
      </c>
      <c r="U1028" s="6">
        <v>0</v>
      </c>
      <c r="V1028" s="6">
        <v>0</v>
      </c>
      <c r="W1028" s="6">
        <v>0</v>
      </c>
      <c r="X1028" s="6">
        <v>0</v>
      </c>
      <c r="Y1028" s="6">
        <v>0</v>
      </c>
      <c r="Z1028" s="6">
        <v>0</v>
      </c>
      <c r="AA1028" s="6" t="s">
        <v>96</v>
      </c>
      <c r="AB1028" s="6" t="s">
        <v>96</v>
      </c>
      <c r="AC1028" s="6"/>
      <c r="AD1028" s="6"/>
      <c r="AE1028" s="6"/>
      <c r="AF1028" s="6"/>
      <c r="AG1028" s="6"/>
      <c r="AH1028" s="6"/>
      <c r="AI1028" s="6" t="s">
        <v>96</v>
      </c>
      <c r="AJ1028" s="5"/>
      <c r="AK1028" s="8">
        <v>0.2</v>
      </c>
      <c r="AL1028" s="8">
        <v>0</v>
      </c>
      <c r="AM1028" s="8">
        <v>0.8</v>
      </c>
      <c r="AN1028" s="8">
        <v>0</v>
      </c>
      <c r="AO1028" s="8">
        <v>0</v>
      </c>
      <c r="AP1028" s="8">
        <v>0</v>
      </c>
      <c r="AQ1028" s="8">
        <v>0</v>
      </c>
      <c r="AR1028" s="8">
        <v>0</v>
      </c>
      <c r="AS1028" s="8">
        <v>0</v>
      </c>
      <c r="AT1028" s="8">
        <v>0</v>
      </c>
      <c r="AU1028" s="5">
        <v>100</v>
      </c>
      <c r="AV1028" s="5">
        <v>100</v>
      </c>
      <c r="AW1028" s="5">
        <v>0</v>
      </c>
      <c r="AX1028" s="5">
        <v>0</v>
      </c>
      <c r="AY1028" s="5">
        <v>0</v>
      </c>
      <c r="AZ1028" s="5">
        <v>100</v>
      </c>
      <c r="BA1028" s="5">
        <v>100</v>
      </c>
      <c r="BB1028" s="5">
        <v>0</v>
      </c>
      <c r="BC1028" s="5">
        <v>0</v>
      </c>
      <c r="BD1028" s="5">
        <v>0</v>
      </c>
      <c r="BE1028" s="5">
        <v>100</v>
      </c>
      <c r="BF1028" s="5">
        <v>100</v>
      </c>
      <c r="BG1028" s="5">
        <v>100</v>
      </c>
      <c r="BH1028" s="5">
        <v>0</v>
      </c>
      <c r="BI1028" s="5">
        <v>0</v>
      </c>
      <c r="BJ1028" s="5">
        <v>0</v>
      </c>
      <c r="BK1028" s="5">
        <v>0</v>
      </c>
      <c r="BL1028" s="5">
        <v>100</v>
      </c>
      <c r="BM1028" s="5">
        <v>100</v>
      </c>
      <c r="BN1028" s="5">
        <v>4</v>
      </c>
      <c r="BO1028" s="5" t="s">
        <v>96</v>
      </c>
      <c r="BP1028" s="5" t="s">
        <v>96</v>
      </c>
      <c r="BQ1028" s="5">
        <v>12</v>
      </c>
      <c r="BR1028" s="6" t="s">
        <v>97</v>
      </c>
      <c r="BS1028" s="6" t="s">
        <v>97</v>
      </c>
      <c r="BT1028" s="6" t="s">
        <v>97</v>
      </c>
      <c r="BU1028" s="6" t="s">
        <v>97</v>
      </c>
      <c r="BV1028" s="6" t="s">
        <v>97</v>
      </c>
      <c r="BW1028" s="5">
        <v>0</v>
      </c>
      <c r="BX1028" s="5">
        <v>0</v>
      </c>
      <c r="BY1028" s="5">
        <v>0</v>
      </c>
      <c r="BZ1028" s="5">
        <v>2.5</v>
      </c>
      <c r="CA1028" s="5">
        <v>0</v>
      </c>
      <c r="CB1028" s="6" t="s">
        <v>96</v>
      </c>
      <c r="CC1028" s="6" t="s">
        <v>98</v>
      </c>
      <c r="CD1028" s="6" t="s">
        <v>96</v>
      </c>
      <c r="CE1028" s="6" t="s">
        <v>96</v>
      </c>
      <c r="CF1028" s="6" t="s">
        <v>98</v>
      </c>
      <c r="CG1028" s="6" t="s">
        <v>98</v>
      </c>
      <c r="CH1028" s="6" t="s">
        <v>96</v>
      </c>
      <c r="CI1028" s="6" t="s">
        <v>96</v>
      </c>
      <c r="CJ1028" s="5">
        <v>1</v>
      </c>
      <c r="CK1028" s="5">
        <v>3</v>
      </c>
      <c r="CL1028" s="5">
        <v>3</v>
      </c>
      <c r="CM1028" s="5">
        <v>0.2</v>
      </c>
      <c r="CN1028" s="5">
        <v>0.4</v>
      </c>
      <c r="CO1028" s="5">
        <v>0.1</v>
      </c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  <c r="EE1028"/>
      <c r="EF1028"/>
      <c r="EG1028"/>
      <c r="EH1028"/>
      <c r="EI1028"/>
      <c r="EJ1028"/>
      <c r="EK1028"/>
      <c r="EL1028"/>
      <c r="EM1028"/>
      <c r="EN1028"/>
      <c r="EO1028"/>
      <c r="EP1028"/>
      <c r="EQ1028"/>
      <c r="ER1028"/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  <c r="GO1028"/>
      <c r="GP1028"/>
      <c r="GQ1028"/>
      <c r="GR1028"/>
      <c r="GS1028"/>
      <c r="GT1028"/>
      <c r="GU1028"/>
      <c r="GV1028"/>
      <c r="GW1028"/>
      <c r="GX1028"/>
      <c r="GY1028"/>
      <c r="GZ1028"/>
      <c r="HA1028"/>
      <c r="HB1028"/>
      <c r="HC1028"/>
      <c r="HD1028"/>
      <c r="HE1028"/>
      <c r="HF1028"/>
      <c r="HG1028"/>
      <c r="HH1028"/>
      <c r="HI1028"/>
      <c r="HJ1028"/>
      <c r="HK1028"/>
      <c r="HL1028"/>
      <c r="HM1028"/>
      <c r="HN1028"/>
      <c r="HO1028"/>
      <c r="HP1028"/>
      <c r="HQ1028"/>
      <c r="HR1028"/>
      <c r="HS1028"/>
      <c r="HT1028"/>
      <c r="HU1028"/>
      <c r="HV1028"/>
      <c r="HW1028"/>
      <c r="HX1028"/>
      <c r="HY1028"/>
      <c r="HZ1028"/>
      <c r="IA1028"/>
      <c r="IB1028"/>
      <c r="IC1028"/>
      <c r="ID1028"/>
      <c r="IE1028"/>
      <c r="IF1028"/>
      <c r="IG1028"/>
      <c r="IH1028"/>
      <c r="II1028"/>
      <c r="IJ1028"/>
      <c r="IK1028"/>
      <c r="IL1028"/>
      <c r="IM1028"/>
      <c r="IN1028"/>
      <c r="IO1028"/>
      <c r="IP1028"/>
      <c r="IQ1028"/>
      <c r="IR1028"/>
      <c r="IS1028"/>
      <c r="IT1028"/>
      <c r="IU1028"/>
      <c r="IV1028"/>
      <c r="IW1028"/>
      <c r="IX1028"/>
      <c r="IY1028"/>
      <c r="IZ1028"/>
      <c r="JA1028"/>
      <c r="JB1028"/>
      <c r="JC1028"/>
      <c r="JD1028"/>
      <c r="JE1028"/>
      <c r="JF1028"/>
      <c r="JG1028"/>
      <c r="JH1028"/>
      <c r="JI1028"/>
      <c r="JJ1028"/>
      <c r="JK1028"/>
      <c r="JL1028"/>
      <c r="JM1028"/>
      <c r="JN1028"/>
      <c r="JO1028"/>
      <c r="JP1028"/>
      <c r="JQ1028"/>
      <c r="JR1028"/>
      <c r="JS1028"/>
      <c r="JT1028"/>
      <c r="JU1028"/>
      <c r="JV1028"/>
      <c r="JW1028"/>
      <c r="JX1028"/>
      <c r="JY1028"/>
      <c r="JZ1028"/>
      <c r="KA1028"/>
      <c r="KB1028"/>
      <c r="KC1028"/>
      <c r="KD1028"/>
      <c r="KE1028"/>
      <c r="KF1028"/>
      <c r="KG1028"/>
      <c r="KH1028"/>
      <c r="KI1028"/>
      <c r="KJ1028"/>
      <c r="KK1028"/>
      <c r="KL1028"/>
      <c r="KM1028"/>
      <c r="KN1028"/>
      <c r="KO1028"/>
      <c r="KP1028"/>
      <c r="KQ1028"/>
      <c r="KR1028"/>
      <c r="KS1028"/>
      <c r="KT1028"/>
      <c r="KU1028"/>
      <c r="KV1028"/>
      <c r="KW1028"/>
      <c r="KX1028"/>
      <c r="KY1028"/>
      <c r="KZ1028"/>
      <c r="LA1028"/>
      <c r="LB1028"/>
      <c r="LC1028"/>
      <c r="LD1028"/>
      <c r="LE1028"/>
      <c r="LF1028"/>
      <c r="LG1028"/>
      <c r="LH1028"/>
      <c r="LI1028"/>
      <c r="LJ1028"/>
      <c r="LK1028"/>
      <c r="LL1028"/>
      <c r="LM1028"/>
      <c r="LN1028"/>
      <c r="LO1028"/>
      <c r="LP1028"/>
      <c r="LQ1028"/>
      <c r="LR1028"/>
      <c r="LS1028"/>
      <c r="LT1028"/>
      <c r="LU1028"/>
      <c r="LV1028"/>
      <c r="LW1028"/>
      <c r="LX1028"/>
      <c r="LY1028"/>
      <c r="LZ1028"/>
      <c r="MA1028"/>
      <c r="MB1028"/>
      <c r="MC1028"/>
      <c r="MD1028"/>
      <c r="ME1028"/>
      <c r="MF1028"/>
      <c r="MG1028"/>
      <c r="MH1028"/>
      <c r="MI1028"/>
      <c r="MJ1028"/>
      <c r="MK1028"/>
      <c r="ML1028"/>
      <c r="MM1028"/>
      <c r="MN1028"/>
      <c r="MO1028"/>
      <c r="MP1028"/>
      <c r="MQ1028"/>
      <c r="MR1028"/>
      <c r="MS1028"/>
      <c r="MT1028"/>
      <c r="MU1028"/>
      <c r="MV1028"/>
      <c r="MW1028"/>
      <c r="MX1028"/>
      <c r="MY1028"/>
      <c r="MZ1028"/>
      <c r="NA1028"/>
      <c r="NB1028"/>
      <c r="NC1028"/>
      <c r="ND1028"/>
      <c r="NE1028"/>
      <c r="NF1028"/>
      <c r="NG1028"/>
      <c r="NH1028"/>
      <c r="NI1028"/>
      <c r="NJ1028"/>
      <c r="NK1028"/>
      <c r="NL1028"/>
      <c r="NM1028"/>
      <c r="NN1028"/>
      <c r="NO1028"/>
      <c r="NP1028"/>
      <c r="NQ1028"/>
      <c r="NR1028"/>
      <c r="NS1028"/>
      <c r="NT1028"/>
      <c r="NU1028"/>
      <c r="NV1028"/>
      <c r="NW1028"/>
      <c r="NX1028"/>
      <c r="NY1028"/>
      <c r="NZ1028"/>
      <c r="OA1028"/>
      <c r="OB1028"/>
      <c r="OC1028"/>
      <c r="OD1028"/>
      <c r="OE1028"/>
      <c r="OF1028"/>
      <c r="OG1028"/>
      <c r="OH1028"/>
      <c r="OI1028"/>
      <c r="OJ1028"/>
      <c r="OK1028"/>
      <c r="OL1028"/>
      <c r="OM1028"/>
      <c r="ON1028"/>
    </row>
    <row r="1029" spans="1:404" s="37" customFormat="1" x14ac:dyDescent="0.3">
      <c r="A1029" s="2" t="s">
        <v>1379</v>
      </c>
      <c r="B1029" s="2" t="s">
        <v>1427</v>
      </c>
      <c r="C1029" s="2" t="s">
        <v>1427</v>
      </c>
      <c r="D1029" s="2" t="s">
        <v>1428</v>
      </c>
      <c r="E1029" s="6" t="s">
        <v>95</v>
      </c>
      <c r="F1029" s="5">
        <v>83</v>
      </c>
      <c r="G1029" s="5">
        <v>26</v>
      </c>
      <c r="H1029" s="5">
        <v>0</v>
      </c>
      <c r="I1029" s="5">
        <v>16</v>
      </c>
      <c r="J1029" s="5">
        <v>0</v>
      </c>
      <c r="K1029" s="5">
        <v>0</v>
      </c>
      <c r="L1029" s="5">
        <v>0</v>
      </c>
      <c r="M1029" s="5">
        <v>10</v>
      </c>
      <c r="N1029" s="5">
        <v>0</v>
      </c>
      <c r="O1029" s="5">
        <v>0</v>
      </c>
      <c r="P1029" s="5">
        <v>0</v>
      </c>
      <c r="Q1029" s="5">
        <v>50</v>
      </c>
      <c r="R1029" s="5">
        <v>0</v>
      </c>
      <c r="S1029" s="5">
        <v>0</v>
      </c>
      <c r="T1029" s="5">
        <v>0</v>
      </c>
      <c r="U1029" s="5">
        <v>33</v>
      </c>
      <c r="V1029" s="5">
        <v>0</v>
      </c>
      <c r="W1029" s="5">
        <v>0</v>
      </c>
      <c r="X1029" s="5">
        <v>0</v>
      </c>
      <c r="Y1029" s="5">
        <v>26</v>
      </c>
      <c r="Z1029" s="5">
        <v>83</v>
      </c>
      <c r="AA1029" s="6" t="s">
        <v>96</v>
      </c>
      <c r="AB1029" s="6" t="s">
        <v>97</v>
      </c>
      <c r="AC1029" s="7"/>
      <c r="AD1029" s="7"/>
      <c r="AE1029" s="7"/>
      <c r="AF1029" s="7"/>
      <c r="AG1029" s="6" t="s">
        <v>96</v>
      </c>
      <c r="AH1029" s="7"/>
      <c r="AI1029" s="7"/>
      <c r="AJ1029" s="5"/>
      <c r="AK1029" s="8">
        <v>0</v>
      </c>
      <c r="AL1029" s="8">
        <v>1</v>
      </c>
      <c r="AM1029" s="8">
        <v>0</v>
      </c>
      <c r="AN1029" s="8">
        <v>0</v>
      </c>
      <c r="AO1029" s="8">
        <v>0</v>
      </c>
      <c r="AP1029" s="8">
        <v>0</v>
      </c>
      <c r="AQ1029" s="8">
        <v>0</v>
      </c>
      <c r="AR1029" s="8">
        <v>0</v>
      </c>
      <c r="AS1029" s="8">
        <v>0</v>
      </c>
      <c r="AT1029" s="8">
        <v>0</v>
      </c>
      <c r="AU1029" s="5">
        <v>100</v>
      </c>
      <c r="AV1029" s="5">
        <v>100</v>
      </c>
      <c r="AW1029" s="5">
        <v>0</v>
      </c>
      <c r="AX1029" s="5">
        <v>0</v>
      </c>
      <c r="AY1029" s="5">
        <v>0</v>
      </c>
      <c r="AZ1029" s="5">
        <v>100</v>
      </c>
      <c r="BA1029" s="5">
        <v>100</v>
      </c>
      <c r="BB1029" s="5">
        <v>0</v>
      </c>
      <c r="BC1029" s="5">
        <v>0</v>
      </c>
      <c r="BD1029" s="5">
        <v>0</v>
      </c>
      <c r="BE1029" s="5">
        <v>100</v>
      </c>
      <c r="BF1029" s="5">
        <v>100</v>
      </c>
      <c r="BG1029" s="5">
        <v>100</v>
      </c>
      <c r="BH1029" s="5">
        <v>0</v>
      </c>
      <c r="BI1029" s="5">
        <v>0</v>
      </c>
      <c r="BJ1029" s="5">
        <v>0</v>
      </c>
      <c r="BK1029" s="5">
        <v>100</v>
      </c>
      <c r="BL1029" s="5">
        <v>0</v>
      </c>
      <c r="BM1029" s="5">
        <v>100</v>
      </c>
      <c r="BN1029" s="5">
        <v>8</v>
      </c>
      <c r="BO1029" s="5" t="s">
        <v>96</v>
      </c>
      <c r="BP1029" s="5" t="s">
        <v>96</v>
      </c>
      <c r="BQ1029" s="5">
        <v>5</v>
      </c>
      <c r="BR1029" s="6" t="s">
        <v>97</v>
      </c>
      <c r="BS1029" s="6" t="s">
        <v>97</v>
      </c>
      <c r="BT1029" s="6" t="s">
        <v>97</v>
      </c>
      <c r="BU1029" s="6" t="s">
        <v>97</v>
      </c>
      <c r="BV1029" s="6" t="s">
        <v>97</v>
      </c>
      <c r="BW1029" s="5">
        <v>1.5</v>
      </c>
      <c r="BX1029" s="5">
        <v>4</v>
      </c>
      <c r="BY1029" s="5">
        <v>4</v>
      </c>
      <c r="BZ1029" s="5">
        <v>3</v>
      </c>
      <c r="CA1029" s="5">
        <v>4</v>
      </c>
      <c r="CB1029" s="6" t="s">
        <v>98</v>
      </c>
      <c r="CC1029" s="6" t="s">
        <v>96</v>
      </c>
      <c r="CD1029" s="6" t="s">
        <v>96</v>
      </c>
      <c r="CE1029" s="6" t="s">
        <v>96</v>
      </c>
      <c r="CF1029" s="6" t="s">
        <v>96</v>
      </c>
      <c r="CG1029" s="6" t="s">
        <v>96</v>
      </c>
      <c r="CH1029" s="6" t="s">
        <v>96</v>
      </c>
      <c r="CI1029" s="6" t="s">
        <v>96</v>
      </c>
      <c r="CJ1029" s="5">
        <v>0</v>
      </c>
      <c r="CK1029" s="5">
        <v>0</v>
      </c>
      <c r="CL1029" s="5">
        <v>0</v>
      </c>
      <c r="CM1029" s="5">
        <v>0</v>
      </c>
      <c r="CN1029" s="5">
        <v>0</v>
      </c>
      <c r="CO1029" s="5">
        <v>0</v>
      </c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  <c r="EE1029"/>
      <c r="EF1029"/>
      <c r="EG1029"/>
      <c r="EH1029"/>
      <c r="EI1029"/>
      <c r="EJ1029"/>
      <c r="EK1029"/>
      <c r="EL1029"/>
      <c r="EM1029"/>
      <c r="EN1029"/>
      <c r="EO1029"/>
      <c r="EP1029"/>
      <c r="EQ1029"/>
      <c r="ER1029"/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  <c r="GO1029"/>
      <c r="GP1029"/>
      <c r="GQ1029"/>
      <c r="GR1029"/>
      <c r="GS1029"/>
      <c r="GT1029"/>
      <c r="GU1029"/>
      <c r="GV1029"/>
      <c r="GW1029"/>
      <c r="GX1029"/>
      <c r="GY1029"/>
      <c r="GZ1029"/>
      <c r="HA1029"/>
      <c r="HB1029"/>
      <c r="HC1029"/>
      <c r="HD1029"/>
      <c r="HE1029"/>
      <c r="HF1029"/>
      <c r="HG1029"/>
      <c r="HH1029"/>
      <c r="HI1029"/>
      <c r="HJ1029"/>
      <c r="HK1029"/>
      <c r="HL1029"/>
      <c r="HM1029"/>
      <c r="HN1029"/>
      <c r="HO1029"/>
      <c r="HP1029"/>
      <c r="HQ1029"/>
      <c r="HR1029"/>
      <c r="HS1029"/>
      <c r="HT1029"/>
      <c r="HU1029"/>
      <c r="HV1029"/>
      <c r="HW1029"/>
      <c r="HX1029"/>
      <c r="HY1029"/>
      <c r="HZ1029"/>
      <c r="IA1029"/>
      <c r="IB1029"/>
      <c r="IC1029"/>
      <c r="ID1029"/>
      <c r="IE1029"/>
      <c r="IF1029"/>
      <c r="IG1029"/>
      <c r="IH1029"/>
      <c r="II1029"/>
      <c r="IJ1029"/>
      <c r="IK1029"/>
      <c r="IL1029"/>
      <c r="IM1029"/>
      <c r="IN1029"/>
      <c r="IO1029"/>
      <c r="IP1029"/>
      <c r="IQ1029"/>
      <c r="IR1029"/>
      <c r="IS1029"/>
      <c r="IT1029"/>
      <c r="IU1029"/>
      <c r="IV1029"/>
      <c r="IW1029"/>
      <c r="IX1029"/>
      <c r="IY1029"/>
      <c r="IZ1029"/>
      <c r="JA1029"/>
      <c r="JB1029"/>
      <c r="JC1029"/>
      <c r="JD1029"/>
      <c r="JE1029"/>
      <c r="JF1029"/>
      <c r="JG1029"/>
      <c r="JH1029"/>
      <c r="JI1029"/>
      <c r="JJ1029"/>
      <c r="JK1029"/>
      <c r="JL1029"/>
      <c r="JM1029"/>
      <c r="JN1029"/>
      <c r="JO1029"/>
      <c r="JP1029"/>
      <c r="JQ1029"/>
      <c r="JR1029"/>
      <c r="JS1029"/>
      <c r="JT1029"/>
      <c r="JU1029"/>
      <c r="JV1029"/>
      <c r="JW1029"/>
      <c r="JX1029"/>
      <c r="JY1029"/>
      <c r="JZ1029"/>
      <c r="KA1029"/>
      <c r="KB1029"/>
      <c r="KC1029"/>
      <c r="KD1029"/>
      <c r="KE1029"/>
      <c r="KF1029"/>
      <c r="KG1029"/>
      <c r="KH1029"/>
      <c r="KI1029"/>
      <c r="KJ1029"/>
      <c r="KK1029"/>
      <c r="KL1029"/>
      <c r="KM1029"/>
      <c r="KN1029"/>
      <c r="KO1029"/>
      <c r="KP1029"/>
      <c r="KQ1029"/>
      <c r="KR1029"/>
      <c r="KS1029"/>
      <c r="KT1029"/>
      <c r="KU1029"/>
      <c r="KV1029"/>
      <c r="KW1029"/>
      <c r="KX1029"/>
      <c r="KY1029"/>
      <c r="KZ1029"/>
      <c r="LA1029"/>
      <c r="LB1029"/>
      <c r="LC1029"/>
      <c r="LD1029"/>
      <c r="LE1029"/>
      <c r="LF1029"/>
      <c r="LG1029"/>
      <c r="LH1029"/>
      <c r="LI1029"/>
      <c r="LJ1029"/>
      <c r="LK1029"/>
      <c r="LL1029"/>
      <c r="LM1029"/>
      <c r="LN1029"/>
      <c r="LO1029"/>
      <c r="LP1029"/>
      <c r="LQ1029"/>
      <c r="LR1029"/>
      <c r="LS1029"/>
      <c r="LT1029"/>
      <c r="LU1029"/>
      <c r="LV1029"/>
      <c r="LW1029"/>
      <c r="LX1029"/>
      <c r="LY1029"/>
      <c r="LZ1029"/>
      <c r="MA1029"/>
      <c r="MB1029"/>
      <c r="MC1029"/>
      <c r="MD1029"/>
      <c r="ME1029"/>
      <c r="MF1029"/>
      <c r="MG1029"/>
      <c r="MH1029"/>
      <c r="MI1029"/>
      <c r="MJ1029"/>
      <c r="MK1029"/>
      <c r="ML1029"/>
      <c r="MM1029"/>
      <c r="MN1029"/>
      <c r="MO1029"/>
      <c r="MP1029"/>
      <c r="MQ1029"/>
      <c r="MR1029"/>
      <c r="MS1029"/>
      <c r="MT1029"/>
      <c r="MU1029"/>
      <c r="MV1029"/>
      <c r="MW1029"/>
      <c r="MX1029"/>
      <c r="MY1029"/>
      <c r="MZ1029"/>
      <c r="NA1029"/>
      <c r="NB1029"/>
      <c r="NC1029"/>
      <c r="ND1029"/>
      <c r="NE1029"/>
      <c r="NF1029"/>
      <c r="NG1029"/>
      <c r="NH1029"/>
      <c r="NI1029"/>
      <c r="NJ1029"/>
      <c r="NK1029"/>
      <c r="NL1029"/>
      <c r="NM1029"/>
      <c r="NN1029"/>
      <c r="NO1029"/>
      <c r="NP1029"/>
      <c r="NQ1029"/>
      <c r="NR1029"/>
      <c r="NS1029"/>
      <c r="NT1029"/>
      <c r="NU1029"/>
      <c r="NV1029"/>
      <c r="NW1029"/>
      <c r="NX1029"/>
      <c r="NY1029"/>
      <c r="NZ1029"/>
      <c r="OA1029"/>
      <c r="OB1029"/>
      <c r="OC1029"/>
      <c r="OD1029"/>
      <c r="OE1029"/>
      <c r="OF1029"/>
      <c r="OG1029"/>
      <c r="OH1029"/>
      <c r="OI1029"/>
      <c r="OJ1029"/>
      <c r="OK1029"/>
      <c r="OL1029"/>
      <c r="OM1029"/>
      <c r="ON1029"/>
    </row>
    <row r="1030" spans="1:404" s="37" customFormat="1" x14ac:dyDescent="0.3">
      <c r="A1030" s="2" t="s">
        <v>1429</v>
      </c>
      <c r="B1030" s="2" t="s">
        <v>1430</v>
      </c>
      <c r="C1030" s="2" t="s">
        <v>1430</v>
      </c>
      <c r="D1030" s="2" t="s">
        <v>1431</v>
      </c>
      <c r="E1030" s="6" t="s">
        <v>95</v>
      </c>
      <c r="F1030" s="5">
        <v>334</v>
      </c>
      <c r="G1030" s="5">
        <v>95</v>
      </c>
      <c r="H1030" s="5">
        <v>2</v>
      </c>
      <c r="I1030" s="5">
        <v>38</v>
      </c>
      <c r="J1030" s="5">
        <v>0</v>
      </c>
      <c r="K1030" s="5">
        <v>0</v>
      </c>
      <c r="L1030" s="5">
        <v>0</v>
      </c>
      <c r="M1030" s="5">
        <v>57</v>
      </c>
      <c r="N1030" s="5">
        <v>0</v>
      </c>
      <c r="O1030" s="5">
        <v>0</v>
      </c>
      <c r="P1030" s="5">
        <v>0</v>
      </c>
      <c r="Q1030" s="5">
        <v>163</v>
      </c>
      <c r="R1030" s="5">
        <v>0</v>
      </c>
      <c r="S1030" s="5">
        <v>0</v>
      </c>
      <c r="T1030" s="5">
        <v>0</v>
      </c>
      <c r="U1030" s="5">
        <v>171</v>
      </c>
      <c r="V1030" s="5">
        <v>0</v>
      </c>
      <c r="W1030" s="5">
        <v>0</v>
      </c>
      <c r="X1030" s="5">
        <v>0</v>
      </c>
      <c r="Y1030" s="5">
        <v>38</v>
      </c>
      <c r="Z1030" s="5">
        <v>163</v>
      </c>
      <c r="AA1030" s="6" t="s">
        <v>96</v>
      </c>
      <c r="AB1030" s="6" t="s">
        <v>96</v>
      </c>
      <c r="AC1030" s="7"/>
      <c r="AD1030" s="7"/>
      <c r="AE1030" s="7"/>
      <c r="AF1030" s="7"/>
      <c r="AG1030" s="7"/>
      <c r="AH1030" s="7"/>
      <c r="AI1030" s="6" t="s">
        <v>96</v>
      </c>
      <c r="AJ1030" s="5"/>
      <c r="AK1030" s="8">
        <v>0</v>
      </c>
      <c r="AL1030" s="8">
        <v>1</v>
      </c>
      <c r="AM1030" s="8">
        <v>0</v>
      </c>
      <c r="AN1030" s="8">
        <v>0</v>
      </c>
      <c r="AO1030" s="8">
        <v>0</v>
      </c>
      <c r="AP1030" s="8">
        <v>0</v>
      </c>
      <c r="AQ1030" s="8">
        <v>0</v>
      </c>
      <c r="AR1030" s="8">
        <v>0</v>
      </c>
      <c r="AS1030" s="8">
        <v>0</v>
      </c>
      <c r="AT1030" s="8">
        <v>0</v>
      </c>
      <c r="AU1030" s="5">
        <v>100</v>
      </c>
      <c r="AV1030" s="5">
        <v>100</v>
      </c>
      <c r="AW1030" s="5">
        <v>0</v>
      </c>
      <c r="AX1030" s="5">
        <v>0</v>
      </c>
      <c r="AY1030" s="5">
        <v>0</v>
      </c>
      <c r="AZ1030" s="5">
        <v>100</v>
      </c>
      <c r="BA1030" s="5">
        <v>100</v>
      </c>
      <c r="BB1030" s="5">
        <v>0</v>
      </c>
      <c r="BC1030" s="5">
        <v>0</v>
      </c>
      <c r="BD1030" s="5">
        <v>0</v>
      </c>
      <c r="BE1030" s="5">
        <v>100</v>
      </c>
      <c r="BF1030" s="5">
        <v>100</v>
      </c>
      <c r="BG1030" s="5">
        <v>100</v>
      </c>
      <c r="BH1030" s="5">
        <v>100</v>
      </c>
      <c r="BI1030" s="5">
        <v>100</v>
      </c>
      <c r="BJ1030" s="5">
        <v>0</v>
      </c>
      <c r="BK1030" s="5">
        <v>92</v>
      </c>
      <c r="BL1030" s="5">
        <v>8</v>
      </c>
      <c r="BM1030" s="5">
        <v>100</v>
      </c>
      <c r="BN1030" s="5">
        <v>8</v>
      </c>
      <c r="BO1030" s="5" t="s">
        <v>97</v>
      </c>
      <c r="BP1030" s="5" t="s">
        <v>96</v>
      </c>
      <c r="BQ1030" s="5">
        <v>10</v>
      </c>
      <c r="BR1030" s="6" t="s">
        <v>97</v>
      </c>
      <c r="BS1030" s="6" t="s">
        <v>96</v>
      </c>
      <c r="BT1030" s="6" t="s">
        <v>96</v>
      </c>
      <c r="BU1030" s="6" t="s">
        <v>97</v>
      </c>
      <c r="BV1030" s="6" t="s">
        <v>97</v>
      </c>
      <c r="BW1030" s="5">
        <v>2</v>
      </c>
      <c r="BX1030" s="5">
        <v>2</v>
      </c>
      <c r="BY1030" s="5">
        <v>2</v>
      </c>
      <c r="BZ1030" s="5">
        <v>2</v>
      </c>
      <c r="CA1030" s="5">
        <v>2</v>
      </c>
      <c r="CB1030" s="6" t="s">
        <v>96</v>
      </c>
      <c r="CC1030" s="6" t="s">
        <v>96</v>
      </c>
      <c r="CD1030" s="6" t="s">
        <v>96</v>
      </c>
      <c r="CE1030" s="6" t="s">
        <v>96</v>
      </c>
      <c r="CF1030" s="6" t="s">
        <v>96</v>
      </c>
      <c r="CG1030" s="6" t="s">
        <v>96</v>
      </c>
      <c r="CH1030" s="6" t="s">
        <v>96</v>
      </c>
      <c r="CI1030" s="6" t="s">
        <v>96</v>
      </c>
      <c r="CJ1030" s="5">
        <v>0</v>
      </c>
      <c r="CK1030" s="5">
        <v>0</v>
      </c>
      <c r="CL1030" s="5">
        <v>0</v>
      </c>
      <c r="CM1030" s="5">
        <v>0</v>
      </c>
      <c r="CN1030" s="5">
        <v>0</v>
      </c>
      <c r="CO1030" s="5">
        <v>0</v>
      </c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  <c r="EE1030"/>
      <c r="EF1030"/>
      <c r="EG1030"/>
      <c r="EH1030"/>
      <c r="EI1030"/>
      <c r="EJ1030"/>
      <c r="EK1030"/>
      <c r="EL1030"/>
      <c r="EM1030"/>
      <c r="EN1030"/>
      <c r="EO1030"/>
      <c r="EP1030"/>
      <c r="EQ1030"/>
      <c r="ER1030"/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  <c r="GO1030"/>
      <c r="GP1030"/>
      <c r="GQ1030"/>
      <c r="GR1030"/>
      <c r="GS1030"/>
      <c r="GT1030"/>
      <c r="GU1030"/>
      <c r="GV1030"/>
      <c r="GW1030"/>
      <c r="GX1030"/>
      <c r="GY1030"/>
      <c r="GZ1030"/>
      <c r="HA1030"/>
      <c r="HB1030"/>
      <c r="HC1030"/>
      <c r="HD1030"/>
      <c r="HE1030"/>
      <c r="HF1030"/>
      <c r="HG1030"/>
      <c r="HH1030"/>
      <c r="HI1030"/>
      <c r="HJ1030"/>
      <c r="HK1030"/>
      <c r="HL1030"/>
      <c r="HM1030"/>
      <c r="HN1030"/>
      <c r="HO1030"/>
      <c r="HP1030"/>
      <c r="HQ1030"/>
      <c r="HR1030"/>
      <c r="HS1030"/>
      <c r="HT1030"/>
      <c r="HU1030"/>
      <c r="HV1030"/>
      <c r="HW1030"/>
      <c r="HX1030"/>
      <c r="HY1030"/>
      <c r="HZ1030"/>
      <c r="IA1030"/>
      <c r="IB1030"/>
      <c r="IC1030"/>
      <c r="ID1030"/>
      <c r="IE1030"/>
      <c r="IF1030"/>
      <c r="IG1030"/>
      <c r="IH1030"/>
      <c r="II1030"/>
      <c r="IJ1030"/>
      <c r="IK1030"/>
      <c r="IL1030"/>
      <c r="IM1030"/>
      <c r="IN1030"/>
      <c r="IO1030"/>
      <c r="IP1030"/>
      <c r="IQ1030"/>
      <c r="IR1030"/>
      <c r="IS1030"/>
      <c r="IT1030"/>
      <c r="IU1030"/>
      <c r="IV1030"/>
      <c r="IW1030"/>
      <c r="IX1030"/>
      <c r="IY1030"/>
      <c r="IZ1030"/>
      <c r="JA1030"/>
      <c r="JB1030"/>
      <c r="JC1030"/>
      <c r="JD1030"/>
      <c r="JE1030"/>
      <c r="JF1030"/>
      <c r="JG1030"/>
      <c r="JH1030"/>
      <c r="JI1030"/>
      <c r="JJ1030"/>
      <c r="JK1030"/>
      <c r="JL1030"/>
      <c r="JM1030"/>
      <c r="JN1030"/>
      <c r="JO1030"/>
      <c r="JP1030"/>
      <c r="JQ1030"/>
      <c r="JR1030"/>
      <c r="JS1030"/>
      <c r="JT1030"/>
      <c r="JU1030"/>
      <c r="JV1030"/>
      <c r="JW1030"/>
      <c r="JX1030"/>
      <c r="JY1030"/>
      <c r="JZ1030"/>
      <c r="KA1030"/>
      <c r="KB1030"/>
      <c r="KC1030"/>
      <c r="KD1030"/>
      <c r="KE1030"/>
      <c r="KF1030"/>
      <c r="KG1030"/>
      <c r="KH1030"/>
      <c r="KI1030"/>
      <c r="KJ1030"/>
      <c r="KK1030"/>
      <c r="KL1030"/>
      <c r="KM1030"/>
      <c r="KN1030"/>
      <c r="KO1030"/>
      <c r="KP1030"/>
      <c r="KQ1030"/>
      <c r="KR1030"/>
      <c r="KS1030"/>
      <c r="KT1030"/>
      <c r="KU1030"/>
      <c r="KV1030"/>
      <c r="KW1030"/>
      <c r="KX1030"/>
      <c r="KY1030"/>
      <c r="KZ1030"/>
      <c r="LA1030"/>
      <c r="LB1030"/>
      <c r="LC1030"/>
      <c r="LD1030"/>
      <c r="LE1030"/>
      <c r="LF1030"/>
      <c r="LG1030"/>
      <c r="LH1030"/>
      <c r="LI1030"/>
      <c r="LJ1030"/>
      <c r="LK1030"/>
      <c r="LL1030"/>
      <c r="LM1030"/>
      <c r="LN1030"/>
      <c r="LO1030"/>
      <c r="LP1030"/>
      <c r="LQ1030"/>
      <c r="LR1030"/>
      <c r="LS1030"/>
      <c r="LT1030"/>
      <c r="LU1030"/>
      <c r="LV1030"/>
      <c r="LW1030"/>
      <c r="LX1030"/>
      <c r="LY1030"/>
      <c r="LZ1030"/>
      <c r="MA1030"/>
      <c r="MB1030"/>
      <c r="MC1030"/>
      <c r="MD1030"/>
      <c r="ME1030"/>
      <c r="MF1030"/>
      <c r="MG1030"/>
      <c r="MH1030"/>
      <c r="MI1030"/>
      <c r="MJ1030"/>
      <c r="MK1030"/>
      <c r="ML1030"/>
      <c r="MM1030"/>
      <c r="MN1030"/>
      <c r="MO1030"/>
      <c r="MP1030"/>
      <c r="MQ1030"/>
      <c r="MR1030"/>
      <c r="MS1030"/>
      <c r="MT1030"/>
      <c r="MU1030"/>
      <c r="MV1030"/>
      <c r="MW1030"/>
      <c r="MX1030"/>
      <c r="MY1030"/>
      <c r="MZ1030"/>
      <c r="NA1030"/>
      <c r="NB1030"/>
      <c r="NC1030"/>
      <c r="ND1030"/>
      <c r="NE1030"/>
      <c r="NF1030"/>
      <c r="NG1030"/>
      <c r="NH1030"/>
      <c r="NI1030"/>
      <c r="NJ1030"/>
      <c r="NK1030"/>
      <c r="NL1030"/>
      <c r="NM1030"/>
      <c r="NN1030"/>
      <c r="NO1030"/>
      <c r="NP1030"/>
      <c r="NQ1030"/>
      <c r="NR1030"/>
      <c r="NS1030"/>
      <c r="NT1030"/>
      <c r="NU1030"/>
      <c r="NV1030"/>
      <c r="NW1030"/>
      <c r="NX1030"/>
      <c r="NY1030"/>
      <c r="NZ1030"/>
      <c r="OA1030"/>
      <c r="OB1030"/>
      <c r="OC1030"/>
      <c r="OD1030"/>
      <c r="OE1030"/>
      <c r="OF1030"/>
      <c r="OG1030"/>
      <c r="OH1030"/>
      <c r="OI1030"/>
      <c r="OJ1030"/>
      <c r="OK1030"/>
      <c r="OL1030"/>
      <c r="OM1030"/>
      <c r="ON1030"/>
    </row>
    <row r="1031" spans="1:404" s="37" customFormat="1" x14ac:dyDescent="0.3">
      <c r="A1031" s="2" t="s">
        <v>1429</v>
      </c>
      <c r="B1031" s="2" t="s">
        <v>1430</v>
      </c>
      <c r="C1031" s="2" t="s">
        <v>1430</v>
      </c>
      <c r="D1031" s="2" t="s">
        <v>1432</v>
      </c>
      <c r="E1031" s="6" t="s">
        <v>102</v>
      </c>
      <c r="F1031" s="5">
        <v>58</v>
      </c>
      <c r="G1031" s="5">
        <v>35</v>
      </c>
      <c r="H1031" s="5">
        <v>3</v>
      </c>
      <c r="I1031" s="5">
        <v>35</v>
      </c>
      <c r="J1031" s="5">
        <v>0</v>
      </c>
      <c r="K1031" s="5">
        <v>0</v>
      </c>
      <c r="L1031" s="5">
        <v>0</v>
      </c>
      <c r="M1031" s="5">
        <v>0</v>
      </c>
      <c r="N1031" s="5">
        <v>0</v>
      </c>
      <c r="O1031" s="5">
        <v>0</v>
      </c>
      <c r="P1031" s="5">
        <v>0</v>
      </c>
      <c r="Q1031" s="5">
        <v>58</v>
      </c>
      <c r="R1031" s="5">
        <v>0</v>
      </c>
      <c r="S1031" s="5">
        <v>0</v>
      </c>
      <c r="T1031" s="5">
        <v>0</v>
      </c>
      <c r="U1031" s="5">
        <v>0</v>
      </c>
      <c r="V1031" s="5">
        <v>0</v>
      </c>
      <c r="W1031" s="5">
        <v>0</v>
      </c>
      <c r="X1031" s="5">
        <v>0</v>
      </c>
      <c r="Y1031" s="5">
        <v>35</v>
      </c>
      <c r="Z1031" s="5">
        <v>58</v>
      </c>
      <c r="AA1031" s="6" t="s">
        <v>96</v>
      </c>
      <c r="AB1031" s="6" t="s">
        <v>96</v>
      </c>
      <c r="AC1031" s="7"/>
      <c r="AD1031" s="7"/>
      <c r="AE1031" s="7"/>
      <c r="AF1031" s="7"/>
      <c r="AG1031" s="7"/>
      <c r="AH1031" s="7"/>
      <c r="AI1031" s="6" t="s">
        <v>96</v>
      </c>
      <c r="AJ1031" s="5"/>
      <c r="AK1031" s="8">
        <v>0</v>
      </c>
      <c r="AL1031" s="8">
        <v>1</v>
      </c>
      <c r="AM1031" s="8">
        <v>0</v>
      </c>
      <c r="AN1031" s="8">
        <v>0</v>
      </c>
      <c r="AO1031" s="8">
        <v>0</v>
      </c>
      <c r="AP1031" s="8">
        <v>0</v>
      </c>
      <c r="AQ1031" s="8">
        <v>0</v>
      </c>
      <c r="AR1031" s="8">
        <v>0</v>
      </c>
      <c r="AS1031" s="8">
        <v>0</v>
      </c>
      <c r="AT1031" s="8">
        <v>0</v>
      </c>
      <c r="AU1031" s="5">
        <v>100</v>
      </c>
      <c r="AV1031" s="5">
        <v>100</v>
      </c>
      <c r="AW1031" s="5">
        <v>0</v>
      </c>
      <c r="AX1031" s="5">
        <v>0</v>
      </c>
      <c r="AY1031" s="5">
        <v>0</v>
      </c>
      <c r="AZ1031" s="5">
        <v>100</v>
      </c>
      <c r="BA1031" s="5">
        <v>100</v>
      </c>
      <c r="BB1031" s="5">
        <v>0</v>
      </c>
      <c r="BC1031" s="5">
        <v>0</v>
      </c>
      <c r="BD1031" s="5">
        <v>0</v>
      </c>
      <c r="BE1031" s="5">
        <v>100</v>
      </c>
      <c r="BF1031" s="5">
        <v>100</v>
      </c>
      <c r="BG1031" s="5">
        <v>100</v>
      </c>
      <c r="BH1031" s="5">
        <v>100</v>
      </c>
      <c r="BI1031" s="5">
        <v>100</v>
      </c>
      <c r="BJ1031" s="5">
        <v>100</v>
      </c>
      <c r="BK1031" s="5">
        <v>0</v>
      </c>
      <c r="BL1031" s="5">
        <v>0</v>
      </c>
      <c r="BM1031" s="5">
        <v>100</v>
      </c>
      <c r="BN1031" s="5">
        <v>1</v>
      </c>
      <c r="BO1031" s="5" t="s">
        <v>96</v>
      </c>
      <c r="BP1031" s="5" t="s">
        <v>97</v>
      </c>
      <c r="BQ1031" s="5" t="s">
        <v>98</v>
      </c>
      <c r="BR1031" s="6" t="s">
        <v>97</v>
      </c>
      <c r="BS1031" s="6" t="s">
        <v>97</v>
      </c>
      <c r="BT1031" s="6" t="s">
        <v>97</v>
      </c>
      <c r="BU1031" s="6" t="s">
        <v>97</v>
      </c>
      <c r="BV1031" s="6" t="s">
        <v>97</v>
      </c>
      <c r="BW1031" s="5">
        <v>1</v>
      </c>
      <c r="BX1031" s="5">
        <v>1</v>
      </c>
      <c r="BY1031" s="5">
        <v>1</v>
      </c>
      <c r="BZ1031" s="5">
        <v>1</v>
      </c>
      <c r="CA1031" s="5">
        <v>1</v>
      </c>
      <c r="CB1031" s="6" t="s">
        <v>96</v>
      </c>
      <c r="CC1031" s="6" t="s">
        <v>96</v>
      </c>
      <c r="CD1031" s="6" t="s">
        <v>96</v>
      </c>
      <c r="CE1031" s="6" t="s">
        <v>96</v>
      </c>
      <c r="CF1031" s="6" t="s">
        <v>96</v>
      </c>
      <c r="CG1031" s="6" t="s">
        <v>96</v>
      </c>
      <c r="CH1031" s="6" t="s">
        <v>96</v>
      </c>
      <c r="CI1031" s="6" t="s">
        <v>96</v>
      </c>
      <c r="CJ1031" s="5">
        <v>0</v>
      </c>
      <c r="CK1031" s="5">
        <v>0</v>
      </c>
      <c r="CL1031" s="5">
        <v>0</v>
      </c>
      <c r="CM1031" s="5">
        <v>0</v>
      </c>
      <c r="CN1031" s="5">
        <v>0</v>
      </c>
      <c r="CO1031" s="5">
        <v>0</v>
      </c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  <c r="EE1031"/>
      <c r="EF1031"/>
      <c r="EG1031"/>
      <c r="EH1031"/>
      <c r="EI1031"/>
      <c r="EJ1031"/>
      <c r="EK1031"/>
      <c r="EL1031"/>
      <c r="EM1031"/>
      <c r="EN1031"/>
      <c r="EO1031"/>
      <c r="EP1031"/>
      <c r="EQ1031"/>
      <c r="ER1031"/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  <c r="GO1031"/>
      <c r="GP1031"/>
      <c r="GQ1031"/>
      <c r="GR1031"/>
      <c r="GS1031"/>
      <c r="GT1031"/>
      <c r="GU1031"/>
      <c r="GV1031"/>
      <c r="GW1031"/>
      <c r="GX1031"/>
      <c r="GY1031"/>
      <c r="GZ1031"/>
      <c r="HA1031"/>
      <c r="HB1031"/>
      <c r="HC1031"/>
      <c r="HD1031"/>
      <c r="HE1031"/>
      <c r="HF1031"/>
      <c r="HG1031"/>
      <c r="HH1031"/>
      <c r="HI1031"/>
      <c r="HJ1031"/>
      <c r="HK1031"/>
      <c r="HL1031"/>
      <c r="HM1031"/>
      <c r="HN1031"/>
      <c r="HO1031"/>
      <c r="HP1031"/>
      <c r="HQ1031"/>
      <c r="HR1031"/>
      <c r="HS1031"/>
      <c r="HT1031"/>
      <c r="HU1031"/>
      <c r="HV1031"/>
      <c r="HW1031"/>
      <c r="HX1031"/>
      <c r="HY1031"/>
      <c r="HZ1031"/>
      <c r="IA1031"/>
      <c r="IB1031"/>
      <c r="IC1031"/>
      <c r="ID1031"/>
      <c r="IE1031"/>
      <c r="IF1031"/>
      <c r="IG1031"/>
      <c r="IH1031"/>
      <c r="II1031"/>
      <c r="IJ1031"/>
      <c r="IK1031"/>
      <c r="IL1031"/>
      <c r="IM1031"/>
      <c r="IN1031"/>
      <c r="IO1031"/>
      <c r="IP1031"/>
      <c r="IQ1031"/>
      <c r="IR1031"/>
      <c r="IS1031"/>
      <c r="IT1031"/>
      <c r="IU1031"/>
      <c r="IV1031"/>
      <c r="IW1031"/>
      <c r="IX1031"/>
      <c r="IY1031"/>
      <c r="IZ1031"/>
      <c r="JA1031"/>
      <c r="JB1031"/>
      <c r="JC1031"/>
      <c r="JD1031"/>
      <c r="JE1031"/>
      <c r="JF1031"/>
      <c r="JG1031"/>
      <c r="JH1031"/>
      <c r="JI1031"/>
      <c r="JJ1031"/>
      <c r="JK1031"/>
      <c r="JL1031"/>
      <c r="JM1031"/>
      <c r="JN1031"/>
      <c r="JO1031"/>
      <c r="JP1031"/>
      <c r="JQ1031"/>
      <c r="JR1031"/>
      <c r="JS1031"/>
      <c r="JT1031"/>
      <c r="JU1031"/>
      <c r="JV1031"/>
      <c r="JW1031"/>
      <c r="JX1031"/>
      <c r="JY1031"/>
      <c r="JZ1031"/>
      <c r="KA1031"/>
      <c r="KB1031"/>
      <c r="KC1031"/>
      <c r="KD1031"/>
      <c r="KE1031"/>
      <c r="KF1031"/>
      <c r="KG1031"/>
      <c r="KH1031"/>
      <c r="KI1031"/>
      <c r="KJ1031"/>
      <c r="KK1031"/>
      <c r="KL1031"/>
      <c r="KM1031"/>
      <c r="KN1031"/>
      <c r="KO1031"/>
      <c r="KP1031"/>
      <c r="KQ1031"/>
      <c r="KR1031"/>
      <c r="KS1031"/>
      <c r="KT1031"/>
      <c r="KU1031"/>
      <c r="KV1031"/>
      <c r="KW1031"/>
      <c r="KX1031"/>
      <c r="KY1031"/>
      <c r="KZ1031"/>
      <c r="LA1031"/>
      <c r="LB1031"/>
      <c r="LC1031"/>
      <c r="LD1031"/>
      <c r="LE1031"/>
      <c r="LF1031"/>
      <c r="LG1031"/>
      <c r="LH1031"/>
      <c r="LI1031"/>
      <c r="LJ1031"/>
      <c r="LK1031"/>
      <c r="LL1031"/>
      <c r="LM1031"/>
      <c r="LN1031"/>
      <c r="LO1031"/>
      <c r="LP1031"/>
      <c r="LQ1031"/>
      <c r="LR1031"/>
      <c r="LS1031"/>
      <c r="LT1031"/>
      <c r="LU1031"/>
      <c r="LV1031"/>
      <c r="LW1031"/>
      <c r="LX1031"/>
      <c r="LY1031"/>
      <c r="LZ1031"/>
      <c r="MA1031"/>
      <c r="MB1031"/>
      <c r="MC1031"/>
      <c r="MD1031"/>
      <c r="ME1031"/>
      <c r="MF1031"/>
      <c r="MG1031"/>
      <c r="MH1031"/>
      <c r="MI1031"/>
      <c r="MJ1031"/>
      <c r="MK1031"/>
      <c r="ML1031"/>
      <c r="MM1031"/>
      <c r="MN1031"/>
      <c r="MO1031"/>
      <c r="MP1031"/>
      <c r="MQ1031"/>
      <c r="MR1031"/>
      <c r="MS1031"/>
      <c r="MT1031"/>
      <c r="MU1031"/>
      <c r="MV1031"/>
      <c r="MW1031"/>
      <c r="MX1031"/>
      <c r="MY1031"/>
      <c r="MZ1031"/>
      <c r="NA1031"/>
      <c r="NB1031"/>
      <c r="NC1031"/>
      <c r="ND1031"/>
      <c r="NE1031"/>
      <c r="NF1031"/>
      <c r="NG1031"/>
      <c r="NH1031"/>
      <c r="NI1031"/>
      <c r="NJ1031"/>
      <c r="NK1031"/>
      <c r="NL1031"/>
      <c r="NM1031"/>
      <c r="NN1031"/>
      <c r="NO1031"/>
      <c r="NP1031"/>
      <c r="NQ1031"/>
      <c r="NR1031"/>
      <c r="NS1031"/>
      <c r="NT1031"/>
      <c r="NU1031"/>
      <c r="NV1031"/>
      <c r="NW1031"/>
      <c r="NX1031"/>
      <c r="NY1031"/>
      <c r="NZ1031"/>
      <c r="OA1031"/>
      <c r="OB1031"/>
      <c r="OC1031"/>
      <c r="OD1031"/>
      <c r="OE1031"/>
      <c r="OF1031"/>
      <c r="OG1031"/>
      <c r="OH1031"/>
      <c r="OI1031"/>
      <c r="OJ1031"/>
      <c r="OK1031"/>
      <c r="OL1031"/>
      <c r="OM1031"/>
      <c r="ON1031"/>
    </row>
    <row r="1032" spans="1:404" s="37" customFormat="1" x14ac:dyDescent="0.3">
      <c r="A1032" s="2" t="s">
        <v>1429</v>
      </c>
      <c r="B1032" s="2" t="s">
        <v>1430</v>
      </c>
      <c r="C1032" s="2" t="s">
        <v>1433</v>
      </c>
      <c r="D1032" s="2" t="s">
        <v>1434</v>
      </c>
      <c r="E1032" s="6" t="s">
        <v>104</v>
      </c>
      <c r="F1032" s="6">
        <v>240</v>
      </c>
      <c r="G1032" s="5">
        <v>31</v>
      </c>
      <c r="H1032" s="6">
        <v>2</v>
      </c>
      <c r="I1032" s="6">
        <v>24</v>
      </c>
      <c r="J1032" s="6">
        <v>7</v>
      </c>
      <c r="K1032" s="6">
        <v>0</v>
      </c>
      <c r="L1032" s="6">
        <v>0</v>
      </c>
      <c r="M1032" s="6">
        <v>0</v>
      </c>
      <c r="N1032" s="6">
        <v>0</v>
      </c>
      <c r="O1032" s="6">
        <v>0</v>
      </c>
      <c r="P1032" s="6">
        <v>0</v>
      </c>
      <c r="Q1032" s="5">
        <v>120</v>
      </c>
      <c r="R1032" s="6">
        <v>120</v>
      </c>
      <c r="S1032" s="6">
        <v>0</v>
      </c>
      <c r="T1032" s="6">
        <v>0</v>
      </c>
      <c r="U1032" s="6">
        <v>0</v>
      </c>
      <c r="V1032" s="6">
        <v>0</v>
      </c>
      <c r="W1032" s="6">
        <v>0</v>
      </c>
      <c r="X1032" s="6">
        <v>0</v>
      </c>
      <c r="Y1032" s="6">
        <v>0</v>
      </c>
      <c r="Z1032" s="6">
        <v>0</v>
      </c>
      <c r="AA1032" s="6" t="s">
        <v>96</v>
      </c>
      <c r="AB1032" s="6" t="s">
        <v>97</v>
      </c>
      <c r="AC1032" s="6"/>
      <c r="AD1032" s="6"/>
      <c r="AE1032" s="6"/>
      <c r="AF1032" s="6"/>
      <c r="AG1032" s="6"/>
      <c r="AH1032" s="6"/>
      <c r="AI1032" s="6" t="s">
        <v>96</v>
      </c>
      <c r="AJ1032" s="5">
        <v>2000</v>
      </c>
      <c r="AK1032" s="8">
        <v>0.2</v>
      </c>
      <c r="AL1032" s="8">
        <v>0.6</v>
      </c>
      <c r="AM1032" s="8">
        <v>0.2</v>
      </c>
      <c r="AN1032" s="8">
        <v>0</v>
      </c>
      <c r="AO1032" s="8">
        <v>0</v>
      </c>
      <c r="AP1032" s="8">
        <v>0</v>
      </c>
      <c r="AQ1032" s="8">
        <v>0</v>
      </c>
      <c r="AR1032" s="8">
        <v>0</v>
      </c>
      <c r="AS1032" s="8">
        <v>0</v>
      </c>
      <c r="AT1032" s="8">
        <v>0</v>
      </c>
      <c r="AU1032" s="5">
        <v>100</v>
      </c>
      <c r="AV1032" s="5">
        <v>90</v>
      </c>
      <c r="AW1032" s="5">
        <v>10</v>
      </c>
      <c r="AX1032" s="5">
        <v>0</v>
      </c>
      <c r="AY1032" s="5">
        <v>0</v>
      </c>
      <c r="AZ1032" s="5">
        <v>100</v>
      </c>
      <c r="BA1032" s="5">
        <v>70</v>
      </c>
      <c r="BB1032" s="5">
        <v>30</v>
      </c>
      <c r="BC1032" s="5">
        <v>0</v>
      </c>
      <c r="BD1032" s="5">
        <v>0</v>
      </c>
      <c r="BE1032" s="5">
        <v>100</v>
      </c>
      <c r="BF1032" s="5">
        <v>100</v>
      </c>
      <c r="BG1032" s="5">
        <v>100</v>
      </c>
      <c r="BH1032" s="5">
        <v>80</v>
      </c>
      <c r="BI1032" s="5">
        <v>80</v>
      </c>
      <c r="BJ1032" s="5">
        <v>0</v>
      </c>
      <c r="BK1032" s="5">
        <v>80</v>
      </c>
      <c r="BL1032" s="5">
        <v>20</v>
      </c>
      <c r="BM1032" s="5">
        <v>100</v>
      </c>
      <c r="BN1032" s="5">
        <v>2</v>
      </c>
      <c r="BO1032" s="5" t="s">
        <v>96</v>
      </c>
      <c r="BP1032" s="5" t="s">
        <v>97</v>
      </c>
      <c r="BQ1032" s="5" t="s">
        <v>98</v>
      </c>
      <c r="BR1032" s="6" t="s">
        <v>97</v>
      </c>
      <c r="BS1032" s="6" t="s">
        <v>97</v>
      </c>
      <c r="BT1032" s="6" t="s">
        <v>97</v>
      </c>
      <c r="BU1032" s="6" t="s">
        <v>97</v>
      </c>
      <c r="BV1032" s="6" t="s">
        <v>97</v>
      </c>
      <c r="BW1032" s="5">
        <v>0</v>
      </c>
      <c r="BX1032" s="5">
        <v>0</v>
      </c>
      <c r="BY1032" s="5">
        <v>0</v>
      </c>
      <c r="BZ1032" s="5">
        <v>0</v>
      </c>
      <c r="CA1032" s="5">
        <v>15</v>
      </c>
      <c r="CB1032" s="6" t="s">
        <v>97</v>
      </c>
      <c r="CC1032" s="6" t="s">
        <v>97</v>
      </c>
      <c r="CD1032" s="6" t="s">
        <v>97</v>
      </c>
      <c r="CE1032" s="6" t="s">
        <v>97</v>
      </c>
      <c r="CF1032" s="6" t="s">
        <v>96</v>
      </c>
      <c r="CG1032" s="6" t="s">
        <v>96</v>
      </c>
      <c r="CH1032" s="6" t="s">
        <v>96</v>
      </c>
      <c r="CI1032" s="6" t="s">
        <v>96</v>
      </c>
      <c r="CJ1032" s="5">
        <v>0</v>
      </c>
      <c r="CK1032" s="5">
        <v>0</v>
      </c>
      <c r="CL1032" s="5">
        <v>0</v>
      </c>
      <c r="CM1032" s="5">
        <v>0</v>
      </c>
      <c r="CN1032" s="5">
        <v>0</v>
      </c>
      <c r="CO1032" s="5">
        <v>0</v>
      </c>
      <c r="CP1032"/>
      <c r="CQ1032"/>
      <c r="CR1032"/>
    </row>
    <row r="1033" spans="1:404" s="37" customFormat="1" x14ac:dyDescent="0.3">
      <c r="A1033" s="2" t="s">
        <v>1429</v>
      </c>
      <c r="B1033" s="2" t="s">
        <v>1430</v>
      </c>
      <c r="C1033" s="2" t="s">
        <v>1435</v>
      </c>
      <c r="D1033" s="2" t="s">
        <v>108</v>
      </c>
      <c r="E1033" s="6" t="s">
        <v>102</v>
      </c>
      <c r="F1033" s="5">
        <v>43</v>
      </c>
      <c r="G1033" s="5">
        <v>7</v>
      </c>
      <c r="H1033" s="5">
        <v>0</v>
      </c>
      <c r="I1033" s="5">
        <v>0</v>
      </c>
      <c r="J1033" s="5">
        <v>0</v>
      </c>
      <c r="K1033" s="5">
        <v>0</v>
      </c>
      <c r="L1033" s="5">
        <v>0</v>
      </c>
      <c r="M1033" s="5">
        <v>0</v>
      </c>
      <c r="N1033" s="5">
        <v>0</v>
      </c>
      <c r="O1033" s="5">
        <v>0</v>
      </c>
      <c r="P1033" s="5">
        <v>7</v>
      </c>
      <c r="Q1033" s="5">
        <v>0</v>
      </c>
      <c r="R1033" s="5">
        <v>0</v>
      </c>
      <c r="S1033" s="5">
        <v>0</v>
      </c>
      <c r="T1033" s="5">
        <v>0</v>
      </c>
      <c r="U1033" s="5">
        <v>0</v>
      </c>
      <c r="V1033" s="5">
        <v>0</v>
      </c>
      <c r="W1033" s="5">
        <v>0</v>
      </c>
      <c r="X1033" s="5">
        <v>43</v>
      </c>
      <c r="Y1033" s="5">
        <v>0</v>
      </c>
      <c r="Z1033" s="5">
        <v>0</v>
      </c>
      <c r="AA1033" s="6" t="s">
        <v>96</v>
      </c>
      <c r="AB1033" s="6" t="s">
        <v>96</v>
      </c>
      <c r="AC1033" s="6"/>
      <c r="AD1033" s="6"/>
      <c r="AE1033" s="7"/>
      <c r="AF1033" s="7"/>
      <c r="AG1033" s="7"/>
      <c r="AH1033" s="7"/>
      <c r="AI1033" s="7" t="s">
        <v>96</v>
      </c>
      <c r="AJ1033" s="5"/>
      <c r="AK1033" s="8">
        <v>0</v>
      </c>
      <c r="AL1033" s="8">
        <v>0</v>
      </c>
      <c r="AM1033" s="8">
        <v>0</v>
      </c>
      <c r="AN1033" s="8">
        <v>0</v>
      </c>
      <c r="AO1033" s="8">
        <v>0</v>
      </c>
      <c r="AP1033" s="8">
        <v>1</v>
      </c>
      <c r="AQ1033" s="8">
        <v>0</v>
      </c>
      <c r="AR1033" s="8">
        <v>0</v>
      </c>
      <c r="AS1033" s="8">
        <v>0</v>
      </c>
      <c r="AT1033" s="8">
        <v>0</v>
      </c>
      <c r="AU1033" s="5">
        <v>100</v>
      </c>
      <c r="AV1033" s="5">
        <v>0</v>
      </c>
      <c r="AW1033" s="5">
        <v>100</v>
      </c>
      <c r="AX1033" s="5">
        <v>0</v>
      </c>
      <c r="AY1033" s="5">
        <v>0</v>
      </c>
      <c r="AZ1033" s="5">
        <v>100</v>
      </c>
      <c r="BA1033" s="5">
        <v>0</v>
      </c>
      <c r="BB1033" s="5">
        <v>0</v>
      </c>
      <c r="BC1033" s="5">
        <v>0</v>
      </c>
      <c r="BD1033" s="5">
        <v>100</v>
      </c>
      <c r="BE1033" s="5">
        <v>100</v>
      </c>
      <c r="BF1033" s="5">
        <v>100</v>
      </c>
      <c r="BG1033" s="5">
        <v>100</v>
      </c>
      <c r="BH1033" s="5">
        <v>100</v>
      </c>
      <c r="BI1033" s="5">
        <v>0</v>
      </c>
      <c r="BJ1033" s="5">
        <v>0</v>
      </c>
      <c r="BK1033" s="5">
        <v>0</v>
      </c>
      <c r="BL1033" s="5">
        <v>100</v>
      </c>
      <c r="BM1033" s="5">
        <v>85</v>
      </c>
      <c r="BN1033" s="5">
        <v>2</v>
      </c>
      <c r="BO1033" s="5" t="s">
        <v>96</v>
      </c>
      <c r="BP1033" s="5" t="s">
        <v>96</v>
      </c>
      <c r="BQ1033" s="5">
        <v>5</v>
      </c>
      <c r="BR1033" s="6" t="s">
        <v>97</v>
      </c>
      <c r="BS1033" s="6" t="s">
        <v>97</v>
      </c>
      <c r="BT1033" s="6" t="s">
        <v>97</v>
      </c>
      <c r="BU1033" s="6" t="s">
        <v>97</v>
      </c>
      <c r="BV1033" s="6" t="s">
        <v>97</v>
      </c>
      <c r="BW1033" s="5">
        <v>0</v>
      </c>
      <c r="BX1033" s="5">
        <v>0</v>
      </c>
      <c r="BY1033" s="5">
        <v>8</v>
      </c>
      <c r="BZ1033" s="5">
        <v>6</v>
      </c>
      <c r="CA1033" s="5">
        <v>8</v>
      </c>
      <c r="CB1033" s="6" t="s">
        <v>98</v>
      </c>
      <c r="CC1033" s="6" t="s">
        <v>98</v>
      </c>
      <c r="CD1033" s="6" t="s">
        <v>96</v>
      </c>
      <c r="CE1033" s="6" t="s">
        <v>98</v>
      </c>
      <c r="CF1033" s="14" t="s">
        <v>366</v>
      </c>
      <c r="CG1033" s="7" t="s">
        <v>96</v>
      </c>
      <c r="CH1033" s="7" t="s">
        <v>96</v>
      </c>
      <c r="CI1033" s="7" t="s">
        <v>98</v>
      </c>
      <c r="CJ1033" s="5">
        <v>8</v>
      </c>
      <c r="CK1033" s="5">
        <v>8</v>
      </c>
      <c r="CL1033" s="5">
        <v>8</v>
      </c>
      <c r="CM1033" s="5">
        <v>0</v>
      </c>
      <c r="CN1033" s="5">
        <v>4</v>
      </c>
      <c r="CO1033" s="5">
        <v>0</v>
      </c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  <c r="GO1033"/>
      <c r="GP1033"/>
      <c r="GQ1033"/>
      <c r="GR1033"/>
      <c r="GS1033"/>
      <c r="GT1033"/>
      <c r="GU1033"/>
      <c r="GV1033"/>
      <c r="GW1033"/>
      <c r="GX1033"/>
      <c r="GY1033"/>
      <c r="GZ1033"/>
      <c r="HA1033"/>
      <c r="HB1033"/>
      <c r="HC1033"/>
      <c r="HD1033"/>
      <c r="HE1033"/>
      <c r="HF1033"/>
      <c r="HG1033"/>
      <c r="HH1033"/>
      <c r="HI1033"/>
      <c r="HJ1033"/>
      <c r="HK1033"/>
      <c r="HL1033"/>
      <c r="HM1033"/>
      <c r="HN1033"/>
      <c r="HO1033"/>
      <c r="HP1033"/>
      <c r="HQ1033"/>
      <c r="HR1033"/>
      <c r="HS1033"/>
      <c r="HT1033"/>
      <c r="HU1033"/>
      <c r="HV1033"/>
      <c r="HW1033"/>
      <c r="HX1033"/>
      <c r="HY1033"/>
      <c r="HZ1033"/>
      <c r="IA1033"/>
      <c r="IB1033"/>
      <c r="IC1033"/>
      <c r="ID1033"/>
      <c r="IE1033"/>
      <c r="IF1033"/>
      <c r="IG1033"/>
      <c r="IH1033"/>
      <c r="II1033"/>
      <c r="IJ1033"/>
      <c r="IK1033"/>
      <c r="IL1033"/>
      <c r="IM1033"/>
      <c r="IN1033"/>
      <c r="IO1033"/>
      <c r="IP1033"/>
      <c r="IQ1033"/>
      <c r="IR1033"/>
      <c r="IS1033"/>
      <c r="IT1033"/>
      <c r="IU1033"/>
      <c r="IV1033"/>
      <c r="IW1033"/>
      <c r="IX1033"/>
      <c r="IY1033"/>
      <c r="IZ1033"/>
      <c r="JA1033"/>
      <c r="JB1033"/>
      <c r="JC1033"/>
      <c r="JD1033"/>
      <c r="JE1033"/>
      <c r="JF1033"/>
      <c r="JG1033"/>
      <c r="JH1033"/>
      <c r="JI1033"/>
      <c r="JJ1033"/>
      <c r="JK1033"/>
      <c r="JL1033"/>
      <c r="JM1033"/>
      <c r="JN1033"/>
      <c r="JO1033"/>
      <c r="JP1033"/>
      <c r="JQ1033"/>
      <c r="JR1033"/>
      <c r="JS1033"/>
      <c r="JT1033"/>
      <c r="JU1033"/>
      <c r="JV1033"/>
      <c r="JW1033"/>
      <c r="JX1033"/>
      <c r="JY1033"/>
      <c r="JZ1033"/>
      <c r="KA1033"/>
      <c r="KB1033"/>
      <c r="KC1033"/>
      <c r="KD1033"/>
      <c r="KE1033"/>
      <c r="KF1033"/>
      <c r="KG1033"/>
      <c r="KH1033"/>
      <c r="KI1033"/>
      <c r="KJ1033"/>
      <c r="KK1033"/>
      <c r="KL1033"/>
      <c r="KM1033"/>
      <c r="KN1033"/>
      <c r="KO1033"/>
      <c r="KP1033"/>
      <c r="KQ1033"/>
      <c r="KR1033"/>
      <c r="KS1033"/>
      <c r="KT1033"/>
      <c r="KU1033"/>
      <c r="KV1033"/>
      <c r="KW1033"/>
      <c r="KX1033"/>
      <c r="KY1033"/>
      <c r="KZ1033"/>
      <c r="LA1033"/>
      <c r="LB1033"/>
      <c r="LC1033"/>
      <c r="LD1033"/>
      <c r="LE1033"/>
      <c r="LF1033"/>
      <c r="LG1033"/>
      <c r="LH1033"/>
      <c r="LI1033"/>
      <c r="LJ1033"/>
      <c r="LK1033"/>
      <c r="LL1033"/>
      <c r="LM1033"/>
      <c r="LN1033"/>
      <c r="LO1033"/>
      <c r="LP1033"/>
      <c r="LQ1033"/>
      <c r="LR1033"/>
      <c r="LS1033"/>
      <c r="LT1033"/>
      <c r="LU1033"/>
      <c r="LV1033"/>
      <c r="LW1033"/>
      <c r="LX1033"/>
      <c r="LY1033"/>
      <c r="LZ1033"/>
      <c r="MA1033"/>
      <c r="MB1033"/>
      <c r="MC1033"/>
      <c r="MD1033"/>
      <c r="ME1033"/>
      <c r="MF1033"/>
      <c r="MG1033"/>
      <c r="MH1033"/>
      <c r="MI1033"/>
      <c r="MJ1033"/>
      <c r="MK1033"/>
      <c r="ML1033"/>
      <c r="MM1033"/>
      <c r="MN1033"/>
      <c r="MO1033"/>
      <c r="MP1033"/>
      <c r="MQ1033"/>
      <c r="MR1033"/>
      <c r="MS1033"/>
      <c r="MT1033"/>
      <c r="MU1033"/>
      <c r="MV1033"/>
      <c r="MW1033"/>
      <c r="MX1033"/>
      <c r="MY1033"/>
      <c r="MZ1033"/>
      <c r="NA1033"/>
      <c r="NB1033"/>
      <c r="NC1033"/>
      <c r="ND1033"/>
      <c r="NE1033"/>
      <c r="NF1033"/>
      <c r="NG1033"/>
      <c r="NH1033"/>
      <c r="NI1033"/>
      <c r="NJ1033"/>
      <c r="NK1033"/>
      <c r="NL1033"/>
      <c r="NM1033"/>
      <c r="NN1033"/>
      <c r="NO1033"/>
      <c r="NP1033"/>
      <c r="NQ1033"/>
      <c r="NR1033"/>
      <c r="NS1033"/>
      <c r="NT1033"/>
      <c r="NU1033"/>
      <c r="NV1033"/>
      <c r="NW1033"/>
      <c r="NX1033"/>
      <c r="NY1033"/>
      <c r="NZ1033"/>
      <c r="OA1033"/>
      <c r="OB1033"/>
      <c r="OC1033"/>
      <c r="OD1033"/>
      <c r="OE1033"/>
      <c r="OF1033"/>
      <c r="OG1033"/>
      <c r="OH1033"/>
      <c r="OI1033"/>
      <c r="OJ1033"/>
      <c r="OK1033"/>
      <c r="OL1033"/>
      <c r="OM1033"/>
    </row>
    <row r="1034" spans="1:404" s="37" customFormat="1" x14ac:dyDescent="0.3">
      <c r="A1034" s="2" t="s">
        <v>1429</v>
      </c>
      <c r="B1034" s="2" t="s">
        <v>1430</v>
      </c>
      <c r="C1034" s="2" t="s">
        <v>1436</v>
      </c>
      <c r="D1034" s="2" t="s">
        <v>110</v>
      </c>
      <c r="E1034" s="6" t="s">
        <v>102</v>
      </c>
      <c r="F1034" s="5">
        <v>85</v>
      </c>
      <c r="G1034" s="5">
        <v>15</v>
      </c>
      <c r="H1034" s="5">
        <v>0</v>
      </c>
      <c r="I1034" s="5">
        <v>0</v>
      </c>
      <c r="J1034" s="5">
        <v>7</v>
      </c>
      <c r="K1034" s="5">
        <v>8</v>
      </c>
      <c r="L1034" s="5">
        <v>0</v>
      </c>
      <c r="M1034" s="5">
        <v>0</v>
      </c>
      <c r="N1034" s="5">
        <v>0</v>
      </c>
      <c r="O1034" s="5">
        <v>0</v>
      </c>
      <c r="P1034" s="5">
        <v>0</v>
      </c>
      <c r="Q1034" s="5">
        <v>0</v>
      </c>
      <c r="R1034" s="5">
        <v>51</v>
      </c>
      <c r="S1034" s="5">
        <v>34</v>
      </c>
      <c r="T1034" s="5">
        <v>0</v>
      </c>
      <c r="U1034" s="5">
        <v>0</v>
      </c>
      <c r="V1034" s="5">
        <v>0</v>
      </c>
      <c r="W1034" s="5">
        <v>0</v>
      </c>
      <c r="X1034" s="5">
        <v>0</v>
      </c>
      <c r="Y1034" s="5">
        <v>0</v>
      </c>
      <c r="Z1034" s="6">
        <v>0</v>
      </c>
      <c r="AA1034" s="6" t="s">
        <v>96</v>
      </c>
      <c r="AB1034" s="6" t="s">
        <v>96</v>
      </c>
      <c r="AC1034" s="7"/>
      <c r="AD1034" s="7"/>
      <c r="AE1034" s="7"/>
      <c r="AF1034" s="7"/>
      <c r="AG1034" s="7"/>
      <c r="AH1034" s="7"/>
      <c r="AI1034" s="6" t="s">
        <v>96</v>
      </c>
      <c r="AJ1034" s="5"/>
      <c r="AK1034" s="8">
        <v>0.60000000000000009</v>
      </c>
      <c r="AL1034" s="8">
        <v>0</v>
      </c>
      <c r="AM1034" s="8">
        <v>0</v>
      </c>
      <c r="AN1034" s="8">
        <v>0.30000000000000004</v>
      </c>
      <c r="AO1034" s="8">
        <v>9.9999999999999978E-2</v>
      </c>
      <c r="AP1034" s="8">
        <v>0</v>
      </c>
      <c r="AQ1034" s="8">
        <v>0</v>
      </c>
      <c r="AR1034" s="8">
        <v>0</v>
      </c>
      <c r="AS1034" s="8">
        <v>0</v>
      </c>
      <c r="AT1034" s="8">
        <v>0</v>
      </c>
      <c r="AU1034" s="5">
        <v>0</v>
      </c>
      <c r="AV1034" s="5">
        <v>0</v>
      </c>
      <c r="AW1034" s="5">
        <v>100</v>
      </c>
      <c r="AX1034" s="5">
        <v>0</v>
      </c>
      <c r="AY1034" s="5">
        <v>0</v>
      </c>
      <c r="AZ1034" s="5">
        <v>0</v>
      </c>
      <c r="BA1034" s="5">
        <v>0</v>
      </c>
      <c r="BB1034" s="5">
        <v>10</v>
      </c>
      <c r="BC1034" s="5">
        <v>0</v>
      </c>
      <c r="BD1034" s="5">
        <v>90</v>
      </c>
      <c r="BE1034" s="5">
        <v>100</v>
      </c>
      <c r="BF1034" s="5">
        <v>100</v>
      </c>
      <c r="BG1034" s="5">
        <v>100</v>
      </c>
      <c r="BH1034" s="5">
        <v>0</v>
      </c>
      <c r="BI1034" s="5">
        <v>0</v>
      </c>
      <c r="BJ1034" s="5">
        <v>0</v>
      </c>
      <c r="BK1034" s="5">
        <v>0</v>
      </c>
      <c r="BL1034" s="5">
        <v>100</v>
      </c>
      <c r="BM1034" s="5">
        <v>0</v>
      </c>
      <c r="BN1034" s="5" t="s">
        <v>98</v>
      </c>
      <c r="BO1034" s="5" t="s">
        <v>97</v>
      </c>
      <c r="BP1034" s="5" t="s">
        <v>97</v>
      </c>
      <c r="BQ1034" s="5" t="s">
        <v>98</v>
      </c>
      <c r="BR1034" s="6" t="s">
        <v>96</v>
      </c>
      <c r="BS1034" s="6" t="s">
        <v>97</v>
      </c>
      <c r="BT1034" s="6" t="s">
        <v>97</v>
      </c>
      <c r="BU1034" s="6" t="s">
        <v>97</v>
      </c>
      <c r="BV1034" s="6" t="s">
        <v>97</v>
      </c>
      <c r="BW1034" s="5">
        <v>0</v>
      </c>
      <c r="BX1034" s="5">
        <v>2</v>
      </c>
      <c r="BY1034" s="5">
        <v>2</v>
      </c>
      <c r="BZ1034" s="5">
        <v>6</v>
      </c>
      <c r="CA1034" s="5">
        <v>8</v>
      </c>
      <c r="CB1034" s="6" t="s">
        <v>96</v>
      </c>
      <c r="CC1034" s="6" t="s">
        <v>96</v>
      </c>
      <c r="CD1034" s="6" t="s">
        <v>96</v>
      </c>
      <c r="CE1034" s="6" t="s">
        <v>96</v>
      </c>
      <c r="CF1034" s="6" t="s">
        <v>96</v>
      </c>
      <c r="CG1034" s="7" t="s">
        <v>97</v>
      </c>
      <c r="CH1034" s="6" t="s">
        <v>96</v>
      </c>
      <c r="CI1034" s="7" t="s">
        <v>98</v>
      </c>
      <c r="CJ1034" s="5">
        <v>0</v>
      </c>
      <c r="CK1034" s="5">
        <v>8</v>
      </c>
      <c r="CL1034" s="5">
        <v>0</v>
      </c>
      <c r="CM1034" s="5">
        <v>0</v>
      </c>
      <c r="CN1034" s="5">
        <v>0</v>
      </c>
      <c r="CO1034" s="5">
        <v>0</v>
      </c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/>
      <c r="ED1034"/>
      <c r="EE1034"/>
      <c r="EF1034"/>
      <c r="EG1034"/>
      <c r="EH1034"/>
      <c r="EI1034"/>
      <c r="EJ1034"/>
      <c r="EK1034"/>
      <c r="EL1034"/>
      <c r="EM1034"/>
      <c r="EN1034"/>
      <c r="EO1034"/>
      <c r="EP1034"/>
      <c r="EQ1034"/>
      <c r="ER1034"/>
      <c r="ES1034"/>
      <c r="ET1034"/>
      <c r="EU1034"/>
      <c r="EV1034"/>
      <c r="EW1034"/>
      <c r="EX1034"/>
      <c r="EY1034"/>
      <c r="EZ1034"/>
      <c r="FA1034"/>
      <c r="FB1034"/>
      <c r="FC1034"/>
      <c r="FD1034"/>
      <c r="FE1034"/>
      <c r="FF1034"/>
      <c r="FG1034"/>
      <c r="FH1034"/>
      <c r="FI1034"/>
      <c r="FJ1034"/>
      <c r="FK1034"/>
      <c r="FL1034"/>
      <c r="FM1034"/>
      <c r="FN1034"/>
      <c r="FO1034"/>
      <c r="FP1034"/>
      <c r="FQ1034"/>
      <c r="FR1034"/>
      <c r="FS1034"/>
      <c r="FT1034"/>
      <c r="FU1034"/>
      <c r="FV1034"/>
      <c r="FW1034"/>
      <c r="FX1034"/>
      <c r="FY1034"/>
      <c r="FZ1034"/>
      <c r="GA1034"/>
      <c r="GB1034"/>
      <c r="GC1034"/>
      <c r="GD1034"/>
      <c r="GE1034"/>
      <c r="GF1034"/>
      <c r="GG1034"/>
      <c r="GH1034"/>
      <c r="GI1034"/>
      <c r="GJ1034"/>
      <c r="GK1034"/>
      <c r="GL1034"/>
      <c r="GM1034"/>
      <c r="GN1034"/>
      <c r="GO1034"/>
      <c r="GP1034"/>
      <c r="GQ1034"/>
      <c r="GR1034"/>
      <c r="GS1034"/>
      <c r="GT1034"/>
      <c r="GU1034"/>
      <c r="GV1034"/>
      <c r="GW1034"/>
      <c r="GX1034"/>
      <c r="GY1034"/>
      <c r="GZ1034"/>
      <c r="HA1034"/>
      <c r="HB1034"/>
      <c r="HC1034"/>
      <c r="HD1034"/>
      <c r="HE1034"/>
      <c r="HF1034"/>
      <c r="HG1034"/>
      <c r="HH1034"/>
      <c r="HI1034"/>
      <c r="HJ1034"/>
      <c r="HK1034"/>
      <c r="HL1034"/>
      <c r="HM1034"/>
      <c r="HN1034"/>
      <c r="HO1034"/>
      <c r="HP1034"/>
      <c r="HQ1034"/>
      <c r="HR1034"/>
      <c r="HS1034"/>
      <c r="HT1034"/>
      <c r="HU1034"/>
      <c r="HV1034"/>
      <c r="HW1034"/>
      <c r="HX1034"/>
      <c r="HY1034"/>
      <c r="HZ1034"/>
      <c r="IA1034"/>
      <c r="IB1034"/>
      <c r="IC1034"/>
      <c r="ID1034"/>
      <c r="IE1034"/>
      <c r="IF1034"/>
      <c r="IG1034"/>
      <c r="IH1034"/>
      <c r="II1034"/>
      <c r="IJ1034"/>
      <c r="IK1034"/>
      <c r="IL1034"/>
      <c r="IM1034"/>
      <c r="IN1034"/>
      <c r="IO1034"/>
      <c r="IP1034"/>
      <c r="IQ1034"/>
      <c r="IR1034"/>
      <c r="IS1034"/>
      <c r="IT1034"/>
      <c r="IU1034"/>
      <c r="IV1034"/>
      <c r="IW1034"/>
      <c r="IX1034"/>
      <c r="IY1034"/>
      <c r="IZ1034"/>
      <c r="JA1034"/>
      <c r="JB1034"/>
      <c r="JC1034"/>
      <c r="JD1034"/>
      <c r="JE1034"/>
      <c r="JF1034"/>
      <c r="JG1034"/>
      <c r="JH1034"/>
      <c r="JI1034"/>
      <c r="JJ1034"/>
      <c r="JK1034"/>
      <c r="JL1034"/>
      <c r="JM1034"/>
      <c r="JN1034"/>
      <c r="JO1034"/>
      <c r="JP1034"/>
      <c r="JQ1034"/>
      <c r="JR1034"/>
      <c r="JS1034"/>
      <c r="JT1034"/>
      <c r="JU1034"/>
      <c r="JV1034"/>
      <c r="JW1034"/>
      <c r="JX1034"/>
      <c r="JY1034"/>
      <c r="JZ1034"/>
      <c r="KA1034"/>
      <c r="KB1034"/>
      <c r="KC1034"/>
      <c r="KD1034"/>
      <c r="KE1034"/>
      <c r="KF1034"/>
      <c r="KG1034"/>
      <c r="KH1034"/>
      <c r="KI1034"/>
      <c r="KJ1034"/>
      <c r="KK1034"/>
      <c r="KL1034"/>
      <c r="KM1034"/>
      <c r="KN1034"/>
      <c r="KO1034"/>
      <c r="KP1034"/>
      <c r="KQ1034"/>
      <c r="KR1034"/>
      <c r="KS1034"/>
      <c r="KT1034"/>
      <c r="KU1034"/>
      <c r="KV1034"/>
      <c r="KW1034"/>
      <c r="KX1034"/>
      <c r="KY1034"/>
      <c r="KZ1034"/>
      <c r="LA1034"/>
      <c r="LB1034"/>
      <c r="LC1034"/>
      <c r="LD1034"/>
      <c r="LE1034"/>
      <c r="LF1034"/>
      <c r="LG1034"/>
      <c r="LH1034"/>
      <c r="LI1034"/>
      <c r="LJ1034"/>
      <c r="LK1034"/>
      <c r="LL1034"/>
      <c r="LM1034"/>
      <c r="LN1034"/>
      <c r="LO1034"/>
      <c r="LP1034"/>
      <c r="LQ1034"/>
      <c r="LR1034"/>
      <c r="LS1034"/>
      <c r="LT1034"/>
      <c r="LU1034"/>
      <c r="LV1034"/>
      <c r="LW1034"/>
      <c r="LX1034"/>
      <c r="LY1034"/>
      <c r="LZ1034"/>
      <c r="MA1034"/>
      <c r="MB1034"/>
      <c r="MC1034"/>
      <c r="MD1034"/>
      <c r="ME1034"/>
      <c r="MF1034"/>
      <c r="MG1034"/>
      <c r="MH1034"/>
      <c r="MI1034"/>
      <c r="MJ1034"/>
      <c r="MK1034"/>
      <c r="ML1034"/>
      <c r="MM1034"/>
      <c r="MN1034"/>
      <c r="MO1034"/>
      <c r="MP1034"/>
      <c r="MQ1034"/>
      <c r="MR1034"/>
      <c r="MS1034"/>
      <c r="MT1034"/>
      <c r="MU1034"/>
      <c r="MV1034"/>
      <c r="MW1034"/>
      <c r="MX1034"/>
      <c r="MY1034"/>
      <c r="MZ1034"/>
      <c r="NA1034"/>
      <c r="NB1034"/>
      <c r="NC1034"/>
      <c r="ND1034"/>
      <c r="NE1034"/>
      <c r="NF1034"/>
      <c r="NG1034"/>
      <c r="NH1034"/>
      <c r="NI1034"/>
      <c r="NJ1034"/>
      <c r="NK1034"/>
      <c r="NL1034"/>
      <c r="NM1034"/>
      <c r="NN1034"/>
      <c r="NO1034"/>
      <c r="NP1034"/>
      <c r="NQ1034"/>
      <c r="NR1034"/>
      <c r="NS1034"/>
      <c r="NT1034"/>
      <c r="NU1034"/>
      <c r="NV1034"/>
      <c r="NW1034"/>
      <c r="NX1034"/>
      <c r="NY1034"/>
      <c r="NZ1034"/>
      <c r="OA1034"/>
      <c r="OB1034"/>
      <c r="OC1034"/>
      <c r="OD1034"/>
      <c r="OE1034"/>
      <c r="OF1034"/>
      <c r="OG1034"/>
      <c r="OH1034"/>
      <c r="OI1034"/>
      <c r="OJ1034"/>
      <c r="OK1034"/>
      <c r="OL1034"/>
      <c r="OM1034"/>
    </row>
    <row r="1035" spans="1:404" s="37" customFormat="1" x14ac:dyDescent="0.3">
      <c r="A1035" s="2" t="s">
        <v>1429</v>
      </c>
      <c r="B1035" s="2" t="s">
        <v>1430</v>
      </c>
      <c r="C1035" s="2" t="s">
        <v>1437</v>
      </c>
      <c r="D1035" s="2" t="s">
        <v>1438</v>
      </c>
      <c r="E1035" s="6" t="s">
        <v>102</v>
      </c>
      <c r="F1035" s="5">
        <v>500</v>
      </c>
      <c r="G1035" s="5">
        <v>71</v>
      </c>
      <c r="H1035" s="5">
        <v>0</v>
      </c>
      <c r="I1035" s="5">
        <v>0</v>
      </c>
      <c r="J1035" s="5">
        <v>70</v>
      </c>
      <c r="K1035" s="5">
        <v>0</v>
      </c>
      <c r="L1035" s="5">
        <v>0</v>
      </c>
      <c r="M1035" s="5">
        <v>1</v>
      </c>
      <c r="N1035" s="5">
        <v>0</v>
      </c>
      <c r="O1035" s="5">
        <v>0</v>
      </c>
      <c r="P1035" s="5">
        <v>0</v>
      </c>
      <c r="Q1035" s="5">
        <v>0</v>
      </c>
      <c r="R1035" s="5">
        <v>495</v>
      </c>
      <c r="S1035" s="5">
        <v>0</v>
      </c>
      <c r="T1035" s="5">
        <v>0</v>
      </c>
      <c r="U1035" s="5">
        <v>5</v>
      </c>
      <c r="V1035" s="5">
        <v>0</v>
      </c>
      <c r="W1035" s="5">
        <v>0</v>
      </c>
      <c r="X1035" s="5">
        <v>0</v>
      </c>
      <c r="Y1035" s="5">
        <v>0</v>
      </c>
      <c r="Z1035" s="6">
        <v>0</v>
      </c>
      <c r="AA1035" s="6" t="s">
        <v>96</v>
      </c>
      <c r="AB1035" s="7" t="s">
        <v>1439</v>
      </c>
      <c r="AC1035" s="7"/>
      <c r="AD1035" s="7"/>
      <c r="AE1035" s="7"/>
      <c r="AF1035" s="7"/>
      <c r="AG1035" s="7"/>
      <c r="AH1035" s="7"/>
      <c r="AI1035" s="6" t="s">
        <v>96</v>
      </c>
      <c r="AJ1035" s="5"/>
      <c r="AK1035" s="8">
        <v>0.9</v>
      </c>
      <c r="AL1035" s="8">
        <v>0</v>
      </c>
      <c r="AM1035" s="8">
        <v>0.1</v>
      </c>
      <c r="AN1035" s="8">
        <v>0</v>
      </c>
      <c r="AO1035" s="8">
        <v>0</v>
      </c>
      <c r="AP1035" s="8">
        <v>0</v>
      </c>
      <c r="AQ1035" s="8">
        <v>0</v>
      </c>
      <c r="AR1035" s="8">
        <v>0</v>
      </c>
      <c r="AS1035" s="8">
        <v>0</v>
      </c>
      <c r="AT1035" s="8">
        <v>0</v>
      </c>
      <c r="AU1035" s="5">
        <v>100</v>
      </c>
      <c r="AV1035" s="5">
        <v>90</v>
      </c>
      <c r="AW1035" s="5">
        <v>10</v>
      </c>
      <c r="AX1035" s="5">
        <v>0</v>
      </c>
      <c r="AY1035" s="5">
        <v>0</v>
      </c>
      <c r="AZ1035" s="5">
        <v>0</v>
      </c>
      <c r="BA1035" s="5">
        <v>0</v>
      </c>
      <c r="BB1035" s="5">
        <v>100</v>
      </c>
      <c r="BC1035" s="5">
        <v>0</v>
      </c>
      <c r="BD1035" s="5">
        <v>0</v>
      </c>
      <c r="BE1035" s="5">
        <v>100</v>
      </c>
      <c r="BF1035" s="5">
        <v>100</v>
      </c>
      <c r="BG1035" s="5">
        <v>100</v>
      </c>
      <c r="BH1035" s="5">
        <v>100</v>
      </c>
      <c r="BI1035" s="5">
        <v>80</v>
      </c>
      <c r="BJ1035" s="5">
        <v>0</v>
      </c>
      <c r="BK1035" s="5">
        <v>80</v>
      </c>
      <c r="BL1035" s="5">
        <v>20</v>
      </c>
      <c r="BM1035" s="5">
        <v>0</v>
      </c>
      <c r="BN1035" s="5" t="s">
        <v>98</v>
      </c>
      <c r="BO1035" s="5" t="s">
        <v>97</v>
      </c>
      <c r="BP1035" s="5" t="s">
        <v>97</v>
      </c>
      <c r="BQ1035" s="5" t="s">
        <v>98</v>
      </c>
      <c r="BR1035" s="6" t="s">
        <v>97</v>
      </c>
      <c r="BS1035" s="6" t="s">
        <v>97</v>
      </c>
      <c r="BT1035" s="6" t="s">
        <v>97</v>
      </c>
      <c r="BU1035" s="6" t="s">
        <v>97</v>
      </c>
      <c r="BV1035" s="6" t="s">
        <v>97</v>
      </c>
      <c r="BW1035" s="5">
        <v>0</v>
      </c>
      <c r="BX1035" s="5">
        <v>2</v>
      </c>
      <c r="BY1035" s="5">
        <v>2</v>
      </c>
      <c r="BZ1035" s="5">
        <v>3</v>
      </c>
      <c r="CA1035" s="5">
        <v>3</v>
      </c>
      <c r="CB1035" s="6" t="s">
        <v>98</v>
      </c>
      <c r="CC1035" s="6" t="s">
        <v>96</v>
      </c>
      <c r="CD1035" s="6" t="s">
        <v>96</v>
      </c>
      <c r="CE1035" s="6" t="s">
        <v>96</v>
      </c>
      <c r="CF1035" s="6" t="s">
        <v>96</v>
      </c>
      <c r="CG1035" s="6" t="s">
        <v>96</v>
      </c>
      <c r="CH1035" s="6" t="s">
        <v>97</v>
      </c>
      <c r="CI1035" s="7" t="s">
        <v>98</v>
      </c>
      <c r="CJ1035" s="5">
        <v>3</v>
      </c>
      <c r="CK1035" s="5">
        <v>3</v>
      </c>
      <c r="CL1035" s="5">
        <v>3</v>
      </c>
      <c r="CM1035" s="5">
        <v>0</v>
      </c>
      <c r="CN1035" s="5">
        <v>10</v>
      </c>
      <c r="CO1035" s="5">
        <v>0</v>
      </c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  <c r="DT1035"/>
      <c r="DU1035"/>
      <c r="DV1035"/>
      <c r="DW1035"/>
      <c r="DX1035"/>
      <c r="DY1035"/>
      <c r="DZ1035"/>
      <c r="EA1035"/>
      <c r="EB1035"/>
      <c r="EC1035"/>
      <c r="ED1035"/>
      <c r="EE1035"/>
      <c r="EF1035"/>
      <c r="EG1035"/>
      <c r="EH1035"/>
      <c r="EI1035"/>
      <c r="EJ1035"/>
      <c r="EK1035"/>
      <c r="EL1035"/>
      <c r="EM1035"/>
      <c r="EN1035"/>
      <c r="EO1035"/>
      <c r="EP1035"/>
      <c r="EQ1035"/>
      <c r="ER1035"/>
      <c r="ES1035"/>
      <c r="ET1035"/>
      <c r="EU1035"/>
      <c r="EV1035"/>
      <c r="EW1035"/>
      <c r="EX1035"/>
      <c r="EY1035"/>
      <c r="EZ1035"/>
      <c r="FA1035"/>
      <c r="FB1035"/>
      <c r="FC1035"/>
      <c r="FD1035"/>
      <c r="FE1035"/>
      <c r="FF1035"/>
      <c r="FG1035"/>
      <c r="FH1035"/>
      <c r="FI1035"/>
      <c r="FJ1035"/>
      <c r="FK1035"/>
      <c r="FL1035"/>
      <c r="FM1035"/>
      <c r="FN1035"/>
      <c r="FO1035"/>
      <c r="FP1035"/>
      <c r="FQ1035"/>
      <c r="FR1035"/>
      <c r="FS1035"/>
      <c r="FT1035"/>
      <c r="FU1035"/>
      <c r="FV1035"/>
      <c r="FW1035"/>
      <c r="FX1035"/>
      <c r="FY1035"/>
      <c r="FZ1035"/>
      <c r="GA1035"/>
      <c r="GB1035"/>
      <c r="GC1035"/>
      <c r="GD1035"/>
      <c r="GE1035"/>
      <c r="GF1035"/>
      <c r="GG1035"/>
      <c r="GH1035"/>
      <c r="GI1035"/>
      <c r="GJ1035"/>
      <c r="GK1035"/>
      <c r="GL1035"/>
      <c r="GM1035"/>
      <c r="GN1035"/>
      <c r="GO1035"/>
      <c r="GP1035"/>
      <c r="GQ1035"/>
      <c r="GR1035"/>
      <c r="GS1035"/>
      <c r="GT1035"/>
      <c r="GU1035"/>
      <c r="GV1035"/>
      <c r="GW1035"/>
      <c r="GX1035"/>
      <c r="GY1035"/>
      <c r="GZ1035"/>
      <c r="HA1035"/>
      <c r="HB1035"/>
      <c r="HC1035"/>
      <c r="HD1035"/>
      <c r="HE1035"/>
      <c r="HF1035"/>
      <c r="HG1035"/>
      <c r="HH1035"/>
      <c r="HI1035"/>
      <c r="HJ1035"/>
      <c r="HK1035"/>
      <c r="HL1035"/>
      <c r="HM1035"/>
      <c r="HN1035"/>
      <c r="HO1035"/>
      <c r="HP1035"/>
      <c r="HQ1035"/>
      <c r="HR1035"/>
      <c r="HS1035"/>
      <c r="HT1035"/>
      <c r="HU1035"/>
      <c r="HV1035"/>
      <c r="HW1035"/>
      <c r="HX1035"/>
      <c r="HY1035"/>
      <c r="HZ1035"/>
      <c r="IA1035"/>
      <c r="IB1035"/>
      <c r="IC1035"/>
      <c r="ID1035"/>
      <c r="IE1035"/>
      <c r="IF1035"/>
      <c r="IG1035"/>
      <c r="IH1035"/>
      <c r="II1035"/>
      <c r="IJ1035"/>
      <c r="IK1035"/>
      <c r="IL1035"/>
      <c r="IM1035"/>
      <c r="IN1035"/>
      <c r="IO1035"/>
      <c r="IP1035"/>
      <c r="IQ1035"/>
      <c r="IR1035"/>
      <c r="IS1035"/>
      <c r="IT1035"/>
      <c r="IU1035"/>
      <c r="IV1035"/>
      <c r="IW1035"/>
      <c r="IX1035"/>
      <c r="IY1035"/>
      <c r="IZ1035"/>
      <c r="JA1035"/>
      <c r="JB1035"/>
      <c r="JC1035"/>
      <c r="JD1035"/>
      <c r="JE1035"/>
      <c r="JF1035"/>
      <c r="JG1035"/>
      <c r="JH1035"/>
      <c r="JI1035"/>
      <c r="JJ1035"/>
      <c r="JK1035"/>
      <c r="JL1035"/>
      <c r="JM1035"/>
      <c r="JN1035"/>
      <c r="JO1035"/>
      <c r="JP1035"/>
      <c r="JQ1035"/>
      <c r="JR1035"/>
      <c r="JS1035"/>
      <c r="JT1035"/>
      <c r="JU1035"/>
      <c r="JV1035"/>
      <c r="JW1035"/>
      <c r="JX1035"/>
      <c r="JY1035"/>
      <c r="JZ1035"/>
      <c r="KA1035"/>
      <c r="KB1035"/>
      <c r="KC1035"/>
      <c r="KD1035"/>
      <c r="KE1035"/>
      <c r="KF1035"/>
      <c r="KG1035"/>
      <c r="KH1035"/>
      <c r="KI1035"/>
      <c r="KJ1035"/>
      <c r="KK1035"/>
      <c r="KL1035"/>
      <c r="KM1035"/>
      <c r="KN1035"/>
      <c r="KO1035"/>
      <c r="KP1035"/>
      <c r="KQ1035"/>
      <c r="KR1035"/>
      <c r="KS1035"/>
      <c r="KT1035"/>
      <c r="KU1035"/>
      <c r="KV1035"/>
      <c r="KW1035"/>
      <c r="KX1035"/>
      <c r="KY1035"/>
      <c r="KZ1035"/>
      <c r="LA1035"/>
      <c r="LB1035"/>
      <c r="LC1035"/>
      <c r="LD1035"/>
      <c r="LE1035"/>
      <c r="LF1035"/>
      <c r="LG1035"/>
      <c r="LH1035"/>
      <c r="LI1035"/>
      <c r="LJ1035"/>
      <c r="LK1035"/>
      <c r="LL1035"/>
      <c r="LM1035"/>
      <c r="LN1035"/>
      <c r="LO1035"/>
      <c r="LP1035"/>
      <c r="LQ1035"/>
      <c r="LR1035"/>
      <c r="LS1035"/>
      <c r="LT1035"/>
      <c r="LU1035"/>
      <c r="LV1035"/>
      <c r="LW1035"/>
      <c r="LX1035"/>
      <c r="LY1035"/>
      <c r="LZ1035"/>
      <c r="MA1035"/>
      <c r="MB1035"/>
      <c r="MC1035"/>
      <c r="MD1035"/>
      <c r="ME1035"/>
      <c r="MF1035"/>
      <c r="MG1035"/>
      <c r="MH1035"/>
      <c r="MI1035"/>
      <c r="MJ1035"/>
      <c r="MK1035"/>
      <c r="ML1035"/>
      <c r="MM1035"/>
      <c r="MN1035"/>
      <c r="MO1035"/>
      <c r="MP1035"/>
      <c r="MQ1035"/>
      <c r="MR1035"/>
      <c r="MS1035"/>
      <c r="MT1035"/>
      <c r="MU1035"/>
      <c r="MV1035"/>
      <c r="MW1035"/>
      <c r="MX1035"/>
      <c r="MY1035"/>
      <c r="MZ1035"/>
      <c r="NA1035"/>
      <c r="NB1035"/>
      <c r="NC1035"/>
      <c r="ND1035"/>
      <c r="NE1035"/>
      <c r="NF1035"/>
      <c r="NG1035"/>
      <c r="NH1035"/>
      <c r="NI1035"/>
      <c r="NJ1035"/>
      <c r="NK1035"/>
      <c r="NL1035"/>
      <c r="NM1035"/>
      <c r="NN1035"/>
      <c r="NO1035"/>
      <c r="NP1035"/>
      <c r="NQ1035"/>
      <c r="NR1035"/>
      <c r="NS1035"/>
      <c r="NT1035"/>
      <c r="NU1035"/>
      <c r="NV1035"/>
      <c r="NW1035"/>
      <c r="NX1035"/>
      <c r="NY1035"/>
      <c r="NZ1035"/>
      <c r="OA1035"/>
      <c r="OB1035"/>
      <c r="OC1035"/>
      <c r="OD1035"/>
      <c r="OE1035"/>
      <c r="OF1035"/>
      <c r="OG1035"/>
      <c r="OH1035"/>
      <c r="OI1035"/>
      <c r="OJ1035"/>
      <c r="OK1035"/>
      <c r="OL1035"/>
      <c r="OM1035"/>
    </row>
    <row r="1036" spans="1:404" s="37" customFormat="1" x14ac:dyDescent="0.3">
      <c r="A1036" s="2" t="s">
        <v>1429</v>
      </c>
      <c r="B1036" s="2" t="s">
        <v>1430</v>
      </c>
      <c r="C1036" s="2" t="s">
        <v>1440</v>
      </c>
      <c r="D1036" s="2" t="s">
        <v>1441</v>
      </c>
      <c r="E1036" s="6" t="s">
        <v>102</v>
      </c>
      <c r="F1036" s="5">
        <v>122</v>
      </c>
      <c r="G1036" s="5">
        <v>17</v>
      </c>
      <c r="H1036" s="5">
        <v>0</v>
      </c>
      <c r="I1036" s="5">
        <v>0</v>
      </c>
      <c r="J1036" s="5">
        <v>12</v>
      </c>
      <c r="K1036" s="5">
        <v>0</v>
      </c>
      <c r="L1036" s="5">
        <v>0</v>
      </c>
      <c r="M1036" s="5">
        <v>1</v>
      </c>
      <c r="N1036" s="5">
        <v>4</v>
      </c>
      <c r="O1036" s="5">
        <v>0</v>
      </c>
      <c r="P1036" s="5">
        <v>0</v>
      </c>
      <c r="Q1036" s="5">
        <v>0</v>
      </c>
      <c r="R1036" s="5">
        <v>106</v>
      </c>
      <c r="S1036" s="5">
        <v>0</v>
      </c>
      <c r="T1036" s="5">
        <v>0</v>
      </c>
      <c r="U1036" s="5">
        <v>1</v>
      </c>
      <c r="V1036" s="5">
        <v>15</v>
      </c>
      <c r="W1036" s="5">
        <v>0</v>
      </c>
      <c r="X1036" s="5">
        <v>0</v>
      </c>
      <c r="Y1036" s="5">
        <v>0</v>
      </c>
      <c r="Z1036" s="5">
        <v>0</v>
      </c>
      <c r="AA1036" s="6" t="s">
        <v>96</v>
      </c>
      <c r="AB1036" s="6" t="s">
        <v>97</v>
      </c>
      <c r="AC1036" s="7"/>
      <c r="AD1036" s="7"/>
      <c r="AE1036" s="7"/>
      <c r="AF1036" s="7"/>
      <c r="AG1036" s="7"/>
      <c r="AH1036" s="7"/>
      <c r="AI1036" s="6" t="s">
        <v>96</v>
      </c>
      <c r="AJ1036" s="5"/>
      <c r="AK1036" s="8">
        <v>0.1</v>
      </c>
      <c r="AL1036" s="8">
        <v>0.9</v>
      </c>
      <c r="AM1036" s="8">
        <v>0</v>
      </c>
      <c r="AN1036" s="8">
        <v>0</v>
      </c>
      <c r="AO1036" s="8">
        <v>0</v>
      </c>
      <c r="AP1036" s="8">
        <v>0</v>
      </c>
      <c r="AQ1036" s="8">
        <v>0</v>
      </c>
      <c r="AR1036" s="8">
        <v>0</v>
      </c>
      <c r="AS1036" s="8">
        <v>0</v>
      </c>
      <c r="AT1036" s="8">
        <v>0</v>
      </c>
      <c r="AU1036" s="5">
        <v>100</v>
      </c>
      <c r="AV1036" s="5">
        <v>100</v>
      </c>
      <c r="AW1036" s="5">
        <v>0</v>
      </c>
      <c r="AX1036" s="5">
        <v>0</v>
      </c>
      <c r="AY1036" s="5">
        <v>0</v>
      </c>
      <c r="AZ1036" s="5">
        <v>0</v>
      </c>
      <c r="BA1036" s="5">
        <v>0</v>
      </c>
      <c r="BB1036" s="5">
        <v>50</v>
      </c>
      <c r="BC1036" s="5">
        <v>0</v>
      </c>
      <c r="BD1036" s="5">
        <v>50</v>
      </c>
      <c r="BE1036" s="5">
        <v>100</v>
      </c>
      <c r="BF1036" s="5">
        <v>50</v>
      </c>
      <c r="BG1036" s="5">
        <v>100</v>
      </c>
      <c r="BH1036" s="5">
        <v>30</v>
      </c>
      <c r="BI1036" s="5">
        <v>10</v>
      </c>
      <c r="BJ1036" s="5">
        <v>0</v>
      </c>
      <c r="BK1036" s="5">
        <v>10</v>
      </c>
      <c r="BL1036" s="5">
        <v>90</v>
      </c>
      <c r="BM1036" s="5">
        <v>70</v>
      </c>
      <c r="BN1036" s="5">
        <v>2</v>
      </c>
      <c r="BO1036" s="5" t="s">
        <v>96</v>
      </c>
      <c r="BP1036" s="5" t="s">
        <v>97</v>
      </c>
      <c r="BQ1036" s="5" t="s">
        <v>98</v>
      </c>
      <c r="BR1036" s="6" t="s">
        <v>97</v>
      </c>
      <c r="BS1036" s="6" t="s">
        <v>97</v>
      </c>
      <c r="BT1036" s="6" t="s">
        <v>97</v>
      </c>
      <c r="BU1036" s="6" t="s">
        <v>97</v>
      </c>
      <c r="BV1036" s="6" t="s">
        <v>96</v>
      </c>
      <c r="BW1036" s="5">
        <v>1</v>
      </c>
      <c r="BX1036" s="5">
        <v>6</v>
      </c>
      <c r="BY1036" s="5">
        <v>6</v>
      </c>
      <c r="BZ1036" s="5">
        <v>20</v>
      </c>
      <c r="CA1036" s="5">
        <v>20</v>
      </c>
      <c r="CB1036" s="6" t="s">
        <v>96</v>
      </c>
      <c r="CC1036" s="6" t="s">
        <v>96</v>
      </c>
      <c r="CD1036" s="6" t="s">
        <v>96</v>
      </c>
      <c r="CE1036" s="6" t="s">
        <v>96</v>
      </c>
      <c r="CF1036" s="6" t="s">
        <v>96</v>
      </c>
      <c r="CG1036" s="6" t="s">
        <v>96</v>
      </c>
      <c r="CH1036" s="6" t="s">
        <v>96</v>
      </c>
      <c r="CI1036" s="6" t="s">
        <v>97</v>
      </c>
      <c r="CJ1036" s="5">
        <v>6</v>
      </c>
      <c r="CK1036" s="5">
        <v>6</v>
      </c>
      <c r="CL1036" s="5">
        <v>6</v>
      </c>
      <c r="CM1036" s="5">
        <v>0</v>
      </c>
      <c r="CN1036" s="5">
        <v>16</v>
      </c>
      <c r="CO1036" s="5">
        <v>0</v>
      </c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  <c r="DT1036"/>
      <c r="DU1036"/>
      <c r="DV1036"/>
      <c r="DW1036"/>
      <c r="DX1036"/>
      <c r="DY1036"/>
      <c r="DZ1036"/>
      <c r="EA1036"/>
      <c r="EB1036"/>
      <c r="EC1036"/>
      <c r="ED1036"/>
      <c r="EE1036"/>
      <c r="EF1036"/>
      <c r="EG1036"/>
      <c r="EH1036"/>
      <c r="EI1036"/>
      <c r="EJ1036"/>
      <c r="EK1036"/>
      <c r="EL1036"/>
      <c r="EM1036"/>
      <c r="EN1036"/>
      <c r="EO1036"/>
      <c r="EP1036"/>
      <c r="EQ1036"/>
      <c r="ER1036"/>
      <c r="ES1036"/>
      <c r="ET1036"/>
      <c r="EU1036"/>
      <c r="EV1036"/>
      <c r="EW1036"/>
      <c r="EX1036"/>
      <c r="EY1036"/>
      <c r="EZ1036"/>
      <c r="FA1036"/>
      <c r="FB1036"/>
      <c r="FC1036"/>
      <c r="FD1036"/>
      <c r="FE1036"/>
      <c r="FF1036"/>
      <c r="FG1036"/>
      <c r="FH1036"/>
      <c r="FI1036"/>
      <c r="FJ1036"/>
      <c r="FK1036"/>
      <c r="FL1036"/>
      <c r="FM1036"/>
      <c r="FN1036"/>
      <c r="FO1036"/>
      <c r="FP1036"/>
      <c r="FQ1036"/>
      <c r="FR1036"/>
      <c r="FS1036"/>
      <c r="FT1036"/>
      <c r="FU1036"/>
      <c r="FV1036"/>
      <c r="FW1036"/>
      <c r="FX1036"/>
      <c r="FY1036"/>
      <c r="FZ1036"/>
      <c r="GA1036"/>
      <c r="GB1036"/>
      <c r="GC1036"/>
      <c r="GD1036"/>
      <c r="GE1036"/>
      <c r="GF1036"/>
      <c r="GG1036"/>
      <c r="GH1036"/>
      <c r="GI1036"/>
      <c r="GJ1036"/>
      <c r="GK1036"/>
      <c r="GL1036"/>
      <c r="GM1036"/>
      <c r="GN1036"/>
      <c r="GO1036"/>
      <c r="GP1036"/>
      <c r="GQ1036"/>
      <c r="GR1036"/>
      <c r="GS1036"/>
      <c r="GT1036"/>
      <c r="GU1036"/>
      <c r="GV1036"/>
      <c r="GW1036"/>
      <c r="GX1036"/>
      <c r="GY1036"/>
      <c r="GZ1036"/>
      <c r="HA1036"/>
      <c r="HB1036"/>
      <c r="HC1036"/>
      <c r="HD1036"/>
      <c r="HE1036"/>
      <c r="HF1036"/>
      <c r="HG1036"/>
      <c r="HH1036"/>
      <c r="HI1036"/>
      <c r="HJ1036"/>
      <c r="HK1036"/>
      <c r="HL1036"/>
      <c r="HM1036"/>
      <c r="HN1036"/>
      <c r="HO1036"/>
      <c r="HP1036"/>
      <c r="HQ1036"/>
      <c r="HR1036"/>
      <c r="HS1036"/>
      <c r="HT1036"/>
      <c r="HU1036"/>
      <c r="HV1036"/>
      <c r="HW1036"/>
      <c r="HX1036"/>
      <c r="HY1036"/>
      <c r="HZ1036"/>
      <c r="IA1036"/>
      <c r="IB1036"/>
      <c r="IC1036"/>
      <c r="ID1036"/>
      <c r="IE1036"/>
      <c r="IF1036"/>
      <c r="IG1036"/>
      <c r="IH1036"/>
      <c r="II1036"/>
      <c r="IJ1036"/>
      <c r="IK1036"/>
      <c r="IL1036"/>
      <c r="IM1036"/>
      <c r="IN1036"/>
      <c r="IO1036"/>
      <c r="IP1036"/>
      <c r="IQ1036"/>
      <c r="IR1036"/>
      <c r="IS1036"/>
      <c r="IT1036"/>
      <c r="IU1036"/>
      <c r="IV1036"/>
      <c r="IW1036"/>
      <c r="IX1036"/>
      <c r="IY1036"/>
      <c r="IZ1036"/>
      <c r="JA1036"/>
      <c r="JB1036"/>
      <c r="JC1036"/>
      <c r="JD1036"/>
      <c r="JE1036"/>
      <c r="JF1036"/>
      <c r="JG1036"/>
      <c r="JH1036"/>
      <c r="JI1036"/>
      <c r="JJ1036"/>
      <c r="JK1036"/>
      <c r="JL1036"/>
      <c r="JM1036"/>
      <c r="JN1036"/>
      <c r="JO1036"/>
      <c r="JP1036"/>
      <c r="JQ1036"/>
      <c r="JR1036"/>
      <c r="JS1036"/>
      <c r="JT1036"/>
      <c r="JU1036"/>
      <c r="JV1036"/>
      <c r="JW1036"/>
      <c r="JX1036"/>
      <c r="JY1036"/>
      <c r="JZ1036"/>
      <c r="KA1036"/>
      <c r="KB1036"/>
      <c r="KC1036"/>
      <c r="KD1036"/>
      <c r="KE1036"/>
      <c r="KF1036"/>
      <c r="KG1036"/>
      <c r="KH1036"/>
      <c r="KI1036"/>
      <c r="KJ1036"/>
      <c r="KK1036"/>
      <c r="KL1036"/>
      <c r="KM1036"/>
      <c r="KN1036"/>
      <c r="KO1036"/>
      <c r="KP1036"/>
      <c r="KQ1036"/>
      <c r="KR1036"/>
      <c r="KS1036"/>
      <c r="KT1036"/>
      <c r="KU1036"/>
      <c r="KV1036"/>
      <c r="KW1036"/>
      <c r="KX1036"/>
      <c r="KY1036"/>
      <c r="KZ1036"/>
      <c r="LA1036"/>
      <c r="LB1036"/>
      <c r="LC1036"/>
      <c r="LD1036"/>
      <c r="LE1036"/>
      <c r="LF1036"/>
      <c r="LG1036"/>
      <c r="LH1036"/>
      <c r="LI1036"/>
      <c r="LJ1036"/>
      <c r="LK1036"/>
      <c r="LL1036"/>
      <c r="LM1036"/>
      <c r="LN1036"/>
      <c r="LO1036"/>
      <c r="LP1036"/>
      <c r="LQ1036"/>
      <c r="LR1036"/>
      <c r="LS1036"/>
      <c r="LT1036"/>
      <c r="LU1036"/>
      <c r="LV1036"/>
      <c r="LW1036"/>
      <c r="LX1036"/>
      <c r="LY1036"/>
      <c r="LZ1036"/>
      <c r="MA1036"/>
      <c r="MB1036"/>
      <c r="MC1036"/>
      <c r="MD1036"/>
      <c r="ME1036"/>
      <c r="MF1036"/>
      <c r="MG1036"/>
      <c r="MH1036"/>
      <c r="MI1036"/>
      <c r="MJ1036"/>
      <c r="MK1036"/>
      <c r="ML1036"/>
      <c r="MM1036"/>
      <c r="MN1036"/>
      <c r="MO1036"/>
      <c r="MP1036"/>
      <c r="MQ1036"/>
      <c r="MR1036"/>
      <c r="MS1036"/>
      <c r="MT1036"/>
      <c r="MU1036"/>
      <c r="MV1036"/>
      <c r="MW1036"/>
      <c r="MX1036"/>
      <c r="MY1036"/>
      <c r="MZ1036"/>
      <c r="NA1036"/>
      <c r="NB1036"/>
      <c r="NC1036"/>
      <c r="ND1036"/>
      <c r="NE1036"/>
      <c r="NF1036"/>
      <c r="NG1036"/>
      <c r="NH1036"/>
      <c r="NI1036"/>
      <c r="NJ1036"/>
      <c r="NK1036"/>
      <c r="NL1036"/>
      <c r="NM1036"/>
      <c r="NN1036"/>
      <c r="NO1036"/>
      <c r="NP1036"/>
      <c r="NQ1036"/>
      <c r="NR1036"/>
      <c r="NS1036"/>
      <c r="NT1036"/>
      <c r="NU1036"/>
      <c r="NV1036"/>
      <c r="NW1036"/>
      <c r="NX1036"/>
      <c r="NY1036"/>
      <c r="NZ1036"/>
      <c r="OA1036"/>
      <c r="OB1036"/>
      <c r="OC1036"/>
      <c r="OD1036"/>
      <c r="OE1036"/>
      <c r="OF1036"/>
      <c r="OG1036"/>
      <c r="OH1036"/>
      <c r="OI1036"/>
      <c r="OJ1036"/>
      <c r="OK1036"/>
      <c r="OL1036"/>
      <c r="OM1036"/>
    </row>
    <row r="1037" spans="1:404" s="37" customFormat="1" x14ac:dyDescent="0.3">
      <c r="A1037" s="2" t="s">
        <v>1429</v>
      </c>
      <c r="B1037" s="2" t="s">
        <v>1430</v>
      </c>
      <c r="C1037" s="2" t="s">
        <v>1442</v>
      </c>
      <c r="D1037" s="2" t="s">
        <v>1443</v>
      </c>
      <c r="E1037" s="6" t="s">
        <v>104</v>
      </c>
      <c r="F1037" s="6">
        <v>30</v>
      </c>
      <c r="G1037" s="5">
        <v>6</v>
      </c>
      <c r="H1037" s="6">
        <v>1</v>
      </c>
      <c r="I1037" s="6">
        <v>6</v>
      </c>
      <c r="J1037" s="6">
        <v>0</v>
      </c>
      <c r="K1037" s="6">
        <v>0</v>
      </c>
      <c r="L1037" s="6">
        <v>0</v>
      </c>
      <c r="M1037" s="6">
        <v>0</v>
      </c>
      <c r="N1037" s="6">
        <v>0</v>
      </c>
      <c r="O1037" s="6">
        <v>0</v>
      </c>
      <c r="P1037" s="6">
        <v>0</v>
      </c>
      <c r="Q1037" s="5">
        <v>30</v>
      </c>
      <c r="R1037" s="6">
        <v>0</v>
      </c>
      <c r="S1037" s="6">
        <v>0</v>
      </c>
      <c r="T1037" s="6">
        <v>0</v>
      </c>
      <c r="U1037" s="6">
        <v>0</v>
      </c>
      <c r="V1037" s="6">
        <v>0</v>
      </c>
      <c r="W1037" s="6">
        <v>0</v>
      </c>
      <c r="X1037" s="6">
        <v>0</v>
      </c>
      <c r="Y1037" s="6">
        <v>0</v>
      </c>
      <c r="Z1037" s="6">
        <v>0</v>
      </c>
      <c r="AA1037" s="6" t="s">
        <v>96</v>
      </c>
      <c r="AB1037" s="6" t="s">
        <v>97</v>
      </c>
      <c r="AC1037" s="6"/>
      <c r="AD1037" s="6"/>
      <c r="AE1037" s="6"/>
      <c r="AF1037" s="6"/>
      <c r="AG1037" s="6"/>
      <c r="AH1037" s="6"/>
      <c r="AI1037" s="6" t="s">
        <v>96</v>
      </c>
      <c r="AJ1037" s="5">
        <v>3000</v>
      </c>
      <c r="AK1037" s="8">
        <v>0</v>
      </c>
      <c r="AL1037" s="8">
        <v>0</v>
      </c>
      <c r="AM1037" s="8">
        <v>1</v>
      </c>
      <c r="AN1037" s="8">
        <v>0</v>
      </c>
      <c r="AO1037" s="8">
        <v>0</v>
      </c>
      <c r="AP1037" s="8">
        <v>0</v>
      </c>
      <c r="AQ1037" s="8">
        <v>0</v>
      </c>
      <c r="AR1037" s="8">
        <v>0</v>
      </c>
      <c r="AS1037" s="8">
        <v>0</v>
      </c>
      <c r="AT1037" s="8">
        <v>0</v>
      </c>
      <c r="AU1037" s="5">
        <v>100</v>
      </c>
      <c r="AV1037" s="5">
        <v>100</v>
      </c>
      <c r="AW1037" s="5">
        <v>0</v>
      </c>
      <c r="AX1037" s="5">
        <v>0</v>
      </c>
      <c r="AY1037" s="5">
        <v>0</v>
      </c>
      <c r="AZ1037" s="5">
        <v>0</v>
      </c>
      <c r="BA1037" s="5">
        <v>0</v>
      </c>
      <c r="BB1037" s="5">
        <v>80</v>
      </c>
      <c r="BC1037" s="5">
        <v>0</v>
      </c>
      <c r="BD1037" s="5">
        <v>20</v>
      </c>
      <c r="BE1037" s="5">
        <v>100</v>
      </c>
      <c r="BF1037" s="5">
        <v>100</v>
      </c>
      <c r="BG1037" s="5">
        <v>100</v>
      </c>
      <c r="BH1037" s="5">
        <v>0</v>
      </c>
      <c r="BI1037" s="5">
        <v>0</v>
      </c>
      <c r="BJ1037" s="5">
        <v>0</v>
      </c>
      <c r="BK1037" s="5">
        <v>0</v>
      </c>
      <c r="BL1037" s="5">
        <v>100</v>
      </c>
      <c r="BM1037" s="5">
        <v>100</v>
      </c>
      <c r="BN1037" s="5">
        <v>2</v>
      </c>
      <c r="BO1037" s="5" t="s">
        <v>97</v>
      </c>
      <c r="BP1037" s="5" t="s">
        <v>97</v>
      </c>
      <c r="BQ1037" s="5" t="s">
        <v>98</v>
      </c>
      <c r="BR1037" s="6" t="s">
        <v>97</v>
      </c>
      <c r="BS1037" s="6" t="s">
        <v>97</v>
      </c>
      <c r="BT1037" s="6" t="s">
        <v>97</v>
      </c>
      <c r="BU1037" s="6" t="s">
        <v>97</v>
      </c>
      <c r="BV1037" s="6" t="s">
        <v>97</v>
      </c>
      <c r="BW1037" s="5">
        <v>1.5</v>
      </c>
      <c r="BX1037" s="5">
        <v>1.5</v>
      </c>
      <c r="BY1037" s="5">
        <v>1.5</v>
      </c>
      <c r="BZ1037" s="5">
        <v>16</v>
      </c>
      <c r="CA1037" s="5">
        <v>16</v>
      </c>
      <c r="CB1037" s="6" t="s">
        <v>98</v>
      </c>
      <c r="CC1037" s="6" t="s">
        <v>96</v>
      </c>
      <c r="CD1037" s="6" t="s">
        <v>98</v>
      </c>
      <c r="CE1037" s="6" t="s">
        <v>96</v>
      </c>
      <c r="CF1037" s="6" t="s">
        <v>96</v>
      </c>
      <c r="CG1037" s="6" t="s">
        <v>96</v>
      </c>
      <c r="CH1037" s="6" t="s">
        <v>96</v>
      </c>
      <c r="CI1037" s="7" t="s">
        <v>98</v>
      </c>
      <c r="CJ1037" s="5">
        <v>1.5</v>
      </c>
      <c r="CK1037" s="5">
        <v>1.5</v>
      </c>
      <c r="CL1037" s="5">
        <v>1.5</v>
      </c>
      <c r="CM1037" s="5">
        <v>1.5</v>
      </c>
      <c r="CN1037" s="5">
        <v>5.5</v>
      </c>
      <c r="CO1037" s="5">
        <v>1.5</v>
      </c>
      <c r="CP1037"/>
      <c r="CQ1037"/>
      <c r="CR1037"/>
    </row>
    <row r="1038" spans="1:404" s="37" customFormat="1" x14ac:dyDescent="0.3">
      <c r="A1038" s="2" t="s">
        <v>1429</v>
      </c>
      <c r="B1038" s="2" t="s">
        <v>1430</v>
      </c>
      <c r="C1038" s="2" t="s">
        <v>1442</v>
      </c>
      <c r="D1038" s="2" t="s">
        <v>1444</v>
      </c>
      <c r="E1038" s="6" t="s">
        <v>104</v>
      </c>
      <c r="F1038" s="6">
        <v>30</v>
      </c>
      <c r="G1038" s="5">
        <v>7</v>
      </c>
      <c r="H1038" s="6">
        <v>2</v>
      </c>
      <c r="I1038" s="6">
        <v>7</v>
      </c>
      <c r="J1038" s="6">
        <v>0</v>
      </c>
      <c r="K1038" s="6">
        <v>0</v>
      </c>
      <c r="L1038" s="6">
        <v>0</v>
      </c>
      <c r="M1038" s="6">
        <v>0</v>
      </c>
      <c r="N1038" s="6">
        <v>0</v>
      </c>
      <c r="O1038" s="6">
        <v>0</v>
      </c>
      <c r="P1038" s="6">
        <v>0</v>
      </c>
      <c r="Q1038" s="5">
        <v>30</v>
      </c>
      <c r="R1038" s="6">
        <v>0</v>
      </c>
      <c r="S1038" s="6">
        <v>0</v>
      </c>
      <c r="T1038" s="6">
        <v>0</v>
      </c>
      <c r="U1038" s="6">
        <v>0</v>
      </c>
      <c r="V1038" s="6">
        <v>0</v>
      </c>
      <c r="W1038" s="6">
        <v>0</v>
      </c>
      <c r="X1038" s="6">
        <v>0</v>
      </c>
      <c r="Y1038" s="6">
        <v>0</v>
      </c>
      <c r="Z1038" s="6">
        <v>0</v>
      </c>
      <c r="AA1038" s="6" t="s">
        <v>96</v>
      </c>
      <c r="AB1038" s="6" t="s">
        <v>97</v>
      </c>
      <c r="AC1038" s="6"/>
      <c r="AD1038" s="6"/>
      <c r="AE1038" s="6"/>
      <c r="AF1038" s="6"/>
      <c r="AG1038" s="6"/>
      <c r="AH1038" s="6"/>
      <c r="AI1038" s="6" t="s">
        <v>96</v>
      </c>
      <c r="AJ1038" s="5">
        <v>4000</v>
      </c>
      <c r="AK1038" s="8">
        <v>0</v>
      </c>
      <c r="AL1038" s="8">
        <v>0</v>
      </c>
      <c r="AM1038" s="8">
        <v>1</v>
      </c>
      <c r="AN1038" s="8">
        <v>0</v>
      </c>
      <c r="AO1038" s="8">
        <v>0</v>
      </c>
      <c r="AP1038" s="8">
        <v>0</v>
      </c>
      <c r="AQ1038" s="8">
        <v>0</v>
      </c>
      <c r="AR1038" s="8">
        <v>0</v>
      </c>
      <c r="AS1038" s="8">
        <v>0</v>
      </c>
      <c r="AT1038" s="8">
        <v>0</v>
      </c>
      <c r="AU1038" s="5">
        <v>100</v>
      </c>
      <c r="AV1038" s="5">
        <v>100</v>
      </c>
      <c r="AW1038" s="5">
        <v>0</v>
      </c>
      <c r="AX1038" s="5">
        <v>0</v>
      </c>
      <c r="AY1038" s="5">
        <v>0</v>
      </c>
      <c r="AZ1038" s="5">
        <v>0</v>
      </c>
      <c r="BA1038" s="5">
        <v>0</v>
      </c>
      <c r="BB1038" s="5">
        <v>100</v>
      </c>
      <c r="BC1038" s="5">
        <v>0</v>
      </c>
      <c r="BD1038" s="5">
        <v>0</v>
      </c>
      <c r="BE1038" s="5">
        <v>100</v>
      </c>
      <c r="BF1038" s="5">
        <v>100</v>
      </c>
      <c r="BG1038" s="5">
        <v>100</v>
      </c>
      <c r="BH1038" s="5">
        <v>0</v>
      </c>
      <c r="BI1038" s="5">
        <v>0</v>
      </c>
      <c r="BJ1038" s="5">
        <v>0</v>
      </c>
      <c r="BK1038" s="5">
        <v>30</v>
      </c>
      <c r="BL1038" s="5">
        <v>70</v>
      </c>
      <c r="BM1038" s="5">
        <v>100</v>
      </c>
      <c r="BN1038" s="5">
        <v>2</v>
      </c>
      <c r="BO1038" s="5" t="s">
        <v>97</v>
      </c>
      <c r="BP1038" s="5" t="s">
        <v>97</v>
      </c>
      <c r="BQ1038" s="5" t="s">
        <v>98</v>
      </c>
      <c r="BR1038" s="6" t="s">
        <v>97</v>
      </c>
      <c r="BS1038" s="6" t="s">
        <v>97</v>
      </c>
      <c r="BT1038" s="6" t="s">
        <v>97</v>
      </c>
      <c r="BU1038" s="6" t="s">
        <v>97</v>
      </c>
      <c r="BV1038" s="6" t="s">
        <v>97</v>
      </c>
      <c r="BW1038" s="5">
        <v>1.2</v>
      </c>
      <c r="BX1038" s="5">
        <v>1.2</v>
      </c>
      <c r="BY1038" s="5">
        <v>1.2</v>
      </c>
      <c r="BZ1038" s="5">
        <v>15</v>
      </c>
      <c r="CA1038" s="5">
        <v>15</v>
      </c>
      <c r="CB1038" s="6" t="s">
        <v>98</v>
      </c>
      <c r="CC1038" s="6" t="s">
        <v>96</v>
      </c>
      <c r="CD1038" s="6" t="s">
        <v>98</v>
      </c>
      <c r="CE1038" s="6" t="s">
        <v>96</v>
      </c>
      <c r="CF1038" s="6" t="s">
        <v>96</v>
      </c>
      <c r="CG1038" s="6" t="s">
        <v>96</v>
      </c>
      <c r="CH1038" s="6" t="s">
        <v>96</v>
      </c>
      <c r="CI1038" s="7" t="s">
        <v>98</v>
      </c>
      <c r="CJ1038" s="5">
        <v>1.2</v>
      </c>
      <c r="CK1038" s="5">
        <v>1.2</v>
      </c>
      <c r="CL1038" s="5">
        <v>1.2</v>
      </c>
      <c r="CM1038" s="5">
        <v>1.2</v>
      </c>
      <c r="CN1038" s="5">
        <v>5.2</v>
      </c>
      <c r="CO1038" s="5">
        <v>1.2</v>
      </c>
      <c r="CP1038"/>
      <c r="CQ1038"/>
      <c r="CR1038"/>
    </row>
    <row r="1039" spans="1:404" s="37" customFormat="1" x14ac:dyDescent="0.3">
      <c r="A1039" s="2" t="s">
        <v>1429</v>
      </c>
      <c r="B1039" s="2" t="s">
        <v>1430</v>
      </c>
      <c r="C1039" s="2" t="s">
        <v>1445</v>
      </c>
      <c r="D1039" s="2" t="s">
        <v>301</v>
      </c>
      <c r="E1039" s="6" t="s">
        <v>95</v>
      </c>
      <c r="F1039" s="5">
        <v>180</v>
      </c>
      <c r="G1039" s="5">
        <v>52</v>
      </c>
      <c r="H1039" s="5">
        <v>0</v>
      </c>
      <c r="I1039" s="5">
        <v>0</v>
      </c>
      <c r="J1039" s="5">
        <v>24</v>
      </c>
      <c r="K1039" s="5">
        <v>10</v>
      </c>
      <c r="L1039" s="5">
        <v>5</v>
      </c>
      <c r="M1039" s="5">
        <v>0</v>
      </c>
      <c r="N1039" s="5">
        <v>13</v>
      </c>
      <c r="O1039" s="5">
        <v>0</v>
      </c>
      <c r="P1039" s="5">
        <v>0</v>
      </c>
      <c r="Q1039" s="5">
        <v>0</v>
      </c>
      <c r="R1039" s="5">
        <v>60</v>
      </c>
      <c r="S1039" s="5">
        <v>75</v>
      </c>
      <c r="T1039" s="5">
        <v>20</v>
      </c>
      <c r="U1039" s="5">
        <v>0</v>
      </c>
      <c r="V1039" s="5">
        <v>25</v>
      </c>
      <c r="W1039" s="5">
        <v>0</v>
      </c>
      <c r="X1039" s="5">
        <v>0</v>
      </c>
      <c r="Y1039" s="5">
        <v>0</v>
      </c>
      <c r="Z1039" s="5">
        <v>0</v>
      </c>
      <c r="AA1039" s="6" t="s">
        <v>96</v>
      </c>
      <c r="AB1039" s="6" t="s">
        <v>97</v>
      </c>
      <c r="AC1039" s="7"/>
      <c r="AD1039" s="7"/>
      <c r="AE1039" s="7"/>
      <c r="AF1039" s="7"/>
      <c r="AG1039" s="7"/>
      <c r="AH1039" s="7"/>
      <c r="AI1039" s="6" t="s">
        <v>96</v>
      </c>
      <c r="AJ1039" s="5"/>
      <c r="AK1039" s="8">
        <v>0.1</v>
      </c>
      <c r="AL1039" s="8">
        <v>0.6</v>
      </c>
      <c r="AM1039" s="8">
        <v>0.15</v>
      </c>
      <c r="AN1039" s="8">
        <v>0</v>
      </c>
      <c r="AO1039" s="8">
        <v>0</v>
      </c>
      <c r="AP1039" s="8">
        <v>0.05</v>
      </c>
      <c r="AQ1039" s="8">
        <v>0.05</v>
      </c>
      <c r="AR1039" s="8">
        <v>0.05</v>
      </c>
      <c r="AS1039" s="8">
        <v>0</v>
      </c>
      <c r="AT1039" s="8">
        <v>0</v>
      </c>
      <c r="AU1039" s="5">
        <v>70</v>
      </c>
      <c r="AV1039" s="5">
        <v>70</v>
      </c>
      <c r="AW1039" s="5">
        <v>30</v>
      </c>
      <c r="AX1039" s="5">
        <v>0</v>
      </c>
      <c r="AY1039" s="5">
        <v>0</v>
      </c>
      <c r="AZ1039" s="5">
        <v>0</v>
      </c>
      <c r="BA1039" s="5">
        <v>0</v>
      </c>
      <c r="BB1039" s="5">
        <v>10</v>
      </c>
      <c r="BC1039" s="5">
        <v>0</v>
      </c>
      <c r="BD1039" s="5">
        <v>90</v>
      </c>
      <c r="BE1039" s="5">
        <v>85</v>
      </c>
      <c r="BF1039" s="5">
        <v>15</v>
      </c>
      <c r="BG1039" s="5">
        <v>60</v>
      </c>
      <c r="BH1039" s="5">
        <v>60</v>
      </c>
      <c r="BI1039" s="5">
        <v>20</v>
      </c>
      <c r="BJ1039" s="5">
        <v>0</v>
      </c>
      <c r="BK1039" s="5">
        <v>20</v>
      </c>
      <c r="BL1039" s="5">
        <v>80</v>
      </c>
      <c r="BM1039" s="5">
        <v>30</v>
      </c>
      <c r="BN1039" s="5">
        <v>2</v>
      </c>
      <c r="BO1039" s="5" t="s">
        <v>97</v>
      </c>
      <c r="BP1039" s="5" t="s">
        <v>96</v>
      </c>
      <c r="BQ1039" s="5">
        <v>12</v>
      </c>
      <c r="BR1039" s="6" t="s">
        <v>96</v>
      </c>
      <c r="BS1039" s="6" t="s">
        <v>97</v>
      </c>
      <c r="BT1039" s="6" t="s">
        <v>97</v>
      </c>
      <c r="BU1039" s="6" t="s">
        <v>97</v>
      </c>
      <c r="BV1039" s="6" t="s">
        <v>97</v>
      </c>
      <c r="BW1039" s="5">
        <v>0</v>
      </c>
      <c r="BX1039" s="5">
        <v>0</v>
      </c>
      <c r="BY1039" s="5">
        <v>5</v>
      </c>
      <c r="BZ1039" s="5">
        <v>5</v>
      </c>
      <c r="CA1039" s="5">
        <v>5</v>
      </c>
      <c r="CB1039" s="6" t="s">
        <v>98</v>
      </c>
      <c r="CC1039" s="6" t="s">
        <v>98</v>
      </c>
      <c r="CD1039" s="6" t="s">
        <v>96</v>
      </c>
      <c r="CE1039" s="6" t="s">
        <v>96</v>
      </c>
      <c r="CF1039" s="6" t="s">
        <v>96</v>
      </c>
      <c r="CG1039" s="6" t="s">
        <v>96</v>
      </c>
      <c r="CH1039" s="6" t="s">
        <v>97</v>
      </c>
      <c r="CI1039" s="7" t="s">
        <v>98</v>
      </c>
      <c r="CJ1039" s="5">
        <v>5</v>
      </c>
      <c r="CK1039" s="5">
        <v>5</v>
      </c>
      <c r="CL1039" s="5">
        <v>5</v>
      </c>
      <c r="CM1039" s="5">
        <v>0</v>
      </c>
      <c r="CN1039" s="5">
        <v>0</v>
      </c>
      <c r="CO1039" s="5">
        <v>0</v>
      </c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  <c r="DK1039"/>
      <c r="DL1039"/>
      <c r="DM1039"/>
      <c r="DN1039"/>
      <c r="DO1039"/>
      <c r="DP1039"/>
      <c r="DQ1039"/>
      <c r="DR1039"/>
      <c r="DS1039"/>
      <c r="DT1039"/>
      <c r="DU1039"/>
      <c r="DV1039"/>
      <c r="DW1039"/>
      <c r="DX1039"/>
      <c r="DY1039"/>
      <c r="DZ1039"/>
      <c r="EA1039"/>
      <c r="EB1039"/>
      <c r="EC1039"/>
      <c r="ED1039"/>
      <c r="EE1039"/>
      <c r="EF1039"/>
      <c r="EG1039"/>
      <c r="EH1039"/>
      <c r="EI1039"/>
      <c r="EJ1039"/>
      <c r="EK1039"/>
      <c r="EL1039"/>
      <c r="EM1039"/>
      <c r="EN1039"/>
      <c r="EO1039"/>
      <c r="EP1039"/>
      <c r="EQ1039"/>
      <c r="ER1039"/>
      <c r="ES1039"/>
      <c r="ET1039"/>
      <c r="EU1039"/>
      <c r="EV1039"/>
      <c r="EW1039"/>
      <c r="EX1039"/>
      <c r="EY1039"/>
      <c r="EZ1039"/>
      <c r="FA1039"/>
      <c r="FB1039"/>
      <c r="FC1039"/>
      <c r="FD1039"/>
      <c r="FE1039"/>
      <c r="FF1039"/>
      <c r="FG1039"/>
      <c r="FH1039"/>
      <c r="FI1039"/>
      <c r="FJ1039"/>
      <c r="FK1039"/>
      <c r="FL1039"/>
      <c r="FM1039"/>
      <c r="FN1039"/>
      <c r="FO1039"/>
      <c r="FP1039"/>
      <c r="FQ1039"/>
      <c r="FR1039"/>
      <c r="FS1039"/>
      <c r="FT1039"/>
      <c r="FU1039"/>
      <c r="FV1039"/>
      <c r="FW1039"/>
      <c r="FX1039"/>
      <c r="FY1039"/>
      <c r="FZ1039"/>
      <c r="GA1039"/>
      <c r="GB1039"/>
      <c r="GC1039"/>
      <c r="GD1039"/>
      <c r="GE1039"/>
      <c r="GF1039"/>
      <c r="GG1039"/>
      <c r="GH1039"/>
      <c r="GI1039"/>
      <c r="GJ1039"/>
      <c r="GK1039"/>
      <c r="GL1039"/>
      <c r="GM1039"/>
      <c r="GN1039"/>
      <c r="GO1039"/>
      <c r="GP1039"/>
      <c r="GQ1039"/>
      <c r="GR1039"/>
      <c r="GS1039"/>
      <c r="GT1039"/>
      <c r="GU1039"/>
      <c r="GV1039"/>
      <c r="GW1039"/>
      <c r="GX1039"/>
      <c r="GY1039"/>
      <c r="GZ1039"/>
      <c r="HA1039"/>
      <c r="HB1039"/>
      <c r="HC1039"/>
      <c r="HD1039"/>
      <c r="HE1039"/>
      <c r="HF1039"/>
      <c r="HG1039"/>
      <c r="HH1039"/>
      <c r="HI1039"/>
      <c r="HJ1039"/>
      <c r="HK1039"/>
      <c r="HL1039"/>
      <c r="HM1039"/>
      <c r="HN1039"/>
      <c r="HO1039"/>
      <c r="HP1039"/>
      <c r="HQ1039"/>
      <c r="HR1039"/>
      <c r="HS1039"/>
      <c r="HT1039"/>
      <c r="HU1039"/>
      <c r="HV1039"/>
      <c r="HW1039"/>
      <c r="HX1039"/>
      <c r="HY1039"/>
      <c r="HZ1039"/>
      <c r="IA1039"/>
      <c r="IB1039"/>
      <c r="IC1039"/>
      <c r="ID1039"/>
      <c r="IE1039"/>
      <c r="IF1039"/>
      <c r="IG1039"/>
      <c r="IH1039"/>
      <c r="II1039"/>
      <c r="IJ1039"/>
      <c r="IK1039"/>
      <c r="IL1039"/>
      <c r="IM1039"/>
      <c r="IN1039"/>
      <c r="IO1039"/>
      <c r="IP1039"/>
      <c r="IQ1039"/>
      <c r="IR1039"/>
      <c r="IS1039"/>
      <c r="IT1039"/>
      <c r="IU1039"/>
      <c r="IV1039"/>
      <c r="IW1039"/>
      <c r="IX1039"/>
      <c r="IY1039"/>
      <c r="IZ1039"/>
      <c r="JA1039"/>
      <c r="JB1039"/>
      <c r="JC1039"/>
      <c r="JD1039"/>
      <c r="JE1039"/>
      <c r="JF1039"/>
      <c r="JG1039"/>
      <c r="JH1039"/>
      <c r="JI1039"/>
      <c r="JJ1039"/>
      <c r="JK1039"/>
      <c r="JL1039"/>
      <c r="JM1039"/>
      <c r="JN1039"/>
      <c r="JO1039"/>
      <c r="JP1039"/>
      <c r="JQ1039"/>
      <c r="JR1039"/>
      <c r="JS1039"/>
      <c r="JT1039"/>
      <c r="JU1039"/>
      <c r="JV1039"/>
      <c r="JW1039"/>
      <c r="JX1039"/>
      <c r="JY1039"/>
      <c r="JZ1039"/>
      <c r="KA1039"/>
      <c r="KB1039"/>
      <c r="KC1039"/>
      <c r="KD1039"/>
      <c r="KE1039"/>
      <c r="KF1039"/>
      <c r="KG1039"/>
      <c r="KH1039"/>
      <c r="KI1039"/>
      <c r="KJ1039"/>
      <c r="KK1039"/>
      <c r="KL1039"/>
      <c r="KM1039"/>
      <c r="KN1039"/>
      <c r="KO1039"/>
      <c r="KP1039"/>
      <c r="KQ1039"/>
      <c r="KR1039"/>
      <c r="KS1039"/>
      <c r="KT1039"/>
      <c r="KU1039"/>
      <c r="KV1039"/>
      <c r="KW1039"/>
      <c r="KX1039"/>
      <c r="KY1039"/>
      <c r="KZ1039"/>
      <c r="LA1039"/>
      <c r="LB1039"/>
      <c r="LC1039"/>
      <c r="LD1039"/>
      <c r="LE1039"/>
      <c r="LF1039"/>
      <c r="LG1039"/>
      <c r="LH1039"/>
      <c r="LI1039"/>
      <c r="LJ1039"/>
      <c r="LK1039"/>
      <c r="LL1039"/>
      <c r="LM1039"/>
      <c r="LN1039"/>
      <c r="LO1039"/>
      <c r="LP1039"/>
      <c r="LQ1039"/>
      <c r="LR1039"/>
      <c r="LS1039"/>
      <c r="LT1039"/>
      <c r="LU1039"/>
      <c r="LV1039"/>
      <c r="LW1039"/>
      <c r="LX1039"/>
      <c r="LY1039"/>
      <c r="LZ1039"/>
      <c r="MA1039"/>
      <c r="MB1039"/>
      <c r="MC1039"/>
      <c r="MD1039"/>
      <c r="ME1039"/>
      <c r="MF1039"/>
      <c r="MG1039"/>
      <c r="MH1039"/>
      <c r="MI1039"/>
      <c r="MJ1039"/>
      <c r="MK1039"/>
      <c r="ML1039"/>
      <c r="MM1039"/>
      <c r="MN1039"/>
      <c r="MO1039"/>
      <c r="MP1039"/>
      <c r="MQ1039"/>
      <c r="MR1039"/>
      <c r="MS1039"/>
      <c r="MT1039"/>
      <c r="MU1039"/>
      <c r="MV1039"/>
      <c r="MW1039"/>
      <c r="MX1039"/>
      <c r="MY1039"/>
      <c r="MZ1039"/>
      <c r="NA1039"/>
      <c r="NB1039"/>
      <c r="NC1039"/>
      <c r="ND1039"/>
      <c r="NE1039"/>
      <c r="NF1039"/>
      <c r="NG1039"/>
      <c r="NH1039"/>
      <c r="NI1039"/>
      <c r="NJ1039"/>
      <c r="NK1039"/>
      <c r="NL1039"/>
      <c r="NM1039"/>
      <c r="NN1039"/>
      <c r="NO1039"/>
      <c r="NP1039"/>
      <c r="NQ1039"/>
      <c r="NR1039"/>
      <c r="NS1039"/>
      <c r="NT1039"/>
      <c r="NU1039"/>
      <c r="NV1039"/>
      <c r="NW1039"/>
      <c r="NX1039"/>
      <c r="NY1039"/>
      <c r="NZ1039"/>
      <c r="OA1039"/>
      <c r="OB1039"/>
      <c r="OC1039"/>
      <c r="OD1039"/>
      <c r="OE1039"/>
      <c r="OF1039"/>
      <c r="OG1039"/>
      <c r="OH1039"/>
      <c r="OI1039"/>
      <c r="OJ1039"/>
      <c r="OK1039"/>
      <c r="OL1039"/>
      <c r="OM1039"/>
    </row>
    <row r="1040" spans="1:404" s="37" customFormat="1" x14ac:dyDescent="0.3">
      <c r="A1040" s="2" t="s">
        <v>1429</v>
      </c>
      <c r="B1040" s="2" t="s">
        <v>1430</v>
      </c>
      <c r="C1040" s="2" t="s">
        <v>1446</v>
      </c>
      <c r="D1040" s="2" t="s">
        <v>1447</v>
      </c>
      <c r="E1040" s="6" t="s">
        <v>102</v>
      </c>
      <c r="F1040" s="5">
        <v>170</v>
      </c>
      <c r="G1040" s="5">
        <v>22</v>
      </c>
      <c r="H1040" s="5">
        <v>0</v>
      </c>
      <c r="I1040" s="5">
        <v>0</v>
      </c>
      <c r="J1040" s="5">
        <v>22</v>
      </c>
      <c r="K1040" s="5">
        <v>0</v>
      </c>
      <c r="L1040" s="5">
        <v>0</v>
      </c>
      <c r="M1040" s="5">
        <v>0</v>
      </c>
      <c r="N1040" s="5">
        <v>0</v>
      </c>
      <c r="O1040" s="5">
        <v>0</v>
      </c>
      <c r="P1040" s="5">
        <v>0</v>
      </c>
      <c r="Q1040" s="5">
        <v>0</v>
      </c>
      <c r="R1040" s="5">
        <v>170</v>
      </c>
      <c r="S1040" s="5">
        <v>0</v>
      </c>
      <c r="T1040" s="5">
        <v>0</v>
      </c>
      <c r="U1040" s="5">
        <v>0</v>
      </c>
      <c r="V1040" s="5">
        <v>0</v>
      </c>
      <c r="W1040" s="5">
        <v>0</v>
      </c>
      <c r="X1040" s="5">
        <v>0</v>
      </c>
      <c r="Y1040" s="5">
        <v>0</v>
      </c>
      <c r="Z1040" s="6">
        <v>0</v>
      </c>
      <c r="AA1040" s="6" t="s">
        <v>96</v>
      </c>
      <c r="AB1040" s="6" t="s">
        <v>96</v>
      </c>
      <c r="AC1040" s="7"/>
      <c r="AD1040" s="7"/>
      <c r="AE1040" s="7"/>
      <c r="AF1040" s="7"/>
      <c r="AG1040" s="7"/>
      <c r="AH1040" s="7"/>
      <c r="AI1040" s="6" t="s">
        <v>96</v>
      </c>
      <c r="AJ1040" s="5"/>
      <c r="AK1040" s="8">
        <v>0.8</v>
      </c>
      <c r="AL1040" s="8">
        <v>0.1</v>
      </c>
      <c r="AM1040" s="8">
        <v>0.1</v>
      </c>
      <c r="AN1040" s="8">
        <v>0</v>
      </c>
      <c r="AO1040" s="8">
        <v>0</v>
      </c>
      <c r="AP1040" s="8">
        <v>0</v>
      </c>
      <c r="AQ1040" s="8">
        <v>0</v>
      </c>
      <c r="AR1040" s="8">
        <v>0</v>
      </c>
      <c r="AS1040" s="8">
        <v>0</v>
      </c>
      <c r="AT1040" s="8">
        <v>0</v>
      </c>
      <c r="AU1040" s="5">
        <v>80</v>
      </c>
      <c r="AV1040" s="5">
        <v>80</v>
      </c>
      <c r="AW1040" s="5">
        <v>20</v>
      </c>
      <c r="AX1040" s="5">
        <v>0</v>
      </c>
      <c r="AY1040" s="5">
        <v>0</v>
      </c>
      <c r="AZ1040" s="5">
        <v>60</v>
      </c>
      <c r="BA1040" s="5">
        <v>20</v>
      </c>
      <c r="BB1040" s="5">
        <v>40</v>
      </c>
      <c r="BC1040" s="5">
        <v>0</v>
      </c>
      <c r="BD1040" s="5">
        <v>40</v>
      </c>
      <c r="BE1040" s="5">
        <v>100</v>
      </c>
      <c r="BF1040" s="5">
        <v>100</v>
      </c>
      <c r="BG1040" s="5">
        <v>0</v>
      </c>
      <c r="BH1040" s="5">
        <v>60</v>
      </c>
      <c r="BI1040" s="5">
        <v>40</v>
      </c>
      <c r="BJ1040" s="5">
        <v>0</v>
      </c>
      <c r="BK1040" s="5">
        <v>50</v>
      </c>
      <c r="BL1040" s="5">
        <v>50</v>
      </c>
      <c r="BM1040" s="5">
        <v>100</v>
      </c>
      <c r="BN1040" s="5">
        <v>2</v>
      </c>
      <c r="BO1040" s="5" t="s">
        <v>97</v>
      </c>
      <c r="BP1040" s="5" t="s">
        <v>96</v>
      </c>
      <c r="BQ1040" s="5">
        <v>2</v>
      </c>
      <c r="BR1040" s="6" t="s">
        <v>97</v>
      </c>
      <c r="BS1040" s="6" t="s">
        <v>97</v>
      </c>
      <c r="BT1040" s="6" t="s">
        <v>97</v>
      </c>
      <c r="BU1040" s="6" t="s">
        <v>97</v>
      </c>
      <c r="BV1040" s="6" t="s">
        <v>97</v>
      </c>
      <c r="BW1040" s="5">
        <v>0</v>
      </c>
      <c r="BX1040" s="5">
        <v>1</v>
      </c>
      <c r="BY1040" s="5">
        <v>3</v>
      </c>
      <c r="BZ1040" s="5">
        <v>3</v>
      </c>
      <c r="CA1040" s="5">
        <v>3</v>
      </c>
      <c r="CB1040" s="6" t="s">
        <v>96</v>
      </c>
      <c r="CC1040" s="6" t="s">
        <v>96</v>
      </c>
      <c r="CD1040" s="6" t="s">
        <v>96</v>
      </c>
      <c r="CE1040" s="6" t="s">
        <v>96</v>
      </c>
      <c r="CF1040" s="6" t="s">
        <v>96</v>
      </c>
      <c r="CG1040" s="6" t="s">
        <v>96</v>
      </c>
      <c r="CH1040" s="6" t="s">
        <v>96</v>
      </c>
      <c r="CI1040" s="7" t="s">
        <v>98</v>
      </c>
      <c r="CJ1040" s="5">
        <v>0</v>
      </c>
      <c r="CK1040" s="5">
        <v>3</v>
      </c>
      <c r="CL1040" s="5">
        <v>3</v>
      </c>
      <c r="CM1040" s="5">
        <v>0</v>
      </c>
      <c r="CN1040" s="5">
        <v>3</v>
      </c>
      <c r="CO1040" s="5">
        <v>0</v>
      </c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/>
      <c r="ED1040"/>
      <c r="EE1040"/>
      <c r="EF1040"/>
      <c r="EG1040"/>
      <c r="EH1040"/>
      <c r="EI1040"/>
      <c r="EJ1040"/>
      <c r="EK1040"/>
      <c r="EL1040"/>
      <c r="EM1040"/>
      <c r="EN1040"/>
      <c r="EO1040"/>
      <c r="EP1040"/>
      <c r="EQ1040"/>
      <c r="ER1040"/>
      <c r="ES1040"/>
      <c r="ET1040"/>
      <c r="EU1040"/>
      <c r="EV1040"/>
      <c r="EW1040"/>
      <c r="EX1040"/>
      <c r="EY1040"/>
      <c r="EZ1040"/>
      <c r="FA1040"/>
      <c r="FB1040"/>
      <c r="FC1040"/>
      <c r="FD1040"/>
      <c r="FE1040"/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/>
      <c r="FS1040"/>
      <c r="FT1040"/>
      <c r="FU1040"/>
      <c r="FV1040"/>
      <c r="FW1040"/>
      <c r="FX1040"/>
      <c r="FY1040"/>
      <c r="FZ1040"/>
      <c r="GA1040"/>
      <c r="GB1040"/>
      <c r="GC1040"/>
      <c r="GD1040"/>
      <c r="GE1040"/>
      <c r="GF1040"/>
      <c r="GG1040"/>
      <c r="GH1040"/>
      <c r="GI1040"/>
      <c r="GJ1040"/>
      <c r="GK1040"/>
      <c r="GL1040"/>
      <c r="GM1040"/>
      <c r="GN1040"/>
      <c r="GO1040"/>
      <c r="GP1040"/>
      <c r="GQ1040"/>
      <c r="GR1040"/>
      <c r="GS1040"/>
      <c r="GT1040"/>
      <c r="GU1040"/>
      <c r="GV1040"/>
      <c r="GW1040"/>
      <c r="GX1040"/>
      <c r="GY1040"/>
      <c r="GZ1040"/>
      <c r="HA1040"/>
      <c r="HB1040"/>
      <c r="HC1040"/>
      <c r="HD1040"/>
      <c r="HE1040"/>
      <c r="HF1040"/>
      <c r="HG1040"/>
      <c r="HH1040"/>
      <c r="HI1040"/>
      <c r="HJ1040"/>
      <c r="HK1040"/>
      <c r="HL1040"/>
      <c r="HM1040"/>
      <c r="HN1040"/>
      <c r="HO1040"/>
      <c r="HP1040"/>
      <c r="HQ1040"/>
      <c r="HR1040"/>
      <c r="HS1040"/>
      <c r="HT1040"/>
      <c r="HU1040"/>
      <c r="HV1040"/>
      <c r="HW1040"/>
      <c r="HX1040"/>
      <c r="HY1040"/>
      <c r="HZ1040"/>
      <c r="IA1040"/>
      <c r="IB1040"/>
      <c r="IC1040"/>
      <c r="ID1040"/>
      <c r="IE1040"/>
      <c r="IF1040"/>
      <c r="IG1040"/>
      <c r="IH1040"/>
      <c r="II1040"/>
      <c r="IJ1040"/>
      <c r="IK1040"/>
      <c r="IL1040"/>
      <c r="IM1040"/>
      <c r="IN1040"/>
      <c r="IO1040"/>
      <c r="IP1040"/>
      <c r="IQ1040"/>
      <c r="IR1040"/>
      <c r="IS1040"/>
      <c r="IT1040"/>
      <c r="IU1040"/>
      <c r="IV1040"/>
      <c r="IW1040"/>
      <c r="IX1040"/>
      <c r="IY1040"/>
      <c r="IZ1040"/>
      <c r="JA1040"/>
      <c r="JB1040"/>
      <c r="JC1040"/>
      <c r="JD1040"/>
      <c r="JE1040"/>
      <c r="JF1040"/>
      <c r="JG1040"/>
      <c r="JH1040"/>
      <c r="JI1040"/>
      <c r="JJ1040"/>
      <c r="JK1040"/>
      <c r="JL1040"/>
      <c r="JM1040"/>
      <c r="JN1040"/>
      <c r="JO1040"/>
      <c r="JP1040"/>
      <c r="JQ1040"/>
      <c r="JR1040"/>
      <c r="JS1040"/>
      <c r="JT1040"/>
      <c r="JU1040"/>
      <c r="JV1040"/>
      <c r="JW1040"/>
      <c r="JX1040"/>
      <c r="JY1040"/>
      <c r="JZ1040"/>
      <c r="KA1040"/>
      <c r="KB1040"/>
      <c r="KC1040"/>
      <c r="KD1040"/>
      <c r="KE1040"/>
      <c r="KF1040"/>
      <c r="KG1040"/>
      <c r="KH1040"/>
      <c r="KI1040"/>
      <c r="KJ1040"/>
      <c r="KK1040"/>
      <c r="KL1040"/>
      <c r="KM1040"/>
      <c r="KN1040"/>
      <c r="KO1040"/>
      <c r="KP1040"/>
      <c r="KQ1040"/>
      <c r="KR1040"/>
      <c r="KS1040"/>
      <c r="KT1040"/>
      <c r="KU1040"/>
      <c r="KV1040"/>
      <c r="KW1040"/>
      <c r="KX1040"/>
      <c r="KY1040"/>
      <c r="KZ1040"/>
      <c r="LA1040"/>
      <c r="LB1040"/>
      <c r="LC1040"/>
      <c r="LD1040"/>
      <c r="LE1040"/>
      <c r="LF1040"/>
      <c r="LG1040"/>
      <c r="LH1040"/>
      <c r="LI1040"/>
      <c r="LJ1040"/>
      <c r="LK1040"/>
      <c r="LL1040"/>
      <c r="LM1040"/>
      <c r="LN1040"/>
      <c r="LO1040"/>
      <c r="LP1040"/>
      <c r="LQ1040"/>
      <c r="LR1040"/>
      <c r="LS1040"/>
      <c r="LT1040"/>
      <c r="LU1040"/>
      <c r="LV1040"/>
      <c r="LW1040"/>
      <c r="LX1040"/>
      <c r="LY1040"/>
      <c r="LZ1040"/>
      <c r="MA1040"/>
      <c r="MB1040"/>
      <c r="MC1040"/>
      <c r="MD1040"/>
      <c r="ME1040"/>
      <c r="MF1040"/>
      <c r="MG1040"/>
      <c r="MH1040"/>
      <c r="MI1040"/>
      <c r="MJ1040"/>
      <c r="MK1040"/>
      <c r="ML1040"/>
      <c r="MM1040"/>
      <c r="MN1040"/>
      <c r="MO1040"/>
      <c r="MP1040"/>
      <c r="MQ1040"/>
      <c r="MR1040"/>
      <c r="MS1040"/>
      <c r="MT1040"/>
      <c r="MU1040"/>
      <c r="MV1040"/>
      <c r="MW1040"/>
      <c r="MX1040"/>
      <c r="MY1040"/>
      <c r="MZ1040"/>
      <c r="NA1040"/>
      <c r="NB1040"/>
      <c r="NC1040"/>
      <c r="ND1040"/>
      <c r="NE1040"/>
      <c r="NF1040"/>
      <c r="NG1040"/>
      <c r="NH1040"/>
      <c r="NI1040"/>
      <c r="NJ1040"/>
      <c r="NK1040"/>
      <c r="NL1040"/>
      <c r="NM1040"/>
      <c r="NN1040"/>
      <c r="NO1040"/>
      <c r="NP1040"/>
      <c r="NQ1040"/>
      <c r="NR1040"/>
      <c r="NS1040"/>
      <c r="NT1040"/>
      <c r="NU1040"/>
      <c r="NV1040"/>
      <c r="NW1040"/>
      <c r="NX1040"/>
      <c r="NY1040"/>
      <c r="NZ1040"/>
      <c r="OA1040"/>
      <c r="OB1040"/>
      <c r="OC1040"/>
      <c r="OD1040"/>
      <c r="OE1040"/>
      <c r="OF1040"/>
      <c r="OG1040"/>
      <c r="OH1040"/>
      <c r="OI1040"/>
      <c r="OJ1040"/>
      <c r="OK1040"/>
      <c r="OL1040"/>
      <c r="OM1040"/>
    </row>
    <row r="1041" spans="1:404" s="37" customFormat="1" x14ac:dyDescent="0.3">
      <c r="A1041" s="2" t="s">
        <v>1429</v>
      </c>
      <c r="B1041" s="2" t="s">
        <v>1430</v>
      </c>
      <c r="C1041" s="2" t="s">
        <v>1448</v>
      </c>
      <c r="D1041" s="2" t="s">
        <v>1449</v>
      </c>
      <c r="E1041" s="6" t="s">
        <v>102</v>
      </c>
      <c r="F1041" s="6">
        <v>230</v>
      </c>
      <c r="G1041" s="5">
        <v>43</v>
      </c>
      <c r="H1041" s="6">
        <v>4</v>
      </c>
      <c r="I1041" s="6">
        <v>43</v>
      </c>
      <c r="J1041" s="6">
        <v>0</v>
      </c>
      <c r="K1041" s="6">
        <v>0</v>
      </c>
      <c r="L1041" s="6">
        <v>0</v>
      </c>
      <c r="M1041" s="6">
        <v>0</v>
      </c>
      <c r="N1041" s="6">
        <v>0</v>
      </c>
      <c r="O1041" s="6">
        <v>0</v>
      </c>
      <c r="P1041" s="6">
        <v>0</v>
      </c>
      <c r="Q1041" s="5">
        <v>230</v>
      </c>
      <c r="R1041" s="6">
        <v>0</v>
      </c>
      <c r="S1041" s="6">
        <v>0</v>
      </c>
      <c r="T1041" s="6">
        <v>0</v>
      </c>
      <c r="U1041" s="6">
        <v>0</v>
      </c>
      <c r="V1041" s="6">
        <v>0</v>
      </c>
      <c r="W1041" s="6">
        <v>0</v>
      </c>
      <c r="X1041" s="6">
        <v>0</v>
      </c>
      <c r="Y1041" s="6">
        <v>36</v>
      </c>
      <c r="Z1041" s="6">
        <v>135</v>
      </c>
      <c r="AA1041" s="6" t="s">
        <v>96</v>
      </c>
      <c r="AB1041" s="6" t="s">
        <v>96</v>
      </c>
      <c r="AC1041" s="6"/>
      <c r="AD1041" s="6"/>
      <c r="AE1041" s="6"/>
      <c r="AF1041" s="6"/>
      <c r="AG1041" s="6"/>
      <c r="AH1041" s="6"/>
      <c r="AI1041" s="6" t="s">
        <v>96</v>
      </c>
      <c r="AJ1041" s="5"/>
      <c r="AK1041" s="8">
        <v>0</v>
      </c>
      <c r="AL1041" s="8">
        <v>0.7</v>
      </c>
      <c r="AM1041" s="8">
        <v>0.3</v>
      </c>
      <c r="AN1041" s="8">
        <v>0</v>
      </c>
      <c r="AO1041" s="8">
        <v>0</v>
      </c>
      <c r="AP1041" s="8">
        <v>0</v>
      </c>
      <c r="AQ1041" s="8">
        <v>0</v>
      </c>
      <c r="AR1041" s="8">
        <v>0</v>
      </c>
      <c r="AS1041" s="8">
        <v>0</v>
      </c>
      <c r="AT1041" s="8">
        <v>0</v>
      </c>
      <c r="AU1041" s="5">
        <v>100</v>
      </c>
      <c r="AV1041" s="5">
        <v>100</v>
      </c>
      <c r="AW1041" s="5">
        <v>0</v>
      </c>
      <c r="AX1041" s="5">
        <v>0</v>
      </c>
      <c r="AY1041" s="5">
        <v>0</v>
      </c>
      <c r="AZ1041" s="5">
        <v>100</v>
      </c>
      <c r="BA1041" s="5">
        <v>100</v>
      </c>
      <c r="BB1041" s="5">
        <v>0</v>
      </c>
      <c r="BC1041" s="5">
        <v>0</v>
      </c>
      <c r="BD1041" s="5">
        <v>0</v>
      </c>
      <c r="BE1041" s="5">
        <v>100</v>
      </c>
      <c r="BF1041" s="5">
        <v>100</v>
      </c>
      <c r="BG1041" s="5">
        <v>100</v>
      </c>
      <c r="BH1041" s="5">
        <v>70</v>
      </c>
      <c r="BI1041" s="5">
        <v>70</v>
      </c>
      <c r="BJ1041" s="5">
        <v>0</v>
      </c>
      <c r="BK1041" s="5">
        <v>70</v>
      </c>
      <c r="BL1041" s="5">
        <v>30</v>
      </c>
      <c r="BM1041" s="5">
        <v>100</v>
      </c>
      <c r="BN1041" s="5">
        <v>1</v>
      </c>
      <c r="BO1041" s="5" t="s">
        <v>96</v>
      </c>
      <c r="BP1041" s="5" t="s">
        <v>97</v>
      </c>
      <c r="BQ1041" s="5" t="s">
        <v>98</v>
      </c>
      <c r="BR1041" s="6" t="s">
        <v>96</v>
      </c>
      <c r="BS1041" s="6" t="s">
        <v>96</v>
      </c>
      <c r="BT1041" s="6" t="s">
        <v>97</v>
      </c>
      <c r="BU1041" s="6" t="s">
        <v>97</v>
      </c>
      <c r="BV1041" s="6" t="s">
        <v>97</v>
      </c>
      <c r="BW1041" s="5">
        <v>0</v>
      </c>
      <c r="BX1041" s="5">
        <v>1</v>
      </c>
      <c r="BY1041" s="5">
        <v>1</v>
      </c>
      <c r="BZ1041" s="5">
        <v>4</v>
      </c>
      <c r="CA1041" s="5">
        <v>4</v>
      </c>
      <c r="CB1041" s="6" t="s">
        <v>98</v>
      </c>
      <c r="CC1041" s="6" t="s">
        <v>98</v>
      </c>
      <c r="CD1041" s="6" t="s">
        <v>98</v>
      </c>
      <c r="CE1041" s="6" t="s">
        <v>98</v>
      </c>
      <c r="CF1041" s="6" t="s">
        <v>96</v>
      </c>
      <c r="CG1041" s="6" t="s">
        <v>98</v>
      </c>
      <c r="CH1041" s="6" t="s">
        <v>96</v>
      </c>
      <c r="CI1041" s="6" t="s">
        <v>97</v>
      </c>
      <c r="CJ1041" s="5">
        <v>0</v>
      </c>
      <c r="CK1041" s="5">
        <v>0</v>
      </c>
      <c r="CL1041" s="5">
        <v>0</v>
      </c>
      <c r="CM1041" s="5">
        <v>0</v>
      </c>
      <c r="CN1041" s="5">
        <v>0</v>
      </c>
      <c r="CO1041" s="5">
        <v>0</v>
      </c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/>
      <c r="ED1041"/>
      <c r="EE1041"/>
      <c r="EF1041"/>
      <c r="EG1041"/>
      <c r="EH1041"/>
      <c r="EI1041"/>
      <c r="EJ1041"/>
      <c r="EK1041"/>
      <c r="EL1041"/>
      <c r="EM1041"/>
      <c r="EN1041"/>
      <c r="EO1041"/>
      <c r="EP1041"/>
      <c r="EQ1041"/>
      <c r="ER1041"/>
      <c r="ES1041"/>
      <c r="ET1041"/>
      <c r="EU1041"/>
      <c r="EV1041"/>
      <c r="EW1041"/>
      <c r="EX1041"/>
      <c r="EY1041"/>
      <c r="EZ1041"/>
      <c r="FA1041"/>
      <c r="FB1041"/>
      <c r="FC1041"/>
      <c r="FD1041"/>
      <c r="FE1041"/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/>
      <c r="FS1041"/>
      <c r="FT1041"/>
      <c r="FU1041"/>
      <c r="FV1041"/>
      <c r="FW1041"/>
      <c r="FX1041"/>
      <c r="FY1041"/>
      <c r="FZ1041"/>
      <c r="GA1041"/>
      <c r="GB1041"/>
      <c r="GC1041"/>
      <c r="GD1041"/>
      <c r="GE1041"/>
      <c r="GF1041"/>
      <c r="GG1041"/>
      <c r="GH1041"/>
      <c r="GI1041"/>
      <c r="GJ1041"/>
      <c r="GK1041"/>
      <c r="GL1041"/>
      <c r="GM1041"/>
      <c r="GN1041"/>
      <c r="GO1041"/>
      <c r="GP1041"/>
      <c r="GQ1041"/>
      <c r="GR1041"/>
      <c r="GS1041"/>
      <c r="GT1041"/>
      <c r="GU1041"/>
      <c r="GV1041"/>
      <c r="GW1041"/>
      <c r="GX1041"/>
      <c r="GY1041"/>
      <c r="GZ1041"/>
      <c r="HA1041"/>
      <c r="HB1041"/>
      <c r="HC1041"/>
      <c r="HD1041"/>
      <c r="HE1041"/>
      <c r="HF1041"/>
      <c r="HG1041"/>
      <c r="HH1041"/>
      <c r="HI1041"/>
      <c r="HJ1041"/>
      <c r="HK1041"/>
      <c r="HL1041"/>
      <c r="HM1041"/>
      <c r="HN1041"/>
      <c r="HO1041"/>
      <c r="HP1041"/>
      <c r="HQ1041"/>
      <c r="HR1041"/>
      <c r="HS1041"/>
      <c r="HT1041"/>
      <c r="HU1041"/>
      <c r="HV1041"/>
      <c r="HW1041"/>
      <c r="HX1041"/>
      <c r="HY1041"/>
      <c r="HZ1041"/>
      <c r="IA1041"/>
      <c r="IB1041"/>
      <c r="IC1041"/>
      <c r="ID1041"/>
      <c r="IE1041"/>
      <c r="IF1041"/>
      <c r="IG1041"/>
      <c r="IH1041"/>
      <c r="II1041"/>
      <c r="IJ1041"/>
      <c r="IK1041"/>
      <c r="IL1041"/>
      <c r="IM1041"/>
      <c r="IN1041"/>
      <c r="IO1041"/>
      <c r="IP1041"/>
      <c r="IQ1041"/>
      <c r="IR1041"/>
      <c r="IS1041"/>
      <c r="IT1041"/>
      <c r="IU1041"/>
      <c r="IV1041"/>
      <c r="IW1041"/>
      <c r="IX1041"/>
      <c r="IY1041"/>
      <c r="IZ1041"/>
      <c r="JA1041"/>
      <c r="JB1041"/>
      <c r="JC1041"/>
      <c r="JD1041"/>
      <c r="JE1041"/>
      <c r="JF1041"/>
      <c r="JG1041"/>
      <c r="JH1041"/>
      <c r="JI1041"/>
      <c r="JJ1041"/>
      <c r="JK1041"/>
      <c r="JL1041"/>
      <c r="JM1041"/>
      <c r="JN1041"/>
      <c r="JO1041"/>
      <c r="JP1041"/>
      <c r="JQ1041"/>
      <c r="JR1041"/>
      <c r="JS1041"/>
      <c r="JT1041"/>
      <c r="JU1041"/>
      <c r="JV1041"/>
      <c r="JW1041"/>
      <c r="JX1041"/>
      <c r="JY1041"/>
      <c r="JZ1041"/>
      <c r="KA1041"/>
      <c r="KB1041"/>
      <c r="KC1041"/>
      <c r="KD1041"/>
      <c r="KE1041"/>
      <c r="KF1041"/>
      <c r="KG1041"/>
      <c r="KH1041"/>
      <c r="KI1041"/>
      <c r="KJ1041"/>
      <c r="KK1041"/>
      <c r="KL1041"/>
      <c r="KM1041"/>
      <c r="KN1041"/>
      <c r="KO1041"/>
      <c r="KP1041"/>
      <c r="KQ1041"/>
      <c r="KR1041"/>
      <c r="KS1041"/>
      <c r="KT1041"/>
      <c r="KU1041"/>
      <c r="KV1041"/>
      <c r="KW1041"/>
      <c r="KX1041"/>
      <c r="KY1041"/>
      <c r="KZ1041"/>
      <c r="LA1041"/>
      <c r="LB1041"/>
      <c r="LC1041"/>
      <c r="LD1041"/>
      <c r="LE1041"/>
      <c r="LF1041"/>
      <c r="LG1041"/>
      <c r="LH1041"/>
      <c r="LI1041"/>
      <c r="LJ1041"/>
      <c r="LK1041"/>
      <c r="LL1041"/>
      <c r="LM1041"/>
      <c r="LN1041"/>
      <c r="LO1041"/>
      <c r="LP1041"/>
      <c r="LQ1041"/>
      <c r="LR1041"/>
      <c r="LS1041"/>
      <c r="LT1041"/>
      <c r="LU1041"/>
      <c r="LV1041"/>
      <c r="LW1041"/>
      <c r="LX1041"/>
      <c r="LY1041"/>
      <c r="LZ1041"/>
      <c r="MA1041"/>
      <c r="MB1041"/>
      <c r="MC1041"/>
      <c r="MD1041"/>
      <c r="ME1041"/>
      <c r="MF1041"/>
      <c r="MG1041"/>
      <c r="MH1041"/>
      <c r="MI1041"/>
      <c r="MJ1041"/>
      <c r="MK1041"/>
      <c r="ML1041"/>
      <c r="MM1041"/>
      <c r="MN1041"/>
      <c r="MO1041"/>
      <c r="MP1041"/>
      <c r="MQ1041"/>
      <c r="MR1041"/>
      <c r="MS1041"/>
      <c r="MT1041"/>
      <c r="MU1041"/>
      <c r="MV1041"/>
      <c r="MW1041"/>
      <c r="MX1041"/>
      <c r="MY1041"/>
      <c r="MZ1041"/>
      <c r="NA1041"/>
      <c r="NB1041"/>
      <c r="NC1041"/>
      <c r="ND1041"/>
      <c r="NE1041"/>
      <c r="NF1041"/>
      <c r="NG1041"/>
      <c r="NH1041"/>
      <c r="NI1041"/>
      <c r="NJ1041"/>
      <c r="NK1041"/>
      <c r="NL1041"/>
      <c r="NM1041"/>
      <c r="NN1041"/>
      <c r="NO1041"/>
      <c r="NP1041"/>
      <c r="NQ1041"/>
      <c r="NR1041"/>
      <c r="NS1041"/>
      <c r="NT1041"/>
      <c r="NU1041"/>
      <c r="NV1041"/>
      <c r="NW1041"/>
      <c r="NX1041"/>
      <c r="NY1041"/>
      <c r="NZ1041"/>
      <c r="OA1041"/>
      <c r="OB1041"/>
      <c r="OC1041"/>
      <c r="OD1041"/>
      <c r="OE1041"/>
      <c r="OF1041"/>
      <c r="OG1041"/>
      <c r="OH1041"/>
      <c r="OI1041"/>
      <c r="OJ1041"/>
      <c r="OK1041"/>
      <c r="OL1041"/>
      <c r="OM1041"/>
      <c r="ON1041"/>
    </row>
    <row r="1042" spans="1:404" s="37" customFormat="1" x14ac:dyDescent="0.3">
      <c r="A1042" s="2" t="s">
        <v>1429</v>
      </c>
      <c r="B1042" s="2" t="s">
        <v>1430</v>
      </c>
      <c r="C1042" s="2" t="s">
        <v>1450</v>
      </c>
      <c r="D1042" s="2" t="s">
        <v>1451</v>
      </c>
      <c r="E1042" s="6" t="s">
        <v>104</v>
      </c>
      <c r="F1042" s="5">
        <v>70</v>
      </c>
      <c r="G1042" s="5">
        <v>10</v>
      </c>
      <c r="H1042" s="5">
        <v>1</v>
      </c>
      <c r="I1042" s="5">
        <v>8</v>
      </c>
      <c r="J1042" s="5">
        <v>0</v>
      </c>
      <c r="K1042" s="5">
        <v>0</v>
      </c>
      <c r="L1042" s="5">
        <v>0</v>
      </c>
      <c r="M1042" s="5">
        <v>1</v>
      </c>
      <c r="N1042" s="5">
        <v>0</v>
      </c>
      <c r="O1042" s="5">
        <v>1</v>
      </c>
      <c r="P1042" s="5">
        <v>0</v>
      </c>
      <c r="Q1042" s="5">
        <v>63</v>
      </c>
      <c r="R1042" s="5">
        <v>0</v>
      </c>
      <c r="S1042" s="5">
        <v>0</v>
      </c>
      <c r="T1042" s="5">
        <v>0</v>
      </c>
      <c r="U1042" s="5">
        <v>4</v>
      </c>
      <c r="V1042" s="5">
        <v>0</v>
      </c>
      <c r="W1042" s="5">
        <v>3</v>
      </c>
      <c r="X1042" s="5">
        <v>0</v>
      </c>
      <c r="Y1042" s="5">
        <v>0</v>
      </c>
      <c r="Z1042" s="6">
        <v>0</v>
      </c>
      <c r="AA1042" s="6" t="s">
        <v>96</v>
      </c>
      <c r="AB1042" s="7" t="s">
        <v>97</v>
      </c>
      <c r="AC1042" s="7"/>
      <c r="AD1042" s="7"/>
      <c r="AE1042" s="7"/>
      <c r="AF1042" s="7"/>
      <c r="AG1042" s="7"/>
      <c r="AH1042" s="7"/>
      <c r="AI1042" s="6" t="s">
        <v>96</v>
      </c>
      <c r="AJ1042" s="5">
        <v>3500</v>
      </c>
      <c r="AK1042" s="8">
        <v>0</v>
      </c>
      <c r="AL1042" s="8">
        <v>0</v>
      </c>
      <c r="AM1042" s="8">
        <v>1</v>
      </c>
      <c r="AN1042" s="8">
        <v>0</v>
      </c>
      <c r="AO1042" s="8">
        <v>0</v>
      </c>
      <c r="AP1042" s="8">
        <v>0</v>
      </c>
      <c r="AQ1042" s="8">
        <v>0</v>
      </c>
      <c r="AR1042" s="8">
        <v>0</v>
      </c>
      <c r="AS1042" s="8">
        <v>0</v>
      </c>
      <c r="AT1042" s="8">
        <v>0</v>
      </c>
      <c r="AU1042" s="5">
        <v>0</v>
      </c>
      <c r="AV1042" s="5">
        <v>0</v>
      </c>
      <c r="AW1042" s="5">
        <v>100</v>
      </c>
      <c r="AX1042" s="5">
        <v>0</v>
      </c>
      <c r="AY1042" s="5">
        <v>0</v>
      </c>
      <c r="AZ1042" s="5">
        <v>0</v>
      </c>
      <c r="BA1042" s="5">
        <v>0</v>
      </c>
      <c r="BB1042" s="5">
        <v>40</v>
      </c>
      <c r="BC1042" s="5">
        <v>0</v>
      </c>
      <c r="BD1042" s="5">
        <v>60</v>
      </c>
      <c r="BE1042" s="5">
        <v>100</v>
      </c>
      <c r="BF1042" s="5">
        <v>100</v>
      </c>
      <c r="BG1042" s="5">
        <v>100</v>
      </c>
      <c r="BH1042" s="5">
        <v>0</v>
      </c>
      <c r="BI1042" s="5">
        <v>0</v>
      </c>
      <c r="BJ1042" s="5">
        <v>0</v>
      </c>
      <c r="BK1042" s="5">
        <v>10</v>
      </c>
      <c r="BL1042" s="5">
        <v>90</v>
      </c>
      <c r="BM1042" s="5">
        <v>100</v>
      </c>
      <c r="BN1042" s="5">
        <v>2</v>
      </c>
      <c r="BO1042" s="5" t="s">
        <v>97</v>
      </c>
      <c r="BP1042" s="5" t="s">
        <v>96</v>
      </c>
      <c r="BQ1042" s="5">
        <v>2</v>
      </c>
      <c r="BR1042" s="6" t="s">
        <v>96</v>
      </c>
      <c r="BS1042" s="6" t="s">
        <v>97</v>
      </c>
      <c r="BT1042" s="6" t="s">
        <v>96</v>
      </c>
      <c r="BU1042" s="6" t="s">
        <v>97</v>
      </c>
      <c r="BV1042" s="6" t="s">
        <v>97</v>
      </c>
      <c r="BW1042" s="5">
        <v>4</v>
      </c>
      <c r="BX1042" s="5">
        <v>4</v>
      </c>
      <c r="BY1042" s="5">
        <v>4</v>
      </c>
      <c r="BZ1042" s="5">
        <v>10</v>
      </c>
      <c r="CA1042" s="5">
        <v>8</v>
      </c>
      <c r="CB1042" s="6" t="s">
        <v>96</v>
      </c>
      <c r="CC1042" s="6" t="s">
        <v>96</v>
      </c>
      <c r="CD1042" s="6" t="s">
        <v>96</v>
      </c>
      <c r="CE1042" s="6" t="s">
        <v>96</v>
      </c>
      <c r="CF1042" s="6" t="s">
        <v>96</v>
      </c>
      <c r="CG1042" s="7" t="s">
        <v>97</v>
      </c>
      <c r="CH1042" s="6" t="s">
        <v>97</v>
      </c>
      <c r="CI1042" s="6" t="s">
        <v>97</v>
      </c>
      <c r="CJ1042" s="5">
        <v>4</v>
      </c>
      <c r="CK1042" s="5">
        <v>10</v>
      </c>
      <c r="CL1042" s="5">
        <v>6</v>
      </c>
      <c r="CM1042" s="5">
        <v>1</v>
      </c>
      <c r="CN1042" s="5">
        <v>0</v>
      </c>
      <c r="CO1042" s="5">
        <v>4</v>
      </c>
      <c r="CP1042"/>
      <c r="CQ1042"/>
      <c r="CR1042"/>
    </row>
    <row r="1043" spans="1:404" s="37" customFormat="1" x14ac:dyDescent="0.3">
      <c r="A1043" s="2" t="s">
        <v>1429</v>
      </c>
      <c r="B1043" s="2" t="s">
        <v>1430</v>
      </c>
      <c r="C1043" s="2" t="s">
        <v>1452</v>
      </c>
      <c r="D1043" s="2" t="s">
        <v>1453</v>
      </c>
      <c r="E1043" s="6" t="s">
        <v>102</v>
      </c>
      <c r="F1043" s="5">
        <v>50</v>
      </c>
      <c r="G1043" s="5">
        <v>10</v>
      </c>
      <c r="H1043" s="5">
        <v>2</v>
      </c>
      <c r="I1043" s="5">
        <v>10</v>
      </c>
      <c r="J1043" s="5">
        <v>0</v>
      </c>
      <c r="K1043" s="5">
        <v>0</v>
      </c>
      <c r="L1043" s="5">
        <v>0</v>
      </c>
      <c r="M1043" s="5">
        <v>0</v>
      </c>
      <c r="N1043" s="5">
        <v>0</v>
      </c>
      <c r="O1043" s="5">
        <v>0</v>
      </c>
      <c r="P1043" s="5">
        <v>0</v>
      </c>
      <c r="Q1043" s="5">
        <v>50</v>
      </c>
      <c r="R1043" s="5">
        <v>0</v>
      </c>
      <c r="S1043" s="5">
        <v>0</v>
      </c>
      <c r="T1043" s="5">
        <v>0</v>
      </c>
      <c r="U1043" s="5">
        <v>0</v>
      </c>
      <c r="V1043" s="5">
        <v>0</v>
      </c>
      <c r="W1043" s="5">
        <v>0</v>
      </c>
      <c r="X1043" s="5">
        <v>0</v>
      </c>
      <c r="Y1043" s="5">
        <v>10</v>
      </c>
      <c r="Z1043" s="5">
        <v>50</v>
      </c>
      <c r="AA1043" s="6" t="s">
        <v>96</v>
      </c>
      <c r="AB1043" s="6" t="s">
        <v>96</v>
      </c>
      <c r="AC1043" s="7"/>
      <c r="AD1043" s="7"/>
      <c r="AE1043" s="9"/>
      <c r="AF1043" s="7"/>
      <c r="AG1043" s="7"/>
      <c r="AH1043" s="7"/>
      <c r="AI1043" s="7" t="s">
        <v>96</v>
      </c>
      <c r="AJ1043" s="5"/>
      <c r="AK1043" s="8">
        <v>0</v>
      </c>
      <c r="AL1043" s="8">
        <v>1</v>
      </c>
      <c r="AM1043" s="8">
        <v>0</v>
      </c>
      <c r="AN1043" s="8">
        <v>0</v>
      </c>
      <c r="AO1043" s="8">
        <v>0</v>
      </c>
      <c r="AP1043" s="8">
        <v>0</v>
      </c>
      <c r="AQ1043" s="8">
        <v>0</v>
      </c>
      <c r="AR1043" s="8">
        <v>0</v>
      </c>
      <c r="AS1043" s="8">
        <v>0</v>
      </c>
      <c r="AT1043" s="8">
        <v>0</v>
      </c>
      <c r="AU1043" s="5">
        <v>100</v>
      </c>
      <c r="AV1043" s="5">
        <v>100</v>
      </c>
      <c r="AW1043" s="5">
        <v>0</v>
      </c>
      <c r="AX1043" s="5">
        <v>0</v>
      </c>
      <c r="AY1043" s="5">
        <v>0</v>
      </c>
      <c r="AZ1043" s="5">
        <v>0</v>
      </c>
      <c r="BA1043" s="5">
        <v>0</v>
      </c>
      <c r="BB1043" s="5">
        <v>100</v>
      </c>
      <c r="BC1043" s="5">
        <v>0</v>
      </c>
      <c r="BD1043" s="5">
        <v>0</v>
      </c>
      <c r="BE1043" s="5">
        <v>100</v>
      </c>
      <c r="BF1043" s="5">
        <v>100</v>
      </c>
      <c r="BG1043" s="5">
        <v>100</v>
      </c>
      <c r="BH1043" s="5">
        <v>0</v>
      </c>
      <c r="BI1043" s="5">
        <v>0</v>
      </c>
      <c r="BJ1043" s="5">
        <v>0</v>
      </c>
      <c r="BK1043" s="5">
        <v>50</v>
      </c>
      <c r="BL1043" s="5">
        <v>50</v>
      </c>
      <c r="BM1043" s="5">
        <v>100</v>
      </c>
      <c r="BN1043" s="5">
        <v>2</v>
      </c>
      <c r="BO1043" s="5" t="s">
        <v>96</v>
      </c>
      <c r="BP1043" s="5" t="s">
        <v>96</v>
      </c>
      <c r="BQ1043" s="5">
        <v>2</v>
      </c>
      <c r="BR1043" s="6" t="s">
        <v>97</v>
      </c>
      <c r="BS1043" s="6" t="s">
        <v>97</v>
      </c>
      <c r="BT1043" s="6" t="s">
        <v>97</v>
      </c>
      <c r="BU1043" s="6" t="s">
        <v>97</v>
      </c>
      <c r="BV1043" s="6" t="s">
        <v>97</v>
      </c>
      <c r="BW1043" s="5">
        <v>0</v>
      </c>
      <c r="BX1043" s="5">
        <v>0</v>
      </c>
      <c r="BY1043" s="5">
        <v>5</v>
      </c>
      <c r="BZ1043" s="5">
        <v>0</v>
      </c>
      <c r="CA1043" s="5">
        <v>5</v>
      </c>
      <c r="CB1043" s="6" t="s">
        <v>98</v>
      </c>
      <c r="CC1043" s="6" t="s">
        <v>98</v>
      </c>
      <c r="CD1043" s="6" t="s">
        <v>96</v>
      </c>
      <c r="CE1043" s="6" t="s">
        <v>98</v>
      </c>
      <c r="CF1043" s="6" t="s">
        <v>96</v>
      </c>
      <c r="CG1043" s="6" t="s">
        <v>97</v>
      </c>
      <c r="CH1043" s="6" t="s">
        <v>97</v>
      </c>
      <c r="CI1043" s="6" t="s">
        <v>97</v>
      </c>
      <c r="CJ1043" s="5">
        <v>3</v>
      </c>
      <c r="CK1043" s="5">
        <v>3</v>
      </c>
      <c r="CL1043" s="5">
        <v>3</v>
      </c>
      <c r="CM1043" s="5">
        <v>1</v>
      </c>
      <c r="CN1043" s="5">
        <v>2</v>
      </c>
      <c r="CO1043" s="5">
        <v>1</v>
      </c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  <c r="DT1043"/>
      <c r="DU1043"/>
      <c r="DV1043"/>
      <c r="DW1043"/>
      <c r="DX1043"/>
      <c r="DY1043"/>
      <c r="DZ1043"/>
      <c r="EA1043"/>
      <c r="EB1043"/>
      <c r="EC1043"/>
      <c r="ED1043"/>
      <c r="EE1043"/>
      <c r="EF1043"/>
      <c r="EG1043"/>
      <c r="EH1043"/>
      <c r="EI1043"/>
      <c r="EJ1043"/>
      <c r="EK1043"/>
      <c r="EL1043"/>
      <c r="EM1043"/>
      <c r="EN1043"/>
      <c r="EO1043"/>
      <c r="EP1043"/>
      <c r="EQ1043"/>
      <c r="ER1043"/>
      <c r="ES1043"/>
      <c r="ET1043"/>
      <c r="EU1043"/>
      <c r="EV1043"/>
      <c r="EW1043"/>
      <c r="EX1043"/>
      <c r="EY1043"/>
      <c r="EZ1043"/>
      <c r="FA1043"/>
      <c r="FB1043"/>
      <c r="FC1043"/>
      <c r="FD1043"/>
      <c r="FE1043"/>
      <c r="FF1043"/>
      <c r="FG1043"/>
      <c r="FH1043"/>
      <c r="FI1043"/>
      <c r="FJ1043"/>
      <c r="FK1043"/>
      <c r="FL1043"/>
      <c r="FM1043"/>
      <c r="FN1043"/>
      <c r="FO1043"/>
      <c r="FP1043"/>
      <c r="FQ1043"/>
      <c r="FR1043"/>
      <c r="FS1043"/>
      <c r="FT1043"/>
      <c r="FU1043"/>
      <c r="FV1043"/>
      <c r="FW1043"/>
      <c r="FX1043"/>
      <c r="FY1043"/>
      <c r="FZ1043"/>
      <c r="GA1043"/>
      <c r="GB1043"/>
      <c r="GC1043"/>
      <c r="GD1043"/>
      <c r="GE1043"/>
      <c r="GF1043"/>
      <c r="GG1043"/>
      <c r="GH1043"/>
      <c r="GI1043"/>
      <c r="GJ1043"/>
      <c r="GK1043"/>
      <c r="GL1043"/>
      <c r="GM1043"/>
      <c r="GN1043"/>
      <c r="GO1043"/>
      <c r="GP1043"/>
      <c r="GQ1043"/>
      <c r="GR1043"/>
      <c r="GS1043"/>
      <c r="GT1043"/>
      <c r="GU1043"/>
      <c r="GV1043"/>
      <c r="GW1043"/>
      <c r="GX1043"/>
      <c r="GY1043"/>
      <c r="GZ1043"/>
      <c r="HA1043"/>
      <c r="HB1043"/>
      <c r="HC1043"/>
      <c r="HD1043"/>
      <c r="HE1043"/>
      <c r="HF1043"/>
      <c r="HG1043"/>
      <c r="HH1043"/>
      <c r="HI1043"/>
      <c r="HJ1043"/>
      <c r="HK1043"/>
      <c r="HL1043"/>
      <c r="HM1043"/>
      <c r="HN1043"/>
      <c r="HO1043"/>
      <c r="HP1043"/>
      <c r="HQ1043"/>
      <c r="HR1043"/>
      <c r="HS1043"/>
      <c r="HT1043"/>
      <c r="HU1043"/>
      <c r="HV1043"/>
      <c r="HW1043"/>
      <c r="HX1043"/>
      <c r="HY1043"/>
      <c r="HZ1043"/>
      <c r="IA1043"/>
      <c r="IB1043"/>
      <c r="IC1043"/>
      <c r="ID1043"/>
      <c r="IE1043"/>
      <c r="IF1043"/>
      <c r="IG1043"/>
      <c r="IH1043"/>
      <c r="II1043"/>
      <c r="IJ1043"/>
      <c r="IK1043"/>
      <c r="IL1043"/>
      <c r="IM1043"/>
      <c r="IN1043"/>
      <c r="IO1043"/>
      <c r="IP1043"/>
      <c r="IQ1043"/>
      <c r="IR1043"/>
      <c r="IS1043"/>
      <c r="IT1043"/>
      <c r="IU1043"/>
      <c r="IV1043"/>
      <c r="IW1043"/>
      <c r="IX1043"/>
      <c r="IY1043"/>
      <c r="IZ1043"/>
      <c r="JA1043"/>
      <c r="JB1043"/>
      <c r="JC1043"/>
      <c r="JD1043"/>
      <c r="JE1043"/>
      <c r="JF1043"/>
      <c r="JG1043"/>
      <c r="JH1043"/>
      <c r="JI1043"/>
      <c r="JJ1043"/>
      <c r="JK1043"/>
      <c r="JL1043"/>
      <c r="JM1043"/>
      <c r="JN1043"/>
      <c r="JO1043"/>
      <c r="JP1043"/>
      <c r="JQ1043"/>
      <c r="JR1043"/>
      <c r="JS1043"/>
      <c r="JT1043"/>
      <c r="JU1043"/>
      <c r="JV1043"/>
      <c r="JW1043"/>
      <c r="JX1043"/>
      <c r="JY1043"/>
      <c r="JZ1043"/>
      <c r="KA1043"/>
      <c r="KB1043"/>
      <c r="KC1043"/>
      <c r="KD1043"/>
      <c r="KE1043"/>
      <c r="KF1043"/>
      <c r="KG1043"/>
      <c r="KH1043"/>
      <c r="KI1043"/>
      <c r="KJ1043"/>
      <c r="KK1043"/>
      <c r="KL1043"/>
      <c r="KM1043"/>
      <c r="KN1043"/>
      <c r="KO1043"/>
      <c r="KP1043"/>
      <c r="KQ1043"/>
      <c r="KR1043"/>
      <c r="KS1043"/>
      <c r="KT1043"/>
      <c r="KU1043"/>
      <c r="KV1043"/>
      <c r="KW1043"/>
      <c r="KX1043"/>
      <c r="KY1043"/>
      <c r="KZ1043"/>
      <c r="LA1043"/>
      <c r="LB1043"/>
      <c r="LC1043"/>
      <c r="LD1043"/>
      <c r="LE1043"/>
      <c r="LF1043"/>
      <c r="LG1043"/>
      <c r="LH1043"/>
      <c r="LI1043"/>
      <c r="LJ1043"/>
      <c r="LK1043"/>
      <c r="LL1043"/>
      <c r="LM1043"/>
      <c r="LN1043"/>
      <c r="LO1043"/>
      <c r="LP1043"/>
      <c r="LQ1043"/>
      <c r="LR1043"/>
      <c r="LS1043"/>
      <c r="LT1043"/>
      <c r="LU1043"/>
      <c r="LV1043"/>
      <c r="LW1043"/>
      <c r="LX1043"/>
      <c r="LY1043"/>
      <c r="LZ1043"/>
      <c r="MA1043"/>
      <c r="MB1043"/>
      <c r="MC1043"/>
      <c r="MD1043"/>
      <c r="ME1043"/>
      <c r="MF1043"/>
      <c r="MG1043"/>
      <c r="MH1043"/>
      <c r="MI1043"/>
      <c r="MJ1043"/>
      <c r="MK1043"/>
      <c r="ML1043"/>
      <c r="MM1043"/>
      <c r="MN1043"/>
      <c r="MO1043"/>
      <c r="MP1043"/>
      <c r="MQ1043"/>
      <c r="MR1043"/>
      <c r="MS1043"/>
      <c r="MT1043"/>
      <c r="MU1043"/>
      <c r="MV1043"/>
      <c r="MW1043"/>
      <c r="MX1043"/>
      <c r="MY1043"/>
      <c r="MZ1043"/>
      <c r="NA1043"/>
      <c r="NB1043"/>
      <c r="NC1043"/>
      <c r="ND1043"/>
      <c r="NE1043"/>
      <c r="NF1043"/>
      <c r="NG1043"/>
      <c r="NH1043"/>
      <c r="NI1043"/>
      <c r="NJ1043"/>
      <c r="NK1043"/>
      <c r="NL1043"/>
      <c r="NM1043"/>
      <c r="NN1043"/>
      <c r="NO1043"/>
      <c r="NP1043"/>
      <c r="NQ1043"/>
      <c r="NR1043"/>
      <c r="NS1043"/>
      <c r="NT1043"/>
      <c r="NU1043"/>
      <c r="NV1043"/>
      <c r="NW1043"/>
      <c r="NX1043"/>
      <c r="NY1043"/>
      <c r="NZ1043"/>
      <c r="OA1043"/>
      <c r="OB1043"/>
      <c r="OC1043"/>
      <c r="OD1043"/>
      <c r="OE1043"/>
      <c r="OF1043"/>
      <c r="OG1043"/>
      <c r="OH1043"/>
      <c r="OI1043"/>
      <c r="OJ1043"/>
      <c r="OK1043"/>
      <c r="OL1043"/>
      <c r="OM1043"/>
    </row>
    <row r="1044" spans="1:404" s="37" customFormat="1" x14ac:dyDescent="0.3">
      <c r="A1044" s="2" t="s">
        <v>1429</v>
      </c>
      <c r="B1044" s="2" t="s">
        <v>1430</v>
      </c>
      <c r="C1044" s="2" t="s">
        <v>1670</v>
      </c>
      <c r="D1044" s="6" t="s">
        <v>1555</v>
      </c>
      <c r="E1044" s="6" t="s">
        <v>102</v>
      </c>
      <c r="F1044" s="6">
        <v>2363</v>
      </c>
      <c r="G1044" s="72">
        <f>868*63%</f>
        <v>546.84</v>
      </c>
      <c r="H1044" s="6" t="s">
        <v>98</v>
      </c>
      <c r="I1044" s="6" t="s">
        <v>98</v>
      </c>
      <c r="J1044" s="6" t="s">
        <v>98</v>
      </c>
      <c r="K1044" s="6" t="s">
        <v>98</v>
      </c>
      <c r="L1044" s="6" t="s">
        <v>98</v>
      </c>
      <c r="M1044" s="6" t="s">
        <v>98</v>
      </c>
      <c r="N1044" s="6" t="s">
        <v>98</v>
      </c>
      <c r="O1044" s="6" t="s">
        <v>98</v>
      </c>
      <c r="P1044" s="6" t="s">
        <v>98</v>
      </c>
      <c r="Q1044" s="6" t="s">
        <v>98</v>
      </c>
      <c r="R1044" s="6" t="s">
        <v>98</v>
      </c>
      <c r="S1044" s="6" t="s">
        <v>98</v>
      </c>
      <c r="T1044" s="6" t="s">
        <v>98</v>
      </c>
      <c r="U1044" s="6" t="s">
        <v>98</v>
      </c>
      <c r="V1044" s="6" t="s">
        <v>98</v>
      </c>
      <c r="W1044" s="6" t="s">
        <v>98</v>
      </c>
      <c r="X1044" s="6" t="s">
        <v>98</v>
      </c>
      <c r="Y1044" s="6">
        <v>46</v>
      </c>
      <c r="Z1044" s="6">
        <v>194</v>
      </c>
      <c r="AA1044" s="6" t="s">
        <v>98</v>
      </c>
      <c r="AB1044" s="6" t="s">
        <v>98</v>
      </c>
      <c r="AC1044" s="7"/>
      <c r="AD1044" s="7"/>
      <c r="AE1044" s="7"/>
      <c r="AF1044" s="7"/>
      <c r="AG1044" s="7"/>
      <c r="AH1044" s="7"/>
      <c r="AI1044" s="6" t="s">
        <v>96</v>
      </c>
      <c r="AJ1044" s="5"/>
      <c r="AK1044" s="6" t="s">
        <v>98</v>
      </c>
      <c r="AL1044" s="6" t="s">
        <v>98</v>
      </c>
      <c r="AM1044" s="6" t="s">
        <v>98</v>
      </c>
      <c r="AN1044" s="6" t="s">
        <v>98</v>
      </c>
      <c r="AO1044" s="6" t="s">
        <v>98</v>
      </c>
      <c r="AP1044" s="6" t="s">
        <v>98</v>
      </c>
      <c r="AQ1044" s="6" t="s">
        <v>98</v>
      </c>
      <c r="AR1044" s="6" t="s">
        <v>98</v>
      </c>
      <c r="AS1044" s="6" t="s">
        <v>98</v>
      </c>
      <c r="AT1044" s="6" t="s">
        <v>98</v>
      </c>
      <c r="AU1044" s="6">
        <v>85</v>
      </c>
      <c r="AV1044" s="6">
        <v>85</v>
      </c>
      <c r="AW1044" s="6">
        <v>15</v>
      </c>
      <c r="AX1044" s="6">
        <v>0</v>
      </c>
      <c r="AY1044" s="6">
        <v>0</v>
      </c>
      <c r="AZ1044" s="6">
        <v>70</v>
      </c>
      <c r="BA1044" s="6">
        <v>70</v>
      </c>
      <c r="BB1044" s="6">
        <v>25</v>
      </c>
      <c r="BC1044" s="6">
        <v>0</v>
      </c>
      <c r="BD1044" s="6">
        <v>5</v>
      </c>
      <c r="BE1044" s="6">
        <v>100</v>
      </c>
      <c r="BF1044" s="6">
        <v>95</v>
      </c>
      <c r="BG1044" s="6">
        <v>100</v>
      </c>
      <c r="BH1044" s="6">
        <v>95</v>
      </c>
      <c r="BI1044" s="6">
        <v>95</v>
      </c>
      <c r="BJ1044" s="6">
        <v>30</v>
      </c>
      <c r="BK1044" s="6">
        <v>40</v>
      </c>
      <c r="BL1044" s="6">
        <v>30</v>
      </c>
      <c r="BM1044" s="6">
        <v>95</v>
      </c>
      <c r="BN1044" s="6">
        <v>4</v>
      </c>
      <c r="BO1044" s="6" t="s">
        <v>96</v>
      </c>
      <c r="BP1044" s="6" t="s">
        <v>96</v>
      </c>
      <c r="BQ1044" s="6">
        <v>1</v>
      </c>
      <c r="BR1044" s="6" t="s">
        <v>97</v>
      </c>
      <c r="BS1044" s="6" t="s">
        <v>97</v>
      </c>
      <c r="BT1044" s="6" t="s">
        <v>97</v>
      </c>
      <c r="BU1044" s="6" t="s">
        <v>97</v>
      </c>
      <c r="BV1044" s="6" t="s">
        <v>97</v>
      </c>
      <c r="BW1044" s="5">
        <v>0</v>
      </c>
      <c r="BX1044" s="5">
        <v>0</v>
      </c>
      <c r="BY1044" s="5">
        <v>0</v>
      </c>
      <c r="BZ1044" s="5">
        <v>0</v>
      </c>
      <c r="CA1044" s="5">
        <v>0</v>
      </c>
      <c r="CB1044" s="6" t="s">
        <v>98</v>
      </c>
      <c r="CC1044" s="6" t="s">
        <v>98</v>
      </c>
      <c r="CD1044" s="6" t="s">
        <v>98</v>
      </c>
      <c r="CE1044" s="6" t="s">
        <v>98</v>
      </c>
      <c r="CF1044" s="6" t="s">
        <v>98</v>
      </c>
      <c r="CG1044" s="6" t="s">
        <v>98</v>
      </c>
      <c r="CH1044" s="6" t="s">
        <v>98</v>
      </c>
      <c r="CI1044" s="6" t="s">
        <v>98</v>
      </c>
      <c r="CJ1044" s="6">
        <v>0</v>
      </c>
      <c r="CK1044" s="6">
        <v>0</v>
      </c>
      <c r="CL1044" s="6">
        <v>0</v>
      </c>
      <c r="CM1044" s="6">
        <v>0</v>
      </c>
      <c r="CN1044" s="6">
        <v>8</v>
      </c>
      <c r="CO1044" s="6">
        <v>0</v>
      </c>
    </row>
    <row r="1045" spans="1:404" s="37" customFormat="1" x14ac:dyDescent="0.3">
      <c r="A1045" s="2" t="s">
        <v>1429</v>
      </c>
      <c r="B1045" s="2" t="s">
        <v>1454</v>
      </c>
      <c r="C1045" s="2" t="s">
        <v>1455</v>
      </c>
      <c r="D1045" s="2" t="s">
        <v>1456</v>
      </c>
      <c r="E1045" s="6" t="s">
        <v>102</v>
      </c>
      <c r="F1045" s="5">
        <v>30</v>
      </c>
      <c r="G1045" s="5">
        <v>2</v>
      </c>
      <c r="H1045" s="5">
        <v>0</v>
      </c>
      <c r="I1045" s="5">
        <v>0</v>
      </c>
      <c r="J1045" s="5">
        <v>2</v>
      </c>
      <c r="K1045" s="5">
        <v>0</v>
      </c>
      <c r="L1045" s="5">
        <v>0</v>
      </c>
      <c r="M1045" s="5">
        <v>0</v>
      </c>
      <c r="N1045" s="5">
        <v>0</v>
      </c>
      <c r="O1045" s="5">
        <v>0</v>
      </c>
      <c r="P1045" s="5">
        <v>0</v>
      </c>
      <c r="Q1045" s="5">
        <v>0</v>
      </c>
      <c r="R1045" s="5">
        <v>30</v>
      </c>
      <c r="S1045" s="5">
        <v>0</v>
      </c>
      <c r="T1045" s="5">
        <v>0</v>
      </c>
      <c r="U1045" s="5">
        <v>0</v>
      </c>
      <c r="V1045" s="5">
        <v>0</v>
      </c>
      <c r="W1045" s="5">
        <v>0</v>
      </c>
      <c r="X1045" s="5">
        <v>0</v>
      </c>
      <c r="Y1045" s="5">
        <v>0</v>
      </c>
      <c r="Z1045" s="6">
        <v>0</v>
      </c>
      <c r="AA1045" s="6" t="s">
        <v>96</v>
      </c>
      <c r="AB1045" s="6" t="s">
        <v>97</v>
      </c>
      <c r="AC1045" s="7"/>
      <c r="AD1045" s="7"/>
      <c r="AE1045" s="7"/>
      <c r="AF1045" s="7"/>
      <c r="AG1045" s="7"/>
      <c r="AH1045" s="7"/>
      <c r="AI1045" s="6" t="s">
        <v>96</v>
      </c>
      <c r="AJ1045" s="5"/>
      <c r="AK1045" s="8">
        <v>1</v>
      </c>
      <c r="AL1045" s="8">
        <v>0</v>
      </c>
      <c r="AM1045" s="8">
        <v>0</v>
      </c>
      <c r="AN1045" s="8">
        <v>0</v>
      </c>
      <c r="AO1045" s="8">
        <v>0</v>
      </c>
      <c r="AP1045" s="8">
        <v>0</v>
      </c>
      <c r="AQ1045" s="8">
        <v>0</v>
      </c>
      <c r="AR1045" s="8">
        <v>0</v>
      </c>
      <c r="AS1045" s="8">
        <v>0</v>
      </c>
      <c r="AT1045" s="8">
        <v>0</v>
      </c>
      <c r="AU1045" s="5">
        <v>100</v>
      </c>
      <c r="AV1045" s="5">
        <v>100</v>
      </c>
      <c r="AW1045" s="5">
        <v>0</v>
      </c>
      <c r="AX1045" s="5">
        <v>0</v>
      </c>
      <c r="AY1045" s="5">
        <v>0</v>
      </c>
      <c r="AZ1045" s="5">
        <v>100</v>
      </c>
      <c r="BA1045" s="5">
        <v>100</v>
      </c>
      <c r="BB1045" s="5">
        <v>0</v>
      </c>
      <c r="BC1045" s="5">
        <v>0</v>
      </c>
      <c r="BD1045" s="5">
        <v>0</v>
      </c>
      <c r="BE1045" s="5">
        <v>100</v>
      </c>
      <c r="BF1045" s="5">
        <v>100</v>
      </c>
      <c r="BG1045" s="5">
        <v>100</v>
      </c>
      <c r="BH1045" s="5">
        <v>100</v>
      </c>
      <c r="BI1045" s="5">
        <v>100</v>
      </c>
      <c r="BJ1045" s="5">
        <v>0</v>
      </c>
      <c r="BK1045" s="5">
        <v>100</v>
      </c>
      <c r="BL1045" s="5">
        <v>0</v>
      </c>
      <c r="BM1045" s="5">
        <v>100</v>
      </c>
      <c r="BN1045" s="5">
        <v>2</v>
      </c>
      <c r="BO1045" s="5" t="s">
        <v>96</v>
      </c>
      <c r="BP1045" s="5" t="s">
        <v>96</v>
      </c>
      <c r="BQ1045" s="5">
        <v>6</v>
      </c>
      <c r="BR1045" s="6" t="s">
        <v>97</v>
      </c>
      <c r="BS1045" s="6" t="s">
        <v>97</v>
      </c>
      <c r="BT1045" s="6" t="s">
        <v>97</v>
      </c>
      <c r="BU1045" s="6" t="s">
        <v>97</v>
      </c>
      <c r="BV1045" s="6" t="s">
        <v>97</v>
      </c>
      <c r="BW1045" s="5">
        <v>1</v>
      </c>
      <c r="BX1045" s="5">
        <v>0</v>
      </c>
      <c r="BY1045" s="5">
        <v>3</v>
      </c>
      <c r="BZ1045" s="5">
        <v>3</v>
      </c>
      <c r="CA1045" s="5">
        <v>3</v>
      </c>
      <c r="CB1045" s="6" t="s">
        <v>96</v>
      </c>
      <c r="CC1045" s="6" t="s">
        <v>98</v>
      </c>
      <c r="CD1045" s="6" t="s">
        <v>96</v>
      </c>
      <c r="CE1045" s="6" t="s">
        <v>96</v>
      </c>
      <c r="CF1045" s="6" t="s">
        <v>96</v>
      </c>
      <c r="CG1045" s="6" t="s">
        <v>97</v>
      </c>
      <c r="CH1045" s="7" t="s">
        <v>97</v>
      </c>
      <c r="CI1045" s="7" t="s">
        <v>97</v>
      </c>
      <c r="CJ1045" s="5">
        <v>2</v>
      </c>
      <c r="CK1045" s="5">
        <v>2</v>
      </c>
      <c r="CL1045" s="5">
        <v>2</v>
      </c>
      <c r="CM1045" s="5">
        <v>0</v>
      </c>
      <c r="CN1045" s="5">
        <v>2</v>
      </c>
      <c r="CO1045" s="5">
        <v>0</v>
      </c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  <c r="DK1045"/>
      <c r="DL1045"/>
      <c r="DM1045"/>
      <c r="DN1045"/>
      <c r="DO1045"/>
      <c r="DP1045"/>
      <c r="DQ1045"/>
      <c r="DR1045"/>
      <c r="DS1045"/>
      <c r="DT1045"/>
      <c r="DU1045"/>
      <c r="DV1045"/>
      <c r="DW1045"/>
      <c r="DX1045"/>
      <c r="DY1045"/>
      <c r="DZ1045"/>
      <c r="EA1045"/>
      <c r="EB1045"/>
      <c r="EC1045"/>
      <c r="ED1045"/>
      <c r="EE1045"/>
      <c r="EF1045"/>
      <c r="EG1045"/>
      <c r="EH1045"/>
      <c r="EI1045"/>
      <c r="EJ1045"/>
      <c r="EK1045"/>
      <c r="EL1045"/>
      <c r="EM1045"/>
      <c r="EN1045"/>
      <c r="EO1045"/>
      <c r="EP1045"/>
      <c r="EQ1045"/>
      <c r="ER1045"/>
      <c r="ES1045"/>
      <c r="ET1045"/>
      <c r="EU1045"/>
      <c r="EV1045"/>
      <c r="EW1045"/>
      <c r="EX1045"/>
      <c r="EY1045"/>
      <c r="EZ1045"/>
      <c r="FA1045"/>
      <c r="FB1045"/>
      <c r="FC1045"/>
      <c r="FD1045"/>
      <c r="FE1045"/>
      <c r="FF1045"/>
      <c r="FG1045"/>
      <c r="FH1045"/>
      <c r="FI1045"/>
      <c r="FJ1045"/>
      <c r="FK1045"/>
      <c r="FL1045"/>
      <c r="FM1045"/>
      <c r="FN1045"/>
      <c r="FO1045"/>
      <c r="FP1045"/>
      <c r="FQ1045"/>
      <c r="FR1045"/>
      <c r="FS1045"/>
      <c r="FT1045"/>
      <c r="FU1045"/>
      <c r="FV1045"/>
      <c r="FW1045"/>
      <c r="FX1045"/>
      <c r="FY1045"/>
      <c r="FZ1045"/>
      <c r="GA1045"/>
      <c r="GB1045"/>
      <c r="GC1045"/>
      <c r="GD1045"/>
      <c r="GE1045"/>
      <c r="GF1045"/>
      <c r="GG1045"/>
      <c r="GH1045"/>
      <c r="GI1045"/>
      <c r="GJ1045"/>
      <c r="GK1045"/>
      <c r="GL1045"/>
      <c r="GM1045"/>
      <c r="GN1045"/>
      <c r="GO1045"/>
      <c r="GP1045"/>
      <c r="GQ1045"/>
      <c r="GR1045"/>
      <c r="GS1045"/>
      <c r="GT1045"/>
      <c r="GU1045"/>
      <c r="GV1045"/>
      <c r="GW1045"/>
      <c r="GX1045"/>
      <c r="GY1045"/>
      <c r="GZ1045"/>
      <c r="HA1045"/>
      <c r="HB1045"/>
      <c r="HC1045"/>
      <c r="HD1045"/>
      <c r="HE1045"/>
      <c r="HF1045"/>
      <c r="HG1045"/>
      <c r="HH1045"/>
      <c r="HI1045"/>
      <c r="HJ1045"/>
      <c r="HK1045"/>
      <c r="HL1045"/>
      <c r="HM1045"/>
      <c r="HN1045"/>
      <c r="HO1045"/>
      <c r="HP1045"/>
      <c r="HQ1045"/>
      <c r="HR1045"/>
      <c r="HS1045"/>
      <c r="HT1045"/>
      <c r="HU1045"/>
      <c r="HV1045"/>
      <c r="HW1045"/>
      <c r="HX1045"/>
      <c r="HY1045"/>
      <c r="HZ1045"/>
      <c r="IA1045"/>
      <c r="IB1045"/>
      <c r="IC1045"/>
      <c r="ID1045"/>
      <c r="IE1045"/>
      <c r="IF1045"/>
      <c r="IG1045"/>
      <c r="IH1045"/>
      <c r="II1045"/>
      <c r="IJ1045"/>
      <c r="IK1045"/>
      <c r="IL1045"/>
      <c r="IM1045"/>
      <c r="IN1045"/>
      <c r="IO1045"/>
      <c r="IP1045"/>
      <c r="IQ1045"/>
      <c r="IR1045"/>
      <c r="IS1045"/>
      <c r="IT1045"/>
      <c r="IU1045"/>
      <c r="IV1045"/>
      <c r="IW1045"/>
      <c r="IX1045"/>
      <c r="IY1045"/>
      <c r="IZ1045"/>
      <c r="JA1045"/>
      <c r="JB1045"/>
      <c r="JC1045"/>
      <c r="JD1045"/>
      <c r="JE1045"/>
      <c r="JF1045"/>
      <c r="JG1045"/>
      <c r="JH1045"/>
      <c r="JI1045"/>
      <c r="JJ1045"/>
      <c r="JK1045"/>
      <c r="JL1045"/>
      <c r="JM1045"/>
      <c r="JN1045"/>
      <c r="JO1045"/>
      <c r="JP1045"/>
      <c r="JQ1045"/>
      <c r="JR1045"/>
      <c r="JS1045"/>
      <c r="JT1045"/>
      <c r="JU1045"/>
      <c r="JV1045"/>
      <c r="JW1045"/>
      <c r="JX1045"/>
      <c r="JY1045"/>
      <c r="JZ1045"/>
      <c r="KA1045"/>
      <c r="KB1045"/>
      <c r="KC1045"/>
      <c r="KD1045"/>
      <c r="KE1045"/>
      <c r="KF1045"/>
      <c r="KG1045"/>
      <c r="KH1045"/>
      <c r="KI1045"/>
      <c r="KJ1045"/>
      <c r="KK1045"/>
      <c r="KL1045"/>
      <c r="KM1045"/>
      <c r="KN1045"/>
      <c r="KO1045"/>
      <c r="KP1045"/>
      <c r="KQ1045"/>
      <c r="KR1045"/>
      <c r="KS1045"/>
      <c r="KT1045"/>
      <c r="KU1045"/>
      <c r="KV1045"/>
      <c r="KW1045"/>
      <c r="KX1045"/>
      <c r="KY1045"/>
      <c r="KZ1045"/>
      <c r="LA1045"/>
      <c r="LB1045"/>
      <c r="LC1045"/>
      <c r="LD1045"/>
      <c r="LE1045"/>
      <c r="LF1045"/>
      <c r="LG1045"/>
      <c r="LH1045"/>
      <c r="LI1045"/>
      <c r="LJ1045"/>
      <c r="LK1045"/>
      <c r="LL1045"/>
      <c r="LM1045"/>
      <c r="LN1045"/>
      <c r="LO1045"/>
      <c r="LP1045"/>
      <c r="LQ1045"/>
      <c r="LR1045"/>
      <c r="LS1045"/>
      <c r="LT1045"/>
      <c r="LU1045"/>
      <c r="LV1045"/>
      <c r="LW1045"/>
      <c r="LX1045"/>
      <c r="LY1045"/>
      <c r="LZ1045"/>
      <c r="MA1045"/>
      <c r="MB1045"/>
      <c r="MC1045"/>
      <c r="MD1045"/>
      <c r="ME1045"/>
      <c r="MF1045"/>
      <c r="MG1045"/>
      <c r="MH1045"/>
      <c r="MI1045"/>
      <c r="MJ1045"/>
      <c r="MK1045"/>
      <c r="ML1045"/>
      <c r="MM1045"/>
      <c r="MN1045"/>
      <c r="MO1045"/>
      <c r="MP1045"/>
      <c r="MQ1045"/>
      <c r="MR1045"/>
      <c r="MS1045"/>
      <c r="MT1045"/>
      <c r="MU1045"/>
      <c r="MV1045"/>
      <c r="MW1045"/>
      <c r="MX1045"/>
      <c r="MY1045"/>
      <c r="MZ1045"/>
      <c r="NA1045"/>
      <c r="NB1045"/>
      <c r="NC1045"/>
      <c r="ND1045"/>
      <c r="NE1045"/>
      <c r="NF1045"/>
      <c r="NG1045"/>
      <c r="NH1045"/>
      <c r="NI1045"/>
      <c r="NJ1045"/>
      <c r="NK1045"/>
      <c r="NL1045"/>
      <c r="NM1045"/>
      <c r="NN1045"/>
      <c r="NO1045"/>
      <c r="NP1045"/>
      <c r="NQ1045"/>
      <c r="NR1045"/>
      <c r="NS1045"/>
      <c r="NT1045"/>
      <c r="NU1045"/>
      <c r="NV1045"/>
      <c r="NW1045"/>
      <c r="NX1045"/>
      <c r="NY1045"/>
      <c r="NZ1045"/>
      <c r="OA1045"/>
      <c r="OB1045"/>
      <c r="OC1045"/>
      <c r="OD1045"/>
      <c r="OE1045"/>
      <c r="OF1045"/>
      <c r="OG1045"/>
      <c r="OH1045"/>
      <c r="OI1045"/>
      <c r="OJ1045"/>
      <c r="OK1045"/>
      <c r="OL1045"/>
      <c r="OM1045"/>
    </row>
    <row r="1046" spans="1:404" s="37" customFormat="1" x14ac:dyDescent="0.3">
      <c r="A1046" s="2" t="s">
        <v>1429</v>
      </c>
      <c r="B1046" s="2" t="s">
        <v>1454</v>
      </c>
      <c r="C1046" s="2" t="s">
        <v>1454</v>
      </c>
      <c r="D1046" s="2" t="s">
        <v>1457</v>
      </c>
      <c r="E1046" s="6" t="s">
        <v>102</v>
      </c>
      <c r="F1046" s="5">
        <v>46</v>
      </c>
      <c r="G1046" s="5">
        <v>42</v>
      </c>
      <c r="H1046" s="5">
        <v>1</v>
      </c>
      <c r="I1046" s="5">
        <v>42</v>
      </c>
      <c r="J1046" s="5">
        <v>0</v>
      </c>
      <c r="K1046" s="5">
        <v>0</v>
      </c>
      <c r="L1046" s="5">
        <v>0</v>
      </c>
      <c r="M1046" s="5">
        <v>0</v>
      </c>
      <c r="N1046" s="5">
        <v>0</v>
      </c>
      <c r="O1046" s="5">
        <v>0</v>
      </c>
      <c r="P1046" s="5">
        <v>0</v>
      </c>
      <c r="Q1046" s="5">
        <v>46</v>
      </c>
      <c r="R1046" s="5">
        <v>0</v>
      </c>
      <c r="S1046" s="5">
        <v>0</v>
      </c>
      <c r="T1046" s="5">
        <v>0</v>
      </c>
      <c r="U1046" s="5">
        <v>0</v>
      </c>
      <c r="V1046" s="5">
        <v>0</v>
      </c>
      <c r="W1046" s="5">
        <v>0</v>
      </c>
      <c r="X1046" s="5">
        <v>0</v>
      </c>
      <c r="Y1046" s="5">
        <v>42</v>
      </c>
      <c r="Z1046" s="5">
        <v>46</v>
      </c>
      <c r="AA1046" s="6" t="s">
        <v>96</v>
      </c>
      <c r="AB1046" s="6" t="s">
        <v>96</v>
      </c>
      <c r="AC1046" s="7"/>
      <c r="AD1046" s="7"/>
      <c r="AE1046" s="7"/>
      <c r="AF1046" s="7"/>
      <c r="AG1046" s="7"/>
      <c r="AH1046" s="7"/>
      <c r="AI1046" s="6" t="s">
        <v>96</v>
      </c>
      <c r="AJ1046" s="5"/>
      <c r="AK1046" s="8">
        <v>0</v>
      </c>
      <c r="AL1046" s="8">
        <v>1</v>
      </c>
      <c r="AM1046" s="8">
        <v>0</v>
      </c>
      <c r="AN1046" s="8">
        <v>0</v>
      </c>
      <c r="AO1046" s="8">
        <v>0</v>
      </c>
      <c r="AP1046" s="8">
        <v>0</v>
      </c>
      <c r="AQ1046" s="8">
        <v>0</v>
      </c>
      <c r="AR1046" s="8">
        <v>0</v>
      </c>
      <c r="AS1046" s="8">
        <v>0</v>
      </c>
      <c r="AT1046" s="8">
        <v>0</v>
      </c>
      <c r="AU1046" s="5">
        <v>100</v>
      </c>
      <c r="AV1046" s="5">
        <v>100</v>
      </c>
      <c r="AW1046" s="5">
        <v>0</v>
      </c>
      <c r="AX1046" s="5">
        <v>0</v>
      </c>
      <c r="AY1046" s="5">
        <v>0</v>
      </c>
      <c r="AZ1046" s="5">
        <v>100</v>
      </c>
      <c r="BA1046" s="5">
        <v>100</v>
      </c>
      <c r="BB1046" s="5">
        <v>0</v>
      </c>
      <c r="BC1046" s="5">
        <v>0</v>
      </c>
      <c r="BD1046" s="5">
        <v>0</v>
      </c>
      <c r="BE1046" s="5">
        <v>100</v>
      </c>
      <c r="BF1046" s="5">
        <v>100</v>
      </c>
      <c r="BG1046" s="5">
        <v>100</v>
      </c>
      <c r="BH1046" s="5">
        <v>100</v>
      </c>
      <c r="BI1046" s="5">
        <v>100</v>
      </c>
      <c r="BJ1046" s="5">
        <v>100</v>
      </c>
      <c r="BK1046" s="5">
        <v>0</v>
      </c>
      <c r="BL1046" s="5">
        <v>0</v>
      </c>
      <c r="BM1046" s="5">
        <v>100</v>
      </c>
      <c r="BN1046" s="5">
        <v>4</v>
      </c>
      <c r="BO1046" s="5" t="s">
        <v>96</v>
      </c>
      <c r="BP1046" s="5" t="s">
        <v>96</v>
      </c>
      <c r="BQ1046" s="5">
        <v>2</v>
      </c>
      <c r="BR1046" s="6" t="s">
        <v>97</v>
      </c>
      <c r="BS1046" s="6" t="s">
        <v>97</v>
      </c>
      <c r="BT1046" s="6" t="s">
        <v>97</v>
      </c>
      <c r="BU1046" s="6" t="s">
        <v>97</v>
      </c>
      <c r="BV1046" s="6" t="s">
        <v>97</v>
      </c>
      <c r="BW1046" s="5">
        <v>0</v>
      </c>
      <c r="BX1046" s="5">
        <v>0</v>
      </c>
      <c r="BY1046" s="5">
        <v>0</v>
      </c>
      <c r="BZ1046" s="5">
        <v>1</v>
      </c>
      <c r="CA1046" s="5">
        <v>0</v>
      </c>
      <c r="CB1046" s="6" t="s">
        <v>98</v>
      </c>
      <c r="CC1046" s="6" t="s">
        <v>98</v>
      </c>
      <c r="CD1046" s="6" t="s">
        <v>98</v>
      </c>
      <c r="CE1046" s="6" t="s">
        <v>98</v>
      </c>
      <c r="CF1046" s="6" t="s">
        <v>97</v>
      </c>
      <c r="CG1046" s="6" t="s">
        <v>97</v>
      </c>
      <c r="CH1046" s="6" t="s">
        <v>97</v>
      </c>
      <c r="CI1046" s="6" t="s">
        <v>97</v>
      </c>
      <c r="CJ1046" s="5">
        <v>0</v>
      </c>
      <c r="CK1046" s="5">
        <v>0</v>
      </c>
      <c r="CL1046" s="5">
        <v>0</v>
      </c>
      <c r="CM1046" s="5">
        <v>0</v>
      </c>
      <c r="CN1046" s="5">
        <v>0</v>
      </c>
      <c r="CO1046" s="5">
        <v>0</v>
      </c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  <c r="DK1046"/>
      <c r="DL1046"/>
      <c r="DM1046"/>
      <c r="DN1046"/>
      <c r="DO1046"/>
      <c r="DP1046"/>
      <c r="DQ1046"/>
      <c r="DR1046"/>
      <c r="DS1046"/>
      <c r="DT1046"/>
      <c r="DU1046"/>
      <c r="DV1046"/>
      <c r="DW1046"/>
      <c r="DX1046"/>
      <c r="DY1046"/>
      <c r="DZ1046"/>
      <c r="EA1046"/>
      <c r="EB1046"/>
      <c r="EC1046"/>
      <c r="ED1046"/>
      <c r="EE1046"/>
      <c r="EF1046"/>
      <c r="EG1046"/>
      <c r="EH1046"/>
      <c r="EI1046"/>
      <c r="EJ1046"/>
      <c r="EK1046"/>
      <c r="EL1046"/>
      <c r="EM1046"/>
      <c r="EN1046"/>
      <c r="EO1046"/>
      <c r="EP1046"/>
      <c r="EQ1046"/>
      <c r="ER1046"/>
      <c r="ES1046"/>
      <c r="ET1046"/>
      <c r="EU1046"/>
      <c r="EV1046"/>
      <c r="EW1046"/>
      <c r="EX1046"/>
      <c r="EY1046"/>
      <c r="EZ1046"/>
      <c r="FA1046"/>
      <c r="FB1046"/>
      <c r="FC1046"/>
      <c r="FD1046"/>
      <c r="FE1046"/>
      <c r="FF1046"/>
      <c r="FG1046"/>
      <c r="FH1046"/>
      <c r="FI1046"/>
      <c r="FJ1046"/>
      <c r="FK1046"/>
      <c r="FL1046"/>
      <c r="FM1046"/>
      <c r="FN1046"/>
      <c r="FO1046"/>
      <c r="FP1046"/>
      <c r="FQ1046"/>
      <c r="FR1046"/>
      <c r="FS1046"/>
      <c r="FT1046"/>
      <c r="FU1046"/>
      <c r="FV1046"/>
      <c r="FW1046"/>
      <c r="FX1046"/>
      <c r="FY1046"/>
      <c r="FZ1046"/>
      <c r="GA1046"/>
      <c r="GB1046"/>
      <c r="GC1046"/>
      <c r="GD1046"/>
      <c r="GE1046"/>
      <c r="GF1046"/>
      <c r="GG1046"/>
      <c r="GH1046"/>
      <c r="GI1046"/>
      <c r="GJ1046"/>
      <c r="GK1046"/>
      <c r="GL1046"/>
      <c r="GM1046"/>
      <c r="GN1046"/>
      <c r="GO1046"/>
      <c r="GP1046"/>
      <c r="GQ1046"/>
      <c r="GR1046"/>
      <c r="GS1046"/>
      <c r="GT1046"/>
      <c r="GU1046"/>
      <c r="GV1046"/>
      <c r="GW1046"/>
      <c r="GX1046"/>
      <c r="GY1046"/>
      <c r="GZ1046"/>
      <c r="HA1046"/>
      <c r="HB1046"/>
      <c r="HC1046"/>
      <c r="HD1046"/>
      <c r="HE1046"/>
      <c r="HF1046"/>
      <c r="HG1046"/>
      <c r="HH1046"/>
      <c r="HI1046"/>
      <c r="HJ1046"/>
      <c r="HK1046"/>
      <c r="HL1046"/>
      <c r="HM1046"/>
      <c r="HN1046"/>
      <c r="HO1046"/>
      <c r="HP1046"/>
      <c r="HQ1046"/>
      <c r="HR1046"/>
      <c r="HS1046"/>
      <c r="HT1046"/>
      <c r="HU1046"/>
      <c r="HV1046"/>
      <c r="HW1046"/>
      <c r="HX1046"/>
      <c r="HY1046"/>
      <c r="HZ1046"/>
      <c r="IA1046"/>
      <c r="IB1046"/>
      <c r="IC1046"/>
      <c r="ID1046"/>
      <c r="IE1046"/>
      <c r="IF1046"/>
      <c r="IG1046"/>
      <c r="IH1046"/>
      <c r="II1046"/>
      <c r="IJ1046"/>
      <c r="IK1046"/>
      <c r="IL1046"/>
      <c r="IM1046"/>
      <c r="IN1046"/>
      <c r="IO1046"/>
      <c r="IP1046"/>
      <c r="IQ1046"/>
      <c r="IR1046"/>
      <c r="IS1046"/>
      <c r="IT1046"/>
      <c r="IU1046"/>
      <c r="IV1046"/>
      <c r="IW1046"/>
      <c r="IX1046"/>
      <c r="IY1046"/>
      <c r="IZ1046"/>
      <c r="JA1046"/>
      <c r="JB1046"/>
      <c r="JC1046"/>
      <c r="JD1046"/>
      <c r="JE1046"/>
      <c r="JF1046"/>
      <c r="JG1046"/>
      <c r="JH1046"/>
      <c r="JI1046"/>
      <c r="JJ1046"/>
      <c r="JK1046"/>
      <c r="JL1046"/>
      <c r="JM1046"/>
      <c r="JN1046"/>
      <c r="JO1046"/>
      <c r="JP1046"/>
      <c r="JQ1046"/>
      <c r="JR1046"/>
      <c r="JS1046"/>
      <c r="JT1046"/>
      <c r="JU1046"/>
      <c r="JV1046"/>
      <c r="JW1046"/>
      <c r="JX1046"/>
      <c r="JY1046"/>
      <c r="JZ1046"/>
      <c r="KA1046"/>
      <c r="KB1046"/>
      <c r="KC1046"/>
      <c r="KD1046"/>
      <c r="KE1046"/>
      <c r="KF1046"/>
      <c r="KG1046"/>
      <c r="KH1046"/>
      <c r="KI1046"/>
      <c r="KJ1046"/>
      <c r="KK1046"/>
      <c r="KL1046"/>
      <c r="KM1046"/>
      <c r="KN1046"/>
      <c r="KO1046"/>
      <c r="KP1046"/>
      <c r="KQ1046"/>
      <c r="KR1046"/>
      <c r="KS1046"/>
      <c r="KT1046"/>
      <c r="KU1046"/>
      <c r="KV1046"/>
      <c r="KW1046"/>
      <c r="KX1046"/>
      <c r="KY1046"/>
      <c r="KZ1046"/>
      <c r="LA1046"/>
      <c r="LB1046"/>
      <c r="LC1046"/>
      <c r="LD1046"/>
      <c r="LE1046"/>
      <c r="LF1046"/>
      <c r="LG1046"/>
      <c r="LH1046"/>
      <c r="LI1046"/>
      <c r="LJ1046"/>
      <c r="LK1046"/>
      <c r="LL1046"/>
      <c r="LM1046"/>
      <c r="LN1046"/>
      <c r="LO1046"/>
      <c r="LP1046"/>
      <c r="LQ1046"/>
      <c r="LR1046"/>
      <c r="LS1046"/>
      <c r="LT1046"/>
      <c r="LU1046"/>
      <c r="LV1046"/>
      <c r="LW1046"/>
      <c r="LX1046"/>
      <c r="LY1046"/>
      <c r="LZ1046"/>
      <c r="MA1046"/>
      <c r="MB1046"/>
      <c r="MC1046"/>
      <c r="MD1046"/>
      <c r="ME1046"/>
      <c r="MF1046"/>
      <c r="MG1046"/>
      <c r="MH1046"/>
      <c r="MI1046"/>
      <c r="MJ1046"/>
      <c r="MK1046"/>
      <c r="ML1046"/>
      <c r="MM1046"/>
      <c r="MN1046"/>
      <c r="MO1046"/>
      <c r="MP1046"/>
      <c r="MQ1046"/>
      <c r="MR1046"/>
      <c r="MS1046"/>
      <c r="MT1046"/>
      <c r="MU1046"/>
      <c r="MV1046"/>
      <c r="MW1046"/>
      <c r="MX1046"/>
      <c r="MY1046"/>
      <c r="MZ1046"/>
      <c r="NA1046"/>
      <c r="NB1046"/>
      <c r="NC1046"/>
      <c r="ND1046"/>
      <c r="NE1046"/>
      <c r="NF1046"/>
      <c r="NG1046"/>
      <c r="NH1046"/>
      <c r="NI1046"/>
      <c r="NJ1046"/>
      <c r="NK1046"/>
      <c r="NL1046"/>
      <c r="NM1046"/>
      <c r="NN1046"/>
      <c r="NO1046"/>
      <c r="NP1046"/>
      <c r="NQ1046"/>
      <c r="NR1046"/>
      <c r="NS1046"/>
      <c r="NT1046"/>
      <c r="NU1046"/>
      <c r="NV1046"/>
      <c r="NW1046"/>
      <c r="NX1046"/>
      <c r="NY1046"/>
      <c r="NZ1046"/>
      <c r="OA1046"/>
      <c r="OB1046"/>
      <c r="OC1046"/>
      <c r="OD1046"/>
      <c r="OE1046"/>
      <c r="OF1046"/>
      <c r="OG1046"/>
      <c r="OH1046"/>
      <c r="OI1046"/>
      <c r="OJ1046"/>
      <c r="OK1046"/>
      <c r="OL1046"/>
      <c r="OM1046"/>
      <c r="ON1046"/>
    </row>
    <row r="1047" spans="1:404" s="37" customFormat="1" x14ac:dyDescent="0.3">
      <c r="A1047" s="2" t="s">
        <v>1429</v>
      </c>
      <c r="B1047" s="2" t="s">
        <v>1454</v>
      </c>
      <c r="C1047" s="2" t="s">
        <v>1454</v>
      </c>
      <c r="D1047" s="2" t="s">
        <v>1458</v>
      </c>
      <c r="E1047" s="6" t="s">
        <v>95</v>
      </c>
      <c r="F1047" s="5">
        <v>62</v>
      </c>
      <c r="G1047" s="5">
        <v>22</v>
      </c>
      <c r="H1047" s="5">
        <v>1</v>
      </c>
      <c r="I1047" s="5">
        <v>22</v>
      </c>
      <c r="J1047" s="5">
        <v>0</v>
      </c>
      <c r="K1047" s="5">
        <v>0</v>
      </c>
      <c r="L1047" s="5">
        <v>0</v>
      </c>
      <c r="M1047" s="5">
        <v>0</v>
      </c>
      <c r="N1047" s="5">
        <v>0</v>
      </c>
      <c r="O1047" s="5">
        <v>0</v>
      </c>
      <c r="P1047" s="5">
        <v>0</v>
      </c>
      <c r="Q1047" s="5">
        <v>62</v>
      </c>
      <c r="R1047" s="5">
        <v>0</v>
      </c>
      <c r="S1047" s="5">
        <v>0</v>
      </c>
      <c r="T1047" s="5">
        <v>0</v>
      </c>
      <c r="U1047" s="5">
        <v>0</v>
      </c>
      <c r="V1047" s="5">
        <v>0</v>
      </c>
      <c r="W1047" s="5">
        <v>0</v>
      </c>
      <c r="X1047" s="5">
        <v>0</v>
      </c>
      <c r="Y1047" s="5">
        <v>22</v>
      </c>
      <c r="Z1047" s="5">
        <v>62</v>
      </c>
      <c r="AA1047" s="6" t="s">
        <v>96</v>
      </c>
      <c r="AB1047" s="6" t="s">
        <v>96</v>
      </c>
      <c r="AC1047" s="7"/>
      <c r="AD1047" s="6" t="s">
        <v>96</v>
      </c>
      <c r="AE1047" s="7"/>
      <c r="AF1047" s="7"/>
      <c r="AG1047" s="7"/>
      <c r="AH1047" s="7"/>
      <c r="AI1047" s="7"/>
      <c r="AJ1047" s="5"/>
      <c r="AK1047" s="8">
        <v>0</v>
      </c>
      <c r="AL1047" s="8">
        <v>1</v>
      </c>
      <c r="AM1047" s="8">
        <v>0</v>
      </c>
      <c r="AN1047" s="8">
        <v>0</v>
      </c>
      <c r="AO1047" s="8">
        <v>0</v>
      </c>
      <c r="AP1047" s="8">
        <v>0</v>
      </c>
      <c r="AQ1047" s="8">
        <v>0</v>
      </c>
      <c r="AR1047" s="8">
        <v>0</v>
      </c>
      <c r="AS1047" s="8">
        <v>0</v>
      </c>
      <c r="AT1047" s="8">
        <v>0</v>
      </c>
      <c r="AU1047" s="5">
        <v>100</v>
      </c>
      <c r="AV1047" s="5">
        <v>100</v>
      </c>
      <c r="AW1047" s="5">
        <v>0</v>
      </c>
      <c r="AX1047" s="5">
        <v>0</v>
      </c>
      <c r="AY1047" s="5">
        <v>0</v>
      </c>
      <c r="AZ1047" s="5">
        <v>100</v>
      </c>
      <c r="BA1047" s="5">
        <v>100</v>
      </c>
      <c r="BB1047" s="5">
        <v>0</v>
      </c>
      <c r="BC1047" s="5">
        <v>0</v>
      </c>
      <c r="BD1047" s="5">
        <v>0</v>
      </c>
      <c r="BE1047" s="5">
        <v>100</v>
      </c>
      <c r="BF1047" s="5">
        <v>100</v>
      </c>
      <c r="BG1047" s="5">
        <v>100</v>
      </c>
      <c r="BH1047" s="5">
        <v>100</v>
      </c>
      <c r="BI1047" s="5">
        <v>100</v>
      </c>
      <c r="BJ1047" s="5">
        <v>0</v>
      </c>
      <c r="BK1047" s="5">
        <v>100</v>
      </c>
      <c r="BL1047" s="5">
        <v>0</v>
      </c>
      <c r="BM1047" s="5">
        <v>100</v>
      </c>
      <c r="BN1047" s="5">
        <v>4</v>
      </c>
      <c r="BO1047" s="5" t="s">
        <v>97</v>
      </c>
      <c r="BP1047" s="5" t="s">
        <v>96</v>
      </c>
      <c r="BQ1047" s="5">
        <v>2</v>
      </c>
      <c r="BR1047" s="6" t="s">
        <v>97</v>
      </c>
      <c r="BS1047" s="6" t="s">
        <v>97</v>
      </c>
      <c r="BT1047" s="6" t="s">
        <v>97</v>
      </c>
      <c r="BU1047" s="6" t="s">
        <v>97</v>
      </c>
      <c r="BV1047" s="6" t="s">
        <v>97</v>
      </c>
      <c r="BW1047" s="5">
        <v>0</v>
      </c>
      <c r="BX1047" s="5">
        <v>2</v>
      </c>
      <c r="BY1047" s="5">
        <v>2</v>
      </c>
      <c r="BZ1047" s="5">
        <v>2</v>
      </c>
      <c r="CA1047" s="5">
        <v>2</v>
      </c>
      <c r="CB1047" s="6" t="s">
        <v>98</v>
      </c>
      <c r="CC1047" s="6" t="s">
        <v>96</v>
      </c>
      <c r="CD1047" s="6" t="s">
        <v>96</v>
      </c>
      <c r="CE1047" s="6" t="s">
        <v>97</v>
      </c>
      <c r="CF1047" s="6" t="s">
        <v>97</v>
      </c>
      <c r="CG1047" s="6" t="s">
        <v>97</v>
      </c>
      <c r="CH1047" s="6" t="s">
        <v>97</v>
      </c>
      <c r="CI1047" s="6" t="s">
        <v>97</v>
      </c>
      <c r="CJ1047" s="5">
        <v>2.2000000000000002</v>
      </c>
      <c r="CK1047" s="5">
        <v>2.2000000000000002</v>
      </c>
      <c r="CL1047" s="5">
        <v>2.2000000000000002</v>
      </c>
      <c r="CM1047" s="5">
        <v>1.2</v>
      </c>
      <c r="CN1047" s="5">
        <v>1.2</v>
      </c>
      <c r="CO1047" s="5">
        <v>0.85</v>
      </c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/>
      <c r="ED1047"/>
      <c r="EE1047"/>
      <c r="EF1047"/>
      <c r="EG1047"/>
      <c r="EH1047"/>
      <c r="EI1047"/>
      <c r="EJ1047"/>
      <c r="EK1047"/>
      <c r="EL1047"/>
      <c r="EM1047"/>
      <c r="EN1047"/>
      <c r="EO1047"/>
      <c r="EP1047"/>
      <c r="EQ1047"/>
      <c r="ER1047"/>
      <c r="ES1047"/>
      <c r="ET1047"/>
      <c r="EU1047"/>
      <c r="EV1047"/>
      <c r="EW1047"/>
      <c r="EX1047"/>
      <c r="EY1047"/>
      <c r="EZ1047"/>
      <c r="FA1047"/>
      <c r="FB1047"/>
      <c r="FC1047"/>
      <c r="FD1047"/>
      <c r="FE1047"/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/>
      <c r="FS1047"/>
      <c r="FT1047"/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  <c r="GJ1047"/>
      <c r="GK1047"/>
      <c r="GL1047"/>
      <c r="GM1047"/>
      <c r="GN1047"/>
      <c r="GO1047"/>
      <c r="GP1047"/>
      <c r="GQ1047"/>
      <c r="GR1047"/>
      <c r="GS1047"/>
      <c r="GT1047"/>
      <c r="GU1047"/>
      <c r="GV1047"/>
      <c r="GW1047"/>
      <c r="GX1047"/>
      <c r="GY1047"/>
      <c r="GZ1047"/>
      <c r="HA1047"/>
      <c r="HB1047"/>
      <c r="HC1047"/>
      <c r="HD1047"/>
      <c r="HE1047"/>
      <c r="HF1047"/>
      <c r="HG1047"/>
      <c r="HH1047"/>
      <c r="HI1047"/>
      <c r="HJ1047"/>
      <c r="HK1047"/>
      <c r="HL1047"/>
      <c r="HM1047"/>
      <c r="HN1047"/>
      <c r="HO1047"/>
      <c r="HP1047"/>
      <c r="HQ1047"/>
      <c r="HR1047"/>
      <c r="HS1047"/>
      <c r="HT1047"/>
      <c r="HU1047"/>
      <c r="HV1047"/>
      <c r="HW1047"/>
      <c r="HX1047"/>
      <c r="HY1047"/>
      <c r="HZ1047"/>
      <c r="IA1047"/>
      <c r="IB1047"/>
      <c r="IC1047"/>
      <c r="ID1047"/>
      <c r="IE1047"/>
      <c r="IF1047"/>
      <c r="IG1047"/>
      <c r="IH1047"/>
      <c r="II1047"/>
      <c r="IJ1047"/>
      <c r="IK1047"/>
      <c r="IL1047"/>
      <c r="IM1047"/>
      <c r="IN1047"/>
      <c r="IO1047"/>
      <c r="IP1047"/>
      <c r="IQ1047"/>
      <c r="IR1047"/>
      <c r="IS1047"/>
      <c r="IT1047"/>
      <c r="IU1047"/>
      <c r="IV1047"/>
      <c r="IW1047"/>
      <c r="IX1047"/>
      <c r="IY1047"/>
      <c r="IZ1047"/>
      <c r="JA1047"/>
      <c r="JB1047"/>
      <c r="JC1047"/>
      <c r="JD1047"/>
      <c r="JE1047"/>
      <c r="JF1047"/>
      <c r="JG1047"/>
      <c r="JH1047"/>
      <c r="JI1047"/>
      <c r="JJ1047"/>
      <c r="JK1047"/>
      <c r="JL1047"/>
      <c r="JM1047"/>
      <c r="JN1047"/>
      <c r="JO1047"/>
      <c r="JP1047"/>
      <c r="JQ1047"/>
      <c r="JR1047"/>
      <c r="JS1047"/>
      <c r="JT1047"/>
      <c r="JU1047"/>
      <c r="JV1047"/>
      <c r="JW1047"/>
      <c r="JX1047"/>
      <c r="JY1047"/>
      <c r="JZ1047"/>
      <c r="KA1047"/>
      <c r="KB1047"/>
      <c r="KC1047"/>
      <c r="KD1047"/>
      <c r="KE1047"/>
      <c r="KF1047"/>
      <c r="KG1047"/>
      <c r="KH1047"/>
      <c r="KI1047"/>
      <c r="KJ1047"/>
      <c r="KK1047"/>
      <c r="KL1047"/>
      <c r="KM1047"/>
      <c r="KN1047"/>
      <c r="KO1047"/>
      <c r="KP1047"/>
      <c r="KQ1047"/>
      <c r="KR1047"/>
      <c r="KS1047"/>
      <c r="KT1047"/>
      <c r="KU1047"/>
      <c r="KV1047"/>
      <c r="KW1047"/>
      <c r="KX1047"/>
      <c r="KY1047"/>
      <c r="KZ1047"/>
      <c r="LA1047"/>
      <c r="LB1047"/>
      <c r="LC1047"/>
      <c r="LD1047"/>
      <c r="LE1047"/>
      <c r="LF1047"/>
      <c r="LG1047"/>
      <c r="LH1047"/>
      <c r="LI1047"/>
      <c r="LJ1047"/>
      <c r="LK1047"/>
      <c r="LL1047"/>
      <c r="LM1047"/>
      <c r="LN1047"/>
      <c r="LO1047"/>
      <c r="LP1047"/>
      <c r="LQ1047"/>
      <c r="LR1047"/>
      <c r="LS1047"/>
      <c r="LT1047"/>
      <c r="LU1047"/>
      <c r="LV1047"/>
      <c r="LW1047"/>
      <c r="LX1047"/>
      <c r="LY1047"/>
      <c r="LZ1047"/>
      <c r="MA1047"/>
      <c r="MB1047"/>
      <c r="MC1047"/>
      <c r="MD1047"/>
      <c r="ME1047"/>
      <c r="MF1047"/>
      <c r="MG1047"/>
      <c r="MH1047"/>
      <c r="MI1047"/>
      <c r="MJ1047"/>
      <c r="MK1047"/>
      <c r="ML1047"/>
      <c r="MM1047"/>
      <c r="MN1047"/>
      <c r="MO1047"/>
      <c r="MP1047"/>
      <c r="MQ1047"/>
      <c r="MR1047"/>
      <c r="MS1047"/>
      <c r="MT1047"/>
      <c r="MU1047"/>
      <c r="MV1047"/>
      <c r="MW1047"/>
      <c r="MX1047"/>
      <c r="MY1047"/>
      <c r="MZ1047"/>
      <c r="NA1047"/>
      <c r="NB1047"/>
      <c r="NC1047"/>
      <c r="ND1047"/>
      <c r="NE1047"/>
      <c r="NF1047"/>
      <c r="NG1047"/>
      <c r="NH1047"/>
      <c r="NI1047"/>
      <c r="NJ1047"/>
      <c r="NK1047"/>
      <c r="NL1047"/>
      <c r="NM1047"/>
      <c r="NN1047"/>
      <c r="NO1047"/>
      <c r="NP1047"/>
      <c r="NQ1047"/>
      <c r="NR1047"/>
      <c r="NS1047"/>
      <c r="NT1047"/>
      <c r="NU1047"/>
      <c r="NV1047"/>
      <c r="NW1047"/>
      <c r="NX1047"/>
      <c r="NY1047"/>
      <c r="NZ1047"/>
      <c r="OA1047"/>
      <c r="OB1047"/>
      <c r="OC1047"/>
      <c r="OD1047"/>
      <c r="OE1047"/>
      <c r="OF1047"/>
      <c r="OG1047"/>
      <c r="OH1047"/>
      <c r="OI1047"/>
      <c r="OJ1047"/>
      <c r="OK1047"/>
      <c r="OL1047"/>
      <c r="OM1047"/>
      <c r="ON1047"/>
    </row>
    <row r="1048" spans="1:404" s="37" customFormat="1" x14ac:dyDescent="0.3">
      <c r="A1048" s="2" t="s">
        <v>1429</v>
      </c>
      <c r="B1048" s="2" t="s">
        <v>1454</v>
      </c>
      <c r="C1048" s="2" t="s">
        <v>1454</v>
      </c>
      <c r="D1048" s="2" t="s">
        <v>1459</v>
      </c>
      <c r="E1048" s="6" t="s">
        <v>95</v>
      </c>
      <c r="F1048" s="5">
        <v>60</v>
      </c>
      <c r="G1048" s="5">
        <v>18</v>
      </c>
      <c r="H1048" s="5">
        <v>1</v>
      </c>
      <c r="I1048" s="5">
        <v>18</v>
      </c>
      <c r="J1048" s="5">
        <v>0</v>
      </c>
      <c r="K1048" s="5">
        <v>0</v>
      </c>
      <c r="L1048" s="5">
        <v>0</v>
      </c>
      <c r="M1048" s="5">
        <v>0</v>
      </c>
      <c r="N1048" s="5">
        <v>0</v>
      </c>
      <c r="O1048" s="5">
        <v>0</v>
      </c>
      <c r="P1048" s="5">
        <v>0</v>
      </c>
      <c r="Q1048" s="5">
        <v>60</v>
      </c>
      <c r="R1048" s="5">
        <v>0</v>
      </c>
      <c r="S1048" s="5">
        <v>0</v>
      </c>
      <c r="T1048" s="5">
        <v>0</v>
      </c>
      <c r="U1048" s="5">
        <v>0</v>
      </c>
      <c r="V1048" s="5">
        <v>0</v>
      </c>
      <c r="W1048" s="5">
        <v>0</v>
      </c>
      <c r="X1048" s="5">
        <v>0</v>
      </c>
      <c r="Y1048" s="5">
        <v>7</v>
      </c>
      <c r="Z1048" s="5">
        <v>15</v>
      </c>
      <c r="AA1048" s="6" t="s">
        <v>96</v>
      </c>
      <c r="AB1048" s="6" t="s">
        <v>96</v>
      </c>
      <c r="AC1048" s="7"/>
      <c r="AD1048" s="7"/>
      <c r="AE1048" s="7"/>
      <c r="AF1048" s="7"/>
      <c r="AG1048" s="7"/>
      <c r="AH1048" s="7"/>
      <c r="AI1048" s="6" t="s">
        <v>96</v>
      </c>
      <c r="AJ1048" s="5"/>
      <c r="AK1048" s="8">
        <v>0</v>
      </c>
      <c r="AL1048" s="8">
        <v>1</v>
      </c>
      <c r="AM1048" s="8">
        <v>0</v>
      </c>
      <c r="AN1048" s="8">
        <v>0</v>
      </c>
      <c r="AO1048" s="8">
        <v>0</v>
      </c>
      <c r="AP1048" s="8">
        <v>0</v>
      </c>
      <c r="AQ1048" s="8">
        <v>0</v>
      </c>
      <c r="AR1048" s="8">
        <v>0</v>
      </c>
      <c r="AS1048" s="8">
        <v>0</v>
      </c>
      <c r="AT1048" s="8">
        <v>0</v>
      </c>
      <c r="AU1048" s="5">
        <v>100</v>
      </c>
      <c r="AV1048" s="5">
        <v>100</v>
      </c>
      <c r="AW1048" s="5">
        <v>0</v>
      </c>
      <c r="AX1048" s="5">
        <v>0</v>
      </c>
      <c r="AY1048" s="5">
        <v>0</v>
      </c>
      <c r="AZ1048" s="5">
        <v>100</v>
      </c>
      <c r="BA1048" s="5">
        <v>100</v>
      </c>
      <c r="BB1048" s="5">
        <v>0</v>
      </c>
      <c r="BC1048" s="5">
        <v>0</v>
      </c>
      <c r="BD1048" s="5">
        <v>0</v>
      </c>
      <c r="BE1048" s="5">
        <v>100</v>
      </c>
      <c r="BF1048" s="5">
        <v>100</v>
      </c>
      <c r="BG1048" s="5">
        <v>100</v>
      </c>
      <c r="BH1048" s="5">
        <v>100</v>
      </c>
      <c r="BI1048" s="5">
        <v>100</v>
      </c>
      <c r="BJ1048" s="5">
        <v>0</v>
      </c>
      <c r="BK1048" s="5">
        <v>50</v>
      </c>
      <c r="BL1048" s="5">
        <v>50</v>
      </c>
      <c r="BM1048" s="5">
        <v>100</v>
      </c>
      <c r="BN1048" s="5">
        <v>4</v>
      </c>
      <c r="BO1048" s="5" t="s">
        <v>97</v>
      </c>
      <c r="BP1048" s="5" t="s">
        <v>96</v>
      </c>
      <c r="BQ1048" s="5">
        <v>1</v>
      </c>
      <c r="BR1048" s="6" t="s">
        <v>97</v>
      </c>
      <c r="BS1048" s="6" t="s">
        <v>97</v>
      </c>
      <c r="BT1048" s="6" t="s">
        <v>97</v>
      </c>
      <c r="BU1048" s="6" t="s">
        <v>97</v>
      </c>
      <c r="BV1048" s="6" t="s">
        <v>97</v>
      </c>
      <c r="BW1048" s="5">
        <v>0</v>
      </c>
      <c r="BX1048" s="5">
        <v>0.15</v>
      </c>
      <c r="BY1048" s="5">
        <v>0.15</v>
      </c>
      <c r="BZ1048" s="5">
        <v>1</v>
      </c>
      <c r="CA1048" s="5">
        <v>0</v>
      </c>
      <c r="CB1048" s="6" t="s">
        <v>98</v>
      </c>
      <c r="CC1048" s="6" t="s">
        <v>98</v>
      </c>
      <c r="CD1048" s="6" t="s">
        <v>98</v>
      </c>
      <c r="CE1048" s="6" t="s">
        <v>98</v>
      </c>
      <c r="CF1048" s="6" t="s">
        <v>97</v>
      </c>
      <c r="CG1048" s="6" t="s">
        <v>97</v>
      </c>
      <c r="CH1048" s="6" t="s">
        <v>97</v>
      </c>
      <c r="CI1048" s="6" t="s">
        <v>97</v>
      </c>
      <c r="CJ1048" s="5">
        <v>0</v>
      </c>
      <c r="CK1048" s="5">
        <v>0</v>
      </c>
      <c r="CL1048" s="5">
        <v>0</v>
      </c>
      <c r="CM1048" s="5">
        <v>0</v>
      </c>
      <c r="CN1048" s="5">
        <v>0</v>
      </c>
      <c r="CO1048" s="5">
        <v>0</v>
      </c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  <c r="DK1048"/>
      <c r="DL1048"/>
      <c r="DM1048"/>
      <c r="DN1048"/>
      <c r="DO1048"/>
      <c r="DP1048"/>
      <c r="DQ1048"/>
      <c r="DR1048"/>
      <c r="DS1048"/>
      <c r="DT1048"/>
      <c r="DU1048"/>
      <c r="DV1048"/>
      <c r="DW1048"/>
      <c r="DX1048"/>
      <c r="DY1048"/>
      <c r="DZ1048"/>
      <c r="EA1048"/>
      <c r="EB1048"/>
      <c r="EC1048"/>
      <c r="ED1048"/>
      <c r="EE1048"/>
      <c r="EF1048"/>
      <c r="EG1048"/>
      <c r="EH1048"/>
      <c r="EI1048"/>
      <c r="EJ1048"/>
      <c r="EK1048"/>
      <c r="EL1048"/>
      <c r="EM1048"/>
      <c r="EN1048"/>
      <c r="EO1048"/>
      <c r="EP1048"/>
      <c r="EQ1048"/>
      <c r="ER1048"/>
      <c r="ES1048"/>
      <c r="ET1048"/>
      <c r="EU1048"/>
      <c r="EV1048"/>
      <c r="EW1048"/>
      <c r="EX1048"/>
      <c r="EY1048"/>
      <c r="EZ1048"/>
      <c r="FA1048"/>
      <c r="FB1048"/>
      <c r="FC1048"/>
      <c r="FD1048"/>
      <c r="FE1048"/>
      <c r="FF1048"/>
      <c r="FG1048"/>
      <c r="FH1048"/>
      <c r="FI1048"/>
      <c r="FJ1048"/>
      <c r="FK1048"/>
      <c r="FL1048"/>
      <c r="FM1048"/>
      <c r="FN1048"/>
      <c r="FO1048"/>
      <c r="FP1048"/>
      <c r="FQ1048"/>
      <c r="FR1048"/>
      <c r="FS1048"/>
      <c r="FT1048"/>
      <c r="FU1048"/>
      <c r="FV1048"/>
      <c r="FW1048"/>
      <c r="FX1048"/>
      <c r="FY1048"/>
      <c r="FZ1048"/>
      <c r="GA1048"/>
      <c r="GB1048"/>
      <c r="GC1048"/>
      <c r="GD1048"/>
      <c r="GE1048"/>
      <c r="GF1048"/>
      <c r="GG1048"/>
      <c r="GH1048"/>
      <c r="GI1048"/>
      <c r="GJ1048"/>
      <c r="GK1048"/>
      <c r="GL1048"/>
      <c r="GM1048"/>
      <c r="GN1048"/>
      <c r="GO1048"/>
      <c r="GP1048"/>
      <c r="GQ1048"/>
      <c r="GR1048"/>
      <c r="GS1048"/>
      <c r="GT1048"/>
      <c r="GU1048"/>
      <c r="GV1048"/>
      <c r="GW1048"/>
      <c r="GX1048"/>
      <c r="GY1048"/>
      <c r="GZ1048"/>
      <c r="HA1048"/>
      <c r="HB1048"/>
      <c r="HC1048"/>
      <c r="HD1048"/>
      <c r="HE1048"/>
      <c r="HF1048"/>
      <c r="HG1048"/>
      <c r="HH1048"/>
      <c r="HI1048"/>
      <c r="HJ1048"/>
      <c r="HK1048"/>
      <c r="HL1048"/>
      <c r="HM1048"/>
      <c r="HN1048"/>
      <c r="HO1048"/>
      <c r="HP1048"/>
      <c r="HQ1048"/>
      <c r="HR1048"/>
      <c r="HS1048"/>
      <c r="HT1048"/>
      <c r="HU1048"/>
      <c r="HV1048"/>
      <c r="HW1048"/>
      <c r="HX1048"/>
      <c r="HY1048"/>
      <c r="HZ1048"/>
      <c r="IA1048"/>
      <c r="IB1048"/>
      <c r="IC1048"/>
      <c r="ID1048"/>
      <c r="IE1048"/>
      <c r="IF1048"/>
      <c r="IG1048"/>
      <c r="IH1048"/>
      <c r="II1048"/>
      <c r="IJ1048"/>
      <c r="IK1048"/>
      <c r="IL1048"/>
      <c r="IM1048"/>
      <c r="IN1048"/>
      <c r="IO1048"/>
      <c r="IP1048"/>
      <c r="IQ1048"/>
      <c r="IR1048"/>
      <c r="IS1048"/>
      <c r="IT1048"/>
      <c r="IU1048"/>
      <c r="IV1048"/>
      <c r="IW1048"/>
      <c r="IX1048"/>
      <c r="IY1048"/>
      <c r="IZ1048"/>
      <c r="JA1048"/>
      <c r="JB1048"/>
      <c r="JC1048"/>
      <c r="JD1048"/>
      <c r="JE1048"/>
      <c r="JF1048"/>
      <c r="JG1048"/>
      <c r="JH1048"/>
      <c r="JI1048"/>
      <c r="JJ1048"/>
      <c r="JK1048"/>
      <c r="JL1048"/>
      <c r="JM1048"/>
      <c r="JN1048"/>
      <c r="JO1048"/>
      <c r="JP1048"/>
      <c r="JQ1048"/>
      <c r="JR1048"/>
      <c r="JS1048"/>
      <c r="JT1048"/>
      <c r="JU1048"/>
      <c r="JV1048"/>
      <c r="JW1048"/>
      <c r="JX1048"/>
      <c r="JY1048"/>
      <c r="JZ1048"/>
      <c r="KA1048"/>
      <c r="KB1048"/>
      <c r="KC1048"/>
      <c r="KD1048"/>
      <c r="KE1048"/>
      <c r="KF1048"/>
      <c r="KG1048"/>
      <c r="KH1048"/>
      <c r="KI1048"/>
      <c r="KJ1048"/>
      <c r="KK1048"/>
      <c r="KL1048"/>
      <c r="KM1048"/>
      <c r="KN1048"/>
      <c r="KO1048"/>
      <c r="KP1048"/>
      <c r="KQ1048"/>
      <c r="KR1048"/>
      <c r="KS1048"/>
      <c r="KT1048"/>
      <c r="KU1048"/>
      <c r="KV1048"/>
      <c r="KW1048"/>
      <c r="KX1048"/>
      <c r="KY1048"/>
      <c r="KZ1048"/>
      <c r="LA1048"/>
      <c r="LB1048"/>
      <c r="LC1048"/>
      <c r="LD1048"/>
      <c r="LE1048"/>
      <c r="LF1048"/>
      <c r="LG1048"/>
      <c r="LH1048"/>
      <c r="LI1048"/>
      <c r="LJ1048"/>
      <c r="LK1048"/>
      <c r="LL1048"/>
      <c r="LM1048"/>
      <c r="LN1048"/>
      <c r="LO1048"/>
      <c r="LP1048"/>
      <c r="LQ1048"/>
      <c r="LR1048"/>
      <c r="LS1048"/>
      <c r="LT1048"/>
      <c r="LU1048"/>
      <c r="LV1048"/>
      <c r="LW1048"/>
      <c r="LX1048"/>
      <c r="LY1048"/>
      <c r="LZ1048"/>
      <c r="MA1048"/>
      <c r="MB1048"/>
      <c r="MC1048"/>
      <c r="MD1048"/>
      <c r="ME1048"/>
      <c r="MF1048"/>
      <c r="MG1048"/>
      <c r="MH1048"/>
      <c r="MI1048"/>
      <c r="MJ1048"/>
      <c r="MK1048"/>
      <c r="ML1048"/>
      <c r="MM1048"/>
      <c r="MN1048"/>
      <c r="MO1048"/>
      <c r="MP1048"/>
      <c r="MQ1048"/>
      <c r="MR1048"/>
      <c r="MS1048"/>
      <c r="MT1048"/>
      <c r="MU1048"/>
      <c r="MV1048"/>
      <c r="MW1048"/>
      <c r="MX1048"/>
      <c r="MY1048"/>
      <c r="MZ1048"/>
      <c r="NA1048"/>
      <c r="NB1048"/>
      <c r="NC1048"/>
      <c r="ND1048"/>
      <c r="NE1048"/>
      <c r="NF1048"/>
      <c r="NG1048"/>
      <c r="NH1048"/>
      <c r="NI1048"/>
      <c r="NJ1048"/>
      <c r="NK1048"/>
      <c r="NL1048"/>
      <c r="NM1048"/>
      <c r="NN1048"/>
      <c r="NO1048"/>
      <c r="NP1048"/>
      <c r="NQ1048"/>
      <c r="NR1048"/>
      <c r="NS1048"/>
      <c r="NT1048"/>
      <c r="NU1048"/>
      <c r="NV1048"/>
      <c r="NW1048"/>
      <c r="NX1048"/>
      <c r="NY1048"/>
      <c r="NZ1048"/>
      <c r="OA1048"/>
      <c r="OB1048"/>
      <c r="OC1048"/>
      <c r="OD1048"/>
      <c r="OE1048"/>
      <c r="OF1048"/>
      <c r="OG1048"/>
      <c r="OH1048"/>
      <c r="OI1048"/>
      <c r="OJ1048"/>
      <c r="OK1048"/>
      <c r="OL1048"/>
      <c r="OM1048"/>
      <c r="ON1048"/>
    </row>
    <row r="1049" spans="1:404" s="37" customFormat="1" x14ac:dyDescent="0.3">
      <c r="A1049" s="2" t="s">
        <v>1429</v>
      </c>
      <c r="B1049" s="2" t="s">
        <v>1454</v>
      </c>
      <c r="C1049" s="2" t="s">
        <v>1460</v>
      </c>
      <c r="D1049" s="2" t="s">
        <v>1461</v>
      </c>
      <c r="E1049" s="6" t="s">
        <v>102</v>
      </c>
      <c r="F1049" s="5">
        <v>133</v>
      </c>
      <c r="G1049" s="5">
        <v>18</v>
      </c>
      <c r="H1049" s="5">
        <v>0</v>
      </c>
      <c r="I1049" s="5">
        <v>0</v>
      </c>
      <c r="J1049" s="5">
        <v>18</v>
      </c>
      <c r="K1049" s="5">
        <v>0</v>
      </c>
      <c r="L1049" s="5">
        <v>0</v>
      </c>
      <c r="M1049" s="5">
        <v>0</v>
      </c>
      <c r="N1049" s="5">
        <v>0</v>
      </c>
      <c r="O1049" s="5">
        <v>0</v>
      </c>
      <c r="P1049" s="5">
        <v>0</v>
      </c>
      <c r="Q1049" s="5">
        <v>0</v>
      </c>
      <c r="R1049" s="5">
        <v>133</v>
      </c>
      <c r="S1049" s="5">
        <v>0</v>
      </c>
      <c r="T1049" s="5">
        <v>0</v>
      </c>
      <c r="U1049" s="5">
        <v>0</v>
      </c>
      <c r="V1049" s="5">
        <v>0</v>
      </c>
      <c r="W1049" s="5">
        <v>0</v>
      </c>
      <c r="X1049" s="5">
        <v>0</v>
      </c>
      <c r="Y1049" s="5">
        <v>0</v>
      </c>
      <c r="Z1049" s="5">
        <v>0</v>
      </c>
      <c r="AA1049" s="6" t="s">
        <v>96</v>
      </c>
      <c r="AB1049" s="6" t="s">
        <v>97</v>
      </c>
      <c r="AC1049" s="7"/>
      <c r="AD1049" s="7"/>
      <c r="AE1049" s="7"/>
      <c r="AF1049" s="7"/>
      <c r="AG1049" s="7"/>
      <c r="AH1049" s="7"/>
      <c r="AI1049" s="6" t="s">
        <v>96</v>
      </c>
      <c r="AJ1049" s="5"/>
      <c r="AK1049" s="8">
        <v>0.5</v>
      </c>
      <c r="AL1049" s="8">
        <v>0</v>
      </c>
      <c r="AM1049" s="8">
        <v>0.5</v>
      </c>
      <c r="AN1049" s="8">
        <v>0</v>
      </c>
      <c r="AO1049" s="8">
        <v>0</v>
      </c>
      <c r="AP1049" s="8">
        <v>0</v>
      </c>
      <c r="AQ1049" s="8">
        <v>0</v>
      </c>
      <c r="AR1049" s="8">
        <v>0</v>
      </c>
      <c r="AS1049" s="8">
        <v>0</v>
      </c>
      <c r="AT1049" s="8">
        <v>0</v>
      </c>
      <c r="AU1049" s="5">
        <v>0</v>
      </c>
      <c r="AV1049" s="5">
        <v>0</v>
      </c>
      <c r="AW1049" s="5">
        <v>75</v>
      </c>
      <c r="AX1049" s="5">
        <v>25</v>
      </c>
      <c r="AY1049" s="5">
        <v>0</v>
      </c>
      <c r="AZ1049" s="5">
        <v>0</v>
      </c>
      <c r="BA1049" s="5">
        <v>0</v>
      </c>
      <c r="BB1049" s="5">
        <v>48</v>
      </c>
      <c r="BC1049" s="5">
        <v>0</v>
      </c>
      <c r="BD1049" s="5">
        <v>52</v>
      </c>
      <c r="BE1049" s="5">
        <v>100</v>
      </c>
      <c r="BF1049" s="5">
        <v>100</v>
      </c>
      <c r="BG1049" s="5">
        <v>42</v>
      </c>
      <c r="BH1049" s="5">
        <v>50</v>
      </c>
      <c r="BI1049" s="5">
        <v>42</v>
      </c>
      <c r="BJ1049" s="5">
        <v>0</v>
      </c>
      <c r="BK1049" s="5">
        <v>22</v>
      </c>
      <c r="BL1049" s="5">
        <v>78</v>
      </c>
      <c r="BM1049" s="5">
        <v>25</v>
      </c>
      <c r="BN1049" s="5">
        <v>2</v>
      </c>
      <c r="BO1049" s="5" t="s">
        <v>96</v>
      </c>
      <c r="BP1049" s="5" t="s">
        <v>97</v>
      </c>
      <c r="BQ1049" s="5" t="s">
        <v>98</v>
      </c>
      <c r="BR1049" s="6" t="s">
        <v>96</v>
      </c>
      <c r="BS1049" s="6" t="s">
        <v>97</v>
      </c>
      <c r="BT1049" s="6" t="s">
        <v>97</v>
      </c>
      <c r="BU1049" s="6" t="s">
        <v>97</v>
      </c>
      <c r="BV1049" s="6" t="s">
        <v>97</v>
      </c>
      <c r="BW1049" s="5">
        <v>0.42</v>
      </c>
      <c r="BX1049" s="5">
        <v>0.15</v>
      </c>
      <c r="BY1049" s="5">
        <v>0.15</v>
      </c>
      <c r="BZ1049" s="5">
        <v>0.15</v>
      </c>
      <c r="CA1049" s="5">
        <v>15</v>
      </c>
      <c r="CB1049" s="6" t="s">
        <v>97</v>
      </c>
      <c r="CC1049" s="6" t="s">
        <v>97</v>
      </c>
      <c r="CD1049" s="6" t="s">
        <v>97</v>
      </c>
      <c r="CE1049" s="6" t="s">
        <v>97</v>
      </c>
      <c r="CF1049" s="6" t="s">
        <v>96</v>
      </c>
      <c r="CG1049" s="6" t="s">
        <v>96</v>
      </c>
      <c r="CH1049" s="6" t="s">
        <v>96</v>
      </c>
      <c r="CI1049" s="6" t="s">
        <v>96</v>
      </c>
      <c r="CJ1049" s="5">
        <v>1</v>
      </c>
      <c r="CK1049" s="5">
        <v>1</v>
      </c>
      <c r="CL1049" s="5">
        <v>1</v>
      </c>
      <c r="CM1049" s="5">
        <v>0.3</v>
      </c>
      <c r="CN1049" s="5">
        <v>12</v>
      </c>
      <c r="CO1049" s="5">
        <v>0.3</v>
      </c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  <c r="DT1049"/>
      <c r="DU1049"/>
      <c r="DV1049"/>
      <c r="DW1049"/>
      <c r="DX1049"/>
      <c r="DY1049"/>
      <c r="DZ1049"/>
      <c r="EA1049"/>
      <c r="EB1049"/>
      <c r="EC1049"/>
      <c r="ED1049"/>
      <c r="EE1049"/>
      <c r="EF1049"/>
      <c r="EG1049"/>
      <c r="EH1049"/>
      <c r="EI1049"/>
      <c r="EJ1049"/>
      <c r="EK1049"/>
      <c r="EL1049"/>
      <c r="EM1049"/>
      <c r="EN1049"/>
      <c r="EO1049"/>
      <c r="EP1049"/>
      <c r="EQ1049"/>
      <c r="ER1049"/>
      <c r="ES1049"/>
      <c r="ET1049"/>
      <c r="EU1049"/>
      <c r="EV1049"/>
      <c r="EW1049"/>
      <c r="EX1049"/>
      <c r="EY1049"/>
      <c r="EZ1049"/>
      <c r="FA1049"/>
      <c r="FB1049"/>
      <c r="FC1049"/>
      <c r="FD1049"/>
      <c r="FE1049"/>
      <c r="FF1049"/>
      <c r="FG1049"/>
      <c r="FH1049"/>
      <c r="FI1049"/>
      <c r="FJ1049"/>
      <c r="FK1049"/>
      <c r="FL1049"/>
      <c r="FM1049"/>
      <c r="FN1049"/>
      <c r="FO1049"/>
      <c r="FP1049"/>
      <c r="FQ1049"/>
      <c r="FR1049"/>
      <c r="FS1049"/>
      <c r="FT1049"/>
      <c r="FU1049"/>
      <c r="FV1049"/>
      <c r="FW1049"/>
      <c r="FX1049"/>
      <c r="FY1049"/>
      <c r="FZ1049"/>
      <c r="GA1049"/>
      <c r="GB1049"/>
      <c r="GC1049"/>
      <c r="GD1049"/>
      <c r="GE1049"/>
      <c r="GF1049"/>
      <c r="GG1049"/>
      <c r="GH1049"/>
      <c r="GI1049"/>
      <c r="GJ1049"/>
      <c r="GK1049"/>
      <c r="GL1049"/>
      <c r="GM1049"/>
      <c r="GN1049"/>
      <c r="GO1049"/>
      <c r="GP1049"/>
      <c r="GQ1049"/>
      <c r="GR1049"/>
      <c r="GS1049"/>
      <c r="GT1049"/>
      <c r="GU1049"/>
      <c r="GV1049"/>
      <c r="GW1049"/>
      <c r="GX1049"/>
      <c r="GY1049"/>
      <c r="GZ1049"/>
      <c r="HA1049"/>
      <c r="HB1049"/>
      <c r="HC1049"/>
      <c r="HD1049"/>
      <c r="HE1049"/>
      <c r="HF1049"/>
      <c r="HG1049"/>
      <c r="HH1049"/>
      <c r="HI1049"/>
      <c r="HJ1049"/>
      <c r="HK1049"/>
      <c r="HL1049"/>
      <c r="HM1049"/>
      <c r="HN1049"/>
      <c r="HO1049"/>
      <c r="HP1049"/>
      <c r="HQ1049"/>
      <c r="HR1049"/>
      <c r="HS1049"/>
      <c r="HT1049"/>
      <c r="HU1049"/>
      <c r="HV1049"/>
      <c r="HW1049"/>
      <c r="HX1049"/>
      <c r="HY1049"/>
      <c r="HZ1049"/>
      <c r="IA1049"/>
      <c r="IB1049"/>
      <c r="IC1049"/>
      <c r="ID1049"/>
      <c r="IE1049"/>
      <c r="IF1049"/>
      <c r="IG1049"/>
      <c r="IH1049"/>
      <c r="II1049"/>
      <c r="IJ1049"/>
      <c r="IK1049"/>
      <c r="IL1049"/>
      <c r="IM1049"/>
      <c r="IN1049"/>
      <c r="IO1049"/>
      <c r="IP1049"/>
      <c r="IQ1049"/>
      <c r="IR1049"/>
      <c r="IS1049"/>
      <c r="IT1049"/>
      <c r="IU1049"/>
      <c r="IV1049"/>
      <c r="IW1049"/>
      <c r="IX1049"/>
      <c r="IY1049"/>
      <c r="IZ1049"/>
      <c r="JA1049"/>
      <c r="JB1049"/>
      <c r="JC1049"/>
      <c r="JD1049"/>
      <c r="JE1049"/>
      <c r="JF1049"/>
      <c r="JG1049"/>
      <c r="JH1049"/>
      <c r="JI1049"/>
      <c r="JJ1049"/>
      <c r="JK1049"/>
      <c r="JL1049"/>
      <c r="JM1049"/>
      <c r="JN1049"/>
      <c r="JO1049"/>
      <c r="JP1049"/>
      <c r="JQ1049"/>
      <c r="JR1049"/>
      <c r="JS1049"/>
      <c r="JT1049"/>
      <c r="JU1049"/>
      <c r="JV1049"/>
      <c r="JW1049"/>
      <c r="JX1049"/>
      <c r="JY1049"/>
      <c r="JZ1049"/>
      <c r="KA1049"/>
      <c r="KB1049"/>
      <c r="KC1049"/>
      <c r="KD1049"/>
      <c r="KE1049"/>
      <c r="KF1049"/>
      <c r="KG1049"/>
      <c r="KH1049"/>
      <c r="KI1049"/>
      <c r="KJ1049"/>
      <c r="KK1049"/>
      <c r="KL1049"/>
      <c r="KM1049"/>
      <c r="KN1049"/>
      <c r="KO1049"/>
      <c r="KP1049"/>
      <c r="KQ1049"/>
      <c r="KR1049"/>
      <c r="KS1049"/>
      <c r="KT1049"/>
      <c r="KU1049"/>
      <c r="KV1049"/>
      <c r="KW1049"/>
      <c r="KX1049"/>
      <c r="KY1049"/>
      <c r="KZ1049"/>
      <c r="LA1049"/>
      <c r="LB1049"/>
      <c r="LC1049"/>
      <c r="LD1049"/>
      <c r="LE1049"/>
      <c r="LF1049"/>
      <c r="LG1049"/>
      <c r="LH1049"/>
      <c r="LI1049"/>
      <c r="LJ1049"/>
      <c r="LK1049"/>
      <c r="LL1049"/>
      <c r="LM1049"/>
      <c r="LN1049"/>
      <c r="LO1049"/>
      <c r="LP1049"/>
      <c r="LQ1049"/>
      <c r="LR1049"/>
      <c r="LS1049"/>
      <c r="LT1049"/>
      <c r="LU1049"/>
      <c r="LV1049"/>
      <c r="LW1049"/>
      <c r="LX1049"/>
      <c r="LY1049"/>
      <c r="LZ1049"/>
      <c r="MA1049"/>
      <c r="MB1049"/>
      <c r="MC1049"/>
      <c r="MD1049"/>
      <c r="ME1049"/>
      <c r="MF1049"/>
      <c r="MG1049"/>
      <c r="MH1049"/>
      <c r="MI1049"/>
      <c r="MJ1049"/>
      <c r="MK1049"/>
      <c r="ML1049"/>
      <c r="MM1049"/>
      <c r="MN1049"/>
      <c r="MO1049"/>
      <c r="MP1049"/>
      <c r="MQ1049"/>
      <c r="MR1049"/>
      <c r="MS1049"/>
      <c r="MT1049"/>
      <c r="MU1049"/>
      <c r="MV1049"/>
      <c r="MW1049"/>
      <c r="MX1049"/>
      <c r="MY1049"/>
      <c r="MZ1049"/>
      <c r="NA1049"/>
      <c r="NB1049"/>
      <c r="NC1049"/>
      <c r="ND1049"/>
      <c r="NE1049"/>
      <c r="NF1049"/>
      <c r="NG1049"/>
      <c r="NH1049"/>
      <c r="NI1049"/>
      <c r="NJ1049"/>
      <c r="NK1049"/>
      <c r="NL1049"/>
      <c r="NM1049"/>
      <c r="NN1049"/>
      <c r="NO1049"/>
      <c r="NP1049"/>
      <c r="NQ1049"/>
      <c r="NR1049"/>
      <c r="NS1049"/>
      <c r="NT1049"/>
      <c r="NU1049"/>
      <c r="NV1049"/>
      <c r="NW1049"/>
      <c r="NX1049"/>
      <c r="NY1049"/>
      <c r="NZ1049"/>
      <c r="OA1049"/>
      <c r="OB1049"/>
      <c r="OC1049"/>
      <c r="OD1049"/>
      <c r="OE1049"/>
      <c r="OF1049"/>
      <c r="OG1049"/>
      <c r="OH1049"/>
      <c r="OI1049"/>
      <c r="OJ1049"/>
      <c r="OK1049"/>
      <c r="OL1049"/>
      <c r="OM1049"/>
    </row>
    <row r="1050" spans="1:404" s="37" customFormat="1" x14ac:dyDescent="0.3">
      <c r="A1050" s="2" t="s">
        <v>1429</v>
      </c>
      <c r="B1050" s="2" t="s">
        <v>1454</v>
      </c>
      <c r="C1050" s="2" t="s">
        <v>1462</v>
      </c>
      <c r="D1050" s="2" t="s">
        <v>1463</v>
      </c>
      <c r="E1050" s="6" t="s">
        <v>102</v>
      </c>
      <c r="F1050" s="5">
        <v>66</v>
      </c>
      <c r="G1050" s="5">
        <v>16</v>
      </c>
      <c r="H1050" s="5">
        <v>0</v>
      </c>
      <c r="I1050" s="5">
        <v>0</v>
      </c>
      <c r="J1050" s="5">
        <v>12</v>
      </c>
      <c r="K1050" s="5">
        <v>4</v>
      </c>
      <c r="L1050" s="5">
        <v>0</v>
      </c>
      <c r="M1050" s="5">
        <v>0</v>
      </c>
      <c r="N1050" s="5">
        <v>0</v>
      </c>
      <c r="O1050" s="5">
        <v>0</v>
      </c>
      <c r="P1050" s="5">
        <v>0</v>
      </c>
      <c r="Q1050" s="5">
        <v>0</v>
      </c>
      <c r="R1050" s="5">
        <v>40</v>
      </c>
      <c r="S1050" s="5">
        <v>26</v>
      </c>
      <c r="T1050" s="5">
        <v>0</v>
      </c>
      <c r="U1050" s="5">
        <v>0</v>
      </c>
      <c r="V1050" s="5">
        <v>0</v>
      </c>
      <c r="W1050" s="5">
        <v>0</v>
      </c>
      <c r="X1050" s="5">
        <v>0</v>
      </c>
      <c r="Y1050" s="5">
        <v>0</v>
      </c>
      <c r="Z1050" s="6">
        <v>0</v>
      </c>
      <c r="AA1050" s="6" t="s">
        <v>96</v>
      </c>
      <c r="AB1050" s="6" t="s">
        <v>97</v>
      </c>
      <c r="AC1050" s="7"/>
      <c r="AD1050" s="7"/>
      <c r="AE1050" s="7"/>
      <c r="AF1050" s="7"/>
      <c r="AG1050" s="7"/>
      <c r="AH1050" s="7"/>
      <c r="AI1050" s="6" t="s">
        <v>96</v>
      </c>
      <c r="AJ1050" s="5"/>
      <c r="AK1050" s="8">
        <v>0.25252525252525249</v>
      </c>
      <c r="AL1050" s="8">
        <v>0.66666666666666663</v>
      </c>
      <c r="AM1050" s="8">
        <v>0</v>
      </c>
      <c r="AN1050" s="8">
        <v>0</v>
      </c>
      <c r="AO1050" s="8">
        <v>0</v>
      </c>
      <c r="AP1050" s="8">
        <v>8.0808080808080801E-2</v>
      </c>
      <c r="AQ1050" s="8">
        <v>0</v>
      </c>
      <c r="AR1050" s="8">
        <v>0</v>
      </c>
      <c r="AS1050" s="8">
        <v>0</v>
      </c>
      <c r="AT1050" s="8">
        <v>0</v>
      </c>
      <c r="AU1050" s="5">
        <v>100</v>
      </c>
      <c r="AV1050" s="5">
        <v>100</v>
      </c>
      <c r="AW1050" s="5">
        <v>0</v>
      </c>
      <c r="AX1050" s="5">
        <v>0</v>
      </c>
      <c r="AY1050" s="5">
        <v>0</v>
      </c>
      <c r="AZ1050" s="5">
        <v>40</v>
      </c>
      <c r="BA1050" s="5">
        <v>30</v>
      </c>
      <c r="BB1050" s="5">
        <v>20</v>
      </c>
      <c r="BC1050" s="5">
        <v>0</v>
      </c>
      <c r="BD1050" s="5">
        <v>50</v>
      </c>
      <c r="BE1050" s="5">
        <v>100</v>
      </c>
      <c r="BF1050" s="5">
        <v>100</v>
      </c>
      <c r="BG1050" s="5">
        <v>100</v>
      </c>
      <c r="BH1050" s="5">
        <v>100</v>
      </c>
      <c r="BI1050" s="5">
        <v>90</v>
      </c>
      <c r="BJ1050" s="5">
        <v>0</v>
      </c>
      <c r="BK1050" s="5">
        <v>90</v>
      </c>
      <c r="BL1050" s="5">
        <v>10</v>
      </c>
      <c r="BM1050" s="5">
        <v>70</v>
      </c>
      <c r="BN1050" s="5">
        <v>2</v>
      </c>
      <c r="BO1050" s="5" t="s">
        <v>96</v>
      </c>
      <c r="BP1050" s="5" t="s">
        <v>96</v>
      </c>
      <c r="BQ1050" s="5">
        <v>1</v>
      </c>
      <c r="BR1050" s="6" t="s">
        <v>97</v>
      </c>
      <c r="BS1050" s="6" t="s">
        <v>97</v>
      </c>
      <c r="BT1050" s="6" t="s">
        <v>97</v>
      </c>
      <c r="BU1050" s="6" t="s">
        <v>97</v>
      </c>
      <c r="BV1050" s="6" t="s">
        <v>97</v>
      </c>
      <c r="BW1050" s="5">
        <v>0</v>
      </c>
      <c r="BX1050" s="5">
        <v>0</v>
      </c>
      <c r="BY1050" s="5">
        <v>0</v>
      </c>
      <c r="BZ1050" s="5">
        <v>8</v>
      </c>
      <c r="CA1050" s="5">
        <v>15</v>
      </c>
      <c r="CB1050" s="6" t="s">
        <v>98</v>
      </c>
      <c r="CC1050" s="6" t="s">
        <v>96</v>
      </c>
      <c r="CD1050" s="6" t="s">
        <v>98</v>
      </c>
      <c r="CE1050" s="6" t="s">
        <v>96</v>
      </c>
      <c r="CF1050" s="6" t="s">
        <v>96</v>
      </c>
      <c r="CG1050" s="6" t="s">
        <v>96</v>
      </c>
      <c r="CH1050" s="6" t="s">
        <v>96</v>
      </c>
      <c r="CI1050" s="7" t="s">
        <v>98</v>
      </c>
      <c r="CJ1050" s="5">
        <v>8</v>
      </c>
      <c r="CK1050" s="5">
        <v>0</v>
      </c>
      <c r="CL1050" s="5">
        <v>8</v>
      </c>
      <c r="CM1050" s="5">
        <v>0</v>
      </c>
      <c r="CN1050" s="5">
        <v>10</v>
      </c>
      <c r="CO1050" s="5">
        <v>0</v>
      </c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  <c r="DT1050"/>
      <c r="DU1050"/>
      <c r="DV1050"/>
      <c r="DW1050"/>
      <c r="DX1050"/>
      <c r="DY1050"/>
      <c r="DZ1050"/>
      <c r="EA1050"/>
      <c r="EB1050"/>
      <c r="EC1050"/>
      <c r="ED1050"/>
      <c r="EE1050"/>
      <c r="EF1050"/>
      <c r="EG1050"/>
      <c r="EH1050"/>
      <c r="EI1050"/>
      <c r="EJ1050"/>
      <c r="EK1050"/>
      <c r="EL1050"/>
      <c r="EM1050"/>
      <c r="EN1050"/>
      <c r="EO1050"/>
      <c r="EP1050"/>
      <c r="EQ1050"/>
      <c r="ER1050"/>
      <c r="ES1050"/>
      <c r="ET1050"/>
      <c r="EU1050"/>
      <c r="EV1050"/>
      <c r="EW1050"/>
      <c r="EX1050"/>
      <c r="EY1050"/>
      <c r="EZ1050"/>
      <c r="FA1050"/>
      <c r="FB1050"/>
      <c r="FC1050"/>
      <c r="FD1050"/>
      <c r="FE1050"/>
      <c r="FF1050"/>
      <c r="FG1050"/>
      <c r="FH1050"/>
      <c r="FI1050"/>
      <c r="FJ1050"/>
      <c r="FK1050"/>
      <c r="FL1050"/>
      <c r="FM1050"/>
      <c r="FN1050"/>
      <c r="FO1050"/>
      <c r="FP1050"/>
      <c r="FQ1050"/>
      <c r="FR1050"/>
      <c r="FS1050"/>
      <c r="FT1050"/>
      <c r="FU1050"/>
      <c r="FV1050"/>
      <c r="FW1050"/>
      <c r="FX1050"/>
      <c r="FY1050"/>
      <c r="FZ1050"/>
      <c r="GA1050"/>
      <c r="GB1050"/>
      <c r="GC1050"/>
      <c r="GD1050"/>
      <c r="GE1050"/>
      <c r="GF1050"/>
      <c r="GG1050"/>
      <c r="GH1050"/>
      <c r="GI1050"/>
      <c r="GJ1050"/>
      <c r="GK1050"/>
      <c r="GL1050"/>
      <c r="GM1050"/>
      <c r="GN1050"/>
      <c r="GO1050"/>
      <c r="GP1050"/>
      <c r="GQ1050"/>
      <c r="GR1050"/>
      <c r="GS1050"/>
      <c r="GT1050"/>
      <c r="GU1050"/>
      <c r="GV1050"/>
      <c r="GW1050"/>
      <c r="GX1050"/>
      <c r="GY1050"/>
      <c r="GZ1050"/>
      <c r="HA1050"/>
      <c r="HB1050"/>
      <c r="HC1050"/>
      <c r="HD1050"/>
      <c r="HE1050"/>
      <c r="HF1050"/>
      <c r="HG1050"/>
      <c r="HH1050"/>
      <c r="HI1050"/>
      <c r="HJ1050"/>
      <c r="HK1050"/>
      <c r="HL1050"/>
      <c r="HM1050"/>
      <c r="HN1050"/>
      <c r="HO1050"/>
      <c r="HP1050"/>
      <c r="HQ1050"/>
      <c r="HR1050"/>
      <c r="HS1050"/>
      <c r="HT1050"/>
      <c r="HU1050"/>
      <c r="HV1050"/>
      <c r="HW1050"/>
      <c r="HX1050"/>
      <c r="HY1050"/>
      <c r="HZ1050"/>
      <c r="IA1050"/>
      <c r="IB1050"/>
      <c r="IC1050"/>
      <c r="ID1050"/>
      <c r="IE1050"/>
      <c r="IF1050"/>
      <c r="IG1050"/>
      <c r="IH1050"/>
      <c r="II1050"/>
      <c r="IJ1050"/>
      <c r="IK1050"/>
      <c r="IL1050"/>
      <c r="IM1050"/>
      <c r="IN1050"/>
      <c r="IO1050"/>
      <c r="IP1050"/>
      <c r="IQ1050"/>
      <c r="IR1050"/>
      <c r="IS1050"/>
      <c r="IT1050"/>
      <c r="IU1050"/>
      <c r="IV1050"/>
      <c r="IW1050"/>
      <c r="IX1050"/>
      <c r="IY1050"/>
      <c r="IZ1050"/>
      <c r="JA1050"/>
      <c r="JB1050"/>
      <c r="JC1050"/>
      <c r="JD1050"/>
      <c r="JE1050"/>
      <c r="JF1050"/>
      <c r="JG1050"/>
      <c r="JH1050"/>
      <c r="JI1050"/>
      <c r="JJ1050"/>
      <c r="JK1050"/>
      <c r="JL1050"/>
      <c r="JM1050"/>
      <c r="JN1050"/>
      <c r="JO1050"/>
      <c r="JP1050"/>
      <c r="JQ1050"/>
      <c r="JR1050"/>
      <c r="JS1050"/>
      <c r="JT1050"/>
      <c r="JU1050"/>
      <c r="JV1050"/>
      <c r="JW1050"/>
      <c r="JX1050"/>
      <c r="JY1050"/>
      <c r="JZ1050"/>
      <c r="KA1050"/>
      <c r="KB1050"/>
      <c r="KC1050"/>
      <c r="KD1050"/>
      <c r="KE1050"/>
      <c r="KF1050"/>
      <c r="KG1050"/>
      <c r="KH1050"/>
      <c r="KI1050"/>
      <c r="KJ1050"/>
      <c r="KK1050"/>
      <c r="KL1050"/>
      <c r="KM1050"/>
      <c r="KN1050"/>
      <c r="KO1050"/>
      <c r="KP1050"/>
      <c r="KQ1050"/>
      <c r="KR1050"/>
      <c r="KS1050"/>
      <c r="KT1050"/>
      <c r="KU1050"/>
      <c r="KV1050"/>
      <c r="KW1050"/>
      <c r="KX1050"/>
      <c r="KY1050"/>
      <c r="KZ1050"/>
      <c r="LA1050"/>
      <c r="LB1050"/>
      <c r="LC1050"/>
      <c r="LD1050"/>
      <c r="LE1050"/>
      <c r="LF1050"/>
      <c r="LG1050"/>
      <c r="LH1050"/>
      <c r="LI1050"/>
      <c r="LJ1050"/>
      <c r="LK1050"/>
      <c r="LL1050"/>
      <c r="LM1050"/>
      <c r="LN1050"/>
      <c r="LO1050"/>
      <c r="LP1050"/>
      <c r="LQ1050"/>
      <c r="LR1050"/>
      <c r="LS1050"/>
      <c r="LT1050"/>
      <c r="LU1050"/>
      <c r="LV1050"/>
      <c r="LW1050"/>
      <c r="LX1050"/>
      <c r="LY1050"/>
      <c r="LZ1050"/>
      <c r="MA1050"/>
      <c r="MB1050"/>
      <c r="MC1050"/>
      <c r="MD1050"/>
      <c r="ME1050"/>
      <c r="MF1050"/>
      <c r="MG1050"/>
      <c r="MH1050"/>
      <c r="MI1050"/>
      <c r="MJ1050"/>
      <c r="MK1050"/>
      <c r="ML1050"/>
      <c r="MM1050"/>
      <c r="MN1050"/>
      <c r="MO1050"/>
      <c r="MP1050"/>
      <c r="MQ1050"/>
      <c r="MR1050"/>
      <c r="MS1050"/>
      <c r="MT1050"/>
      <c r="MU1050"/>
      <c r="MV1050"/>
      <c r="MW1050"/>
      <c r="MX1050"/>
      <c r="MY1050"/>
      <c r="MZ1050"/>
      <c r="NA1050"/>
      <c r="NB1050"/>
      <c r="NC1050"/>
      <c r="ND1050"/>
      <c r="NE1050"/>
      <c r="NF1050"/>
      <c r="NG1050"/>
      <c r="NH1050"/>
      <c r="NI1050"/>
      <c r="NJ1050"/>
      <c r="NK1050"/>
      <c r="NL1050"/>
      <c r="NM1050"/>
      <c r="NN1050"/>
      <c r="NO1050"/>
      <c r="NP1050"/>
      <c r="NQ1050"/>
      <c r="NR1050"/>
      <c r="NS1050"/>
      <c r="NT1050"/>
      <c r="NU1050"/>
      <c r="NV1050"/>
      <c r="NW1050"/>
      <c r="NX1050"/>
      <c r="NY1050"/>
      <c r="NZ1050"/>
      <c r="OA1050"/>
      <c r="OB1050"/>
      <c r="OC1050"/>
      <c r="OD1050"/>
      <c r="OE1050"/>
      <c r="OF1050"/>
      <c r="OG1050"/>
      <c r="OH1050"/>
      <c r="OI1050"/>
      <c r="OJ1050"/>
      <c r="OK1050"/>
      <c r="OL1050"/>
      <c r="OM1050"/>
    </row>
    <row r="1051" spans="1:404" s="37" customFormat="1" x14ac:dyDescent="0.3">
      <c r="A1051" s="2" t="s">
        <v>1429</v>
      </c>
      <c r="B1051" s="2" t="s">
        <v>1454</v>
      </c>
      <c r="C1051" s="2" t="s">
        <v>1464</v>
      </c>
      <c r="D1051" s="2" t="s">
        <v>1465</v>
      </c>
      <c r="E1051" s="6" t="s">
        <v>102</v>
      </c>
      <c r="F1051" s="5">
        <v>36</v>
      </c>
      <c r="G1051" s="5">
        <v>12</v>
      </c>
      <c r="H1051" s="5">
        <v>1</v>
      </c>
      <c r="I1051" s="5">
        <v>12</v>
      </c>
      <c r="J1051" s="5">
        <v>0</v>
      </c>
      <c r="K1051" s="5">
        <v>0</v>
      </c>
      <c r="L1051" s="5">
        <v>0</v>
      </c>
      <c r="M1051" s="5">
        <v>0</v>
      </c>
      <c r="N1051" s="5">
        <v>0</v>
      </c>
      <c r="O1051" s="5">
        <v>0</v>
      </c>
      <c r="P1051" s="5">
        <v>0</v>
      </c>
      <c r="Q1051" s="5">
        <v>36</v>
      </c>
      <c r="R1051" s="5">
        <v>0</v>
      </c>
      <c r="S1051" s="5">
        <v>0</v>
      </c>
      <c r="T1051" s="5">
        <v>0</v>
      </c>
      <c r="U1051" s="5">
        <v>0</v>
      </c>
      <c r="V1051" s="5">
        <v>0</v>
      </c>
      <c r="W1051" s="5">
        <v>0</v>
      </c>
      <c r="X1051" s="5">
        <v>0</v>
      </c>
      <c r="Y1051" s="5">
        <v>12</v>
      </c>
      <c r="Z1051" s="5">
        <v>36</v>
      </c>
      <c r="AA1051" s="6" t="s">
        <v>96</v>
      </c>
      <c r="AB1051" s="6" t="s">
        <v>96</v>
      </c>
      <c r="AC1051" s="7"/>
      <c r="AD1051" s="7"/>
      <c r="AE1051" s="7"/>
      <c r="AF1051" s="7"/>
      <c r="AG1051" s="7"/>
      <c r="AH1051" s="7"/>
      <c r="AI1051" s="6" t="s">
        <v>96</v>
      </c>
      <c r="AJ1051" s="5"/>
      <c r="AK1051" s="8">
        <v>0</v>
      </c>
      <c r="AL1051" s="8">
        <v>1</v>
      </c>
      <c r="AM1051" s="8">
        <v>0</v>
      </c>
      <c r="AN1051" s="8">
        <v>0</v>
      </c>
      <c r="AO1051" s="8">
        <v>0</v>
      </c>
      <c r="AP1051" s="8">
        <v>0</v>
      </c>
      <c r="AQ1051" s="8">
        <v>0</v>
      </c>
      <c r="AR1051" s="8">
        <v>0</v>
      </c>
      <c r="AS1051" s="8">
        <v>0</v>
      </c>
      <c r="AT1051" s="8">
        <v>0</v>
      </c>
      <c r="AU1051" s="5">
        <v>100</v>
      </c>
      <c r="AV1051" s="5">
        <v>100</v>
      </c>
      <c r="AW1051" s="5">
        <v>0</v>
      </c>
      <c r="AX1051" s="5">
        <v>0</v>
      </c>
      <c r="AY1051" s="5">
        <v>0</v>
      </c>
      <c r="AZ1051" s="5">
        <v>100</v>
      </c>
      <c r="BA1051" s="5">
        <v>100</v>
      </c>
      <c r="BB1051" s="5">
        <v>0</v>
      </c>
      <c r="BC1051" s="5">
        <v>0</v>
      </c>
      <c r="BD1051" s="5">
        <v>0</v>
      </c>
      <c r="BE1051" s="5">
        <v>100</v>
      </c>
      <c r="BF1051" s="5">
        <v>100</v>
      </c>
      <c r="BG1051" s="5">
        <v>100</v>
      </c>
      <c r="BH1051" s="5">
        <v>100</v>
      </c>
      <c r="BI1051" s="5">
        <v>100</v>
      </c>
      <c r="BJ1051" s="5">
        <v>0</v>
      </c>
      <c r="BK1051" s="5">
        <v>100</v>
      </c>
      <c r="BL1051" s="5">
        <v>0</v>
      </c>
      <c r="BM1051" s="5">
        <v>100</v>
      </c>
      <c r="BN1051" s="5">
        <v>4</v>
      </c>
      <c r="BO1051" s="5" t="s">
        <v>97</v>
      </c>
      <c r="BP1051" s="5" t="s">
        <v>96</v>
      </c>
      <c r="BQ1051" s="5">
        <v>2</v>
      </c>
      <c r="BR1051" s="6" t="s">
        <v>97</v>
      </c>
      <c r="BS1051" s="6" t="s">
        <v>97</v>
      </c>
      <c r="BT1051" s="6" t="s">
        <v>97</v>
      </c>
      <c r="BU1051" s="6" t="s">
        <v>97</v>
      </c>
      <c r="BV1051" s="6" t="s">
        <v>97</v>
      </c>
      <c r="BW1051" s="5">
        <v>2</v>
      </c>
      <c r="BX1051" s="5">
        <v>2</v>
      </c>
      <c r="BY1051" s="5">
        <v>2</v>
      </c>
      <c r="BZ1051" s="5">
        <v>2</v>
      </c>
      <c r="CA1051" s="5">
        <v>2</v>
      </c>
      <c r="CB1051" s="6" t="s">
        <v>98</v>
      </c>
      <c r="CC1051" s="6" t="s">
        <v>98</v>
      </c>
      <c r="CD1051" s="6" t="s">
        <v>98</v>
      </c>
      <c r="CE1051" s="6" t="s">
        <v>98</v>
      </c>
      <c r="CF1051" s="6" t="s">
        <v>98</v>
      </c>
      <c r="CG1051" s="6" t="s">
        <v>97</v>
      </c>
      <c r="CH1051" s="6" t="s">
        <v>97</v>
      </c>
      <c r="CI1051" s="6" t="s">
        <v>97</v>
      </c>
      <c r="CJ1051" s="5">
        <v>0</v>
      </c>
      <c r="CK1051" s="5">
        <v>0</v>
      </c>
      <c r="CL1051" s="5">
        <v>0</v>
      </c>
      <c r="CM1051" s="5">
        <v>0</v>
      </c>
      <c r="CN1051" s="5">
        <v>0</v>
      </c>
      <c r="CO1051" s="5">
        <v>0</v>
      </c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  <c r="DK1051"/>
      <c r="DL1051"/>
      <c r="DM1051"/>
      <c r="DN1051"/>
      <c r="DO1051"/>
      <c r="DP1051"/>
      <c r="DQ1051"/>
      <c r="DR1051"/>
      <c r="DS1051"/>
      <c r="DT1051"/>
      <c r="DU1051"/>
      <c r="DV1051"/>
      <c r="DW1051"/>
      <c r="DX1051"/>
      <c r="DY1051"/>
      <c r="DZ1051"/>
      <c r="EA1051"/>
      <c r="EB1051"/>
      <c r="EC1051"/>
      <c r="ED1051"/>
      <c r="EE1051"/>
      <c r="EF1051"/>
      <c r="EG1051"/>
      <c r="EH1051"/>
      <c r="EI1051"/>
      <c r="EJ1051"/>
      <c r="EK1051"/>
      <c r="EL1051"/>
      <c r="EM1051"/>
      <c r="EN1051"/>
      <c r="EO1051"/>
      <c r="EP1051"/>
      <c r="EQ1051"/>
      <c r="ER1051"/>
      <c r="ES1051"/>
      <c r="ET1051"/>
      <c r="EU1051"/>
      <c r="EV1051"/>
      <c r="EW1051"/>
      <c r="EX1051"/>
      <c r="EY1051"/>
      <c r="EZ1051"/>
      <c r="FA1051"/>
      <c r="FB1051"/>
      <c r="FC1051"/>
      <c r="FD1051"/>
      <c r="FE1051"/>
      <c r="FF1051"/>
      <c r="FG1051"/>
      <c r="FH1051"/>
      <c r="FI1051"/>
      <c r="FJ1051"/>
      <c r="FK1051"/>
      <c r="FL1051"/>
      <c r="FM1051"/>
      <c r="FN1051"/>
      <c r="FO1051"/>
      <c r="FP1051"/>
      <c r="FQ1051"/>
      <c r="FR1051"/>
      <c r="FS1051"/>
      <c r="FT1051"/>
      <c r="FU1051"/>
      <c r="FV1051"/>
      <c r="FW1051"/>
      <c r="FX1051"/>
      <c r="FY1051"/>
      <c r="FZ1051"/>
      <c r="GA1051"/>
      <c r="GB1051"/>
      <c r="GC1051"/>
      <c r="GD1051"/>
      <c r="GE1051"/>
      <c r="GF1051"/>
      <c r="GG1051"/>
      <c r="GH1051"/>
      <c r="GI1051"/>
      <c r="GJ1051"/>
      <c r="GK1051"/>
      <c r="GL1051"/>
      <c r="GM1051"/>
      <c r="GN1051"/>
      <c r="GO1051"/>
      <c r="GP1051"/>
      <c r="GQ1051"/>
      <c r="GR1051"/>
      <c r="GS1051"/>
      <c r="GT1051"/>
      <c r="GU1051"/>
      <c r="GV1051"/>
      <c r="GW1051"/>
      <c r="GX1051"/>
      <c r="GY1051"/>
      <c r="GZ1051"/>
      <c r="HA1051"/>
      <c r="HB1051"/>
      <c r="HC1051"/>
      <c r="HD1051"/>
      <c r="HE1051"/>
      <c r="HF1051"/>
      <c r="HG1051"/>
      <c r="HH1051"/>
      <c r="HI1051"/>
      <c r="HJ1051"/>
      <c r="HK1051"/>
      <c r="HL1051"/>
      <c r="HM1051"/>
      <c r="HN1051"/>
      <c r="HO1051"/>
      <c r="HP1051"/>
      <c r="HQ1051"/>
      <c r="HR1051"/>
      <c r="HS1051"/>
      <c r="HT1051"/>
      <c r="HU1051"/>
      <c r="HV1051"/>
      <c r="HW1051"/>
      <c r="HX1051"/>
      <c r="HY1051"/>
      <c r="HZ1051"/>
      <c r="IA1051"/>
      <c r="IB1051"/>
      <c r="IC1051"/>
      <c r="ID1051"/>
      <c r="IE1051"/>
      <c r="IF1051"/>
      <c r="IG1051"/>
      <c r="IH1051"/>
      <c r="II1051"/>
      <c r="IJ1051"/>
      <c r="IK1051"/>
      <c r="IL1051"/>
      <c r="IM1051"/>
      <c r="IN1051"/>
      <c r="IO1051"/>
      <c r="IP1051"/>
      <c r="IQ1051"/>
      <c r="IR1051"/>
      <c r="IS1051"/>
      <c r="IT1051"/>
      <c r="IU1051"/>
      <c r="IV1051"/>
      <c r="IW1051"/>
      <c r="IX1051"/>
      <c r="IY1051"/>
      <c r="IZ1051"/>
      <c r="JA1051"/>
      <c r="JB1051"/>
      <c r="JC1051"/>
      <c r="JD1051"/>
      <c r="JE1051"/>
      <c r="JF1051"/>
      <c r="JG1051"/>
      <c r="JH1051"/>
      <c r="JI1051"/>
      <c r="JJ1051"/>
      <c r="JK1051"/>
      <c r="JL1051"/>
      <c r="JM1051"/>
      <c r="JN1051"/>
      <c r="JO1051"/>
      <c r="JP1051"/>
      <c r="JQ1051"/>
      <c r="JR1051"/>
      <c r="JS1051"/>
      <c r="JT1051"/>
      <c r="JU1051"/>
      <c r="JV1051"/>
      <c r="JW1051"/>
      <c r="JX1051"/>
      <c r="JY1051"/>
      <c r="JZ1051"/>
      <c r="KA1051"/>
      <c r="KB1051"/>
      <c r="KC1051"/>
      <c r="KD1051"/>
      <c r="KE1051"/>
      <c r="KF1051"/>
      <c r="KG1051"/>
      <c r="KH1051"/>
      <c r="KI1051"/>
      <c r="KJ1051"/>
      <c r="KK1051"/>
      <c r="KL1051"/>
      <c r="KM1051"/>
      <c r="KN1051"/>
      <c r="KO1051"/>
      <c r="KP1051"/>
      <c r="KQ1051"/>
      <c r="KR1051"/>
      <c r="KS1051"/>
      <c r="KT1051"/>
      <c r="KU1051"/>
      <c r="KV1051"/>
      <c r="KW1051"/>
      <c r="KX1051"/>
      <c r="KY1051"/>
      <c r="KZ1051"/>
      <c r="LA1051"/>
      <c r="LB1051"/>
      <c r="LC1051"/>
      <c r="LD1051"/>
      <c r="LE1051"/>
      <c r="LF1051"/>
      <c r="LG1051"/>
      <c r="LH1051"/>
      <c r="LI1051"/>
      <c r="LJ1051"/>
      <c r="LK1051"/>
      <c r="LL1051"/>
      <c r="LM1051"/>
      <c r="LN1051"/>
      <c r="LO1051"/>
      <c r="LP1051"/>
      <c r="LQ1051"/>
      <c r="LR1051"/>
      <c r="LS1051"/>
      <c r="LT1051"/>
      <c r="LU1051"/>
      <c r="LV1051"/>
      <c r="LW1051"/>
      <c r="LX1051"/>
      <c r="LY1051"/>
      <c r="LZ1051"/>
      <c r="MA1051"/>
      <c r="MB1051"/>
      <c r="MC1051"/>
      <c r="MD1051"/>
      <c r="ME1051"/>
      <c r="MF1051"/>
      <c r="MG1051"/>
      <c r="MH1051"/>
      <c r="MI1051"/>
      <c r="MJ1051"/>
      <c r="MK1051"/>
      <c r="ML1051"/>
      <c r="MM1051"/>
      <c r="MN1051"/>
      <c r="MO1051"/>
      <c r="MP1051"/>
      <c r="MQ1051"/>
      <c r="MR1051"/>
      <c r="MS1051"/>
      <c r="MT1051"/>
      <c r="MU1051"/>
      <c r="MV1051"/>
      <c r="MW1051"/>
      <c r="MX1051"/>
      <c r="MY1051"/>
      <c r="MZ1051"/>
      <c r="NA1051"/>
      <c r="NB1051"/>
      <c r="NC1051"/>
      <c r="ND1051"/>
      <c r="NE1051"/>
      <c r="NF1051"/>
      <c r="NG1051"/>
      <c r="NH1051"/>
      <c r="NI1051"/>
      <c r="NJ1051"/>
      <c r="NK1051"/>
      <c r="NL1051"/>
      <c r="NM1051"/>
      <c r="NN1051"/>
      <c r="NO1051"/>
      <c r="NP1051"/>
      <c r="NQ1051"/>
      <c r="NR1051"/>
      <c r="NS1051"/>
      <c r="NT1051"/>
      <c r="NU1051"/>
      <c r="NV1051"/>
      <c r="NW1051"/>
      <c r="NX1051"/>
      <c r="NY1051"/>
      <c r="NZ1051"/>
      <c r="OA1051"/>
      <c r="OB1051"/>
      <c r="OC1051"/>
      <c r="OD1051"/>
      <c r="OE1051"/>
      <c r="OF1051"/>
      <c r="OG1051"/>
      <c r="OH1051"/>
      <c r="OI1051"/>
      <c r="OJ1051"/>
      <c r="OK1051"/>
      <c r="OL1051"/>
      <c r="OM1051"/>
      <c r="ON1051"/>
    </row>
    <row r="1052" spans="1:404" s="37" customFormat="1" x14ac:dyDescent="0.3">
      <c r="A1052" s="2" t="s">
        <v>1429</v>
      </c>
      <c r="B1052" s="2" t="s">
        <v>1454</v>
      </c>
      <c r="C1052" s="2" t="s">
        <v>1464</v>
      </c>
      <c r="D1052" s="2" t="s">
        <v>988</v>
      </c>
      <c r="E1052" s="6" t="s">
        <v>102</v>
      </c>
      <c r="F1052" s="5">
        <v>118</v>
      </c>
      <c r="G1052" s="5">
        <v>16</v>
      </c>
      <c r="H1052" s="5">
        <v>1</v>
      </c>
      <c r="I1052" s="5">
        <v>16</v>
      </c>
      <c r="J1052" s="5">
        <v>0</v>
      </c>
      <c r="K1052" s="5">
        <v>0</v>
      </c>
      <c r="L1052" s="5">
        <v>0</v>
      </c>
      <c r="M1052" s="5">
        <v>0</v>
      </c>
      <c r="N1052" s="5">
        <v>0</v>
      </c>
      <c r="O1052" s="5">
        <v>0</v>
      </c>
      <c r="P1052" s="5">
        <v>0</v>
      </c>
      <c r="Q1052" s="5">
        <v>118</v>
      </c>
      <c r="R1052" s="5">
        <v>0</v>
      </c>
      <c r="S1052" s="5">
        <v>0</v>
      </c>
      <c r="T1052" s="5">
        <v>0</v>
      </c>
      <c r="U1052" s="5">
        <v>0</v>
      </c>
      <c r="V1052" s="5">
        <v>0</v>
      </c>
      <c r="W1052" s="5">
        <v>0</v>
      </c>
      <c r="X1052" s="5">
        <v>0</v>
      </c>
      <c r="Y1052" s="5">
        <v>8</v>
      </c>
      <c r="Z1052" s="5">
        <v>36</v>
      </c>
      <c r="AA1052" s="6" t="s">
        <v>96</v>
      </c>
      <c r="AB1052" s="6" t="s">
        <v>96</v>
      </c>
      <c r="AC1052" s="7"/>
      <c r="AD1052" s="7"/>
      <c r="AE1052" s="7"/>
      <c r="AF1052" s="7"/>
      <c r="AG1052" s="7"/>
      <c r="AH1052" s="7"/>
      <c r="AI1052" s="6" t="s">
        <v>96</v>
      </c>
      <c r="AJ1052" s="5"/>
      <c r="AK1052" s="8">
        <v>0</v>
      </c>
      <c r="AL1052" s="8">
        <v>0</v>
      </c>
      <c r="AM1052" s="8">
        <v>1</v>
      </c>
      <c r="AN1052" s="8">
        <v>0</v>
      </c>
      <c r="AO1052" s="8">
        <v>0</v>
      </c>
      <c r="AP1052" s="8">
        <v>0</v>
      </c>
      <c r="AQ1052" s="8">
        <v>0</v>
      </c>
      <c r="AR1052" s="8">
        <v>0</v>
      </c>
      <c r="AS1052" s="8">
        <v>0</v>
      </c>
      <c r="AT1052" s="8">
        <v>0</v>
      </c>
      <c r="AU1052" s="5">
        <v>100</v>
      </c>
      <c r="AV1052" s="5">
        <v>100</v>
      </c>
      <c r="AW1052" s="5">
        <v>0</v>
      </c>
      <c r="AX1052" s="5">
        <v>0</v>
      </c>
      <c r="AY1052" s="5">
        <v>0</v>
      </c>
      <c r="AZ1052" s="5">
        <v>100</v>
      </c>
      <c r="BA1052" s="5">
        <v>100</v>
      </c>
      <c r="BB1052" s="5">
        <v>0</v>
      </c>
      <c r="BC1052" s="5">
        <v>0</v>
      </c>
      <c r="BD1052" s="5">
        <v>0</v>
      </c>
      <c r="BE1052" s="5">
        <v>100</v>
      </c>
      <c r="BF1052" s="5">
        <v>100</v>
      </c>
      <c r="BG1052" s="5">
        <v>0</v>
      </c>
      <c r="BH1052" s="5">
        <v>80</v>
      </c>
      <c r="BI1052" s="5">
        <v>80</v>
      </c>
      <c r="BJ1052" s="5">
        <v>0</v>
      </c>
      <c r="BK1052" s="5">
        <v>90</v>
      </c>
      <c r="BL1052" s="5">
        <v>10</v>
      </c>
      <c r="BM1052" s="5">
        <v>0</v>
      </c>
      <c r="BN1052" s="5" t="s">
        <v>98</v>
      </c>
      <c r="BO1052" s="5" t="s">
        <v>97</v>
      </c>
      <c r="BP1052" s="5" t="s">
        <v>96</v>
      </c>
      <c r="BQ1052" s="5">
        <v>2</v>
      </c>
      <c r="BR1052" s="6" t="s">
        <v>97</v>
      </c>
      <c r="BS1052" s="6" t="s">
        <v>97</v>
      </c>
      <c r="BT1052" s="6" t="s">
        <v>97</v>
      </c>
      <c r="BU1052" s="6" t="s">
        <v>97</v>
      </c>
      <c r="BV1052" s="6" t="s">
        <v>97</v>
      </c>
      <c r="BW1052" s="5">
        <v>0</v>
      </c>
      <c r="BX1052" s="5">
        <v>0</v>
      </c>
      <c r="BY1052" s="5">
        <v>0</v>
      </c>
      <c r="BZ1052" s="5">
        <v>1</v>
      </c>
      <c r="CA1052" s="5">
        <v>0</v>
      </c>
      <c r="CB1052" s="6" t="s">
        <v>98</v>
      </c>
      <c r="CC1052" s="6" t="s">
        <v>98</v>
      </c>
      <c r="CD1052" s="6" t="s">
        <v>98</v>
      </c>
      <c r="CE1052" s="6" t="s">
        <v>98</v>
      </c>
      <c r="CF1052" s="6" t="s">
        <v>98</v>
      </c>
      <c r="CG1052" s="6" t="s">
        <v>97</v>
      </c>
      <c r="CH1052" s="6" t="s">
        <v>97</v>
      </c>
      <c r="CI1052" s="6" t="s">
        <v>97</v>
      </c>
      <c r="CJ1052" s="5">
        <v>0</v>
      </c>
      <c r="CK1052" s="5">
        <v>0</v>
      </c>
      <c r="CL1052" s="5">
        <v>0</v>
      </c>
      <c r="CM1052" s="5">
        <v>0</v>
      </c>
      <c r="CN1052" s="5">
        <v>0</v>
      </c>
      <c r="CO1052" s="5">
        <v>0</v>
      </c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  <c r="DK1052"/>
      <c r="DL1052"/>
      <c r="DM1052"/>
      <c r="DN1052"/>
      <c r="DO1052"/>
      <c r="DP1052"/>
      <c r="DQ1052"/>
      <c r="DR1052"/>
      <c r="DS1052"/>
      <c r="DT1052"/>
      <c r="DU1052"/>
      <c r="DV1052"/>
      <c r="DW1052"/>
      <c r="DX1052"/>
      <c r="DY1052"/>
      <c r="DZ1052"/>
      <c r="EA1052"/>
      <c r="EB1052"/>
      <c r="EC1052"/>
      <c r="ED1052"/>
      <c r="EE1052"/>
      <c r="EF1052"/>
      <c r="EG1052"/>
      <c r="EH1052"/>
      <c r="EI1052"/>
      <c r="EJ1052"/>
      <c r="EK1052"/>
      <c r="EL1052"/>
      <c r="EM1052"/>
      <c r="EN1052"/>
      <c r="EO1052"/>
      <c r="EP1052"/>
      <c r="EQ1052"/>
      <c r="ER1052"/>
      <c r="ES1052"/>
      <c r="ET1052"/>
      <c r="EU1052"/>
      <c r="EV1052"/>
      <c r="EW1052"/>
      <c r="EX1052"/>
      <c r="EY1052"/>
      <c r="EZ1052"/>
      <c r="FA1052"/>
      <c r="FB1052"/>
      <c r="FC1052"/>
      <c r="FD1052"/>
      <c r="FE1052"/>
      <c r="FF1052"/>
      <c r="FG1052"/>
      <c r="FH1052"/>
      <c r="FI1052"/>
      <c r="FJ1052"/>
      <c r="FK1052"/>
      <c r="FL1052"/>
      <c r="FM1052"/>
      <c r="FN1052"/>
      <c r="FO1052"/>
      <c r="FP1052"/>
      <c r="FQ1052"/>
      <c r="FR1052"/>
      <c r="FS1052"/>
      <c r="FT1052"/>
      <c r="FU1052"/>
      <c r="FV1052"/>
      <c r="FW1052"/>
      <c r="FX1052"/>
      <c r="FY1052"/>
      <c r="FZ1052"/>
      <c r="GA1052"/>
      <c r="GB1052"/>
      <c r="GC1052"/>
      <c r="GD1052"/>
      <c r="GE1052"/>
      <c r="GF1052"/>
      <c r="GG1052"/>
      <c r="GH1052"/>
      <c r="GI1052"/>
      <c r="GJ1052"/>
      <c r="GK1052"/>
      <c r="GL1052"/>
      <c r="GM1052"/>
      <c r="GN1052"/>
      <c r="GO1052"/>
      <c r="GP1052"/>
      <c r="GQ1052"/>
      <c r="GR1052"/>
      <c r="GS1052"/>
      <c r="GT1052"/>
      <c r="GU1052"/>
      <c r="GV1052"/>
      <c r="GW1052"/>
      <c r="GX1052"/>
      <c r="GY1052"/>
      <c r="GZ1052"/>
      <c r="HA1052"/>
      <c r="HB1052"/>
      <c r="HC1052"/>
      <c r="HD1052"/>
      <c r="HE1052"/>
      <c r="HF1052"/>
      <c r="HG1052"/>
      <c r="HH1052"/>
      <c r="HI1052"/>
      <c r="HJ1052"/>
      <c r="HK1052"/>
      <c r="HL1052"/>
      <c r="HM1052"/>
      <c r="HN1052"/>
      <c r="HO1052"/>
      <c r="HP1052"/>
      <c r="HQ1052"/>
      <c r="HR1052"/>
      <c r="HS1052"/>
      <c r="HT1052"/>
      <c r="HU1052"/>
      <c r="HV1052"/>
      <c r="HW1052"/>
      <c r="HX1052"/>
      <c r="HY1052"/>
      <c r="HZ1052"/>
      <c r="IA1052"/>
      <c r="IB1052"/>
      <c r="IC1052"/>
      <c r="ID1052"/>
      <c r="IE1052"/>
      <c r="IF1052"/>
      <c r="IG1052"/>
      <c r="IH1052"/>
      <c r="II1052"/>
      <c r="IJ1052"/>
      <c r="IK1052"/>
      <c r="IL1052"/>
      <c r="IM1052"/>
      <c r="IN1052"/>
      <c r="IO1052"/>
      <c r="IP1052"/>
      <c r="IQ1052"/>
      <c r="IR1052"/>
      <c r="IS1052"/>
      <c r="IT1052"/>
      <c r="IU1052"/>
      <c r="IV1052"/>
      <c r="IW1052"/>
      <c r="IX1052"/>
      <c r="IY1052"/>
      <c r="IZ1052"/>
      <c r="JA1052"/>
      <c r="JB1052"/>
      <c r="JC1052"/>
      <c r="JD1052"/>
      <c r="JE1052"/>
      <c r="JF1052"/>
      <c r="JG1052"/>
      <c r="JH1052"/>
      <c r="JI1052"/>
      <c r="JJ1052"/>
      <c r="JK1052"/>
      <c r="JL1052"/>
      <c r="JM1052"/>
      <c r="JN1052"/>
      <c r="JO1052"/>
      <c r="JP1052"/>
      <c r="JQ1052"/>
      <c r="JR1052"/>
      <c r="JS1052"/>
      <c r="JT1052"/>
      <c r="JU1052"/>
      <c r="JV1052"/>
      <c r="JW1052"/>
      <c r="JX1052"/>
      <c r="JY1052"/>
      <c r="JZ1052"/>
      <c r="KA1052"/>
      <c r="KB1052"/>
      <c r="KC1052"/>
      <c r="KD1052"/>
      <c r="KE1052"/>
      <c r="KF1052"/>
      <c r="KG1052"/>
      <c r="KH1052"/>
      <c r="KI1052"/>
      <c r="KJ1052"/>
      <c r="KK1052"/>
      <c r="KL1052"/>
      <c r="KM1052"/>
      <c r="KN1052"/>
      <c r="KO1052"/>
      <c r="KP1052"/>
      <c r="KQ1052"/>
      <c r="KR1052"/>
      <c r="KS1052"/>
      <c r="KT1052"/>
      <c r="KU1052"/>
      <c r="KV1052"/>
      <c r="KW1052"/>
      <c r="KX1052"/>
      <c r="KY1052"/>
      <c r="KZ1052"/>
      <c r="LA1052"/>
      <c r="LB1052"/>
      <c r="LC1052"/>
      <c r="LD1052"/>
      <c r="LE1052"/>
      <c r="LF1052"/>
      <c r="LG1052"/>
      <c r="LH1052"/>
      <c r="LI1052"/>
      <c r="LJ1052"/>
      <c r="LK1052"/>
      <c r="LL1052"/>
      <c r="LM1052"/>
      <c r="LN1052"/>
      <c r="LO1052"/>
      <c r="LP1052"/>
      <c r="LQ1052"/>
      <c r="LR1052"/>
      <c r="LS1052"/>
      <c r="LT1052"/>
      <c r="LU1052"/>
      <c r="LV1052"/>
      <c r="LW1052"/>
      <c r="LX1052"/>
      <c r="LY1052"/>
      <c r="LZ1052"/>
      <c r="MA1052"/>
      <c r="MB1052"/>
      <c r="MC1052"/>
      <c r="MD1052"/>
      <c r="ME1052"/>
      <c r="MF1052"/>
      <c r="MG1052"/>
      <c r="MH1052"/>
      <c r="MI1052"/>
      <c r="MJ1052"/>
      <c r="MK1052"/>
      <c r="ML1052"/>
      <c r="MM1052"/>
      <c r="MN1052"/>
      <c r="MO1052"/>
      <c r="MP1052"/>
      <c r="MQ1052"/>
      <c r="MR1052"/>
      <c r="MS1052"/>
      <c r="MT1052"/>
      <c r="MU1052"/>
      <c r="MV1052"/>
      <c r="MW1052"/>
      <c r="MX1052"/>
      <c r="MY1052"/>
      <c r="MZ1052"/>
      <c r="NA1052"/>
      <c r="NB1052"/>
      <c r="NC1052"/>
      <c r="ND1052"/>
      <c r="NE1052"/>
      <c r="NF1052"/>
      <c r="NG1052"/>
      <c r="NH1052"/>
      <c r="NI1052"/>
      <c r="NJ1052"/>
      <c r="NK1052"/>
      <c r="NL1052"/>
      <c r="NM1052"/>
      <c r="NN1052"/>
      <c r="NO1052"/>
      <c r="NP1052"/>
      <c r="NQ1052"/>
      <c r="NR1052"/>
      <c r="NS1052"/>
      <c r="NT1052"/>
      <c r="NU1052"/>
      <c r="NV1052"/>
      <c r="NW1052"/>
      <c r="NX1052"/>
      <c r="NY1052"/>
      <c r="NZ1052"/>
      <c r="OA1052"/>
      <c r="OB1052"/>
      <c r="OC1052"/>
      <c r="OD1052"/>
      <c r="OE1052"/>
      <c r="OF1052"/>
      <c r="OG1052"/>
      <c r="OH1052"/>
      <c r="OI1052"/>
      <c r="OJ1052"/>
      <c r="OK1052"/>
      <c r="OL1052"/>
      <c r="OM1052"/>
      <c r="ON1052"/>
    </row>
    <row r="1053" spans="1:404" s="37" customFormat="1" x14ac:dyDescent="0.3">
      <c r="A1053" s="2" t="s">
        <v>1429</v>
      </c>
      <c r="B1053" s="2" t="s">
        <v>1454</v>
      </c>
      <c r="C1053" s="2" t="s">
        <v>1466</v>
      </c>
      <c r="D1053" s="2" t="s">
        <v>988</v>
      </c>
      <c r="E1053" s="6" t="s">
        <v>95</v>
      </c>
      <c r="F1053" s="5">
        <v>405</v>
      </c>
      <c r="G1053" s="5">
        <v>94</v>
      </c>
      <c r="H1053" s="5">
        <v>14</v>
      </c>
      <c r="I1053" s="5">
        <v>94</v>
      </c>
      <c r="J1053" s="5">
        <v>0</v>
      </c>
      <c r="K1053" s="5">
        <v>0</v>
      </c>
      <c r="L1053" s="5">
        <v>0</v>
      </c>
      <c r="M1053" s="5">
        <v>0</v>
      </c>
      <c r="N1053" s="5">
        <v>0</v>
      </c>
      <c r="O1053" s="5">
        <v>0</v>
      </c>
      <c r="P1053" s="5">
        <v>0</v>
      </c>
      <c r="Q1053" s="5">
        <v>405</v>
      </c>
      <c r="R1053" s="5">
        <v>0</v>
      </c>
      <c r="S1053" s="5">
        <v>0</v>
      </c>
      <c r="T1053" s="5">
        <v>0</v>
      </c>
      <c r="U1053" s="5">
        <v>0</v>
      </c>
      <c r="V1053" s="5">
        <v>0</v>
      </c>
      <c r="W1053" s="5">
        <v>0</v>
      </c>
      <c r="X1053" s="5">
        <v>0</v>
      </c>
      <c r="Y1053" s="5">
        <v>0</v>
      </c>
      <c r="Z1053" s="6">
        <v>0</v>
      </c>
      <c r="AA1053" s="6" t="s">
        <v>96</v>
      </c>
      <c r="AB1053" s="6" t="s">
        <v>97</v>
      </c>
      <c r="AC1053" s="7"/>
      <c r="AD1053" s="7"/>
      <c r="AE1053" s="7"/>
      <c r="AF1053" s="7"/>
      <c r="AG1053" s="7"/>
      <c r="AH1053" s="7"/>
      <c r="AI1053" s="6" t="s">
        <v>96</v>
      </c>
      <c r="AJ1053" s="5"/>
      <c r="AK1053" s="8">
        <v>0</v>
      </c>
      <c r="AL1053" s="8">
        <v>1</v>
      </c>
      <c r="AM1053" s="8">
        <v>0</v>
      </c>
      <c r="AN1053" s="8">
        <v>0</v>
      </c>
      <c r="AO1053" s="8">
        <v>0</v>
      </c>
      <c r="AP1053" s="8">
        <v>0</v>
      </c>
      <c r="AQ1053" s="8">
        <v>0</v>
      </c>
      <c r="AR1053" s="8">
        <v>0</v>
      </c>
      <c r="AS1053" s="8">
        <v>0</v>
      </c>
      <c r="AT1053" s="8">
        <v>0</v>
      </c>
      <c r="AU1053" s="5">
        <v>100</v>
      </c>
      <c r="AV1053" s="5">
        <v>100</v>
      </c>
      <c r="AW1053" s="5">
        <v>0</v>
      </c>
      <c r="AX1053" s="5">
        <v>0</v>
      </c>
      <c r="AY1053" s="5">
        <v>0</v>
      </c>
      <c r="AZ1053" s="5">
        <v>100</v>
      </c>
      <c r="BA1053" s="5">
        <v>100</v>
      </c>
      <c r="BB1053" s="5">
        <v>0</v>
      </c>
      <c r="BC1053" s="5">
        <v>0</v>
      </c>
      <c r="BD1053" s="5">
        <v>0</v>
      </c>
      <c r="BE1053" s="5">
        <v>100</v>
      </c>
      <c r="BF1053" s="5">
        <v>100</v>
      </c>
      <c r="BG1053" s="5">
        <v>100</v>
      </c>
      <c r="BH1053" s="5">
        <v>100</v>
      </c>
      <c r="BI1053" s="5">
        <v>15</v>
      </c>
      <c r="BJ1053" s="5">
        <v>40</v>
      </c>
      <c r="BK1053" s="5">
        <v>15</v>
      </c>
      <c r="BL1053" s="5">
        <v>45</v>
      </c>
      <c r="BM1053" s="5">
        <v>0</v>
      </c>
      <c r="BN1053" s="5" t="s">
        <v>98</v>
      </c>
      <c r="BO1053" s="5" t="s">
        <v>97</v>
      </c>
      <c r="BP1053" s="5" t="s">
        <v>96</v>
      </c>
      <c r="BQ1053" s="5">
        <v>10</v>
      </c>
      <c r="BR1053" s="6" t="s">
        <v>96</v>
      </c>
      <c r="BS1053" s="6" t="s">
        <v>97</v>
      </c>
      <c r="BT1053" s="6" t="s">
        <v>97</v>
      </c>
      <c r="BU1053" s="6" t="s">
        <v>97</v>
      </c>
      <c r="BV1053" s="6" t="s">
        <v>97</v>
      </c>
      <c r="BW1053" s="5">
        <v>0.5</v>
      </c>
      <c r="BX1053" s="5">
        <v>0.5</v>
      </c>
      <c r="BY1053" s="5">
        <v>0.5</v>
      </c>
      <c r="BZ1053" s="5">
        <v>0.4</v>
      </c>
      <c r="CA1053" s="5">
        <v>1</v>
      </c>
      <c r="CB1053" s="6" t="s">
        <v>98</v>
      </c>
      <c r="CC1053" s="6" t="s">
        <v>98</v>
      </c>
      <c r="CD1053" s="6" t="s">
        <v>98</v>
      </c>
      <c r="CE1053" s="6" t="s">
        <v>98</v>
      </c>
      <c r="CF1053" s="6" t="s">
        <v>96</v>
      </c>
      <c r="CG1053" s="6" t="s">
        <v>96</v>
      </c>
      <c r="CH1053" s="6" t="s">
        <v>96</v>
      </c>
      <c r="CI1053" s="6" t="s">
        <v>96</v>
      </c>
      <c r="CJ1053" s="5">
        <v>0</v>
      </c>
      <c r="CK1053" s="5">
        <v>0</v>
      </c>
      <c r="CL1053" s="5">
        <v>0</v>
      </c>
      <c r="CM1053" s="5">
        <v>0</v>
      </c>
      <c r="CN1053" s="5">
        <v>0</v>
      </c>
      <c r="CO1053" s="5">
        <v>0</v>
      </c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  <c r="DT1053"/>
      <c r="DU1053"/>
      <c r="DV1053"/>
      <c r="DW1053"/>
      <c r="DX1053"/>
      <c r="DY1053"/>
      <c r="DZ1053"/>
      <c r="EA1053"/>
      <c r="EB1053"/>
      <c r="EC1053"/>
      <c r="ED1053"/>
      <c r="EE1053"/>
      <c r="EF1053"/>
      <c r="EG1053"/>
      <c r="EH1053"/>
      <c r="EI1053"/>
      <c r="EJ1053"/>
      <c r="EK1053"/>
      <c r="EL1053"/>
      <c r="EM1053"/>
      <c r="EN1053"/>
      <c r="EO1053"/>
      <c r="EP1053"/>
      <c r="EQ1053"/>
      <c r="ER1053"/>
      <c r="ES1053"/>
      <c r="ET1053"/>
      <c r="EU1053"/>
      <c r="EV1053"/>
      <c r="EW1053"/>
      <c r="EX1053"/>
      <c r="EY1053"/>
      <c r="EZ1053"/>
      <c r="FA1053"/>
      <c r="FB1053"/>
      <c r="FC1053"/>
      <c r="FD1053"/>
      <c r="FE1053"/>
      <c r="FF1053"/>
      <c r="FG1053"/>
      <c r="FH1053"/>
      <c r="FI1053"/>
      <c r="FJ1053"/>
      <c r="FK1053"/>
      <c r="FL1053"/>
      <c r="FM1053"/>
      <c r="FN1053"/>
      <c r="FO1053"/>
      <c r="FP1053"/>
      <c r="FQ1053"/>
      <c r="FR1053"/>
      <c r="FS1053"/>
      <c r="FT1053"/>
      <c r="FU1053"/>
      <c r="FV1053"/>
      <c r="FW1053"/>
      <c r="FX1053"/>
      <c r="FY1053"/>
      <c r="FZ1053"/>
      <c r="GA1053"/>
      <c r="GB1053"/>
      <c r="GC1053"/>
      <c r="GD1053"/>
      <c r="GE1053"/>
      <c r="GF1053"/>
      <c r="GG1053"/>
      <c r="GH1053"/>
      <c r="GI1053"/>
      <c r="GJ1053"/>
      <c r="GK1053"/>
      <c r="GL1053"/>
      <c r="GM1053"/>
      <c r="GN1053"/>
      <c r="GO1053"/>
      <c r="GP1053"/>
      <c r="GQ1053"/>
      <c r="GR1053"/>
      <c r="GS1053"/>
      <c r="GT1053"/>
      <c r="GU1053"/>
      <c r="GV1053"/>
      <c r="GW1053"/>
      <c r="GX1053"/>
      <c r="GY1053"/>
      <c r="GZ1053"/>
      <c r="HA1053"/>
      <c r="HB1053"/>
      <c r="HC1053"/>
      <c r="HD1053"/>
      <c r="HE1053"/>
      <c r="HF1053"/>
      <c r="HG1053"/>
      <c r="HH1053"/>
      <c r="HI1053"/>
      <c r="HJ1053"/>
      <c r="HK1053"/>
      <c r="HL1053"/>
      <c r="HM1053"/>
      <c r="HN1053"/>
      <c r="HO1053"/>
      <c r="HP1053"/>
      <c r="HQ1053"/>
      <c r="HR1053"/>
      <c r="HS1053"/>
      <c r="HT1053"/>
      <c r="HU1053"/>
      <c r="HV1053"/>
      <c r="HW1053"/>
      <c r="HX1053"/>
      <c r="HY1053"/>
      <c r="HZ1053"/>
      <c r="IA1053"/>
      <c r="IB1053"/>
      <c r="IC1053"/>
      <c r="ID1053"/>
      <c r="IE1053"/>
      <c r="IF1053"/>
      <c r="IG1053"/>
      <c r="IH1053"/>
      <c r="II1053"/>
      <c r="IJ1053"/>
      <c r="IK1053"/>
      <c r="IL1053"/>
      <c r="IM1053"/>
      <c r="IN1053"/>
      <c r="IO1053"/>
      <c r="IP1053"/>
      <c r="IQ1053"/>
      <c r="IR1053"/>
      <c r="IS1053"/>
      <c r="IT1053"/>
      <c r="IU1053"/>
      <c r="IV1053"/>
      <c r="IW1053"/>
      <c r="IX1053"/>
      <c r="IY1053"/>
      <c r="IZ1053"/>
      <c r="JA1053"/>
      <c r="JB1053"/>
      <c r="JC1053"/>
      <c r="JD1053"/>
      <c r="JE1053"/>
      <c r="JF1053"/>
      <c r="JG1053"/>
      <c r="JH1053"/>
      <c r="JI1053"/>
      <c r="JJ1053"/>
      <c r="JK1053"/>
      <c r="JL1053"/>
      <c r="JM1053"/>
      <c r="JN1053"/>
      <c r="JO1053"/>
      <c r="JP1053"/>
      <c r="JQ1053"/>
      <c r="JR1053"/>
      <c r="JS1053"/>
      <c r="JT1053"/>
      <c r="JU1053"/>
      <c r="JV1053"/>
      <c r="JW1053"/>
      <c r="JX1053"/>
      <c r="JY1053"/>
      <c r="JZ1053"/>
      <c r="KA1053"/>
      <c r="KB1053"/>
      <c r="KC1053"/>
      <c r="KD1053"/>
      <c r="KE1053"/>
      <c r="KF1053"/>
      <c r="KG1053"/>
      <c r="KH1053"/>
      <c r="KI1053"/>
      <c r="KJ1053"/>
      <c r="KK1053"/>
      <c r="KL1053"/>
      <c r="KM1053"/>
      <c r="KN1053"/>
      <c r="KO1053"/>
      <c r="KP1053"/>
      <c r="KQ1053"/>
      <c r="KR1053"/>
      <c r="KS1053"/>
      <c r="KT1053"/>
      <c r="KU1053"/>
      <c r="KV1053"/>
      <c r="KW1053"/>
      <c r="KX1053"/>
      <c r="KY1053"/>
      <c r="KZ1053"/>
      <c r="LA1053"/>
      <c r="LB1053"/>
      <c r="LC1053"/>
      <c r="LD1053"/>
      <c r="LE1053"/>
      <c r="LF1053"/>
      <c r="LG1053"/>
      <c r="LH1053"/>
      <c r="LI1053"/>
      <c r="LJ1053"/>
      <c r="LK1053"/>
      <c r="LL1053"/>
      <c r="LM1053"/>
      <c r="LN1053"/>
      <c r="LO1053"/>
      <c r="LP1053"/>
      <c r="LQ1053"/>
      <c r="LR1053"/>
      <c r="LS1053"/>
      <c r="LT1053"/>
      <c r="LU1053"/>
      <c r="LV1053"/>
      <c r="LW1053"/>
      <c r="LX1053"/>
      <c r="LY1053"/>
      <c r="LZ1053"/>
      <c r="MA1053"/>
      <c r="MB1053"/>
      <c r="MC1053"/>
      <c r="MD1053"/>
      <c r="ME1053"/>
      <c r="MF1053"/>
      <c r="MG1053"/>
      <c r="MH1053"/>
      <c r="MI1053"/>
      <c r="MJ1053"/>
      <c r="MK1053"/>
      <c r="ML1053"/>
      <c r="MM1053"/>
      <c r="MN1053"/>
      <c r="MO1053"/>
      <c r="MP1053"/>
      <c r="MQ1053"/>
      <c r="MR1053"/>
      <c r="MS1053"/>
      <c r="MT1053"/>
      <c r="MU1053"/>
      <c r="MV1053"/>
      <c r="MW1053"/>
      <c r="MX1053"/>
      <c r="MY1053"/>
      <c r="MZ1053"/>
      <c r="NA1053"/>
      <c r="NB1053"/>
      <c r="NC1053"/>
      <c r="ND1053"/>
      <c r="NE1053"/>
      <c r="NF1053"/>
      <c r="NG1053"/>
      <c r="NH1053"/>
      <c r="NI1053"/>
      <c r="NJ1053"/>
      <c r="NK1053"/>
      <c r="NL1053"/>
      <c r="NM1053"/>
      <c r="NN1053"/>
      <c r="NO1053"/>
      <c r="NP1053"/>
      <c r="NQ1053"/>
      <c r="NR1053"/>
      <c r="NS1053"/>
      <c r="NT1053"/>
      <c r="NU1053"/>
      <c r="NV1053"/>
      <c r="NW1053"/>
      <c r="NX1053"/>
      <c r="NY1053"/>
      <c r="NZ1053"/>
      <c r="OA1053"/>
      <c r="OB1053"/>
      <c r="OC1053"/>
      <c r="OD1053"/>
      <c r="OE1053"/>
      <c r="OF1053"/>
      <c r="OG1053"/>
      <c r="OH1053"/>
      <c r="OI1053"/>
      <c r="OJ1053"/>
      <c r="OK1053"/>
      <c r="OL1053"/>
      <c r="OM1053"/>
      <c r="ON1053"/>
    </row>
    <row r="1054" spans="1:404" s="37" customFormat="1" x14ac:dyDescent="0.3">
      <c r="A1054" s="2" t="s">
        <v>1429</v>
      </c>
      <c r="B1054" s="2" t="s">
        <v>1454</v>
      </c>
      <c r="C1054" s="2" t="s">
        <v>1467</v>
      </c>
      <c r="D1054" s="2" t="s">
        <v>1468</v>
      </c>
      <c r="E1054" s="6" t="s">
        <v>104</v>
      </c>
      <c r="F1054" s="5">
        <v>319</v>
      </c>
      <c r="G1054" s="5">
        <v>52</v>
      </c>
      <c r="H1054" s="5">
        <v>4</v>
      </c>
      <c r="I1054" s="5">
        <v>48</v>
      </c>
      <c r="J1054" s="5">
        <v>0</v>
      </c>
      <c r="K1054" s="5">
        <v>0</v>
      </c>
      <c r="L1054" s="5">
        <v>0</v>
      </c>
      <c r="M1054" s="5">
        <v>2</v>
      </c>
      <c r="N1054" s="5">
        <v>0</v>
      </c>
      <c r="O1054" s="5">
        <v>2</v>
      </c>
      <c r="P1054" s="5">
        <v>0</v>
      </c>
      <c r="Q1054" s="5">
        <v>294</v>
      </c>
      <c r="R1054" s="5">
        <v>0</v>
      </c>
      <c r="S1054" s="5">
        <v>0</v>
      </c>
      <c r="T1054" s="5">
        <v>0</v>
      </c>
      <c r="U1054" s="5">
        <v>19</v>
      </c>
      <c r="V1054" s="5">
        <v>0</v>
      </c>
      <c r="W1054" s="5">
        <v>6</v>
      </c>
      <c r="X1054" s="5">
        <v>0</v>
      </c>
      <c r="Y1054" s="5">
        <v>48</v>
      </c>
      <c r="Z1054" s="5">
        <v>294</v>
      </c>
      <c r="AA1054" s="6" t="s">
        <v>96</v>
      </c>
      <c r="AB1054" s="6" t="s">
        <v>97</v>
      </c>
      <c r="AC1054" s="7"/>
      <c r="AD1054" s="7"/>
      <c r="AE1054" s="9" t="s">
        <v>96</v>
      </c>
      <c r="AF1054" s="7"/>
      <c r="AG1054" s="7"/>
      <c r="AH1054" s="7"/>
      <c r="AI1054" s="7"/>
      <c r="AJ1054" s="5">
        <v>500</v>
      </c>
      <c r="AK1054" s="8">
        <v>0</v>
      </c>
      <c r="AL1054" s="8">
        <v>1</v>
      </c>
      <c r="AM1054" s="8">
        <v>0</v>
      </c>
      <c r="AN1054" s="8">
        <v>0</v>
      </c>
      <c r="AO1054" s="8">
        <v>0</v>
      </c>
      <c r="AP1054" s="8">
        <v>0</v>
      </c>
      <c r="AQ1054" s="8">
        <v>0</v>
      </c>
      <c r="AR1054" s="8">
        <v>0</v>
      </c>
      <c r="AS1054" s="8">
        <v>0</v>
      </c>
      <c r="AT1054" s="8">
        <v>0</v>
      </c>
      <c r="AU1054" s="5">
        <v>100</v>
      </c>
      <c r="AV1054" s="5">
        <v>100</v>
      </c>
      <c r="AW1054" s="5">
        <v>0</v>
      </c>
      <c r="AX1054" s="5">
        <v>0</v>
      </c>
      <c r="AY1054" s="5">
        <v>0</v>
      </c>
      <c r="AZ1054" s="5">
        <v>50</v>
      </c>
      <c r="BA1054" s="5">
        <v>50</v>
      </c>
      <c r="BB1054" s="5">
        <v>30</v>
      </c>
      <c r="BC1054" s="5">
        <v>0</v>
      </c>
      <c r="BD1054" s="5">
        <v>20</v>
      </c>
      <c r="BE1054" s="5">
        <v>100</v>
      </c>
      <c r="BF1054" s="5">
        <v>100</v>
      </c>
      <c r="BG1054" s="5">
        <v>100</v>
      </c>
      <c r="BH1054" s="5">
        <v>0</v>
      </c>
      <c r="BI1054" s="5">
        <v>0</v>
      </c>
      <c r="BJ1054" s="5">
        <v>0</v>
      </c>
      <c r="BK1054" s="5">
        <v>0</v>
      </c>
      <c r="BL1054" s="5">
        <v>100</v>
      </c>
      <c r="BM1054" s="5">
        <v>100</v>
      </c>
      <c r="BN1054" s="5">
        <v>2</v>
      </c>
      <c r="BO1054" s="5" t="s">
        <v>96</v>
      </c>
      <c r="BP1054" s="5" t="s">
        <v>96</v>
      </c>
      <c r="BQ1054" s="5">
        <v>1</v>
      </c>
      <c r="BR1054" s="6" t="s">
        <v>96</v>
      </c>
      <c r="BS1054" s="6" t="s">
        <v>97</v>
      </c>
      <c r="BT1054" s="6" t="s">
        <v>97</v>
      </c>
      <c r="BU1054" s="6" t="s">
        <v>97</v>
      </c>
      <c r="BV1054" s="6" t="s">
        <v>97</v>
      </c>
      <c r="BW1054" s="5">
        <v>2</v>
      </c>
      <c r="BX1054" s="5">
        <v>2</v>
      </c>
      <c r="BY1054" s="5">
        <v>2</v>
      </c>
      <c r="BZ1054" s="5">
        <v>2</v>
      </c>
      <c r="CA1054" s="5">
        <v>7</v>
      </c>
      <c r="CB1054" s="6" t="s">
        <v>96</v>
      </c>
      <c r="CC1054" s="6" t="s">
        <v>96</v>
      </c>
      <c r="CD1054" s="6" t="s">
        <v>96</v>
      </c>
      <c r="CE1054" s="6" t="s">
        <v>96</v>
      </c>
      <c r="CF1054" s="6" t="s">
        <v>96</v>
      </c>
      <c r="CG1054" s="6" t="s">
        <v>96</v>
      </c>
      <c r="CH1054" s="6" t="s">
        <v>96</v>
      </c>
      <c r="CI1054" s="7" t="s">
        <v>96</v>
      </c>
      <c r="CJ1054" s="5">
        <v>2</v>
      </c>
      <c r="CK1054" s="5">
        <v>7</v>
      </c>
      <c r="CL1054" s="5">
        <v>7</v>
      </c>
      <c r="CM1054" s="5">
        <v>0</v>
      </c>
      <c r="CN1054" s="5">
        <v>0</v>
      </c>
      <c r="CO1054" s="5">
        <v>2</v>
      </c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  <c r="DI1054"/>
      <c r="DJ1054"/>
      <c r="DK1054"/>
      <c r="DL1054"/>
      <c r="DM1054"/>
      <c r="DN1054"/>
      <c r="DO1054"/>
      <c r="DP1054"/>
      <c r="DQ1054"/>
      <c r="DR1054"/>
      <c r="DS1054"/>
      <c r="DT1054"/>
      <c r="DU1054"/>
      <c r="DV1054"/>
      <c r="DW1054"/>
      <c r="DX1054"/>
      <c r="DY1054"/>
      <c r="DZ1054"/>
      <c r="EA1054"/>
      <c r="EB1054"/>
      <c r="EC1054"/>
      <c r="ED1054"/>
      <c r="EE1054"/>
      <c r="EF1054"/>
      <c r="EG1054"/>
      <c r="EH1054"/>
      <c r="EI1054"/>
      <c r="EJ1054"/>
      <c r="EK1054"/>
      <c r="EL1054"/>
      <c r="EM1054"/>
      <c r="EN1054"/>
      <c r="EO1054"/>
      <c r="EP1054"/>
      <c r="EQ1054"/>
      <c r="ER1054"/>
      <c r="ES1054"/>
      <c r="ET1054"/>
      <c r="EU1054"/>
      <c r="EV1054"/>
      <c r="EW1054"/>
      <c r="EX1054"/>
      <c r="EY1054"/>
      <c r="EZ1054"/>
      <c r="FA1054"/>
      <c r="FB1054"/>
      <c r="FC1054"/>
      <c r="FD1054"/>
      <c r="FE1054"/>
      <c r="FF1054"/>
      <c r="FG1054"/>
      <c r="FH1054"/>
      <c r="FI1054"/>
      <c r="FJ1054"/>
      <c r="FK1054"/>
      <c r="FL1054"/>
      <c r="FM1054"/>
      <c r="FN1054"/>
      <c r="FO1054"/>
      <c r="FP1054"/>
      <c r="FQ1054"/>
      <c r="FR1054"/>
      <c r="FS1054"/>
      <c r="FT1054"/>
      <c r="FU1054"/>
      <c r="FV1054"/>
      <c r="FW1054"/>
      <c r="FX1054"/>
      <c r="FY1054"/>
      <c r="FZ1054"/>
      <c r="GA1054"/>
      <c r="GB1054"/>
      <c r="GC1054"/>
      <c r="GD1054"/>
      <c r="GE1054"/>
      <c r="GF1054"/>
      <c r="GG1054"/>
      <c r="GH1054"/>
      <c r="GI1054"/>
      <c r="GJ1054"/>
      <c r="GK1054"/>
      <c r="GL1054"/>
      <c r="GM1054"/>
      <c r="GN1054"/>
      <c r="GO1054"/>
      <c r="GP1054"/>
      <c r="GQ1054"/>
      <c r="GR1054"/>
      <c r="GS1054"/>
      <c r="GT1054"/>
      <c r="GU1054"/>
      <c r="GV1054"/>
      <c r="GW1054"/>
      <c r="GX1054"/>
      <c r="GY1054"/>
      <c r="GZ1054"/>
      <c r="HA1054"/>
      <c r="HB1054"/>
      <c r="HC1054"/>
      <c r="HD1054"/>
      <c r="HE1054"/>
      <c r="HF1054"/>
      <c r="HG1054"/>
      <c r="HH1054"/>
      <c r="HI1054"/>
      <c r="HJ1054"/>
      <c r="HK1054"/>
      <c r="HL1054"/>
      <c r="HM1054"/>
      <c r="HN1054"/>
      <c r="HO1054"/>
      <c r="HP1054"/>
      <c r="HQ1054"/>
      <c r="HR1054"/>
      <c r="HS1054"/>
      <c r="HT1054"/>
      <c r="HU1054"/>
      <c r="HV1054"/>
      <c r="HW1054"/>
      <c r="HX1054"/>
      <c r="HY1054"/>
      <c r="HZ1054"/>
      <c r="IA1054"/>
      <c r="IB1054"/>
      <c r="IC1054"/>
      <c r="ID1054"/>
      <c r="IE1054"/>
      <c r="IF1054"/>
      <c r="IG1054"/>
      <c r="IH1054"/>
      <c r="II1054"/>
      <c r="IJ1054"/>
      <c r="IK1054"/>
      <c r="IL1054"/>
      <c r="IM1054"/>
      <c r="IN1054"/>
      <c r="IO1054"/>
      <c r="IP1054"/>
      <c r="IQ1054"/>
      <c r="IR1054"/>
      <c r="IS1054"/>
      <c r="IT1054"/>
      <c r="IU1054"/>
      <c r="IV1054"/>
      <c r="IW1054"/>
      <c r="IX1054"/>
      <c r="IY1054"/>
      <c r="IZ1054"/>
      <c r="JA1054"/>
      <c r="JB1054"/>
      <c r="JC1054"/>
      <c r="JD1054"/>
      <c r="JE1054"/>
      <c r="JF1054"/>
      <c r="JG1054"/>
      <c r="JH1054"/>
      <c r="JI1054"/>
      <c r="JJ1054"/>
      <c r="JK1054"/>
      <c r="JL1054"/>
      <c r="JM1054"/>
      <c r="JN1054"/>
      <c r="JO1054"/>
      <c r="JP1054"/>
      <c r="JQ1054"/>
      <c r="JR1054"/>
      <c r="JS1054"/>
      <c r="JT1054"/>
      <c r="JU1054"/>
      <c r="JV1054"/>
      <c r="JW1054"/>
      <c r="JX1054"/>
      <c r="JY1054"/>
      <c r="JZ1054"/>
      <c r="KA1054"/>
      <c r="KB1054"/>
      <c r="KC1054"/>
      <c r="KD1054"/>
      <c r="KE1054"/>
      <c r="KF1054"/>
      <c r="KG1054"/>
      <c r="KH1054"/>
      <c r="KI1054"/>
      <c r="KJ1054"/>
      <c r="KK1054"/>
      <c r="KL1054"/>
      <c r="KM1054"/>
      <c r="KN1054"/>
      <c r="KO1054"/>
      <c r="KP1054"/>
      <c r="KQ1054"/>
      <c r="KR1054"/>
      <c r="KS1054"/>
      <c r="KT1054"/>
      <c r="KU1054"/>
      <c r="KV1054"/>
      <c r="KW1054"/>
      <c r="KX1054"/>
      <c r="KY1054"/>
      <c r="KZ1054"/>
      <c r="LA1054"/>
      <c r="LB1054"/>
      <c r="LC1054"/>
      <c r="LD1054"/>
      <c r="LE1054"/>
      <c r="LF1054"/>
      <c r="LG1054"/>
      <c r="LH1054"/>
      <c r="LI1054"/>
      <c r="LJ1054"/>
      <c r="LK1054"/>
      <c r="LL1054"/>
      <c r="LM1054"/>
      <c r="LN1054"/>
      <c r="LO1054"/>
      <c r="LP1054"/>
      <c r="LQ1054"/>
      <c r="LR1054"/>
      <c r="LS1054"/>
      <c r="LT1054"/>
      <c r="LU1054"/>
      <c r="LV1054"/>
      <c r="LW1054"/>
      <c r="LX1054"/>
      <c r="LY1054"/>
      <c r="LZ1054"/>
      <c r="MA1054"/>
      <c r="MB1054"/>
      <c r="MC1054"/>
      <c r="MD1054"/>
      <c r="ME1054"/>
      <c r="MF1054"/>
      <c r="MG1054"/>
      <c r="MH1054"/>
      <c r="MI1054"/>
      <c r="MJ1054"/>
      <c r="MK1054"/>
      <c r="ML1054"/>
      <c r="MM1054"/>
      <c r="MN1054"/>
      <c r="MO1054"/>
      <c r="MP1054"/>
      <c r="MQ1054"/>
      <c r="MR1054"/>
      <c r="MS1054"/>
      <c r="MT1054"/>
      <c r="MU1054"/>
      <c r="MV1054"/>
      <c r="MW1054"/>
      <c r="MX1054"/>
      <c r="MY1054"/>
      <c r="MZ1054"/>
      <c r="NA1054"/>
      <c r="NB1054"/>
      <c r="NC1054"/>
      <c r="ND1054"/>
      <c r="NE1054"/>
      <c r="NF1054"/>
      <c r="NG1054"/>
      <c r="NH1054"/>
      <c r="NI1054"/>
      <c r="NJ1054"/>
      <c r="NK1054"/>
      <c r="NL1054"/>
      <c r="NM1054"/>
      <c r="NN1054"/>
      <c r="NO1054"/>
      <c r="NP1054"/>
      <c r="NQ1054"/>
      <c r="NR1054"/>
      <c r="NS1054"/>
      <c r="NT1054"/>
      <c r="NU1054"/>
      <c r="NV1054"/>
      <c r="NW1054"/>
      <c r="NX1054"/>
      <c r="NY1054"/>
      <c r="NZ1054"/>
      <c r="OA1054"/>
      <c r="OB1054"/>
      <c r="OC1054"/>
      <c r="OD1054"/>
      <c r="OE1054"/>
      <c r="OF1054"/>
      <c r="OG1054"/>
      <c r="OH1054"/>
      <c r="OI1054"/>
      <c r="OJ1054"/>
      <c r="OK1054"/>
      <c r="OL1054"/>
      <c r="OM1054"/>
    </row>
    <row r="1055" spans="1:404" s="37" customFormat="1" x14ac:dyDescent="0.3">
      <c r="A1055" s="2" t="s">
        <v>1429</v>
      </c>
      <c r="B1055" s="2" t="s">
        <v>1454</v>
      </c>
      <c r="C1055" s="2" t="s">
        <v>1469</v>
      </c>
      <c r="D1055" s="2" t="s">
        <v>1470</v>
      </c>
      <c r="E1055" s="6" t="s">
        <v>95</v>
      </c>
      <c r="F1055" s="5">
        <v>100</v>
      </c>
      <c r="G1055" s="5">
        <v>11</v>
      </c>
      <c r="H1055" s="5">
        <v>0</v>
      </c>
      <c r="I1055" s="5">
        <v>0</v>
      </c>
      <c r="J1055" s="5">
        <v>2</v>
      </c>
      <c r="K1055" s="5">
        <v>2</v>
      </c>
      <c r="L1055" s="5">
        <v>0</v>
      </c>
      <c r="M1055" s="5">
        <v>3</v>
      </c>
      <c r="N1055" s="5">
        <v>2</v>
      </c>
      <c r="O1055" s="5">
        <v>2</v>
      </c>
      <c r="P1055" s="5">
        <v>0</v>
      </c>
      <c r="Q1055" s="5">
        <v>0</v>
      </c>
      <c r="R1055" s="5">
        <v>10</v>
      </c>
      <c r="S1055" s="5">
        <v>30</v>
      </c>
      <c r="T1055" s="5">
        <v>0</v>
      </c>
      <c r="U1055" s="5">
        <v>30</v>
      </c>
      <c r="V1055" s="5">
        <v>20</v>
      </c>
      <c r="W1055" s="5">
        <v>10</v>
      </c>
      <c r="X1055" s="5">
        <v>0</v>
      </c>
      <c r="Y1055" s="5">
        <v>0</v>
      </c>
      <c r="Z1055" s="5">
        <v>0</v>
      </c>
      <c r="AA1055" s="6" t="s">
        <v>96</v>
      </c>
      <c r="AB1055" s="6" t="s">
        <v>97</v>
      </c>
      <c r="AC1055" s="7"/>
      <c r="AD1055" s="7"/>
      <c r="AE1055" s="7"/>
      <c r="AF1055" s="7"/>
      <c r="AG1055" s="7"/>
      <c r="AH1055" s="7"/>
      <c r="AI1055" s="6" t="s">
        <v>96</v>
      </c>
      <c r="AJ1055" s="5"/>
      <c r="AK1055" s="8">
        <v>0</v>
      </c>
      <c r="AL1055" s="8">
        <v>1</v>
      </c>
      <c r="AM1055" s="8">
        <v>0</v>
      </c>
      <c r="AN1055" s="8">
        <v>0</v>
      </c>
      <c r="AO1055" s="8">
        <v>0</v>
      </c>
      <c r="AP1055" s="8">
        <v>0</v>
      </c>
      <c r="AQ1055" s="8">
        <v>0</v>
      </c>
      <c r="AR1055" s="8">
        <v>0</v>
      </c>
      <c r="AS1055" s="8">
        <v>0</v>
      </c>
      <c r="AT1055" s="8">
        <v>0</v>
      </c>
      <c r="AU1055" s="5">
        <v>100</v>
      </c>
      <c r="AV1055" s="5">
        <v>100</v>
      </c>
      <c r="AW1055" s="5">
        <v>0</v>
      </c>
      <c r="AX1055" s="5">
        <v>0</v>
      </c>
      <c r="AY1055" s="5">
        <v>0</v>
      </c>
      <c r="AZ1055" s="5">
        <v>100</v>
      </c>
      <c r="BA1055" s="5">
        <v>0</v>
      </c>
      <c r="BB1055" s="5">
        <v>20</v>
      </c>
      <c r="BC1055" s="5">
        <v>0</v>
      </c>
      <c r="BD1055" s="5">
        <v>80</v>
      </c>
      <c r="BE1055" s="5">
        <v>100</v>
      </c>
      <c r="BF1055" s="5">
        <v>50</v>
      </c>
      <c r="BG1055" s="5">
        <v>100</v>
      </c>
      <c r="BH1055" s="5">
        <v>100</v>
      </c>
      <c r="BI1055" s="5">
        <v>10</v>
      </c>
      <c r="BJ1055" s="5">
        <v>0</v>
      </c>
      <c r="BK1055" s="5">
        <v>10</v>
      </c>
      <c r="BL1055" s="5">
        <v>90</v>
      </c>
      <c r="BM1055" s="5">
        <v>80</v>
      </c>
      <c r="BN1055" s="5">
        <v>4</v>
      </c>
      <c r="BO1055" s="5" t="s">
        <v>96</v>
      </c>
      <c r="BP1055" s="5" t="s">
        <v>96</v>
      </c>
      <c r="BQ1055" s="5">
        <v>6</v>
      </c>
      <c r="BR1055" s="6" t="s">
        <v>96</v>
      </c>
      <c r="BS1055" s="6" t="s">
        <v>97</v>
      </c>
      <c r="BT1055" s="6" t="s">
        <v>96</v>
      </c>
      <c r="BU1055" s="6" t="s">
        <v>96</v>
      </c>
      <c r="BV1055" s="6" t="s">
        <v>96</v>
      </c>
      <c r="BW1055" s="5">
        <v>1</v>
      </c>
      <c r="BX1055" s="5">
        <v>1</v>
      </c>
      <c r="BY1055" s="5">
        <v>1</v>
      </c>
      <c r="BZ1055" s="5">
        <v>10</v>
      </c>
      <c r="CA1055" s="5">
        <v>18</v>
      </c>
      <c r="CB1055" s="6" t="s">
        <v>98</v>
      </c>
      <c r="CC1055" s="6" t="s">
        <v>98</v>
      </c>
      <c r="CD1055" s="6" t="s">
        <v>98</v>
      </c>
      <c r="CE1055" s="6" t="s">
        <v>96</v>
      </c>
      <c r="CF1055" s="6" t="s">
        <v>96</v>
      </c>
      <c r="CG1055" s="6" t="s">
        <v>96</v>
      </c>
      <c r="CH1055" s="6" t="s">
        <v>96</v>
      </c>
      <c r="CI1055" s="6" t="s">
        <v>96</v>
      </c>
      <c r="CJ1055" s="5">
        <v>0</v>
      </c>
      <c r="CK1055" s="5">
        <v>0</v>
      </c>
      <c r="CL1055" s="5">
        <v>0</v>
      </c>
      <c r="CM1055" s="5">
        <v>0</v>
      </c>
      <c r="CN1055" s="5">
        <v>10</v>
      </c>
      <c r="CO1055" s="5">
        <v>0</v>
      </c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  <c r="DK1055"/>
      <c r="DL1055"/>
      <c r="DM1055"/>
      <c r="DN1055"/>
      <c r="DO1055"/>
      <c r="DP1055"/>
      <c r="DQ1055"/>
      <c r="DR1055"/>
      <c r="DS1055"/>
      <c r="DT1055"/>
      <c r="DU1055"/>
      <c r="DV1055"/>
      <c r="DW1055"/>
      <c r="DX1055"/>
      <c r="DY1055"/>
      <c r="DZ1055"/>
      <c r="EA1055"/>
      <c r="EB1055"/>
      <c r="EC1055"/>
      <c r="ED1055"/>
      <c r="EE1055"/>
      <c r="EF1055"/>
      <c r="EG1055"/>
      <c r="EH1055"/>
      <c r="EI1055"/>
      <c r="EJ1055"/>
      <c r="EK1055"/>
      <c r="EL1055"/>
      <c r="EM1055"/>
      <c r="EN1055"/>
      <c r="EO1055"/>
      <c r="EP1055"/>
      <c r="EQ1055"/>
      <c r="ER1055"/>
      <c r="ES1055"/>
      <c r="ET1055"/>
      <c r="EU1055"/>
      <c r="EV1055"/>
      <c r="EW1055"/>
      <c r="EX1055"/>
      <c r="EY1055"/>
      <c r="EZ1055"/>
      <c r="FA1055"/>
      <c r="FB1055"/>
      <c r="FC1055"/>
      <c r="FD1055"/>
      <c r="FE1055"/>
      <c r="FF1055"/>
      <c r="FG1055"/>
      <c r="FH1055"/>
      <c r="FI1055"/>
      <c r="FJ1055"/>
      <c r="FK1055"/>
      <c r="FL1055"/>
      <c r="FM1055"/>
      <c r="FN1055"/>
      <c r="FO1055"/>
      <c r="FP1055"/>
      <c r="FQ1055"/>
      <c r="FR1055"/>
      <c r="FS1055"/>
      <c r="FT1055"/>
      <c r="FU1055"/>
      <c r="FV1055"/>
      <c r="FW1055"/>
      <c r="FX1055"/>
      <c r="FY1055"/>
      <c r="FZ1055"/>
      <c r="GA1055"/>
      <c r="GB1055"/>
      <c r="GC1055"/>
      <c r="GD1055"/>
      <c r="GE1055"/>
      <c r="GF1055"/>
      <c r="GG1055"/>
      <c r="GH1055"/>
      <c r="GI1055"/>
      <c r="GJ1055"/>
      <c r="GK1055"/>
      <c r="GL1055"/>
      <c r="GM1055"/>
      <c r="GN1055"/>
      <c r="GO1055"/>
      <c r="GP1055"/>
      <c r="GQ1055"/>
      <c r="GR1055"/>
      <c r="GS1055"/>
      <c r="GT1055"/>
      <c r="GU1055"/>
      <c r="GV1055"/>
      <c r="GW1055"/>
      <c r="GX1055"/>
      <c r="GY1055"/>
      <c r="GZ1055"/>
      <c r="HA1055"/>
      <c r="HB1055"/>
      <c r="HC1055"/>
      <c r="HD1055"/>
      <c r="HE1055"/>
      <c r="HF1055"/>
      <c r="HG1055"/>
      <c r="HH1055"/>
      <c r="HI1055"/>
      <c r="HJ1055"/>
      <c r="HK1055"/>
      <c r="HL1055"/>
      <c r="HM1055"/>
      <c r="HN1055"/>
      <c r="HO1055"/>
      <c r="HP1055"/>
      <c r="HQ1055"/>
      <c r="HR1055"/>
      <c r="HS1055"/>
      <c r="HT1055"/>
      <c r="HU1055"/>
      <c r="HV1055"/>
      <c r="HW1055"/>
      <c r="HX1055"/>
      <c r="HY1055"/>
      <c r="HZ1055"/>
      <c r="IA1055"/>
      <c r="IB1055"/>
      <c r="IC1055"/>
      <c r="ID1055"/>
      <c r="IE1055"/>
      <c r="IF1055"/>
      <c r="IG1055"/>
      <c r="IH1055"/>
      <c r="II1055"/>
      <c r="IJ1055"/>
      <c r="IK1055"/>
      <c r="IL1055"/>
      <c r="IM1055"/>
      <c r="IN1055"/>
      <c r="IO1055"/>
      <c r="IP1055"/>
      <c r="IQ1055"/>
      <c r="IR1055"/>
      <c r="IS1055"/>
      <c r="IT1055"/>
      <c r="IU1055"/>
      <c r="IV1055"/>
      <c r="IW1055"/>
      <c r="IX1055"/>
      <c r="IY1055"/>
      <c r="IZ1055"/>
      <c r="JA1055"/>
      <c r="JB1055"/>
      <c r="JC1055"/>
      <c r="JD1055"/>
      <c r="JE1055"/>
      <c r="JF1055"/>
      <c r="JG1055"/>
      <c r="JH1055"/>
      <c r="JI1055"/>
      <c r="JJ1055"/>
      <c r="JK1055"/>
      <c r="JL1055"/>
      <c r="JM1055"/>
      <c r="JN1055"/>
      <c r="JO1055"/>
      <c r="JP1055"/>
      <c r="JQ1055"/>
      <c r="JR1055"/>
      <c r="JS1055"/>
      <c r="JT1055"/>
      <c r="JU1055"/>
      <c r="JV1055"/>
      <c r="JW1055"/>
      <c r="JX1055"/>
      <c r="JY1055"/>
      <c r="JZ1055"/>
      <c r="KA1055"/>
      <c r="KB1055"/>
      <c r="KC1055"/>
      <c r="KD1055"/>
      <c r="KE1055"/>
      <c r="KF1055"/>
      <c r="KG1055"/>
      <c r="KH1055"/>
      <c r="KI1055"/>
      <c r="KJ1055"/>
      <c r="KK1055"/>
      <c r="KL1055"/>
      <c r="KM1055"/>
      <c r="KN1055"/>
      <c r="KO1055"/>
      <c r="KP1055"/>
      <c r="KQ1055"/>
      <c r="KR1055"/>
      <c r="KS1055"/>
      <c r="KT1055"/>
      <c r="KU1055"/>
      <c r="KV1055"/>
      <c r="KW1055"/>
      <c r="KX1055"/>
      <c r="KY1055"/>
      <c r="KZ1055"/>
      <c r="LA1055"/>
      <c r="LB1055"/>
      <c r="LC1055"/>
      <c r="LD1055"/>
      <c r="LE1055"/>
      <c r="LF1055"/>
      <c r="LG1055"/>
      <c r="LH1055"/>
      <c r="LI1055"/>
      <c r="LJ1055"/>
      <c r="LK1055"/>
      <c r="LL1055"/>
      <c r="LM1055"/>
      <c r="LN1055"/>
      <c r="LO1055"/>
      <c r="LP1055"/>
      <c r="LQ1055"/>
      <c r="LR1055"/>
      <c r="LS1055"/>
      <c r="LT1055"/>
      <c r="LU1055"/>
      <c r="LV1055"/>
      <c r="LW1055"/>
      <c r="LX1055"/>
      <c r="LY1055"/>
      <c r="LZ1055"/>
      <c r="MA1055"/>
      <c r="MB1055"/>
      <c r="MC1055"/>
      <c r="MD1055"/>
      <c r="ME1055"/>
      <c r="MF1055"/>
      <c r="MG1055"/>
      <c r="MH1055"/>
      <c r="MI1055"/>
      <c r="MJ1055"/>
      <c r="MK1055"/>
      <c r="ML1055"/>
      <c r="MM1055"/>
      <c r="MN1055"/>
      <c r="MO1055"/>
      <c r="MP1055"/>
      <c r="MQ1055"/>
      <c r="MR1055"/>
      <c r="MS1055"/>
      <c r="MT1055"/>
      <c r="MU1055"/>
      <c r="MV1055"/>
      <c r="MW1055"/>
      <c r="MX1055"/>
      <c r="MY1055"/>
      <c r="MZ1055"/>
      <c r="NA1055"/>
      <c r="NB1055"/>
      <c r="NC1055"/>
      <c r="ND1055"/>
      <c r="NE1055"/>
      <c r="NF1055"/>
      <c r="NG1055"/>
      <c r="NH1055"/>
      <c r="NI1055"/>
      <c r="NJ1055"/>
      <c r="NK1055"/>
      <c r="NL1055"/>
      <c r="NM1055"/>
      <c r="NN1055"/>
      <c r="NO1055"/>
      <c r="NP1055"/>
      <c r="NQ1055"/>
      <c r="NR1055"/>
      <c r="NS1055"/>
      <c r="NT1055"/>
      <c r="NU1055"/>
      <c r="NV1055"/>
      <c r="NW1055"/>
      <c r="NX1055"/>
      <c r="NY1055"/>
      <c r="NZ1055"/>
      <c r="OA1055"/>
      <c r="OB1055"/>
      <c r="OC1055"/>
      <c r="OD1055"/>
      <c r="OE1055"/>
      <c r="OF1055"/>
      <c r="OG1055"/>
      <c r="OH1055"/>
      <c r="OI1055"/>
      <c r="OJ1055"/>
      <c r="OK1055"/>
      <c r="OL1055"/>
      <c r="OM1055"/>
    </row>
    <row r="1056" spans="1:404" s="37" customFormat="1" x14ac:dyDescent="0.3">
      <c r="A1056" s="2" t="s">
        <v>1429</v>
      </c>
      <c r="B1056" s="2" t="s">
        <v>1454</v>
      </c>
      <c r="C1056" s="2" t="s">
        <v>1471</v>
      </c>
      <c r="D1056" s="2" t="s">
        <v>1472</v>
      </c>
      <c r="E1056" s="6" t="s">
        <v>102</v>
      </c>
      <c r="F1056" s="5">
        <v>42</v>
      </c>
      <c r="G1056" s="5">
        <v>3</v>
      </c>
      <c r="H1056" s="5">
        <v>0</v>
      </c>
      <c r="I1056" s="5">
        <v>0</v>
      </c>
      <c r="J1056" s="5">
        <v>0</v>
      </c>
      <c r="K1056" s="5">
        <v>0</v>
      </c>
      <c r="L1056" s="5">
        <v>0</v>
      </c>
      <c r="M1056" s="5">
        <v>0</v>
      </c>
      <c r="N1056" s="5">
        <v>3</v>
      </c>
      <c r="O1056" s="5">
        <v>0</v>
      </c>
      <c r="P1056" s="5">
        <v>0</v>
      </c>
      <c r="Q1056" s="5">
        <v>0</v>
      </c>
      <c r="R1056" s="5">
        <v>0</v>
      </c>
      <c r="S1056" s="5">
        <v>0</v>
      </c>
      <c r="T1056" s="5">
        <v>0</v>
      </c>
      <c r="U1056" s="5">
        <v>0</v>
      </c>
      <c r="V1056" s="5">
        <v>42</v>
      </c>
      <c r="W1056" s="5">
        <v>0</v>
      </c>
      <c r="X1056" s="5">
        <v>0</v>
      </c>
      <c r="Y1056" s="5">
        <v>0</v>
      </c>
      <c r="Z1056" s="5">
        <v>0</v>
      </c>
      <c r="AA1056" s="6" t="s">
        <v>96</v>
      </c>
      <c r="AB1056" s="6" t="s">
        <v>97</v>
      </c>
      <c r="AC1056" s="7"/>
      <c r="AD1056" s="7"/>
      <c r="AE1056" s="9"/>
      <c r="AF1056" s="9"/>
      <c r="AG1056" s="7"/>
      <c r="AH1056" s="7"/>
      <c r="AI1056" s="7" t="s">
        <v>96</v>
      </c>
      <c r="AJ1056" s="5"/>
      <c r="AK1056" s="8">
        <v>0</v>
      </c>
      <c r="AL1056" s="8">
        <v>0</v>
      </c>
      <c r="AM1056" s="8">
        <v>1</v>
      </c>
      <c r="AN1056" s="8">
        <v>0</v>
      </c>
      <c r="AO1056" s="8">
        <v>0</v>
      </c>
      <c r="AP1056" s="8">
        <v>0</v>
      </c>
      <c r="AQ1056" s="8">
        <v>0</v>
      </c>
      <c r="AR1056" s="8">
        <v>0</v>
      </c>
      <c r="AS1056" s="8">
        <v>0</v>
      </c>
      <c r="AT1056" s="8">
        <v>0</v>
      </c>
      <c r="AU1056" s="5">
        <v>100</v>
      </c>
      <c r="AV1056" s="5">
        <v>100</v>
      </c>
      <c r="AW1056" s="5">
        <v>0</v>
      </c>
      <c r="AX1056" s="5">
        <v>0</v>
      </c>
      <c r="AY1056" s="5">
        <v>0</v>
      </c>
      <c r="AZ1056" s="5">
        <v>0</v>
      </c>
      <c r="BA1056" s="5">
        <v>0</v>
      </c>
      <c r="BB1056" s="5">
        <v>0</v>
      </c>
      <c r="BC1056" s="5">
        <v>0</v>
      </c>
      <c r="BD1056" s="5">
        <v>100</v>
      </c>
      <c r="BE1056" s="5">
        <v>100</v>
      </c>
      <c r="BF1056" s="5">
        <v>60</v>
      </c>
      <c r="BG1056" s="5">
        <v>100</v>
      </c>
      <c r="BH1056" s="5">
        <v>0</v>
      </c>
      <c r="BI1056" s="5">
        <v>0</v>
      </c>
      <c r="BJ1056" s="5">
        <v>0</v>
      </c>
      <c r="BK1056" s="5">
        <v>0</v>
      </c>
      <c r="BL1056" s="5">
        <v>100</v>
      </c>
      <c r="BM1056" s="5">
        <v>100</v>
      </c>
      <c r="BN1056" s="5">
        <v>4</v>
      </c>
      <c r="BO1056" s="5" t="s">
        <v>96</v>
      </c>
      <c r="BP1056" s="5" t="s">
        <v>97</v>
      </c>
      <c r="BQ1056" s="5" t="s">
        <v>98</v>
      </c>
      <c r="BR1056" s="6" t="s">
        <v>96</v>
      </c>
      <c r="BS1056" s="6" t="s">
        <v>97</v>
      </c>
      <c r="BT1056" s="6" t="s">
        <v>97</v>
      </c>
      <c r="BU1056" s="6" t="s">
        <v>97</v>
      </c>
      <c r="BV1056" s="6" t="s">
        <v>97</v>
      </c>
      <c r="BW1056" s="5">
        <v>0</v>
      </c>
      <c r="BX1056" s="5">
        <v>0</v>
      </c>
      <c r="BY1056" s="5">
        <v>6</v>
      </c>
      <c r="BZ1056" s="5">
        <v>13</v>
      </c>
      <c r="CA1056" s="5">
        <v>9</v>
      </c>
      <c r="CB1056" s="6" t="s">
        <v>98</v>
      </c>
      <c r="CC1056" s="6" t="s">
        <v>98</v>
      </c>
      <c r="CD1056" s="6" t="s">
        <v>96</v>
      </c>
      <c r="CE1056" s="6" t="s">
        <v>96</v>
      </c>
      <c r="CF1056" s="6" t="s">
        <v>98</v>
      </c>
      <c r="CG1056" s="6" t="s">
        <v>96</v>
      </c>
      <c r="CH1056" s="6" t="s">
        <v>97</v>
      </c>
      <c r="CI1056" s="6" t="s">
        <v>97</v>
      </c>
      <c r="CJ1056" s="5">
        <v>0</v>
      </c>
      <c r="CK1056" s="5">
        <v>0</v>
      </c>
      <c r="CL1056" s="5">
        <v>8</v>
      </c>
      <c r="CM1056" s="5">
        <v>0</v>
      </c>
      <c r="CN1056" s="5">
        <v>3</v>
      </c>
      <c r="CO1056" s="5">
        <v>0</v>
      </c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  <c r="DI1056"/>
      <c r="DJ1056"/>
      <c r="DK1056"/>
      <c r="DL1056"/>
      <c r="DM1056"/>
      <c r="DN1056"/>
      <c r="DO1056"/>
      <c r="DP1056"/>
      <c r="DQ1056"/>
      <c r="DR1056"/>
      <c r="DS1056"/>
      <c r="DT1056"/>
      <c r="DU1056"/>
      <c r="DV1056"/>
      <c r="DW1056"/>
      <c r="DX1056"/>
      <c r="DY1056"/>
      <c r="DZ1056"/>
      <c r="EA1056"/>
      <c r="EB1056"/>
      <c r="EC1056"/>
      <c r="ED1056"/>
      <c r="EE1056"/>
      <c r="EF1056"/>
      <c r="EG1056"/>
      <c r="EH1056"/>
      <c r="EI1056"/>
      <c r="EJ1056"/>
      <c r="EK1056"/>
      <c r="EL1056"/>
      <c r="EM1056"/>
      <c r="EN1056"/>
      <c r="EO1056"/>
      <c r="EP1056"/>
      <c r="EQ1056"/>
      <c r="ER1056"/>
      <c r="ES1056"/>
      <c r="ET1056"/>
      <c r="EU1056"/>
      <c r="EV1056"/>
      <c r="EW1056"/>
      <c r="EX1056"/>
      <c r="EY1056"/>
      <c r="EZ1056"/>
      <c r="FA1056"/>
      <c r="FB1056"/>
      <c r="FC1056"/>
      <c r="FD1056"/>
      <c r="FE1056"/>
      <c r="FF1056"/>
      <c r="FG1056"/>
      <c r="FH1056"/>
      <c r="FI1056"/>
      <c r="FJ1056"/>
      <c r="FK1056"/>
      <c r="FL1056"/>
      <c r="FM1056"/>
      <c r="FN1056"/>
      <c r="FO1056"/>
      <c r="FP1056"/>
      <c r="FQ1056"/>
      <c r="FR1056"/>
      <c r="FS1056"/>
      <c r="FT1056"/>
      <c r="FU1056"/>
      <c r="FV1056"/>
      <c r="FW1056"/>
      <c r="FX1056"/>
      <c r="FY1056"/>
      <c r="FZ1056"/>
      <c r="GA1056"/>
      <c r="GB1056"/>
      <c r="GC1056"/>
      <c r="GD1056"/>
      <c r="GE1056"/>
      <c r="GF1056"/>
      <c r="GG1056"/>
      <c r="GH1056"/>
      <c r="GI1056"/>
      <c r="GJ1056"/>
      <c r="GK1056"/>
      <c r="GL1056"/>
      <c r="GM1056"/>
      <c r="GN1056"/>
      <c r="GO1056"/>
      <c r="GP1056"/>
      <c r="GQ1056"/>
      <c r="GR1056"/>
      <c r="GS1056"/>
      <c r="GT1056"/>
      <c r="GU1056"/>
      <c r="GV1056"/>
      <c r="GW1056"/>
      <c r="GX1056"/>
      <c r="GY1056"/>
      <c r="GZ1056"/>
      <c r="HA1056"/>
      <c r="HB1056"/>
      <c r="HC1056"/>
      <c r="HD1056"/>
      <c r="HE1056"/>
      <c r="HF1056"/>
      <c r="HG1056"/>
      <c r="HH1056"/>
      <c r="HI1056"/>
      <c r="HJ1056"/>
      <c r="HK1056"/>
      <c r="HL1056"/>
      <c r="HM1056"/>
      <c r="HN1056"/>
      <c r="HO1056"/>
      <c r="HP1056"/>
      <c r="HQ1056"/>
      <c r="HR1056"/>
      <c r="HS1056"/>
      <c r="HT1056"/>
      <c r="HU1056"/>
      <c r="HV1056"/>
      <c r="HW1056"/>
      <c r="HX1056"/>
      <c r="HY1056"/>
      <c r="HZ1056"/>
      <c r="IA1056"/>
      <c r="IB1056"/>
      <c r="IC1056"/>
      <c r="ID1056"/>
      <c r="IE1056"/>
      <c r="IF1056"/>
      <c r="IG1056"/>
      <c r="IH1056"/>
      <c r="II1056"/>
      <c r="IJ1056"/>
      <c r="IK1056"/>
      <c r="IL1056"/>
      <c r="IM1056"/>
      <c r="IN1056"/>
      <c r="IO1056"/>
      <c r="IP1056"/>
      <c r="IQ1056"/>
      <c r="IR1056"/>
      <c r="IS1056"/>
      <c r="IT1056"/>
      <c r="IU1056"/>
      <c r="IV1056"/>
      <c r="IW1056"/>
      <c r="IX1056"/>
      <c r="IY1056"/>
      <c r="IZ1056"/>
      <c r="JA1056"/>
      <c r="JB1056"/>
      <c r="JC1056"/>
      <c r="JD1056"/>
      <c r="JE1056"/>
      <c r="JF1056"/>
      <c r="JG1056"/>
      <c r="JH1056"/>
      <c r="JI1056"/>
      <c r="JJ1056"/>
      <c r="JK1056"/>
      <c r="JL1056"/>
      <c r="JM1056"/>
      <c r="JN1056"/>
      <c r="JO1056"/>
      <c r="JP1056"/>
      <c r="JQ1056"/>
      <c r="JR1056"/>
      <c r="JS1056"/>
      <c r="JT1056"/>
      <c r="JU1056"/>
      <c r="JV1056"/>
      <c r="JW1056"/>
      <c r="JX1056"/>
      <c r="JY1056"/>
      <c r="JZ1056"/>
      <c r="KA1056"/>
      <c r="KB1056"/>
      <c r="KC1056"/>
      <c r="KD1056"/>
      <c r="KE1056"/>
      <c r="KF1056"/>
      <c r="KG1056"/>
      <c r="KH1056"/>
      <c r="KI1056"/>
      <c r="KJ1056"/>
      <c r="KK1056"/>
      <c r="KL1056"/>
      <c r="KM1056"/>
      <c r="KN1056"/>
      <c r="KO1056"/>
      <c r="KP1056"/>
      <c r="KQ1056"/>
      <c r="KR1056"/>
      <c r="KS1056"/>
      <c r="KT1056"/>
      <c r="KU1056"/>
      <c r="KV1056"/>
      <c r="KW1056"/>
      <c r="KX1056"/>
      <c r="KY1056"/>
      <c r="KZ1056"/>
      <c r="LA1056"/>
      <c r="LB1056"/>
      <c r="LC1056"/>
      <c r="LD1056"/>
      <c r="LE1056"/>
      <c r="LF1056"/>
      <c r="LG1056"/>
      <c r="LH1056"/>
      <c r="LI1056"/>
      <c r="LJ1056"/>
      <c r="LK1056"/>
      <c r="LL1056"/>
      <c r="LM1056"/>
      <c r="LN1056"/>
      <c r="LO1056"/>
      <c r="LP1056"/>
      <c r="LQ1056"/>
      <c r="LR1056"/>
      <c r="LS1056"/>
      <c r="LT1056"/>
      <c r="LU1056"/>
      <c r="LV1056"/>
      <c r="LW1056"/>
      <c r="LX1056"/>
      <c r="LY1056"/>
      <c r="LZ1056"/>
      <c r="MA1056"/>
      <c r="MB1056"/>
      <c r="MC1056"/>
      <c r="MD1056"/>
      <c r="ME1056"/>
      <c r="MF1056"/>
      <c r="MG1056"/>
      <c r="MH1056"/>
      <c r="MI1056"/>
      <c r="MJ1056"/>
      <c r="MK1056"/>
      <c r="ML1056"/>
      <c r="MM1056"/>
      <c r="MN1056"/>
      <c r="MO1056"/>
      <c r="MP1056"/>
      <c r="MQ1056"/>
      <c r="MR1056"/>
      <c r="MS1056"/>
      <c r="MT1056"/>
      <c r="MU1056"/>
      <c r="MV1056"/>
      <c r="MW1056"/>
      <c r="MX1056"/>
      <c r="MY1056"/>
      <c r="MZ1056"/>
      <c r="NA1056"/>
      <c r="NB1056"/>
      <c r="NC1056"/>
      <c r="ND1056"/>
      <c r="NE1056"/>
      <c r="NF1056"/>
      <c r="NG1056"/>
      <c r="NH1056"/>
      <c r="NI1056"/>
      <c r="NJ1056"/>
      <c r="NK1056"/>
      <c r="NL1056"/>
      <c r="NM1056"/>
      <c r="NN1056"/>
      <c r="NO1056"/>
      <c r="NP1056"/>
      <c r="NQ1056"/>
      <c r="NR1056"/>
      <c r="NS1056"/>
      <c r="NT1056"/>
      <c r="NU1056"/>
      <c r="NV1056"/>
      <c r="NW1056"/>
      <c r="NX1056"/>
      <c r="NY1056"/>
      <c r="NZ1056"/>
      <c r="OA1056"/>
      <c r="OB1056"/>
      <c r="OC1056"/>
      <c r="OD1056"/>
      <c r="OE1056"/>
      <c r="OF1056"/>
      <c r="OG1056"/>
      <c r="OH1056"/>
      <c r="OI1056"/>
      <c r="OJ1056"/>
      <c r="OK1056"/>
      <c r="OL1056"/>
      <c r="OM1056"/>
    </row>
    <row r="1057" spans="1:404" s="37" customFormat="1" x14ac:dyDescent="0.3">
      <c r="A1057" s="2" t="s">
        <v>1429</v>
      </c>
      <c r="B1057" s="2" t="s">
        <v>1454</v>
      </c>
      <c r="C1057" s="2" t="s">
        <v>1473</v>
      </c>
      <c r="D1057" s="2" t="s">
        <v>1474</v>
      </c>
      <c r="E1057" s="6" t="s">
        <v>95</v>
      </c>
      <c r="F1057" s="5">
        <v>32</v>
      </c>
      <c r="G1057" s="5">
        <v>5</v>
      </c>
      <c r="H1057" s="5">
        <v>0</v>
      </c>
      <c r="I1057" s="5">
        <v>0</v>
      </c>
      <c r="J1057" s="5">
        <v>4</v>
      </c>
      <c r="K1057" s="5">
        <v>1</v>
      </c>
      <c r="L1057" s="5">
        <v>0</v>
      </c>
      <c r="M1057" s="5">
        <v>0</v>
      </c>
      <c r="N1057" s="5">
        <v>0</v>
      </c>
      <c r="O1057" s="5">
        <v>0</v>
      </c>
      <c r="P1057" s="5">
        <v>0</v>
      </c>
      <c r="Q1057" s="5">
        <v>0</v>
      </c>
      <c r="R1057" s="5">
        <v>28</v>
      </c>
      <c r="S1057" s="5">
        <v>4</v>
      </c>
      <c r="T1057" s="5">
        <v>0</v>
      </c>
      <c r="U1057" s="5">
        <v>0</v>
      </c>
      <c r="V1057" s="5">
        <v>0</v>
      </c>
      <c r="W1057" s="5">
        <v>0</v>
      </c>
      <c r="X1057" s="5">
        <v>0</v>
      </c>
      <c r="Y1057" s="5">
        <v>0</v>
      </c>
      <c r="Z1057" s="6">
        <v>0</v>
      </c>
      <c r="AA1057" s="6" t="s">
        <v>96</v>
      </c>
      <c r="AB1057" s="6" t="s">
        <v>97</v>
      </c>
      <c r="AC1057" s="7"/>
      <c r="AD1057" s="7"/>
      <c r="AE1057" s="7"/>
      <c r="AF1057" s="7"/>
      <c r="AG1057" s="7"/>
      <c r="AH1057" s="7"/>
      <c r="AI1057" s="6" t="s">
        <v>96</v>
      </c>
      <c r="AJ1057" s="5"/>
      <c r="AK1057" s="8">
        <v>0.1</v>
      </c>
      <c r="AL1057" s="8">
        <v>0.7</v>
      </c>
      <c r="AM1057" s="8">
        <v>0.2</v>
      </c>
      <c r="AN1057" s="8">
        <v>0</v>
      </c>
      <c r="AO1057" s="8">
        <v>0</v>
      </c>
      <c r="AP1057" s="8">
        <v>0</v>
      </c>
      <c r="AQ1057" s="8">
        <v>0</v>
      </c>
      <c r="AR1057" s="8">
        <v>0</v>
      </c>
      <c r="AS1057" s="8">
        <v>0</v>
      </c>
      <c r="AT1057" s="8">
        <v>0</v>
      </c>
      <c r="AU1057" s="5">
        <v>100</v>
      </c>
      <c r="AV1057" s="5">
        <v>100</v>
      </c>
      <c r="AW1057" s="5">
        <v>0</v>
      </c>
      <c r="AX1057" s="5">
        <v>0</v>
      </c>
      <c r="AY1057" s="5">
        <v>0</v>
      </c>
      <c r="AZ1057" s="5">
        <v>20</v>
      </c>
      <c r="BA1057" s="5">
        <v>20</v>
      </c>
      <c r="BB1057" s="5">
        <v>0</v>
      </c>
      <c r="BC1057" s="5">
        <v>0</v>
      </c>
      <c r="BD1057" s="5">
        <v>80</v>
      </c>
      <c r="BE1057" s="5">
        <v>100</v>
      </c>
      <c r="BF1057" s="5">
        <v>100</v>
      </c>
      <c r="BG1057" s="5">
        <v>0</v>
      </c>
      <c r="BH1057" s="5">
        <v>40</v>
      </c>
      <c r="BI1057" s="5">
        <v>0</v>
      </c>
      <c r="BJ1057" s="5">
        <v>0</v>
      </c>
      <c r="BK1057" s="5">
        <v>0</v>
      </c>
      <c r="BL1057" s="5">
        <v>100</v>
      </c>
      <c r="BM1057" s="5">
        <v>100</v>
      </c>
      <c r="BN1057" s="5">
        <v>2</v>
      </c>
      <c r="BO1057" s="5" t="s">
        <v>97</v>
      </c>
      <c r="BP1057" s="5" t="s">
        <v>97</v>
      </c>
      <c r="BQ1057" s="5" t="s">
        <v>98</v>
      </c>
      <c r="BR1057" s="6" t="s">
        <v>97</v>
      </c>
      <c r="BS1057" s="6" t="s">
        <v>97</v>
      </c>
      <c r="BT1057" s="6" t="s">
        <v>97</v>
      </c>
      <c r="BU1057" s="6" t="s">
        <v>97</v>
      </c>
      <c r="BV1057" s="6" t="s">
        <v>97</v>
      </c>
      <c r="BW1057" s="5">
        <v>1</v>
      </c>
      <c r="BX1057" s="5">
        <v>1</v>
      </c>
      <c r="BY1057" s="5">
        <v>1</v>
      </c>
      <c r="BZ1057" s="5">
        <v>14</v>
      </c>
      <c r="CA1057" s="5">
        <v>25</v>
      </c>
      <c r="CB1057" s="6" t="s">
        <v>98</v>
      </c>
      <c r="CC1057" s="6" t="s">
        <v>96</v>
      </c>
      <c r="CD1057" s="6" t="s">
        <v>98</v>
      </c>
      <c r="CE1057" s="6" t="s">
        <v>96</v>
      </c>
      <c r="CF1057" s="6" t="s">
        <v>96</v>
      </c>
      <c r="CG1057" s="6" t="s">
        <v>96</v>
      </c>
      <c r="CH1057" s="6" t="s">
        <v>96</v>
      </c>
      <c r="CI1057" s="7" t="s">
        <v>98</v>
      </c>
      <c r="CJ1057" s="5">
        <v>1</v>
      </c>
      <c r="CK1057" s="5">
        <v>7</v>
      </c>
      <c r="CL1057" s="5">
        <v>14</v>
      </c>
      <c r="CM1057" s="5">
        <v>0</v>
      </c>
      <c r="CN1057" s="5">
        <v>14</v>
      </c>
      <c r="CO1057" s="5">
        <v>0</v>
      </c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  <c r="DK1057"/>
      <c r="DL1057"/>
      <c r="DM1057"/>
      <c r="DN1057"/>
      <c r="DO1057"/>
      <c r="DP1057"/>
      <c r="DQ1057"/>
      <c r="DR1057"/>
      <c r="DS1057"/>
      <c r="DT1057"/>
      <c r="DU1057"/>
      <c r="DV1057"/>
      <c r="DW1057"/>
      <c r="DX1057"/>
      <c r="DY1057"/>
      <c r="DZ1057"/>
      <c r="EA1057"/>
      <c r="EB1057"/>
      <c r="EC1057"/>
      <c r="ED1057"/>
      <c r="EE1057"/>
      <c r="EF1057"/>
      <c r="EG1057"/>
      <c r="EH1057"/>
      <c r="EI1057"/>
      <c r="EJ1057"/>
      <c r="EK1057"/>
      <c r="EL1057"/>
      <c r="EM1057"/>
      <c r="EN1057"/>
      <c r="EO1057"/>
      <c r="EP1057"/>
      <c r="EQ1057"/>
      <c r="ER1057"/>
      <c r="ES1057"/>
      <c r="ET1057"/>
      <c r="EU1057"/>
      <c r="EV1057"/>
      <c r="EW1057"/>
      <c r="EX1057"/>
      <c r="EY1057"/>
      <c r="EZ1057"/>
      <c r="FA1057"/>
      <c r="FB1057"/>
      <c r="FC1057"/>
      <c r="FD1057"/>
      <c r="FE1057"/>
      <c r="FF1057"/>
      <c r="FG1057"/>
      <c r="FH1057"/>
      <c r="FI1057"/>
      <c r="FJ1057"/>
      <c r="FK1057"/>
      <c r="FL1057"/>
      <c r="FM1057"/>
      <c r="FN1057"/>
      <c r="FO1057"/>
      <c r="FP1057"/>
      <c r="FQ1057"/>
      <c r="FR1057"/>
      <c r="FS1057"/>
      <c r="FT1057"/>
      <c r="FU1057"/>
      <c r="FV1057"/>
      <c r="FW1057"/>
      <c r="FX1057"/>
      <c r="FY1057"/>
      <c r="FZ1057"/>
      <c r="GA1057"/>
      <c r="GB1057"/>
      <c r="GC1057"/>
      <c r="GD1057"/>
      <c r="GE1057"/>
      <c r="GF1057"/>
      <c r="GG1057"/>
      <c r="GH1057"/>
      <c r="GI1057"/>
      <c r="GJ1057"/>
      <c r="GK1057"/>
      <c r="GL1057"/>
      <c r="GM1057"/>
      <c r="GN1057"/>
      <c r="GO1057"/>
      <c r="GP1057"/>
      <c r="GQ1057"/>
      <c r="GR1057"/>
      <c r="GS1057"/>
      <c r="GT1057"/>
      <c r="GU1057"/>
      <c r="GV1057"/>
      <c r="GW1057"/>
      <c r="GX1057"/>
      <c r="GY1057"/>
      <c r="GZ1057"/>
      <c r="HA1057"/>
      <c r="HB1057"/>
      <c r="HC1057"/>
      <c r="HD1057"/>
      <c r="HE1057"/>
      <c r="HF1057"/>
      <c r="HG1057"/>
      <c r="HH1057"/>
      <c r="HI1057"/>
      <c r="HJ1057"/>
      <c r="HK1057"/>
      <c r="HL1057"/>
      <c r="HM1057"/>
      <c r="HN1057"/>
      <c r="HO1057"/>
      <c r="HP1057"/>
      <c r="HQ1057"/>
      <c r="HR1057"/>
      <c r="HS1057"/>
      <c r="HT1057"/>
      <c r="HU1057"/>
      <c r="HV1057"/>
      <c r="HW1057"/>
      <c r="HX1057"/>
      <c r="HY1057"/>
      <c r="HZ1057"/>
      <c r="IA1057"/>
      <c r="IB1057"/>
      <c r="IC1057"/>
      <c r="ID1057"/>
      <c r="IE1057"/>
      <c r="IF1057"/>
      <c r="IG1057"/>
      <c r="IH1057"/>
      <c r="II1057"/>
      <c r="IJ1057"/>
      <c r="IK1057"/>
      <c r="IL1057"/>
      <c r="IM1057"/>
      <c r="IN1057"/>
      <c r="IO1057"/>
      <c r="IP1057"/>
      <c r="IQ1057"/>
      <c r="IR1057"/>
      <c r="IS1057"/>
      <c r="IT1057"/>
      <c r="IU1057"/>
      <c r="IV1057"/>
      <c r="IW1057"/>
      <c r="IX1057"/>
      <c r="IY1057"/>
      <c r="IZ1057"/>
      <c r="JA1057"/>
      <c r="JB1057"/>
      <c r="JC1057"/>
      <c r="JD1057"/>
      <c r="JE1057"/>
      <c r="JF1057"/>
      <c r="JG1057"/>
      <c r="JH1057"/>
      <c r="JI1057"/>
      <c r="JJ1057"/>
      <c r="JK1057"/>
      <c r="JL1057"/>
      <c r="JM1057"/>
      <c r="JN1057"/>
      <c r="JO1057"/>
      <c r="JP1057"/>
      <c r="JQ1057"/>
      <c r="JR1057"/>
      <c r="JS1057"/>
      <c r="JT1057"/>
      <c r="JU1057"/>
      <c r="JV1057"/>
      <c r="JW1057"/>
      <c r="JX1057"/>
      <c r="JY1057"/>
      <c r="JZ1057"/>
      <c r="KA1057"/>
      <c r="KB1057"/>
      <c r="KC1057"/>
      <c r="KD1057"/>
      <c r="KE1057"/>
      <c r="KF1057"/>
      <c r="KG1057"/>
      <c r="KH1057"/>
      <c r="KI1057"/>
      <c r="KJ1057"/>
      <c r="KK1057"/>
      <c r="KL1057"/>
      <c r="KM1057"/>
      <c r="KN1057"/>
      <c r="KO1057"/>
      <c r="KP1057"/>
      <c r="KQ1057"/>
      <c r="KR1057"/>
      <c r="KS1057"/>
      <c r="KT1057"/>
      <c r="KU1057"/>
      <c r="KV1057"/>
      <c r="KW1057"/>
      <c r="KX1057"/>
      <c r="KY1057"/>
      <c r="KZ1057"/>
      <c r="LA1057"/>
      <c r="LB1057"/>
      <c r="LC1057"/>
      <c r="LD1057"/>
      <c r="LE1057"/>
      <c r="LF1057"/>
      <c r="LG1057"/>
      <c r="LH1057"/>
      <c r="LI1057"/>
      <c r="LJ1057"/>
      <c r="LK1057"/>
      <c r="LL1057"/>
      <c r="LM1057"/>
      <c r="LN1057"/>
      <c r="LO1057"/>
      <c r="LP1057"/>
      <c r="LQ1057"/>
      <c r="LR1057"/>
      <c r="LS1057"/>
      <c r="LT1057"/>
      <c r="LU1057"/>
      <c r="LV1057"/>
      <c r="LW1057"/>
      <c r="LX1057"/>
      <c r="LY1057"/>
      <c r="LZ1057"/>
      <c r="MA1057"/>
      <c r="MB1057"/>
      <c r="MC1057"/>
      <c r="MD1057"/>
      <c r="ME1057"/>
      <c r="MF1057"/>
      <c r="MG1057"/>
      <c r="MH1057"/>
      <c r="MI1057"/>
      <c r="MJ1057"/>
      <c r="MK1057"/>
      <c r="ML1057"/>
      <c r="MM1057"/>
      <c r="MN1057"/>
      <c r="MO1057"/>
      <c r="MP1057"/>
      <c r="MQ1057"/>
      <c r="MR1057"/>
      <c r="MS1057"/>
      <c r="MT1057"/>
      <c r="MU1057"/>
      <c r="MV1057"/>
      <c r="MW1057"/>
      <c r="MX1057"/>
      <c r="MY1057"/>
      <c r="MZ1057"/>
      <c r="NA1057"/>
      <c r="NB1057"/>
      <c r="NC1057"/>
      <c r="ND1057"/>
      <c r="NE1057"/>
      <c r="NF1057"/>
      <c r="NG1057"/>
      <c r="NH1057"/>
      <c r="NI1057"/>
      <c r="NJ1057"/>
      <c r="NK1057"/>
      <c r="NL1057"/>
      <c r="NM1057"/>
      <c r="NN1057"/>
      <c r="NO1057"/>
      <c r="NP1057"/>
      <c r="NQ1057"/>
      <c r="NR1057"/>
      <c r="NS1057"/>
      <c r="NT1057"/>
      <c r="NU1057"/>
      <c r="NV1057"/>
      <c r="NW1057"/>
      <c r="NX1057"/>
      <c r="NY1057"/>
      <c r="NZ1057"/>
      <c r="OA1057"/>
      <c r="OB1057"/>
      <c r="OC1057"/>
      <c r="OD1057"/>
      <c r="OE1057"/>
      <c r="OF1057"/>
      <c r="OG1057"/>
      <c r="OH1057"/>
      <c r="OI1057"/>
      <c r="OJ1057"/>
      <c r="OK1057"/>
      <c r="OL1057"/>
      <c r="OM1057"/>
    </row>
    <row r="1058" spans="1:404" s="37" customFormat="1" x14ac:dyDescent="0.3">
      <c r="A1058" s="2" t="s">
        <v>1429</v>
      </c>
      <c r="B1058" s="2" t="s">
        <v>1475</v>
      </c>
      <c r="C1058" s="2" t="s">
        <v>1475</v>
      </c>
      <c r="D1058" s="2" t="s">
        <v>987</v>
      </c>
      <c r="E1058" s="6" t="s">
        <v>102</v>
      </c>
      <c r="F1058" s="5">
        <v>96</v>
      </c>
      <c r="G1058" s="5">
        <v>14</v>
      </c>
      <c r="H1058" s="5">
        <v>1</v>
      </c>
      <c r="I1058" s="5">
        <v>14</v>
      </c>
      <c r="J1058" s="5">
        <v>0</v>
      </c>
      <c r="K1058" s="5">
        <v>0</v>
      </c>
      <c r="L1058" s="5">
        <v>0</v>
      </c>
      <c r="M1058" s="5">
        <v>0</v>
      </c>
      <c r="N1058" s="5">
        <v>0</v>
      </c>
      <c r="O1058" s="5">
        <v>0</v>
      </c>
      <c r="P1058" s="5">
        <v>0</v>
      </c>
      <c r="Q1058" s="5">
        <v>96</v>
      </c>
      <c r="R1058" s="5">
        <v>0</v>
      </c>
      <c r="S1058" s="5">
        <v>0</v>
      </c>
      <c r="T1058" s="5">
        <v>0</v>
      </c>
      <c r="U1058" s="5">
        <v>0</v>
      </c>
      <c r="V1058" s="5">
        <v>0</v>
      </c>
      <c r="W1058" s="5">
        <v>0</v>
      </c>
      <c r="X1058" s="5">
        <v>0</v>
      </c>
      <c r="Y1058" s="5">
        <v>14</v>
      </c>
      <c r="Z1058" s="5">
        <v>96</v>
      </c>
      <c r="AA1058" s="6" t="s">
        <v>96</v>
      </c>
      <c r="AB1058" s="6" t="s">
        <v>96</v>
      </c>
      <c r="AC1058" s="7"/>
      <c r="AD1058" s="7"/>
      <c r="AE1058" s="7"/>
      <c r="AF1058" s="7"/>
      <c r="AG1058" s="6" t="s">
        <v>96</v>
      </c>
      <c r="AH1058" s="7"/>
      <c r="AI1058" s="7"/>
      <c r="AJ1058" s="5"/>
      <c r="AK1058" s="8">
        <v>0</v>
      </c>
      <c r="AL1058" s="8">
        <v>1</v>
      </c>
      <c r="AM1058" s="8">
        <v>0</v>
      </c>
      <c r="AN1058" s="8">
        <v>0</v>
      </c>
      <c r="AO1058" s="8">
        <v>0</v>
      </c>
      <c r="AP1058" s="8">
        <v>0</v>
      </c>
      <c r="AQ1058" s="8">
        <v>0</v>
      </c>
      <c r="AR1058" s="8">
        <v>0</v>
      </c>
      <c r="AS1058" s="8">
        <v>0</v>
      </c>
      <c r="AT1058" s="8">
        <v>0</v>
      </c>
      <c r="AU1058" s="5">
        <v>100</v>
      </c>
      <c r="AV1058" s="5">
        <v>100</v>
      </c>
      <c r="AW1058" s="5">
        <v>0</v>
      </c>
      <c r="AX1058" s="5">
        <v>0</v>
      </c>
      <c r="AY1058" s="5">
        <v>0</v>
      </c>
      <c r="AZ1058" s="5">
        <v>100</v>
      </c>
      <c r="BA1058" s="5">
        <v>0</v>
      </c>
      <c r="BB1058" s="5">
        <v>0</v>
      </c>
      <c r="BC1058" s="5">
        <v>0</v>
      </c>
      <c r="BD1058" s="5">
        <v>100</v>
      </c>
      <c r="BE1058" s="5">
        <v>100</v>
      </c>
      <c r="BF1058" s="5">
        <v>100</v>
      </c>
      <c r="BG1058" s="5">
        <v>100</v>
      </c>
      <c r="BH1058" s="5">
        <v>93</v>
      </c>
      <c r="BI1058" s="5">
        <v>93</v>
      </c>
      <c r="BJ1058" s="5">
        <v>0</v>
      </c>
      <c r="BK1058" s="5">
        <v>93</v>
      </c>
      <c r="BL1058" s="5">
        <v>7</v>
      </c>
      <c r="BM1058" s="5">
        <v>100</v>
      </c>
      <c r="BN1058" s="5">
        <v>4</v>
      </c>
      <c r="BO1058" s="5" t="s">
        <v>97</v>
      </c>
      <c r="BP1058" s="5" t="s">
        <v>96</v>
      </c>
      <c r="BQ1058" s="5">
        <v>6</v>
      </c>
      <c r="BR1058" s="6" t="s">
        <v>96</v>
      </c>
      <c r="BS1058" s="6" t="s">
        <v>97</v>
      </c>
      <c r="BT1058" s="6" t="s">
        <v>97</v>
      </c>
      <c r="BU1058" s="6" t="s">
        <v>97</v>
      </c>
      <c r="BV1058" s="6" t="s">
        <v>97</v>
      </c>
      <c r="BW1058" s="5">
        <v>0</v>
      </c>
      <c r="BX1058" s="5">
        <v>0</v>
      </c>
      <c r="BY1058" s="5">
        <v>0</v>
      </c>
      <c r="BZ1058" s="5">
        <v>1</v>
      </c>
      <c r="CA1058" s="5">
        <v>0</v>
      </c>
      <c r="CB1058" s="6" t="s">
        <v>98</v>
      </c>
      <c r="CC1058" s="6" t="s">
        <v>98</v>
      </c>
      <c r="CD1058" s="6" t="s">
        <v>98</v>
      </c>
      <c r="CE1058" s="6" t="s">
        <v>98</v>
      </c>
      <c r="CF1058" s="6" t="s">
        <v>98</v>
      </c>
      <c r="CG1058" s="6" t="s">
        <v>97</v>
      </c>
      <c r="CH1058" s="6" t="s">
        <v>97</v>
      </c>
      <c r="CI1058" s="6" t="s">
        <v>97</v>
      </c>
      <c r="CJ1058" s="5">
        <v>1</v>
      </c>
      <c r="CK1058" s="5">
        <v>0</v>
      </c>
      <c r="CL1058" s="5">
        <v>1</v>
      </c>
      <c r="CM1058" s="5">
        <v>0</v>
      </c>
      <c r="CN1058" s="5">
        <v>0</v>
      </c>
      <c r="CO1058" s="5">
        <v>0</v>
      </c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  <c r="DI1058"/>
      <c r="DJ1058"/>
      <c r="DK1058"/>
      <c r="DL1058"/>
      <c r="DM1058"/>
      <c r="DN1058"/>
      <c r="DO1058"/>
      <c r="DP1058"/>
      <c r="DQ1058"/>
      <c r="DR1058"/>
      <c r="DS1058"/>
      <c r="DT1058"/>
      <c r="DU1058"/>
      <c r="DV1058"/>
      <c r="DW1058"/>
      <c r="DX1058"/>
      <c r="DY1058"/>
      <c r="DZ1058"/>
      <c r="EA1058"/>
      <c r="EB1058"/>
      <c r="EC1058"/>
      <c r="ED1058"/>
      <c r="EE1058"/>
      <c r="EF1058"/>
      <c r="EG1058"/>
      <c r="EH1058"/>
      <c r="EI1058"/>
      <c r="EJ1058"/>
      <c r="EK1058"/>
      <c r="EL1058"/>
      <c r="EM1058"/>
      <c r="EN1058"/>
      <c r="EO1058"/>
      <c r="EP1058"/>
      <c r="EQ1058"/>
      <c r="ER1058"/>
      <c r="ES1058"/>
      <c r="ET1058"/>
      <c r="EU1058"/>
      <c r="EV1058"/>
      <c r="EW1058"/>
      <c r="EX1058"/>
      <c r="EY1058"/>
      <c r="EZ1058"/>
      <c r="FA1058"/>
      <c r="FB1058"/>
      <c r="FC1058"/>
      <c r="FD1058"/>
      <c r="FE1058"/>
      <c r="FF1058"/>
      <c r="FG1058"/>
      <c r="FH1058"/>
      <c r="FI1058"/>
      <c r="FJ1058"/>
      <c r="FK1058"/>
      <c r="FL1058"/>
      <c r="FM1058"/>
      <c r="FN1058"/>
      <c r="FO1058"/>
      <c r="FP1058"/>
      <c r="FQ1058"/>
      <c r="FR1058"/>
      <c r="FS1058"/>
      <c r="FT1058"/>
      <c r="FU1058"/>
      <c r="FV1058"/>
      <c r="FW1058"/>
      <c r="FX1058"/>
      <c r="FY1058"/>
      <c r="FZ1058"/>
      <c r="GA1058"/>
      <c r="GB1058"/>
      <c r="GC1058"/>
      <c r="GD1058"/>
      <c r="GE1058"/>
      <c r="GF1058"/>
      <c r="GG1058"/>
      <c r="GH1058"/>
      <c r="GI1058"/>
      <c r="GJ1058"/>
      <c r="GK1058"/>
      <c r="GL1058"/>
      <c r="GM1058"/>
      <c r="GN1058"/>
      <c r="GO1058"/>
      <c r="GP1058"/>
      <c r="GQ1058"/>
      <c r="GR1058"/>
      <c r="GS1058"/>
      <c r="GT1058"/>
      <c r="GU1058"/>
      <c r="GV1058"/>
      <c r="GW1058"/>
      <c r="GX1058"/>
      <c r="GY1058"/>
      <c r="GZ1058"/>
      <c r="HA1058"/>
      <c r="HB1058"/>
      <c r="HC1058"/>
      <c r="HD1058"/>
      <c r="HE1058"/>
      <c r="HF1058"/>
      <c r="HG1058"/>
      <c r="HH1058"/>
      <c r="HI1058"/>
      <c r="HJ1058"/>
      <c r="HK1058"/>
      <c r="HL1058"/>
      <c r="HM1058"/>
      <c r="HN1058"/>
      <c r="HO1058"/>
      <c r="HP1058"/>
      <c r="HQ1058"/>
      <c r="HR1058"/>
      <c r="HS1058"/>
      <c r="HT1058"/>
      <c r="HU1058"/>
      <c r="HV1058"/>
      <c r="HW1058"/>
      <c r="HX1058"/>
      <c r="HY1058"/>
      <c r="HZ1058"/>
      <c r="IA1058"/>
      <c r="IB1058"/>
      <c r="IC1058"/>
      <c r="ID1058"/>
      <c r="IE1058"/>
      <c r="IF1058"/>
      <c r="IG1058"/>
      <c r="IH1058"/>
      <c r="II1058"/>
      <c r="IJ1058"/>
      <c r="IK1058"/>
      <c r="IL1058"/>
      <c r="IM1058"/>
      <c r="IN1058"/>
      <c r="IO1058"/>
      <c r="IP1058"/>
      <c r="IQ1058"/>
      <c r="IR1058"/>
      <c r="IS1058"/>
      <c r="IT1058"/>
      <c r="IU1058"/>
      <c r="IV1058"/>
      <c r="IW1058"/>
      <c r="IX1058"/>
      <c r="IY1058"/>
      <c r="IZ1058"/>
      <c r="JA1058"/>
      <c r="JB1058"/>
      <c r="JC1058"/>
      <c r="JD1058"/>
      <c r="JE1058"/>
      <c r="JF1058"/>
      <c r="JG1058"/>
      <c r="JH1058"/>
      <c r="JI1058"/>
      <c r="JJ1058"/>
      <c r="JK1058"/>
      <c r="JL1058"/>
      <c r="JM1058"/>
      <c r="JN1058"/>
      <c r="JO1058"/>
      <c r="JP1058"/>
      <c r="JQ1058"/>
      <c r="JR1058"/>
      <c r="JS1058"/>
      <c r="JT1058"/>
      <c r="JU1058"/>
      <c r="JV1058"/>
      <c r="JW1058"/>
      <c r="JX1058"/>
      <c r="JY1058"/>
      <c r="JZ1058"/>
      <c r="KA1058"/>
      <c r="KB1058"/>
      <c r="KC1058"/>
      <c r="KD1058"/>
      <c r="KE1058"/>
      <c r="KF1058"/>
      <c r="KG1058"/>
      <c r="KH1058"/>
      <c r="KI1058"/>
      <c r="KJ1058"/>
      <c r="KK1058"/>
      <c r="KL1058"/>
      <c r="KM1058"/>
      <c r="KN1058"/>
      <c r="KO1058"/>
      <c r="KP1058"/>
      <c r="KQ1058"/>
      <c r="KR1058"/>
      <c r="KS1058"/>
      <c r="KT1058"/>
      <c r="KU1058"/>
      <c r="KV1058"/>
      <c r="KW1058"/>
      <c r="KX1058"/>
      <c r="KY1058"/>
      <c r="KZ1058"/>
      <c r="LA1058"/>
      <c r="LB1058"/>
      <c r="LC1058"/>
      <c r="LD1058"/>
      <c r="LE1058"/>
      <c r="LF1058"/>
      <c r="LG1058"/>
      <c r="LH1058"/>
      <c r="LI1058"/>
      <c r="LJ1058"/>
      <c r="LK1058"/>
      <c r="LL1058"/>
      <c r="LM1058"/>
      <c r="LN1058"/>
      <c r="LO1058"/>
      <c r="LP1058"/>
      <c r="LQ1058"/>
      <c r="LR1058"/>
      <c r="LS1058"/>
      <c r="LT1058"/>
      <c r="LU1058"/>
      <c r="LV1058"/>
      <c r="LW1058"/>
      <c r="LX1058"/>
      <c r="LY1058"/>
      <c r="LZ1058"/>
      <c r="MA1058"/>
      <c r="MB1058"/>
      <c r="MC1058"/>
      <c r="MD1058"/>
      <c r="ME1058"/>
      <c r="MF1058"/>
      <c r="MG1058"/>
      <c r="MH1058"/>
      <c r="MI1058"/>
      <c r="MJ1058"/>
      <c r="MK1058"/>
      <c r="ML1058"/>
      <c r="MM1058"/>
      <c r="MN1058"/>
      <c r="MO1058"/>
      <c r="MP1058"/>
      <c r="MQ1058"/>
      <c r="MR1058"/>
      <c r="MS1058"/>
      <c r="MT1058"/>
      <c r="MU1058"/>
      <c r="MV1058"/>
      <c r="MW1058"/>
      <c r="MX1058"/>
      <c r="MY1058"/>
      <c r="MZ1058"/>
      <c r="NA1058"/>
      <c r="NB1058"/>
      <c r="NC1058"/>
      <c r="ND1058"/>
      <c r="NE1058"/>
      <c r="NF1058"/>
      <c r="NG1058"/>
      <c r="NH1058"/>
      <c r="NI1058"/>
      <c r="NJ1058"/>
      <c r="NK1058"/>
      <c r="NL1058"/>
      <c r="NM1058"/>
      <c r="NN1058"/>
      <c r="NO1058"/>
      <c r="NP1058"/>
      <c r="NQ1058"/>
      <c r="NR1058"/>
      <c r="NS1058"/>
      <c r="NT1058"/>
      <c r="NU1058"/>
      <c r="NV1058"/>
      <c r="NW1058"/>
      <c r="NX1058"/>
      <c r="NY1058"/>
      <c r="NZ1058"/>
      <c r="OA1058"/>
      <c r="OB1058"/>
      <c r="OC1058"/>
      <c r="OD1058"/>
      <c r="OE1058"/>
      <c r="OF1058"/>
      <c r="OG1058"/>
      <c r="OH1058"/>
      <c r="OI1058"/>
      <c r="OJ1058"/>
      <c r="OK1058"/>
      <c r="OL1058"/>
      <c r="OM1058"/>
      <c r="ON1058"/>
    </row>
    <row r="1059" spans="1:404" s="37" customFormat="1" x14ac:dyDescent="0.3">
      <c r="A1059" s="2" t="s">
        <v>1429</v>
      </c>
      <c r="B1059" s="2" t="s">
        <v>1475</v>
      </c>
      <c r="C1059" s="2" t="s">
        <v>1475</v>
      </c>
      <c r="D1059" s="2" t="s">
        <v>1476</v>
      </c>
      <c r="E1059" s="6" t="s">
        <v>95</v>
      </c>
      <c r="F1059" s="5">
        <v>123</v>
      </c>
      <c r="G1059" s="5">
        <v>70</v>
      </c>
      <c r="H1059" s="5">
        <v>1</v>
      </c>
      <c r="I1059" s="5">
        <v>70</v>
      </c>
      <c r="J1059" s="5">
        <v>0</v>
      </c>
      <c r="K1059" s="5">
        <v>0</v>
      </c>
      <c r="L1059" s="5">
        <v>0</v>
      </c>
      <c r="M1059" s="5">
        <v>0</v>
      </c>
      <c r="N1059" s="5">
        <v>0</v>
      </c>
      <c r="O1059" s="5">
        <v>0</v>
      </c>
      <c r="P1059" s="5">
        <v>0</v>
      </c>
      <c r="Q1059" s="5">
        <v>123</v>
      </c>
      <c r="R1059" s="5">
        <v>0</v>
      </c>
      <c r="S1059" s="5">
        <v>0</v>
      </c>
      <c r="T1059" s="5">
        <v>0</v>
      </c>
      <c r="U1059" s="5">
        <v>0</v>
      </c>
      <c r="V1059" s="5">
        <v>0</v>
      </c>
      <c r="W1059" s="5">
        <v>0</v>
      </c>
      <c r="X1059" s="5">
        <v>0</v>
      </c>
      <c r="Y1059" s="5">
        <v>0</v>
      </c>
      <c r="Z1059" s="5">
        <v>0</v>
      </c>
      <c r="AA1059" s="6" t="s">
        <v>96</v>
      </c>
      <c r="AB1059" s="6" t="s">
        <v>96</v>
      </c>
      <c r="AC1059" s="7"/>
      <c r="AD1059" s="6" t="s">
        <v>96</v>
      </c>
      <c r="AE1059" s="7"/>
      <c r="AF1059" s="7"/>
      <c r="AG1059" s="7"/>
      <c r="AH1059" s="7"/>
      <c r="AI1059" s="7"/>
      <c r="AJ1059" s="5"/>
      <c r="AK1059" s="8">
        <v>0</v>
      </c>
      <c r="AL1059" s="8">
        <v>0</v>
      </c>
      <c r="AM1059" s="8">
        <v>1</v>
      </c>
      <c r="AN1059" s="8">
        <v>0</v>
      </c>
      <c r="AO1059" s="8">
        <v>0</v>
      </c>
      <c r="AP1059" s="8">
        <v>0</v>
      </c>
      <c r="AQ1059" s="8">
        <v>0</v>
      </c>
      <c r="AR1059" s="8">
        <v>0</v>
      </c>
      <c r="AS1059" s="8">
        <v>0</v>
      </c>
      <c r="AT1059" s="8">
        <v>0</v>
      </c>
      <c r="AU1059" s="5">
        <v>100</v>
      </c>
      <c r="AV1059" s="5">
        <v>100</v>
      </c>
      <c r="AW1059" s="5">
        <v>0</v>
      </c>
      <c r="AX1059" s="5">
        <v>0</v>
      </c>
      <c r="AY1059" s="5">
        <v>0</v>
      </c>
      <c r="AZ1059" s="5">
        <v>100</v>
      </c>
      <c r="BA1059" s="5">
        <v>100</v>
      </c>
      <c r="BB1059" s="5">
        <v>0</v>
      </c>
      <c r="BC1059" s="5">
        <v>0</v>
      </c>
      <c r="BD1059" s="5">
        <v>0</v>
      </c>
      <c r="BE1059" s="5">
        <v>100</v>
      </c>
      <c r="BF1059" s="5">
        <v>100</v>
      </c>
      <c r="BG1059" s="5">
        <v>100</v>
      </c>
      <c r="BH1059" s="5">
        <v>100</v>
      </c>
      <c r="BI1059" s="5">
        <v>100</v>
      </c>
      <c r="BJ1059" s="5">
        <v>0</v>
      </c>
      <c r="BK1059" s="5">
        <v>100</v>
      </c>
      <c r="BL1059" s="5">
        <v>0</v>
      </c>
      <c r="BM1059" s="5">
        <v>100</v>
      </c>
      <c r="BN1059" s="5">
        <v>4</v>
      </c>
      <c r="BO1059" s="5" t="s">
        <v>96</v>
      </c>
      <c r="BP1059" s="5" t="s">
        <v>96</v>
      </c>
      <c r="BQ1059" s="5">
        <v>6</v>
      </c>
      <c r="BR1059" s="6" t="s">
        <v>96</v>
      </c>
      <c r="BS1059" s="6" t="s">
        <v>97</v>
      </c>
      <c r="BT1059" s="6" t="s">
        <v>97</v>
      </c>
      <c r="BU1059" s="6" t="s">
        <v>97</v>
      </c>
      <c r="BV1059" s="6" t="s">
        <v>97</v>
      </c>
      <c r="BW1059" s="5">
        <v>1</v>
      </c>
      <c r="BX1059" s="5">
        <v>1</v>
      </c>
      <c r="BY1059" s="5">
        <v>1</v>
      </c>
      <c r="BZ1059" s="5">
        <v>2</v>
      </c>
      <c r="CA1059" s="5">
        <v>1</v>
      </c>
      <c r="CB1059" s="6" t="s">
        <v>97</v>
      </c>
      <c r="CC1059" s="6" t="s">
        <v>97</v>
      </c>
      <c r="CD1059" s="6" t="s">
        <v>97</v>
      </c>
      <c r="CE1059" s="6" t="s">
        <v>97</v>
      </c>
      <c r="CF1059" s="6" t="s">
        <v>97</v>
      </c>
      <c r="CG1059" s="6" t="s">
        <v>97</v>
      </c>
      <c r="CH1059" s="6" t="s">
        <v>97</v>
      </c>
      <c r="CI1059" s="6" t="s">
        <v>97</v>
      </c>
      <c r="CJ1059" s="5">
        <v>2</v>
      </c>
      <c r="CK1059" s="5">
        <v>2</v>
      </c>
      <c r="CL1059" s="5">
        <v>2</v>
      </c>
      <c r="CM1059" s="5">
        <v>1</v>
      </c>
      <c r="CN1059" s="5">
        <v>1</v>
      </c>
      <c r="CO1059" s="5">
        <v>1</v>
      </c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  <c r="DI1059"/>
      <c r="DJ1059"/>
      <c r="DK1059"/>
      <c r="DL1059"/>
      <c r="DM1059"/>
      <c r="DN1059"/>
      <c r="DO1059"/>
      <c r="DP1059"/>
      <c r="DQ1059"/>
      <c r="DR1059"/>
      <c r="DS1059"/>
      <c r="DT1059"/>
      <c r="DU1059"/>
      <c r="DV1059"/>
      <c r="DW1059"/>
      <c r="DX1059"/>
      <c r="DY1059"/>
      <c r="DZ1059"/>
      <c r="EA1059"/>
      <c r="EB1059"/>
      <c r="EC1059"/>
      <c r="ED1059"/>
      <c r="EE1059"/>
      <c r="EF1059"/>
      <c r="EG1059"/>
      <c r="EH1059"/>
      <c r="EI1059"/>
      <c r="EJ1059"/>
      <c r="EK1059"/>
      <c r="EL1059"/>
      <c r="EM1059"/>
      <c r="EN1059"/>
      <c r="EO1059"/>
      <c r="EP1059"/>
      <c r="EQ1059"/>
      <c r="ER1059"/>
      <c r="ES1059"/>
      <c r="ET1059"/>
      <c r="EU1059"/>
      <c r="EV1059"/>
      <c r="EW1059"/>
      <c r="EX1059"/>
      <c r="EY1059"/>
      <c r="EZ1059"/>
      <c r="FA1059"/>
      <c r="FB1059"/>
      <c r="FC1059"/>
      <c r="FD1059"/>
      <c r="FE1059"/>
      <c r="FF1059"/>
      <c r="FG1059"/>
      <c r="FH1059"/>
      <c r="FI1059"/>
      <c r="FJ1059"/>
      <c r="FK1059"/>
      <c r="FL1059"/>
      <c r="FM1059"/>
      <c r="FN1059"/>
      <c r="FO1059"/>
      <c r="FP1059"/>
      <c r="FQ1059"/>
      <c r="FR1059"/>
      <c r="FS1059"/>
      <c r="FT1059"/>
      <c r="FU1059"/>
      <c r="FV1059"/>
      <c r="FW1059"/>
      <c r="FX1059"/>
      <c r="FY1059"/>
      <c r="FZ1059"/>
      <c r="GA1059"/>
      <c r="GB1059"/>
      <c r="GC1059"/>
      <c r="GD1059"/>
      <c r="GE1059"/>
      <c r="GF1059"/>
      <c r="GG1059"/>
      <c r="GH1059"/>
      <c r="GI1059"/>
      <c r="GJ1059"/>
      <c r="GK1059"/>
      <c r="GL1059"/>
      <c r="GM1059"/>
      <c r="GN1059"/>
      <c r="GO1059"/>
      <c r="GP1059"/>
      <c r="GQ1059"/>
      <c r="GR1059"/>
      <c r="GS1059"/>
      <c r="GT1059"/>
      <c r="GU1059"/>
      <c r="GV1059"/>
      <c r="GW1059"/>
      <c r="GX1059"/>
      <c r="GY1059"/>
      <c r="GZ1059"/>
      <c r="HA1059"/>
      <c r="HB1059"/>
      <c r="HC1059"/>
      <c r="HD1059"/>
      <c r="HE1059"/>
      <c r="HF1059"/>
      <c r="HG1059"/>
      <c r="HH1059"/>
      <c r="HI1059"/>
      <c r="HJ1059"/>
      <c r="HK1059"/>
      <c r="HL1059"/>
      <c r="HM1059"/>
      <c r="HN1059"/>
      <c r="HO1059"/>
      <c r="HP1059"/>
      <c r="HQ1059"/>
      <c r="HR1059"/>
      <c r="HS1059"/>
      <c r="HT1059"/>
      <c r="HU1059"/>
      <c r="HV1059"/>
      <c r="HW1059"/>
      <c r="HX1059"/>
      <c r="HY1059"/>
      <c r="HZ1059"/>
      <c r="IA1059"/>
      <c r="IB1059"/>
      <c r="IC1059"/>
      <c r="ID1059"/>
      <c r="IE1059"/>
      <c r="IF1059"/>
      <c r="IG1059"/>
      <c r="IH1059"/>
      <c r="II1059"/>
      <c r="IJ1059"/>
      <c r="IK1059"/>
      <c r="IL1059"/>
      <c r="IM1059"/>
      <c r="IN1059"/>
      <c r="IO1059"/>
      <c r="IP1059"/>
      <c r="IQ1059"/>
      <c r="IR1059"/>
      <c r="IS1059"/>
      <c r="IT1059"/>
      <c r="IU1059"/>
      <c r="IV1059"/>
      <c r="IW1059"/>
      <c r="IX1059"/>
      <c r="IY1059"/>
      <c r="IZ1059"/>
      <c r="JA1059"/>
      <c r="JB1059"/>
      <c r="JC1059"/>
      <c r="JD1059"/>
      <c r="JE1059"/>
      <c r="JF1059"/>
      <c r="JG1059"/>
      <c r="JH1059"/>
      <c r="JI1059"/>
      <c r="JJ1059"/>
      <c r="JK1059"/>
      <c r="JL1059"/>
      <c r="JM1059"/>
      <c r="JN1059"/>
      <c r="JO1059"/>
      <c r="JP1059"/>
      <c r="JQ1059"/>
      <c r="JR1059"/>
      <c r="JS1059"/>
      <c r="JT1059"/>
      <c r="JU1059"/>
      <c r="JV1059"/>
      <c r="JW1059"/>
      <c r="JX1059"/>
      <c r="JY1059"/>
      <c r="JZ1059"/>
      <c r="KA1059"/>
      <c r="KB1059"/>
      <c r="KC1059"/>
      <c r="KD1059"/>
      <c r="KE1059"/>
      <c r="KF1059"/>
      <c r="KG1059"/>
      <c r="KH1059"/>
      <c r="KI1059"/>
      <c r="KJ1059"/>
      <c r="KK1059"/>
      <c r="KL1059"/>
      <c r="KM1059"/>
      <c r="KN1059"/>
      <c r="KO1059"/>
      <c r="KP1059"/>
      <c r="KQ1059"/>
      <c r="KR1059"/>
      <c r="KS1059"/>
      <c r="KT1059"/>
      <c r="KU1059"/>
      <c r="KV1059"/>
      <c r="KW1059"/>
      <c r="KX1059"/>
      <c r="KY1059"/>
      <c r="KZ1059"/>
      <c r="LA1059"/>
      <c r="LB1059"/>
      <c r="LC1059"/>
      <c r="LD1059"/>
      <c r="LE1059"/>
      <c r="LF1059"/>
      <c r="LG1059"/>
      <c r="LH1059"/>
      <c r="LI1059"/>
      <c r="LJ1059"/>
      <c r="LK1059"/>
      <c r="LL1059"/>
      <c r="LM1059"/>
      <c r="LN1059"/>
      <c r="LO1059"/>
      <c r="LP1059"/>
      <c r="LQ1059"/>
      <c r="LR1059"/>
      <c r="LS1059"/>
      <c r="LT1059"/>
      <c r="LU1059"/>
      <c r="LV1059"/>
      <c r="LW1059"/>
      <c r="LX1059"/>
      <c r="LY1059"/>
      <c r="LZ1059"/>
      <c r="MA1059"/>
      <c r="MB1059"/>
      <c r="MC1059"/>
      <c r="MD1059"/>
      <c r="ME1059"/>
      <c r="MF1059"/>
      <c r="MG1059"/>
      <c r="MH1059"/>
      <c r="MI1059"/>
      <c r="MJ1059"/>
      <c r="MK1059"/>
      <c r="ML1059"/>
      <c r="MM1059"/>
      <c r="MN1059"/>
      <c r="MO1059"/>
      <c r="MP1059"/>
      <c r="MQ1059"/>
      <c r="MR1059"/>
      <c r="MS1059"/>
      <c r="MT1059"/>
      <c r="MU1059"/>
      <c r="MV1059"/>
      <c r="MW1059"/>
      <c r="MX1059"/>
      <c r="MY1059"/>
      <c r="MZ1059"/>
      <c r="NA1059"/>
      <c r="NB1059"/>
      <c r="NC1059"/>
      <c r="ND1059"/>
      <c r="NE1059"/>
      <c r="NF1059"/>
      <c r="NG1059"/>
      <c r="NH1059"/>
      <c r="NI1059"/>
      <c r="NJ1059"/>
      <c r="NK1059"/>
      <c r="NL1059"/>
      <c r="NM1059"/>
      <c r="NN1059"/>
      <c r="NO1059"/>
      <c r="NP1059"/>
      <c r="NQ1059"/>
      <c r="NR1059"/>
      <c r="NS1059"/>
      <c r="NT1059"/>
      <c r="NU1059"/>
      <c r="NV1059"/>
      <c r="NW1059"/>
      <c r="NX1059"/>
      <c r="NY1059"/>
      <c r="NZ1059"/>
      <c r="OA1059"/>
      <c r="OB1059"/>
      <c r="OC1059"/>
      <c r="OD1059"/>
      <c r="OE1059"/>
      <c r="OF1059"/>
      <c r="OG1059"/>
      <c r="OH1059"/>
      <c r="OI1059"/>
      <c r="OJ1059"/>
      <c r="OK1059"/>
      <c r="OL1059"/>
      <c r="OM1059"/>
      <c r="ON1059"/>
    </row>
    <row r="1060" spans="1:404" s="37" customFormat="1" x14ac:dyDescent="0.3">
      <c r="A1060" s="2" t="s">
        <v>1429</v>
      </c>
      <c r="B1060" s="2" t="s">
        <v>1475</v>
      </c>
      <c r="C1060" s="2" t="s">
        <v>1475</v>
      </c>
      <c r="D1060" s="2" t="s">
        <v>1477</v>
      </c>
      <c r="E1060" s="6" t="s">
        <v>95</v>
      </c>
      <c r="F1060" s="5">
        <v>53</v>
      </c>
      <c r="G1060" s="5">
        <v>19</v>
      </c>
      <c r="H1060" s="5">
        <v>3</v>
      </c>
      <c r="I1060" s="5">
        <v>16</v>
      </c>
      <c r="J1060" s="5">
        <v>3</v>
      </c>
      <c r="K1060" s="5">
        <v>0</v>
      </c>
      <c r="L1060" s="5">
        <v>0</v>
      </c>
      <c r="M1060" s="5">
        <v>0</v>
      </c>
      <c r="N1060" s="5">
        <v>0</v>
      </c>
      <c r="O1060" s="5">
        <v>0</v>
      </c>
      <c r="P1060" s="5">
        <v>0</v>
      </c>
      <c r="Q1060" s="5">
        <v>22</v>
      </c>
      <c r="R1060" s="5">
        <v>31</v>
      </c>
      <c r="S1060" s="5">
        <v>0</v>
      </c>
      <c r="T1060" s="5">
        <v>0</v>
      </c>
      <c r="U1060" s="5">
        <v>0</v>
      </c>
      <c r="V1060" s="5">
        <v>0</v>
      </c>
      <c r="W1060" s="5">
        <v>0</v>
      </c>
      <c r="X1060" s="5">
        <v>0</v>
      </c>
      <c r="Y1060" s="5">
        <v>16</v>
      </c>
      <c r="Z1060" s="5">
        <v>22</v>
      </c>
      <c r="AA1060" s="6" t="s">
        <v>96</v>
      </c>
      <c r="AB1060" s="6" t="s">
        <v>96</v>
      </c>
      <c r="AC1060" s="7"/>
      <c r="AD1060" s="6" t="s">
        <v>96</v>
      </c>
      <c r="AE1060" s="7"/>
      <c r="AF1060" s="7"/>
      <c r="AG1060" s="7"/>
      <c r="AH1060" s="7"/>
      <c r="AI1060" s="7"/>
      <c r="AJ1060" s="5"/>
      <c r="AK1060" s="8">
        <v>0.5</v>
      </c>
      <c r="AL1060" s="8">
        <v>0.5</v>
      </c>
      <c r="AM1060" s="8">
        <v>0</v>
      </c>
      <c r="AN1060" s="8">
        <v>0</v>
      </c>
      <c r="AO1060" s="8">
        <v>0</v>
      </c>
      <c r="AP1060" s="8">
        <v>0</v>
      </c>
      <c r="AQ1060" s="8">
        <v>0</v>
      </c>
      <c r="AR1060" s="8">
        <v>0</v>
      </c>
      <c r="AS1060" s="8">
        <v>0</v>
      </c>
      <c r="AT1060" s="8">
        <v>0</v>
      </c>
      <c r="AU1060" s="5">
        <v>100</v>
      </c>
      <c r="AV1060" s="5">
        <v>100</v>
      </c>
      <c r="AW1060" s="5">
        <v>0</v>
      </c>
      <c r="AX1060" s="5">
        <v>0</v>
      </c>
      <c r="AY1060" s="5">
        <v>0</v>
      </c>
      <c r="AZ1060" s="5">
        <v>100</v>
      </c>
      <c r="BA1060" s="5">
        <v>100</v>
      </c>
      <c r="BB1060" s="5">
        <v>0</v>
      </c>
      <c r="BC1060" s="5">
        <v>0</v>
      </c>
      <c r="BD1060" s="5">
        <v>0</v>
      </c>
      <c r="BE1060" s="5">
        <v>100</v>
      </c>
      <c r="BF1060" s="5">
        <v>100</v>
      </c>
      <c r="BG1060" s="5">
        <v>100</v>
      </c>
      <c r="BH1060" s="5">
        <v>100</v>
      </c>
      <c r="BI1060" s="5">
        <v>100</v>
      </c>
      <c r="BJ1060" s="5">
        <v>0</v>
      </c>
      <c r="BK1060" s="5">
        <v>100</v>
      </c>
      <c r="BL1060" s="5">
        <v>0</v>
      </c>
      <c r="BM1060" s="5">
        <v>100</v>
      </c>
      <c r="BN1060" s="5">
        <v>4</v>
      </c>
      <c r="BO1060" s="5" t="s">
        <v>96</v>
      </c>
      <c r="BP1060" s="5" t="s">
        <v>96</v>
      </c>
      <c r="BQ1060" s="5">
        <v>6</v>
      </c>
      <c r="BR1060" s="6" t="s">
        <v>96</v>
      </c>
      <c r="BS1060" s="6" t="s">
        <v>97</v>
      </c>
      <c r="BT1060" s="6" t="s">
        <v>97</v>
      </c>
      <c r="BU1060" s="6" t="s">
        <v>97</v>
      </c>
      <c r="BV1060" s="6" t="s">
        <v>97</v>
      </c>
      <c r="BW1060" s="5">
        <v>1</v>
      </c>
      <c r="BX1060" s="5">
        <v>0</v>
      </c>
      <c r="BY1060" s="5">
        <v>1</v>
      </c>
      <c r="BZ1060" s="5">
        <v>1</v>
      </c>
      <c r="CA1060" s="5">
        <v>1</v>
      </c>
      <c r="CB1060" s="6" t="s">
        <v>98</v>
      </c>
      <c r="CC1060" s="6" t="s">
        <v>98</v>
      </c>
      <c r="CD1060" s="6" t="s">
        <v>98</v>
      </c>
      <c r="CE1060" s="6" t="s">
        <v>98</v>
      </c>
      <c r="CF1060" s="6" t="s">
        <v>98</v>
      </c>
      <c r="CG1060" s="6" t="s">
        <v>97</v>
      </c>
      <c r="CH1060" s="6" t="s">
        <v>97</v>
      </c>
      <c r="CI1060" s="6" t="s">
        <v>97</v>
      </c>
      <c r="CJ1060" s="5">
        <v>2</v>
      </c>
      <c r="CK1060" s="5">
        <v>2</v>
      </c>
      <c r="CL1060" s="5">
        <v>2</v>
      </c>
      <c r="CM1060" s="5">
        <v>1</v>
      </c>
      <c r="CN1060" s="5">
        <v>1</v>
      </c>
      <c r="CO1060" s="5">
        <v>0</v>
      </c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  <c r="DI1060"/>
      <c r="DJ1060"/>
      <c r="DK1060"/>
      <c r="DL1060"/>
      <c r="DM1060"/>
      <c r="DN1060"/>
      <c r="DO1060"/>
      <c r="DP1060"/>
      <c r="DQ1060"/>
      <c r="DR1060"/>
      <c r="DS1060"/>
      <c r="DT1060"/>
      <c r="DU1060"/>
      <c r="DV1060"/>
      <c r="DW1060"/>
      <c r="DX1060"/>
      <c r="DY1060"/>
      <c r="DZ1060"/>
      <c r="EA1060"/>
      <c r="EB1060"/>
      <c r="EC1060"/>
      <c r="ED1060"/>
      <c r="EE1060"/>
      <c r="EF1060"/>
      <c r="EG1060"/>
      <c r="EH1060"/>
      <c r="EI1060"/>
      <c r="EJ1060"/>
      <c r="EK1060"/>
      <c r="EL1060"/>
      <c r="EM1060"/>
      <c r="EN1060"/>
      <c r="EO1060"/>
      <c r="EP1060"/>
      <c r="EQ1060"/>
      <c r="ER1060"/>
      <c r="ES1060"/>
      <c r="ET1060"/>
      <c r="EU1060"/>
      <c r="EV1060"/>
      <c r="EW1060"/>
      <c r="EX1060"/>
      <c r="EY1060"/>
      <c r="EZ1060"/>
      <c r="FA1060"/>
      <c r="FB1060"/>
      <c r="FC1060"/>
      <c r="FD1060"/>
      <c r="FE1060"/>
      <c r="FF1060"/>
      <c r="FG1060"/>
      <c r="FH1060"/>
      <c r="FI1060"/>
      <c r="FJ1060"/>
      <c r="FK1060"/>
      <c r="FL1060"/>
      <c r="FM1060"/>
      <c r="FN1060"/>
      <c r="FO1060"/>
      <c r="FP1060"/>
      <c r="FQ1060"/>
      <c r="FR1060"/>
      <c r="FS1060"/>
      <c r="FT1060"/>
      <c r="FU1060"/>
      <c r="FV1060"/>
      <c r="FW1060"/>
      <c r="FX1060"/>
      <c r="FY1060"/>
      <c r="FZ1060"/>
      <c r="GA1060"/>
      <c r="GB1060"/>
      <c r="GC1060"/>
      <c r="GD1060"/>
      <c r="GE1060"/>
      <c r="GF1060"/>
      <c r="GG1060"/>
      <c r="GH1060"/>
      <c r="GI1060"/>
      <c r="GJ1060"/>
      <c r="GK1060"/>
      <c r="GL1060"/>
      <c r="GM1060"/>
      <c r="GN1060"/>
      <c r="GO1060"/>
      <c r="GP1060"/>
      <c r="GQ1060"/>
      <c r="GR1060"/>
      <c r="GS1060"/>
      <c r="GT1060"/>
      <c r="GU1060"/>
      <c r="GV1060"/>
      <c r="GW1060"/>
      <c r="GX1060"/>
      <c r="GY1060"/>
      <c r="GZ1060"/>
      <c r="HA1060"/>
      <c r="HB1060"/>
      <c r="HC1060"/>
      <c r="HD1060"/>
      <c r="HE1060"/>
      <c r="HF1060"/>
      <c r="HG1060"/>
      <c r="HH1060"/>
      <c r="HI1060"/>
      <c r="HJ1060"/>
      <c r="HK1060"/>
      <c r="HL1060"/>
      <c r="HM1060"/>
      <c r="HN1060"/>
      <c r="HO1060"/>
      <c r="HP1060"/>
      <c r="HQ1060"/>
      <c r="HR1060"/>
      <c r="HS1060"/>
      <c r="HT1060"/>
      <c r="HU1060"/>
      <c r="HV1060"/>
      <c r="HW1060"/>
      <c r="HX1060"/>
      <c r="HY1060"/>
      <c r="HZ1060"/>
      <c r="IA1060"/>
      <c r="IB1060"/>
      <c r="IC1060"/>
      <c r="ID1060"/>
      <c r="IE1060"/>
      <c r="IF1060"/>
      <c r="IG1060"/>
      <c r="IH1060"/>
      <c r="II1060"/>
      <c r="IJ1060"/>
      <c r="IK1060"/>
      <c r="IL1060"/>
      <c r="IM1060"/>
      <c r="IN1060"/>
      <c r="IO1060"/>
      <c r="IP1060"/>
      <c r="IQ1060"/>
      <c r="IR1060"/>
      <c r="IS1060"/>
      <c r="IT1060"/>
      <c r="IU1060"/>
      <c r="IV1060"/>
      <c r="IW1060"/>
      <c r="IX1060"/>
      <c r="IY1060"/>
      <c r="IZ1060"/>
      <c r="JA1060"/>
      <c r="JB1060"/>
      <c r="JC1060"/>
      <c r="JD1060"/>
      <c r="JE1060"/>
      <c r="JF1060"/>
      <c r="JG1060"/>
      <c r="JH1060"/>
      <c r="JI1060"/>
      <c r="JJ1060"/>
      <c r="JK1060"/>
      <c r="JL1060"/>
      <c r="JM1060"/>
      <c r="JN1060"/>
      <c r="JO1060"/>
      <c r="JP1060"/>
      <c r="JQ1060"/>
      <c r="JR1060"/>
      <c r="JS1060"/>
      <c r="JT1060"/>
      <c r="JU1060"/>
      <c r="JV1060"/>
      <c r="JW1060"/>
      <c r="JX1060"/>
      <c r="JY1060"/>
      <c r="JZ1060"/>
      <c r="KA1060"/>
      <c r="KB1060"/>
      <c r="KC1060"/>
      <c r="KD1060"/>
      <c r="KE1060"/>
      <c r="KF1060"/>
      <c r="KG1060"/>
      <c r="KH1060"/>
      <c r="KI1060"/>
      <c r="KJ1060"/>
      <c r="KK1060"/>
      <c r="KL1060"/>
      <c r="KM1060"/>
      <c r="KN1060"/>
      <c r="KO1060"/>
      <c r="KP1060"/>
      <c r="KQ1060"/>
      <c r="KR1060"/>
      <c r="KS1060"/>
      <c r="KT1060"/>
      <c r="KU1060"/>
      <c r="KV1060"/>
      <c r="KW1060"/>
      <c r="KX1060"/>
      <c r="KY1060"/>
      <c r="KZ1060"/>
      <c r="LA1060"/>
      <c r="LB1060"/>
      <c r="LC1060"/>
      <c r="LD1060"/>
      <c r="LE1060"/>
      <c r="LF1060"/>
      <c r="LG1060"/>
      <c r="LH1060"/>
      <c r="LI1060"/>
      <c r="LJ1060"/>
      <c r="LK1060"/>
      <c r="LL1060"/>
      <c r="LM1060"/>
      <c r="LN1060"/>
      <c r="LO1060"/>
      <c r="LP1060"/>
      <c r="LQ1060"/>
      <c r="LR1060"/>
      <c r="LS1060"/>
      <c r="LT1060"/>
      <c r="LU1060"/>
      <c r="LV1060"/>
      <c r="LW1060"/>
      <c r="LX1060"/>
      <c r="LY1060"/>
      <c r="LZ1060"/>
      <c r="MA1060"/>
      <c r="MB1060"/>
      <c r="MC1060"/>
      <c r="MD1060"/>
      <c r="ME1060"/>
      <c r="MF1060"/>
      <c r="MG1060"/>
      <c r="MH1060"/>
      <c r="MI1060"/>
      <c r="MJ1060"/>
      <c r="MK1060"/>
      <c r="ML1060"/>
      <c r="MM1060"/>
      <c r="MN1060"/>
      <c r="MO1060"/>
      <c r="MP1060"/>
      <c r="MQ1060"/>
      <c r="MR1060"/>
      <c r="MS1060"/>
      <c r="MT1060"/>
      <c r="MU1060"/>
      <c r="MV1060"/>
      <c r="MW1060"/>
      <c r="MX1060"/>
      <c r="MY1060"/>
      <c r="MZ1060"/>
      <c r="NA1060"/>
      <c r="NB1060"/>
      <c r="NC1060"/>
      <c r="ND1060"/>
      <c r="NE1060"/>
      <c r="NF1060"/>
      <c r="NG1060"/>
      <c r="NH1060"/>
      <c r="NI1060"/>
      <c r="NJ1060"/>
      <c r="NK1060"/>
      <c r="NL1060"/>
      <c r="NM1060"/>
      <c r="NN1060"/>
      <c r="NO1060"/>
      <c r="NP1060"/>
      <c r="NQ1060"/>
      <c r="NR1060"/>
      <c r="NS1060"/>
      <c r="NT1060"/>
      <c r="NU1060"/>
      <c r="NV1060"/>
      <c r="NW1060"/>
      <c r="NX1060"/>
      <c r="NY1060"/>
      <c r="NZ1060"/>
      <c r="OA1060"/>
      <c r="OB1060"/>
      <c r="OC1060"/>
      <c r="OD1060"/>
      <c r="OE1060"/>
      <c r="OF1060"/>
      <c r="OG1060"/>
      <c r="OH1060"/>
      <c r="OI1060"/>
      <c r="OJ1060"/>
      <c r="OK1060"/>
      <c r="OL1060"/>
      <c r="OM1060"/>
      <c r="ON1060"/>
    </row>
    <row r="1061" spans="1:404" s="37" customFormat="1" x14ac:dyDescent="0.3">
      <c r="A1061" s="2" t="s">
        <v>1429</v>
      </c>
      <c r="B1061" s="2" t="s">
        <v>1475</v>
      </c>
      <c r="C1061" s="2" t="s">
        <v>1475</v>
      </c>
      <c r="D1061" s="2" t="s">
        <v>1478</v>
      </c>
      <c r="E1061" s="6" t="s">
        <v>95</v>
      </c>
      <c r="F1061" s="5">
        <v>250</v>
      </c>
      <c r="G1061" s="5">
        <v>27</v>
      </c>
      <c r="H1061" s="5">
        <v>1</v>
      </c>
      <c r="I1061" s="5">
        <v>9</v>
      </c>
      <c r="J1061" s="5">
        <v>18</v>
      </c>
      <c r="K1061" s="5">
        <v>0</v>
      </c>
      <c r="L1061" s="5">
        <v>0</v>
      </c>
      <c r="M1061" s="5">
        <v>0</v>
      </c>
      <c r="N1061" s="5">
        <v>0</v>
      </c>
      <c r="O1061" s="5">
        <v>0</v>
      </c>
      <c r="P1061" s="5">
        <v>0</v>
      </c>
      <c r="Q1061" s="5">
        <v>32</v>
      </c>
      <c r="R1061" s="5">
        <v>218</v>
      </c>
      <c r="S1061" s="5">
        <v>0</v>
      </c>
      <c r="T1061" s="5">
        <v>0</v>
      </c>
      <c r="U1061" s="5">
        <v>0</v>
      </c>
      <c r="V1061" s="5">
        <v>0</v>
      </c>
      <c r="W1061" s="5">
        <v>0</v>
      </c>
      <c r="X1061" s="5">
        <v>0</v>
      </c>
      <c r="Y1061" s="5">
        <v>9</v>
      </c>
      <c r="Z1061" s="5">
        <v>32</v>
      </c>
      <c r="AA1061" s="6" t="s">
        <v>96</v>
      </c>
      <c r="AB1061" s="6" t="s">
        <v>96</v>
      </c>
      <c r="AC1061" s="6" t="s">
        <v>96</v>
      </c>
      <c r="AD1061" s="7"/>
      <c r="AE1061" s="9" t="s">
        <v>96</v>
      </c>
      <c r="AF1061" s="7"/>
      <c r="AG1061" s="7"/>
      <c r="AH1061" s="7"/>
      <c r="AI1061" s="7"/>
      <c r="AJ1061" s="5"/>
      <c r="AK1061" s="8">
        <v>0.75</v>
      </c>
      <c r="AL1061" s="8">
        <v>0.25</v>
      </c>
      <c r="AM1061" s="8">
        <v>0</v>
      </c>
      <c r="AN1061" s="8">
        <v>0</v>
      </c>
      <c r="AO1061" s="8">
        <v>0</v>
      </c>
      <c r="AP1061" s="8">
        <v>0</v>
      </c>
      <c r="AQ1061" s="8">
        <v>0</v>
      </c>
      <c r="AR1061" s="8">
        <v>0</v>
      </c>
      <c r="AS1061" s="8">
        <v>0</v>
      </c>
      <c r="AT1061" s="8">
        <v>0</v>
      </c>
      <c r="AU1061" s="5">
        <v>80</v>
      </c>
      <c r="AV1061" s="5">
        <v>80</v>
      </c>
      <c r="AW1061" s="5">
        <v>0</v>
      </c>
      <c r="AX1061" s="5">
        <v>10</v>
      </c>
      <c r="AY1061" s="5">
        <v>10</v>
      </c>
      <c r="AZ1061" s="5">
        <v>80</v>
      </c>
      <c r="BA1061" s="5">
        <v>80</v>
      </c>
      <c r="BB1061" s="5">
        <v>0</v>
      </c>
      <c r="BC1061" s="5">
        <v>0</v>
      </c>
      <c r="BD1061" s="5">
        <v>20</v>
      </c>
      <c r="BE1061" s="5">
        <v>100</v>
      </c>
      <c r="BF1061" s="5">
        <v>80</v>
      </c>
      <c r="BG1061" s="5">
        <v>90</v>
      </c>
      <c r="BH1061" s="5">
        <v>80</v>
      </c>
      <c r="BI1061" s="5">
        <v>50</v>
      </c>
      <c r="BJ1061" s="5">
        <v>0</v>
      </c>
      <c r="BK1061" s="5">
        <v>50</v>
      </c>
      <c r="BL1061" s="5">
        <v>50</v>
      </c>
      <c r="BM1061" s="5">
        <v>100</v>
      </c>
      <c r="BN1061" s="5">
        <v>4</v>
      </c>
      <c r="BO1061" s="5" t="s">
        <v>97</v>
      </c>
      <c r="BP1061" s="5" t="s">
        <v>96</v>
      </c>
      <c r="BQ1061" s="5">
        <v>6</v>
      </c>
      <c r="BR1061" s="6" t="s">
        <v>96</v>
      </c>
      <c r="BS1061" s="6" t="s">
        <v>97</v>
      </c>
      <c r="BT1061" s="6" t="s">
        <v>97</v>
      </c>
      <c r="BU1061" s="6" t="s">
        <v>97</v>
      </c>
      <c r="BV1061" s="6" t="s">
        <v>97</v>
      </c>
      <c r="BW1061" s="5">
        <v>1</v>
      </c>
      <c r="BX1061" s="5">
        <v>0</v>
      </c>
      <c r="BY1061" s="5">
        <v>0</v>
      </c>
      <c r="BZ1061" s="5">
        <v>3</v>
      </c>
      <c r="CA1061" s="5">
        <v>4</v>
      </c>
      <c r="CB1061" s="6" t="s">
        <v>98</v>
      </c>
      <c r="CC1061" s="6" t="s">
        <v>98</v>
      </c>
      <c r="CD1061" s="6" t="s">
        <v>98</v>
      </c>
      <c r="CE1061" s="6" t="s">
        <v>98</v>
      </c>
      <c r="CF1061" s="6" t="s">
        <v>98</v>
      </c>
      <c r="CG1061" s="6" t="s">
        <v>97</v>
      </c>
      <c r="CH1061" s="6" t="s">
        <v>97</v>
      </c>
      <c r="CI1061" s="6" t="s">
        <v>97</v>
      </c>
      <c r="CJ1061" s="5">
        <v>0</v>
      </c>
      <c r="CK1061" s="5">
        <v>2</v>
      </c>
      <c r="CL1061" s="5">
        <v>2</v>
      </c>
      <c r="CM1061" s="5">
        <v>1</v>
      </c>
      <c r="CN1061" s="5">
        <v>2</v>
      </c>
      <c r="CO1061" s="5">
        <v>0</v>
      </c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  <c r="DI1061"/>
      <c r="DJ1061"/>
      <c r="DK1061"/>
      <c r="DL1061"/>
      <c r="DM1061"/>
      <c r="DN1061"/>
      <c r="DO1061"/>
      <c r="DP1061"/>
      <c r="DQ1061"/>
      <c r="DR1061"/>
      <c r="DS1061"/>
      <c r="DT1061"/>
      <c r="DU1061"/>
      <c r="DV1061"/>
      <c r="DW1061"/>
      <c r="DX1061"/>
      <c r="DY1061"/>
      <c r="DZ1061"/>
      <c r="EA1061"/>
      <c r="EB1061"/>
      <c r="EC1061"/>
      <c r="ED1061"/>
      <c r="EE1061"/>
      <c r="EF1061"/>
      <c r="EG1061"/>
      <c r="EH1061"/>
      <c r="EI1061"/>
      <c r="EJ1061"/>
      <c r="EK1061"/>
      <c r="EL1061"/>
      <c r="EM1061"/>
      <c r="EN1061"/>
      <c r="EO1061"/>
      <c r="EP1061"/>
      <c r="EQ1061"/>
      <c r="ER1061"/>
      <c r="ES1061"/>
      <c r="ET1061"/>
      <c r="EU1061"/>
      <c r="EV1061"/>
      <c r="EW1061"/>
      <c r="EX1061"/>
      <c r="EY1061"/>
      <c r="EZ1061"/>
      <c r="FA1061"/>
      <c r="FB1061"/>
      <c r="FC1061"/>
      <c r="FD1061"/>
      <c r="FE1061"/>
      <c r="FF1061"/>
      <c r="FG1061"/>
      <c r="FH1061"/>
      <c r="FI1061"/>
      <c r="FJ1061"/>
      <c r="FK1061"/>
      <c r="FL1061"/>
      <c r="FM1061"/>
      <c r="FN1061"/>
      <c r="FO1061"/>
      <c r="FP1061"/>
      <c r="FQ1061"/>
      <c r="FR1061"/>
      <c r="FS1061"/>
      <c r="FT1061"/>
      <c r="FU1061"/>
      <c r="FV1061"/>
      <c r="FW1061"/>
      <c r="FX1061"/>
      <c r="FY1061"/>
      <c r="FZ1061"/>
      <c r="GA1061"/>
      <c r="GB1061"/>
      <c r="GC1061"/>
      <c r="GD1061"/>
      <c r="GE1061"/>
      <c r="GF1061"/>
      <c r="GG1061"/>
      <c r="GH1061"/>
      <c r="GI1061"/>
      <c r="GJ1061"/>
      <c r="GK1061"/>
      <c r="GL1061"/>
      <c r="GM1061"/>
      <c r="GN1061"/>
      <c r="GO1061"/>
      <c r="GP1061"/>
      <c r="GQ1061"/>
      <c r="GR1061"/>
      <c r="GS1061"/>
      <c r="GT1061"/>
      <c r="GU1061"/>
      <c r="GV1061"/>
      <c r="GW1061"/>
      <c r="GX1061"/>
      <c r="GY1061"/>
      <c r="GZ1061"/>
      <c r="HA1061"/>
      <c r="HB1061"/>
      <c r="HC1061"/>
      <c r="HD1061"/>
      <c r="HE1061"/>
      <c r="HF1061"/>
      <c r="HG1061"/>
      <c r="HH1061"/>
      <c r="HI1061"/>
      <c r="HJ1061"/>
      <c r="HK1061"/>
      <c r="HL1061"/>
      <c r="HM1061"/>
      <c r="HN1061"/>
      <c r="HO1061"/>
      <c r="HP1061"/>
      <c r="HQ1061"/>
      <c r="HR1061"/>
      <c r="HS1061"/>
      <c r="HT1061"/>
      <c r="HU1061"/>
      <c r="HV1061"/>
      <c r="HW1061"/>
      <c r="HX1061"/>
      <c r="HY1061"/>
      <c r="HZ1061"/>
      <c r="IA1061"/>
      <c r="IB1061"/>
      <c r="IC1061"/>
      <c r="ID1061"/>
      <c r="IE1061"/>
      <c r="IF1061"/>
      <c r="IG1061"/>
      <c r="IH1061"/>
      <c r="II1061"/>
      <c r="IJ1061"/>
      <c r="IK1061"/>
      <c r="IL1061"/>
      <c r="IM1061"/>
      <c r="IN1061"/>
      <c r="IO1061"/>
      <c r="IP1061"/>
      <c r="IQ1061"/>
      <c r="IR1061"/>
      <c r="IS1061"/>
      <c r="IT1061"/>
      <c r="IU1061"/>
      <c r="IV1061"/>
      <c r="IW1061"/>
      <c r="IX1061"/>
      <c r="IY1061"/>
      <c r="IZ1061"/>
      <c r="JA1061"/>
      <c r="JB1061"/>
      <c r="JC1061"/>
      <c r="JD1061"/>
      <c r="JE1061"/>
      <c r="JF1061"/>
      <c r="JG1061"/>
      <c r="JH1061"/>
      <c r="JI1061"/>
      <c r="JJ1061"/>
      <c r="JK1061"/>
      <c r="JL1061"/>
      <c r="JM1061"/>
      <c r="JN1061"/>
      <c r="JO1061"/>
      <c r="JP1061"/>
      <c r="JQ1061"/>
      <c r="JR1061"/>
      <c r="JS1061"/>
      <c r="JT1061"/>
      <c r="JU1061"/>
      <c r="JV1061"/>
      <c r="JW1061"/>
      <c r="JX1061"/>
      <c r="JY1061"/>
      <c r="JZ1061"/>
      <c r="KA1061"/>
      <c r="KB1061"/>
      <c r="KC1061"/>
      <c r="KD1061"/>
      <c r="KE1061"/>
      <c r="KF1061"/>
      <c r="KG1061"/>
      <c r="KH1061"/>
      <c r="KI1061"/>
      <c r="KJ1061"/>
      <c r="KK1061"/>
      <c r="KL1061"/>
      <c r="KM1061"/>
      <c r="KN1061"/>
      <c r="KO1061"/>
      <c r="KP1061"/>
      <c r="KQ1061"/>
      <c r="KR1061"/>
      <c r="KS1061"/>
      <c r="KT1061"/>
      <c r="KU1061"/>
      <c r="KV1061"/>
      <c r="KW1061"/>
      <c r="KX1061"/>
      <c r="KY1061"/>
      <c r="KZ1061"/>
      <c r="LA1061"/>
      <c r="LB1061"/>
      <c r="LC1061"/>
      <c r="LD1061"/>
      <c r="LE1061"/>
      <c r="LF1061"/>
      <c r="LG1061"/>
      <c r="LH1061"/>
      <c r="LI1061"/>
      <c r="LJ1061"/>
      <c r="LK1061"/>
      <c r="LL1061"/>
      <c r="LM1061"/>
      <c r="LN1061"/>
      <c r="LO1061"/>
      <c r="LP1061"/>
      <c r="LQ1061"/>
      <c r="LR1061"/>
      <c r="LS1061"/>
      <c r="LT1061"/>
      <c r="LU1061"/>
      <c r="LV1061"/>
      <c r="LW1061"/>
      <c r="LX1061"/>
      <c r="LY1061"/>
      <c r="LZ1061"/>
      <c r="MA1061"/>
      <c r="MB1061"/>
      <c r="MC1061"/>
      <c r="MD1061"/>
      <c r="ME1061"/>
      <c r="MF1061"/>
      <c r="MG1061"/>
      <c r="MH1061"/>
      <c r="MI1061"/>
      <c r="MJ1061"/>
      <c r="MK1061"/>
      <c r="ML1061"/>
      <c r="MM1061"/>
      <c r="MN1061"/>
      <c r="MO1061"/>
      <c r="MP1061"/>
      <c r="MQ1061"/>
      <c r="MR1061"/>
      <c r="MS1061"/>
      <c r="MT1061"/>
      <c r="MU1061"/>
      <c r="MV1061"/>
      <c r="MW1061"/>
      <c r="MX1061"/>
      <c r="MY1061"/>
      <c r="MZ1061"/>
      <c r="NA1061"/>
      <c r="NB1061"/>
      <c r="NC1061"/>
      <c r="ND1061"/>
      <c r="NE1061"/>
      <c r="NF1061"/>
      <c r="NG1061"/>
      <c r="NH1061"/>
      <c r="NI1061"/>
      <c r="NJ1061"/>
      <c r="NK1061"/>
      <c r="NL1061"/>
      <c r="NM1061"/>
      <c r="NN1061"/>
      <c r="NO1061"/>
      <c r="NP1061"/>
      <c r="NQ1061"/>
      <c r="NR1061"/>
      <c r="NS1061"/>
      <c r="NT1061"/>
      <c r="NU1061"/>
      <c r="NV1061"/>
      <c r="NW1061"/>
      <c r="NX1061"/>
      <c r="NY1061"/>
      <c r="NZ1061"/>
      <c r="OA1061"/>
      <c r="OB1061"/>
      <c r="OC1061"/>
      <c r="OD1061"/>
      <c r="OE1061"/>
      <c r="OF1061"/>
      <c r="OG1061"/>
      <c r="OH1061"/>
      <c r="OI1061"/>
      <c r="OJ1061"/>
      <c r="OK1061"/>
      <c r="OL1061"/>
      <c r="OM1061"/>
      <c r="ON1061"/>
    </row>
    <row r="1062" spans="1:404" s="37" customFormat="1" x14ac:dyDescent="0.3">
      <c r="A1062" s="2" t="s">
        <v>1429</v>
      </c>
      <c r="B1062" s="2" t="s">
        <v>1475</v>
      </c>
      <c r="C1062" s="2" t="s">
        <v>1479</v>
      </c>
      <c r="D1062" s="2" t="s">
        <v>1368</v>
      </c>
      <c r="E1062" s="6" t="s">
        <v>102</v>
      </c>
      <c r="F1062" s="5">
        <v>76</v>
      </c>
      <c r="G1062" s="5">
        <v>13</v>
      </c>
      <c r="H1062" s="5">
        <v>0</v>
      </c>
      <c r="I1062" s="5">
        <v>0</v>
      </c>
      <c r="J1062" s="5">
        <v>12</v>
      </c>
      <c r="K1062" s="5">
        <v>1</v>
      </c>
      <c r="L1062" s="5">
        <v>0</v>
      </c>
      <c r="M1062" s="5">
        <v>0</v>
      </c>
      <c r="N1062" s="5">
        <v>0</v>
      </c>
      <c r="O1062" s="5">
        <v>0</v>
      </c>
      <c r="P1062" s="5">
        <v>0</v>
      </c>
      <c r="Q1062" s="5">
        <v>0</v>
      </c>
      <c r="R1062" s="5">
        <v>70</v>
      </c>
      <c r="S1062" s="5">
        <v>6</v>
      </c>
      <c r="T1062" s="5">
        <v>0</v>
      </c>
      <c r="U1062" s="5">
        <v>0</v>
      </c>
      <c r="V1062" s="5">
        <v>0</v>
      </c>
      <c r="W1062" s="5">
        <v>0</v>
      </c>
      <c r="X1062" s="5">
        <v>0</v>
      </c>
      <c r="Y1062" s="5">
        <v>0</v>
      </c>
      <c r="Z1062" s="5">
        <v>0</v>
      </c>
      <c r="AA1062" s="6" t="s">
        <v>96</v>
      </c>
      <c r="AB1062" s="6" t="s">
        <v>96</v>
      </c>
      <c r="AC1062" s="7"/>
      <c r="AD1062" s="7"/>
      <c r="AE1062" s="7"/>
      <c r="AF1062" s="7"/>
      <c r="AG1062" s="7"/>
      <c r="AH1062" s="7"/>
      <c r="AI1062" s="6" t="s">
        <v>96</v>
      </c>
      <c r="AJ1062" s="5"/>
      <c r="AK1062" s="8">
        <v>0.9</v>
      </c>
      <c r="AL1062" s="8">
        <v>0</v>
      </c>
      <c r="AM1062" s="8">
        <v>0.1</v>
      </c>
      <c r="AN1062" s="8">
        <v>0</v>
      </c>
      <c r="AO1062" s="8">
        <v>0</v>
      </c>
      <c r="AP1062" s="8">
        <v>0</v>
      </c>
      <c r="AQ1062" s="8">
        <v>0</v>
      </c>
      <c r="AR1062" s="8">
        <v>0</v>
      </c>
      <c r="AS1062" s="8">
        <v>0</v>
      </c>
      <c r="AT1062" s="8">
        <v>0</v>
      </c>
      <c r="AU1062" s="5">
        <v>100</v>
      </c>
      <c r="AV1062" s="5">
        <v>100</v>
      </c>
      <c r="AW1062" s="5">
        <v>0</v>
      </c>
      <c r="AX1062" s="5">
        <v>0</v>
      </c>
      <c r="AY1062" s="5">
        <v>0</v>
      </c>
      <c r="AZ1062" s="5">
        <v>100</v>
      </c>
      <c r="BA1062" s="5">
        <v>100</v>
      </c>
      <c r="BB1062" s="5">
        <v>0</v>
      </c>
      <c r="BC1062" s="5">
        <v>0</v>
      </c>
      <c r="BD1062" s="5">
        <v>0</v>
      </c>
      <c r="BE1062" s="5">
        <v>100</v>
      </c>
      <c r="BF1062" s="5">
        <v>100</v>
      </c>
      <c r="BG1062" s="5">
        <v>100</v>
      </c>
      <c r="BH1062" s="5">
        <v>100</v>
      </c>
      <c r="BI1062" s="5">
        <v>95</v>
      </c>
      <c r="BJ1062" s="5">
        <v>0</v>
      </c>
      <c r="BK1062" s="5">
        <v>95</v>
      </c>
      <c r="BL1062" s="5">
        <v>5</v>
      </c>
      <c r="BM1062" s="5">
        <v>100</v>
      </c>
      <c r="BN1062" s="5">
        <v>2</v>
      </c>
      <c r="BO1062" s="5" t="s">
        <v>96</v>
      </c>
      <c r="BP1062" s="5" t="s">
        <v>96</v>
      </c>
      <c r="BQ1062" s="5">
        <v>2</v>
      </c>
      <c r="BR1062" s="6" t="s">
        <v>97</v>
      </c>
      <c r="BS1062" s="6" t="s">
        <v>97</v>
      </c>
      <c r="BT1062" s="6" t="s">
        <v>97</v>
      </c>
      <c r="BU1062" s="6" t="s">
        <v>97</v>
      </c>
      <c r="BV1062" s="6" t="s">
        <v>97</v>
      </c>
      <c r="BW1062" s="5">
        <v>0</v>
      </c>
      <c r="BX1062" s="5">
        <v>0</v>
      </c>
      <c r="BY1062" s="5">
        <v>0</v>
      </c>
      <c r="BZ1062" s="5">
        <v>8</v>
      </c>
      <c r="CA1062" s="5">
        <v>8</v>
      </c>
      <c r="CB1062" s="6" t="s">
        <v>98</v>
      </c>
      <c r="CC1062" s="6" t="s">
        <v>96</v>
      </c>
      <c r="CD1062" s="6" t="s">
        <v>98</v>
      </c>
      <c r="CE1062" s="6" t="s">
        <v>96</v>
      </c>
      <c r="CF1062" s="6" t="s">
        <v>96</v>
      </c>
      <c r="CG1062" s="7" t="s">
        <v>96</v>
      </c>
      <c r="CH1062" s="6" t="s">
        <v>96</v>
      </c>
      <c r="CI1062" s="7" t="s">
        <v>98</v>
      </c>
      <c r="CJ1062" s="5">
        <v>7</v>
      </c>
      <c r="CK1062" s="5">
        <v>7</v>
      </c>
      <c r="CL1062" s="5">
        <v>7</v>
      </c>
      <c r="CM1062" s="5">
        <v>0</v>
      </c>
      <c r="CN1062" s="5">
        <v>0</v>
      </c>
      <c r="CO1062" s="5">
        <v>0</v>
      </c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  <c r="DI1062"/>
      <c r="DJ1062"/>
      <c r="DK1062"/>
      <c r="DL1062"/>
      <c r="DM1062"/>
      <c r="DN1062"/>
      <c r="DO1062"/>
      <c r="DP1062"/>
      <c r="DQ1062"/>
      <c r="DR1062"/>
      <c r="DS1062"/>
      <c r="DT1062"/>
      <c r="DU1062"/>
      <c r="DV1062"/>
      <c r="DW1062"/>
      <c r="DX1062"/>
      <c r="DY1062"/>
      <c r="DZ1062"/>
      <c r="EA1062"/>
      <c r="EB1062"/>
      <c r="EC1062"/>
      <c r="ED1062"/>
      <c r="EE1062"/>
      <c r="EF1062"/>
      <c r="EG1062"/>
      <c r="EH1062"/>
      <c r="EI1062"/>
      <c r="EJ1062"/>
      <c r="EK1062"/>
      <c r="EL1062"/>
      <c r="EM1062"/>
      <c r="EN1062"/>
      <c r="EO1062"/>
      <c r="EP1062"/>
      <c r="EQ1062"/>
      <c r="ER1062"/>
      <c r="ES1062"/>
      <c r="ET1062"/>
      <c r="EU1062"/>
      <c r="EV1062"/>
      <c r="EW1062"/>
      <c r="EX1062"/>
      <c r="EY1062"/>
      <c r="EZ1062"/>
      <c r="FA1062"/>
      <c r="FB1062"/>
      <c r="FC1062"/>
      <c r="FD1062"/>
      <c r="FE1062"/>
      <c r="FF1062"/>
      <c r="FG1062"/>
      <c r="FH1062"/>
      <c r="FI1062"/>
      <c r="FJ1062"/>
      <c r="FK1062"/>
      <c r="FL1062"/>
      <c r="FM1062"/>
      <c r="FN1062"/>
      <c r="FO1062"/>
      <c r="FP1062"/>
      <c r="FQ1062"/>
      <c r="FR1062"/>
      <c r="FS1062"/>
      <c r="FT1062"/>
      <c r="FU1062"/>
      <c r="FV1062"/>
      <c r="FW1062"/>
      <c r="FX1062"/>
      <c r="FY1062"/>
      <c r="FZ1062"/>
      <c r="GA1062"/>
      <c r="GB1062"/>
      <c r="GC1062"/>
      <c r="GD1062"/>
      <c r="GE1062"/>
      <c r="GF1062"/>
      <c r="GG1062"/>
      <c r="GH1062"/>
      <c r="GI1062"/>
      <c r="GJ1062"/>
      <c r="GK1062"/>
      <c r="GL1062"/>
      <c r="GM1062"/>
      <c r="GN1062"/>
      <c r="GO1062"/>
      <c r="GP1062"/>
      <c r="GQ1062"/>
      <c r="GR1062"/>
      <c r="GS1062"/>
      <c r="GT1062"/>
      <c r="GU1062"/>
      <c r="GV1062"/>
      <c r="GW1062"/>
      <c r="GX1062"/>
      <c r="GY1062"/>
      <c r="GZ1062"/>
      <c r="HA1062"/>
      <c r="HB1062"/>
      <c r="HC1062"/>
      <c r="HD1062"/>
      <c r="HE1062"/>
      <c r="HF1062"/>
      <c r="HG1062"/>
      <c r="HH1062"/>
      <c r="HI1062"/>
      <c r="HJ1062"/>
      <c r="HK1062"/>
      <c r="HL1062"/>
      <c r="HM1062"/>
      <c r="HN1062"/>
      <c r="HO1062"/>
      <c r="HP1062"/>
      <c r="HQ1062"/>
      <c r="HR1062"/>
      <c r="HS1062"/>
      <c r="HT1062"/>
      <c r="HU1062"/>
      <c r="HV1062"/>
      <c r="HW1062"/>
      <c r="HX1062"/>
      <c r="HY1062"/>
      <c r="HZ1062"/>
      <c r="IA1062"/>
      <c r="IB1062"/>
      <c r="IC1062"/>
      <c r="ID1062"/>
      <c r="IE1062"/>
      <c r="IF1062"/>
      <c r="IG1062"/>
      <c r="IH1062"/>
      <c r="II1062"/>
      <c r="IJ1062"/>
      <c r="IK1062"/>
      <c r="IL1062"/>
      <c r="IM1062"/>
      <c r="IN1062"/>
      <c r="IO1062"/>
      <c r="IP1062"/>
      <c r="IQ1062"/>
      <c r="IR1062"/>
      <c r="IS1062"/>
      <c r="IT1062"/>
      <c r="IU1062"/>
      <c r="IV1062"/>
      <c r="IW1062"/>
      <c r="IX1062"/>
      <c r="IY1062"/>
      <c r="IZ1062"/>
      <c r="JA1062"/>
      <c r="JB1062"/>
      <c r="JC1062"/>
      <c r="JD1062"/>
      <c r="JE1062"/>
      <c r="JF1062"/>
      <c r="JG1062"/>
      <c r="JH1062"/>
      <c r="JI1062"/>
      <c r="JJ1062"/>
      <c r="JK1062"/>
      <c r="JL1062"/>
      <c r="JM1062"/>
      <c r="JN1062"/>
      <c r="JO1062"/>
      <c r="JP1062"/>
      <c r="JQ1062"/>
      <c r="JR1062"/>
      <c r="JS1062"/>
      <c r="JT1062"/>
      <c r="JU1062"/>
      <c r="JV1062"/>
      <c r="JW1062"/>
      <c r="JX1062"/>
      <c r="JY1062"/>
      <c r="JZ1062"/>
      <c r="KA1062"/>
      <c r="KB1062"/>
      <c r="KC1062"/>
      <c r="KD1062"/>
      <c r="KE1062"/>
      <c r="KF1062"/>
      <c r="KG1062"/>
      <c r="KH1062"/>
      <c r="KI1062"/>
      <c r="KJ1062"/>
      <c r="KK1062"/>
      <c r="KL1062"/>
      <c r="KM1062"/>
      <c r="KN1062"/>
      <c r="KO1062"/>
      <c r="KP1062"/>
      <c r="KQ1062"/>
      <c r="KR1062"/>
      <c r="KS1062"/>
      <c r="KT1062"/>
      <c r="KU1062"/>
      <c r="KV1062"/>
      <c r="KW1062"/>
      <c r="KX1062"/>
      <c r="KY1062"/>
      <c r="KZ1062"/>
      <c r="LA1062"/>
      <c r="LB1062"/>
      <c r="LC1062"/>
      <c r="LD1062"/>
      <c r="LE1062"/>
      <c r="LF1062"/>
      <c r="LG1062"/>
      <c r="LH1062"/>
      <c r="LI1062"/>
      <c r="LJ1062"/>
      <c r="LK1062"/>
      <c r="LL1062"/>
      <c r="LM1062"/>
      <c r="LN1062"/>
      <c r="LO1062"/>
      <c r="LP1062"/>
      <c r="LQ1062"/>
      <c r="LR1062"/>
      <c r="LS1062"/>
      <c r="LT1062"/>
      <c r="LU1062"/>
      <c r="LV1062"/>
      <c r="LW1062"/>
      <c r="LX1062"/>
      <c r="LY1062"/>
      <c r="LZ1062"/>
      <c r="MA1062"/>
      <c r="MB1062"/>
      <c r="MC1062"/>
      <c r="MD1062"/>
      <c r="ME1062"/>
      <c r="MF1062"/>
      <c r="MG1062"/>
      <c r="MH1062"/>
      <c r="MI1062"/>
      <c r="MJ1062"/>
      <c r="MK1062"/>
      <c r="ML1062"/>
      <c r="MM1062"/>
      <c r="MN1062"/>
      <c r="MO1062"/>
      <c r="MP1062"/>
      <c r="MQ1062"/>
      <c r="MR1062"/>
      <c r="MS1062"/>
      <c r="MT1062"/>
      <c r="MU1062"/>
      <c r="MV1062"/>
      <c r="MW1062"/>
      <c r="MX1062"/>
      <c r="MY1062"/>
      <c r="MZ1062"/>
      <c r="NA1062"/>
      <c r="NB1062"/>
      <c r="NC1062"/>
      <c r="ND1062"/>
      <c r="NE1062"/>
      <c r="NF1062"/>
      <c r="NG1062"/>
      <c r="NH1062"/>
      <c r="NI1062"/>
      <c r="NJ1062"/>
      <c r="NK1062"/>
      <c r="NL1062"/>
      <c r="NM1062"/>
      <c r="NN1062"/>
      <c r="NO1062"/>
      <c r="NP1062"/>
      <c r="NQ1062"/>
      <c r="NR1062"/>
      <c r="NS1062"/>
      <c r="NT1062"/>
      <c r="NU1062"/>
      <c r="NV1062"/>
      <c r="NW1062"/>
      <c r="NX1062"/>
      <c r="NY1062"/>
      <c r="NZ1062"/>
      <c r="OA1062"/>
      <c r="OB1062"/>
      <c r="OC1062"/>
      <c r="OD1062"/>
      <c r="OE1062"/>
      <c r="OF1062"/>
      <c r="OG1062"/>
      <c r="OH1062"/>
      <c r="OI1062"/>
      <c r="OJ1062"/>
      <c r="OK1062"/>
      <c r="OL1062"/>
      <c r="OM1062"/>
    </row>
    <row r="1063" spans="1:404" s="37" customFormat="1" x14ac:dyDescent="0.3">
      <c r="A1063" s="2" t="s">
        <v>1429</v>
      </c>
      <c r="B1063" s="2" t="s">
        <v>1480</v>
      </c>
      <c r="C1063" s="2" t="s">
        <v>1481</v>
      </c>
      <c r="D1063" s="2" t="s">
        <v>1482</v>
      </c>
      <c r="E1063" s="6" t="s">
        <v>102</v>
      </c>
      <c r="F1063" s="5">
        <v>60</v>
      </c>
      <c r="G1063" s="5">
        <v>5</v>
      </c>
      <c r="H1063" s="5">
        <v>0</v>
      </c>
      <c r="I1063" s="5">
        <v>0</v>
      </c>
      <c r="J1063" s="5">
        <v>5</v>
      </c>
      <c r="K1063" s="5">
        <v>0</v>
      </c>
      <c r="L1063" s="5">
        <v>0</v>
      </c>
      <c r="M1063" s="5">
        <v>0</v>
      </c>
      <c r="N1063" s="5">
        <v>0</v>
      </c>
      <c r="O1063" s="5">
        <v>0</v>
      </c>
      <c r="P1063" s="5">
        <v>0</v>
      </c>
      <c r="Q1063" s="5">
        <v>0</v>
      </c>
      <c r="R1063" s="5">
        <v>60</v>
      </c>
      <c r="S1063" s="5">
        <v>0</v>
      </c>
      <c r="T1063" s="5">
        <v>0</v>
      </c>
      <c r="U1063" s="5">
        <v>0</v>
      </c>
      <c r="V1063" s="5">
        <v>0</v>
      </c>
      <c r="W1063" s="5">
        <v>0</v>
      </c>
      <c r="X1063" s="5">
        <v>0</v>
      </c>
      <c r="Y1063" s="5">
        <v>0</v>
      </c>
      <c r="Z1063" s="6">
        <v>0</v>
      </c>
      <c r="AA1063" s="6" t="s">
        <v>96</v>
      </c>
      <c r="AB1063" s="7" t="s">
        <v>96</v>
      </c>
      <c r="AC1063" s="7"/>
      <c r="AD1063" s="7"/>
      <c r="AE1063" s="7"/>
      <c r="AF1063" s="7"/>
      <c r="AG1063" s="7"/>
      <c r="AH1063" s="7"/>
      <c r="AI1063" s="6" t="s">
        <v>96</v>
      </c>
      <c r="AJ1063" s="5"/>
      <c r="AK1063" s="8">
        <v>1</v>
      </c>
      <c r="AL1063" s="8">
        <v>0</v>
      </c>
      <c r="AM1063" s="8">
        <v>0</v>
      </c>
      <c r="AN1063" s="8">
        <v>0</v>
      </c>
      <c r="AO1063" s="8">
        <v>0</v>
      </c>
      <c r="AP1063" s="8">
        <v>0</v>
      </c>
      <c r="AQ1063" s="8">
        <v>0</v>
      </c>
      <c r="AR1063" s="8">
        <v>0</v>
      </c>
      <c r="AS1063" s="8">
        <v>0</v>
      </c>
      <c r="AT1063" s="8">
        <v>0</v>
      </c>
      <c r="AU1063" s="5">
        <v>100</v>
      </c>
      <c r="AV1063" s="5">
        <v>100</v>
      </c>
      <c r="AW1063" s="5">
        <v>0</v>
      </c>
      <c r="AX1063" s="5">
        <v>0</v>
      </c>
      <c r="AY1063" s="5">
        <v>0</v>
      </c>
      <c r="AZ1063" s="5">
        <v>0</v>
      </c>
      <c r="BA1063" s="5">
        <v>0</v>
      </c>
      <c r="BB1063" s="5">
        <v>100</v>
      </c>
      <c r="BC1063" s="5">
        <v>0</v>
      </c>
      <c r="BD1063" s="5">
        <v>0</v>
      </c>
      <c r="BE1063" s="5">
        <v>100</v>
      </c>
      <c r="BF1063" s="5">
        <v>100</v>
      </c>
      <c r="BG1063" s="5">
        <v>100</v>
      </c>
      <c r="BH1063" s="5">
        <v>100</v>
      </c>
      <c r="BI1063" s="5">
        <v>0</v>
      </c>
      <c r="BJ1063" s="5">
        <v>0</v>
      </c>
      <c r="BK1063" s="5">
        <v>0</v>
      </c>
      <c r="BL1063" s="5">
        <v>100</v>
      </c>
      <c r="BM1063" s="5">
        <v>100</v>
      </c>
      <c r="BN1063" s="5">
        <v>2</v>
      </c>
      <c r="BO1063" s="5" t="s">
        <v>96</v>
      </c>
      <c r="BP1063" s="5" t="s">
        <v>97</v>
      </c>
      <c r="BQ1063" s="5" t="s">
        <v>98</v>
      </c>
      <c r="BR1063" s="6" t="s">
        <v>97</v>
      </c>
      <c r="BS1063" s="6" t="s">
        <v>97</v>
      </c>
      <c r="BT1063" s="6" t="s">
        <v>97</v>
      </c>
      <c r="BU1063" s="6" t="s">
        <v>97</v>
      </c>
      <c r="BV1063" s="6" t="s">
        <v>97</v>
      </c>
      <c r="BW1063" s="5">
        <v>0.5</v>
      </c>
      <c r="BX1063" s="5">
        <v>0.5</v>
      </c>
      <c r="BY1063" s="5">
        <v>0.5</v>
      </c>
      <c r="BZ1063" s="5">
        <v>12</v>
      </c>
      <c r="CA1063" s="5">
        <v>12</v>
      </c>
      <c r="CB1063" s="6" t="s">
        <v>96</v>
      </c>
      <c r="CC1063" s="6" t="s">
        <v>96</v>
      </c>
      <c r="CD1063" s="6" t="s">
        <v>96</v>
      </c>
      <c r="CE1063" s="6" t="s">
        <v>96</v>
      </c>
      <c r="CF1063" s="6" t="s">
        <v>96</v>
      </c>
      <c r="CG1063" s="6" t="s">
        <v>97</v>
      </c>
      <c r="CH1063" s="6" t="s">
        <v>97</v>
      </c>
      <c r="CI1063" s="7" t="s">
        <v>98</v>
      </c>
      <c r="CJ1063" s="5">
        <v>0</v>
      </c>
      <c r="CK1063" s="5">
        <v>0</v>
      </c>
      <c r="CL1063" s="5">
        <v>10</v>
      </c>
      <c r="CM1063" s="5">
        <v>0</v>
      </c>
      <c r="CN1063" s="5">
        <v>0</v>
      </c>
      <c r="CO1063" s="5">
        <v>0</v>
      </c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  <c r="DI1063"/>
      <c r="DJ1063"/>
      <c r="DK1063"/>
      <c r="DL1063"/>
      <c r="DM1063"/>
      <c r="DN1063"/>
      <c r="DO1063"/>
      <c r="DP1063"/>
      <c r="DQ1063"/>
      <c r="DR1063"/>
      <c r="DS1063"/>
      <c r="DT1063"/>
      <c r="DU1063"/>
      <c r="DV1063"/>
      <c r="DW1063"/>
      <c r="DX1063"/>
      <c r="DY1063"/>
      <c r="DZ1063"/>
      <c r="EA1063"/>
      <c r="EB1063"/>
      <c r="EC1063"/>
      <c r="ED1063"/>
      <c r="EE1063"/>
      <c r="EF1063"/>
      <c r="EG1063"/>
      <c r="EH1063"/>
      <c r="EI1063"/>
      <c r="EJ1063"/>
      <c r="EK1063"/>
      <c r="EL1063"/>
      <c r="EM1063"/>
      <c r="EN1063"/>
      <c r="EO1063"/>
      <c r="EP1063"/>
      <c r="EQ1063"/>
      <c r="ER1063"/>
      <c r="ES1063"/>
      <c r="ET1063"/>
      <c r="EU1063"/>
      <c r="EV1063"/>
      <c r="EW1063"/>
      <c r="EX1063"/>
      <c r="EY1063"/>
      <c r="EZ1063"/>
      <c r="FA1063"/>
      <c r="FB1063"/>
      <c r="FC1063"/>
      <c r="FD1063"/>
      <c r="FE1063"/>
      <c r="FF1063"/>
      <c r="FG1063"/>
      <c r="FH1063"/>
      <c r="FI1063"/>
      <c r="FJ1063"/>
      <c r="FK1063"/>
      <c r="FL1063"/>
      <c r="FM1063"/>
      <c r="FN1063"/>
      <c r="FO1063"/>
      <c r="FP1063"/>
      <c r="FQ1063"/>
      <c r="FR1063"/>
      <c r="FS1063"/>
      <c r="FT1063"/>
      <c r="FU1063"/>
      <c r="FV1063"/>
      <c r="FW1063"/>
      <c r="FX1063"/>
      <c r="FY1063"/>
      <c r="FZ1063"/>
      <c r="GA1063"/>
      <c r="GB1063"/>
      <c r="GC1063"/>
      <c r="GD1063"/>
      <c r="GE1063"/>
      <c r="GF1063"/>
      <c r="GG1063"/>
      <c r="GH1063"/>
      <c r="GI1063"/>
      <c r="GJ1063"/>
      <c r="GK1063"/>
      <c r="GL1063"/>
      <c r="GM1063"/>
      <c r="GN1063"/>
      <c r="GO1063"/>
      <c r="GP1063"/>
      <c r="GQ1063"/>
      <c r="GR1063"/>
      <c r="GS1063"/>
      <c r="GT1063"/>
      <c r="GU1063"/>
      <c r="GV1063"/>
      <c r="GW1063"/>
      <c r="GX1063"/>
      <c r="GY1063"/>
      <c r="GZ1063"/>
      <c r="HA1063"/>
      <c r="HB1063"/>
      <c r="HC1063"/>
      <c r="HD1063"/>
      <c r="HE1063"/>
      <c r="HF1063"/>
      <c r="HG1063"/>
      <c r="HH1063"/>
      <c r="HI1063"/>
      <c r="HJ1063"/>
      <c r="HK1063"/>
      <c r="HL1063"/>
      <c r="HM1063"/>
      <c r="HN1063"/>
      <c r="HO1063"/>
      <c r="HP1063"/>
      <c r="HQ1063"/>
      <c r="HR1063"/>
      <c r="HS1063"/>
      <c r="HT1063"/>
      <c r="HU1063"/>
      <c r="HV1063"/>
      <c r="HW1063"/>
      <c r="HX1063"/>
      <c r="HY1063"/>
      <c r="HZ1063"/>
      <c r="IA1063"/>
      <c r="IB1063"/>
      <c r="IC1063"/>
      <c r="ID1063"/>
      <c r="IE1063"/>
      <c r="IF1063"/>
      <c r="IG1063"/>
      <c r="IH1063"/>
      <c r="II1063"/>
      <c r="IJ1063"/>
      <c r="IK1063"/>
      <c r="IL1063"/>
      <c r="IM1063"/>
      <c r="IN1063"/>
      <c r="IO1063"/>
      <c r="IP1063"/>
      <c r="IQ1063"/>
      <c r="IR1063"/>
      <c r="IS1063"/>
      <c r="IT1063"/>
      <c r="IU1063"/>
      <c r="IV1063"/>
      <c r="IW1063"/>
      <c r="IX1063"/>
      <c r="IY1063"/>
      <c r="IZ1063"/>
      <c r="JA1063"/>
      <c r="JB1063"/>
      <c r="JC1063"/>
      <c r="JD1063"/>
      <c r="JE1063"/>
      <c r="JF1063"/>
      <c r="JG1063"/>
      <c r="JH1063"/>
      <c r="JI1063"/>
      <c r="JJ1063"/>
      <c r="JK1063"/>
      <c r="JL1063"/>
      <c r="JM1063"/>
      <c r="JN1063"/>
      <c r="JO1063"/>
      <c r="JP1063"/>
      <c r="JQ1063"/>
      <c r="JR1063"/>
      <c r="JS1063"/>
      <c r="JT1063"/>
      <c r="JU1063"/>
      <c r="JV1063"/>
      <c r="JW1063"/>
      <c r="JX1063"/>
      <c r="JY1063"/>
      <c r="JZ1063"/>
      <c r="KA1063"/>
      <c r="KB1063"/>
      <c r="KC1063"/>
      <c r="KD1063"/>
      <c r="KE1063"/>
      <c r="KF1063"/>
      <c r="KG1063"/>
      <c r="KH1063"/>
      <c r="KI1063"/>
      <c r="KJ1063"/>
      <c r="KK1063"/>
      <c r="KL1063"/>
      <c r="KM1063"/>
      <c r="KN1063"/>
      <c r="KO1063"/>
      <c r="KP1063"/>
      <c r="KQ1063"/>
      <c r="KR1063"/>
      <c r="KS1063"/>
      <c r="KT1063"/>
      <c r="KU1063"/>
      <c r="KV1063"/>
      <c r="KW1063"/>
      <c r="KX1063"/>
      <c r="KY1063"/>
      <c r="KZ1063"/>
      <c r="LA1063"/>
      <c r="LB1063"/>
      <c r="LC1063"/>
      <c r="LD1063"/>
      <c r="LE1063"/>
      <c r="LF1063"/>
      <c r="LG1063"/>
      <c r="LH1063"/>
      <c r="LI1063"/>
      <c r="LJ1063"/>
      <c r="LK1063"/>
      <c r="LL1063"/>
      <c r="LM1063"/>
      <c r="LN1063"/>
      <c r="LO1063"/>
      <c r="LP1063"/>
      <c r="LQ1063"/>
      <c r="LR1063"/>
      <c r="LS1063"/>
      <c r="LT1063"/>
      <c r="LU1063"/>
      <c r="LV1063"/>
      <c r="LW1063"/>
      <c r="LX1063"/>
      <c r="LY1063"/>
      <c r="LZ1063"/>
      <c r="MA1063"/>
      <c r="MB1063"/>
      <c r="MC1063"/>
      <c r="MD1063"/>
      <c r="ME1063"/>
      <c r="MF1063"/>
      <c r="MG1063"/>
      <c r="MH1063"/>
      <c r="MI1063"/>
      <c r="MJ1063"/>
      <c r="MK1063"/>
      <c r="ML1063"/>
      <c r="MM1063"/>
      <c r="MN1063"/>
      <c r="MO1063"/>
      <c r="MP1063"/>
      <c r="MQ1063"/>
      <c r="MR1063"/>
      <c r="MS1063"/>
      <c r="MT1063"/>
      <c r="MU1063"/>
      <c r="MV1063"/>
      <c r="MW1063"/>
      <c r="MX1063"/>
      <c r="MY1063"/>
      <c r="MZ1063"/>
      <c r="NA1063"/>
      <c r="NB1063"/>
      <c r="NC1063"/>
      <c r="ND1063"/>
      <c r="NE1063"/>
      <c r="NF1063"/>
      <c r="NG1063"/>
      <c r="NH1063"/>
      <c r="NI1063"/>
      <c r="NJ1063"/>
      <c r="NK1063"/>
      <c r="NL1063"/>
      <c r="NM1063"/>
      <c r="NN1063"/>
      <c r="NO1063"/>
      <c r="NP1063"/>
      <c r="NQ1063"/>
      <c r="NR1063"/>
      <c r="NS1063"/>
      <c r="NT1063"/>
      <c r="NU1063"/>
      <c r="NV1063"/>
      <c r="NW1063"/>
      <c r="NX1063"/>
      <c r="NY1063"/>
      <c r="NZ1063"/>
      <c r="OA1063"/>
      <c r="OB1063"/>
      <c r="OC1063"/>
      <c r="OD1063"/>
      <c r="OE1063"/>
      <c r="OF1063"/>
      <c r="OG1063"/>
      <c r="OH1063"/>
      <c r="OI1063"/>
      <c r="OJ1063"/>
      <c r="OK1063"/>
      <c r="OL1063"/>
      <c r="OM1063"/>
    </row>
    <row r="1064" spans="1:404" s="37" customFormat="1" x14ac:dyDescent="0.3">
      <c r="A1064" s="2" t="s">
        <v>1429</v>
      </c>
      <c r="B1064" s="2" t="s">
        <v>1480</v>
      </c>
      <c r="C1064" s="2" t="s">
        <v>1483</v>
      </c>
      <c r="D1064" s="2" t="s">
        <v>1484</v>
      </c>
      <c r="E1064" s="6" t="s">
        <v>95</v>
      </c>
      <c r="F1064" s="5">
        <v>64</v>
      </c>
      <c r="G1064" s="5">
        <v>14</v>
      </c>
      <c r="H1064" s="5">
        <v>0</v>
      </c>
      <c r="I1064" s="5">
        <v>0</v>
      </c>
      <c r="J1064" s="5">
        <v>0</v>
      </c>
      <c r="K1064" s="5">
        <v>3</v>
      </c>
      <c r="L1064" s="5">
        <v>0</v>
      </c>
      <c r="M1064" s="5">
        <v>0</v>
      </c>
      <c r="N1064" s="5">
        <v>11</v>
      </c>
      <c r="O1064" s="5">
        <v>0</v>
      </c>
      <c r="P1064" s="5">
        <v>0</v>
      </c>
      <c r="Q1064" s="5">
        <v>0</v>
      </c>
      <c r="R1064" s="5">
        <v>0</v>
      </c>
      <c r="S1064" s="5">
        <v>22</v>
      </c>
      <c r="T1064" s="5">
        <v>0</v>
      </c>
      <c r="U1064" s="5">
        <v>0</v>
      </c>
      <c r="V1064" s="5">
        <v>42</v>
      </c>
      <c r="W1064" s="5">
        <v>0</v>
      </c>
      <c r="X1064" s="5">
        <v>0</v>
      </c>
      <c r="Y1064" s="5">
        <v>0</v>
      </c>
      <c r="Z1064" s="6">
        <v>0</v>
      </c>
      <c r="AA1064" s="6" t="s">
        <v>96</v>
      </c>
      <c r="AB1064" s="6" t="s">
        <v>96</v>
      </c>
      <c r="AC1064" s="7"/>
      <c r="AD1064" s="7"/>
      <c r="AE1064" s="7"/>
      <c r="AF1064" s="7"/>
      <c r="AG1064" s="7"/>
      <c r="AH1064" s="7"/>
      <c r="AI1064" s="6" t="s">
        <v>96</v>
      </c>
      <c r="AJ1064" s="5"/>
      <c r="AK1064" s="8">
        <v>0.4</v>
      </c>
      <c r="AL1064" s="8">
        <v>0.01</v>
      </c>
      <c r="AM1064" s="8">
        <v>0</v>
      </c>
      <c r="AN1064" s="8">
        <v>0</v>
      </c>
      <c r="AO1064" s="8">
        <v>0</v>
      </c>
      <c r="AP1064" s="8">
        <v>0.2</v>
      </c>
      <c r="AQ1064" s="8">
        <v>0</v>
      </c>
      <c r="AR1064" s="8">
        <v>0</v>
      </c>
      <c r="AS1064" s="8">
        <v>0</v>
      </c>
      <c r="AT1064" s="8">
        <v>0.39</v>
      </c>
      <c r="AU1064" s="5">
        <v>0</v>
      </c>
      <c r="AV1064" s="5">
        <v>0</v>
      </c>
      <c r="AW1064" s="5">
        <v>100</v>
      </c>
      <c r="AX1064" s="5">
        <v>0</v>
      </c>
      <c r="AY1064" s="5">
        <v>0</v>
      </c>
      <c r="AZ1064" s="5">
        <v>0</v>
      </c>
      <c r="BA1064" s="5">
        <v>0</v>
      </c>
      <c r="BB1064" s="5">
        <v>0</v>
      </c>
      <c r="BC1064" s="5">
        <v>0</v>
      </c>
      <c r="BD1064" s="5">
        <v>100</v>
      </c>
      <c r="BE1064" s="5">
        <v>100</v>
      </c>
      <c r="BF1064" s="5">
        <v>100</v>
      </c>
      <c r="BG1064" s="5">
        <v>100</v>
      </c>
      <c r="BH1064" s="5">
        <v>0</v>
      </c>
      <c r="BI1064" s="5">
        <v>0</v>
      </c>
      <c r="BJ1064" s="5">
        <v>0</v>
      </c>
      <c r="BK1064" s="5">
        <v>0</v>
      </c>
      <c r="BL1064" s="5">
        <v>100</v>
      </c>
      <c r="BM1064" s="5">
        <v>100</v>
      </c>
      <c r="BN1064" s="5">
        <v>1</v>
      </c>
      <c r="BO1064" s="5" t="s">
        <v>97</v>
      </c>
      <c r="BP1064" s="5" t="s">
        <v>97</v>
      </c>
      <c r="BQ1064" s="5" t="s">
        <v>98</v>
      </c>
      <c r="BR1064" s="6" t="s">
        <v>97</v>
      </c>
      <c r="BS1064" s="6" t="s">
        <v>97</v>
      </c>
      <c r="BT1064" s="6" t="s">
        <v>97</v>
      </c>
      <c r="BU1064" s="6" t="s">
        <v>97</v>
      </c>
      <c r="BV1064" s="6" t="s">
        <v>97</v>
      </c>
      <c r="BW1064" s="5">
        <v>1</v>
      </c>
      <c r="BX1064" s="5">
        <v>5</v>
      </c>
      <c r="BY1064" s="5">
        <v>5</v>
      </c>
      <c r="BZ1064" s="5">
        <v>5</v>
      </c>
      <c r="CA1064" s="5">
        <v>15</v>
      </c>
      <c r="CB1064" s="6" t="s">
        <v>98</v>
      </c>
      <c r="CC1064" s="6" t="s">
        <v>96</v>
      </c>
      <c r="CD1064" s="6" t="s">
        <v>96</v>
      </c>
      <c r="CE1064" s="6" t="s">
        <v>96</v>
      </c>
      <c r="CF1064" s="6" t="s">
        <v>96</v>
      </c>
      <c r="CG1064" s="6" t="s">
        <v>97</v>
      </c>
      <c r="CH1064" s="6" t="s">
        <v>97</v>
      </c>
      <c r="CI1064" s="6" t="s">
        <v>97</v>
      </c>
      <c r="CJ1064" s="5">
        <v>5</v>
      </c>
      <c r="CK1064" s="5">
        <v>5</v>
      </c>
      <c r="CL1064" s="5">
        <v>5</v>
      </c>
      <c r="CM1064" s="5">
        <v>1</v>
      </c>
      <c r="CN1064" s="5">
        <v>15</v>
      </c>
      <c r="CO1064" s="5">
        <v>1</v>
      </c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  <c r="DK1064"/>
      <c r="DL1064"/>
      <c r="DM1064"/>
      <c r="DN1064"/>
      <c r="DO1064"/>
      <c r="DP1064"/>
      <c r="DQ1064"/>
      <c r="DR1064"/>
      <c r="DS1064"/>
      <c r="DT1064"/>
      <c r="DU1064"/>
      <c r="DV1064"/>
      <c r="DW1064"/>
      <c r="DX1064"/>
      <c r="DY1064"/>
      <c r="DZ1064"/>
      <c r="EA1064"/>
      <c r="EB1064"/>
      <c r="EC1064"/>
      <c r="ED1064"/>
      <c r="EE1064"/>
      <c r="EF1064"/>
      <c r="EG1064"/>
      <c r="EH1064"/>
      <c r="EI1064"/>
      <c r="EJ1064"/>
      <c r="EK1064"/>
      <c r="EL1064"/>
      <c r="EM1064"/>
      <c r="EN1064"/>
      <c r="EO1064"/>
      <c r="EP1064"/>
      <c r="EQ1064"/>
      <c r="ER1064"/>
      <c r="ES1064"/>
      <c r="ET1064"/>
      <c r="EU1064"/>
      <c r="EV1064"/>
      <c r="EW1064"/>
      <c r="EX1064"/>
      <c r="EY1064"/>
      <c r="EZ1064"/>
      <c r="FA1064"/>
      <c r="FB1064"/>
      <c r="FC1064"/>
      <c r="FD1064"/>
      <c r="FE1064"/>
      <c r="FF1064"/>
      <c r="FG1064"/>
      <c r="FH1064"/>
      <c r="FI1064"/>
      <c r="FJ1064"/>
      <c r="FK1064"/>
      <c r="FL1064"/>
      <c r="FM1064"/>
      <c r="FN1064"/>
      <c r="FO1064"/>
      <c r="FP1064"/>
      <c r="FQ1064"/>
      <c r="FR1064"/>
      <c r="FS1064"/>
      <c r="FT1064"/>
      <c r="FU1064"/>
      <c r="FV1064"/>
      <c r="FW1064"/>
      <c r="FX1064"/>
      <c r="FY1064"/>
      <c r="FZ1064"/>
      <c r="GA1064"/>
      <c r="GB1064"/>
      <c r="GC1064"/>
      <c r="GD1064"/>
      <c r="GE1064"/>
      <c r="GF1064"/>
      <c r="GG1064"/>
      <c r="GH1064"/>
      <c r="GI1064"/>
      <c r="GJ1064"/>
      <c r="GK1064"/>
      <c r="GL1064"/>
      <c r="GM1064"/>
      <c r="GN1064"/>
      <c r="GO1064"/>
      <c r="GP1064"/>
      <c r="GQ1064"/>
      <c r="GR1064"/>
      <c r="GS1064"/>
      <c r="GT1064"/>
      <c r="GU1064"/>
      <c r="GV1064"/>
      <c r="GW1064"/>
      <c r="GX1064"/>
      <c r="GY1064"/>
      <c r="GZ1064"/>
      <c r="HA1064"/>
      <c r="HB1064"/>
      <c r="HC1064"/>
      <c r="HD1064"/>
      <c r="HE1064"/>
      <c r="HF1064"/>
      <c r="HG1064"/>
      <c r="HH1064"/>
      <c r="HI1064"/>
      <c r="HJ1064"/>
      <c r="HK1064"/>
      <c r="HL1064"/>
      <c r="HM1064"/>
      <c r="HN1064"/>
      <c r="HO1064"/>
      <c r="HP1064"/>
      <c r="HQ1064"/>
      <c r="HR1064"/>
      <c r="HS1064"/>
      <c r="HT1064"/>
      <c r="HU1064"/>
      <c r="HV1064"/>
      <c r="HW1064"/>
      <c r="HX1064"/>
      <c r="HY1064"/>
      <c r="HZ1064"/>
      <c r="IA1064"/>
      <c r="IB1064"/>
      <c r="IC1064"/>
      <c r="ID1064"/>
      <c r="IE1064"/>
      <c r="IF1064"/>
      <c r="IG1064"/>
      <c r="IH1064"/>
      <c r="II1064"/>
      <c r="IJ1064"/>
      <c r="IK1064"/>
      <c r="IL1064"/>
      <c r="IM1064"/>
      <c r="IN1064"/>
      <c r="IO1064"/>
      <c r="IP1064"/>
      <c r="IQ1064"/>
      <c r="IR1064"/>
      <c r="IS1064"/>
      <c r="IT1064"/>
      <c r="IU1064"/>
      <c r="IV1064"/>
      <c r="IW1064"/>
      <c r="IX1064"/>
      <c r="IY1064"/>
      <c r="IZ1064"/>
      <c r="JA1064"/>
      <c r="JB1064"/>
      <c r="JC1064"/>
      <c r="JD1064"/>
      <c r="JE1064"/>
      <c r="JF1064"/>
      <c r="JG1064"/>
      <c r="JH1064"/>
      <c r="JI1064"/>
      <c r="JJ1064"/>
      <c r="JK1064"/>
      <c r="JL1064"/>
      <c r="JM1064"/>
      <c r="JN1064"/>
      <c r="JO1064"/>
      <c r="JP1064"/>
      <c r="JQ1064"/>
      <c r="JR1064"/>
      <c r="JS1064"/>
      <c r="JT1064"/>
      <c r="JU1064"/>
      <c r="JV1064"/>
      <c r="JW1064"/>
      <c r="JX1064"/>
      <c r="JY1064"/>
      <c r="JZ1064"/>
      <c r="KA1064"/>
      <c r="KB1064"/>
      <c r="KC1064"/>
      <c r="KD1064"/>
      <c r="KE1064"/>
      <c r="KF1064"/>
      <c r="KG1064"/>
      <c r="KH1064"/>
      <c r="KI1064"/>
      <c r="KJ1064"/>
      <c r="KK1064"/>
      <c r="KL1064"/>
      <c r="KM1064"/>
      <c r="KN1064"/>
      <c r="KO1064"/>
      <c r="KP1064"/>
      <c r="KQ1064"/>
      <c r="KR1064"/>
      <c r="KS1064"/>
      <c r="KT1064"/>
      <c r="KU1064"/>
      <c r="KV1064"/>
      <c r="KW1064"/>
      <c r="KX1064"/>
      <c r="KY1064"/>
      <c r="KZ1064"/>
      <c r="LA1064"/>
      <c r="LB1064"/>
      <c r="LC1064"/>
      <c r="LD1064"/>
      <c r="LE1064"/>
      <c r="LF1064"/>
      <c r="LG1064"/>
      <c r="LH1064"/>
      <c r="LI1064"/>
      <c r="LJ1064"/>
      <c r="LK1064"/>
      <c r="LL1064"/>
      <c r="LM1064"/>
      <c r="LN1064"/>
      <c r="LO1064"/>
      <c r="LP1064"/>
      <c r="LQ1064"/>
      <c r="LR1064"/>
      <c r="LS1064"/>
      <c r="LT1064"/>
      <c r="LU1064"/>
      <c r="LV1064"/>
      <c r="LW1064"/>
      <c r="LX1064"/>
      <c r="LY1064"/>
      <c r="LZ1064"/>
      <c r="MA1064"/>
      <c r="MB1064"/>
      <c r="MC1064"/>
      <c r="MD1064"/>
      <c r="ME1064"/>
      <c r="MF1064"/>
      <c r="MG1064"/>
      <c r="MH1064"/>
      <c r="MI1064"/>
      <c r="MJ1064"/>
      <c r="MK1064"/>
      <c r="ML1064"/>
      <c r="MM1064"/>
      <c r="MN1064"/>
      <c r="MO1064"/>
      <c r="MP1064"/>
      <c r="MQ1064"/>
      <c r="MR1064"/>
      <c r="MS1064"/>
      <c r="MT1064"/>
      <c r="MU1064"/>
      <c r="MV1064"/>
      <c r="MW1064"/>
      <c r="MX1064"/>
      <c r="MY1064"/>
      <c r="MZ1064"/>
      <c r="NA1064"/>
      <c r="NB1064"/>
      <c r="NC1064"/>
      <c r="ND1064"/>
      <c r="NE1064"/>
      <c r="NF1064"/>
      <c r="NG1064"/>
      <c r="NH1064"/>
      <c r="NI1064"/>
      <c r="NJ1064"/>
      <c r="NK1064"/>
      <c r="NL1064"/>
      <c r="NM1064"/>
      <c r="NN1064"/>
      <c r="NO1064"/>
      <c r="NP1064"/>
      <c r="NQ1064"/>
      <c r="NR1064"/>
      <c r="NS1064"/>
      <c r="NT1064"/>
      <c r="NU1064"/>
      <c r="NV1064"/>
      <c r="NW1064"/>
      <c r="NX1064"/>
      <c r="NY1064"/>
      <c r="NZ1064"/>
      <c r="OA1064"/>
      <c r="OB1064"/>
      <c r="OC1064"/>
      <c r="OD1064"/>
      <c r="OE1064"/>
      <c r="OF1064"/>
      <c r="OG1064"/>
      <c r="OH1064"/>
      <c r="OI1064"/>
      <c r="OJ1064"/>
      <c r="OK1064"/>
      <c r="OL1064"/>
      <c r="OM1064"/>
    </row>
    <row r="1065" spans="1:404" s="37" customFormat="1" x14ac:dyDescent="0.3">
      <c r="A1065" s="2" t="s">
        <v>1429</v>
      </c>
      <c r="B1065" s="2" t="s">
        <v>1480</v>
      </c>
      <c r="C1065" s="2" t="s">
        <v>1485</v>
      </c>
      <c r="D1065" s="2" t="s">
        <v>705</v>
      </c>
      <c r="E1065" s="6" t="s">
        <v>102</v>
      </c>
      <c r="F1065" s="5">
        <v>98</v>
      </c>
      <c r="G1065" s="5">
        <v>12</v>
      </c>
      <c r="H1065" s="5">
        <v>0</v>
      </c>
      <c r="I1065" s="5">
        <v>0</v>
      </c>
      <c r="J1065" s="5">
        <v>6</v>
      </c>
      <c r="K1065" s="5">
        <v>0</v>
      </c>
      <c r="L1065" s="5">
        <v>0</v>
      </c>
      <c r="M1065" s="5">
        <v>0</v>
      </c>
      <c r="N1065" s="5">
        <v>6</v>
      </c>
      <c r="O1065" s="5">
        <v>0</v>
      </c>
      <c r="P1065" s="5">
        <v>0</v>
      </c>
      <c r="Q1065" s="5">
        <v>0</v>
      </c>
      <c r="R1065" s="5">
        <v>66</v>
      </c>
      <c r="S1065" s="5">
        <v>0</v>
      </c>
      <c r="T1065" s="5">
        <v>0</v>
      </c>
      <c r="U1065" s="5">
        <v>0</v>
      </c>
      <c r="V1065" s="5">
        <v>32</v>
      </c>
      <c r="W1065" s="5">
        <v>0</v>
      </c>
      <c r="X1065" s="5">
        <v>0</v>
      </c>
      <c r="Y1065" s="5">
        <v>0</v>
      </c>
      <c r="Z1065" s="6">
        <v>0</v>
      </c>
      <c r="AA1065" s="6" t="s">
        <v>96</v>
      </c>
      <c r="AB1065" s="6" t="s">
        <v>96</v>
      </c>
      <c r="AC1065" s="7"/>
      <c r="AD1065" s="7"/>
      <c r="AE1065" s="7"/>
      <c r="AF1065" s="7"/>
      <c r="AG1065" s="7"/>
      <c r="AH1065" s="7"/>
      <c r="AI1065" s="6" t="s">
        <v>96</v>
      </c>
      <c r="AJ1065" s="5"/>
      <c r="AK1065" s="8">
        <v>0.6</v>
      </c>
      <c r="AL1065" s="8">
        <v>0</v>
      </c>
      <c r="AM1065" s="8">
        <v>0.4</v>
      </c>
      <c r="AN1065" s="8">
        <v>0</v>
      </c>
      <c r="AO1065" s="8">
        <v>0</v>
      </c>
      <c r="AP1065" s="8">
        <v>0</v>
      </c>
      <c r="AQ1065" s="8">
        <v>0</v>
      </c>
      <c r="AR1065" s="8">
        <v>0</v>
      </c>
      <c r="AS1065" s="8">
        <v>0</v>
      </c>
      <c r="AT1065" s="8">
        <v>0</v>
      </c>
      <c r="AU1065" s="5">
        <v>100</v>
      </c>
      <c r="AV1065" s="5">
        <v>50</v>
      </c>
      <c r="AW1065" s="5">
        <v>0</v>
      </c>
      <c r="AX1065" s="5">
        <v>0</v>
      </c>
      <c r="AY1065" s="5">
        <v>50</v>
      </c>
      <c r="AZ1065" s="5">
        <v>0</v>
      </c>
      <c r="BA1065" s="5">
        <v>0</v>
      </c>
      <c r="BB1065" s="5">
        <v>10</v>
      </c>
      <c r="BC1065" s="5">
        <v>0</v>
      </c>
      <c r="BD1065" s="5">
        <v>90</v>
      </c>
      <c r="BE1065" s="5">
        <v>100</v>
      </c>
      <c r="BF1065" s="5">
        <v>100</v>
      </c>
      <c r="BG1065" s="5">
        <v>100</v>
      </c>
      <c r="BH1065" s="5">
        <v>100</v>
      </c>
      <c r="BI1065" s="5">
        <v>0</v>
      </c>
      <c r="BJ1065" s="5">
        <v>0</v>
      </c>
      <c r="BK1065" s="5">
        <v>0</v>
      </c>
      <c r="BL1065" s="5">
        <v>100</v>
      </c>
      <c r="BM1065" s="5">
        <v>1</v>
      </c>
      <c r="BN1065" s="5">
        <v>2</v>
      </c>
      <c r="BO1065" s="5" t="s">
        <v>97</v>
      </c>
      <c r="BP1065" s="5" t="s">
        <v>96</v>
      </c>
      <c r="BQ1065" s="5">
        <v>1</v>
      </c>
      <c r="BR1065" s="6" t="s">
        <v>96</v>
      </c>
      <c r="BS1065" s="6" t="s">
        <v>97</v>
      </c>
      <c r="BT1065" s="6" t="s">
        <v>97</v>
      </c>
      <c r="BU1065" s="6" t="s">
        <v>97</v>
      </c>
      <c r="BV1065" s="6" t="s">
        <v>97</v>
      </c>
      <c r="BW1065" s="5">
        <v>0</v>
      </c>
      <c r="BX1065" s="5">
        <v>3</v>
      </c>
      <c r="BY1065" s="5">
        <v>3</v>
      </c>
      <c r="BZ1065" s="5">
        <v>4</v>
      </c>
      <c r="CA1065" s="5">
        <v>0</v>
      </c>
      <c r="CB1065" s="6" t="s">
        <v>98</v>
      </c>
      <c r="CC1065" s="6" t="s">
        <v>96</v>
      </c>
      <c r="CD1065" s="6" t="s">
        <v>96</v>
      </c>
      <c r="CE1065" s="6" t="s">
        <v>96</v>
      </c>
      <c r="CF1065" s="6" t="s">
        <v>98</v>
      </c>
      <c r="CG1065" s="6" t="s">
        <v>97</v>
      </c>
      <c r="CH1065" s="6" t="s">
        <v>97</v>
      </c>
      <c r="CI1065" s="6" t="s">
        <v>97</v>
      </c>
      <c r="CJ1065" s="5">
        <v>3</v>
      </c>
      <c r="CK1065" s="5">
        <v>4</v>
      </c>
      <c r="CL1065" s="5">
        <v>4</v>
      </c>
      <c r="CM1065" s="5">
        <v>0</v>
      </c>
      <c r="CN1065" s="5">
        <v>0</v>
      </c>
      <c r="CO1065" s="5">
        <v>1</v>
      </c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  <c r="DI1065"/>
      <c r="DJ1065"/>
      <c r="DK1065"/>
      <c r="DL1065"/>
      <c r="DM1065"/>
      <c r="DN1065"/>
      <c r="DO1065"/>
      <c r="DP1065"/>
      <c r="DQ1065"/>
      <c r="DR1065"/>
      <c r="DS1065"/>
      <c r="DT1065"/>
      <c r="DU1065"/>
      <c r="DV1065"/>
      <c r="DW1065"/>
      <c r="DX1065"/>
      <c r="DY1065"/>
      <c r="DZ1065"/>
      <c r="EA1065"/>
      <c r="EB1065"/>
      <c r="EC1065"/>
      <c r="ED1065"/>
      <c r="EE1065"/>
      <c r="EF1065"/>
      <c r="EG1065"/>
      <c r="EH1065"/>
      <c r="EI1065"/>
      <c r="EJ1065"/>
      <c r="EK1065"/>
      <c r="EL1065"/>
      <c r="EM1065"/>
      <c r="EN1065"/>
      <c r="EO1065"/>
      <c r="EP1065"/>
      <c r="EQ1065"/>
      <c r="ER1065"/>
      <c r="ES1065"/>
      <c r="ET1065"/>
      <c r="EU1065"/>
      <c r="EV1065"/>
      <c r="EW1065"/>
      <c r="EX1065"/>
      <c r="EY1065"/>
      <c r="EZ1065"/>
      <c r="FA1065"/>
      <c r="FB1065"/>
      <c r="FC1065"/>
      <c r="FD1065"/>
      <c r="FE1065"/>
      <c r="FF1065"/>
      <c r="FG1065"/>
      <c r="FH1065"/>
      <c r="FI1065"/>
      <c r="FJ1065"/>
      <c r="FK1065"/>
      <c r="FL1065"/>
      <c r="FM1065"/>
      <c r="FN1065"/>
      <c r="FO1065"/>
      <c r="FP1065"/>
      <c r="FQ1065"/>
      <c r="FR1065"/>
      <c r="FS1065"/>
      <c r="FT1065"/>
      <c r="FU1065"/>
      <c r="FV1065"/>
      <c r="FW1065"/>
      <c r="FX1065"/>
      <c r="FY1065"/>
      <c r="FZ1065"/>
      <c r="GA1065"/>
      <c r="GB1065"/>
      <c r="GC1065"/>
      <c r="GD1065"/>
      <c r="GE1065"/>
      <c r="GF1065"/>
      <c r="GG1065"/>
      <c r="GH1065"/>
      <c r="GI1065"/>
      <c r="GJ1065"/>
      <c r="GK1065"/>
      <c r="GL1065"/>
      <c r="GM1065"/>
      <c r="GN1065"/>
      <c r="GO1065"/>
      <c r="GP1065"/>
      <c r="GQ1065"/>
      <c r="GR1065"/>
      <c r="GS1065"/>
      <c r="GT1065"/>
      <c r="GU1065"/>
      <c r="GV1065"/>
      <c r="GW1065"/>
      <c r="GX1065"/>
      <c r="GY1065"/>
      <c r="GZ1065"/>
      <c r="HA1065"/>
      <c r="HB1065"/>
      <c r="HC1065"/>
      <c r="HD1065"/>
      <c r="HE1065"/>
      <c r="HF1065"/>
      <c r="HG1065"/>
      <c r="HH1065"/>
      <c r="HI1065"/>
      <c r="HJ1065"/>
      <c r="HK1065"/>
      <c r="HL1065"/>
      <c r="HM1065"/>
      <c r="HN1065"/>
      <c r="HO1065"/>
      <c r="HP1065"/>
      <c r="HQ1065"/>
      <c r="HR1065"/>
      <c r="HS1065"/>
      <c r="HT1065"/>
      <c r="HU1065"/>
      <c r="HV1065"/>
      <c r="HW1065"/>
      <c r="HX1065"/>
      <c r="HY1065"/>
      <c r="HZ1065"/>
      <c r="IA1065"/>
      <c r="IB1065"/>
      <c r="IC1065"/>
      <c r="ID1065"/>
      <c r="IE1065"/>
      <c r="IF1065"/>
      <c r="IG1065"/>
      <c r="IH1065"/>
      <c r="II1065"/>
      <c r="IJ1065"/>
      <c r="IK1065"/>
      <c r="IL1065"/>
      <c r="IM1065"/>
      <c r="IN1065"/>
      <c r="IO1065"/>
      <c r="IP1065"/>
      <c r="IQ1065"/>
      <c r="IR1065"/>
      <c r="IS1065"/>
      <c r="IT1065"/>
      <c r="IU1065"/>
      <c r="IV1065"/>
      <c r="IW1065"/>
      <c r="IX1065"/>
      <c r="IY1065"/>
      <c r="IZ1065"/>
      <c r="JA1065"/>
      <c r="JB1065"/>
      <c r="JC1065"/>
      <c r="JD1065"/>
      <c r="JE1065"/>
      <c r="JF1065"/>
      <c r="JG1065"/>
      <c r="JH1065"/>
      <c r="JI1065"/>
      <c r="JJ1065"/>
      <c r="JK1065"/>
      <c r="JL1065"/>
      <c r="JM1065"/>
      <c r="JN1065"/>
      <c r="JO1065"/>
      <c r="JP1065"/>
      <c r="JQ1065"/>
      <c r="JR1065"/>
      <c r="JS1065"/>
      <c r="JT1065"/>
      <c r="JU1065"/>
      <c r="JV1065"/>
      <c r="JW1065"/>
      <c r="JX1065"/>
      <c r="JY1065"/>
      <c r="JZ1065"/>
      <c r="KA1065"/>
      <c r="KB1065"/>
      <c r="KC1065"/>
      <c r="KD1065"/>
      <c r="KE1065"/>
      <c r="KF1065"/>
      <c r="KG1065"/>
      <c r="KH1065"/>
      <c r="KI1065"/>
      <c r="KJ1065"/>
      <c r="KK1065"/>
      <c r="KL1065"/>
      <c r="KM1065"/>
      <c r="KN1065"/>
      <c r="KO1065"/>
      <c r="KP1065"/>
      <c r="KQ1065"/>
      <c r="KR1065"/>
      <c r="KS1065"/>
      <c r="KT1065"/>
      <c r="KU1065"/>
      <c r="KV1065"/>
      <c r="KW1065"/>
      <c r="KX1065"/>
      <c r="KY1065"/>
      <c r="KZ1065"/>
      <c r="LA1065"/>
      <c r="LB1065"/>
      <c r="LC1065"/>
      <c r="LD1065"/>
      <c r="LE1065"/>
      <c r="LF1065"/>
      <c r="LG1065"/>
      <c r="LH1065"/>
      <c r="LI1065"/>
      <c r="LJ1065"/>
      <c r="LK1065"/>
      <c r="LL1065"/>
      <c r="LM1065"/>
      <c r="LN1065"/>
      <c r="LO1065"/>
      <c r="LP1065"/>
      <c r="LQ1065"/>
      <c r="LR1065"/>
      <c r="LS1065"/>
      <c r="LT1065"/>
      <c r="LU1065"/>
      <c r="LV1065"/>
      <c r="LW1065"/>
      <c r="LX1065"/>
      <c r="LY1065"/>
      <c r="LZ1065"/>
      <c r="MA1065"/>
      <c r="MB1065"/>
      <c r="MC1065"/>
      <c r="MD1065"/>
      <c r="ME1065"/>
      <c r="MF1065"/>
      <c r="MG1065"/>
      <c r="MH1065"/>
      <c r="MI1065"/>
      <c r="MJ1065"/>
      <c r="MK1065"/>
      <c r="ML1065"/>
      <c r="MM1065"/>
      <c r="MN1065"/>
      <c r="MO1065"/>
      <c r="MP1065"/>
      <c r="MQ1065"/>
      <c r="MR1065"/>
      <c r="MS1065"/>
      <c r="MT1065"/>
      <c r="MU1065"/>
      <c r="MV1065"/>
      <c r="MW1065"/>
      <c r="MX1065"/>
      <c r="MY1065"/>
      <c r="MZ1065"/>
      <c r="NA1065"/>
      <c r="NB1065"/>
      <c r="NC1065"/>
      <c r="ND1065"/>
      <c r="NE1065"/>
      <c r="NF1065"/>
      <c r="NG1065"/>
      <c r="NH1065"/>
      <c r="NI1065"/>
      <c r="NJ1065"/>
      <c r="NK1065"/>
      <c r="NL1065"/>
      <c r="NM1065"/>
      <c r="NN1065"/>
      <c r="NO1065"/>
      <c r="NP1065"/>
      <c r="NQ1065"/>
      <c r="NR1065"/>
      <c r="NS1065"/>
      <c r="NT1065"/>
      <c r="NU1065"/>
      <c r="NV1065"/>
      <c r="NW1065"/>
      <c r="NX1065"/>
      <c r="NY1065"/>
      <c r="NZ1065"/>
      <c r="OA1065"/>
      <c r="OB1065"/>
      <c r="OC1065"/>
      <c r="OD1065"/>
      <c r="OE1065"/>
      <c r="OF1065"/>
      <c r="OG1065"/>
      <c r="OH1065"/>
      <c r="OI1065"/>
      <c r="OJ1065"/>
      <c r="OK1065"/>
      <c r="OL1065"/>
      <c r="OM1065"/>
    </row>
    <row r="1066" spans="1:404" s="37" customFormat="1" x14ac:dyDescent="0.3">
      <c r="A1066" s="2" t="s">
        <v>1429</v>
      </c>
      <c r="B1066" s="2" t="s">
        <v>1486</v>
      </c>
      <c r="C1066" s="2" t="s">
        <v>1487</v>
      </c>
      <c r="D1066" s="2" t="s">
        <v>793</v>
      </c>
      <c r="E1066" s="6" t="s">
        <v>95</v>
      </c>
      <c r="F1066" s="5">
        <v>125</v>
      </c>
      <c r="G1066" s="5">
        <v>33</v>
      </c>
      <c r="H1066" s="5">
        <v>0</v>
      </c>
      <c r="I1066" s="5">
        <v>0</v>
      </c>
      <c r="J1066" s="5">
        <v>22</v>
      </c>
      <c r="K1066" s="5">
        <v>4</v>
      </c>
      <c r="L1066" s="5">
        <v>3</v>
      </c>
      <c r="M1066" s="5">
        <v>2</v>
      </c>
      <c r="N1066" s="5">
        <v>1</v>
      </c>
      <c r="O1066" s="5">
        <v>1</v>
      </c>
      <c r="P1066" s="5">
        <v>0</v>
      </c>
      <c r="Q1066" s="5">
        <v>0</v>
      </c>
      <c r="R1066" s="5">
        <v>83</v>
      </c>
      <c r="S1066" s="5">
        <v>20</v>
      </c>
      <c r="T1066" s="5">
        <v>10</v>
      </c>
      <c r="U1066" s="5">
        <v>5</v>
      </c>
      <c r="V1066" s="5">
        <v>1</v>
      </c>
      <c r="W1066" s="5">
        <v>6</v>
      </c>
      <c r="X1066" s="5">
        <v>0</v>
      </c>
      <c r="Y1066" s="5">
        <v>0</v>
      </c>
      <c r="Z1066" s="5">
        <v>0</v>
      </c>
      <c r="AA1066" s="6" t="s">
        <v>96</v>
      </c>
      <c r="AB1066" s="6" t="s">
        <v>96</v>
      </c>
      <c r="AC1066" s="7"/>
      <c r="AD1066" s="7"/>
      <c r="AE1066" s="7"/>
      <c r="AF1066" s="7"/>
      <c r="AG1066" s="7"/>
      <c r="AH1066" s="7"/>
      <c r="AI1066" s="6" t="s">
        <v>96</v>
      </c>
      <c r="AJ1066" s="5"/>
      <c r="AK1066" s="8">
        <v>0.4</v>
      </c>
      <c r="AL1066" s="8">
        <v>0.1</v>
      </c>
      <c r="AM1066" s="8">
        <v>0.3</v>
      </c>
      <c r="AN1066" s="8">
        <v>0</v>
      </c>
      <c r="AO1066" s="8">
        <v>0</v>
      </c>
      <c r="AP1066" s="8">
        <v>0.05</v>
      </c>
      <c r="AQ1066" s="8">
        <v>0.15</v>
      </c>
      <c r="AR1066" s="8">
        <v>0</v>
      </c>
      <c r="AS1066" s="8">
        <v>0</v>
      </c>
      <c r="AT1066" s="8">
        <v>0</v>
      </c>
      <c r="AU1066" s="5">
        <v>80</v>
      </c>
      <c r="AV1066" s="5">
        <v>80</v>
      </c>
      <c r="AW1066" s="5">
        <v>10</v>
      </c>
      <c r="AX1066" s="5">
        <v>10</v>
      </c>
      <c r="AY1066" s="5">
        <v>0</v>
      </c>
      <c r="AZ1066" s="5">
        <v>0</v>
      </c>
      <c r="BA1066" s="5">
        <v>0</v>
      </c>
      <c r="BB1066" s="5">
        <v>30</v>
      </c>
      <c r="BC1066" s="5">
        <v>0</v>
      </c>
      <c r="BD1066" s="5">
        <v>70</v>
      </c>
      <c r="BE1066" s="5">
        <v>100</v>
      </c>
      <c r="BF1066" s="5">
        <v>95</v>
      </c>
      <c r="BG1066" s="5">
        <v>95</v>
      </c>
      <c r="BH1066" s="5">
        <v>70</v>
      </c>
      <c r="BI1066" s="5">
        <v>60</v>
      </c>
      <c r="BJ1066" s="5">
        <v>0</v>
      </c>
      <c r="BK1066" s="5">
        <v>60</v>
      </c>
      <c r="BL1066" s="5">
        <v>40</v>
      </c>
      <c r="BM1066" s="5">
        <v>100</v>
      </c>
      <c r="BN1066" s="5">
        <v>2</v>
      </c>
      <c r="BO1066" s="5" t="s">
        <v>96</v>
      </c>
      <c r="BP1066" s="5" t="s">
        <v>97</v>
      </c>
      <c r="BQ1066" s="5" t="s">
        <v>98</v>
      </c>
      <c r="BR1066" s="6" t="s">
        <v>96</v>
      </c>
      <c r="BS1066" s="6" t="s">
        <v>97</v>
      </c>
      <c r="BT1066" s="6" t="s">
        <v>97</v>
      </c>
      <c r="BU1066" s="6" t="s">
        <v>97</v>
      </c>
      <c r="BV1066" s="6" t="s">
        <v>97</v>
      </c>
      <c r="BW1066" s="5">
        <v>0</v>
      </c>
      <c r="BX1066" s="5">
        <v>0</v>
      </c>
      <c r="BY1066" s="5">
        <v>0</v>
      </c>
      <c r="BZ1066" s="5">
        <v>5</v>
      </c>
      <c r="CA1066" s="5">
        <v>25</v>
      </c>
      <c r="CB1066" s="6" t="s">
        <v>98</v>
      </c>
      <c r="CC1066" s="6" t="s">
        <v>98</v>
      </c>
      <c r="CD1066" s="6" t="s">
        <v>98</v>
      </c>
      <c r="CE1066" s="6" t="s">
        <v>96</v>
      </c>
      <c r="CF1066" s="6" t="s">
        <v>97</v>
      </c>
      <c r="CG1066" s="6" t="s">
        <v>96</v>
      </c>
      <c r="CH1066" s="6" t="s">
        <v>96</v>
      </c>
      <c r="CI1066" s="6" t="s">
        <v>97</v>
      </c>
      <c r="CJ1066" s="5">
        <v>0</v>
      </c>
      <c r="CK1066" s="5">
        <v>0</v>
      </c>
      <c r="CL1066" s="5">
        <v>10</v>
      </c>
      <c r="CM1066" s="5">
        <v>0</v>
      </c>
      <c r="CN1066" s="5">
        <v>3</v>
      </c>
      <c r="CO1066" s="5">
        <v>0</v>
      </c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  <c r="DI1066"/>
      <c r="DJ1066"/>
      <c r="DK1066"/>
      <c r="DL1066"/>
      <c r="DM1066"/>
      <c r="DN1066"/>
      <c r="DO1066"/>
      <c r="DP1066"/>
      <c r="DQ1066"/>
      <c r="DR1066"/>
      <c r="DS1066"/>
      <c r="DT1066"/>
      <c r="DU1066"/>
      <c r="DV1066"/>
      <c r="DW1066"/>
      <c r="DX1066"/>
      <c r="DY1066"/>
      <c r="DZ1066"/>
      <c r="EA1066"/>
      <c r="EB1066"/>
      <c r="EC1066"/>
      <c r="ED1066"/>
      <c r="EE1066"/>
      <c r="EF1066"/>
      <c r="EG1066"/>
      <c r="EH1066"/>
      <c r="EI1066"/>
      <c r="EJ1066"/>
      <c r="EK1066"/>
      <c r="EL1066"/>
      <c r="EM1066"/>
      <c r="EN1066"/>
      <c r="EO1066"/>
      <c r="EP1066"/>
      <c r="EQ1066"/>
      <c r="ER1066"/>
      <c r="ES1066"/>
      <c r="ET1066"/>
      <c r="EU1066"/>
      <c r="EV1066"/>
      <c r="EW1066"/>
      <c r="EX1066"/>
      <c r="EY1066"/>
      <c r="EZ1066"/>
      <c r="FA1066"/>
      <c r="FB1066"/>
      <c r="FC1066"/>
      <c r="FD1066"/>
      <c r="FE1066"/>
      <c r="FF1066"/>
      <c r="FG1066"/>
      <c r="FH1066"/>
      <c r="FI1066"/>
      <c r="FJ1066"/>
      <c r="FK1066"/>
      <c r="FL1066"/>
      <c r="FM1066"/>
      <c r="FN1066"/>
      <c r="FO1066"/>
      <c r="FP1066"/>
      <c r="FQ1066"/>
      <c r="FR1066"/>
      <c r="FS1066"/>
      <c r="FT1066"/>
      <c r="FU1066"/>
      <c r="FV1066"/>
      <c r="FW1066"/>
      <c r="FX1066"/>
      <c r="FY1066"/>
      <c r="FZ1066"/>
      <c r="GA1066"/>
      <c r="GB1066"/>
      <c r="GC1066"/>
      <c r="GD1066"/>
      <c r="GE1066"/>
      <c r="GF1066"/>
      <c r="GG1066"/>
      <c r="GH1066"/>
      <c r="GI1066"/>
      <c r="GJ1066"/>
      <c r="GK1066"/>
      <c r="GL1066"/>
      <c r="GM1066"/>
      <c r="GN1066"/>
      <c r="GO1066"/>
      <c r="GP1066"/>
      <c r="GQ1066"/>
      <c r="GR1066"/>
      <c r="GS1066"/>
      <c r="GT1066"/>
      <c r="GU1066"/>
      <c r="GV1066"/>
      <c r="GW1066"/>
      <c r="GX1066"/>
      <c r="GY1066"/>
      <c r="GZ1066"/>
      <c r="HA1066"/>
      <c r="HB1066"/>
      <c r="HC1066"/>
      <c r="HD1066"/>
      <c r="HE1066"/>
      <c r="HF1066"/>
      <c r="HG1066"/>
      <c r="HH1066"/>
      <c r="HI1066"/>
      <c r="HJ1066"/>
      <c r="HK1066"/>
      <c r="HL1066"/>
      <c r="HM1066"/>
      <c r="HN1066"/>
      <c r="HO1066"/>
      <c r="HP1066"/>
      <c r="HQ1066"/>
      <c r="HR1066"/>
      <c r="HS1066"/>
      <c r="HT1066"/>
      <c r="HU1066"/>
      <c r="HV1066"/>
      <c r="HW1066"/>
      <c r="HX1066"/>
      <c r="HY1066"/>
      <c r="HZ1066"/>
      <c r="IA1066"/>
      <c r="IB1066"/>
      <c r="IC1066"/>
      <c r="ID1066"/>
      <c r="IE1066"/>
      <c r="IF1066"/>
      <c r="IG1066"/>
      <c r="IH1066"/>
      <c r="II1066"/>
      <c r="IJ1066"/>
      <c r="IK1066"/>
      <c r="IL1066"/>
      <c r="IM1066"/>
      <c r="IN1066"/>
      <c r="IO1066"/>
      <c r="IP1066"/>
      <c r="IQ1066"/>
      <c r="IR1066"/>
      <c r="IS1066"/>
      <c r="IT1066"/>
      <c r="IU1066"/>
      <c r="IV1066"/>
      <c r="IW1066"/>
      <c r="IX1066"/>
      <c r="IY1066"/>
      <c r="IZ1066"/>
      <c r="JA1066"/>
      <c r="JB1066"/>
      <c r="JC1066"/>
      <c r="JD1066"/>
      <c r="JE1066"/>
      <c r="JF1066"/>
      <c r="JG1066"/>
      <c r="JH1066"/>
      <c r="JI1066"/>
      <c r="JJ1066"/>
      <c r="JK1066"/>
      <c r="JL1066"/>
      <c r="JM1066"/>
      <c r="JN1066"/>
      <c r="JO1066"/>
      <c r="JP1066"/>
      <c r="JQ1066"/>
      <c r="JR1066"/>
      <c r="JS1066"/>
      <c r="JT1066"/>
      <c r="JU1066"/>
      <c r="JV1066"/>
      <c r="JW1066"/>
      <c r="JX1066"/>
      <c r="JY1066"/>
      <c r="JZ1066"/>
      <c r="KA1066"/>
      <c r="KB1066"/>
      <c r="KC1066"/>
      <c r="KD1066"/>
      <c r="KE1066"/>
      <c r="KF1066"/>
      <c r="KG1066"/>
      <c r="KH1066"/>
      <c r="KI1066"/>
      <c r="KJ1066"/>
      <c r="KK1066"/>
      <c r="KL1066"/>
      <c r="KM1066"/>
      <c r="KN1066"/>
      <c r="KO1066"/>
      <c r="KP1066"/>
      <c r="KQ1066"/>
      <c r="KR1066"/>
      <c r="KS1066"/>
      <c r="KT1066"/>
      <c r="KU1066"/>
      <c r="KV1066"/>
      <c r="KW1066"/>
      <c r="KX1066"/>
      <c r="KY1066"/>
      <c r="KZ1066"/>
      <c r="LA1066"/>
      <c r="LB1066"/>
      <c r="LC1066"/>
      <c r="LD1066"/>
      <c r="LE1066"/>
      <c r="LF1066"/>
      <c r="LG1066"/>
      <c r="LH1066"/>
      <c r="LI1066"/>
      <c r="LJ1066"/>
      <c r="LK1066"/>
      <c r="LL1066"/>
      <c r="LM1066"/>
      <c r="LN1066"/>
      <c r="LO1066"/>
      <c r="LP1066"/>
      <c r="LQ1066"/>
      <c r="LR1066"/>
      <c r="LS1066"/>
      <c r="LT1066"/>
      <c r="LU1066"/>
      <c r="LV1066"/>
      <c r="LW1066"/>
      <c r="LX1066"/>
      <c r="LY1066"/>
      <c r="LZ1066"/>
      <c r="MA1066"/>
      <c r="MB1066"/>
      <c r="MC1066"/>
      <c r="MD1066"/>
      <c r="ME1066"/>
      <c r="MF1066"/>
      <c r="MG1066"/>
      <c r="MH1066"/>
      <c r="MI1066"/>
      <c r="MJ1066"/>
      <c r="MK1066"/>
      <c r="ML1066"/>
      <c r="MM1066"/>
      <c r="MN1066"/>
      <c r="MO1066"/>
      <c r="MP1066"/>
      <c r="MQ1066"/>
      <c r="MR1066"/>
      <c r="MS1066"/>
      <c r="MT1066"/>
      <c r="MU1066"/>
      <c r="MV1066"/>
      <c r="MW1066"/>
      <c r="MX1066"/>
      <c r="MY1066"/>
      <c r="MZ1066"/>
      <c r="NA1066"/>
      <c r="NB1066"/>
      <c r="NC1066"/>
      <c r="ND1066"/>
      <c r="NE1066"/>
      <c r="NF1066"/>
      <c r="NG1066"/>
      <c r="NH1066"/>
      <c r="NI1066"/>
      <c r="NJ1066"/>
      <c r="NK1066"/>
      <c r="NL1066"/>
      <c r="NM1066"/>
      <c r="NN1066"/>
      <c r="NO1066"/>
      <c r="NP1066"/>
      <c r="NQ1066"/>
      <c r="NR1066"/>
      <c r="NS1066"/>
      <c r="NT1066"/>
      <c r="NU1066"/>
      <c r="NV1066"/>
      <c r="NW1066"/>
      <c r="NX1066"/>
      <c r="NY1066"/>
      <c r="NZ1066"/>
      <c r="OA1066"/>
      <c r="OB1066"/>
      <c r="OC1066"/>
      <c r="OD1066"/>
      <c r="OE1066"/>
      <c r="OF1066"/>
      <c r="OG1066"/>
      <c r="OH1066"/>
      <c r="OI1066"/>
      <c r="OJ1066"/>
      <c r="OK1066"/>
      <c r="OL1066"/>
      <c r="OM1066"/>
    </row>
    <row r="1067" spans="1:404" s="37" customFormat="1" x14ac:dyDescent="0.3">
      <c r="A1067" s="2" t="s">
        <v>1429</v>
      </c>
      <c r="B1067" s="2" t="s">
        <v>1486</v>
      </c>
      <c r="C1067" s="2" t="s">
        <v>1488</v>
      </c>
      <c r="D1067" s="2" t="s">
        <v>1489</v>
      </c>
      <c r="E1067" s="6" t="s">
        <v>95</v>
      </c>
      <c r="F1067" s="5">
        <v>85</v>
      </c>
      <c r="G1067" s="5">
        <v>19</v>
      </c>
      <c r="H1067" s="5">
        <v>1</v>
      </c>
      <c r="I1067" s="5">
        <v>12</v>
      </c>
      <c r="J1067" s="5">
        <v>4</v>
      </c>
      <c r="K1067" s="5">
        <v>3</v>
      </c>
      <c r="L1067" s="5">
        <v>0</v>
      </c>
      <c r="M1067" s="5">
        <v>0</v>
      </c>
      <c r="N1067" s="5">
        <v>0</v>
      </c>
      <c r="O1067" s="5">
        <v>0</v>
      </c>
      <c r="P1067" s="5">
        <v>0</v>
      </c>
      <c r="Q1067" s="5">
        <v>50</v>
      </c>
      <c r="R1067" s="5">
        <v>20</v>
      </c>
      <c r="S1067" s="5">
        <v>15</v>
      </c>
      <c r="T1067" s="5">
        <v>0</v>
      </c>
      <c r="U1067" s="5">
        <v>0</v>
      </c>
      <c r="V1067" s="5">
        <v>0</v>
      </c>
      <c r="W1067" s="5">
        <v>0</v>
      </c>
      <c r="X1067" s="5">
        <v>0</v>
      </c>
      <c r="Y1067" s="5">
        <v>12</v>
      </c>
      <c r="Z1067" s="5">
        <v>50</v>
      </c>
      <c r="AA1067" s="6" t="s">
        <v>96</v>
      </c>
      <c r="AB1067" s="6" t="s">
        <v>97</v>
      </c>
      <c r="AC1067" s="7"/>
      <c r="AD1067" s="7"/>
      <c r="AE1067" s="7"/>
      <c r="AF1067" s="7"/>
      <c r="AG1067" s="7"/>
      <c r="AH1067" s="7"/>
      <c r="AI1067" s="6" t="s">
        <v>96</v>
      </c>
      <c r="AJ1067" s="5"/>
      <c r="AK1067" s="8">
        <v>0</v>
      </c>
      <c r="AL1067" s="8">
        <v>1</v>
      </c>
      <c r="AM1067" s="8">
        <v>0</v>
      </c>
      <c r="AN1067" s="8">
        <v>0</v>
      </c>
      <c r="AO1067" s="8">
        <v>0</v>
      </c>
      <c r="AP1067" s="8">
        <v>0</v>
      </c>
      <c r="AQ1067" s="8">
        <v>0</v>
      </c>
      <c r="AR1067" s="8">
        <v>0</v>
      </c>
      <c r="AS1067" s="8">
        <v>0</v>
      </c>
      <c r="AT1067" s="8">
        <v>0</v>
      </c>
      <c r="AU1067" s="5">
        <v>100</v>
      </c>
      <c r="AV1067" s="5">
        <v>0</v>
      </c>
      <c r="AW1067" s="5">
        <v>0</v>
      </c>
      <c r="AX1067" s="5">
        <v>0</v>
      </c>
      <c r="AY1067" s="5">
        <v>100</v>
      </c>
      <c r="AZ1067" s="5">
        <v>0</v>
      </c>
      <c r="BA1067" s="5">
        <v>0</v>
      </c>
      <c r="BB1067" s="5">
        <v>100</v>
      </c>
      <c r="BC1067" s="5">
        <v>0</v>
      </c>
      <c r="BD1067" s="5">
        <v>0</v>
      </c>
      <c r="BE1067" s="5">
        <v>100</v>
      </c>
      <c r="BF1067" s="5">
        <v>100</v>
      </c>
      <c r="BG1067" s="5">
        <v>0</v>
      </c>
      <c r="BH1067" s="5">
        <v>0</v>
      </c>
      <c r="BI1067" s="5">
        <v>0</v>
      </c>
      <c r="BJ1067" s="5">
        <v>0</v>
      </c>
      <c r="BK1067" s="5">
        <v>0</v>
      </c>
      <c r="BL1067" s="5">
        <v>100</v>
      </c>
      <c r="BM1067" s="5">
        <v>100</v>
      </c>
      <c r="BN1067" s="5">
        <v>2</v>
      </c>
      <c r="BO1067" s="5" t="s">
        <v>96</v>
      </c>
      <c r="BP1067" s="5" t="s">
        <v>96</v>
      </c>
      <c r="BQ1067" s="5">
        <v>12</v>
      </c>
      <c r="BR1067" s="6" t="s">
        <v>96</v>
      </c>
      <c r="BS1067" s="6" t="s">
        <v>97</v>
      </c>
      <c r="BT1067" s="6" t="s">
        <v>97</v>
      </c>
      <c r="BU1067" s="6" t="s">
        <v>97</v>
      </c>
      <c r="BV1067" s="6" t="s">
        <v>97</v>
      </c>
      <c r="BW1067" s="5">
        <v>1</v>
      </c>
      <c r="BX1067" s="5">
        <v>1</v>
      </c>
      <c r="BY1067" s="5">
        <v>6</v>
      </c>
      <c r="BZ1067" s="5">
        <v>7</v>
      </c>
      <c r="CA1067" s="5">
        <v>25</v>
      </c>
      <c r="CB1067" s="6" t="s">
        <v>97</v>
      </c>
      <c r="CC1067" s="6" t="s">
        <v>97</v>
      </c>
      <c r="CD1067" s="6" t="s">
        <v>96</v>
      </c>
      <c r="CE1067" s="6" t="s">
        <v>96</v>
      </c>
      <c r="CF1067" s="6" t="s">
        <v>96</v>
      </c>
      <c r="CG1067" s="6" t="s">
        <v>97</v>
      </c>
      <c r="CH1067" s="6" t="s">
        <v>97</v>
      </c>
      <c r="CI1067" s="6" t="s">
        <v>97</v>
      </c>
      <c r="CJ1067" s="5">
        <v>6</v>
      </c>
      <c r="CK1067" s="5">
        <v>7</v>
      </c>
      <c r="CL1067" s="5">
        <v>12</v>
      </c>
      <c r="CM1067" s="5">
        <v>0</v>
      </c>
      <c r="CN1067" s="5">
        <v>0.5</v>
      </c>
      <c r="CO1067" s="5">
        <v>0</v>
      </c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  <c r="DI1067"/>
      <c r="DJ1067"/>
      <c r="DK1067"/>
      <c r="DL1067"/>
      <c r="DM1067"/>
      <c r="DN1067"/>
      <c r="DO1067"/>
      <c r="DP1067"/>
      <c r="DQ1067"/>
      <c r="DR1067"/>
      <c r="DS1067"/>
      <c r="DT1067"/>
      <c r="DU1067"/>
      <c r="DV1067"/>
      <c r="DW1067"/>
      <c r="DX1067"/>
      <c r="DY1067"/>
      <c r="DZ1067"/>
      <c r="EA1067"/>
      <c r="EB1067"/>
      <c r="EC1067"/>
      <c r="ED1067"/>
      <c r="EE1067"/>
      <c r="EF1067"/>
      <c r="EG1067"/>
      <c r="EH1067"/>
      <c r="EI1067"/>
      <c r="EJ1067"/>
      <c r="EK1067"/>
      <c r="EL1067"/>
      <c r="EM1067"/>
      <c r="EN1067"/>
      <c r="EO1067"/>
      <c r="EP1067"/>
      <c r="EQ1067"/>
      <c r="ER1067"/>
      <c r="ES1067"/>
      <c r="ET1067"/>
      <c r="EU1067"/>
      <c r="EV1067"/>
      <c r="EW1067"/>
      <c r="EX1067"/>
      <c r="EY1067"/>
      <c r="EZ1067"/>
      <c r="FA1067"/>
      <c r="FB1067"/>
      <c r="FC1067"/>
      <c r="FD1067"/>
      <c r="FE1067"/>
      <c r="FF1067"/>
      <c r="FG1067"/>
      <c r="FH1067"/>
      <c r="FI1067"/>
      <c r="FJ1067"/>
      <c r="FK1067"/>
      <c r="FL1067"/>
      <c r="FM1067"/>
      <c r="FN1067"/>
      <c r="FO1067"/>
      <c r="FP1067"/>
      <c r="FQ1067"/>
      <c r="FR1067"/>
      <c r="FS1067"/>
      <c r="FT1067"/>
      <c r="FU1067"/>
      <c r="FV1067"/>
      <c r="FW1067"/>
      <c r="FX1067"/>
      <c r="FY1067"/>
      <c r="FZ1067"/>
      <c r="GA1067"/>
      <c r="GB1067"/>
      <c r="GC1067"/>
      <c r="GD1067"/>
      <c r="GE1067"/>
      <c r="GF1067"/>
      <c r="GG1067"/>
      <c r="GH1067"/>
      <c r="GI1067"/>
      <c r="GJ1067"/>
      <c r="GK1067"/>
      <c r="GL1067"/>
      <c r="GM1067"/>
      <c r="GN1067"/>
      <c r="GO1067"/>
      <c r="GP1067"/>
      <c r="GQ1067"/>
      <c r="GR1067"/>
      <c r="GS1067"/>
      <c r="GT1067"/>
      <c r="GU1067"/>
      <c r="GV1067"/>
      <c r="GW1067"/>
      <c r="GX1067"/>
      <c r="GY1067"/>
      <c r="GZ1067"/>
      <c r="HA1067"/>
      <c r="HB1067"/>
      <c r="HC1067"/>
      <c r="HD1067"/>
      <c r="HE1067"/>
      <c r="HF1067"/>
      <c r="HG1067"/>
      <c r="HH1067"/>
      <c r="HI1067"/>
      <c r="HJ1067"/>
      <c r="HK1067"/>
      <c r="HL1067"/>
      <c r="HM1067"/>
      <c r="HN1067"/>
      <c r="HO1067"/>
      <c r="HP1067"/>
      <c r="HQ1067"/>
      <c r="HR1067"/>
      <c r="HS1067"/>
      <c r="HT1067"/>
      <c r="HU1067"/>
      <c r="HV1067"/>
      <c r="HW1067"/>
      <c r="HX1067"/>
      <c r="HY1067"/>
      <c r="HZ1067"/>
      <c r="IA1067"/>
      <c r="IB1067"/>
      <c r="IC1067"/>
      <c r="ID1067"/>
      <c r="IE1067"/>
      <c r="IF1067"/>
      <c r="IG1067"/>
      <c r="IH1067"/>
      <c r="II1067"/>
      <c r="IJ1067"/>
      <c r="IK1067"/>
      <c r="IL1067"/>
      <c r="IM1067"/>
      <c r="IN1067"/>
      <c r="IO1067"/>
      <c r="IP1067"/>
      <c r="IQ1067"/>
      <c r="IR1067"/>
      <c r="IS1067"/>
      <c r="IT1067"/>
      <c r="IU1067"/>
      <c r="IV1067"/>
      <c r="IW1067"/>
      <c r="IX1067"/>
      <c r="IY1067"/>
      <c r="IZ1067"/>
      <c r="JA1067"/>
      <c r="JB1067"/>
      <c r="JC1067"/>
      <c r="JD1067"/>
      <c r="JE1067"/>
      <c r="JF1067"/>
      <c r="JG1067"/>
      <c r="JH1067"/>
      <c r="JI1067"/>
      <c r="JJ1067"/>
      <c r="JK1067"/>
      <c r="JL1067"/>
      <c r="JM1067"/>
      <c r="JN1067"/>
      <c r="JO1067"/>
      <c r="JP1067"/>
      <c r="JQ1067"/>
      <c r="JR1067"/>
      <c r="JS1067"/>
      <c r="JT1067"/>
      <c r="JU1067"/>
      <c r="JV1067"/>
      <c r="JW1067"/>
      <c r="JX1067"/>
      <c r="JY1067"/>
      <c r="JZ1067"/>
      <c r="KA1067"/>
      <c r="KB1067"/>
      <c r="KC1067"/>
      <c r="KD1067"/>
      <c r="KE1067"/>
      <c r="KF1067"/>
      <c r="KG1067"/>
      <c r="KH1067"/>
      <c r="KI1067"/>
      <c r="KJ1067"/>
      <c r="KK1067"/>
      <c r="KL1067"/>
      <c r="KM1067"/>
      <c r="KN1067"/>
      <c r="KO1067"/>
      <c r="KP1067"/>
      <c r="KQ1067"/>
      <c r="KR1067"/>
      <c r="KS1067"/>
      <c r="KT1067"/>
      <c r="KU1067"/>
      <c r="KV1067"/>
      <c r="KW1067"/>
      <c r="KX1067"/>
      <c r="KY1067"/>
      <c r="KZ1067"/>
      <c r="LA1067"/>
      <c r="LB1067"/>
      <c r="LC1067"/>
      <c r="LD1067"/>
      <c r="LE1067"/>
      <c r="LF1067"/>
      <c r="LG1067"/>
      <c r="LH1067"/>
      <c r="LI1067"/>
      <c r="LJ1067"/>
      <c r="LK1067"/>
      <c r="LL1067"/>
      <c r="LM1067"/>
      <c r="LN1067"/>
      <c r="LO1067"/>
      <c r="LP1067"/>
      <c r="LQ1067"/>
      <c r="LR1067"/>
      <c r="LS1067"/>
      <c r="LT1067"/>
      <c r="LU1067"/>
      <c r="LV1067"/>
      <c r="LW1067"/>
      <c r="LX1067"/>
      <c r="LY1067"/>
      <c r="LZ1067"/>
      <c r="MA1067"/>
      <c r="MB1067"/>
      <c r="MC1067"/>
      <c r="MD1067"/>
      <c r="ME1067"/>
      <c r="MF1067"/>
      <c r="MG1067"/>
      <c r="MH1067"/>
      <c r="MI1067"/>
      <c r="MJ1067"/>
      <c r="MK1067"/>
      <c r="ML1067"/>
      <c r="MM1067"/>
      <c r="MN1067"/>
      <c r="MO1067"/>
      <c r="MP1067"/>
      <c r="MQ1067"/>
      <c r="MR1067"/>
      <c r="MS1067"/>
      <c r="MT1067"/>
      <c r="MU1067"/>
      <c r="MV1067"/>
      <c r="MW1067"/>
      <c r="MX1067"/>
      <c r="MY1067"/>
      <c r="MZ1067"/>
      <c r="NA1067"/>
      <c r="NB1067"/>
      <c r="NC1067"/>
      <c r="ND1067"/>
      <c r="NE1067"/>
      <c r="NF1067"/>
      <c r="NG1067"/>
      <c r="NH1067"/>
      <c r="NI1067"/>
      <c r="NJ1067"/>
      <c r="NK1067"/>
      <c r="NL1067"/>
      <c r="NM1067"/>
      <c r="NN1067"/>
      <c r="NO1067"/>
      <c r="NP1067"/>
      <c r="NQ1067"/>
      <c r="NR1067"/>
      <c r="NS1067"/>
      <c r="NT1067"/>
      <c r="NU1067"/>
      <c r="NV1067"/>
      <c r="NW1067"/>
      <c r="NX1067"/>
      <c r="NY1067"/>
      <c r="NZ1067"/>
      <c r="OA1067"/>
      <c r="OB1067"/>
      <c r="OC1067"/>
      <c r="OD1067"/>
      <c r="OE1067"/>
      <c r="OF1067"/>
      <c r="OG1067"/>
      <c r="OH1067"/>
      <c r="OI1067"/>
      <c r="OJ1067"/>
      <c r="OK1067"/>
      <c r="OL1067"/>
      <c r="OM1067"/>
    </row>
    <row r="1068" spans="1:404" s="37" customFormat="1" x14ac:dyDescent="0.3">
      <c r="A1068" s="2" t="s">
        <v>1429</v>
      </c>
      <c r="B1068" s="2" t="s">
        <v>1486</v>
      </c>
      <c r="C1068" s="2" t="s">
        <v>1486</v>
      </c>
      <c r="D1068" s="2" t="s">
        <v>1490</v>
      </c>
      <c r="E1068" s="6" t="s">
        <v>102</v>
      </c>
      <c r="F1068" s="5">
        <v>135</v>
      </c>
      <c r="G1068" s="5">
        <v>110</v>
      </c>
      <c r="H1068" s="5">
        <v>1</v>
      </c>
      <c r="I1068" s="5">
        <v>110</v>
      </c>
      <c r="J1068" s="5">
        <v>0</v>
      </c>
      <c r="K1068" s="5">
        <v>0</v>
      </c>
      <c r="L1068" s="5">
        <v>0</v>
      </c>
      <c r="M1068" s="5">
        <v>0</v>
      </c>
      <c r="N1068" s="5">
        <v>0</v>
      </c>
      <c r="O1068" s="5">
        <v>0</v>
      </c>
      <c r="P1068" s="5">
        <v>0</v>
      </c>
      <c r="Q1068" s="5">
        <v>135</v>
      </c>
      <c r="R1068" s="5">
        <v>0</v>
      </c>
      <c r="S1068" s="5">
        <v>0</v>
      </c>
      <c r="T1068" s="5">
        <v>0</v>
      </c>
      <c r="U1068" s="5">
        <v>0</v>
      </c>
      <c r="V1068" s="5">
        <v>0</v>
      </c>
      <c r="W1068" s="5">
        <v>0</v>
      </c>
      <c r="X1068" s="5">
        <v>0</v>
      </c>
      <c r="Y1068" s="5">
        <v>110</v>
      </c>
      <c r="Z1068" s="5">
        <v>135</v>
      </c>
      <c r="AA1068" s="6" t="s">
        <v>96</v>
      </c>
      <c r="AB1068" s="6" t="s">
        <v>96</v>
      </c>
      <c r="AC1068" s="7"/>
      <c r="AD1068" s="7"/>
      <c r="AE1068" s="7"/>
      <c r="AF1068" s="7"/>
      <c r="AG1068" s="7"/>
      <c r="AH1068" s="7"/>
      <c r="AI1068" s="6" t="s">
        <v>96</v>
      </c>
      <c r="AJ1068" s="5"/>
      <c r="AK1068" s="8">
        <v>0</v>
      </c>
      <c r="AL1068" s="8">
        <v>1</v>
      </c>
      <c r="AM1068" s="8">
        <v>0</v>
      </c>
      <c r="AN1068" s="8">
        <v>0</v>
      </c>
      <c r="AO1068" s="8">
        <v>0</v>
      </c>
      <c r="AP1068" s="8">
        <v>0</v>
      </c>
      <c r="AQ1068" s="8">
        <v>0</v>
      </c>
      <c r="AR1068" s="8">
        <v>0</v>
      </c>
      <c r="AS1068" s="8">
        <v>0</v>
      </c>
      <c r="AT1068" s="8">
        <v>0</v>
      </c>
      <c r="AU1068" s="5">
        <v>100</v>
      </c>
      <c r="AV1068" s="5">
        <v>100</v>
      </c>
      <c r="AW1068" s="5">
        <v>0</v>
      </c>
      <c r="AX1068" s="5">
        <v>0</v>
      </c>
      <c r="AY1068" s="5">
        <v>0</v>
      </c>
      <c r="AZ1068" s="5">
        <v>100</v>
      </c>
      <c r="BA1068" s="5">
        <v>100</v>
      </c>
      <c r="BB1068" s="5">
        <v>0</v>
      </c>
      <c r="BC1068" s="5">
        <v>0</v>
      </c>
      <c r="BD1068" s="5">
        <v>0</v>
      </c>
      <c r="BE1068" s="5">
        <v>100</v>
      </c>
      <c r="BF1068" s="5">
        <v>100</v>
      </c>
      <c r="BG1068" s="5">
        <v>100</v>
      </c>
      <c r="BH1068" s="5">
        <v>100</v>
      </c>
      <c r="BI1068" s="5">
        <v>100</v>
      </c>
      <c r="BJ1068" s="5">
        <v>100</v>
      </c>
      <c r="BK1068" s="5">
        <v>0</v>
      </c>
      <c r="BL1068" s="5">
        <v>0</v>
      </c>
      <c r="BM1068" s="5">
        <v>100</v>
      </c>
      <c r="BN1068" s="5">
        <v>10</v>
      </c>
      <c r="BO1068" s="5" t="s">
        <v>96</v>
      </c>
      <c r="BP1068" s="5" t="s">
        <v>96</v>
      </c>
      <c r="BQ1068" s="5">
        <v>12</v>
      </c>
      <c r="BR1068" s="6" t="s">
        <v>97</v>
      </c>
      <c r="BS1068" s="6" t="s">
        <v>97</v>
      </c>
      <c r="BT1068" s="6" t="s">
        <v>97</v>
      </c>
      <c r="BU1068" s="6" t="s">
        <v>97</v>
      </c>
      <c r="BV1068" s="6" t="s">
        <v>96</v>
      </c>
      <c r="BW1068" s="5">
        <v>0</v>
      </c>
      <c r="BX1068" s="5">
        <v>0</v>
      </c>
      <c r="BY1068" s="5">
        <v>0</v>
      </c>
      <c r="BZ1068" s="5">
        <v>0</v>
      </c>
      <c r="CA1068" s="5">
        <v>0</v>
      </c>
      <c r="CB1068" s="6" t="s">
        <v>96</v>
      </c>
      <c r="CC1068" s="6" t="s">
        <v>96</v>
      </c>
      <c r="CD1068" s="6" t="s">
        <v>96</v>
      </c>
      <c r="CE1068" s="6" t="s">
        <v>96</v>
      </c>
      <c r="CF1068" s="6" t="s">
        <v>96</v>
      </c>
      <c r="CG1068" s="6" t="s">
        <v>96</v>
      </c>
      <c r="CH1068" s="6" t="s">
        <v>96</v>
      </c>
      <c r="CI1068" s="6" t="s">
        <v>96</v>
      </c>
      <c r="CJ1068" s="5">
        <v>0</v>
      </c>
      <c r="CK1068" s="5">
        <v>0</v>
      </c>
      <c r="CL1068" s="5">
        <v>0</v>
      </c>
      <c r="CM1068" s="5">
        <v>0</v>
      </c>
      <c r="CN1068" s="5">
        <v>0</v>
      </c>
      <c r="CO1068" s="5">
        <v>0</v>
      </c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  <c r="DI1068"/>
      <c r="DJ1068"/>
      <c r="DK1068"/>
      <c r="DL1068"/>
      <c r="DM1068"/>
      <c r="DN1068"/>
      <c r="DO1068"/>
      <c r="DP1068"/>
      <c r="DQ1068"/>
      <c r="DR1068"/>
      <c r="DS1068"/>
      <c r="DT1068"/>
      <c r="DU1068"/>
      <c r="DV1068"/>
      <c r="DW1068"/>
      <c r="DX1068"/>
      <c r="DY1068"/>
      <c r="DZ1068"/>
      <c r="EA1068"/>
      <c r="EB1068"/>
      <c r="EC1068"/>
      <c r="ED1068"/>
      <c r="EE1068"/>
      <c r="EF1068"/>
      <c r="EG1068"/>
      <c r="EH1068"/>
      <c r="EI1068"/>
      <c r="EJ1068"/>
      <c r="EK1068"/>
      <c r="EL1068"/>
      <c r="EM1068"/>
      <c r="EN1068"/>
      <c r="EO1068"/>
      <c r="EP1068"/>
      <c r="EQ1068"/>
      <c r="ER1068"/>
      <c r="ES1068"/>
      <c r="ET1068"/>
      <c r="EU1068"/>
      <c r="EV1068"/>
      <c r="EW1068"/>
      <c r="EX1068"/>
      <c r="EY1068"/>
      <c r="EZ1068"/>
      <c r="FA1068"/>
      <c r="FB1068"/>
      <c r="FC1068"/>
      <c r="FD1068"/>
      <c r="FE1068"/>
      <c r="FF1068"/>
      <c r="FG1068"/>
      <c r="FH1068"/>
      <c r="FI1068"/>
      <c r="FJ1068"/>
      <c r="FK1068"/>
      <c r="FL1068"/>
      <c r="FM1068"/>
      <c r="FN1068"/>
      <c r="FO1068"/>
      <c r="FP1068"/>
      <c r="FQ1068"/>
      <c r="FR1068"/>
      <c r="FS1068"/>
      <c r="FT1068"/>
      <c r="FU1068"/>
      <c r="FV1068"/>
      <c r="FW1068"/>
      <c r="FX1068"/>
      <c r="FY1068"/>
      <c r="FZ1068"/>
      <c r="GA1068"/>
      <c r="GB1068"/>
      <c r="GC1068"/>
      <c r="GD1068"/>
      <c r="GE1068"/>
      <c r="GF1068"/>
      <c r="GG1068"/>
      <c r="GH1068"/>
      <c r="GI1068"/>
      <c r="GJ1068"/>
      <c r="GK1068"/>
      <c r="GL1068"/>
      <c r="GM1068"/>
      <c r="GN1068"/>
      <c r="GO1068"/>
      <c r="GP1068"/>
      <c r="GQ1068"/>
      <c r="GR1068"/>
      <c r="GS1068"/>
      <c r="GT1068"/>
      <c r="GU1068"/>
      <c r="GV1068"/>
      <c r="GW1068"/>
      <c r="GX1068"/>
      <c r="GY1068"/>
      <c r="GZ1068"/>
      <c r="HA1068"/>
      <c r="HB1068"/>
      <c r="HC1068"/>
      <c r="HD1068"/>
      <c r="HE1068"/>
      <c r="HF1068"/>
      <c r="HG1068"/>
      <c r="HH1068"/>
      <c r="HI1068"/>
      <c r="HJ1068"/>
      <c r="HK1068"/>
      <c r="HL1068"/>
      <c r="HM1068"/>
      <c r="HN1068"/>
      <c r="HO1068"/>
      <c r="HP1068"/>
      <c r="HQ1068"/>
      <c r="HR1068"/>
      <c r="HS1068"/>
      <c r="HT1068"/>
      <c r="HU1068"/>
      <c r="HV1068"/>
      <c r="HW1068"/>
      <c r="HX1068"/>
      <c r="HY1068"/>
      <c r="HZ1068"/>
      <c r="IA1068"/>
      <c r="IB1068"/>
      <c r="IC1068"/>
      <c r="ID1068"/>
      <c r="IE1068"/>
      <c r="IF1068"/>
      <c r="IG1068"/>
      <c r="IH1068"/>
      <c r="II1068"/>
      <c r="IJ1068"/>
      <c r="IK1068"/>
      <c r="IL1068"/>
      <c r="IM1068"/>
      <c r="IN1068"/>
      <c r="IO1068"/>
      <c r="IP1068"/>
      <c r="IQ1068"/>
      <c r="IR1068"/>
      <c r="IS1068"/>
      <c r="IT1068"/>
      <c r="IU1068"/>
      <c r="IV1068"/>
      <c r="IW1068"/>
      <c r="IX1068"/>
      <c r="IY1068"/>
      <c r="IZ1068"/>
      <c r="JA1068"/>
      <c r="JB1068"/>
      <c r="JC1068"/>
      <c r="JD1068"/>
      <c r="JE1068"/>
      <c r="JF1068"/>
      <c r="JG1068"/>
      <c r="JH1068"/>
      <c r="JI1068"/>
      <c r="JJ1068"/>
      <c r="JK1068"/>
      <c r="JL1068"/>
      <c r="JM1068"/>
      <c r="JN1068"/>
      <c r="JO1068"/>
      <c r="JP1068"/>
      <c r="JQ1068"/>
      <c r="JR1068"/>
      <c r="JS1068"/>
      <c r="JT1068"/>
      <c r="JU1068"/>
      <c r="JV1068"/>
      <c r="JW1068"/>
      <c r="JX1068"/>
      <c r="JY1068"/>
      <c r="JZ1068"/>
      <c r="KA1068"/>
      <c r="KB1068"/>
      <c r="KC1068"/>
      <c r="KD1068"/>
      <c r="KE1068"/>
      <c r="KF1068"/>
      <c r="KG1068"/>
      <c r="KH1068"/>
      <c r="KI1068"/>
      <c r="KJ1068"/>
      <c r="KK1068"/>
      <c r="KL1068"/>
      <c r="KM1068"/>
      <c r="KN1068"/>
      <c r="KO1068"/>
      <c r="KP1068"/>
      <c r="KQ1068"/>
      <c r="KR1068"/>
      <c r="KS1068"/>
      <c r="KT1068"/>
      <c r="KU1068"/>
      <c r="KV1068"/>
      <c r="KW1068"/>
      <c r="KX1068"/>
      <c r="KY1068"/>
      <c r="KZ1068"/>
      <c r="LA1068"/>
      <c r="LB1068"/>
      <c r="LC1068"/>
      <c r="LD1068"/>
      <c r="LE1068"/>
      <c r="LF1068"/>
      <c r="LG1068"/>
      <c r="LH1068"/>
      <c r="LI1068"/>
      <c r="LJ1068"/>
      <c r="LK1068"/>
      <c r="LL1068"/>
      <c r="LM1068"/>
      <c r="LN1068"/>
      <c r="LO1068"/>
      <c r="LP1068"/>
      <c r="LQ1068"/>
      <c r="LR1068"/>
      <c r="LS1068"/>
      <c r="LT1068"/>
      <c r="LU1068"/>
      <c r="LV1068"/>
      <c r="LW1068"/>
      <c r="LX1068"/>
      <c r="LY1068"/>
      <c r="LZ1068"/>
      <c r="MA1068"/>
      <c r="MB1068"/>
      <c r="MC1068"/>
      <c r="MD1068"/>
      <c r="ME1068"/>
      <c r="MF1068"/>
      <c r="MG1068"/>
      <c r="MH1068"/>
      <c r="MI1068"/>
      <c r="MJ1068"/>
      <c r="MK1068"/>
      <c r="ML1068"/>
      <c r="MM1068"/>
      <c r="MN1068"/>
      <c r="MO1068"/>
      <c r="MP1068"/>
      <c r="MQ1068"/>
      <c r="MR1068"/>
      <c r="MS1068"/>
      <c r="MT1068"/>
      <c r="MU1068"/>
      <c r="MV1068"/>
      <c r="MW1068"/>
      <c r="MX1068"/>
      <c r="MY1068"/>
      <c r="MZ1068"/>
      <c r="NA1068"/>
      <c r="NB1068"/>
      <c r="NC1068"/>
      <c r="ND1068"/>
      <c r="NE1068"/>
      <c r="NF1068"/>
      <c r="NG1068"/>
      <c r="NH1068"/>
      <c r="NI1068"/>
      <c r="NJ1068"/>
      <c r="NK1068"/>
      <c r="NL1068"/>
      <c r="NM1068"/>
      <c r="NN1068"/>
      <c r="NO1068"/>
      <c r="NP1068"/>
      <c r="NQ1068"/>
      <c r="NR1068"/>
      <c r="NS1068"/>
      <c r="NT1068"/>
      <c r="NU1068"/>
      <c r="NV1068"/>
      <c r="NW1068"/>
      <c r="NX1068"/>
      <c r="NY1068"/>
      <c r="NZ1068"/>
      <c r="OA1068"/>
      <c r="OB1068"/>
      <c r="OC1068"/>
      <c r="OD1068"/>
      <c r="OE1068"/>
      <c r="OF1068"/>
      <c r="OG1068"/>
      <c r="OH1068"/>
      <c r="OI1068"/>
      <c r="OJ1068"/>
      <c r="OK1068"/>
      <c r="OL1068"/>
      <c r="OM1068"/>
      <c r="ON1068"/>
    </row>
    <row r="1069" spans="1:404" s="37" customFormat="1" x14ac:dyDescent="0.3">
      <c r="A1069" s="2" t="s">
        <v>1429</v>
      </c>
      <c r="B1069" s="2" t="s">
        <v>1486</v>
      </c>
      <c r="C1069" s="2" t="s">
        <v>1486</v>
      </c>
      <c r="D1069" s="2" t="s">
        <v>1491</v>
      </c>
      <c r="E1069" s="6" t="s">
        <v>102</v>
      </c>
      <c r="F1069" s="5">
        <v>100</v>
      </c>
      <c r="G1069" s="5">
        <v>24</v>
      </c>
      <c r="H1069" s="5">
        <v>1</v>
      </c>
      <c r="I1069" s="5">
        <v>24</v>
      </c>
      <c r="J1069" s="5">
        <v>0</v>
      </c>
      <c r="K1069" s="5">
        <v>0</v>
      </c>
      <c r="L1069" s="5">
        <v>0</v>
      </c>
      <c r="M1069" s="5">
        <v>0</v>
      </c>
      <c r="N1069" s="5">
        <v>0</v>
      </c>
      <c r="O1069" s="5">
        <v>0</v>
      </c>
      <c r="P1069" s="5">
        <v>0</v>
      </c>
      <c r="Q1069" s="5">
        <v>100</v>
      </c>
      <c r="R1069" s="5">
        <v>0</v>
      </c>
      <c r="S1069" s="5">
        <v>0</v>
      </c>
      <c r="T1069" s="5">
        <v>0</v>
      </c>
      <c r="U1069" s="5">
        <v>0</v>
      </c>
      <c r="V1069" s="5">
        <v>0</v>
      </c>
      <c r="W1069" s="5">
        <v>0</v>
      </c>
      <c r="X1069" s="5">
        <v>0</v>
      </c>
      <c r="Y1069" s="5">
        <v>24</v>
      </c>
      <c r="Z1069" s="5">
        <v>100</v>
      </c>
      <c r="AA1069" s="6" t="s">
        <v>96</v>
      </c>
      <c r="AB1069" s="6" t="s">
        <v>96</v>
      </c>
      <c r="AC1069" s="7"/>
      <c r="AD1069" s="7"/>
      <c r="AE1069" s="7"/>
      <c r="AF1069" s="7"/>
      <c r="AG1069" s="7"/>
      <c r="AH1069" s="7"/>
      <c r="AI1069" s="6" t="s">
        <v>96</v>
      </c>
      <c r="AJ1069" s="5"/>
      <c r="AK1069" s="8">
        <v>0</v>
      </c>
      <c r="AL1069" s="8">
        <v>1</v>
      </c>
      <c r="AM1069" s="8">
        <v>0</v>
      </c>
      <c r="AN1069" s="8">
        <v>0</v>
      </c>
      <c r="AO1069" s="8">
        <v>0</v>
      </c>
      <c r="AP1069" s="8">
        <v>0</v>
      </c>
      <c r="AQ1069" s="8">
        <v>0</v>
      </c>
      <c r="AR1069" s="8">
        <v>0</v>
      </c>
      <c r="AS1069" s="8">
        <v>0</v>
      </c>
      <c r="AT1069" s="8">
        <v>0</v>
      </c>
      <c r="AU1069" s="5">
        <v>100</v>
      </c>
      <c r="AV1069" s="5">
        <v>100</v>
      </c>
      <c r="AW1069" s="5">
        <v>0</v>
      </c>
      <c r="AX1069" s="5">
        <v>0</v>
      </c>
      <c r="AY1069" s="5">
        <v>0</v>
      </c>
      <c r="AZ1069" s="5">
        <v>100</v>
      </c>
      <c r="BA1069" s="5">
        <v>100</v>
      </c>
      <c r="BB1069" s="5">
        <v>0</v>
      </c>
      <c r="BC1069" s="5">
        <v>0</v>
      </c>
      <c r="BD1069" s="5">
        <v>0</v>
      </c>
      <c r="BE1069" s="5">
        <v>100</v>
      </c>
      <c r="BF1069" s="5">
        <v>100</v>
      </c>
      <c r="BG1069" s="5">
        <v>100</v>
      </c>
      <c r="BH1069" s="5">
        <v>100</v>
      </c>
      <c r="BI1069" s="5">
        <v>100</v>
      </c>
      <c r="BJ1069" s="5">
        <v>100</v>
      </c>
      <c r="BK1069" s="5">
        <v>0</v>
      </c>
      <c r="BL1069" s="5">
        <v>0</v>
      </c>
      <c r="BM1069" s="5">
        <v>100</v>
      </c>
      <c r="BN1069" s="5">
        <v>10</v>
      </c>
      <c r="BO1069" s="5" t="s">
        <v>96</v>
      </c>
      <c r="BP1069" s="5" t="s">
        <v>96</v>
      </c>
      <c r="BQ1069" s="5">
        <v>12</v>
      </c>
      <c r="BR1069" s="6" t="s">
        <v>97</v>
      </c>
      <c r="BS1069" s="6" t="s">
        <v>97</v>
      </c>
      <c r="BT1069" s="6" t="s">
        <v>97</v>
      </c>
      <c r="BU1069" s="6" t="s">
        <v>97</v>
      </c>
      <c r="BV1069" s="6" t="s">
        <v>96</v>
      </c>
      <c r="BW1069" s="5">
        <v>0</v>
      </c>
      <c r="BX1069" s="5">
        <v>0</v>
      </c>
      <c r="BY1069" s="5">
        <v>0</v>
      </c>
      <c r="BZ1069" s="5">
        <v>0</v>
      </c>
      <c r="CA1069" s="5">
        <v>0</v>
      </c>
      <c r="CB1069" s="6" t="s">
        <v>96</v>
      </c>
      <c r="CC1069" s="6" t="s">
        <v>96</v>
      </c>
      <c r="CD1069" s="6" t="s">
        <v>96</v>
      </c>
      <c r="CE1069" s="6" t="s">
        <v>96</v>
      </c>
      <c r="CF1069" s="6" t="s">
        <v>96</v>
      </c>
      <c r="CG1069" s="6" t="s">
        <v>96</v>
      </c>
      <c r="CH1069" s="6" t="s">
        <v>96</v>
      </c>
      <c r="CI1069" s="6" t="s">
        <v>96</v>
      </c>
      <c r="CJ1069" s="5">
        <v>0</v>
      </c>
      <c r="CK1069" s="5">
        <v>0</v>
      </c>
      <c r="CL1069" s="5">
        <v>0</v>
      </c>
      <c r="CM1069" s="5">
        <v>0</v>
      </c>
      <c r="CN1069" s="5">
        <v>0</v>
      </c>
      <c r="CO1069" s="5">
        <v>0</v>
      </c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  <c r="DI1069"/>
      <c r="DJ1069"/>
      <c r="DK1069"/>
      <c r="DL1069"/>
      <c r="DM1069"/>
      <c r="DN1069"/>
      <c r="DO1069"/>
      <c r="DP1069"/>
      <c r="DQ1069"/>
      <c r="DR1069"/>
      <c r="DS1069"/>
      <c r="DT1069"/>
      <c r="DU1069"/>
      <c r="DV1069"/>
      <c r="DW1069"/>
      <c r="DX1069"/>
      <c r="DY1069"/>
      <c r="DZ1069"/>
      <c r="EA1069"/>
      <c r="EB1069"/>
      <c r="EC1069"/>
      <c r="ED1069"/>
      <c r="EE1069"/>
      <c r="EF1069"/>
      <c r="EG1069"/>
      <c r="EH1069"/>
      <c r="EI1069"/>
      <c r="EJ1069"/>
      <c r="EK1069"/>
      <c r="EL1069"/>
      <c r="EM1069"/>
      <c r="EN1069"/>
      <c r="EO1069"/>
      <c r="EP1069"/>
      <c r="EQ1069"/>
      <c r="ER1069"/>
      <c r="ES1069"/>
      <c r="ET1069"/>
      <c r="EU1069"/>
      <c r="EV1069"/>
      <c r="EW1069"/>
      <c r="EX1069"/>
      <c r="EY1069"/>
      <c r="EZ1069"/>
      <c r="FA1069"/>
      <c r="FB1069"/>
      <c r="FC1069"/>
      <c r="FD1069"/>
      <c r="FE1069"/>
      <c r="FF1069"/>
      <c r="FG1069"/>
      <c r="FH1069"/>
      <c r="FI1069"/>
      <c r="FJ1069"/>
      <c r="FK1069"/>
      <c r="FL1069"/>
      <c r="FM1069"/>
      <c r="FN1069"/>
      <c r="FO1069"/>
      <c r="FP1069"/>
      <c r="FQ1069"/>
      <c r="FR1069"/>
      <c r="FS1069"/>
      <c r="FT1069"/>
      <c r="FU1069"/>
      <c r="FV1069"/>
      <c r="FW1069"/>
      <c r="FX1069"/>
      <c r="FY1069"/>
      <c r="FZ1069"/>
      <c r="GA1069"/>
      <c r="GB1069"/>
      <c r="GC1069"/>
      <c r="GD1069"/>
      <c r="GE1069"/>
      <c r="GF1069"/>
      <c r="GG1069"/>
      <c r="GH1069"/>
      <c r="GI1069"/>
      <c r="GJ1069"/>
      <c r="GK1069"/>
      <c r="GL1069"/>
      <c r="GM1069"/>
      <c r="GN1069"/>
      <c r="GO1069"/>
      <c r="GP1069"/>
      <c r="GQ1069"/>
      <c r="GR1069"/>
      <c r="GS1069"/>
      <c r="GT1069"/>
      <c r="GU1069"/>
      <c r="GV1069"/>
      <c r="GW1069"/>
      <c r="GX1069"/>
      <c r="GY1069"/>
      <c r="GZ1069"/>
      <c r="HA1069"/>
      <c r="HB1069"/>
      <c r="HC1069"/>
      <c r="HD1069"/>
      <c r="HE1069"/>
      <c r="HF1069"/>
      <c r="HG1069"/>
      <c r="HH1069"/>
      <c r="HI1069"/>
      <c r="HJ1069"/>
      <c r="HK1069"/>
      <c r="HL1069"/>
      <c r="HM1069"/>
      <c r="HN1069"/>
      <c r="HO1069"/>
      <c r="HP1069"/>
      <c r="HQ1069"/>
      <c r="HR1069"/>
      <c r="HS1069"/>
      <c r="HT1069"/>
      <c r="HU1069"/>
      <c r="HV1069"/>
      <c r="HW1069"/>
      <c r="HX1069"/>
      <c r="HY1069"/>
      <c r="HZ1069"/>
      <c r="IA1069"/>
      <c r="IB1069"/>
      <c r="IC1069"/>
      <c r="ID1069"/>
      <c r="IE1069"/>
      <c r="IF1069"/>
      <c r="IG1069"/>
      <c r="IH1069"/>
      <c r="II1069"/>
      <c r="IJ1069"/>
      <c r="IK1069"/>
      <c r="IL1069"/>
      <c r="IM1069"/>
      <c r="IN1069"/>
      <c r="IO1069"/>
      <c r="IP1069"/>
      <c r="IQ1069"/>
      <c r="IR1069"/>
      <c r="IS1069"/>
      <c r="IT1069"/>
      <c r="IU1069"/>
      <c r="IV1069"/>
      <c r="IW1069"/>
      <c r="IX1069"/>
      <c r="IY1069"/>
      <c r="IZ1069"/>
      <c r="JA1069"/>
      <c r="JB1069"/>
      <c r="JC1069"/>
      <c r="JD1069"/>
      <c r="JE1069"/>
      <c r="JF1069"/>
      <c r="JG1069"/>
      <c r="JH1069"/>
      <c r="JI1069"/>
      <c r="JJ1069"/>
      <c r="JK1069"/>
      <c r="JL1069"/>
      <c r="JM1069"/>
      <c r="JN1069"/>
      <c r="JO1069"/>
      <c r="JP1069"/>
      <c r="JQ1069"/>
      <c r="JR1069"/>
      <c r="JS1069"/>
      <c r="JT1069"/>
      <c r="JU1069"/>
      <c r="JV1069"/>
      <c r="JW1069"/>
      <c r="JX1069"/>
      <c r="JY1069"/>
      <c r="JZ1069"/>
      <c r="KA1069"/>
      <c r="KB1069"/>
      <c r="KC1069"/>
      <c r="KD1069"/>
      <c r="KE1069"/>
      <c r="KF1069"/>
      <c r="KG1069"/>
      <c r="KH1069"/>
      <c r="KI1069"/>
      <c r="KJ1069"/>
      <c r="KK1069"/>
      <c r="KL1069"/>
      <c r="KM1069"/>
      <c r="KN1069"/>
      <c r="KO1069"/>
      <c r="KP1069"/>
      <c r="KQ1069"/>
      <c r="KR1069"/>
      <c r="KS1069"/>
      <c r="KT1069"/>
      <c r="KU1069"/>
      <c r="KV1069"/>
      <c r="KW1069"/>
      <c r="KX1069"/>
      <c r="KY1069"/>
      <c r="KZ1069"/>
      <c r="LA1069"/>
      <c r="LB1069"/>
      <c r="LC1069"/>
      <c r="LD1069"/>
      <c r="LE1069"/>
      <c r="LF1069"/>
      <c r="LG1069"/>
      <c r="LH1069"/>
      <c r="LI1069"/>
      <c r="LJ1069"/>
      <c r="LK1069"/>
      <c r="LL1069"/>
      <c r="LM1069"/>
      <c r="LN1069"/>
      <c r="LO1069"/>
      <c r="LP1069"/>
      <c r="LQ1069"/>
      <c r="LR1069"/>
      <c r="LS1069"/>
      <c r="LT1069"/>
      <c r="LU1069"/>
      <c r="LV1069"/>
      <c r="LW1069"/>
      <c r="LX1069"/>
      <c r="LY1069"/>
      <c r="LZ1069"/>
      <c r="MA1069"/>
      <c r="MB1069"/>
      <c r="MC1069"/>
      <c r="MD1069"/>
      <c r="ME1069"/>
      <c r="MF1069"/>
      <c r="MG1069"/>
      <c r="MH1069"/>
      <c r="MI1069"/>
      <c r="MJ1069"/>
      <c r="MK1069"/>
      <c r="ML1069"/>
      <c r="MM1069"/>
      <c r="MN1069"/>
      <c r="MO1069"/>
      <c r="MP1069"/>
      <c r="MQ1069"/>
      <c r="MR1069"/>
      <c r="MS1069"/>
      <c r="MT1069"/>
      <c r="MU1069"/>
      <c r="MV1069"/>
      <c r="MW1069"/>
      <c r="MX1069"/>
      <c r="MY1069"/>
      <c r="MZ1069"/>
      <c r="NA1069"/>
      <c r="NB1069"/>
      <c r="NC1069"/>
      <c r="ND1069"/>
      <c r="NE1069"/>
      <c r="NF1069"/>
      <c r="NG1069"/>
      <c r="NH1069"/>
      <c r="NI1069"/>
      <c r="NJ1069"/>
      <c r="NK1069"/>
      <c r="NL1069"/>
      <c r="NM1069"/>
      <c r="NN1069"/>
      <c r="NO1069"/>
      <c r="NP1069"/>
      <c r="NQ1069"/>
      <c r="NR1069"/>
      <c r="NS1069"/>
      <c r="NT1069"/>
      <c r="NU1069"/>
      <c r="NV1069"/>
      <c r="NW1069"/>
      <c r="NX1069"/>
      <c r="NY1069"/>
      <c r="NZ1069"/>
      <c r="OA1069"/>
      <c r="OB1069"/>
      <c r="OC1069"/>
      <c r="OD1069"/>
      <c r="OE1069"/>
      <c r="OF1069"/>
      <c r="OG1069"/>
      <c r="OH1069"/>
      <c r="OI1069"/>
      <c r="OJ1069"/>
      <c r="OK1069"/>
      <c r="OL1069"/>
      <c r="OM1069"/>
      <c r="ON1069"/>
    </row>
    <row r="1070" spans="1:404" s="37" customFormat="1" x14ac:dyDescent="0.3">
      <c r="A1070" s="2" t="s">
        <v>1429</v>
      </c>
      <c r="B1070" s="2" t="s">
        <v>1486</v>
      </c>
      <c r="C1070" s="2" t="s">
        <v>1486</v>
      </c>
      <c r="D1070" s="2" t="s">
        <v>1492</v>
      </c>
      <c r="E1070" s="6" t="s">
        <v>95</v>
      </c>
      <c r="F1070" s="5">
        <v>33</v>
      </c>
      <c r="G1070" s="5">
        <v>12</v>
      </c>
      <c r="H1070" s="5">
        <v>1</v>
      </c>
      <c r="I1070" s="5">
        <v>12</v>
      </c>
      <c r="J1070" s="5">
        <v>0</v>
      </c>
      <c r="K1070" s="5">
        <v>0</v>
      </c>
      <c r="L1070" s="5">
        <v>0</v>
      </c>
      <c r="M1070" s="5">
        <v>0</v>
      </c>
      <c r="N1070" s="5">
        <v>0</v>
      </c>
      <c r="O1070" s="5">
        <v>0</v>
      </c>
      <c r="P1070" s="5">
        <v>0</v>
      </c>
      <c r="Q1070" s="5">
        <v>33</v>
      </c>
      <c r="R1070" s="5">
        <v>0</v>
      </c>
      <c r="S1070" s="5">
        <v>0</v>
      </c>
      <c r="T1070" s="5">
        <v>0</v>
      </c>
      <c r="U1070" s="5">
        <v>0</v>
      </c>
      <c r="V1070" s="5">
        <v>0</v>
      </c>
      <c r="W1070" s="5">
        <v>0</v>
      </c>
      <c r="X1070" s="5">
        <v>0</v>
      </c>
      <c r="Y1070" s="5">
        <v>12</v>
      </c>
      <c r="Z1070" s="5">
        <v>33</v>
      </c>
      <c r="AA1070" s="6" t="s">
        <v>96</v>
      </c>
      <c r="AB1070" s="6" t="s">
        <v>96</v>
      </c>
      <c r="AC1070" s="7"/>
      <c r="AD1070" s="7"/>
      <c r="AE1070" s="7"/>
      <c r="AF1070" s="7"/>
      <c r="AG1070" s="7"/>
      <c r="AH1070" s="7"/>
      <c r="AI1070" s="6" t="s">
        <v>96</v>
      </c>
      <c r="AJ1070" s="5"/>
      <c r="AK1070" s="8">
        <v>0</v>
      </c>
      <c r="AL1070" s="8">
        <v>1</v>
      </c>
      <c r="AM1070" s="8">
        <v>0</v>
      </c>
      <c r="AN1070" s="8">
        <v>0</v>
      </c>
      <c r="AO1070" s="8">
        <v>0</v>
      </c>
      <c r="AP1070" s="8">
        <v>0</v>
      </c>
      <c r="AQ1070" s="8">
        <v>0</v>
      </c>
      <c r="AR1070" s="8">
        <v>0</v>
      </c>
      <c r="AS1070" s="8">
        <v>0</v>
      </c>
      <c r="AT1070" s="8">
        <v>0</v>
      </c>
      <c r="AU1070" s="5">
        <v>100</v>
      </c>
      <c r="AV1070" s="5">
        <v>100</v>
      </c>
      <c r="AW1070" s="5">
        <v>0</v>
      </c>
      <c r="AX1070" s="5">
        <v>0</v>
      </c>
      <c r="AY1070" s="5">
        <v>0</v>
      </c>
      <c r="AZ1070" s="5">
        <v>100</v>
      </c>
      <c r="BA1070" s="5">
        <v>100</v>
      </c>
      <c r="BB1070" s="5">
        <v>0</v>
      </c>
      <c r="BC1070" s="5">
        <v>0</v>
      </c>
      <c r="BD1070" s="5">
        <v>0</v>
      </c>
      <c r="BE1070" s="5">
        <v>100</v>
      </c>
      <c r="BF1070" s="5">
        <v>100</v>
      </c>
      <c r="BG1070" s="5">
        <v>100</v>
      </c>
      <c r="BH1070" s="5">
        <v>0</v>
      </c>
      <c r="BI1070" s="5">
        <v>0</v>
      </c>
      <c r="BJ1070" s="5">
        <v>0</v>
      </c>
      <c r="BK1070" s="5">
        <v>100</v>
      </c>
      <c r="BL1070" s="5">
        <v>0</v>
      </c>
      <c r="BM1070" s="5">
        <v>100</v>
      </c>
      <c r="BN1070" s="5">
        <v>10</v>
      </c>
      <c r="BO1070" s="5" t="s">
        <v>96</v>
      </c>
      <c r="BP1070" s="5" t="s">
        <v>96</v>
      </c>
      <c r="BQ1070" s="5">
        <v>12</v>
      </c>
      <c r="BR1070" s="6" t="s">
        <v>97</v>
      </c>
      <c r="BS1070" s="6" t="s">
        <v>97</v>
      </c>
      <c r="BT1070" s="6" t="s">
        <v>97</v>
      </c>
      <c r="BU1070" s="6" t="s">
        <v>97</v>
      </c>
      <c r="BV1070" s="6" t="s">
        <v>96</v>
      </c>
      <c r="BW1070" s="5">
        <v>0</v>
      </c>
      <c r="BX1070" s="5">
        <v>0</v>
      </c>
      <c r="BY1070" s="5">
        <v>0</v>
      </c>
      <c r="BZ1070" s="5">
        <v>0</v>
      </c>
      <c r="CA1070" s="5">
        <v>0</v>
      </c>
      <c r="CB1070" s="6" t="s">
        <v>96</v>
      </c>
      <c r="CC1070" s="6" t="s">
        <v>96</v>
      </c>
      <c r="CD1070" s="6" t="s">
        <v>96</v>
      </c>
      <c r="CE1070" s="6" t="s">
        <v>96</v>
      </c>
      <c r="CF1070" s="6" t="s">
        <v>96</v>
      </c>
      <c r="CG1070" s="6" t="s">
        <v>96</v>
      </c>
      <c r="CH1070" s="6" t="s">
        <v>96</v>
      </c>
      <c r="CI1070" s="6" t="s">
        <v>96</v>
      </c>
      <c r="CJ1070" s="5">
        <v>0</v>
      </c>
      <c r="CK1070" s="5">
        <v>0</v>
      </c>
      <c r="CL1070" s="5">
        <v>0</v>
      </c>
      <c r="CM1070" s="5">
        <v>0</v>
      </c>
      <c r="CN1070" s="5">
        <v>0</v>
      </c>
      <c r="CO1070" s="5">
        <v>0</v>
      </c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  <c r="DI1070"/>
      <c r="DJ1070"/>
      <c r="DK1070"/>
      <c r="DL1070"/>
      <c r="DM1070"/>
      <c r="DN1070"/>
      <c r="DO1070"/>
      <c r="DP1070"/>
      <c r="DQ1070"/>
      <c r="DR1070"/>
      <c r="DS1070"/>
      <c r="DT1070"/>
      <c r="DU1070"/>
      <c r="DV1070"/>
      <c r="DW1070"/>
      <c r="DX1070"/>
      <c r="DY1070"/>
      <c r="DZ1070"/>
      <c r="EA1070"/>
      <c r="EB1070"/>
      <c r="EC1070"/>
      <c r="ED1070"/>
      <c r="EE1070"/>
      <c r="EF1070"/>
      <c r="EG1070"/>
      <c r="EH1070"/>
      <c r="EI1070"/>
      <c r="EJ1070"/>
      <c r="EK1070"/>
      <c r="EL1070"/>
      <c r="EM1070"/>
      <c r="EN1070"/>
      <c r="EO1070"/>
      <c r="EP1070"/>
      <c r="EQ1070"/>
      <c r="ER1070"/>
      <c r="ES1070"/>
      <c r="ET1070"/>
      <c r="EU1070"/>
      <c r="EV1070"/>
      <c r="EW1070"/>
      <c r="EX1070"/>
      <c r="EY1070"/>
      <c r="EZ1070"/>
      <c r="FA1070"/>
      <c r="FB1070"/>
      <c r="FC1070"/>
      <c r="FD1070"/>
      <c r="FE1070"/>
      <c r="FF1070"/>
      <c r="FG1070"/>
      <c r="FH1070"/>
      <c r="FI1070"/>
      <c r="FJ1070"/>
      <c r="FK1070"/>
      <c r="FL1070"/>
      <c r="FM1070"/>
      <c r="FN1070"/>
      <c r="FO1070"/>
      <c r="FP1070"/>
      <c r="FQ1070"/>
      <c r="FR1070"/>
      <c r="FS1070"/>
      <c r="FT1070"/>
      <c r="FU1070"/>
      <c r="FV1070"/>
      <c r="FW1070"/>
      <c r="FX1070"/>
      <c r="FY1070"/>
      <c r="FZ1070"/>
      <c r="GA1070"/>
      <c r="GB1070"/>
      <c r="GC1070"/>
      <c r="GD1070"/>
      <c r="GE1070"/>
      <c r="GF1070"/>
      <c r="GG1070"/>
      <c r="GH1070"/>
      <c r="GI1070"/>
      <c r="GJ1070"/>
      <c r="GK1070"/>
      <c r="GL1070"/>
      <c r="GM1070"/>
      <c r="GN1070"/>
      <c r="GO1070"/>
      <c r="GP1070"/>
      <c r="GQ1070"/>
      <c r="GR1070"/>
      <c r="GS1070"/>
      <c r="GT1070"/>
      <c r="GU1070"/>
      <c r="GV1070"/>
      <c r="GW1070"/>
      <c r="GX1070"/>
      <c r="GY1070"/>
      <c r="GZ1070"/>
      <c r="HA1070"/>
      <c r="HB1070"/>
      <c r="HC1070"/>
      <c r="HD1070"/>
      <c r="HE1070"/>
      <c r="HF1070"/>
      <c r="HG1070"/>
      <c r="HH1070"/>
      <c r="HI1070"/>
      <c r="HJ1070"/>
      <c r="HK1070"/>
      <c r="HL1070"/>
      <c r="HM1070"/>
      <c r="HN1070"/>
      <c r="HO1070"/>
      <c r="HP1070"/>
      <c r="HQ1070"/>
      <c r="HR1070"/>
      <c r="HS1070"/>
      <c r="HT1070"/>
      <c r="HU1070"/>
      <c r="HV1070"/>
      <c r="HW1070"/>
      <c r="HX1070"/>
      <c r="HY1070"/>
      <c r="HZ1070"/>
      <c r="IA1070"/>
      <c r="IB1070"/>
      <c r="IC1070"/>
      <c r="ID1070"/>
      <c r="IE1070"/>
      <c r="IF1070"/>
      <c r="IG1070"/>
      <c r="IH1070"/>
      <c r="II1070"/>
      <c r="IJ1070"/>
      <c r="IK1070"/>
      <c r="IL1070"/>
      <c r="IM1070"/>
      <c r="IN1070"/>
      <c r="IO1070"/>
      <c r="IP1070"/>
      <c r="IQ1070"/>
      <c r="IR1070"/>
      <c r="IS1070"/>
      <c r="IT1070"/>
      <c r="IU1070"/>
      <c r="IV1070"/>
      <c r="IW1070"/>
      <c r="IX1070"/>
      <c r="IY1070"/>
      <c r="IZ1070"/>
      <c r="JA1070"/>
      <c r="JB1070"/>
      <c r="JC1070"/>
      <c r="JD1070"/>
      <c r="JE1070"/>
      <c r="JF1070"/>
      <c r="JG1070"/>
      <c r="JH1070"/>
      <c r="JI1070"/>
      <c r="JJ1070"/>
      <c r="JK1070"/>
      <c r="JL1070"/>
      <c r="JM1070"/>
      <c r="JN1070"/>
      <c r="JO1070"/>
      <c r="JP1070"/>
      <c r="JQ1070"/>
      <c r="JR1070"/>
      <c r="JS1070"/>
      <c r="JT1070"/>
      <c r="JU1070"/>
      <c r="JV1070"/>
      <c r="JW1070"/>
      <c r="JX1070"/>
      <c r="JY1070"/>
      <c r="JZ1070"/>
      <c r="KA1070"/>
      <c r="KB1070"/>
      <c r="KC1070"/>
      <c r="KD1070"/>
      <c r="KE1070"/>
      <c r="KF1070"/>
      <c r="KG1070"/>
      <c r="KH1070"/>
      <c r="KI1070"/>
      <c r="KJ1070"/>
      <c r="KK1070"/>
      <c r="KL1070"/>
      <c r="KM1070"/>
      <c r="KN1070"/>
      <c r="KO1070"/>
      <c r="KP1070"/>
      <c r="KQ1070"/>
      <c r="KR1070"/>
      <c r="KS1070"/>
      <c r="KT1070"/>
      <c r="KU1070"/>
      <c r="KV1070"/>
      <c r="KW1070"/>
      <c r="KX1070"/>
      <c r="KY1070"/>
      <c r="KZ1070"/>
      <c r="LA1070"/>
      <c r="LB1070"/>
      <c r="LC1070"/>
      <c r="LD1070"/>
      <c r="LE1070"/>
      <c r="LF1070"/>
      <c r="LG1070"/>
      <c r="LH1070"/>
      <c r="LI1070"/>
      <c r="LJ1070"/>
      <c r="LK1070"/>
      <c r="LL1070"/>
      <c r="LM1070"/>
      <c r="LN1070"/>
      <c r="LO1070"/>
      <c r="LP1070"/>
      <c r="LQ1070"/>
      <c r="LR1070"/>
      <c r="LS1070"/>
      <c r="LT1070"/>
      <c r="LU1070"/>
      <c r="LV1070"/>
      <c r="LW1070"/>
      <c r="LX1070"/>
      <c r="LY1070"/>
      <c r="LZ1070"/>
      <c r="MA1070"/>
      <c r="MB1070"/>
      <c r="MC1070"/>
      <c r="MD1070"/>
      <c r="ME1070"/>
      <c r="MF1070"/>
      <c r="MG1070"/>
      <c r="MH1070"/>
      <c r="MI1070"/>
      <c r="MJ1070"/>
      <c r="MK1070"/>
      <c r="ML1070"/>
      <c r="MM1070"/>
      <c r="MN1070"/>
      <c r="MO1070"/>
      <c r="MP1070"/>
      <c r="MQ1070"/>
      <c r="MR1070"/>
      <c r="MS1070"/>
      <c r="MT1070"/>
      <c r="MU1070"/>
      <c r="MV1070"/>
      <c r="MW1070"/>
      <c r="MX1070"/>
      <c r="MY1070"/>
      <c r="MZ1070"/>
      <c r="NA1070"/>
      <c r="NB1070"/>
      <c r="NC1070"/>
      <c r="ND1070"/>
      <c r="NE1070"/>
      <c r="NF1070"/>
      <c r="NG1070"/>
      <c r="NH1070"/>
      <c r="NI1070"/>
      <c r="NJ1070"/>
      <c r="NK1070"/>
      <c r="NL1070"/>
      <c r="NM1070"/>
      <c r="NN1070"/>
      <c r="NO1070"/>
      <c r="NP1070"/>
      <c r="NQ1070"/>
      <c r="NR1070"/>
      <c r="NS1070"/>
      <c r="NT1070"/>
      <c r="NU1070"/>
      <c r="NV1070"/>
      <c r="NW1070"/>
      <c r="NX1070"/>
      <c r="NY1070"/>
      <c r="NZ1070"/>
      <c r="OA1070"/>
      <c r="OB1070"/>
      <c r="OC1070"/>
      <c r="OD1070"/>
      <c r="OE1070"/>
      <c r="OF1070"/>
      <c r="OG1070"/>
      <c r="OH1070"/>
      <c r="OI1070"/>
      <c r="OJ1070"/>
      <c r="OK1070"/>
      <c r="OL1070"/>
      <c r="OM1070"/>
      <c r="ON1070"/>
    </row>
    <row r="1071" spans="1:404" s="37" customFormat="1" x14ac:dyDescent="0.3">
      <c r="A1071" s="2" t="s">
        <v>1429</v>
      </c>
      <c r="B1071" s="2" t="s">
        <v>1486</v>
      </c>
      <c r="C1071" s="2" t="s">
        <v>1493</v>
      </c>
      <c r="D1071" s="2" t="s">
        <v>1494</v>
      </c>
      <c r="E1071" s="6" t="s">
        <v>102</v>
      </c>
      <c r="F1071" s="5">
        <v>660</v>
      </c>
      <c r="G1071" s="5">
        <v>100</v>
      </c>
      <c r="H1071" s="5">
        <v>0</v>
      </c>
      <c r="I1071" s="5">
        <v>0</v>
      </c>
      <c r="J1071" s="5">
        <v>100</v>
      </c>
      <c r="K1071" s="5">
        <v>0</v>
      </c>
      <c r="L1071" s="5">
        <v>0</v>
      </c>
      <c r="M1071" s="5">
        <v>0</v>
      </c>
      <c r="N1071" s="5">
        <v>0</v>
      </c>
      <c r="O1071" s="5">
        <v>0</v>
      </c>
      <c r="P1071" s="5">
        <v>0</v>
      </c>
      <c r="Q1071" s="5">
        <v>0</v>
      </c>
      <c r="R1071" s="5">
        <v>660</v>
      </c>
      <c r="S1071" s="5">
        <v>0</v>
      </c>
      <c r="T1071" s="5">
        <v>0</v>
      </c>
      <c r="U1071" s="5">
        <v>0</v>
      </c>
      <c r="V1071" s="5">
        <v>0</v>
      </c>
      <c r="W1071" s="5">
        <v>0</v>
      </c>
      <c r="X1071" s="5">
        <v>0</v>
      </c>
      <c r="Y1071" s="5">
        <v>0</v>
      </c>
      <c r="Z1071" s="5">
        <v>0</v>
      </c>
      <c r="AA1071" s="6" t="s">
        <v>96</v>
      </c>
      <c r="AB1071" s="6" t="s">
        <v>96</v>
      </c>
      <c r="AC1071" s="7"/>
      <c r="AD1071" s="7"/>
      <c r="AE1071" s="7"/>
      <c r="AF1071" s="7"/>
      <c r="AG1071" s="7"/>
      <c r="AH1071" s="7"/>
      <c r="AI1071" s="6" t="s">
        <v>96</v>
      </c>
      <c r="AJ1071" s="5"/>
      <c r="AK1071" s="8">
        <v>1</v>
      </c>
      <c r="AL1071" s="8">
        <v>0</v>
      </c>
      <c r="AM1071" s="8">
        <v>0</v>
      </c>
      <c r="AN1071" s="8">
        <v>0</v>
      </c>
      <c r="AO1071" s="8">
        <v>0</v>
      </c>
      <c r="AP1071" s="8">
        <v>0</v>
      </c>
      <c r="AQ1071" s="8">
        <v>0</v>
      </c>
      <c r="AR1071" s="8">
        <v>0</v>
      </c>
      <c r="AS1071" s="8">
        <v>0</v>
      </c>
      <c r="AT1071" s="8">
        <v>0</v>
      </c>
      <c r="AU1071" s="5">
        <v>100</v>
      </c>
      <c r="AV1071" s="5">
        <v>100</v>
      </c>
      <c r="AW1071" s="5">
        <v>0</v>
      </c>
      <c r="AX1071" s="5">
        <v>0</v>
      </c>
      <c r="AY1071" s="5">
        <v>0</v>
      </c>
      <c r="AZ1071" s="5">
        <v>90</v>
      </c>
      <c r="BA1071" s="5">
        <v>90</v>
      </c>
      <c r="BB1071" s="5">
        <v>10</v>
      </c>
      <c r="BC1071" s="5">
        <v>0</v>
      </c>
      <c r="BD1071" s="5">
        <v>0</v>
      </c>
      <c r="BE1071" s="5">
        <v>100</v>
      </c>
      <c r="BF1071" s="5">
        <v>100</v>
      </c>
      <c r="BG1071" s="5">
        <v>100</v>
      </c>
      <c r="BH1071" s="5">
        <v>90</v>
      </c>
      <c r="BI1071" s="5">
        <v>0</v>
      </c>
      <c r="BJ1071" s="5">
        <v>0</v>
      </c>
      <c r="BK1071" s="5">
        <v>0</v>
      </c>
      <c r="BL1071" s="5">
        <v>100</v>
      </c>
      <c r="BM1071" s="5">
        <v>100</v>
      </c>
      <c r="BN1071" s="5">
        <v>3</v>
      </c>
      <c r="BO1071" s="5" t="s">
        <v>96</v>
      </c>
      <c r="BP1071" s="5" t="s">
        <v>97</v>
      </c>
      <c r="BQ1071" s="5" t="s">
        <v>98</v>
      </c>
      <c r="BR1071" s="6" t="s">
        <v>97</v>
      </c>
      <c r="BS1071" s="6" t="s">
        <v>97</v>
      </c>
      <c r="BT1071" s="6" t="s">
        <v>97</v>
      </c>
      <c r="BU1071" s="6" t="s">
        <v>97</v>
      </c>
      <c r="BV1071" s="6" t="s">
        <v>97</v>
      </c>
      <c r="BW1071" s="5">
        <v>2</v>
      </c>
      <c r="BX1071" s="5">
        <v>2</v>
      </c>
      <c r="BY1071" s="5">
        <v>2</v>
      </c>
      <c r="BZ1071" s="5">
        <v>2</v>
      </c>
      <c r="CA1071" s="5">
        <v>19</v>
      </c>
      <c r="CB1071" s="6" t="s">
        <v>98</v>
      </c>
      <c r="CC1071" s="6" t="s">
        <v>98</v>
      </c>
      <c r="CD1071" s="6" t="s">
        <v>98</v>
      </c>
      <c r="CE1071" s="6" t="s">
        <v>96</v>
      </c>
      <c r="CF1071" s="6" t="s">
        <v>96</v>
      </c>
      <c r="CG1071" s="6" t="s">
        <v>96</v>
      </c>
      <c r="CH1071" s="6" t="s">
        <v>96</v>
      </c>
      <c r="CI1071" s="6" t="s">
        <v>96</v>
      </c>
      <c r="CJ1071" s="5">
        <v>0</v>
      </c>
      <c r="CK1071" s="5">
        <v>0</v>
      </c>
      <c r="CL1071" s="5">
        <v>0</v>
      </c>
      <c r="CM1071" s="5">
        <v>0</v>
      </c>
      <c r="CN1071" s="5">
        <v>0</v>
      </c>
      <c r="CO1071" s="5">
        <v>0</v>
      </c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  <c r="DI1071"/>
      <c r="DJ1071"/>
      <c r="DK1071"/>
      <c r="DL1071"/>
      <c r="DM1071"/>
      <c r="DN1071"/>
      <c r="DO1071"/>
      <c r="DP1071"/>
      <c r="DQ1071"/>
      <c r="DR1071"/>
      <c r="DS1071"/>
      <c r="DT1071"/>
      <c r="DU1071"/>
      <c r="DV1071"/>
      <c r="DW1071"/>
      <c r="DX1071"/>
      <c r="DY1071"/>
      <c r="DZ1071"/>
      <c r="EA1071"/>
      <c r="EB1071"/>
      <c r="EC1071"/>
      <c r="ED1071"/>
      <c r="EE1071"/>
      <c r="EF1071"/>
      <c r="EG1071"/>
      <c r="EH1071"/>
      <c r="EI1071"/>
      <c r="EJ1071"/>
      <c r="EK1071"/>
      <c r="EL1071"/>
      <c r="EM1071"/>
      <c r="EN1071"/>
      <c r="EO1071"/>
      <c r="EP1071"/>
      <c r="EQ1071"/>
      <c r="ER1071"/>
      <c r="ES1071"/>
      <c r="ET1071"/>
      <c r="EU1071"/>
      <c r="EV1071"/>
      <c r="EW1071"/>
      <c r="EX1071"/>
      <c r="EY1071"/>
      <c r="EZ1071"/>
      <c r="FA1071"/>
      <c r="FB1071"/>
      <c r="FC1071"/>
      <c r="FD1071"/>
      <c r="FE1071"/>
      <c r="FF1071"/>
      <c r="FG1071"/>
      <c r="FH1071"/>
      <c r="FI1071"/>
      <c r="FJ1071"/>
      <c r="FK1071"/>
      <c r="FL1071"/>
      <c r="FM1071"/>
      <c r="FN1071"/>
      <c r="FO1071"/>
      <c r="FP1071"/>
      <c r="FQ1071"/>
      <c r="FR1071"/>
      <c r="FS1071"/>
      <c r="FT1071"/>
      <c r="FU1071"/>
      <c r="FV1071"/>
      <c r="FW1071"/>
      <c r="FX1071"/>
      <c r="FY1071"/>
      <c r="FZ1071"/>
      <c r="GA1071"/>
      <c r="GB1071"/>
      <c r="GC1071"/>
      <c r="GD1071"/>
      <c r="GE1071"/>
      <c r="GF1071"/>
      <c r="GG1071"/>
      <c r="GH1071"/>
      <c r="GI1071"/>
      <c r="GJ1071"/>
      <c r="GK1071"/>
      <c r="GL1071"/>
      <c r="GM1071"/>
      <c r="GN1071"/>
      <c r="GO1071"/>
      <c r="GP1071"/>
      <c r="GQ1071"/>
      <c r="GR1071"/>
      <c r="GS1071"/>
      <c r="GT1071"/>
      <c r="GU1071"/>
      <c r="GV1071"/>
      <c r="GW1071"/>
      <c r="GX1071"/>
      <c r="GY1071"/>
      <c r="GZ1071"/>
      <c r="HA1071"/>
      <c r="HB1071"/>
      <c r="HC1071"/>
      <c r="HD1071"/>
      <c r="HE1071"/>
      <c r="HF1071"/>
      <c r="HG1071"/>
      <c r="HH1071"/>
      <c r="HI1071"/>
      <c r="HJ1071"/>
      <c r="HK1071"/>
      <c r="HL1071"/>
      <c r="HM1071"/>
      <c r="HN1071"/>
      <c r="HO1071"/>
      <c r="HP1071"/>
      <c r="HQ1071"/>
      <c r="HR1071"/>
      <c r="HS1071"/>
      <c r="HT1071"/>
      <c r="HU1071"/>
      <c r="HV1071"/>
      <c r="HW1071"/>
      <c r="HX1071"/>
      <c r="HY1071"/>
      <c r="HZ1071"/>
      <c r="IA1071"/>
      <c r="IB1071"/>
      <c r="IC1071"/>
      <c r="ID1071"/>
      <c r="IE1071"/>
      <c r="IF1071"/>
      <c r="IG1071"/>
      <c r="IH1071"/>
      <c r="II1071"/>
      <c r="IJ1071"/>
      <c r="IK1071"/>
      <c r="IL1071"/>
      <c r="IM1071"/>
      <c r="IN1071"/>
      <c r="IO1071"/>
      <c r="IP1071"/>
      <c r="IQ1071"/>
      <c r="IR1071"/>
      <c r="IS1071"/>
      <c r="IT1071"/>
      <c r="IU1071"/>
      <c r="IV1071"/>
      <c r="IW1071"/>
      <c r="IX1071"/>
      <c r="IY1071"/>
      <c r="IZ1071"/>
      <c r="JA1071"/>
      <c r="JB1071"/>
      <c r="JC1071"/>
      <c r="JD1071"/>
      <c r="JE1071"/>
      <c r="JF1071"/>
      <c r="JG1071"/>
      <c r="JH1071"/>
      <c r="JI1071"/>
      <c r="JJ1071"/>
      <c r="JK1071"/>
      <c r="JL1071"/>
      <c r="JM1071"/>
      <c r="JN1071"/>
      <c r="JO1071"/>
      <c r="JP1071"/>
      <c r="JQ1071"/>
      <c r="JR1071"/>
      <c r="JS1071"/>
      <c r="JT1071"/>
      <c r="JU1071"/>
      <c r="JV1071"/>
      <c r="JW1071"/>
      <c r="JX1071"/>
      <c r="JY1071"/>
      <c r="JZ1071"/>
      <c r="KA1071"/>
      <c r="KB1071"/>
      <c r="KC1071"/>
      <c r="KD1071"/>
      <c r="KE1071"/>
      <c r="KF1071"/>
      <c r="KG1071"/>
      <c r="KH1071"/>
      <c r="KI1071"/>
      <c r="KJ1071"/>
      <c r="KK1071"/>
      <c r="KL1071"/>
      <c r="KM1071"/>
      <c r="KN1071"/>
      <c r="KO1071"/>
      <c r="KP1071"/>
      <c r="KQ1071"/>
      <c r="KR1071"/>
      <c r="KS1071"/>
      <c r="KT1071"/>
      <c r="KU1071"/>
      <c r="KV1071"/>
      <c r="KW1071"/>
      <c r="KX1071"/>
      <c r="KY1071"/>
      <c r="KZ1071"/>
      <c r="LA1071"/>
      <c r="LB1071"/>
      <c r="LC1071"/>
      <c r="LD1071"/>
      <c r="LE1071"/>
      <c r="LF1071"/>
      <c r="LG1071"/>
      <c r="LH1071"/>
      <c r="LI1071"/>
      <c r="LJ1071"/>
      <c r="LK1071"/>
      <c r="LL1071"/>
      <c r="LM1071"/>
      <c r="LN1071"/>
      <c r="LO1071"/>
      <c r="LP1071"/>
      <c r="LQ1071"/>
      <c r="LR1071"/>
      <c r="LS1071"/>
      <c r="LT1071"/>
      <c r="LU1071"/>
      <c r="LV1071"/>
      <c r="LW1071"/>
      <c r="LX1071"/>
      <c r="LY1071"/>
      <c r="LZ1071"/>
      <c r="MA1071"/>
      <c r="MB1071"/>
      <c r="MC1071"/>
      <c r="MD1071"/>
      <c r="ME1071"/>
      <c r="MF1071"/>
      <c r="MG1071"/>
      <c r="MH1071"/>
      <c r="MI1071"/>
      <c r="MJ1071"/>
      <c r="MK1071"/>
      <c r="ML1071"/>
      <c r="MM1071"/>
      <c r="MN1071"/>
      <c r="MO1071"/>
      <c r="MP1071"/>
      <c r="MQ1071"/>
      <c r="MR1071"/>
      <c r="MS1071"/>
      <c r="MT1071"/>
      <c r="MU1071"/>
      <c r="MV1071"/>
      <c r="MW1071"/>
      <c r="MX1071"/>
      <c r="MY1071"/>
      <c r="MZ1071"/>
      <c r="NA1071"/>
      <c r="NB1071"/>
      <c r="NC1071"/>
      <c r="ND1071"/>
      <c r="NE1071"/>
      <c r="NF1071"/>
      <c r="NG1071"/>
      <c r="NH1071"/>
      <c r="NI1071"/>
      <c r="NJ1071"/>
      <c r="NK1071"/>
      <c r="NL1071"/>
      <c r="NM1071"/>
      <c r="NN1071"/>
      <c r="NO1071"/>
      <c r="NP1071"/>
      <c r="NQ1071"/>
      <c r="NR1071"/>
      <c r="NS1071"/>
      <c r="NT1071"/>
      <c r="NU1071"/>
      <c r="NV1071"/>
      <c r="NW1071"/>
      <c r="NX1071"/>
      <c r="NY1071"/>
      <c r="NZ1071"/>
      <c r="OA1071"/>
      <c r="OB1071"/>
      <c r="OC1071"/>
      <c r="OD1071"/>
      <c r="OE1071"/>
      <c r="OF1071"/>
      <c r="OG1071"/>
      <c r="OH1071"/>
      <c r="OI1071"/>
      <c r="OJ1071"/>
      <c r="OK1071"/>
      <c r="OL1071"/>
      <c r="OM1071"/>
      <c r="ON1071"/>
    </row>
    <row r="1072" spans="1:404" s="37" customFormat="1" x14ac:dyDescent="0.3">
      <c r="A1072" s="2" t="s">
        <v>1429</v>
      </c>
      <c r="B1072" s="2" t="s">
        <v>1486</v>
      </c>
      <c r="C1072" s="2" t="s">
        <v>1495</v>
      </c>
      <c r="D1072" s="2" t="s">
        <v>108</v>
      </c>
      <c r="E1072" s="6" t="s">
        <v>102</v>
      </c>
      <c r="F1072" s="5">
        <v>62</v>
      </c>
      <c r="G1072" s="5">
        <v>6</v>
      </c>
      <c r="H1072" s="5">
        <v>0</v>
      </c>
      <c r="I1072" s="5">
        <v>0</v>
      </c>
      <c r="J1072" s="5">
        <v>2</v>
      </c>
      <c r="K1072" s="5">
        <v>4</v>
      </c>
      <c r="L1072" s="5">
        <v>0</v>
      </c>
      <c r="M1072" s="5">
        <v>0</v>
      </c>
      <c r="N1072" s="5">
        <v>0</v>
      </c>
      <c r="O1072" s="5">
        <v>0</v>
      </c>
      <c r="P1072" s="5">
        <v>0</v>
      </c>
      <c r="Q1072" s="5">
        <v>0</v>
      </c>
      <c r="R1072" s="5">
        <v>15</v>
      </c>
      <c r="S1072" s="5">
        <v>47</v>
      </c>
      <c r="T1072" s="5">
        <v>0</v>
      </c>
      <c r="U1072" s="5">
        <v>0</v>
      </c>
      <c r="V1072" s="5">
        <v>0</v>
      </c>
      <c r="W1072" s="5">
        <v>0</v>
      </c>
      <c r="X1072" s="5">
        <v>0</v>
      </c>
      <c r="Y1072" s="5">
        <v>0</v>
      </c>
      <c r="Z1072" s="6">
        <v>0</v>
      </c>
      <c r="AA1072" s="6" t="s">
        <v>96</v>
      </c>
      <c r="AB1072" s="6" t="s">
        <v>96</v>
      </c>
      <c r="AC1072" s="7"/>
      <c r="AD1072" s="7"/>
      <c r="AE1072" s="7"/>
      <c r="AF1072" s="7"/>
      <c r="AG1072" s="7"/>
      <c r="AH1072" s="7"/>
      <c r="AI1072" s="6" t="s">
        <v>96</v>
      </c>
      <c r="AJ1072" s="5"/>
      <c r="AK1072" s="8">
        <v>0.75</v>
      </c>
      <c r="AL1072" s="8">
        <v>0.25</v>
      </c>
      <c r="AM1072" s="8">
        <v>0</v>
      </c>
      <c r="AN1072" s="8">
        <v>0</v>
      </c>
      <c r="AO1072" s="8">
        <v>0</v>
      </c>
      <c r="AP1072" s="8">
        <v>0</v>
      </c>
      <c r="AQ1072" s="8">
        <v>0</v>
      </c>
      <c r="AR1072" s="8">
        <v>0</v>
      </c>
      <c r="AS1072" s="8">
        <v>0</v>
      </c>
      <c r="AT1072" s="8">
        <v>0</v>
      </c>
      <c r="AU1072" s="5">
        <v>100</v>
      </c>
      <c r="AV1072" s="5">
        <v>100</v>
      </c>
      <c r="AW1072" s="5">
        <v>0</v>
      </c>
      <c r="AX1072" s="5">
        <v>0</v>
      </c>
      <c r="AY1072" s="5">
        <v>0</v>
      </c>
      <c r="AZ1072" s="5">
        <v>100</v>
      </c>
      <c r="BA1072" s="5">
        <v>50</v>
      </c>
      <c r="BB1072" s="5">
        <v>0</v>
      </c>
      <c r="BC1072" s="5">
        <v>0</v>
      </c>
      <c r="BD1072" s="5">
        <v>50</v>
      </c>
      <c r="BE1072" s="5">
        <v>100</v>
      </c>
      <c r="BF1072" s="5">
        <v>100</v>
      </c>
      <c r="BG1072" s="5">
        <v>100</v>
      </c>
      <c r="BH1072" s="5">
        <v>100</v>
      </c>
      <c r="BI1072" s="5">
        <v>50</v>
      </c>
      <c r="BJ1072" s="5">
        <v>0</v>
      </c>
      <c r="BK1072" s="5">
        <v>20</v>
      </c>
      <c r="BL1072" s="5">
        <v>80</v>
      </c>
      <c r="BM1072" s="5">
        <v>70</v>
      </c>
      <c r="BN1072" s="5">
        <v>2</v>
      </c>
      <c r="BO1072" s="5" t="s">
        <v>96</v>
      </c>
      <c r="BP1072" s="5" t="s">
        <v>97</v>
      </c>
      <c r="BQ1072" s="5" t="s">
        <v>98</v>
      </c>
      <c r="BR1072" s="6" t="s">
        <v>97</v>
      </c>
      <c r="BS1072" s="6" t="s">
        <v>97</v>
      </c>
      <c r="BT1072" s="6" t="s">
        <v>97</v>
      </c>
      <c r="BU1072" s="6" t="s">
        <v>97</v>
      </c>
      <c r="BV1072" s="6" t="s">
        <v>97</v>
      </c>
      <c r="BW1072" s="5">
        <v>1</v>
      </c>
      <c r="BX1072" s="5">
        <v>1</v>
      </c>
      <c r="BY1072" s="5">
        <v>1</v>
      </c>
      <c r="BZ1072" s="5">
        <v>7</v>
      </c>
      <c r="CA1072" s="5">
        <v>13</v>
      </c>
      <c r="CB1072" s="6" t="s">
        <v>97</v>
      </c>
      <c r="CC1072" s="6" t="s">
        <v>97</v>
      </c>
      <c r="CD1072" s="6" t="s">
        <v>97</v>
      </c>
      <c r="CE1072" s="6" t="s">
        <v>96</v>
      </c>
      <c r="CF1072" s="6" t="s">
        <v>96</v>
      </c>
      <c r="CG1072" s="6" t="s">
        <v>97</v>
      </c>
      <c r="CH1072" s="6" t="s">
        <v>97</v>
      </c>
      <c r="CI1072" s="6" t="s">
        <v>97</v>
      </c>
      <c r="CJ1072" s="5">
        <v>1</v>
      </c>
      <c r="CK1072" s="5">
        <v>1</v>
      </c>
      <c r="CL1072" s="5">
        <v>7</v>
      </c>
      <c r="CM1072" s="5">
        <v>0</v>
      </c>
      <c r="CN1072" s="5">
        <v>3</v>
      </c>
      <c r="CO1072" s="5">
        <v>0</v>
      </c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  <c r="DI1072"/>
      <c r="DJ1072"/>
      <c r="DK1072"/>
      <c r="DL1072"/>
      <c r="DM1072"/>
      <c r="DN1072"/>
      <c r="DO1072"/>
      <c r="DP1072"/>
      <c r="DQ1072"/>
      <c r="DR1072"/>
      <c r="DS1072"/>
      <c r="DT1072"/>
      <c r="DU1072"/>
      <c r="DV1072"/>
      <c r="DW1072"/>
      <c r="DX1072"/>
      <c r="DY1072"/>
      <c r="DZ1072"/>
      <c r="EA1072"/>
      <c r="EB1072"/>
      <c r="EC1072"/>
      <c r="ED1072"/>
      <c r="EE1072"/>
      <c r="EF1072"/>
      <c r="EG1072"/>
      <c r="EH1072"/>
      <c r="EI1072"/>
      <c r="EJ1072"/>
      <c r="EK1072"/>
      <c r="EL1072"/>
      <c r="EM1072"/>
      <c r="EN1072"/>
      <c r="EO1072"/>
      <c r="EP1072"/>
      <c r="EQ1072"/>
      <c r="ER1072"/>
      <c r="ES1072"/>
      <c r="ET1072"/>
      <c r="EU1072"/>
      <c r="EV1072"/>
      <c r="EW1072"/>
      <c r="EX1072"/>
      <c r="EY1072"/>
      <c r="EZ1072"/>
      <c r="FA1072"/>
      <c r="FB1072"/>
      <c r="FC1072"/>
      <c r="FD1072"/>
      <c r="FE1072"/>
      <c r="FF1072"/>
      <c r="FG1072"/>
      <c r="FH1072"/>
      <c r="FI1072"/>
      <c r="FJ1072"/>
      <c r="FK1072"/>
      <c r="FL1072"/>
      <c r="FM1072"/>
      <c r="FN1072"/>
      <c r="FO1072"/>
      <c r="FP1072"/>
      <c r="FQ1072"/>
      <c r="FR1072"/>
      <c r="FS1072"/>
      <c r="FT1072"/>
      <c r="FU1072"/>
      <c r="FV1072"/>
      <c r="FW1072"/>
      <c r="FX1072"/>
      <c r="FY1072"/>
      <c r="FZ1072"/>
      <c r="GA1072"/>
      <c r="GB1072"/>
      <c r="GC1072"/>
      <c r="GD1072"/>
      <c r="GE1072"/>
      <c r="GF1072"/>
      <c r="GG1072"/>
      <c r="GH1072"/>
      <c r="GI1072"/>
      <c r="GJ1072"/>
      <c r="GK1072"/>
      <c r="GL1072"/>
      <c r="GM1072"/>
      <c r="GN1072"/>
      <c r="GO1072"/>
      <c r="GP1072"/>
      <c r="GQ1072"/>
      <c r="GR1072"/>
      <c r="GS1072"/>
      <c r="GT1072"/>
      <c r="GU1072"/>
      <c r="GV1072"/>
      <c r="GW1072"/>
      <c r="GX1072"/>
      <c r="GY1072"/>
      <c r="GZ1072"/>
      <c r="HA1072"/>
      <c r="HB1072"/>
      <c r="HC1072"/>
      <c r="HD1072"/>
      <c r="HE1072"/>
      <c r="HF1072"/>
      <c r="HG1072"/>
      <c r="HH1072"/>
      <c r="HI1072"/>
      <c r="HJ1072"/>
      <c r="HK1072"/>
      <c r="HL1072"/>
      <c r="HM1072"/>
      <c r="HN1072"/>
      <c r="HO1072"/>
      <c r="HP1072"/>
      <c r="HQ1072"/>
      <c r="HR1072"/>
      <c r="HS1072"/>
      <c r="HT1072"/>
      <c r="HU1072"/>
      <c r="HV1072"/>
      <c r="HW1072"/>
      <c r="HX1072"/>
      <c r="HY1072"/>
      <c r="HZ1072"/>
      <c r="IA1072"/>
      <c r="IB1072"/>
      <c r="IC1072"/>
      <c r="ID1072"/>
      <c r="IE1072"/>
      <c r="IF1072"/>
      <c r="IG1072"/>
      <c r="IH1072"/>
      <c r="II1072"/>
      <c r="IJ1072"/>
      <c r="IK1072"/>
      <c r="IL1072"/>
      <c r="IM1072"/>
      <c r="IN1072"/>
      <c r="IO1072"/>
      <c r="IP1072"/>
      <c r="IQ1072"/>
      <c r="IR1072"/>
      <c r="IS1072"/>
      <c r="IT1072"/>
      <c r="IU1072"/>
      <c r="IV1072"/>
      <c r="IW1072"/>
      <c r="IX1072"/>
      <c r="IY1072"/>
      <c r="IZ1072"/>
      <c r="JA1072"/>
      <c r="JB1072"/>
      <c r="JC1072"/>
      <c r="JD1072"/>
      <c r="JE1072"/>
      <c r="JF1072"/>
      <c r="JG1072"/>
      <c r="JH1072"/>
      <c r="JI1072"/>
      <c r="JJ1072"/>
      <c r="JK1072"/>
      <c r="JL1072"/>
      <c r="JM1072"/>
      <c r="JN1072"/>
      <c r="JO1072"/>
      <c r="JP1072"/>
      <c r="JQ1072"/>
      <c r="JR1072"/>
      <c r="JS1072"/>
      <c r="JT1072"/>
      <c r="JU1072"/>
      <c r="JV1072"/>
      <c r="JW1072"/>
      <c r="JX1072"/>
      <c r="JY1072"/>
      <c r="JZ1072"/>
      <c r="KA1072"/>
      <c r="KB1072"/>
      <c r="KC1072"/>
      <c r="KD1072"/>
      <c r="KE1072"/>
      <c r="KF1072"/>
      <c r="KG1072"/>
      <c r="KH1072"/>
      <c r="KI1072"/>
      <c r="KJ1072"/>
      <c r="KK1072"/>
      <c r="KL1072"/>
      <c r="KM1072"/>
      <c r="KN1072"/>
      <c r="KO1072"/>
      <c r="KP1072"/>
      <c r="KQ1072"/>
      <c r="KR1072"/>
      <c r="KS1072"/>
      <c r="KT1072"/>
      <c r="KU1072"/>
      <c r="KV1072"/>
      <c r="KW1072"/>
      <c r="KX1072"/>
      <c r="KY1072"/>
      <c r="KZ1072"/>
      <c r="LA1072"/>
      <c r="LB1072"/>
      <c r="LC1072"/>
      <c r="LD1072"/>
      <c r="LE1072"/>
      <c r="LF1072"/>
      <c r="LG1072"/>
      <c r="LH1072"/>
      <c r="LI1072"/>
      <c r="LJ1072"/>
      <c r="LK1072"/>
      <c r="LL1072"/>
      <c r="LM1072"/>
      <c r="LN1072"/>
      <c r="LO1072"/>
      <c r="LP1072"/>
      <c r="LQ1072"/>
      <c r="LR1072"/>
      <c r="LS1072"/>
      <c r="LT1072"/>
      <c r="LU1072"/>
      <c r="LV1072"/>
      <c r="LW1072"/>
      <c r="LX1072"/>
      <c r="LY1072"/>
      <c r="LZ1072"/>
      <c r="MA1072"/>
      <c r="MB1072"/>
      <c r="MC1072"/>
      <c r="MD1072"/>
      <c r="ME1072"/>
      <c r="MF1072"/>
      <c r="MG1072"/>
      <c r="MH1072"/>
      <c r="MI1072"/>
      <c r="MJ1072"/>
      <c r="MK1072"/>
      <c r="ML1072"/>
      <c r="MM1072"/>
      <c r="MN1072"/>
      <c r="MO1072"/>
      <c r="MP1072"/>
      <c r="MQ1072"/>
      <c r="MR1072"/>
      <c r="MS1072"/>
      <c r="MT1072"/>
      <c r="MU1072"/>
      <c r="MV1072"/>
      <c r="MW1072"/>
      <c r="MX1072"/>
      <c r="MY1072"/>
      <c r="MZ1072"/>
      <c r="NA1072"/>
      <c r="NB1072"/>
      <c r="NC1072"/>
      <c r="ND1072"/>
      <c r="NE1072"/>
      <c r="NF1072"/>
      <c r="NG1072"/>
      <c r="NH1072"/>
      <c r="NI1072"/>
      <c r="NJ1072"/>
      <c r="NK1072"/>
      <c r="NL1072"/>
      <c r="NM1072"/>
      <c r="NN1072"/>
      <c r="NO1072"/>
      <c r="NP1072"/>
      <c r="NQ1072"/>
      <c r="NR1072"/>
      <c r="NS1072"/>
      <c r="NT1072"/>
      <c r="NU1072"/>
      <c r="NV1072"/>
      <c r="NW1072"/>
      <c r="NX1072"/>
      <c r="NY1072"/>
      <c r="NZ1072"/>
      <c r="OA1072"/>
      <c r="OB1072"/>
      <c r="OC1072"/>
      <c r="OD1072"/>
      <c r="OE1072"/>
      <c r="OF1072"/>
      <c r="OG1072"/>
      <c r="OH1072"/>
      <c r="OI1072"/>
      <c r="OJ1072"/>
      <c r="OK1072"/>
      <c r="OL1072"/>
      <c r="OM1072"/>
    </row>
    <row r="1073" spans="1:404" s="37" customFormat="1" x14ac:dyDescent="0.3">
      <c r="A1073" s="2" t="s">
        <v>1429</v>
      </c>
      <c r="B1073" s="2" t="s">
        <v>1486</v>
      </c>
      <c r="C1073" s="2" t="s">
        <v>1495</v>
      </c>
      <c r="D1073" s="2" t="s">
        <v>110</v>
      </c>
      <c r="E1073" s="6" t="s">
        <v>102</v>
      </c>
      <c r="F1073" s="5">
        <v>245</v>
      </c>
      <c r="G1073" s="5">
        <v>33</v>
      </c>
      <c r="H1073" s="5">
        <v>0</v>
      </c>
      <c r="I1073" s="5">
        <v>0</v>
      </c>
      <c r="J1073" s="5">
        <v>8</v>
      </c>
      <c r="K1073" s="5">
        <v>25</v>
      </c>
      <c r="L1073" s="5">
        <v>0</v>
      </c>
      <c r="M1073" s="5">
        <v>0</v>
      </c>
      <c r="N1073" s="5">
        <v>0</v>
      </c>
      <c r="O1073" s="5">
        <v>0</v>
      </c>
      <c r="P1073" s="5">
        <v>0</v>
      </c>
      <c r="Q1073" s="5">
        <v>0</v>
      </c>
      <c r="R1073" s="5">
        <v>66</v>
      </c>
      <c r="S1073" s="5">
        <v>179</v>
      </c>
      <c r="T1073" s="5">
        <v>0</v>
      </c>
      <c r="U1073" s="5">
        <v>0</v>
      </c>
      <c r="V1073" s="5">
        <v>0</v>
      </c>
      <c r="W1073" s="5">
        <v>0</v>
      </c>
      <c r="X1073" s="5">
        <v>0</v>
      </c>
      <c r="Y1073" s="5">
        <v>0</v>
      </c>
      <c r="Z1073" s="6">
        <v>0</v>
      </c>
      <c r="AA1073" s="6" t="s">
        <v>96</v>
      </c>
      <c r="AB1073" s="6" t="s">
        <v>97</v>
      </c>
      <c r="AC1073" s="7"/>
      <c r="AD1073" s="7"/>
      <c r="AE1073" s="7"/>
      <c r="AF1073" s="7"/>
      <c r="AG1073" s="7"/>
      <c r="AH1073" s="7"/>
      <c r="AI1073" s="6" t="s">
        <v>96</v>
      </c>
      <c r="AJ1073" s="5"/>
      <c r="AK1073" s="8">
        <v>0.3</v>
      </c>
      <c r="AL1073" s="8">
        <v>0.1</v>
      </c>
      <c r="AM1073" s="8">
        <v>0.4</v>
      </c>
      <c r="AN1073" s="8">
        <v>0</v>
      </c>
      <c r="AO1073" s="8">
        <v>0</v>
      </c>
      <c r="AP1073" s="8">
        <v>0</v>
      </c>
      <c r="AQ1073" s="8">
        <v>0</v>
      </c>
      <c r="AR1073" s="8">
        <v>0</v>
      </c>
      <c r="AS1073" s="8">
        <v>0</v>
      </c>
      <c r="AT1073" s="8">
        <v>0.2</v>
      </c>
      <c r="AU1073" s="5">
        <v>100</v>
      </c>
      <c r="AV1073" s="5">
        <v>50</v>
      </c>
      <c r="AW1073" s="5">
        <v>50</v>
      </c>
      <c r="AX1073" s="5">
        <v>0</v>
      </c>
      <c r="AY1073" s="5">
        <v>0</v>
      </c>
      <c r="AZ1073" s="5">
        <v>100</v>
      </c>
      <c r="BA1073" s="5">
        <v>20</v>
      </c>
      <c r="BB1073" s="5">
        <v>0</v>
      </c>
      <c r="BC1073" s="5">
        <v>0</v>
      </c>
      <c r="BD1073" s="5">
        <v>80</v>
      </c>
      <c r="BE1073" s="5">
        <v>100</v>
      </c>
      <c r="BF1073" s="5">
        <v>100</v>
      </c>
      <c r="BG1073" s="5">
        <v>100</v>
      </c>
      <c r="BH1073" s="5">
        <v>100</v>
      </c>
      <c r="BI1073" s="5">
        <v>10</v>
      </c>
      <c r="BJ1073" s="5">
        <v>0</v>
      </c>
      <c r="BK1073" s="5">
        <v>10</v>
      </c>
      <c r="BL1073" s="5">
        <v>90</v>
      </c>
      <c r="BM1073" s="5">
        <v>10</v>
      </c>
      <c r="BN1073" s="5">
        <v>2</v>
      </c>
      <c r="BO1073" s="5" t="s">
        <v>96</v>
      </c>
      <c r="BP1073" s="5" t="s">
        <v>96</v>
      </c>
      <c r="BQ1073" s="5">
        <v>4</v>
      </c>
      <c r="BR1073" s="6" t="s">
        <v>97</v>
      </c>
      <c r="BS1073" s="6" t="s">
        <v>97</v>
      </c>
      <c r="BT1073" s="6" t="s">
        <v>97</v>
      </c>
      <c r="BU1073" s="6" t="s">
        <v>97</v>
      </c>
      <c r="BV1073" s="6" t="s">
        <v>97</v>
      </c>
      <c r="BW1073" s="5">
        <v>1</v>
      </c>
      <c r="BX1073" s="5">
        <v>1</v>
      </c>
      <c r="BY1073" s="5">
        <v>1</v>
      </c>
      <c r="BZ1073" s="5">
        <v>7</v>
      </c>
      <c r="CA1073" s="5">
        <v>20</v>
      </c>
      <c r="CB1073" s="6" t="s">
        <v>97</v>
      </c>
      <c r="CC1073" s="6" t="s">
        <v>97</v>
      </c>
      <c r="CD1073" s="6" t="s">
        <v>97</v>
      </c>
      <c r="CE1073" s="6" t="s">
        <v>96</v>
      </c>
      <c r="CF1073" s="6" t="s">
        <v>96</v>
      </c>
      <c r="CG1073" s="6" t="s">
        <v>97</v>
      </c>
      <c r="CH1073" s="6" t="s">
        <v>97</v>
      </c>
      <c r="CI1073" s="6" t="s">
        <v>97</v>
      </c>
      <c r="CJ1073" s="5">
        <v>1</v>
      </c>
      <c r="CK1073" s="5">
        <v>1</v>
      </c>
      <c r="CL1073" s="5">
        <v>7</v>
      </c>
      <c r="CM1073" s="5">
        <v>0</v>
      </c>
      <c r="CN1073" s="5">
        <v>3</v>
      </c>
      <c r="CO1073" s="5">
        <v>0</v>
      </c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  <c r="DI1073"/>
      <c r="DJ1073"/>
      <c r="DK1073"/>
      <c r="DL1073"/>
      <c r="DM1073"/>
      <c r="DN1073"/>
      <c r="DO1073"/>
      <c r="DP1073"/>
      <c r="DQ1073"/>
      <c r="DR1073"/>
      <c r="DS1073"/>
      <c r="DT1073"/>
      <c r="DU1073"/>
      <c r="DV1073"/>
      <c r="DW1073"/>
      <c r="DX1073"/>
      <c r="DY1073"/>
      <c r="DZ1073"/>
      <c r="EA1073"/>
      <c r="EB1073"/>
      <c r="EC1073"/>
      <c r="ED1073"/>
      <c r="EE1073"/>
      <c r="EF1073"/>
      <c r="EG1073"/>
      <c r="EH1073"/>
      <c r="EI1073"/>
      <c r="EJ1073"/>
      <c r="EK1073"/>
      <c r="EL1073"/>
      <c r="EM1073"/>
      <c r="EN1073"/>
      <c r="EO1073"/>
      <c r="EP1073"/>
      <c r="EQ1073"/>
      <c r="ER1073"/>
      <c r="ES1073"/>
      <c r="ET1073"/>
      <c r="EU1073"/>
      <c r="EV1073"/>
      <c r="EW1073"/>
      <c r="EX1073"/>
      <c r="EY1073"/>
      <c r="EZ1073"/>
      <c r="FA1073"/>
      <c r="FB1073"/>
      <c r="FC1073"/>
      <c r="FD1073"/>
      <c r="FE1073"/>
      <c r="FF1073"/>
      <c r="FG1073"/>
      <c r="FH1073"/>
      <c r="FI1073"/>
      <c r="FJ1073"/>
      <c r="FK1073"/>
      <c r="FL1073"/>
      <c r="FM1073"/>
      <c r="FN1073"/>
      <c r="FO1073"/>
      <c r="FP1073"/>
      <c r="FQ1073"/>
      <c r="FR1073"/>
      <c r="FS1073"/>
      <c r="FT1073"/>
      <c r="FU1073"/>
      <c r="FV1073"/>
      <c r="FW1073"/>
      <c r="FX1073"/>
      <c r="FY1073"/>
      <c r="FZ1073"/>
      <c r="GA1073"/>
      <c r="GB1073"/>
      <c r="GC1073"/>
      <c r="GD1073"/>
      <c r="GE1073"/>
      <c r="GF1073"/>
      <c r="GG1073"/>
      <c r="GH1073"/>
      <c r="GI1073"/>
      <c r="GJ1073"/>
      <c r="GK1073"/>
      <c r="GL1073"/>
      <c r="GM1073"/>
      <c r="GN1073"/>
      <c r="GO1073"/>
      <c r="GP1073"/>
      <c r="GQ1073"/>
      <c r="GR1073"/>
      <c r="GS1073"/>
      <c r="GT1073"/>
      <c r="GU1073"/>
      <c r="GV1073"/>
      <c r="GW1073"/>
      <c r="GX1073"/>
      <c r="GY1073"/>
      <c r="GZ1073"/>
      <c r="HA1073"/>
      <c r="HB1073"/>
      <c r="HC1073"/>
      <c r="HD1073"/>
      <c r="HE1073"/>
      <c r="HF1073"/>
      <c r="HG1073"/>
      <c r="HH1073"/>
      <c r="HI1073"/>
      <c r="HJ1073"/>
      <c r="HK1073"/>
      <c r="HL1073"/>
      <c r="HM1073"/>
      <c r="HN1073"/>
      <c r="HO1073"/>
      <c r="HP1073"/>
      <c r="HQ1073"/>
      <c r="HR1073"/>
      <c r="HS1073"/>
      <c r="HT1073"/>
      <c r="HU1073"/>
      <c r="HV1073"/>
      <c r="HW1073"/>
      <c r="HX1073"/>
      <c r="HY1073"/>
      <c r="HZ1073"/>
      <c r="IA1073"/>
      <c r="IB1073"/>
      <c r="IC1073"/>
      <c r="ID1073"/>
      <c r="IE1073"/>
      <c r="IF1073"/>
      <c r="IG1073"/>
      <c r="IH1073"/>
      <c r="II1073"/>
      <c r="IJ1073"/>
      <c r="IK1073"/>
      <c r="IL1073"/>
      <c r="IM1073"/>
      <c r="IN1073"/>
      <c r="IO1073"/>
      <c r="IP1073"/>
      <c r="IQ1073"/>
      <c r="IR1073"/>
      <c r="IS1073"/>
      <c r="IT1073"/>
      <c r="IU1073"/>
      <c r="IV1073"/>
      <c r="IW1073"/>
      <c r="IX1073"/>
      <c r="IY1073"/>
      <c r="IZ1073"/>
      <c r="JA1073"/>
      <c r="JB1073"/>
      <c r="JC1073"/>
      <c r="JD1073"/>
      <c r="JE1073"/>
      <c r="JF1073"/>
      <c r="JG1073"/>
      <c r="JH1073"/>
      <c r="JI1073"/>
      <c r="JJ1073"/>
      <c r="JK1073"/>
      <c r="JL1073"/>
      <c r="JM1073"/>
      <c r="JN1073"/>
      <c r="JO1073"/>
      <c r="JP1073"/>
      <c r="JQ1073"/>
      <c r="JR1073"/>
      <c r="JS1073"/>
      <c r="JT1073"/>
      <c r="JU1073"/>
      <c r="JV1073"/>
      <c r="JW1073"/>
      <c r="JX1073"/>
      <c r="JY1073"/>
      <c r="JZ1073"/>
      <c r="KA1073"/>
      <c r="KB1073"/>
      <c r="KC1073"/>
      <c r="KD1073"/>
      <c r="KE1073"/>
      <c r="KF1073"/>
      <c r="KG1073"/>
      <c r="KH1073"/>
      <c r="KI1073"/>
      <c r="KJ1073"/>
      <c r="KK1073"/>
      <c r="KL1073"/>
      <c r="KM1073"/>
      <c r="KN1073"/>
      <c r="KO1073"/>
      <c r="KP1073"/>
      <c r="KQ1073"/>
      <c r="KR1073"/>
      <c r="KS1073"/>
      <c r="KT1073"/>
      <c r="KU1073"/>
      <c r="KV1073"/>
      <c r="KW1073"/>
      <c r="KX1073"/>
      <c r="KY1073"/>
      <c r="KZ1073"/>
      <c r="LA1073"/>
      <c r="LB1073"/>
      <c r="LC1073"/>
      <c r="LD1073"/>
      <c r="LE1073"/>
      <c r="LF1073"/>
      <c r="LG1073"/>
      <c r="LH1073"/>
      <c r="LI1073"/>
      <c r="LJ1073"/>
      <c r="LK1073"/>
      <c r="LL1073"/>
      <c r="LM1073"/>
      <c r="LN1073"/>
      <c r="LO1073"/>
      <c r="LP1073"/>
      <c r="LQ1073"/>
      <c r="LR1073"/>
      <c r="LS1073"/>
      <c r="LT1073"/>
      <c r="LU1073"/>
      <c r="LV1073"/>
      <c r="LW1073"/>
      <c r="LX1073"/>
      <c r="LY1073"/>
      <c r="LZ1073"/>
      <c r="MA1073"/>
      <c r="MB1073"/>
      <c r="MC1073"/>
      <c r="MD1073"/>
      <c r="ME1073"/>
      <c r="MF1073"/>
      <c r="MG1073"/>
      <c r="MH1073"/>
      <c r="MI1073"/>
      <c r="MJ1073"/>
      <c r="MK1073"/>
      <c r="ML1073"/>
      <c r="MM1073"/>
      <c r="MN1073"/>
      <c r="MO1073"/>
      <c r="MP1073"/>
      <c r="MQ1073"/>
      <c r="MR1073"/>
      <c r="MS1073"/>
      <c r="MT1073"/>
      <c r="MU1073"/>
      <c r="MV1073"/>
      <c r="MW1073"/>
      <c r="MX1073"/>
      <c r="MY1073"/>
      <c r="MZ1073"/>
      <c r="NA1073"/>
      <c r="NB1073"/>
      <c r="NC1073"/>
      <c r="ND1073"/>
      <c r="NE1073"/>
      <c r="NF1073"/>
      <c r="NG1073"/>
      <c r="NH1073"/>
      <c r="NI1073"/>
      <c r="NJ1073"/>
      <c r="NK1073"/>
      <c r="NL1073"/>
      <c r="NM1073"/>
      <c r="NN1073"/>
      <c r="NO1073"/>
      <c r="NP1073"/>
      <c r="NQ1073"/>
      <c r="NR1073"/>
      <c r="NS1073"/>
      <c r="NT1073"/>
      <c r="NU1073"/>
      <c r="NV1073"/>
      <c r="NW1073"/>
      <c r="NX1073"/>
      <c r="NY1073"/>
      <c r="NZ1073"/>
      <c r="OA1073"/>
      <c r="OB1073"/>
      <c r="OC1073"/>
      <c r="OD1073"/>
      <c r="OE1073"/>
      <c r="OF1073"/>
      <c r="OG1073"/>
      <c r="OH1073"/>
      <c r="OI1073"/>
      <c r="OJ1073"/>
      <c r="OK1073"/>
      <c r="OL1073"/>
      <c r="OM1073"/>
    </row>
    <row r="1074" spans="1:404" s="37" customFormat="1" x14ac:dyDescent="0.3">
      <c r="A1074" s="2" t="s">
        <v>1429</v>
      </c>
      <c r="B1074" s="2" t="s">
        <v>1496</v>
      </c>
      <c r="C1074" s="2" t="s">
        <v>1497</v>
      </c>
      <c r="D1074" s="2" t="s">
        <v>1498</v>
      </c>
      <c r="E1074" s="6" t="s">
        <v>102</v>
      </c>
      <c r="F1074" s="5">
        <v>206</v>
      </c>
      <c r="G1074" s="5">
        <v>67</v>
      </c>
      <c r="H1074" s="5">
        <v>0</v>
      </c>
      <c r="I1074" s="5">
        <v>0</v>
      </c>
      <c r="J1074" s="5">
        <v>67</v>
      </c>
      <c r="K1074" s="5">
        <v>0</v>
      </c>
      <c r="L1074" s="5">
        <v>0</v>
      </c>
      <c r="M1074" s="5">
        <v>0</v>
      </c>
      <c r="N1074" s="5">
        <v>0</v>
      </c>
      <c r="O1074" s="5">
        <v>0</v>
      </c>
      <c r="P1074" s="5">
        <v>0</v>
      </c>
      <c r="Q1074" s="5">
        <v>0</v>
      </c>
      <c r="R1074" s="5">
        <v>206</v>
      </c>
      <c r="S1074" s="5">
        <v>0</v>
      </c>
      <c r="T1074" s="5">
        <v>0</v>
      </c>
      <c r="U1074" s="5">
        <v>0</v>
      </c>
      <c r="V1074" s="5">
        <v>0</v>
      </c>
      <c r="W1074" s="5">
        <v>0</v>
      </c>
      <c r="X1074" s="5">
        <v>0</v>
      </c>
      <c r="Y1074" s="5">
        <v>0</v>
      </c>
      <c r="Z1074" s="5">
        <v>0</v>
      </c>
      <c r="AA1074" s="6" t="s">
        <v>96</v>
      </c>
      <c r="AB1074" s="6" t="s">
        <v>96</v>
      </c>
      <c r="AC1074" s="7"/>
      <c r="AD1074" s="7"/>
      <c r="AE1074" s="7"/>
      <c r="AF1074" s="7"/>
      <c r="AG1074" s="7"/>
      <c r="AH1074" s="7"/>
      <c r="AI1074" s="6" t="s">
        <v>96</v>
      </c>
      <c r="AJ1074" s="5"/>
      <c r="AK1074" s="8">
        <v>0.95</v>
      </c>
      <c r="AL1074" s="8">
        <v>0.05</v>
      </c>
      <c r="AM1074" s="8">
        <v>0</v>
      </c>
      <c r="AN1074" s="8">
        <v>0</v>
      </c>
      <c r="AO1074" s="8">
        <v>0</v>
      </c>
      <c r="AP1074" s="8">
        <v>0</v>
      </c>
      <c r="AQ1074" s="8">
        <v>0</v>
      </c>
      <c r="AR1074" s="8">
        <v>0</v>
      </c>
      <c r="AS1074" s="8">
        <v>0</v>
      </c>
      <c r="AT1074" s="8">
        <v>0</v>
      </c>
      <c r="AU1074" s="5">
        <v>100</v>
      </c>
      <c r="AV1074" s="5">
        <v>60</v>
      </c>
      <c r="AW1074" s="5">
        <v>0</v>
      </c>
      <c r="AX1074" s="5">
        <v>40</v>
      </c>
      <c r="AY1074" s="5">
        <v>0</v>
      </c>
      <c r="AZ1074" s="5">
        <v>100</v>
      </c>
      <c r="BA1074" s="5">
        <v>90</v>
      </c>
      <c r="BB1074" s="5">
        <v>10</v>
      </c>
      <c r="BC1074" s="5">
        <v>0</v>
      </c>
      <c r="BD1074" s="5">
        <v>0</v>
      </c>
      <c r="BE1074" s="5">
        <v>100</v>
      </c>
      <c r="BF1074" s="5">
        <v>100</v>
      </c>
      <c r="BG1074" s="5">
        <v>100</v>
      </c>
      <c r="BH1074" s="5">
        <v>0</v>
      </c>
      <c r="BI1074" s="5">
        <v>0</v>
      </c>
      <c r="BJ1074" s="5">
        <v>0</v>
      </c>
      <c r="BK1074" s="5">
        <v>0</v>
      </c>
      <c r="BL1074" s="5">
        <v>100</v>
      </c>
      <c r="BM1074" s="5">
        <v>100</v>
      </c>
      <c r="BN1074" s="5">
        <v>2</v>
      </c>
      <c r="BO1074" s="5" t="s">
        <v>96</v>
      </c>
      <c r="BP1074" s="5" t="s">
        <v>97</v>
      </c>
      <c r="BQ1074" s="5" t="s">
        <v>98</v>
      </c>
      <c r="BR1074" s="6" t="s">
        <v>97</v>
      </c>
      <c r="BS1074" s="6" t="s">
        <v>97</v>
      </c>
      <c r="BT1074" s="6" t="s">
        <v>97</v>
      </c>
      <c r="BU1074" s="6" t="s">
        <v>97</v>
      </c>
      <c r="BV1074" s="6" t="s">
        <v>97</v>
      </c>
      <c r="BW1074" s="5">
        <v>0</v>
      </c>
      <c r="BX1074" s="5">
        <v>0</v>
      </c>
      <c r="BY1074" s="5">
        <v>0</v>
      </c>
      <c r="BZ1074" s="5">
        <v>0</v>
      </c>
      <c r="CA1074" s="5">
        <v>0</v>
      </c>
      <c r="CB1074" s="6" t="s">
        <v>97</v>
      </c>
      <c r="CC1074" s="6" t="s">
        <v>97</v>
      </c>
      <c r="CD1074" s="6" t="s">
        <v>97</v>
      </c>
      <c r="CE1074" s="6" t="s">
        <v>97</v>
      </c>
      <c r="CF1074" s="6" t="s">
        <v>97</v>
      </c>
      <c r="CG1074" s="6" t="s">
        <v>96</v>
      </c>
      <c r="CH1074" s="6" t="s">
        <v>97</v>
      </c>
      <c r="CI1074" s="6" t="s">
        <v>96</v>
      </c>
      <c r="CJ1074" s="5">
        <v>0</v>
      </c>
      <c r="CK1074" s="5">
        <v>0</v>
      </c>
      <c r="CL1074" s="5">
        <v>0</v>
      </c>
      <c r="CM1074" s="5">
        <v>0</v>
      </c>
      <c r="CN1074" s="5">
        <v>0</v>
      </c>
      <c r="CO1074" s="5">
        <v>0</v>
      </c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  <c r="DI1074"/>
      <c r="DJ1074"/>
      <c r="DK1074"/>
      <c r="DL1074"/>
      <c r="DM1074"/>
      <c r="DN1074"/>
      <c r="DO1074"/>
      <c r="DP1074"/>
      <c r="DQ1074"/>
      <c r="DR1074"/>
      <c r="DS1074"/>
      <c r="DT1074"/>
      <c r="DU1074"/>
      <c r="DV1074"/>
      <c r="DW1074"/>
      <c r="DX1074"/>
      <c r="DY1074"/>
      <c r="DZ1074"/>
      <c r="EA1074"/>
      <c r="EB1074"/>
      <c r="EC1074"/>
      <c r="ED1074"/>
      <c r="EE1074"/>
      <c r="EF1074"/>
      <c r="EG1074"/>
      <c r="EH1074"/>
      <c r="EI1074"/>
      <c r="EJ1074"/>
      <c r="EK1074"/>
      <c r="EL1074"/>
      <c r="EM1074"/>
      <c r="EN1074"/>
      <c r="EO1074"/>
      <c r="EP1074"/>
      <c r="EQ1074"/>
      <c r="ER1074"/>
      <c r="ES1074"/>
      <c r="ET1074"/>
      <c r="EU1074"/>
      <c r="EV1074"/>
      <c r="EW1074"/>
      <c r="EX1074"/>
      <c r="EY1074"/>
      <c r="EZ1074"/>
      <c r="FA1074"/>
      <c r="FB1074"/>
      <c r="FC1074"/>
      <c r="FD1074"/>
      <c r="FE1074"/>
      <c r="FF1074"/>
      <c r="FG1074"/>
      <c r="FH1074"/>
      <c r="FI1074"/>
      <c r="FJ1074"/>
      <c r="FK1074"/>
      <c r="FL1074"/>
      <c r="FM1074"/>
      <c r="FN1074"/>
      <c r="FO1074"/>
      <c r="FP1074"/>
      <c r="FQ1074"/>
      <c r="FR1074"/>
      <c r="FS1074"/>
      <c r="FT1074"/>
      <c r="FU1074"/>
      <c r="FV1074"/>
      <c r="FW1074"/>
      <c r="FX1074"/>
      <c r="FY1074"/>
      <c r="FZ1074"/>
      <c r="GA1074"/>
      <c r="GB1074"/>
      <c r="GC1074"/>
      <c r="GD1074"/>
      <c r="GE1074"/>
      <c r="GF1074"/>
      <c r="GG1074"/>
      <c r="GH1074"/>
      <c r="GI1074"/>
      <c r="GJ1074"/>
      <c r="GK1074"/>
      <c r="GL1074"/>
      <c r="GM1074"/>
      <c r="GN1074"/>
      <c r="GO1074"/>
      <c r="GP1074"/>
      <c r="GQ1074"/>
      <c r="GR1074"/>
      <c r="GS1074"/>
      <c r="GT1074"/>
      <c r="GU1074"/>
      <c r="GV1074"/>
      <c r="GW1074"/>
      <c r="GX1074"/>
      <c r="GY1074"/>
      <c r="GZ1074"/>
      <c r="HA1074"/>
      <c r="HB1074"/>
      <c r="HC1074"/>
      <c r="HD1074"/>
      <c r="HE1074"/>
      <c r="HF1074"/>
      <c r="HG1074"/>
      <c r="HH1074"/>
      <c r="HI1074"/>
      <c r="HJ1074"/>
      <c r="HK1074"/>
      <c r="HL1074"/>
      <c r="HM1074"/>
      <c r="HN1074"/>
      <c r="HO1074"/>
      <c r="HP1074"/>
      <c r="HQ1074"/>
      <c r="HR1074"/>
      <c r="HS1074"/>
      <c r="HT1074"/>
      <c r="HU1074"/>
      <c r="HV1074"/>
      <c r="HW1074"/>
      <c r="HX1074"/>
      <c r="HY1074"/>
      <c r="HZ1074"/>
      <c r="IA1074"/>
      <c r="IB1074"/>
      <c r="IC1074"/>
      <c r="ID1074"/>
      <c r="IE1074"/>
      <c r="IF1074"/>
      <c r="IG1074"/>
      <c r="IH1074"/>
      <c r="II1074"/>
      <c r="IJ1074"/>
      <c r="IK1074"/>
      <c r="IL1074"/>
      <c r="IM1074"/>
      <c r="IN1074"/>
      <c r="IO1074"/>
      <c r="IP1074"/>
      <c r="IQ1074"/>
      <c r="IR1074"/>
      <c r="IS1074"/>
      <c r="IT1074"/>
      <c r="IU1074"/>
      <c r="IV1074"/>
      <c r="IW1074"/>
      <c r="IX1074"/>
      <c r="IY1074"/>
      <c r="IZ1074"/>
      <c r="JA1074"/>
      <c r="JB1074"/>
      <c r="JC1074"/>
      <c r="JD1074"/>
      <c r="JE1074"/>
      <c r="JF1074"/>
      <c r="JG1074"/>
      <c r="JH1074"/>
      <c r="JI1074"/>
      <c r="JJ1074"/>
      <c r="JK1074"/>
      <c r="JL1074"/>
      <c r="JM1074"/>
      <c r="JN1074"/>
      <c r="JO1074"/>
      <c r="JP1074"/>
      <c r="JQ1074"/>
      <c r="JR1074"/>
      <c r="JS1074"/>
      <c r="JT1074"/>
      <c r="JU1074"/>
      <c r="JV1074"/>
      <c r="JW1074"/>
      <c r="JX1074"/>
      <c r="JY1074"/>
      <c r="JZ1074"/>
      <c r="KA1074"/>
      <c r="KB1074"/>
      <c r="KC1074"/>
      <c r="KD1074"/>
      <c r="KE1074"/>
      <c r="KF1074"/>
      <c r="KG1074"/>
      <c r="KH1074"/>
      <c r="KI1074"/>
      <c r="KJ1074"/>
      <c r="KK1074"/>
      <c r="KL1074"/>
      <c r="KM1074"/>
      <c r="KN1074"/>
      <c r="KO1074"/>
      <c r="KP1074"/>
      <c r="KQ1074"/>
      <c r="KR1074"/>
      <c r="KS1074"/>
      <c r="KT1074"/>
      <c r="KU1074"/>
      <c r="KV1074"/>
      <c r="KW1074"/>
      <c r="KX1074"/>
      <c r="KY1074"/>
      <c r="KZ1074"/>
      <c r="LA1074"/>
      <c r="LB1074"/>
      <c r="LC1074"/>
      <c r="LD1074"/>
      <c r="LE1074"/>
      <c r="LF1074"/>
      <c r="LG1074"/>
      <c r="LH1074"/>
      <c r="LI1074"/>
      <c r="LJ1074"/>
      <c r="LK1074"/>
      <c r="LL1074"/>
      <c r="LM1074"/>
      <c r="LN1074"/>
      <c r="LO1074"/>
      <c r="LP1074"/>
      <c r="LQ1074"/>
      <c r="LR1074"/>
      <c r="LS1074"/>
      <c r="LT1074"/>
      <c r="LU1074"/>
      <c r="LV1074"/>
      <c r="LW1074"/>
      <c r="LX1074"/>
      <c r="LY1074"/>
      <c r="LZ1074"/>
      <c r="MA1074"/>
      <c r="MB1074"/>
      <c r="MC1074"/>
      <c r="MD1074"/>
      <c r="ME1074"/>
      <c r="MF1074"/>
      <c r="MG1074"/>
      <c r="MH1074"/>
      <c r="MI1074"/>
      <c r="MJ1074"/>
      <c r="MK1074"/>
      <c r="ML1074"/>
      <c r="MM1074"/>
      <c r="MN1074"/>
      <c r="MO1074"/>
      <c r="MP1074"/>
      <c r="MQ1074"/>
      <c r="MR1074"/>
      <c r="MS1074"/>
      <c r="MT1074"/>
      <c r="MU1074"/>
      <c r="MV1074"/>
      <c r="MW1074"/>
      <c r="MX1074"/>
      <c r="MY1074"/>
      <c r="MZ1074"/>
      <c r="NA1074"/>
      <c r="NB1074"/>
      <c r="NC1074"/>
      <c r="ND1074"/>
      <c r="NE1074"/>
      <c r="NF1074"/>
      <c r="NG1074"/>
      <c r="NH1074"/>
      <c r="NI1074"/>
      <c r="NJ1074"/>
      <c r="NK1074"/>
      <c r="NL1074"/>
      <c r="NM1074"/>
      <c r="NN1074"/>
      <c r="NO1074"/>
      <c r="NP1074"/>
      <c r="NQ1074"/>
      <c r="NR1074"/>
      <c r="NS1074"/>
      <c r="NT1074"/>
      <c r="NU1074"/>
      <c r="NV1074"/>
      <c r="NW1074"/>
      <c r="NX1074"/>
      <c r="NY1074"/>
      <c r="NZ1074"/>
      <c r="OA1074"/>
      <c r="OB1074"/>
      <c r="OC1074"/>
      <c r="OD1074"/>
      <c r="OE1074"/>
      <c r="OF1074"/>
      <c r="OG1074"/>
      <c r="OH1074"/>
      <c r="OI1074"/>
      <c r="OJ1074"/>
      <c r="OK1074"/>
      <c r="OL1074"/>
      <c r="OM1074"/>
      <c r="ON1074"/>
    </row>
    <row r="1075" spans="1:404" s="37" customFormat="1" x14ac:dyDescent="0.3">
      <c r="A1075" s="2" t="s">
        <v>1429</v>
      </c>
      <c r="B1075" s="2" t="s">
        <v>1496</v>
      </c>
      <c r="C1075" s="2" t="s">
        <v>1499</v>
      </c>
      <c r="D1075" s="2" t="s">
        <v>1500</v>
      </c>
      <c r="E1075" s="6" t="s">
        <v>95</v>
      </c>
      <c r="F1075" s="5">
        <v>103</v>
      </c>
      <c r="G1075" s="5">
        <v>11</v>
      </c>
      <c r="H1075" s="5">
        <v>0</v>
      </c>
      <c r="I1075" s="5">
        <v>0</v>
      </c>
      <c r="J1075" s="5">
        <v>11</v>
      </c>
      <c r="K1075" s="5">
        <v>0</v>
      </c>
      <c r="L1075" s="5">
        <v>0</v>
      </c>
      <c r="M1075" s="5">
        <v>0</v>
      </c>
      <c r="N1075" s="5">
        <v>0</v>
      </c>
      <c r="O1075" s="5">
        <v>0</v>
      </c>
      <c r="P1075" s="5">
        <v>0</v>
      </c>
      <c r="Q1075" s="5">
        <v>0</v>
      </c>
      <c r="R1075" s="5">
        <v>103</v>
      </c>
      <c r="S1075" s="5">
        <v>0</v>
      </c>
      <c r="T1075" s="5">
        <v>0</v>
      </c>
      <c r="U1075" s="5">
        <v>0</v>
      </c>
      <c r="V1075" s="5">
        <v>0</v>
      </c>
      <c r="W1075" s="5">
        <v>0</v>
      </c>
      <c r="X1075" s="5">
        <v>0</v>
      </c>
      <c r="Y1075" s="5">
        <v>0</v>
      </c>
      <c r="Z1075" s="6">
        <v>0</v>
      </c>
      <c r="AA1075" s="6" t="s">
        <v>96</v>
      </c>
      <c r="AB1075" s="6" t="s">
        <v>96</v>
      </c>
      <c r="AC1075" s="7"/>
      <c r="AD1075" s="7"/>
      <c r="AE1075" s="7"/>
      <c r="AF1075" s="7"/>
      <c r="AG1075" s="7"/>
      <c r="AH1075" s="7"/>
      <c r="AI1075" s="6" t="s">
        <v>96</v>
      </c>
      <c r="AJ1075" s="5"/>
      <c r="AK1075" s="8">
        <v>1</v>
      </c>
      <c r="AL1075" s="8">
        <v>0</v>
      </c>
      <c r="AM1075" s="8">
        <v>0</v>
      </c>
      <c r="AN1075" s="8">
        <v>0</v>
      </c>
      <c r="AO1075" s="8">
        <v>0</v>
      </c>
      <c r="AP1075" s="8">
        <v>0</v>
      </c>
      <c r="AQ1075" s="8">
        <v>0</v>
      </c>
      <c r="AR1075" s="8">
        <v>0</v>
      </c>
      <c r="AS1075" s="8">
        <v>0</v>
      </c>
      <c r="AT1075" s="8">
        <v>0</v>
      </c>
      <c r="AU1075" s="5">
        <v>100</v>
      </c>
      <c r="AV1075" s="5">
        <v>100</v>
      </c>
      <c r="AW1075" s="5">
        <v>0</v>
      </c>
      <c r="AX1075" s="5">
        <v>0</v>
      </c>
      <c r="AY1075" s="5">
        <v>0</v>
      </c>
      <c r="AZ1075" s="5">
        <v>100</v>
      </c>
      <c r="BA1075" s="5">
        <v>100</v>
      </c>
      <c r="BB1075" s="5">
        <v>0</v>
      </c>
      <c r="BC1075" s="5">
        <v>0</v>
      </c>
      <c r="BD1075" s="5">
        <v>0</v>
      </c>
      <c r="BE1075" s="5">
        <v>100</v>
      </c>
      <c r="BF1075" s="5">
        <v>100</v>
      </c>
      <c r="BG1075" s="5">
        <v>100</v>
      </c>
      <c r="BH1075" s="5">
        <v>100</v>
      </c>
      <c r="BI1075" s="5">
        <v>0</v>
      </c>
      <c r="BJ1075" s="5">
        <v>0</v>
      </c>
      <c r="BK1075" s="5">
        <v>0</v>
      </c>
      <c r="BL1075" s="5">
        <v>100</v>
      </c>
      <c r="BM1075" s="5">
        <v>100</v>
      </c>
      <c r="BN1075" s="5">
        <v>2</v>
      </c>
      <c r="BO1075" s="5" t="s">
        <v>96</v>
      </c>
      <c r="BP1075" s="5" t="s">
        <v>97</v>
      </c>
      <c r="BQ1075" s="5" t="s">
        <v>98</v>
      </c>
      <c r="BR1075" s="6" t="s">
        <v>97</v>
      </c>
      <c r="BS1075" s="6" t="s">
        <v>97</v>
      </c>
      <c r="BT1075" s="6" t="s">
        <v>97</v>
      </c>
      <c r="BU1075" s="6" t="s">
        <v>97</v>
      </c>
      <c r="BV1075" s="6" t="s">
        <v>97</v>
      </c>
      <c r="BW1075" s="5">
        <v>1</v>
      </c>
      <c r="BX1075" s="5">
        <v>1</v>
      </c>
      <c r="BY1075" s="5">
        <v>1</v>
      </c>
      <c r="BZ1075" s="5">
        <v>5</v>
      </c>
      <c r="CA1075" s="5">
        <v>5</v>
      </c>
      <c r="CB1075" s="6" t="s">
        <v>98</v>
      </c>
      <c r="CC1075" s="6" t="s">
        <v>98</v>
      </c>
      <c r="CD1075" s="6" t="s">
        <v>96</v>
      </c>
      <c r="CE1075" s="6" t="s">
        <v>96</v>
      </c>
      <c r="CF1075" s="6" t="s">
        <v>96</v>
      </c>
      <c r="CG1075" s="6" t="s">
        <v>96</v>
      </c>
      <c r="CH1075" s="6" t="s">
        <v>96</v>
      </c>
      <c r="CI1075" s="7" t="s">
        <v>98</v>
      </c>
      <c r="CJ1075" s="5">
        <v>0</v>
      </c>
      <c r="CK1075" s="5">
        <v>4</v>
      </c>
      <c r="CL1075" s="5">
        <v>4</v>
      </c>
      <c r="CM1075" s="5">
        <v>0</v>
      </c>
      <c r="CN1075" s="5">
        <v>3</v>
      </c>
      <c r="CO1075" s="5">
        <v>0</v>
      </c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  <c r="DI1075"/>
      <c r="DJ1075"/>
      <c r="DK1075"/>
      <c r="DL1075"/>
      <c r="DM1075"/>
      <c r="DN1075"/>
      <c r="DO1075"/>
      <c r="DP1075"/>
      <c r="DQ1075"/>
      <c r="DR1075"/>
      <c r="DS1075"/>
      <c r="DT1075"/>
      <c r="DU1075"/>
      <c r="DV1075"/>
      <c r="DW1075"/>
      <c r="DX1075"/>
      <c r="DY1075"/>
      <c r="DZ1075"/>
      <c r="EA1075"/>
      <c r="EB1075"/>
      <c r="EC1075"/>
      <c r="ED1075"/>
      <c r="EE1075"/>
      <c r="EF1075"/>
      <c r="EG1075"/>
      <c r="EH1075"/>
      <c r="EI1075"/>
      <c r="EJ1075"/>
      <c r="EK1075"/>
      <c r="EL1075"/>
      <c r="EM1075"/>
      <c r="EN1075"/>
      <c r="EO1075"/>
      <c r="EP1075"/>
      <c r="EQ1075"/>
      <c r="ER1075"/>
      <c r="ES1075"/>
      <c r="ET1075"/>
      <c r="EU1075"/>
      <c r="EV1075"/>
      <c r="EW1075"/>
      <c r="EX1075"/>
      <c r="EY1075"/>
      <c r="EZ1075"/>
      <c r="FA1075"/>
      <c r="FB1075"/>
      <c r="FC1075"/>
      <c r="FD1075"/>
      <c r="FE1075"/>
      <c r="FF1075"/>
      <c r="FG1075"/>
      <c r="FH1075"/>
      <c r="FI1075"/>
      <c r="FJ1075"/>
      <c r="FK1075"/>
      <c r="FL1075"/>
      <c r="FM1075"/>
      <c r="FN1075"/>
      <c r="FO1075"/>
      <c r="FP1075"/>
      <c r="FQ1075"/>
      <c r="FR1075"/>
      <c r="FS1075"/>
      <c r="FT1075"/>
      <c r="FU1075"/>
      <c r="FV1075"/>
      <c r="FW1075"/>
      <c r="FX1075"/>
      <c r="FY1075"/>
      <c r="FZ1075"/>
      <c r="GA1075"/>
      <c r="GB1075"/>
      <c r="GC1075"/>
      <c r="GD1075"/>
      <c r="GE1075"/>
      <c r="GF1075"/>
      <c r="GG1075"/>
      <c r="GH1075"/>
      <c r="GI1075"/>
      <c r="GJ1075"/>
      <c r="GK1075"/>
      <c r="GL1075"/>
      <c r="GM1075"/>
      <c r="GN1075"/>
      <c r="GO1075"/>
      <c r="GP1075"/>
      <c r="GQ1075"/>
      <c r="GR1075"/>
      <c r="GS1075"/>
      <c r="GT1075"/>
      <c r="GU1075"/>
      <c r="GV1075"/>
      <c r="GW1075"/>
      <c r="GX1075"/>
      <c r="GY1075"/>
      <c r="GZ1075"/>
      <c r="HA1075"/>
      <c r="HB1075"/>
      <c r="HC1075"/>
      <c r="HD1075"/>
      <c r="HE1075"/>
      <c r="HF1075"/>
      <c r="HG1075"/>
      <c r="HH1075"/>
      <c r="HI1075"/>
      <c r="HJ1075"/>
      <c r="HK1075"/>
      <c r="HL1075"/>
      <c r="HM1075"/>
      <c r="HN1075"/>
      <c r="HO1075"/>
      <c r="HP1075"/>
      <c r="HQ1075"/>
      <c r="HR1075"/>
      <c r="HS1075"/>
      <c r="HT1075"/>
      <c r="HU1075"/>
      <c r="HV1075"/>
      <c r="HW1075"/>
      <c r="HX1075"/>
      <c r="HY1075"/>
      <c r="HZ1075"/>
      <c r="IA1075"/>
      <c r="IB1075"/>
      <c r="IC1075"/>
      <c r="ID1075"/>
      <c r="IE1075"/>
      <c r="IF1075"/>
      <c r="IG1075"/>
      <c r="IH1075"/>
      <c r="II1075"/>
      <c r="IJ1075"/>
      <c r="IK1075"/>
      <c r="IL1075"/>
      <c r="IM1075"/>
      <c r="IN1075"/>
      <c r="IO1075"/>
      <c r="IP1075"/>
      <c r="IQ1075"/>
      <c r="IR1075"/>
      <c r="IS1075"/>
      <c r="IT1075"/>
      <c r="IU1075"/>
      <c r="IV1075"/>
      <c r="IW1075"/>
      <c r="IX1075"/>
      <c r="IY1075"/>
      <c r="IZ1075"/>
      <c r="JA1075"/>
      <c r="JB1075"/>
      <c r="JC1075"/>
      <c r="JD1075"/>
      <c r="JE1075"/>
      <c r="JF1075"/>
      <c r="JG1075"/>
      <c r="JH1075"/>
      <c r="JI1075"/>
      <c r="JJ1075"/>
      <c r="JK1075"/>
      <c r="JL1075"/>
      <c r="JM1075"/>
      <c r="JN1075"/>
      <c r="JO1075"/>
      <c r="JP1075"/>
      <c r="JQ1075"/>
      <c r="JR1075"/>
      <c r="JS1075"/>
      <c r="JT1075"/>
      <c r="JU1075"/>
      <c r="JV1075"/>
      <c r="JW1075"/>
      <c r="JX1075"/>
      <c r="JY1075"/>
      <c r="JZ1075"/>
      <c r="KA1075"/>
      <c r="KB1075"/>
      <c r="KC1075"/>
      <c r="KD1075"/>
      <c r="KE1075"/>
      <c r="KF1075"/>
      <c r="KG1075"/>
      <c r="KH1075"/>
      <c r="KI1075"/>
      <c r="KJ1075"/>
      <c r="KK1075"/>
      <c r="KL1075"/>
      <c r="KM1075"/>
      <c r="KN1075"/>
      <c r="KO1075"/>
      <c r="KP1075"/>
      <c r="KQ1075"/>
      <c r="KR1075"/>
      <c r="KS1075"/>
      <c r="KT1075"/>
      <c r="KU1075"/>
      <c r="KV1075"/>
      <c r="KW1075"/>
      <c r="KX1075"/>
      <c r="KY1075"/>
      <c r="KZ1075"/>
      <c r="LA1075"/>
      <c r="LB1075"/>
      <c r="LC1075"/>
      <c r="LD1075"/>
      <c r="LE1075"/>
      <c r="LF1075"/>
      <c r="LG1075"/>
      <c r="LH1075"/>
      <c r="LI1075"/>
      <c r="LJ1075"/>
      <c r="LK1075"/>
      <c r="LL1075"/>
      <c r="LM1075"/>
      <c r="LN1075"/>
      <c r="LO1075"/>
      <c r="LP1075"/>
      <c r="LQ1075"/>
      <c r="LR1075"/>
      <c r="LS1075"/>
      <c r="LT1075"/>
      <c r="LU1075"/>
      <c r="LV1075"/>
      <c r="LW1075"/>
      <c r="LX1075"/>
      <c r="LY1075"/>
      <c r="LZ1075"/>
      <c r="MA1075"/>
      <c r="MB1075"/>
      <c r="MC1075"/>
      <c r="MD1075"/>
      <c r="ME1075"/>
      <c r="MF1075"/>
      <c r="MG1075"/>
      <c r="MH1075"/>
      <c r="MI1075"/>
      <c r="MJ1075"/>
      <c r="MK1075"/>
      <c r="ML1075"/>
      <c r="MM1075"/>
      <c r="MN1075"/>
      <c r="MO1075"/>
      <c r="MP1075"/>
      <c r="MQ1075"/>
      <c r="MR1075"/>
      <c r="MS1075"/>
      <c r="MT1075"/>
      <c r="MU1075"/>
      <c r="MV1075"/>
      <c r="MW1075"/>
      <c r="MX1075"/>
      <c r="MY1075"/>
      <c r="MZ1075"/>
      <c r="NA1075"/>
      <c r="NB1075"/>
      <c r="NC1075"/>
      <c r="ND1075"/>
      <c r="NE1075"/>
      <c r="NF1075"/>
      <c r="NG1075"/>
      <c r="NH1075"/>
      <c r="NI1075"/>
      <c r="NJ1075"/>
      <c r="NK1075"/>
      <c r="NL1075"/>
      <c r="NM1075"/>
      <c r="NN1075"/>
      <c r="NO1075"/>
      <c r="NP1075"/>
      <c r="NQ1075"/>
      <c r="NR1075"/>
      <c r="NS1075"/>
      <c r="NT1075"/>
      <c r="NU1075"/>
      <c r="NV1075"/>
      <c r="NW1075"/>
      <c r="NX1075"/>
      <c r="NY1075"/>
      <c r="NZ1075"/>
      <c r="OA1075"/>
      <c r="OB1075"/>
      <c r="OC1075"/>
      <c r="OD1075"/>
      <c r="OE1075"/>
      <c r="OF1075"/>
      <c r="OG1075"/>
      <c r="OH1075"/>
      <c r="OI1075"/>
      <c r="OJ1075"/>
      <c r="OK1075"/>
      <c r="OL1075"/>
      <c r="OM1075"/>
    </row>
    <row r="1076" spans="1:404" s="37" customFormat="1" x14ac:dyDescent="0.3">
      <c r="A1076" s="2" t="s">
        <v>1429</v>
      </c>
      <c r="B1076" s="2" t="s">
        <v>1496</v>
      </c>
      <c r="C1076" s="2" t="s">
        <v>1499</v>
      </c>
      <c r="D1076" s="2" t="s">
        <v>1501</v>
      </c>
      <c r="E1076" s="6" t="s">
        <v>102</v>
      </c>
      <c r="F1076" s="5">
        <v>32</v>
      </c>
      <c r="G1076" s="5">
        <v>3</v>
      </c>
      <c r="H1076" s="5">
        <v>0</v>
      </c>
      <c r="I1076" s="5">
        <v>0</v>
      </c>
      <c r="J1076" s="5">
        <v>3</v>
      </c>
      <c r="K1076" s="5">
        <v>0</v>
      </c>
      <c r="L1076" s="5">
        <v>0</v>
      </c>
      <c r="M1076" s="5">
        <v>0</v>
      </c>
      <c r="N1076" s="5">
        <v>0</v>
      </c>
      <c r="O1076" s="5">
        <v>0</v>
      </c>
      <c r="P1076" s="5">
        <v>0</v>
      </c>
      <c r="Q1076" s="5">
        <v>0</v>
      </c>
      <c r="R1076" s="5">
        <v>32</v>
      </c>
      <c r="S1076" s="5">
        <v>0</v>
      </c>
      <c r="T1076" s="5">
        <v>0</v>
      </c>
      <c r="U1076" s="5">
        <v>0</v>
      </c>
      <c r="V1076" s="5">
        <v>0</v>
      </c>
      <c r="W1076" s="5">
        <v>0</v>
      </c>
      <c r="X1076" s="5">
        <v>0</v>
      </c>
      <c r="Y1076" s="5">
        <v>0</v>
      </c>
      <c r="Z1076" s="6">
        <v>0</v>
      </c>
      <c r="AA1076" s="6" t="s">
        <v>96</v>
      </c>
      <c r="AB1076" s="6" t="s">
        <v>96</v>
      </c>
      <c r="AC1076" s="7"/>
      <c r="AD1076" s="7"/>
      <c r="AE1076" s="7"/>
      <c r="AF1076" s="7"/>
      <c r="AG1076" s="7"/>
      <c r="AH1076" s="7"/>
      <c r="AI1076" s="6" t="s">
        <v>96</v>
      </c>
      <c r="AJ1076" s="5"/>
      <c r="AK1076" s="8">
        <v>1</v>
      </c>
      <c r="AL1076" s="8">
        <v>0</v>
      </c>
      <c r="AM1076" s="8">
        <v>0</v>
      </c>
      <c r="AN1076" s="8">
        <v>0</v>
      </c>
      <c r="AO1076" s="8">
        <v>0</v>
      </c>
      <c r="AP1076" s="8">
        <v>0</v>
      </c>
      <c r="AQ1076" s="8">
        <v>0</v>
      </c>
      <c r="AR1076" s="8">
        <v>0</v>
      </c>
      <c r="AS1076" s="8">
        <v>0</v>
      </c>
      <c r="AT1076" s="8">
        <v>0</v>
      </c>
      <c r="AU1076" s="5">
        <v>100</v>
      </c>
      <c r="AV1076" s="5">
        <v>100</v>
      </c>
      <c r="AW1076" s="5">
        <v>0</v>
      </c>
      <c r="AX1076" s="5">
        <v>0</v>
      </c>
      <c r="AY1076" s="5">
        <v>0</v>
      </c>
      <c r="AZ1076" s="5">
        <v>100</v>
      </c>
      <c r="BA1076" s="5">
        <v>100</v>
      </c>
      <c r="BB1076" s="5">
        <v>0</v>
      </c>
      <c r="BC1076" s="5">
        <v>0</v>
      </c>
      <c r="BD1076" s="5">
        <v>0</v>
      </c>
      <c r="BE1076" s="5">
        <v>100</v>
      </c>
      <c r="BF1076" s="5">
        <v>100</v>
      </c>
      <c r="BG1076" s="5">
        <v>100</v>
      </c>
      <c r="BH1076" s="5">
        <v>100</v>
      </c>
      <c r="BI1076" s="5">
        <v>0</v>
      </c>
      <c r="BJ1076" s="5">
        <v>0</v>
      </c>
      <c r="BK1076" s="5">
        <v>0</v>
      </c>
      <c r="BL1076" s="5">
        <v>100</v>
      </c>
      <c r="BM1076" s="5">
        <v>100</v>
      </c>
      <c r="BN1076" s="5">
        <v>2</v>
      </c>
      <c r="BO1076" s="5" t="s">
        <v>96</v>
      </c>
      <c r="BP1076" s="5" t="s">
        <v>97</v>
      </c>
      <c r="BQ1076" s="5" t="s">
        <v>98</v>
      </c>
      <c r="BR1076" s="6" t="s">
        <v>97</v>
      </c>
      <c r="BS1076" s="6" t="s">
        <v>97</v>
      </c>
      <c r="BT1076" s="6" t="s">
        <v>97</v>
      </c>
      <c r="BU1076" s="6" t="s">
        <v>97</v>
      </c>
      <c r="BV1076" s="6" t="s">
        <v>97</v>
      </c>
      <c r="BW1076" s="5">
        <v>1</v>
      </c>
      <c r="BX1076" s="5">
        <v>1</v>
      </c>
      <c r="BY1076" s="5">
        <v>1</v>
      </c>
      <c r="BZ1076" s="5">
        <v>1</v>
      </c>
      <c r="CA1076" s="5">
        <v>5</v>
      </c>
      <c r="CB1076" s="6" t="s">
        <v>98</v>
      </c>
      <c r="CC1076" s="6" t="s">
        <v>98</v>
      </c>
      <c r="CD1076" s="6" t="s">
        <v>96</v>
      </c>
      <c r="CE1076" s="6" t="s">
        <v>96</v>
      </c>
      <c r="CF1076" s="6" t="s">
        <v>96</v>
      </c>
      <c r="CG1076" s="6" t="s">
        <v>96</v>
      </c>
      <c r="CH1076" s="6" t="s">
        <v>96</v>
      </c>
      <c r="CI1076" s="7" t="s">
        <v>98</v>
      </c>
      <c r="CJ1076" s="5">
        <v>0</v>
      </c>
      <c r="CK1076" s="5">
        <v>4</v>
      </c>
      <c r="CL1076" s="5">
        <v>4</v>
      </c>
      <c r="CM1076" s="5">
        <v>0</v>
      </c>
      <c r="CN1076" s="5">
        <v>3</v>
      </c>
      <c r="CO1076" s="5">
        <v>0</v>
      </c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  <c r="DI1076"/>
      <c r="DJ1076"/>
      <c r="DK1076"/>
      <c r="DL1076"/>
      <c r="DM1076"/>
      <c r="DN1076"/>
      <c r="DO1076"/>
      <c r="DP1076"/>
      <c r="DQ1076"/>
      <c r="DR1076"/>
      <c r="DS1076"/>
      <c r="DT1076"/>
      <c r="DU1076"/>
      <c r="DV1076"/>
      <c r="DW1076"/>
      <c r="DX1076"/>
      <c r="DY1076"/>
      <c r="DZ1076"/>
      <c r="EA1076"/>
      <c r="EB1076"/>
      <c r="EC1076"/>
      <c r="ED1076"/>
      <c r="EE1076"/>
      <c r="EF1076"/>
      <c r="EG1076"/>
      <c r="EH1076"/>
      <c r="EI1076"/>
      <c r="EJ1076"/>
      <c r="EK1076"/>
      <c r="EL1076"/>
      <c r="EM1076"/>
      <c r="EN1076"/>
      <c r="EO1076"/>
      <c r="EP1076"/>
      <c r="EQ1076"/>
      <c r="ER1076"/>
      <c r="ES1076"/>
      <c r="ET1076"/>
      <c r="EU1076"/>
      <c r="EV1076"/>
      <c r="EW1076"/>
      <c r="EX1076"/>
      <c r="EY1076"/>
      <c r="EZ1076"/>
      <c r="FA1076"/>
      <c r="FB1076"/>
      <c r="FC1076"/>
      <c r="FD1076"/>
      <c r="FE1076"/>
      <c r="FF1076"/>
      <c r="FG1076"/>
      <c r="FH1076"/>
      <c r="FI1076"/>
      <c r="FJ1076"/>
      <c r="FK1076"/>
      <c r="FL1076"/>
      <c r="FM1076"/>
      <c r="FN1076"/>
      <c r="FO1076"/>
      <c r="FP1076"/>
      <c r="FQ1076"/>
      <c r="FR1076"/>
      <c r="FS1076"/>
      <c r="FT1076"/>
      <c r="FU1076"/>
      <c r="FV1076"/>
      <c r="FW1076"/>
      <c r="FX1076"/>
      <c r="FY1076"/>
      <c r="FZ1076"/>
      <c r="GA1076"/>
      <c r="GB1076"/>
      <c r="GC1076"/>
      <c r="GD1076"/>
      <c r="GE1076"/>
      <c r="GF1076"/>
      <c r="GG1076"/>
      <c r="GH1076"/>
      <c r="GI1076"/>
      <c r="GJ1076"/>
      <c r="GK1076"/>
      <c r="GL1076"/>
      <c r="GM1076"/>
      <c r="GN1076"/>
      <c r="GO1076"/>
      <c r="GP1076"/>
      <c r="GQ1076"/>
      <c r="GR1076"/>
      <c r="GS1076"/>
      <c r="GT1076"/>
      <c r="GU1076"/>
      <c r="GV1076"/>
      <c r="GW1076"/>
      <c r="GX1076"/>
      <c r="GY1076"/>
      <c r="GZ1076"/>
      <c r="HA1076"/>
      <c r="HB1076"/>
      <c r="HC1076"/>
      <c r="HD1076"/>
      <c r="HE1076"/>
      <c r="HF1076"/>
      <c r="HG1076"/>
      <c r="HH1076"/>
      <c r="HI1076"/>
      <c r="HJ1076"/>
      <c r="HK1076"/>
      <c r="HL1076"/>
      <c r="HM1076"/>
      <c r="HN1076"/>
      <c r="HO1076"/>
      <c r="HP1076"/>
      <c r="HQ1076"/>
      <c r="HR1076"/>
      <c r="HS1076"/>
      <c r="HT1076"/>
      <c r="HU1076"/>
      <c r="HV1076"/>
      <c r="HW1076"/>
      <c r="HX1076"/>
      <c r="HY1076"/>
      <c r="HZ1076"/>
      <c r="IA1076"/>
      <c r="IB1076"/>
      <c r="IC1076"/>
      <c r="ID1076"/>
      <c r="IE1076"/>
      <c r="IF1076"/>
      <c r="IG1076"/>
      <c r="IH1076"/>
      <c r="II1076"/>
      <c r="IJ1076"/>
      <c r="IK1076"/>
      <c r="IL1076"/>
      <c r="IM1076"/>
      <c r="IN1076"/>
      <c r="IO1076"/>
      <c r="IP1076"/>
      <c r="IQ1076"/>
      <c r="IR1076"/>
      <c r="IS1076"/>
      <c r="IT1076"/>
      <c r="IU1076"/>
      <c r="IV1076"/>
      <c r="IW1076"/>
      <c r="IX1076"/>
      <c r="IY1076"/>
      <c r="IZ1076"/>
      <c r="JA1076"/>
      <c r="JB1076"/>
      <c r="JC1076"/>
      <c r="JD1076"/>
      <c r="JE1076"/>
      <c r="JF1076"/>
      <c r="JG1076"/>
      <c r="JH1076"/>
      <c r="JI1076"/>
      <c r="JJ1076"/>
      <c r="JK1076"/>
      <c r="JL1076"/>
      <c r="JM1076"/>
      <c r="JN1076"/>
      <c r="JO1076"/>
      <c r="JP1076"/>
      <c r="JQ1076"/>
      <c r="JR1076"/>
      <c r="JS1076"/>
      <c r="JT1076"/>
      <c r="JU1076"/>
      <c r="JV1076"/>
      <c r="JW1076"/>
      <c r="JX1076"/>
      <c r="JY1076"/>
      <c r="JZ1076"/>
      <c r="KA1076"/>
      <c r="KB1076"/>
      <c r="KC1076"/>
      <c r="KD1076"/>
      <c r="KE1076"/>
      <c r="KF1076"/>
      <c r="KG1076"/>
      <c r="KH1076"/>
      <c r="KI1076"/>
      <c r="KJ1076"/>
      <c r="KK1076"/>
      <c r="KL1076"/>
      <c r="KM1076"/>
      <c r="KN1076"/>
      <c r="KO1076"/>
      <c r="KP1076"/>
      <c r="KQ1076"/>
      <c r="KR1076"/>
      <c r="KS1076"/>
      <c r="KT1076"/>
      <c r="KU1076"/>
      <c r="KV1076"/>
      <c r="KW1076"/>
      <c r="KX1076"/>
      <c r="KY1076"/>
      <c r="KZ1076"/>
      <c r="LA1076"/>
      <c r="LB1076"/>
      <c r="LC1076"/>
      <c r="LD1076"/>
      <c r="LE1076"/>
      <c r="LF1076"/>
      <c r="LG1076"/>
      <c r="LH1076"/>
      <c r="LI1076"/>
      <c r="LJ1076"/>
      <c r="LK1076"/>
      <c r="LL1076"/>
      <c r="LM1076"/>
      <c r="LN1076"/>
      <c r="LO1076"/>
      <c r="LP1076"/>
      <c r="LQ1076"/>
      <c r="LR1076"/>
      <c r="LS1076"/>
      <c r="LT1076"/>
      <c r="LU1076"/>
      <c r="LV1076"/>
      <c r="LW1076"/>
      <c r="LX1076"/>
      <c r="LY1076"/>
      <c r="LZ1076"/>
      <c r="MA1076"/>
      <c r="MB1076"/>
      <c r="MC1076"/>
      <c r="MD1076"/>
      <c r="ME1076"/>
      <c r="MF1076"/>
      <c r="MG1076"/>
      <c r="MH1076"/>
      <c r="MI1076"/>
      <c r="MJ1076"/>
      <c r="MK1076"/>
      <c r="ML1076"/>
      <c r="MM1076"/>
      <c r="MN1076"/>
      <c r="MO1076"/>
      <c r="MP1076"/>
      <c r="MQ1076"/>
      <c r="MR1076"/>
      <c r="MS1076"/>
      <c r="MT1076"/>
      <c r="MU1076"/>
      <c r="MV1076"/>
      <c r="MW1076"/>
      <c r="MX1076"/>
      <c r="MY1076"/>
      <c r="MZ1076"/>
      <c r="NA1076"/>
      <c r="NB1076"/>
      <c r="NC1076"/>
      <c r="ND1076"/>
      <c r="NE1076"/>
      <c r="NF1076"/>
      <c r="NG1076"/>
      <c r="NH1076"/>
      <c r="NI1076"/>
      <c r="NJ1076"/>
      <c r="NK1076"/>
      <c r="NL1076"/>
      <c r="NM1076"/>
      <c r="NN1076"/>
      <c r="NO1076"/>
      <c r="NP1076"/>
      <c r="NQ1076"/>
      <c r="NR1076"/>
      <c r="NS1076"/>
      <c r="NT1076"/>
      <c r="NU1076"/>
      <c r="NV1076"/>
      <c r="NW1076"/>
      <c r="NX1076"/>
      <c r="NY1076"/>
      <c r="NZ1076"/>
      <c r="OA1076"/>
      <c r="OB1076"/>
      <c r="OC1076"/>
      <c r="OD1076"/>
      <c r="OE1076"/>
      <c r="OF1076"/>
      <c r="OG1076"/>
      <c r="OH1076"/>
      <c r="OI1076"/>
      <c r="OJ1076"/>
      <c r="OK1076"/>
      <c r="OL1076"/>
      <c r="OM1076"/>
    </row>
    <row r="1077" spans="1:404" s="37" customFormat="1" x14ac:dyDescent="0.3">
      <c r="A1077" s="2" t="s">
        <v>1429</v>
      </c>
      <c r="B1077" s="2" t="s">
        <v>1496</v>
      </c>
      <c r="C1077" s="2" t="s">
        <v>1502</v>
      </c>
      <c r="D1077" s="2" t="s">
        <v>428</v>
      </c>
      <c r="E1077" s="6" t="s">
        <v>102</v>
      </c>
      <c r="F1077" s="5">
        <v>50</v>
      </c>
      <c r="G1077" s="5">
        <v>6</v>
      </c>
      <c r="H1077" s="5">
        <v>0</v>
      </c>
      <c r="I1077" s="5">
        <v>0</v>
      </c>
      <c r="J1077" s="5">
        <v>6</v>
      </c>
      <c r="K1077" s="5">
        <v>0</v>
      </c>
      <c r="L1077" s="5">
        <v>0</v>
      </c>
      <c r="M1077" s="5">
        <v>0</v>
      </c>
      <c r="N1077" s="5">
        <v>0</v>
      </c>
      <c r="O1077" s="5">
        <v>0</v>
      </c>
      <c r="P1077" s="5">
        <v>0</v>
      </c>
      <c r="Q1077" s="5">
        <v>0</v>
      </c>
      <c r="R1077" s="5">
        <v>50</v>
      </c>
      <c r="S1077" s="5">
        <v>0</v>
      </c>
      <c r="T1077" s="5">
        <v>0</v>
      </c>
      <c r="U1077" s="5">
        <v>0</v>
      </c>
      <c r="V1077" s="5">
        <v>0</v>
      </c>
      <c r="W1077" s="5">
        <v>0</v>
      </c>
      <c r="X1077" s="5">
        <v>0</v>
      </c>
      <c r="Y1077" s="5">
        <v>0</v>
      </c>
      <c r="Z1077" s="6">
        <v>0</v>
      </c>
      <c r="AA1077" s="6" t="s">
        <v>96</v>
      </c>
      <c r="AB1077" s="6" t="s">
        <v>96</v>
      </c>
      <c r="AC1077" s="7"/>
      <c r="AD1077" s="7"/>
      <c r="AE1077" s="7"/>
      <c r="AF1077" s="7"/>
      <c r="AG1077" s="7"/>
      <c r="AH1077" s="7"/>
      <c r="AI1077" s="6" t="s">
        <v>96</v>
      </c>
      <c r="AJ1077" s="5"/>
      <c r="AK1077" s="8">
        <v>1</v>
      </c>
      <c r="AL1077" s="8">
        <v>0</v>
      </c>
      <c r="AM1077" s="8">
        <v>0</v>
      </c>
      <c r="AN1077" s="8">
        <v>0</v>
      </c>
      <c r="AO1077" s="8">
        <v>0</v>
      </c>
      <c r="AP1077" s="8">
        <v>0</v>
      </c>
      <c r="AQ1077" s="8">
        <v>0</v>
      </c>
      <c r="AR1077" s="8">
        <v>0</v>
      </c>
      <c r="AS1077" s="8">
        <v>0</v>
      </c>
      <c r="AT1077" s="8">
        <v>0</v>
      </c>
      <c r="AU1077" s="5">
        <v>0</v>
      </c>
      <c r="AV1077" s="5">
        <v>0</v>
      </c>
      <c r="AW1077" s="5">
        <v>100</v>
      </c>
      <c r="AX1077" s="5">
        <v>0</v>
      </c>
      <c r="AY1077" s="5">
        <v>0</v>
      </c>
      <c r="AZ1077" s="5">
        <v>0</v>
      </c>
      <c r="BA1077" s="5">
        <v>0</v>
      </c>
      <c r="BB1077" s="5">
        <v>100</v>
      </c>
      <c r="BC1077" s="5">
        <v>0</v>
      </c>
      <c r="BD1077" s="5">
        <v>0</v>
      </c>
      <c r="BE1077" s="5">
        <v>100</v>
      </c>
      <c r="BF1077" s="5">
        <v>0</v>
      </c>
      <c r="BG1077" s="5">
        <v>0</v>
      </c>
      <c r="BH1077" s="5">
        <v>0</v>
      </c>
      <c r="BI1077" s="5">
        <v>0</v>
      </c>
      <c r="BJ1077" s="5">
        <v>0</v>
      </c>
      <c r="BK1077" s="5">
        <v>0</v>
      </c>
      <c r="BL1077" s="5">
        <v>100</v>
      </c>
      <c r="BM1077" s="5">
        <v>100</v>
      </c>
      <c r="BN1077" s="5">
        <v>2</v>
      </c>
      <c r="BO1077" s="5" t="s">
        <v>96</v>
      </c>
      <c r="BP1077" s="5" t="s">
        <v>97</v>
      </c>
      <c r="BQ1077" s="5" t="s">
        <v>98</v>
      </c>
      <c r="BR1077" s="6" t="s">
        <v>96</v>
      </c>
      <c r="BS1077" s="6" t="s">
        <v>97</v>
      </c>
      <c r="BT1077" s="6" t="s">
        <v>97</v>
      </c>
      <c r="BU1077" s="6" t="s">
        <v>97</v>
      </c>
      <c r="BV1077" s="6" t="s">
        <v>97</v>
      </c>
      <c r="BW1077" s="5">
        <v>0</v>
      </c>
      <c r="BX1077" s="5">
        <v>0</v>
      </c>
      <c r="BY1077" s="5">
        <v>5</v>
      </c>
      <c r="BZ1077" s="5">
        <v>5</v>
      </c>
      <c r="CA1077" s="5">
        <v>5</v>
      </c>
      <c r="CB1077" s="6" t="s">
        <v>98</v>
      </c>
      <c r="CC1077" s="6" t="s">
        <v>98</v>
      </c>
      <c r="CD1077" s="6" t="s">
        <v>96</v>
      </c>
      <c r="CE1077" s="6" t="s">
        <v>96</v>
      </c>
      <c r="CF1077" s="6" t="s">
        <v>96</v>
      </c>
      <c r="CG1077" s="6" t="s">
        <v>97</v>
      </c>
      <c r="CH1077" s="6" t="s">
        <v>97</v>
      </c>
      <c r="CI1077" s="7" t="s">
        <v>97</v>
      </c>
      <c r="CJ1077" s="5">
        <v>0</v>
      </c>
      <c r="CK1077" s="5">
        <v>5</v>
      </c>
      <c r="CL1077" s="5">
        <v>5</v>
      </c>
      <c r="CM1077" s="5">
        <v>0</v>
      </c>
      <c r="CN1077" s="5">
        <v>6</v>
      </c>
      <c r="CO1077" s="5">
        <v>0</v>
      </c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  <c r="DK1077"/>
      <c r="DL1077"/>
      <c r="DM1077"/>
      <c r="DN1077"/>
      <c r="DO1077"/>
      <c r="DP1077"/>
      <c r="DQ1077"/>
      <c r="DR1077"/>
      <c r="DS1077"/>
      <c r="DT1077"/>
      <c r="DU1077"/>
      <c r="DV1077"/>
      <c r="DW1077"/>
      <c r="DX1077"/>
      <c r="DY1077"/>
      <c r="DZ1077"/>
      <c r="EA1077"/>
      <c r="EB1077"/>
      <c r="EC1077"/>
      <c r="ED1077"/>
      <c r="EE1077"/>
      <c r="EF1077"/>
      <c r="EG1077"/>
      <c r="EH1077"/>
      <c r="EI1077"/>
      <c r="EJ1077"/>
      <c r="EK1077"/>
      <c r="EL1077"/>
      <c r="EM1077"/>
      <c r="EN1077"/>
      <c r="EO1077"/>
      <c r="EP1077"/>
      <c r="EQ1077"/>
      <c r="ER1077"/>
      <c r="ES1077"/>
      <c r="ET1077"/>
      <c r="EU1077"/>
      <c r="EV1077"/>
      <c r="EW1077"/>
      <c r="EX1077"/>
      <c r="EY1077"/>
      <c r="EZ1077"/>
      <c r="FA1077"/>
      <c r="FB1077"/>
      <c r="FC1077"/>
      <c r="FD1077"/>
      <c r="FE1077"/>
      <c r="FF1077"/>
      <c r="FG1077"/>
      <c r="FH1077"/>
      <c r="FI1077"/>
      <c r="FJ1077"/>
      <c r="FK1077"/>
      <c r="FL1077"/>
      <c r="FM1077"/>
      <c r="FN1077"/>
      <c r="FO1077"/>
      <c r="FP1077"/>
      <c r="FQ1077"/>
      <c r="FR1077"/>
      <c r="FS1077"/>
      <c r="FT1077"/>
      <c r="FU1077"/>
      <c r="FV1077"/>
      <c r="FW1077"/>
      <c r="FX1077"/>
      <c r="FY1077"/>
      <c r="FZ1077"/>
      <c r="GA1077"/>
      <c r="GB1077"/>
      <c r="GC1077"/>
      <c r="GD1077"/>
      <c r="GE1077"/>
      <c r="GF1077"/>
      <c r="GG1077"/>
      <c r="GH1077"/>
      <c r="GI1077"/>
      <c r="GJ1077"/>
      <c r="GK1077"/>
      <c r="GL1077"/>
      <c r="GM1077"/>
      <c r="GN1077"/>
      <c r="GO1077"/>
      <c r="GP1077"/>
      <c r="GQ1077"/>
      <c r="GR1077"/>
      <c r="GS1077"/>
      <c r="GT1077"/>
      <c r="GU1077"/>
      <c r="GV1077"/>
      <c r="GW1077"/>
      <c r="GX1077"/>
      <c r="GY1077"/>
      <c r="GZ1077"/>
      <c r="HA1077"/>
      <c r="HB1077"/>
      <c r="HC1077"/>
      <c r="HD1077"/>
      <c r="HE1077"/>
      <c r="HF1077"/>
      <c r="HG1077"/>
      <c r="HH1077"/>
      <c r="HI1077"/>
      <c r="HJ1077"/>
      <c r="HK1077"/>
      <c r="HL1077"/>
      <c r="HM1077"/>
      <c r="HN1077"/>
      <c r="HO1077"/>
      <c r="HP1077"/>
      <c r="HQ1077"/>
      <c r="HR1077"/>
      <c r="HS1077"/>
      <c r="HT1077"/>
      <c r="HU1077"/>
      <c r="HV1077"/>
      <c r="HW1077"/>
      <c r="HX1077"/>
      <c r="HY1077"/>
      <c r="HZ1077"/>
      <c r="IA1077"/>
      <c r="IB1077"/>
      <c r="IC1077"/>
      <c r="ID1077"/>
      <c r="IE1077"/>
      <c r="IF1077"/>
      <c r="IG1077"/>
      <c r="IH1077"/>
      <c r="II1077"/>
      <c r="IJ1077"/>
      <c r="IK1077"/>
      <c r="IL1077"/>
      <c r="IM1077"/>
      <c r="IN1077"/>
      <c r="IO1077"/>
      <c r="IP1077"/>
      <c r="IQ1077"/>
      <c r="IR1077"/>
      <c r="IS1077"/>
      <c r="IT1077"/>
      <c r="IU1077"/>
      <c r="IV1077"/>
      <c r="IW1077"/>
      <c r="IX1077"/>
      <c r="IY1077"/>
      <c r="IZ1077"/>
      <c r="JA1077"/>
      <c r="JB1077"/>
      <c r="JC1077"/>
      <c r="JD1077"/>
      <c r="JE1077"/>
      <c r="JF1077"/>
      <c r="JG1077"/>
      <c r="JH1077"/>
      <c r="JI1077"/>
      <c r="JJ1077"/>
      <c r="JK1077"/>
      <c r="JL1077"/>
      <c r="JM1077"/>
      <c r="JN1077"/>
      <c r="JO1077"/>
      <c r="JP1077"/>
      <c r="JQ1077"/>
      <c r="JR1077"/>
      <c r="JS1077"/>
      <c r="JT1077"/>
      <c r="JU1077"/>
      <c r="JV1077"/>
      <c r="JW1077"/>
      <c r="JX1077"/>
      <c r="JY1077"/>
      <c r="JZ1077"/>
      <c r="KA1077"/>
      <c r="KB1077"/>
      <c r="KC1077"/>
      <c r="KD1077"/>
      <c r="KE1077"/>
      <c r="KF1077"/>
      <c r="KG1077"/>
      <c r="KH1077"/>
      <c r="KI1077"/>
      <c r="KJ1077"/>
      <c r="KK1077"/>
      <c r="KL1077"/>
      <c r="KM1077"/>
      <c r="KN1077"/>
      <c r="KO1077"/>
      <c r="KP1077"/>
      <c r="KQ1077"/>
      <c r="KR1077"/>
      <c r="KS1077"/>
      <c r="KT1077"/>
      <c r="KU1077"/>
      <c r="KV1077"/>
      <c r="KW1077"/>
      <c r="KX1077"/>
      <c r="KY1077"/>
      <c r="KZ1077"/>
      <c r="LA1077"/>
      <c r="LB1077"/>
      <c r="LC1077"/>
      <c r="LD1077"/>
      <c r="LE1077"/>
      <c r="LF1077"/>
      <c r="LG1077"/>
      <c r="LH1077"/>
      <c r="LI1077"/>
      <c r="LJ1077"/>
      <c r="LK1077"/>
      <c r="LL1077"/>
      <c r="LM1077"/>
      <c r="LN1077"/>
      <c r="LO1077"/>
      <c r="LP1077"/>
      <c r="LQ1077"/>
      <c r="LR1077"/>
      <c r="LS1077"/>
      <c r="LT1077"/>
      <c r="LU1077"/>
      <c r="LV1077"/>
      <c r="LW1077"/>
      <c r="LX1077"/>
      <c r="LY1077"/>
      <c r="LZ1077"/>
      <c r="MA1077"/>
      <c r="MB1077"/>
      <c r="MC1077"/>
      <c r="MD1077"/>
      <c r="ME1077"/>
      <c r="MF1077"/>
      <c r="MG1077"/>
      <c r="MH1077"/>
      <c r="MI1077"/>
      <c r="MJ1077"/>
      <c r="MK1077"/>
      <c r="ML1077"/>
      <c r="MM1077"/>
      <c r="MN1077"/>
      <c r="MO1077"/>
      <c r="MP1077"/>
      <c r="MQ1077"/>
      <c r="MR1077"/>
      <c r="MS1077"/>
      <c r="MT1077"/>
      <c r="MU1077"/>
      <c r="MV1077"/>
      <c r="MW1077"/>
      <c r="MX1077"/>
      <c r="MY1077"/>
      <c r="MZ1077"/>
      <c r="NA1077"/>
      <c r="NB1077"/>
      <c r="NC1077"/>
      <c r="ND1077"/>
      <c r="NE1077"/>
      <c r="NF1077"/>
      <c r="NG1077"/>
      <c r="NH1077"/>
      <c r="NI1077"/>
      <c r="NJ1077"/>
      <c r="NK1077"/>
      <c r="NL1077"/>
      <c r="NM1077"/>
      <c r="NN1077"/>
      <c r="NO1077"/>
      <c r="NP1077"/>
      <c r="NQ1077"/>
      <c r="NR1077"/>
      <c r="NS1077"/>
      <c r="NT1077"/>
      <c r="NU1077"/>
      <c r="NV1077"/>
      <c r="NW1077"/>
      <c r="NX1077"/>
      <c r="NY1077"/>
      <c r="NZ1077"/>
      <c r="OA1077"/>
      <c r="OB1077"/>
      <c r="OC1077"/>
      <c r="OD1077"/>
      <c r="OE1077"/>
      <c r="OF1077"/>
      <c r="OG1077"/>
      <c r="OH1077"/>
      <c r="OI1077"/>
      <c r="OJ1077"/>
      <c r="OK1077"/>
      <c r="OL1077"/>
      <c r="OM1077"/>
    </row>
    <row r="1078" spans="1:404" s="37" customFormat="1" x14ac:dyDescent="0.3">
      <c r="A1078" s="2" t="s">
        <v>1429</v>
      </c>
      <c r="B1078" s="2" t="s">
        <v>1496</v>
      </c>
      <c r="C1078" s="2" t="s">
        <v>1496</v>
      </c>
      <c r="D1078" s="2" t="s">
        <v>1503</v>
      </c>
      <c r="E1078" s="6" t="s">
        <v>95</v>
      </c>
      <c r="F1078" s="5">
        <v>61</v>
      </c>
      <c r="G1078" s="5">
        <v>24</v>
      </c>
      <c r="H1078" s="5">
        <v>1</v>
      </c>
      <c r="I1078" s="5">
        <v>24</v>
      </c>
      <c r="J1078" s="5">
        <v>0</v>
      </c>
      <c r="K1078" s="5">
        <v>0</v>
      </c>
      <c r="L1078" s="5">
        <v>0</v>
      </c>
      <c r="M1078" s="5">
        <v>0</v>
      </c>
      <c r="N1078" s="5">
        <v>0</v>
      </c>
      <c r="O1078" s="5">
        <v>0</v>
      </c>
      <c r="P1078" s="5">
        <v>0</v>
      </c>
      <c r="Q1078" s="5">
        <v>61</v>
      </c>
      <c r="R1078" s="5">
        <v>0</v>
      </c>
      <c r="S1078" s="5">
        <v>0</v>
      </c>
      <c r="T1078" s="5">
        <v>0</v>
      </c>
      <c r="U1078" s="5">
        <v>0</v>
      </c>
      <c r="V1078" s="5">
        <v>0</v>
      </c>
      <c r="W1078" s="5">
        <v>0</v>
      </c>
      <c r="X1078" s="5">
        <v>0</v>
      </c>
      <c r="Y1078" s="5">
        <v>24</v>
      </c>
      <c r="Z1078" s="5">
        <v>61</v>
      </c>
      <c r="AA1078" s="6" t="s">
        <v>96</v>
      </c>
      <c r="AB1078" s="6" t="s">
        <v>96</v>
      </c>
      <c r="AC1078" s="7"/>
      <c r="AD1078" s="7"/>
      <c r="AE1078" s="7"/>
      <c r="AF1078" s="7"/>
      <c r="AG1078" s="7"/>
      <c r="AH1078" s="7"/>
      <c r="AI1078" s="6" t="s">
        <v>96</v>
      </c>
      <c r="AJ1078" s="5"/>
      <c r="AK1078" s="8">
        <v>0</v>
      </c>
      <c r="AL1078" s="8">
        <v>1</v>
      </c>
      <c r="AM1078" s="8">
        <v>0</v>
      </c>
      <c r="AN1078" s="8">
        <v>0</v>
      </c>
      <c r="AO1078" s="8">
        <v>0</v>
      </c>
      <c r="AP1078" s="8">
        <v>0</v>
      </c>
      <c r="AQ1078" s="8">
        <v>0</v>
      </c>
      <c r="AR1078" s="8">
        <v>0</v>
      </c>
      <c r="AS1078" s="8">
        <v>0</v>
      </c>
      <c r="AT1078" s="8">
        <v>0</v>
      </c>
      <c r="AU1078" s="5">
        <v>100</v>
      </c>
      <c r="AV1078" s="5">
        <v>100</v>
      </c>
      <c r="AW1078" s="5">
        <v>0</v>
      </c>
      <c r="AX1078" s="5">
        <v>0</v>
      </c>
      <c r="AY1078" s="5">
        <v>0</v>
      </c>
      <c r="AZ1078" s="5">
        <v>100</v>
      </c>
      <c r="BA1078" s="5">
        <v>100</v>
      </c>
      <c r="BB1078" s="5">
        <v>0</v>
      </c>
      <c r="BC1078" s="5">
        <v>0</v>
      </c>
      <c r="BD1078" s="5">
        <v>0</v>
      </c>
      <c r="BE1078" s="5">
        <v>100</v>
      </c>
      <c r="BF1078" s="5">
        <v>100</v>
      </c>
      <c r="BG1078" s="5">
        <v>100</v>
      </c>
      <c r="BH1078" s="5">
        <v>100</v>
      </c>
      <c r="BI1078" s="5">
        <v>0</v>
      </c>
      <c r="BJ1078" s="5">
        <v>100</v>
      </c>
      <c r="BK1078" s="5">
        <v>0</v>
      </c>
      <c r="BL1078" s="5">
        <v>0</v>
      </c>
      <c r="BM1078" s="5">
        <v>100</v>
      </c>
      <c r="BN1078" s="5">
        <v>8</v>
      </c>
      <c r="BO1078" s="5" t="s">
        <v>96</v>
      </c>
      <c r="BP1078" s="5" t="s">
        <v>96</v>
      </c>
      <c r="BQ1078" s="5">
        <v>4</v>
      </c>
      <c r="BR1078" s="6" t="s">
        <v>97</v>
      </c>
      <c r="BS1078" s="6" t="s">
        <v>97</v>
      </c>
      <c r="BT1078" s="6" t="s">
        <v>97</v>
      </c>
      <c r="BU1078" s="6" t="s">
        <v>97</v>
      </c>
      <c r="BV1078" s="6" t="s">
        <v>97</v>
      </c>
      <c r="BW1078" s="5">
        <v>1</v>
      </c>
      <c r="BX1078" s="5">
        <v>1</v>
      </c>
      <c r="BY1078" s="5">
        <v>1</v>
      </c>
      <c r="BZ1078" s="5">
        <v>1</v>
      </c>
      <c r="CA1078" s="5">
        <v>30</v>
      </c>
      <c r="CB1078" s="6" t="s">
        <v>98</v>
      </c>
      <c r="CC1078" s="6" t="s">
        <v>98</v>
      </c>
      <c r="CD1078" s="6" t="s">
        <v>98</v>
      </c>
      <c r="CE1078" s="6" t="s">
        <v>98</v>
      </c>
      <c r="CF1078" s="6" t="s">
        <v>96</v>
      </c>
      <c r="CG1078" s="6" t="s">
        <v>96</v>
      </c>
      <c r="CH1078" s="6" t="s">
        <v>96</v>
      </c>
      <c r="CI1078" s="7" t="s">
        <v>98</v>
      </c>
      <c r="CJ1078" s="5">
        <v>0</v>
      </c>
      <c r="CK1078" s="5">
        <v>0</v>
      </c>
      <c r="CL1078" s="5">
        <v>0</v>
      </c>
      <c r="CM1078" s="5">
        <v>0</v>
      </c>
      <c r="CN1078" s="5">
        <v>0</v>
      </c>
      <c r="CO1078" s="5">
        <v>0</v>
      </c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  <c r="DI1078"/>
      <c r="DJ1078"/>
      <c r="DK1078"/>
      <c r="DL1078"/>
      <c r="DM1078"/>
      <c r="DN1078"/>
      <c r="DO1078"/>
      <c r="DP1078"/>
      <c r="DQ1078"/>
      <c r="DR1078"/>
      <c r="DS1078"/>
      <c r="DT1078"/>
      <c r="DU1078"/>
      <c r="DV1078"/>
      <c r="DW1078"/>
      <c r="DX1078"/>
      <c r="DY1078"/>
      <c r="DZ1078"/>
      <c r="EA1078"/>
      <c r="EB1078"/>
      <c r="EC1078"/>
      <c r="ED1078"/>
      <c r="EE1078"/>
      <c r="EF1078"/>
      <c r="EG1078"/>
      <c r="EH1078"/>
      <c r="EI1078"/>
      <c r="EJ1078"/>
      <c r="EK1078"/>
      <c r="EL1078"/>
      <c r="EM1078"/>
      <c r="EN1078"/>
      <c r="EO1078"/>
      <c r="EP1078"/>
      <c r="EQ1078"/>
      <c r="ER1078"/>
      <c r="ES1078"/>
      <c r="ET1078"/>
      <c r="EU1078"/>
      <c r="EV1078"/>
      <c r="EW1078"/>
      <c r="EX1078"/>
      <c r="EY1078"/>
      <c r="EZ1078"/>
      <c r="FA1078"/>
      <c r="FB1078"/>
      <c r="FC1078"/>
      <c r="FD1078"/>
      <c r="FE1078"/>
      <c r="FF1078"/>
      <c r="FG1078"/>
      <c r="FH1078"/>
      <c r="FI1078"/>
      <c r="FJ1078"/>
      <c r="FK1078"/>
      <c r="FL1078"/>
      <c r="FM1078"/>
      <c r="FN1078"/>
      <c r="FO1078"/>
      <c r="FP1078"/>
      <c r="FQ1078"/>
      <c r="FR1078"/>
      <c r="FS1078"/>
      <c r="FT1078"/>
      <c r="FU1078"/>
      <c r="FV1078"/>
      <c r="FW1078"/>
      <c r="FX1078"/>
      <c r="FY1078"/>
      <c r="FZ1078"/>
      <c r="GA1078"/>
      <c r="GB1078"/>
      <c r="GC1078"/>
      <c r="GD1078"/>
      <c r="GE1078"/>
      <c r="GF1078"/>
      <c r="GG1078"/>
      <c r="GH1078"/>
      <c r="GI1078"/>
      <c r="GJ1078"/>
      <c r="GK1078"/>
      <c r="GL1078"/>
      <c r="GM1078"/>
      <c r="GN1078"/>
      <c r="GO1078"/>
      <c r="GP1078"/>
      <c r="GQ1078"/>
      <c r="GR1078"/>
      <c r="GS1078"/>
      <c r="GT1078"/>
      <c r="GU1078"/>
      <c r="GV1078"/>
      <c r="GW1078"/>
      <c r="GX1078"/>
      <c r="GY1078"/>
      <c r="GZ1078"/>
      <c r="HA1078"/>
      <c r="HB1078"/>
      <c r="HC1078"/>
      <c r="HD1078"/>
      <c r="HE1078"/>
      <c r="HF1078"/>
      <c r="HG1078"/>
      <c r="HH1078"/>
      <c r="HI1078"/>
      <c r="HJ1078"/>
      <c r="HK1078"/>
      <c r="HL1078"/>
      <c r="HM1078"/>
      <c r="HN1078"/>
      <c r="HO1078"/>
      <c r="HP1078"/>
      <c r="HQ1078"/>
      <c r="HR1078"/>
      <c r="HS1078"/>
      <c r="HT1078"/>
      <c r="HU1078"/>
      <c r="HV1078"/>
      <c r="HW1078"/>
      <c r="HX1078"/>
      <c r="HY1078"/>
      <c r="HZ1078"/>
      <c r="IA1078"/>
      <c r="IB1078"/>
      <c r="IC1078"/>
      <c r="ID1078"/>
      <c r="IE1078"/>
      <c r="IF1078"/>
      <c r="IG1078"/>
      <c r="IH1078"/>
      <c r="II1078"/>
      <c r="IJ1078"/>
      <c r="IK1078"/>
      <c r="IL1078"/>
      <c r="IM1078"/>
      <c r="IN1078"/>
      <c r="IO1078"/>
      <c r="IP1078"/>
      <c r="IQ1078"/>
      <c r="IR1078"/>
      <c r="IS1078"/>
      <c r="IT1078"/>
      <c r="IU1078"/>
      <c r="IV1078"/>
      <c r="IW1078"/>
      <c r="IX1078"/>
      <c r="IY1078"/>
      <c r="IZ1078"/>
      <c r="JA1078"/>
      <c r="JB1078"/>
      <c r="JC1078"/>
      <c r="JD1078"/>
      <c r="JE1078"/>
      <c r="JF1078"/>
      <c r="JG1078"/>
      <c r="JH1078"/>
      <c r="JI1078"/>
      <c r="JJ1078"/>
      <c r="JK1078"/>
      <c r="JL1078"/>
      <c r="JM1078"/>
      <c r="JN1078"/>
      <c r="JO1078"/>
      <c r="JP1078"/>
      <c r="JQ1078"/>
      <c r="JR1078"/>
      <c r="JS1078"/>
      <c r="JT1078"/>
      <c r="JU1078"/>
      <c r="JV1078"/>
      <c r="JW1078"/>
      <c r="JX1078"/>
      <c r="JY1078"/>
      <c r="JZ1078"/>
      <c r="KA1078"/>
      <c r="KB1078"/>
      <c r="KC1078"/>
      <c r="KD1078"/>
      <c r="KE1078"/>
      <c r="KF1078"/>
      <c r="KG1078"/>
      <c r="KH1078"/>
      <c r="KI1078"/>
      <c r="KJ1078"/>
      <c r="KK1078"/>
      <c r="KL1078"/>
      <c r="KM1078"/>
      <c r="KN1078"/>
      <c r="KO1078"/>
      <c r="KP1078"/>
      <c r="KQ1078"/>
      <c r="KR1078"/>
      <c r="KS1078"/>
      <c r="KT1078"/>
      <c r="KU1078"/>
      <c r="KV1078"/>
      <c r="KW1078"/>
      <c r="KX1078"/>
      <c r="KY1078"/>
      <c r="KZ1078"/>
      <c r="LA1078"/>
      <c r="LB1078"/>
      <c r="LC1078"/>
      <c r="LD1078"/>
      <c r="LE1078"/>
      <c r="LF1078"/>
      <c r="LG1078"/>
      <c r="LH1078"/>
      <c r="LI1078"/>
      <c r="LJ1078"/>
      <c r="LK1078"/>
      <c r="LL1078"/>
      <c r="LM1078"/>
      <c r="LN1078"/>
      <c r="LO1078"/>
      <c r="LP1078"/>
      <c r="LQ1078"/>
      <c r="LR1078"/>
      <c r="LS1078"/>
      <c r="LT1078"/>
      <c r="LU1078"/>
      <c r="LV1078"/>
      <c r="LW1078"/>
      <c r="LX1078"/>
      <c r="LY1078"/>
      <c r="LZ1078"/>
      <c r="MA1078"/>
      <c r="MB1078"/>
      <c r="MC1078"/>
      <c r="MD1078"/>
      <c r="ME1078"/>
      <c r="MF1078"/>
      <c r="MG1078"/>
      <c r="MH1078"/>
      <c r="MI1078"/>
      <c r="MJ1078"/>
      <c r="MK1078"/>
      <c r="ML1078"/>
      <c r="MM1078"/>
      <c r="MN1078"/>
      <c r="MO1078"/>
      <c r="MP1078"/>
      <c r="MQ1078"/>
      <c r="MR1078"/>
      <c r="MS1078"/>
      <c r="MT1078"/>
      <c r="MU1078"/>
      <c r="MV1078"/>
      <c r="MW1078"/>
      <c r="MX1078"/>
      <c r="MY1078"/>
      <c r="MZ1078"/>
      <c r="NA1078"/>
      <c r="NB1078"/>
      <c r="NC1078"/>
      <c r="ND1078"/>
      <c r="NE1078"/>
      <c r="NF1078"/>
      <c r="NG1078"/>
      <c r="NH1078"/>
      <c r="NI1078"/>
      <c r="NJ1078"/>
      <c r="NK1078"/>
      <c r="NL1078"/>
      <c r="NM1078"/>
      <c r="NN1078"/>
      <c r="NO1078"/>
      <c r="NP1078"/>
      <c r="NQ1078"/>
      <c r="NR1078"/>
      <c r="NS1078"/>
      <c r="NT1078"/>
      <c r="NU1078"/>
      <c r="NV1078"/>
      <c r="NW1078"/>
      <c r="NX1078"/>
      <c r="NY1078"/>
      <c r="NZ1078"/>
      <c r="OA1078"/>
      <c r="OB1078"/>
      <c r="OC1078"/>
      <c r="OD1078"/>
      <c r="OE1078"/>
      <c r="OF1078"/>
      <c r="OG1078"/>
      <c r="OH1078"/>
      <c r="OI1078"/>
      <c r="OJ1078"/>
      <c r="OK1078"/>
      <c r="OL1078"/>
      <c r="OM1078"/>
      <c r="ON1078"/>
    </row>
    <row r="1079" spans="1:404" s="37" customFormat="1" x14ac:dyDescent="0.3">
      <c r="A1079" s="2" t="s">
        <v>1429</v>
      </c>
      <c r="B1079" s="2" t="s">
        <v>1496</v>
      </c>
      <c r="C1079" s="2" t="s">
        <v>1496</v>
      </c>
      <c r="D1079" s="2" t="s">
        <v>1504</v>
      </c>
      <c r="E1079" s="6" t="s">
        <v>95</v>
      </c>
      <c r="F1079" s="5">
        <v>135</v>
      </c>
      <c r="G1079" s="5">
        <v>31</v>
      </c>
      <c r="H1079" s="5">
        <v>2</v>
      </c>
      <c r="I1079" s="5">
        <v>31</v>
      </c>
      <c r="J1079" s="5">
        <v>0</v>
      </c>
      <c r="K1079" s="5">
        <v>0</v>
      </c>
      <c r="L1079" s="5">
        <v>0</v>
      </c>
      <c r="M1079" s="5">
        <v>0</v>
      </c>
      <c r="N1079" s="5">
        <v>0</v>
      </c>
      <c r="O1079" s="5">
        <v>0</v>
      </c>
      <c r="P1079" s="5">
        <v>0</v>
      </c>
      <c r="Q1079" s="5">
        <v>135</v>
      </c>
      <c r="R1079" s="5">
        <v>0</v>
      </c>
      <c r="S1079" s="5">
        <v>0</v>
      </c>
      <c r="T1079" s="5">
        <v>0</v>
      </c>
      <c r="U1079" s="5">
        <v>0</v>
      </c>
      <c r="V1079" s="5">
        <v>0</v>
      </c>
      <c r="W1079" s="5">
        <v>0</v>
      </c>
      <c r="X1079" s="5">
        <v>0</v>
      </c>
      <c r="Y1079" s="5">
        <v>31</v>
      </c>
      <c r="Z1079" s="5">
        <v>135</v>
      </c>
      <c r="AA1079" s="6" t="s">
        <v>96</v>
      </c>
      <c r="AB1079" s="6" t="s">
        <v>96</v>
      </c>
      <c r="AC1079" s="7"/>
      <c r="AD1079" s="6" t="s">
        <v>96</v>
      </c>
      <c r="AE1079" s="7"/>
      <c r="AF1079" s="7"/>
      <c r="AG1079" s="7"/>
      <c r="AH1079" s="7"/>
      <c r="AI1079" s="7"/>
      <c r="AJ1079" s="5"/>
      <c r="AK1079" s="8">
        <v>0</v>
      </c>
      <c r="AL1079" s="8">
        <v>1</v>
      </c>
      <c r="AM1079" s="8">
        <v>0</v>
      </c>
      <c r="AN1079" s="8">
        <v>0</v>
      </c>
      <c r="AO1079" s="8">
        <v>0</v>
      </c>
      <c r="AP1079" s="8">
        <v>0</v>
      </c>
      <c r="AQ1079" s="8">
        <v>0</v>
      </c>
      <c r="AR1079" s="8">
        <v>0</v>
      </c>
      <c r="AS1079" s="8">
        <v>0</v>
      </c>
      <c r="AT1079" s="8">
        <v>0</v>
      </c>
      <c r="AU1079" s="5">
        <v>100</v>
      </c>
      <c r="AV1079" s="5">
        <v>100</v>
      </c>
      <c r="AW1079" s="5">
        <v>0</v>
      </c>
      <c r="AX1079" s="5">
        <v>0</v>
      </c>
      <c r="AY1079" s="5">
        <v>0</v>
      </c>
      <c r="AZ1079" s="5">
        <v>100</v>
      </c>
      <c r="BA1079" s="5">
        <v>100</v>
      </c>
      <c r="BB1079" s="5">
        <v>0</v>
      </c>
      <c r="BC1079" s="5">
        <v>0</v>
      </c>
      <c r="BD1079" s="5">
        <v>0</v>
      </c>
      <c r="BE1079" s="5">
        <v>100</v>
      </c>
      <c r="BF1079" s="5">
        <v>100</v>
      </c>
      <c r="BG1079" s="5">
        <v>100</v>
      </c>
      <c r="BH1079" s="5">
        <v>100</v>
      </c>
      <c r="BI1079" s="5">
        <v>100</v>
      </c>
      <c r="BJ1079" s="5">
        <v>100</v>
      </c>
      <c r="BK1079" s="5">
        <v>0</v>
      </c>
      <c r="BL1079" s="5">
        <v>0</v>
      </c>
      <c r="BM1079" s="5">
        <v>100</v>
      </c>
      <c r="BN1079" s="5">
        <v>8</v>
      </c>
      <c r="BO1079" s="5" t="s">
        <v>96</v>
      </c>
      <c r="BP1079" s="5" t="s">
        <v>96</v>
      </c>
      <c r="BQ1079" s="5">
        <v>4</v>
      </c>
      <c r="BR1079" s="6" t="s">
        <v>97</v>
      </c>
      <c r="BS1079" s="6" t="s">
        <v>97</v>
      </c>
      <c r="BT1079" s="6" t="s">
        <v>97</v>
      </c>
      <c r="BU1079" s="6" t="s">
        <v>97</v>
      </c>
      <c r="BV1079" s="6" t="s">
        <v>97</v>
      </c>
      <c r="BW1079" s="5">
        <v>1</v>
      </c>
      <c r="BX1079" s="5">
        <v>1</v>
      </c>
      <c r="BY1079" s="5">
        <v>1</v>
      </c>
      <c r="BZ1079" s="5">
        <v>1</v>
      </c>
      <c r="CA1079" s="5">
        <v>30</v>
      </c>
      <c r="CB1079" s="6" t="s">
        <v>98</v>
      </c>
      <c r="CC1079" s="6" t="s">
        <v>98</v>
      </c>
      <c r="CD1079" s="6" t="s">
        <v>98</v>
      </c>
      <c r="CE1079" s="6" t="s">
        <v>98</v>
      </c>
      <c r="CF1079" s="6" t="s">
        <v>96</v>
      </c>
      <c r="CG1079" s="6" t="s">
        <v>96</v>
      </c>
      <c r="CH1079" s="6" t="s">
        <v>96</v>
      </c>
      <c r="CI1079" s="7" t="s">
        <v>98</v>
      </c>
      <c r="CJ1079" s="5">
        <v>0</v>
      </c>
      <c r="CK1079" s="5">
        <v>0</v>
      </c>
      <c r="CL1079" s="5">
        <v>0</v>
      </c>
      <c r="CM1079" s="5">
        <v>0</v>
      </c>
      <c r="CN1079" s="5">
        <v>0</v>
      </c>
      <c r="CO1079" s="5">
        <v>0</v>
      </c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  <c r="DI1079"/>
      <c r="DJ1079"/>
      <c r="DK1079"/>
      <c r="DL1079"/>
      <c r="DM1079"/>
      <c r="DN1079"/>
      <c r="DO1079"/>
      <c r="DP1079"/>
      <c r="DQ1079"/>
      <c r="DR1079"/>
      <c r="DS1079"/>
      <c r="DT1079"/>
      <c r="DU1079"/>
      <c r="DV1079"/>
      <c r="DW1079"/>
      <c r="DX1079"/>
      <c r="DY1079"/>
      <c r="DZ1079"/>
      <c r="EA1079"/>
      <c r="EB1079"/>
      <c r="EC1079"/>
      <c r="ED1079"/>
      <c r="EE1079"/>
      <c r="EF1079"/>
      <c r="EG1079"/>
      <c r="EH1079"/>
      <c r="EI1079"/>
      <c r="EJ1079"/>
      <c r="EK1079"/>
      <c r="EL1079"/>
      <c r="EM1079"/>
      <c r="EN1079"/>
      <c r="EO1079"/>
      <c r="EP1079"/>
      <c r="EQ1079"/>
      <c r="ER1079"/>
      <c r="ES1079"/>
      <c r="ET1079"/>
      <c r="EU1079"/>
      <c r="EV1079"/>
      <c r="EW1079"/>
      <c r="EX1079"/>
      <c r="EY1079"/>
      <c r="EZ1079"/>
      <c r="FA1079"/>
      <c r="FB1079"/>
      <c r="FC1079"/>
      <c r="FD1079"/>
      <c r="FE1079"/>
      <c r="FF1079"/>
      <c r="FG1079"/>
      <c r="FH1079"/>
      <c r="FI1079"/>
      <c r="FJ1079"/>
      <c r="FK1079"/>
      <c r="FL1079"/>
      <c r="FM1079"/>
      <c r="FN1079"/>
      <c r="FO1079"/>
      <c r="FP1079"/>
      <c r="FQ1079"/>
      <c r="FR1079"/>
      <c r="FS1079"/>
      <c r="FT1079"/>
      <c r="FU1079"/>
      <c r="FV1079"/>
      <c r="FW1079"/>
      <c r="FX1079"/>
      <c r="FY1079"/>
      <c r="FZ1079"/>
      <c r="GA1079"/>
      <c r="GB1079"/>
      <c r="GC1079"/>
      <c r="GD1079"/>
      <c r="GE1079"/>
      <c r="GF1079"/>
      <c r="GG1079"/>
      <c r="GH1079"/>
      <c r="GI1079"/>
      <c r="GJ1079"/>
      <c r="GK1079"/>
      <c r="GL1079"/>
      <c r="GM1079"/>
      <c r="GN1079"/>
      <c r="GO1079"/>
      <c r="GP1079"/>
      <c r="GQ1079"/>
      <c r="GR1079"/>
      <c r="GS1079"/>
      <c r="GT1079"/>
      <c r="GU1079"/>
      <c r="GV1079"/>
      <c r="GW1079"/>
      <c r="GX1079"/>
      <c r="GY1079"/>
      <c r="GZ1079"/>
      <c r="HA1079"/>
      <c r="HB1079"/>
      <c r="HC1079"/>
      <c r="HD1079"/>
      <c r="HE1079"/>
      <c r="HF1079"/>
      <c r="HG1079"/>
      <c r="HH1079"/>
      <c r="HI1079"/>
      <c r="HJ1079"/>
      <c r="HK1079"/>
      <c r="HL1079"/>
      <c r="HM1079"/>
      <c r="HN1079"/>
      <c r="HO1079"/>
      <c r="HP1079"/>
      <c r="HQ1079"/>
      <c r="HR1079"/>
      <c r="HS1079"/>
      <c r="HT1079"/>
      <c r="HU1079"/>
      <c r="HV1079"/>
      <c r="HW1079"/>
      <c r="HX1079"/>
      <c r="HY1079"/>
      <c r="HZ1079"/>
      <c r="IA1079"/>
      <c r="IB1079"/>
      <c r="IC1079"/>
      <c r="ID1079"/>
      <c r="IE1079"/>
      <c r="IF1079"/>
      <c r="IG1079"/>
      <c r="IH1079"/>
      <c r="II1079"/>
      <c r="IJ1079"/>
      <c r="IK1079"/>
      <c r="IL1079"/>
      <c r="IM1079"/>
      <c r="IN1079"/>
      <c r="IO1079"/>
      <c r="IP1079"/>
      <c r="IQ1079"/>
      <c r="IR1079"/>
      <c r="IS1079"/>
      <c r="IT1079"/>
      <c r="IU1079"/>
      <c r="IV1079"/>
      <c r="IW1079"/>
      <c r="IX1079"/>
      <c r="IY1079"/>
      <c r="IZ1079"/>
      <c r="JA1079"/>
      <c r="JB1079"/>
      <c r="JC1079"/>
      <c r="JD1079"/>
      <c r="JE1079"/>
      <c r="JF1079"/>
      <c r="JG1079"/>
      <c r="JH1079"/>
      <c r="JI1079"/>
      <c r="JJ1079"/>
      <c r="JK1079"/>
      <c r="JL1079"/>
      <c r="JM1079"/>
      <c r="JN1079"/>
      <c r="JO1079"/>
      <c r="JP1079"/>
      <c r="JQ1079"/>
      <c r="JR1079"/>
      <c r="JS1079"/>
      <c r="JT1079"/>
      <c r="JU1079"/>
      <c r="JV1079"/>
      <c r="JW1079"/>
      <c r="JX1079"/>
      <c r="JY1079"/>
      <c r="JZ1079"/>
      <c r="KA1079"/>
      <c r="KB1079"/>
      <c r="KC1079"/>
      <c r="KD1079"/>
      <c r="KE1079"/>
      <c r="KF1079"/>
      <c r="KG1079"/>
      <c r="KH1079"/>
      <c r="KI1079"/>
      <c r="KJ1079"/>
      <c r="KK1079"/>
      <c r="KL1079"/>
      <c r="KM1079"/>
      <c r="KN1079"/>
      <c r="KO1079"/>
      <c r="KP1079"/>
      <c r="KQ1079"/>
      <c r="KR1079"/>
      <c r="KS1079"/>
      <c r="KT1079"/>
      <c r="KU1079"/>
      <c r="KV1079"/>
      <c r="KW1079"/>
      <c r="KX1079"/>
      <c r="KY1079"/>
      <c r="KZ1079"/>
      <c r="LA1079"/>
      <c r="LB1079"/>
      <c r="LC1079"/>
      <c r="LD1079"/>
      <c r="LE1079"/>
      <c r="LF1079"/>
      <c r="LG1079"/>
      <c r="LH1079"/>
      <c r="LI1079"/>
      <c r="LJ1079"/>
      <c r="LK1079"/>
      <c r="LL1079"/>
      <c r="LM1079"/>
      <c r="LN1079"/>
      <c r="LO1079"/>
      <c r="LP1079"/>
      <c r="LQ1079"/>
      <c r="LR1079"/>
      <c r="LS1079"/>
      <c r="LT1079"/>
      <c r="LU1079"/>
      <c r="LV1079"/>
      <c r="LW1079"/>
      <c r="LX1079"/>
      <c r="LY1079"/>
      <c r="LZ1079"/>
      <c r="MA1079"/>
      <c r="MB1079"/>
      <c r="MC1079"/>
      <c r="MD1079"/>
      <c r="ME1079"/>
      <c r="MF1079"/>
      <c r="MG1079"/>
      <c r="MH1079"/>
      <c r="MI1079"/>
      <c r="MJ1079"/>
      <c r="MK1079"/>
      <c r="ML1079"/>
      <c r="MM1079"/>
      <c r="MN1079"/>
      <c r="MO1079"/>
      <c r="MP1079"/>
      <c r="MQ1079"/>
      <c r="MR1079"/>
      <c r="MS1079"/>
      <c r="MT1079"/>
      <c r="MU1079"/>
      <c r="MV1079"/>
      <c r="MW1079"/>
      <c r="MX1079"/>
      <c r="MY1079"/>
      <c r="MZ1079"/>
      <c r="NA1079"/>
      <c r="NB1079"/>
      <c r="NC1079"/>
      <c r="ND1079"/>
      <c r="NE1079"/>
      <c r="NF1079"/>
      <c r="NG1079"/>
      <c r="NH1079"/>
      <c r="NI1079"/>
      <c r="NJ1079"/>
      <c r="NK1079"/>
      <c r="NL1079"/>
      <c r="NM1079"/>
      <c r="NN1079"/>
      <c r="NO1079"/>
      <c r="NP1079"/>
      <c r="NQ1079"/>
      <c r="NR1079"/>
      <c r="NS1079"/>
      <c r="NT1079"/>
      <c r="NU1079"/>
      <c r="NV1079"/>
      <c r="NW1079"/>
      <c r="NX1079"/>
      <c r="NY1079"/>
      <c r="NZ1079"/>
      <c r="OA1079"/>
      <c r="OB1079"/>
      <c r="OC1079"/>
      <c r="OD1079"/>
      <c r="OE1079"/>
      <c r="OF1079"/>
      <c r="OG1079"/>
      <c r="OH1079"/>
      <c r="OI1079"/>
      <c r="OJ1079"/>
      <c r="OK1079"/>
      <c r="OL1079"/>
      <c r="OM1079"/>
      <c r="ON1079"/>
    </row>
    <row r="1080" spans="1:404" s="37" customFormat="1" x14ac:dyDescent="0.3">
      <c r="A1080" s="2" t="s">
        <v>1429</v>
      </c>
      <c r="B1080" s="2" t="s">
        <v>1505</v>
      </c>
      <c r="C1080" s="2" t="s">
        <v>1505</v>
      </c>
      <c r="D1080" s="2" t="s">
        <v>1506</v>
      </c>
      <c r="E1080" s="6" t="s">
        <v>102</v>
      </c>
      <c r="F1080" s="5">
        <v>256</v>
      </c>
      <c r="G1080" s="5">
        <v>72</v>
      </c>
      <c r="H1080" s="5">
        <v>3</v>
      </c>
      <c r="I1080" s="5">
        <v>71</v>
      </c>
      <c r="J1080" s="5">
        <v>1</v>
      </c>
      <c r="K1080" s="5">
        <v>0</v>
      </c>
      <c r="L1080" s="5">
        <v>0</v>
      </c>
      <c r="M1080" s="5">
        <v>0</v>
      </c>
      <c r="N1080" s="5">
        <v>0</v>
      </c>
      <c r="O1080" s="5">
        <v>0</v>
      </c>
      <c r="P1080" s="5">
        <v>0</v>
      </c>
      <c r="Q1080" s="5">
        <v>246</v>
      </c>
      <c r="R1080" s="5">
        <v>10</v>
      </c>
      <c r="S1080" s="5">
        <v>0</v>
      </c>
      <c r="T1080" s="5">
        <v>0</v>
      </c>
      <c r="U1080" s="5">
        <v>0</v>
      </c>
      <c r="V1080" s="5">
        <v>0</v>
      </c>
      <c r="W1080" s="5">
        <v>0</v>
      </c>
      <c r="X1080" s="5">
        <v>0</v>
      </c>
      <c r="Y1080" s="5">
        <v>24</v>
      </c>
      <c r="Z1080" s="5">
        <v>73</v>
      </c>
      <c r="AA1080" s="6" t="s">
        <v>96</v>
      </c>
      <c r="AB1080" s="6" t="s">
        <v>96</v>
      </c>
      <c r="AC1080" s="7"/>
      <c r="AD1080" s="7"/>
      <c r="AE1080" s="7"/>
      <c r="AF1080" s="7"/>
      <c r="AG1080" s="7"/>
      <c r="AH1080" s="7"/>
      <c r="AI1080" s="6" t="s">
        <v>96</v>
      </c>
      <c r="AJ1080" s="5"/>
      <c r="AK1080" s="8">
        <v>0</v>
      </c>
      <c r="AL1080" s="8">
        <v>1</v>
      </c>
      <c r="AM1080" s="8">
        <v>0</v>
      </c>
      <c r="AN1080" s="8">
        <v>0</v>
      </c>
      <c r="AO1080" s="8">
        <v>0</v>
      </c>
      <c r="AP1080" s="8">
        <v>0</v>
      </c>
      <c r="AQ1080" s="8">
        <v>0</v>
      </c>
      <c r="AR1080" s="8">
        <v>0</v>
      </c>
      <c r="AS1080" s="8">
        <v>0</v>
      </c>
      <c r="AT1080" s="8">
        <v>0</v>
      </c>
      <c r="AU1080" s="5">
        <v>100</v>
      </c>
      <c r="AV1080" s="5">
        <v>100</v>
      </c>
      <c r="AW1080" s="5">
        <v>0</v>
      </c>
      <c r="AX1080" s="5">
        <v>0</v>
      </c>
      <c r="AY1080" s="5">
        <v>0</v>
      </c>
      <c r="AZ1080" s="5">
        <v>100</v>
      </c>
      <c r="BA1080" s="5">
        <v>100</v>
      </c>
      <c r="BB1080" s="5">
        <v>0</v>
      </c>
      <c r="BC1080" s="5">
        <v>0</v>
      </c>
      <c r="BD1080" s="5">
        <v>0</v>
      </c>
      <c r="BE1080" s="5">
        <v>100</v>
      </c>
      <c r="BF1080" s="5">
        <v>90</v>
      </c>
      <c r="BG1080" s="5">
        <v>95</v>
      </c>
      <c r="BH1080" s="5">
        <v>40</v>
      </c>
      <c r="BI1080" s="5">
        <v>40</v>
      </c>
      <c r="BJ1080" s="5">
        <v>0</v>
      </c>
      <c r="BK1080" s="5">
        <v>40</v>
      </c>
      <c r="BL1080" s="5">
        <v>60</v>
      </c>
      <c r="BM1080" s="5">
        <v>0</v>
      </c>
      <c r="BN1080" s="5" t="s">
        <v>98</v>
      </c>
      <c r="BO1080" s="5" t="s">
        <v>97</v>
      </c>
      <c r="BP1080" s="5" t="s">
        <v>96</v>
      </c>
      <c r="BQ1080" s="5">
        <v>5</v>
      </c>
      <c r="BR1080" s="6" t="s">
        <v>97</v>
      </c>
      <c r="BS1080" s="6" t="s">
        <v>96</v>
      </c>
      <c r="BT1080" s="6" t="s">
        <v>96</v>
      </c>
      <c r="BU1080" s="6" t="s">
        <v>97</v>
      </c>
      <c r="BV1080" s="6" t="s">
        <v>97</v>
      </c>
      <c r="BW1080" s="5">
        <v>2</v>
      </c>
      <c r="BX1080" s="5">
        <v>1</v>
      </c>
      <c r="BY1080" s="5">
        <v>1</v>
      </c>
      <c r="BZ1080" s="5">
        <v>2</v>
      </c>
      <c r="CA1080" s="5">
        <v>2</v>
      </c>
      <c r="CB1080" s="6" t="s">
        <v>96</v>
      </c>
      <c r="CC1080" s="6" t="s">
        <v>96</v>
      </c>
      <c r="CD1080" s="6" t="s">
        <v>98</v>
      </c>
      <c r="CE1080" s="6" t="s">
        <v>96</v>
      </c>
      <c r="CF1080" s="6" t="s">
        <v>96</v>
      </c>
      <c r="CG1080" s="7" t="s">
        <v>96</v>
      </c>
      <c r="CH1080" s="6" t="s">
        <v>96</v>
      </c>
      <c r="CI1080" s="6" t="s">
        <v>96</v>
      </c>
      <c r="CJ1080" s="5">
        <v>2</v>
      </c>
      <c r="CK1080" s="5">
        <v>2</v>
      </c>
      <c r="CL1080" s="5">
        <v>7</v>
      </c>
      <c r="CM1080" s="5">
        <v>1</v>
      </c>
      <c r="CN1080" s="5">
        <v>3</v>
      </c>
      <c r="CO1080" s="5">
        <v>2</v>
      </c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  <c r="DI1080"/>
      <c r="DJ1080"/>
      <c r="DK1080"/>
      <c r="DL1080"/>
      <c r="DM1080"/>
      <c r="DN1080"/>
      <c r="DO1080"/>
      <c r="DP1080"/>
      <c r="DQ1080"/>
      <c r="DR1080"/>
      <c r="DS1080"/>
      <c r="DT1080"/>
      <c r="DU1080"/>
      <c r="DV1080"/>
      <c r="DW1080"/>
      <c r="DX1080"/>
      <c r="DY1080"/>
      <c r="DZ1080"/>
      <c r="EA1080"/>
      <c r="EB1080"/>
      <c r="EC1080"/>
      <c r="ED1080"/>
      <c r="EE1080"/>
      <c r="EF1080"/>
      <c r="EG1080"/>
      <c r="EH1080"/>
      <c r="EI1080"/>
      <c r="EJ1080"/>
      <c r="EK1080"/>
      <c r="EL1080"/>
      <c r="EM1080"/>
      <c r="EN1080"/>
      <c r="EO1080"/>
      <c r="EP1080"/>
      <c r="EQ1080"/>
      <c r="ER1080"/>
      <c r="ES1080"/>
      <c r="ET1080"/>
      <c r="EU1080"/>
      <c r="EV1080"/>
      <c r="EW1080"/>
      <c r="EX1080"/>
      <c r="EY1080"/>
      <c r="EZ1080"/>
      <c r="FA1080"/>
      <c r="FB1080"/>
      <c r="FC1080"/>
      <c r="FD1080"/>
      <c r="FE1080"/>
      <c r="FF1080"/>
      <c r="FG1080"/>
      <c r="FH1080"/>
      <c r="FI1080"/>
      <c r="FJ1080"/>
      <c r="FK1080"/>
      <c r="FL1080"/>
      <c r="FM1080"/>
      <c r="FN1080"/>
      <c r="FO1080"/>
      <c r="FP1080"/>
      <c r="FQ1080"/>
      <c r="FR1080"/>
      <c r="FS1080"/>
      <c r="FT1080"/>
      <c r="FU1080"/>
      <c r="FV1080"/>
      <c r="FW1080"/>
      <c r="FX1080"/>
      <c r="FY1080"/>
      <c r="FZ1080"/>
      <c r="GA1080"/>
      <c r="GB1080"/>
      <c r="GC1080"/>
      <c r="GD1080"/>
      <c r="GE1080"/>
      <c r="GF1080"/>
      <c r="GG1080"/>
      <c r="GH1080"/>
      <c r="GI1080"/>
      <c r="GJ1080"/>
      <c r="GK1080"/>
      <c r="GL1080"/>
      <c r="GM1080"/>
      <c r="GN1080"/>
      <c r="GO1080"/>
      <c r="GP1080"/>
      <c r="GQ1080"/>
      <c r="GR1080"/>
      <c r="GS1080"/>
      <c r="GT1080"/>
      <c r="GU1080"/>
      <c r="GV1080"/>
      <c r="GW1080"/>
      <c r="GX1080"/>
      <c r="GY1080"/>
      <c r="GZ1080"/>
      <c r="HA1080"/>
      <c r="HB1080"/>
      <c r="HC1080"/>
      <c r="HD1080"/>
      <c r="HE1080"/>
      <c r="HF1080"/>
      <c r="HG1080"/>
      <c r="HH1080"/>
      <c r="HI1080"/>
      <c r="HJ1080"/>
      <c r="HK1080"/>
      <c r="HL1080"/>
      <c r="HM1080"/>
      <c r="HN1080"/>
      <c r="HO1080"/>
      <c r="HP1080"/>
      <c r="HQ1080"/>
      <c r="HR1080"/>
      <c r="HS1080"/>
      <c r="HT1080"/>
      <c r="HU1080"/>
      <c r="HV1080"/>
      <c r="HW1080"/>
      <c r="HX1080"/>
      <c r="HY1080"/>
      <c r="HZ1080"/>
      <c r="IA1080"/>
      <c r="IB1080"/>
      <c r="IC1080"/>
      <c r="ID1080"/>
      <c r="IE1080"/>
      <c r="IF1080"/>
      <c r="IG1080"/>
      <c r="IH1080"/>
      <c r="II1080"/>
      <c r="IJ1080"/>
      <c r="IK1080"/>
      <c r="IL1080"/>
      <c r="IM1080"/>
      <c r="IN1080"/>
      <c r="IO1080"/>
      <c r="IP1080"/>
      <c r="IQ1080"/>
      <c r="IR1080"/>
      <c r="IS1080"/>
      <c r="IT1080"/>
      <c r="IU1080"/>
      <c r="IV1080"/>
      <c r="IW1080"/>
      <c r="IX1080"/>
      <c r="IY1080"/>
      <c r="IZ1080"/>
      <c r="JA1080"/>
      <c r="JB1080"/>
      <c r="JC1080"/>
      <c r="JD1080"/>
      <c r="JE1080"/>
      <c r="JF1080"/>
      <c r="JG1080"/>
      <c r="JH1080"/>
      <c r="JI1080"/>
      <c r="JJ1080"/>
      <c r="JK1080"/>
      <c r="JL1080"/>
      <c r="JM1080"/>
      <c r="JN1080"/>
      <c r="JO1080"/>
      <c r="JP1080"/>
      <c r="JQ1080"/>
      <c r="JR1080"/>
      <c r="JS1080"/>
      <c r="JT1080"/>
      <c r="JU1080"/>
      <c r="JV1080"/>
      <c r="JW1080"/>
      <c r="JX1080"/>
      <c r="JY1080"/>
      <c r="JZ1080"/>
      <c r="KA1080"/>
      <c r="KB1080"/>
      <c r="KC1080"/>
      <c r="KD1080"/>
      <c r="KE1080"/>
      <c r="KF1080"/>
      <c r="KG1080"/>
      <c r="KH1080"/>
      <c r="KI1080"/>
      <c r="KJ1080"/>
      <c r="KK1080"/>
      <c r="KL1080"/>
      <c r="KM1080"/>
      <c r="KN1080"/>
      <c r="KO1080"/>
      <c r="KP1080"/>
      <c r="KQ1080"/>
      <c r="KR1080"/>
      <c r="KS1080"/>
      <c r="KT1080"/>
      <c r="KU1080"/>
      <c r="KV1080"/>
      <c r="KW1080"/>
      <c r="KX1080"/>
      <c r="KY1080"/>
      <c r="KZ1080"/>
      <c r="LA1080"/>
      <c r="LB1080"/>
      <c r="LC1080"/>
      <c r="LD1080"/>
      <c r="LE1080"/>
      <c r="LF1080"/>
      <c r="LG1080"/>
      <c r="LH1080"/>
      <c r="LI1080"/>
      <c r="LJ1080"/>
      <c r="LK1080"/>
      <c r="LL1080"/>
      <c r="LM1080"/>
      <c r="LN1080"/>
      <c r="LO1080"/>
      <c r="LP1080"/>
      <c r="LQ1080"/>
      <c r="LR1080"/>
      <c r="LS1080"/>
      <c r="LT1080"/>
      <c r="LU1080"/>
      <c r="LV1080"/>
      <c r="LW1080"/>
      <c r="LX1080"/>
      <c r="LY1080"/>
      <c r="LZ1080"/>
      <c r="MA1080"/>
      <c r="MB1080"/>
      <c r="MC1080"/>
      <c r="MD1080"/>
      <c r="ME1080"/>
      <c r="MF1080"/>
      <c r="MG1080"/>
      <c r="MH1080"/>
      <c r="MI1080"/>
      <c r="MJ1080"/>
      <c r="MK1080"/>
      <c r="ML1080"/>
      <c r="MM1080"/>
      <c r="MN1080"/>
      <c r="MO1080"/>
      <c r="MP1080"/>
      <c r="MQ1080"/>
      <c r="MR1080"/>
      <c r="MS1080"/>
      <c r="MT1080"/>
      <c r="MU1080"/>
      <c r="MV1080"/>
      <c r="MW1080"/>
      <c r="MX1080"/>
      <c r="MY1080"/>
      <c r="MZ1080"/>
      <c r="NA1080"/>
      <c r="NB1080"/>
      <c r="NC1080"/>
      <c r="ND1080"/>
      <c r="NE1080"/>
      <c r="NF1080"/>
      <c r="NG1080"/>
      <c r="NH1080"/>
      <c r="NI1080"/>
      <c r="NJ1080"/>
      <c r="NK1080"/>
      <c r="NL1080"/>
      <c r="NM1080"/>
      <c r="NN1080"/>
      <c r="NO1080"/>
      <c r="NP1080"/>
      <c r="NQ1080"/>
      <c r="NR1080"/>
      <c r="NS1080"/>
      <c r="NT1080"/>
      <c r="NU1080"/>
      <c r="NV1080"/>
      <c r="NW1080"/>
      <c r="NX1080"/>
      <c r="NY1080"/>
      <c r="NZ1080"/>
      <c r="OA1080"/>
      <c r="OB1080"/>
      <c r="OC1080"/>
      <c r="OD1080"/>
      <c r="OE1080"/>
      <c r="OF1080"/>
      <c r="OG1080"/>
      <c r="OH1080"/>
      <c r="OI1080"/>
      <c r="OJ1080"/>
      <c r="OK1080"/>
      <c r="OL1080"/>
      <c r="OM1080"/>
      <c r="ON1080"/>
    </row>
    <row r="1081" spans="1:404" s="37" customFormat="1" x14ac:dyDescent="0.3">
      <c r="A1081" s="2" t="s">
        <v>1507</v>
      </c>
      <c r="B1081" s="2" t="s">
        <v>1508</v>
      </c>
      <c r="C1081" s="2" t="s">
        <v>1509</v>
      </c>
      <c r="D1081" s="2" t="s">
        <v>108</v>
      </c>
      <c r="E1081" s="6" t="s">
        <v>95</v>
      </c>
      <c r="F1081" s="5">
        <v>37</v>
      </c>
      <c r="G1081" s="5">
        <v>4</v>
      </c>
      <c r="H1081" s="5">
        <v>0</v>
      </c>
      <c r="I1081" s="5">
        <v>0</v>
      </c>
      <c r="J1081" s="5">
        <v>0</v>
      </c>
      <c r="K1081" s="5">
        <v>4</v>
      </c>
      <c r="L1081" s="5">
        <v>0</v>
      </c>
      <c r="M1081" s="5">
        <v>0</v>
      </c>
      <c r="N1081" s="5">
        <v>0</v>
      </c>
      <c r="O1081" s="5">
        <v>0</v>
      </c>
      <c r="P1081" s="5">
        <v>0</v>
      </c>
      <c r="Q1081" s="5">
        <v>0</v>
      </c>
      <c r="R1081" s="5">
        <v>0</v>
      </c>
      <c r="S1081" s="5">
        <v>37</v>
      </c>
      <c r="T1081" s="5">
        <v>0</v>
      </c>
      <c r="U1081" s="5">
        <v>0</v>
      </c>
      <c r="V1081" s="5">
        <v>0</v>
      </c>
      <c r="W1081" s="5">
        <v>0</v>
      </c>
      <c r="X1081" s="5">
        <v>0</v>
      </c>
      <c r="Y1081" s="5">
        <v>0</v>
      </c>
      <c r="Z1081" s="6">
        <v>0</v>
      </c>
      <c r="AA1081" s="6" t="s">
        <v>96</v>
      </c>
      <c r="AB1081" s="6" t="s">
        <v>97</v>
      </c>
      <c r="AC1081" s="7"/>
      <c r="AD1081" s="7"/>
      <c r="AE1081" s="7"/>
      <c r="AF1081" s="7"/>
      <c r="AG1081" s="7"/>
      <c r="AH1081" s="7"/>
      <c r="AI1081" s="6" t="s">
        <v>96</v>
      </c>
      <c r="AJ1081" s="5"/>
      <c r="AK1081" s="8">
        <v>0</v>
      </c>
      <c r="AL1081" s="8">
        <v>0</v>
      </c>
      <c r="AM1081" s="8">
        <v>1</v>
      </c>
      <c r="AN1081" s="8">
        <v>0</v>
      </c>
      <c r="AO1081" s="8">
        <v>0</v>
      </c>
      <c r="AP1081" s="8">
        <v>0</v>
      </c>
      <c r="AQ1081" s="8">
        <v>0</v>
      </c>
      <c r="AR1081" s="8">
        <v>0</v>
      </c>
      <c r="AS1081" s="8">
        <v>0</v>
      </c>
      <c r="AT1081" s="8">
        <v>0</v>
      </c>
      <c r="AU1081" s="5">
        <v>90</v>
      </c>
      <c r="AV1081" s="5">
        <v>90</v>
      </c>
      <c r="AW1081" s="5">
        <v>0</v>
      </c>
      <c r="AX1081" s="5">
        <v>0</v>
      </c>
      <c r="AY1081" s="5">
        <v>10</v>
      </c>
      <c r="AZ1081" s="5">
        <v>0</v>
      </c>
      <c r="BA1081" s="5">
        <v>0</v>
      </c>
      <c r="BB1081" s="5">
        <v>100</v>
      </c>
      <c r="BC1081" s="5">
        <v>0</v>
      </c>
      <c r="BD1081" s="5">
        <v>0</v>
      </c>
      <c r="BE1081" s="5">
        <v>100</v>
      </c>
      <c r="BF1081" s="5">
        <v>100</v>
      </c>
      <c r="BG1081" s="5">
        <v>0</v>
      </c>
      <c r="BH1081" s="5">
        <v>0</v>
      </c>
      <c r="BI1081" s="5">
        <v>0</v>
      </c>
      <c r="BJ1081" s="5">
        <v>0</v>
      </c>
      <c r="BK1081" s="5">
        <v>0</v>
      </c>
      <c r="BL1081" s="5">
        <v>100</v>
      </c>
      <c r="BM1081" s="5">
        <v>100</v>
      </c>
      <c r="BN1081" s="5">
        <v>4</v>
      </c>
      <c r="BO1081" s="5" t="s">
        <v>96</v>
      </c>
      <c r="BP1081" s="5" t="s">
        <v>96</v>
      </c>
      <c r="BQ1081" s="5">
        <v>12</v>
      </c>
      <c r="BR1081" s="6" t="s">
        <v>97</v>
      </c>
      <c r="BS1081" s="6" t="s">
        <v>97</v>
      </c>
      <c r="BT1081" s="6" t="s">
        <v>96</v>
      </c>
      <c r="BU1081" s="6" t="s">
        <v>97</v>
      </c>
      <c r="BV1081" s="6" t="s">
        <v>97</v>
      </c>
      <c r="BW1081" s="5">
        <v>1</v>
      </c>
      <c r="BX1081" s="5">
        <v>1</v>
      </c>
      <c r="BY1081" s="5">
        <v>1</v>
      </c>
      <c r="BZ1081" s="5">
        <v>5</v>
      </c>
      <c r="CA1081" s="5">
        <v>5</v>
      </c>
      <c r="CB1081" s="6" t="s">
        <v>96</v>
      </c>
      <c r="CC1081" s="6" t="s">
        <v>96</v>
      </c>
      <c r="CD1081" s="6" t="s">
        <v>96</v>
      </c>
      <c r="CE1081" s="6" t="s">
        <v>96</v>
      </c>
      <c r="CF1081" s="6" t="s">
        <v>96</v>
      </c>
      <c r="CG1081" s="7" t="s">
        <v>96</v>
      </c>
      <c r="CH1081" s="6" t="s">
        <v>97</v>
      </c>
      <c r="CI1081" s="6" t="s">
        <v>97</v>
      </c>
      <c r="CJ1081" s="5">
        <v>5</v>
      </c>
      <c r="CK1081" s="5">
        <v>0</v>
      </c>
      <c r="CL1081" s="5">
        <v>5</v>
      </c>
      <c r="CM1081" s="5">
        <v>0</v>
      </c>
      <c r="CN1081" s="5">
        <v>0</v>
      </c>
      <c r="CO1081" s="5">
        <v>0</v>
      </c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  <c r="DI1081"/>
      <c r="DJ1081"/>
      <c r="DK1081"/>
      <c r="DL1081"/>
      <c r="DM1081"/>
      <c r="DN1081"/>
      <c r="DO1081"/>
      <c r="DP1081"/>
      <c r="DQ1081"/>
      <c r="DR1081"/>
      <c r="DS1081"/>
      <c r="DT1081"/>
      <c r="DU1081"/>
      <c r="DV1081"/>
      <c r="DW1081"/>
      <c r="DX1081"/>
      <c r="DY1081"/>
      <c r="DZ1081"/>
      <c r="EA1081"/>
      <c r="EB1081"/>
      <c r="EC1081"/>
      <c r="ED1081"/>
      <c r="EE1081"/>
      <c r="EF1081"/>
      <c r="EG1081"/>
      <c r="EH1081"/>
      <c r="EI1081"/>
      <c r="EJ1081"/>
      <c r="EK1081"/>
      <c r="EL1081"/>
      <c r="EM1081"/>
      <c r="EN1081"/>
      <c r="EO1081"/>
      <c r="EP1081"/>
      <c r="EQ1081"/>
      <c r="ER1081"/>
      <c r="ES1081"/>
      <c r="ET1081"/>
      <c r="EU1081"/>
      <c r="EV1081"/>
      <c r="EW1081"/>
      <c r="EX1081"/>
      <c r="EY1081"/>
      <c r="EZ1081"/>
      <c r="FA1081"/>
      <c r="FB1081"/>
      <c r="FC1081"/>
      <c r="FD1081"/>
      <c r="FE1081"/>
      <c r="FF1081"/>
      <c r="FG1081"/>
      <c r="FH1081"/>
      <c r="FI1081"/>
      <c r="FJ1081"/>
      <c r="FK1081"/>
      <c r="FL1081"/>
      <c r="FM1081"/>
      <c r="FN1081"/>
      <c r="FO1081"/>
      <c r="FP1081"/>
      <c r="FQ1081"/>
      <c r="FR1081"/>
      <c r="FS1081"/>
      <c r="FT1081"/>
      <c r="FU1081"/>
      <c r="FV1081"/>
      <c r="FW1081"/>
      <c r="FX1081"/>
      <c r="FY1081"/>
      <c r="FZ1081"/>
      <c r="GA1081"/>
      <c r="GB1081"/>
      <c r="GC1081"/>
      <c r="GD1081"/>
      <c r="GE1081"/>
      <c r="GF1081"/>
      <c r="GG1081"/>
      <c r="GH1081"/>
      <c r="GI1081"/>
      <c r="GJ1081"/>
      <c r="GK1081"/>
      <c r="GL1081"/>
      <c r="GM1081"/>
      <c r="GN1081"/>
      <c r="GO1081"/>
      <c r="GP1081"/>
      <c r="GQ1081"/>
      <c r="GR1081"/>
      <c r="GS1081"/>
      <c r="GT1081"/>
      <c r="GU1081"/>
      <c r="GV1081"/>
      <c r="GW1081"/>
      <c r="GX1081"/>
      <c r="GY1081"/>
      <c r="GZ1081"/>
      <c r="HA1081"/>
      <c r="HB1081"/>
      <c r="HC1081"/>
      <c r="HD1081"/>
      <c r="HE1081"/>
      <c r="HF1081"/>
      <c r="HG1081"/>
      <c r="HH1081"/>
      <c r="HI1081"/>
      <c r="HJ1081"/>
      <c r="HK1081"/>
      <c r="HL1081"/>
      <c r="HM1081"/>
      <c r="HN1081"/>
      <c r="HO1081"/>
      <c r="HP1081"/>
      <c r="HQ1081"/>
      <c r="HR1081"/>
      <c r="HS1081"/>
      <c r="HT1081"/>
      <c r="HU1081"/>
      <c r="HV1081"/>
      <c r="HW1081"/>
      <c r="HX1081"/>
      <c r="HY1081"/>
      <c r="HZ1081"/>
      <c r="IA1081"/>
      <c r="IB1081"/>
      <c r="IC1081"/>
      <c r="ID1081"/>
      <c r="IE1081"/>
      <c r="IF1081"/>
      <c r="IG1081"/>
      <c r="IH1081"/>
      <c r="II1081"/>
      <c r="IJ1081"/>
      <c r="IK1081"/>
      <c r="IL1081"/>
      <c r="IM1081"/>
      <c r="IN1081"/>
      <c r="IO1081"/>
      <c r="IP1081"/>
      <c r="IQ1081"/>
      <c r="IR1081"/>
      <c r="IS1081"/>
      <c r="IT1081"/>
      <c r="IU1081"/>
      <c r="IV1081"/>
      <c r="IW1081"/>
      <c r="IX1081"/>
      <c r="IY1081"/>
      <c r="IZ1081"/>
      <c r="JA1081"/>
      <c r="JB1081"/>
      <c r="JC1081"/>
      <c r="JD1081"/>
      <c r="JE1081"/>
      <c r="JF1081"/>
      <c r="JG1081"/>
      <c r="JH1081"/>
      <c r="JI1081"/>
      <c r="JJ1081"/>
      <c r="JK1081"/>
      <c r="JL1081"/>
      <c r="JM1081"/>
      <c r="JN1081"/>
      <c r="JO1081"/>
      <c r="JP1081"/>
      <c r="JQ1081"/>
      <c r="JR1081"/>
      <c r="JS1081"/>
      <c r="JT1081"/>
      <c r="JU1081"/>
      <c r="JV1081"/>
      <c r="JW1081"/>
      <c r="JX1081"/>
      <c r="JY1081"/>
      <c r="JZ1081"/>
      <c r="KA1081"/>
      <c r="KB1081"/>
      <c r="KC1081"/>
      <c r="KD1081"/>
      <c r="KE1081"/>
      <c r="KF1081"/>
      <c r="KG1081"/>
      <c r="KH1081"/>
      <c r="KI1081"/>
      <c r="KJ1081"/>
      <c r="KK1081"/>
      <c r="KL1081"/>
      <c r="KM1081"/>
      <c r="KN1081"/>
      <c r="KO1081"/>
      <c r="KP1081"/>
      <c r="KQ1081"/>
      <c r="KR1081"/>
      <c r="KS1081"/>
      <c r="KT1081"/>
      <c r="KU1081"/>
      <c r="KV1081"/>
      <c r="KW1081"/>
      <c r="KX1081"/>
      <c r="KY1081"/>
      <c r="KZ1081"/>
      <c r="LA1081"/>
      <c r="LB1081"/>
      <c r="LC1081"/>
      <c r="LD1081"/>
      <c r="LE1081"/>
      <c r="LF1081"/>
      <c r="LG1081"/>
      <c r="LH1081"/>
      <c r="LI1081"/>
      <c r="LJ1081"/>
      <c r="LK1081"/>
      <c r="LL1081"/>
      <c r="LM1081"/>
      <c r="LN1081"/>
      <c r="LO1081"/>
      <c r="LP1081"/>
      <c r="LQ1081"/>
      <c r="LR1081"/>
      <c r="LS1081"/>
      <c r="LT1081"/>
      <c r="LU1081"/>
      <c r="LV1081"/>
      <c r="LW1081"/>
      <c r="LX1081"/>
      <c r="LY1081"/>
      <c r="LZ1081"/>
      <c r="MA1081"/>
      <c r="MB1081"/>
      <c r="MC1081"/>
      <c r="MD1081"/>
      <c r="ME1081"/>
      <c r="MF1081"/>
      <c r="MG1081"/>
      <c r="MH1081"/>
      <c r="MI1081"/>
      <c r="MJ1081"/>
      <c r="MK1081"/>
      <c r="ML1081"/>
      <c r="MM1081"/>
      <c r="MN1081"/>
      <c r="MO1081"/>
      <c r="MP1081"/>
      <c r="MQ1081"/>
      <c r="MR1081"/>
      <c r="MS1081"/>
      <c r="MT1081"/>
      <c r="MU1081"/>
      <c r="MV1081"/>
      <c r="MW1081"/>
      <c r="MX1081"/>
      <c r="MY1081"/>
      <c r="MZ1081"/>
      <c r="NA1081"/>
      <c r="NB1081"/>
      <c r="NC1081"/>
      <c r="ND1081"/>
      <c r="NE1081"/>
      <c r="NF1081"/>
      <c r="NG1081"/>
      <c r="NH1081"/>
      <c r="NI1081"/>
      <c r="NJ1081"/>
      <c r="NK1081"/>
      <c r="NL1081"/>
      <c r="NM1081"/>
      <c r="NN1081"/>
      <c r="NO1081"/>
      <c r="NP1081"/>
      <c r="NQ1081"/>
      <c r="NR1081"/>
      <c r="NS1081"/>
      <c r="NT1081"/>
      <c r="NU1081"/>
      <c r="NV1081"/>
      <c r="NW1081"/>
      <c r="NX1081"/>
      <c r="NY1081"/>
      <c r="NZ1081"/>
      <c r="OA1081"/>
      <c r="OB1081"/>
      <c r="OC1081"/>
      <c r="OD1081"/>
      <c r="OE1081"/>
      <c r="OF1081"/>
      <c r="OG1081"/>
      <c r="OH1081"/>
      <c r="OI1081"/>
      <c r="OJ1081"/>
      <c r="OK1081"/>
      <c r="OL1081"/>
      <c r="OM1081"/>
    </row>
    <row r="1082" spans="1:404" s="37" customFormat="1" x14ac:dyDescent="0.3">
      <c r="A1082" s="2" t="s">
        <v>1507</v>
      </c>
      <c r="B1082" s="2" t="s">
        <v>1508</v>
      </c>
      <c r="C1082" s="2" t="s">
        <v>1510</v>
      </c>
      <c r="D1082" s="2" t="s">
        <v>1511</v>
      </c>
      <c r="E1082" s="6" t="s">
        <v>95</v>
      </c>
      <c r="F1082" s="5">
        <v>36</v>
      </c>
      <c r="G1082" s="5">
        <v>14</v>
      </c>
      <c r="H1082" s="5">
        <v>1</v>
      </c>
      <c r="I1082" s="5">
        <v>14</v>
      </c>
      <c r="J1082" s="5">
        <v>0</v>
      </c>
      <c r="K1082" s="5">
        <v>0</v>
      </c>
      <c r="L1082" s="5">
        <v>0</v>
      </c>
      <c r="M1082" s="5">
        <v>0</v>
      </c>
      <c r="N1082" s="5">
        <v>0</v>
      </c>
      <c r="O1082" s="5">
        <v>0</v>
      </c>
      <c r="P1082" s="5">
        <v>0</v>
      </c>
      <c r="Q1082" s="5">
        <v>36</v>
      </c>
      <c r="R1082" s="5">
        <v>0</v>
      </c>
      <c r="S1082" s="5">
        <v>0</v>
      </c>
      <c r="T1082" s="5">
        <v>0</v>
      </c>
      <c r="U1082" s="5">
        <v>0</v>
      </c>
      <c r="V1082" s="5">
        <v>0</v>
      </c>
      <c r="W1082" s="5">
        <v>0</v>
      </c>
      <c r="X1082" s="5">
        <v>0</v>
      </c>
      <c r="Y1082" s="5">
        <v>12</v>
      </c>
      <c r="Z1082" s="5">
        <v>36</v>
      </c>
      <c r="AA1082" s="6" t="s">
        <v>96</v>
      </c>
      <c r="AB1082" s="6" t="s">
        <v>96</v>
      </c>
      <c r="AC1082" s="6" t="s">
        <v>96</v>
      </c>
      <c r="AD1082" s="7"/>
      <c r="AE1082" s="7"/>
      <c r="AF1082" s="7"/>
      <c r="AG1082" s="7"/>
      <c r="AH1082" s="6" t="s">
        <v>96</v>
      </c>
      <c r="AI1082" s="7"/>
      <c r="AJ1082" s="5"/>
      <c r="AK1082" s="8">
        <v>0</v>
      </c>
      <c r="AL1082" s="8">
        <v>1</v>
      </c>
      <c r="AM1082" s="8">
        <v>0</v>
      </c>
      <c r="AN1082" s="8">
        <v>0</v>
      </c>
      <c r="AO1082" s="8">
        <v>0</v>
      </c>
      <c r="AP1082" s="8">
        <v>0</v>
      </c>
      <c r="AQ1082" s="8">
        <v>0</v>
      </c>
      <c r="AR1082" s="8">
        <v>0</v>
      </c>
      <c r="AS1082" s="8">
        <v>0</v>
      </c>
      <c r="AT1082" s="8">
        <v>0</v>
      </c>
      <c r="AU1082" s="5">
        <v>100</v>
      </c>
      <c r="AV1082" s="5">
        <v>100</v>
      </c>
      <c r="AW1082" s="5">
        <v>0</v>
      </c>
      <c r="AX1082" s="5">
        <v>0</v>
      </c>
      <c r="AY1082" s="5">
        <v>0</v>
      </c>
      <c r="AZ1082" s="5">
        <v>100</v>
      </c>
      <c r="BA1082" s="5">
        <v>100</v>
      </c>
      <c r="BB1082" s="5">
        <v>0</v>
      </c>
      <c r="BC1082" s="5">
        <v>0</v>
      </c>
      <c r="BD1082" s="5">
        <v>0</v>
      </c>
      <c r="BE1082" s="5">
        <v>100</v>
      </c>
      <c r="BF1082" s="5">
        <v>60</v>
      </c>
      <c r="BG1082" s="5">
        <v>0</v>
      </c>
      <c r="BH1082" s="5">
        <v>0</v>
      </c>
      <c r="BI1082" s="5">
        <v>0</v>
      </c>
      <c r="BJ1082" s="5">
        <v>40</v>
      </c>
      <c r="BK1082" s="5">
        <v>60</v>
      </c>
      <c r="BL1082" s="5">
        <v>0</v>
      </c>
      <c r="BM1082" s="5">
        <v>100</v>
      </c>
      <c r="BN1082" s="5">
        <v>4</v>
      </c>
      <c r="BO1082" s="5" t="s">
        <v>97</v>
      </c>
      <c r="BP1082" s="5" t="s">
        <v>97</v>
      </c>
      <c r="BQ1082" s="5" t="s">
        <v>98</v>
      </c>
      <c r="BR1082" s="6" t="s">
        <v>97</v>
      </c>
      <c r="BS1082" s="6" t="s">
        <v>97</v>
      </c>
      <c r="BT1082" s="6" t="s">
        <v>97</v>
      </c>
      <c r="BU1082" s="6" t="s">
        <v>97</v>
      </c>
      <c r="BV1082" s="6" t="s">
        <v>97</v>
      </c>
      <c r="BW1082" s="5">
        <v>1</v>
      </c>
      <c r="BX1082" s="5">
        <v>1</v>
      </c>
      <c r="BY1082" s="5">
        <v>1</v>
      </c>
      <c r="BZ1082" s="5">
        <v>1</v>
      </c>
      <c r="CA1082" s="5">
        <v>13</v>
      </c>
      <c r="CB1082" s="6" t="s">
        <v>96</v>
      </c>
      <c r="CC1082" s="6" t="s">
        <v>96</v>
      </c>
      <c r="CD1082" s="6" t="s">
        <v>96</v>
      </c>
      <c r="CE1082" s="6" t="s">
        <v>96</v>
      </c>
      <c r="CF1082" s="6" t="s">
        <v>98</v>
      </c>
      <c r="CG1082" s="6" t="s">
        <v>97</v>
      </c>
      <c r="CH1082" s="6" t="s">
        <v>97</v>
      </c>
      <c r="CI1082" s="6" t="s">
        <v>97</v>
      </c>
      <c r="CJ1082" s="5">
        <v>1</v>
      </c>
      <c r="CK1082" s="5">
        <v>1</v>
      </c>
      <c r="CL1082" s="5">
        <v>1</v>
      </c>
      <c r="CM1082" s="5">
        <v>0</v>
      </c>
      <c r="CN1082" s="5">
        <v>1</v>
      </c>
      <c r="CO1082" s="5">
        <v>0</v>
      </c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  <c r="DK1082"/>
      <c r="DL1082"/>
      <c r="DM1082"/>
      <c r="DN1082"/>
      <c r="DO1082"/>
      <c r="DP1082"/>
      <c r="DQ1082"/>
      <c r="DR1082"/>
      <c r="DS1082"/>
      <c r="DT1082"/>
      <c r="DU1082"/>
      <c r="DV1082"/>
      <c r="DW1082"/>
      <c r="DX1082"/>
      <c r="DY1082"/>
      <c r="DZ1082"/>
      <c r="EA1082"/>
      <c r="EB1082"/>
      <c r="EC1082"/>
      <c r="ED1082"/>
      <c r="EE1082"/>
      <c r="EF1082"/>
      <c r="EG1082"/>
      <c r="EH1082"/>
      <c r="EI1082"/>
      <c r="EJ1082"/>
      <c r="EK1082"/>
      <c r="EL1082"/>
      <c r="EM1082"/>
      <c r="EN1082"/>
      <c r="EO1082"/>
      <c r="EP1082"/>
      <c r="EQ1082"/>
      <c r="ER1082"/>
      <c r="ES1082"/>
      <c r="ET1082"/>
      <c r="EU1082"/>
      <c r="EV1082"/>
      <c r="EW1082"/>
      <c r="EX1082"/>
      <c r="EY1082"/>
      <c r="EZ1082"/>
      <c r="FA1082"/>
      <c r="FB1082"/>
      <c r="FC1082"/>
      <c r="FD1082"/>
      <c r="FE1082"/>
      <c r="FF1082"/>
      <c r="FG1082"/>
      <c r="FH1082"/>
      <c r="FI1082"/>
      <c r="FJ1082"/>
      <c r="FK1082"/>
      <c r="FL1082"/>
      <c r="FM1082"/>
      <c r="FN1082"/>
      <c r="FO1082"/>
      <c r="FP1082"/>
      <c r="FQ1082"/>
      <c r="FR1082"/>
      <c r="FS1082"/>
      <c r="FT1082"/>
      <c r="FU1082"/>
      <c r="FV1082"/>
      <c r="FW1082"/>
      <c r="FX1082"/>
      <c r="FY1082"/>
      <c r="FZ1082"/>
      <c r="GA1082"/>
      <c r="GB1082"/>
      <c r="GC1082"/>
      <c r="GD1082"/>
      <c r="GE1082"/>
      <c r="GF1082"/>
      <c r="GG1082"/>
      <c r="GH1082"/>
      <c r="GI1082"/>
      <c r="GJ1082"/>
      <c r="GK1082"/>
      <c r="GL1082"/>
      <c r="GM1082"/>
      <c r="GN1082"/>
      <c r="GO1082"/>
      <c r="GP1082"/>
      <c r="GQ1082"/>
      <c r="GR1082"/>
      <c r="GS1082"/>
      <c r="GT1082"/>
      <c r="GU1082"/>
      <c r="GV1082"/>
      <c r="GW1082"/>
      <c r="GX1082"/>
      <c r="GY1082"/>
      <c r="GZ1082"/>
      <c r="HA1082"/>
      <c r="HB1082"/>
      <c r="HC1082"/>
      <c r="HD1082"/>
      <c r="HE1082"/>
      <c r="HF1082"/>
      <c r="HG1082"/>
      <c r="HH1082"/>
      <c r="HI1082"/>
      <c r="HJ1082"/>
      <c r="HK1082"/>
      <c r="HL1082"/>
      <c r="HM1082"/>
      <c r="HN1082"/>
      <c r="HO1082"/>
      <c r="HP1082"/>
      <c r="HQ1082"/>
      <c r="HR1082"/>
      <c r="HS1082"/>
      <c r="HT1082"/>
      <c r="HU1082"/>
      <c r="HV1082"/>
      <c r="HW1082"/>
      <c r="HX1082"/>
      <c r="HY1082"/>
      <c r="HZ1082"/>
      <c r="IA1082"/>
      <c r="IB1082"/>
      <c r="IC1082"/>
      <c r="ID1082"/>
      <c r="IE1082"/>
      <c r="IF1082"/>
      <c r="IG1082"/>
      <c r="IH1082"/>
      <c r="II1082"/>
      <c r="IJ1082"/>
      <c r="IK1082"/>
      <c r="IL1082"/>
      <c r="IM1082"/>
      <c r="IN1082"/>
      <c r="IO1082"/>
      <c r="IP1082"/>
      <c r="IQ1082"/>
      <c r="IR1082"/>
      <c r="IS1082"/>
      <c r="IT1082"/>
      <c r="IU1082"/>
      <c r="IV1082"/>
      <c r="IW1082"/>
      <c r="IX1082"/>
      <c r="IY1082"/>
      <c r="IZ1082"/>
      <c r="JA1082"/>
      <c r="JB1082"/>
      <c r="JC1082"/>
      <c r="JD1082"/>
      <c r="JE1082"/>
      <c r="JF1082"/>
      <c r="JG1082"/>
      <c r="JH1082"/>
      <c r="JI1082"/>
      <c r="JJ1082"/>
      <c r="JK1082"/>
      <c r="JL1082"/>
      <c r="JM1082"/>
      <c r="JN1082"/>
      <c r="JO1082"/>
      <c r="JP1082"/>
      <c r="JQ1082"/>
      <c r="JR1082"/>
      <c r="JS1082"/>
      <c r="JT1082"/>
      <c r="JU1082"/>
      <c r="JV1082"/>
      <c r="JW1082"/>
      <c r="JX1082"/>
      <c r="JY1082"/>
      <c r="JZ1082"/>
      <c r="KA1082"/>
      <c r="KB1082"/>
      <c r="KC1082"/>
      <c r="KD1082"/>
      <c r="KE1082"/>
      <c r="KF1082"/>
      <c r="KG1082"/>
      <c r="KH1082"/>
      <c r="KI1082"/>
      <c r="KJ1082"/>
      <c r="KK1082"/>
      <c r="KL1082"/>
      <c r="KM1082"/>
      <c r="KN1082"/>
      <c r="KO1082"/>
      <c r="KP1082"/>
      <c r="KQ1082"/>
      <c r="KR1082"/>
      <c r="KS1082"/>
      <c r="KT1082"/>
      <c r="KU1082"/>
      <c r="KV1082"/>
      <c r="KW1082"/>
      <c r="KX1082"/>
      <c r="KY1082"/>
      <c r="KZ1082"/>
      <c r="LA1082"/>
      <c r="LB1082"/>
      <c r="LC1082"/>
      <c r="LD1082"/>
      <c r="LE1082"/>
      <c r="LF1082"/>
      <c r="LG1082"/>
      <c r="LH1082"/>
      <c r="LI1082"/>
      <c r="LJ1082"/>
      <c r="LK1082"/>
      <c r="LL1082"/>
      <c r="LM1082"/>
      <c r="LN1082"/>
      <c r="LO1082"/>
      <c r="LP1082"/>
      <c r="LQ1082"/>
      <c r="LR1082"/>
      <c r="LS1082"/>
      <c r="LT1082"/>
      <c r="LU1082"/>
      <c r="LV1082"/>
      <c r="LW1082"/>
      <c r="LX1082"/>
      <c r="LY1082"/>
      <c r="LZ1082"/>
      <c r="MA1082"/>
      <c r="MB1082"/>
      <c r="MC1082"/>
      <c r="MD1082"/>
      <c r="ME1082"/>
      <c r="MF1082"/>
      <c r="MG1082"/>
      <c r="MH1082"/>
      <c r="MI1082"/>
      <c r="MJ1082"/>
      <c r="MK1082"/>
      <c r="ML1082"/>
      <c r="MM1082"/>
      <c r="MN1082"/>
      <c r="MO1082"/>
      <c r="MP1082"/>
      <c r="MQ1082"/>
      <c r="MR1082"/>
      <c r="MS1082"/>
      <c r="MT1082"/>
      <c r="MU1082"/>
      <c r="MV1082"/>
      <c r="MW1082"/>
      <c r="MX1082"/>
      <c r="MY1082"/>
      <c r="MZ1082"/>
      <c r="NA1082"/>
      <c r="NB1082"/>
      <c r="NC1082"/>
      <c r="ND1082"/>
      <c r="NE1082"/>
      <c r="NF1082"/>
      <c r="NG1082"/>
      <c r="NH1082"/>
      <c r="NI1082"/>
      <c r="NJ1082"/>
      <c r="NK1082"/>
      <c r="NL1082"/>
      <c r="NM1082"/>
      <c r="NN1082"/>
      <c r="NO1082"/>
      <c r="NP1082"/>
      <c r="NQ1082"/>
      <c r="NR1082"/>
      <c r="NS1082"/>
      <c r="NT1082"/>
      <c r="NU1082"/>
      <c r="NV1082"/>
      <c r="NW1082"/>
      <c r="NX1082"/>
      <c r="NY1082"/>
      <c r="NZ1082"/>
      <c r="OA1082"/>
      <c r="OB1082"/>
      <c r="OC1082"/>
      <c r="OD1082"/>
      <c r="OE1082"/>
      <c r="OF1082"/>
      <c r="OG1082"/>
      <c r="OH1082"/>
      <c r="OI1082"/>
      <c r="OJ1082"/>
      <c r="OK1082"/>
      <c r="OL1082"/>
      <c r="OM1082"/>
      <c r="ON1082"/>
    </row>
    <row r="1083" spans="1:404" s="37" customFormat="1" x14ac:dyDescent="0.3">
      <c r="A1083" s="2" t="s">
        <v>1507</v>
      </c>
      <c r="B1083" s="2" t="s">
        <v>1512</v>
      </c>
      <c r="C1083" s="2" t="s">
        <v>1512</v>
      </c>
      <c r="D1083" s="2" t="s">
        <v>1513</v>
      </c>
      <c r="E1083" s="6" t="s">
        <v>102</v>
      </c>
      <c r="F1083" s="5">
        <v>90</v>
      </c>
      <c r="G1083" s="5">
        <v>66</v>
      </c>
      <c r="H1083" s="5">
        <v>1</v>
      </c>
      <c r="I1083" s="5">
        <v>66</v>
      </c>
      <c r="J1083" s="5">
        <v>0</v>
      </c>
      <c r="K1083" s="5">
        <v>0</v>
      </c>
      <c r="L1083" s="5">
        <v>0</v>
      </c>
      <c r="M1083" s="5">
        <v>0</v>
      </c>
      <c r="N1083" s="5">
        <v>0</v>
      </c>
      <c r="O1083" s="5">
        <v>0</v>
      </c>
      <c r="P1083" s="5">
        <v>0</v>
      </c>
      <c r="Q1083" s="5">
        <v>90</v>
      </c>
      <c r="R1083" s="5">
        <v>0</v>
      </c>
      <c r="S1083" s="5">
        <v>0</v>
      </c>
      <c r="T1083" s="5">
        <v>0</v>
      </c>
      <c r="U1083" s="5">
        <v>0</v>
      </c>
      <c r="V1083" s="5">
        <v>0</v>
      </c>
      <c r="W1083" s="5">
        <v>0</v>
      </c>
      <c r="X1083" s="5">
        <v>0</v>
      </c>
      <c r="Y1083" s="5">
        <v>66</v>
      </c>
      <c r="Z1083" s="5">
        <v>90</v>
      </c>
      <c r="AA1083" s="6" t="s">
        <v>96</v>
      </c>
      <c r="AB1083" s="6" t="s">
        <v>96</v>
      </c>
      <c r="AC1083" s="7"/>
      <c r="AD1083" s="7"/>
      <c r="AE1083" s="7"/>
      <c r="AF1083" s="7"/>
      <c r="AG1083" s="7"/>
      <c r="AH1083" s="7"/>
      <c r="AI1083" s="6" t="s">
        <v>96</v>
      </c>
      <c r="AJ1083" s="5"/>
      <c r="AK1083" s="8">
        <v>0</v>
      </c>
      <c r="AL1083" s="8">
        <v>1</v>
      </c>
      <c r="AM1083" s="8">
        <v>0</v>
      </c>
      <c r="AN1083" s="8">
        <v>0</v>
      </c>
      <c r="AO1083" s="8">
        <v>0</v>
      </c>
      <c r="AP1083" s="8">
        <v>0</v>
      </c>
      <c r="AQ1083" s="8">
        <v>0</v>
      </c>
      <c r="AR1083" s="8">
        <v>0</v>
      </c>
      <c r="AS1083" s="8">
        <v>0</v>
      </c>
      <c r="AT1083" s="8">
        <v>0</v>
      </c>
      <c r="AU1083" s="5">
        <v>100</v>
      </c>
      <c r="AV1083" s="5">
        <v>100</v>
      </c>
      <c r="AW1083" s="5">
        <v>0</v>
      </c>
      <c r="AX1083" s="5">
        <v>0</v>
      </c>
      <c r="AY1083" s="5">
        <v>0</v>
      </c>
      <c r="AZ1083" s="5">
        <v>100</v>
      </c>
      <c r="BA1083" s="5">
        <v>100</v>
      </c>
      <c r="BB1083" s="5">
        <v>0</v>
      </c>
      <c r="BC1083" s="5">
        <v>0</v>
      </c>
      <c r="BD1083" s="5">
        <v>0</v>
      </c>
      <c r="BE1083" s="5">
        <v>100</v>
      </c>
      <c r="BF1083" s="5">
        <v>100</v>
      </c>
      <c r="BG1083" s="5">
        <v>100</v>
      </c>
      <c r="BH1083" s="5">
        <v>0</v>
      </c>
      <c r="BI1083" s="5">
        <v>0</v>
      </c>
      <c r="BJ1083" s="5">
        <v>100</v>
      </c>
      <c r="BK1083" s="5">
        <v>0</v>
      </c>
      <c r="BL1083" s="5">
        <v>0</v>
      </c>
      <c r="BM1083" s="5">
        <v>100</v>
      </c>
      <c r="BN1083" s="5">
        <v>4</v>
      </c>
      <c r="BO1083" s="5" t="s">
        <v>96</v>
      </c>
      <c r="BP1083" s="5" t="s">
        <v>96</v>
      </c>
      <c r="BQ1083" s="5">
        <v>2</v>
      </c>
      <c r="BR1083" s="6" t="s">
        <v>97</v>
      </c>
      <c r="BS1083" s="6" t="s">
        <v>97</v>
      </c>
      <c r="BT1083" s="6" t="s">
        <v>97</v>
      </c>
      <c r="BU1083" s="6" t="s">
        <v>97</v>
      </c>
      <c r="BV1083" s="6" t="s">
        <v>97</v>
      </c>
      <c r="BW1083" s="5">
        <v>0</v>
      </c>
      <c r="BX1083" s="5">
        <v>0</v>
      </c>
      <c r="BY1083" s="5">
        <v>0</v>
      </c>
      <c r="BZ1083" s="5">
        <v>0</v>
      </c>
      <c r="CA1083" s="5">
        <v>0</v>
      </c>
      <c r="CB1083" s="6" t="s">
        <v>96</v>
      </c>
      <c r="CC1083" s="6" t="s">
        <v>96</v>
      </c>
      <c r="CD1083" s="6" t="s">
        <v>96</v>
      </c>
      <c r="CE1083" s="6" t="s">
        <v>96</v>
      </c>
      <c r="CF1083" s="6" t="s">
        <v>96</v>
      </c>
      <c r="CG1083" s="6" t="s">
        <v>96</v>
      </c>
      <c r="CH1083" s="6" t="s">
        <v>96</v>
      </c>
      <c r="CI1083" s="6" t="s">
        <v>96</v>
      </c>
      <c r="CJ1083" s="5">
        <v>0</v>
      </c>
      <c r="CK1083" s="5">
        <v>0</v>
      </c>
      <c r="CL1083" s="5">
        <v>0</v>
      </c>
      <c r="CM1083" s="5">
        <v>0</v>
      </c>
      <c r="CN1083" s="5">
        <v>0</v>
      </c>
      <c r="CO1083" s="5">
        <v>0</v>
      </c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  <c r="DK1083"/>
      <c r="DL1083"/>
      <c r="DM1083"/>
      <c r="DN1083"/>
      <c r="DO1083"/>
      <c r="DP1083"/>
      <c r="DQ1083"/>
      <c r="DR1083"/>
      <c r="DS1083"/>
      <c r="DT1083"/>
      <c r="DU1083"/>
      <c r="DV1083"/>
      <c r="DW1083"/>
      <c r="DX1083"/>
      <c r="DY1083"/>
      <c r="DZ1083"/>
      <c r="EA1083"/>
      <c r="EB1083"/>
      <c r="EC1083"/>
      <c r="ED1083"/>
      <c r="EE1083"/>
      <c r="EF1083"/>
      <c r="EG1083"/>
      <c r="EH1083"/>
      <c r="EI1083"/>
      <c r="EJ1083"/>
      <c r="EK1083"/>
      <c r="EL1083"/>
      <c r="EM1083"/>
      <c r="EN1083"/>
      <c r="EO1083"/>
      <c r="EP1083"/>
      <c r="EQ1083"/>
      <c r="ER1083"/>
      <c r="ES1083"/>
      <c r="ET1083"/>
      <c r="EU1083"/>
      <c r="EV1083"/>
      <c r="EW1083"/>
      <c r="EX1083"/>
      <c r="EY1083"/>
      <c r="EZ1083"/>
      <c r="FA1083"/>
      <c r="FB1083"/>
      <c r="FC1083"/>
      <c r="FD1083"/>
      <c r="FE1083"/>
      <c r="FF1083"/>
      <c r="FG1083"/>
      <c r="FH1083"/>
      <c r="FI1083"/>
      <c r="FJ1083"/>
      <c r="FK1083"/>
      <c r="FL1083"/>
      <c r="FM1083"/>
      <c r="FN1083"/>
      <c r="FO1083"/>
      <c r="FP1083"/>
      <c r="FQ1083"/>
      <c r="FR1083"/>
      <c r="FS1083"/>
      <c r="FT1083"/>
      <c r="FU1083"/>
      <c r="FV1083"/>
      <c r="FW1083"/>
      <c r="FX1083"/>
      <c r="FY1083"/>
      <c r="FZ1083"/>
      <c r="GA1083"/>
      <c r="GB1083"/>
      <c r="GC1083"/>
      <c r="GD1083"/>
      <c r="GE1083"/>
      <c r="GF1083"/>
      <c r="GG1083"/>
      <c r="GH1083"/>
      <c r="GI1083"/>
      <c r="GJ1083"/>
      <c r="GK1083"/>
      <c r="GL1083"/>
      <c r="GM1083"/>
      <c r="GN1083"/>
      <c r="GO1083"/>
      <c r="GP1083"/>
      <c r="GQ1083"/>
      <c r="GR1083"/>
      <c r="GS1083"/>
      <c r="GT1083"/>
      <c r="GU1083"/>
      <c r="GV1083"/>
      <c r="GW1083"/>
      <c r="GX1083"/>
      <c r="GY1083"/>
      <c r="GZ1083"/>
      <c r="HA1083"/>
      <c r="HB1083"/>
      <c r="HC1083"/>
      <c r="HD1083"/>
      <c r="HE1083"/>
      <c r="HF1083"/>
      <c r="HG1083"/>
      <c r="HH1083"/>
      <c r="HI1083"/>
      <c r="HJ1083"/>
      <c r="HK1083"/>
      <c r="HL1083"/>
      <c r="HM1083"/>
      <c r="HN1083"/>
      <c r="HO1083"/>
      <c r="HP1083"/>
      <c r="HQ1083"/>
      <c r="HR1083"/>
      <c r="HS1083"/>
      <c r="HT1083"/>
      <c r="HU1083"/>
      <c r="HV1083"/>
      <c r="HW1083"/>
      <c r="HX1083"/>
      <c r="HY1083"/>
      <c r="HZ1083"/>
      <c r="IA1083"/>
      <c r="IB1083"/>
      <c r="IC1083"/>
      <c r="ID1083"/>
      <c r="IE1083"/>
      <c r="IF1083"/>
      <c r="IG1083"/>
      <c r="IH1083"/>
      <c r="II1083"/>
      <c r="IJ1083"/>
      <c r="IK1083"/>
      <c r="IL1083"/>
      <c r="IM1083"/>
      <c r="IN1083"/>
      <c r="IO1083"/>
      <c r="IP1083"/>
      <c r="IQ1083"/>
      <c r="IR1083"/>
      <c r="IS1083"/>
      <c r="IT1083"/>
      <c r="IU1083"/>
      <c r="IV1083"/>
      <c r="IW1083"/>
      <c r="IX1083"/>
      <c r="IY1083"/>
      <c r="IZ1083"/>
      <c r="JA1083"/>
      <c r="JB1083"/>
      <c r="JC1083"/>
      <c r="JD1083"/>
      <c r="JE1083"/>
      <c r="JF1083"/>
      <c r="JG1083"/>
      <c r="JH1083"/>
      <c r="JI1083"/>
      <c r="JJ1083"/>
      <c r="JK1083"/>
      <c r="JL1083"/>
      <c r="JM1083"/>
      <c r="JN1083"/>
      <c r="JO1083"/>
      <c r="JP1083"/>
      <c r="JQ1083"/>
      <c r="JR1083"/>
      <c r="JS1083"/>
      <c r="JT1083"/>
      <c r="JU1083"/>
      <c r="JV1083"/>
      <c r="JW1083"/>
      <c r="JX1083"/>
      <c r="JY1083"/>
      <c r="JZ1083"/>
      <c r="KA1083"/>
      <c r="KB1083"/>
      <c r="KC1083"/>
      <c r="KD1083"/>
      <c r="KE1083"/>
      <c r="KF1083"/>
      <c r="KG1083"/>
      <c r="KH1083"/>
      <c r="KI1083"/>
      <c r="KJ1083"/>
      <c r="KK1083"/>
      <c r="KL1083"/>
      <c r="KM1083"/>
      <c r="KN1083"/>
      <c r="KO1083"/>
      <c r="KP1083"/>
      <c r="KQ1083"/>
      <c r="KR1083"/>
      <c r="KS1083"/>
      <c r="KT1083"/>
      <c r="KU1083"/>
      <c r="KV1083"/>
      <c r="KW1083"/>
      <c r="KX1083"/>
      <c r="KY1083"/>
      <c r="KZ1083"/>
      <c r="LA1083"/>
      <c r="LB1083"/>
      <c r="LC1083"/>
      <c r="LD1083"/>
      <c r="LE1083"/>
      <c r="LF1083"/>
      <c r="LG1083"/>
      <c r="LH1083"/>
      <c r="LI1083"/>
      <c r="LJ1083"/>
      <c r="LK1083"/>
      <c r="LL1083"/>
      <c r="LM1083"/>
      <c r="LN1083"/>
      <c r="LO1083"/>
      <c r="LP1083"/>
      <c r="LQ1083"/>
      <c r="LR1083"/>
      <c r="LS1083"/>
      <c r="LT1083"/>
      <c r="LU1083"/>
      <c r="LV1083"/>
      <c r="LW1083"/>
      <c r="LX1083"/>
      <c r="LY1083"/>
      <c r="LZ1083"/>
      <c r="MA1083"/>
      <c r="MB1083"/>
      <c r="MC1083"/>
      <c r="MD1083"/>
      <c r="ME1083"/>
      <c r="MF1083"/>
      <c r="MG1083"/>
      <c r="MH1083"/>
      <c r="MI1083"/>
      <c r="MJ1083"/>
      <c r="MK1083"/>
      <c r="ML1083"/>
      <c r="MM1083"/>
      <c r="MN1083"/>
      <c r="MO1083"/>
      <c r="MP1083"/>
      <c r="MQ1083"/>
      <c r="MR1083"/>
      <c r="MS1083"/>
      <c r="MT1083"/>
      <c r="MU1083"/>
      <c r="MV1083"/>
      <c r="MW1083"/>
      <c r="MX1083"/>
      <c r="MY1083"/>
      <c r="MZ1083"/>
      <c r="NA1083"/>
      <c r="NB1083"/>
      <c r="NC1083"/>
      <c r="ND1083"/>
      <c r="NE1083"/>
      <c r="NF1083"/>
      <c r="NG1083"/>
      <c r="NH1083"/>
      <c r="NI1083"/>
      <c r="NJ1083"/>
      <c r="NK1083"/>
      <c r="NL1083"/>
      <c r="NM1083"/>
      <c r="NN1083"/>
      <c r="NO1083"/>
      <c r="NP1083"/>
      <c r="NQ1083"/>
      <c r="NR1083"/>
      <c r="NS1083"/>
      <c r="NT1083"/>
      <c r="NU1083"/>
      <c r="NV1083"/>
      <c r="NW1083"/>
      <c r="NX1083"/>
      <c r="NY1083"/>
      <c r="NZ1083"/>
      <c r="OA1083"/>
      <c r="OB1083"/>
      <c r="OC1083"/>
      <c r="OD1083"/>
      <c r="OE1083"/>
      <c r="OF1083"/>
      <c r="OG1083"/>
      <c r="OH1083"/>
      <c r="OI1083"/>
      <c r="OJ1083"/>
      <c r="OK1083"/>
      <c r="OL1083"/>
      <c r="OM1083"/>
      <c r="ON1083"/>
    </row>
    <row r="1084" spans="1:404" s="37" customFormat="1" x14ac:dyDescent="0.3">
      <c r="A1084" s="2" t="s">
        <v>1507</v>
      </c>
      <c r="B1084" s="2" t="s">
        <v>1512</v>
      </c>
      <c r="C1084" s="2" t="s">
        <v>1512</v>
      </c>
      <c r="D1084" s="2" t="s">
        <v>1514</v>
      </c>
      <c r="E1084" s="6" t="s">
        <v>102</v>
      </c>
      <c r="F1084" s="5">
        <v>240</v>
      </c>
      <c r="G1084" s="5">
        <v>24</v>
      </c>
      <c r="H1084" s="5">
        <v>1</v>
      </c>
      <c r="I1084" s="5">
        <v>24</v>
      </c>
      <c r="J1084" s="5">
        <v>0</v>
      </c>
      <c r="K1084" s="5">
        <v>0</v>
      </c>
      <c r="L1084" s="5">
        <v>0</v>
      </c>
      <c r="M1084" s="5">
        <v>0</v>
      </c>
      <c r="N1084" s="5">
        <v>0</v>
      </c>
      <c r="O1084" s="5">
        <v>0</v>
      </c>
      <c r="P1084" s="5">
        <v>0</v>
      </c>
      <c r="Q1084" s="5">
        <v>240</v>
      </c>
      <c r="R1084" s="5">
        <v>0</v>
      </c>
      <c r="S1084" s="5">
        <v>0</v>
      </c>
      <c r="T1084" s="5">
        <v>0</v>
      </c>
      <c r="U1084" s="5">
        <v>0</v>
      </c>
      <c r="V1084" s="5">
        <v>0</v>
      </c>
      <c r="W1084" s="5">
        <v>0</v>
      </c>
      <c r="X1084" s="5">
        <v>0</v>
      </c>
      <c r="Y1084" s="5">
        <v>10</v>
      </c>
      <c r="Z1084" s="5">
        <v>240</v>
      </c>
      <c r="AA1084" s="6" t="s">
        <v>96</v>
      </c>
      <c r="AB1084" s="6" t="s">
        <v>96</v>
      </c>
      <c r="AC1084" s="7"/>
      <c r="AD1084" s="7"/>
      <c r="AE1084" s="7"/>
      <c r="AF1084" s="7"/>
      <c r="AG1084" s="7"/>
      <c r="AH1084" s="7"/>
      <c r="AI1084" s="6" t="s">
        <v>96</v>
      </c>
      <c r="AJ1084" s="5"/>
      <c r="AK1084" s="8">
        <v>0</v>
      </c>
      <c r="AL1084" s="8">
        <v>1</v>
      </c>
      <c r="AM1084" s="8">
        <v>0</v>
      </c>
      <c r="AN1084" s="8">
        <v>0</v>
      </c>
      <c r="AO1084" s="8">
        <v>0</v>
      </c>
      <c r="AP1084" s="8">
        <v>0</v>
      </c>
      <c r="AQ1084" s="8">
        <v>0</v>
      </c>
      <c r="AR1084" s="8">
        <v>0</v>
      </c>
      <c r="AS1084" s="8">
        <v>0</v>
      </c>
      <c r="AT1084" s="8">
        <v>0</v>
      </c>
      <c r="AU1084" s="5">
        <v>100</v>
      </c>
      <c r="AV1084" s="5">
        <v>100</v>
      </c>
      <c r="AW1084" s="5">
        <v>0</v>
      </c>
      <c r="AX1084" s="5">
        <v>0</v>
      </c>
      <c r="AY1084" s="5">
        <v>0</v>
      </c>
      <c r="AZ1084" s="5">
        <v>100</v>
      </c>
      <c r="BA1084" s="5">
        <v>100</v>
      </c>
      <c r="BB1084" s="5">
        <v>0</v>
      </c>
      <c r="BC1084" s="5">
        <v>0</v>
      </c>
      <c r="BD1084" s="5">
        <v>0</v>
      </c>
      <c r="BE1084" s="5">
        <v>100</v>
      </c>
      <c r="BF1084" s="5">
        <v>100</v>
      </c>
      <c r="BG1084" s="5">
        <v>100</v>
      </c>
      <c r="BH1084" s="5">
        <v>0</v>
      </c>
      <c r="BI1084" s="5">
        <v>0</v>
      </c>
      <c r="BJ1084" s="5">
        <v>100</v>
      </c>
      <c r="BK1084" s="5">
        <v>0</v>
      </c>
      <c r="BL1084" s="5">
        <v>0</v>
      </c>
      <c r="BM1084" s="5">
        <v>100</v>
      </c>
      <c r="BN1084" s="5">
        <v>4</v>
      </c>
      <c r="BO1084" s="5" t="s">
        <v>96</v>
      </c>
      <c r="BP1084" s="5" t="s">
        <v>96</v>
      </c>
      <c r="BQ1084" s="5">
        <v>2</v>
      </c>
      <c r="BR1084" s="6" t="s">
        <v>97</v>
      </c>
      <c r="BS1084" s="6" t="s">
        <v>97</v>
      </c>
      <c r="BT1084" s="6" t="s">
        <v>97</v>
      </c>
      <c r="BU1084" s="6" t="s">
        <v>97</v>
      </c>
      <c r="BV1084" s="6" t="s">
        <v>97</v>
      </c>
      <c r="BW1084" s="5">
        <v>0</v>
      </c>
      <c r="BX1084" s="5">
        <v>0</v>
      </c>
      <c r="BY1084" s="5">
        <v>0</v>
      </c>
      <c r="BZ1084" s="5">
        <v>0</v>
      </c>
      <c r="CA1084" s="5">
        <v>0</v>
      </c>
      <c r="CB1084" s="6" t="s">
        <v>96</v>
      </c>
      <c r="CC1084" s="6" t="s">
        <v>96</v>
      </c>
      <c r="CD1084" s="6" t="s">
        <v>96</v>
      </c>
      <c r="CE1084" s="6" t="s">
        <v>96</v>
      </c>
      <c r="CF1084" s="6" t="s">
        <v>96</v>
      </c>
      <c r="CG1084" s="6" t="s">
        <v>96</v>
      </c>
      <c r="CH1084" s="6" t="s">
        <v>96</v>
      </c>
      <c r="CI1084" s="6" t="s">
        <v>96</v>
      </c>
      <c r="CJ1084" s="5">
        <v>0</v>
      </c>
      <c r="CK1084" s="5">
        <v>0</v>
      </c>
      <c r="CL1084" s="5">
        <v>0</v>
      </c>
      <c r="CM1084" s="5">
        <v>0</v>
      </c>
      <c r="CN1084" s="5">
        <v>0</v>
      </c>
      <c r="CO1084" s="5">
        <v>0</v>
      </c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  <c r="DK1084"/>
      <c r="DL1084"/>
      <c r="DM1084"/>
      <c r="DN1084"/>
      <c r="DO1084"/>
      <c r="DP1084"/>
      <c r="DQ1084"/>
      <c r="DR1084"/>
      <c r="DS1084"/>
      <c r="DT1084"/>
      <c r="DU1084"/>
      <c r="DV1084"/>
      <c r="DW1084"/>
      <c r="DX1084"/>
      <c r="DY1084"/>
      <c r="DZ1084"/>
      <c r="EA1084"/>
      <c r="EB1084"/>
      <c r="EC1084"/>
      <c r="ED1084"/>
      <c r="EE1084"/>
      <c r="EF1084"/>
      <c r="EG1084"/>
      <c r="EH1084"/>
      <c r="EI1084"/>
      <c r="EJ1084"/>
      <c r="EK1084"/>
      <c r="EL1084"/>
      <c r="EM1084"/>
      <c r="EN1084"/>
      <c r="EO1084"/>
      <c r="EP1084"/>
      <c r="EQ1084"/>
      <c r="ER1084"/>
      <c r="ES1084"/>
      <c r="ET1084"/>
      <c r="EU1084"/>
      <c r="EV1084"/>
      <c r="EW1084"/>
      <c r="EX1084"/>
      <c r="EY1084"/>
      <c r="EZ1084"/>
      <c r="FA1084"/>
      <c r="FB1084"/>
      <c r="FC1084"/>
      <c r="FD1084"/>
      <c r="FE1084"/>
      <c r="FF1084"/>
      <c r="FG1084"/>
      <c r="FH1084"/>
      <c r="FI1084"/>
      <c r="FJ1084"/>
      <c r="FK1084"/>
      <c r="FL1084"/>
      <c r="FM1084"/>
      <c r="FN1084"/>
      <c r="FO1084"/>
      <c r="FP1084"/>
      <c r="FQ1084"/>
      <c r="FR1084"/>
      <c r="FS1084"/>
      <c r="FT1084"/>
      <c r="FU1084"/>
      <c r="FV1084"/>
      <c r="FW1084"/>
      <c r="FX1084"/>
      <c r="FY1084"/>
      <c r="FZ1084"/>
      <c r="GA1084"/>
      <c r="GB1084"/>
      <c r="GC1084"/>
      <c r="GD1084"/>
      <c r="GE1084"/>
      <c r="GF1084"/>
      <c r="GG1084"/>
      <c r="GH1084"/>
      <c r="GI1084"/>
      <c r="GJ1084"/>
      <c r="GK1084"/>
      <c r="GL1084"/>
      <c r="GM1084"/>
      <c r="GN1084"/>
      <c r="GO1084"/>
      <c r="GP1084"/>
      <c r="GQ1084"/>
      <c r="GR1084"/>
      <c r="GS1084"/>
      <c r="GT1084"/>
      <c r="GU1084"/>
      <c r="GV1084"/>
      <c r="GW1084"/>
      <c r="GX1084"/>
      <c r="GY1084"/>
      <c r="GZ1084"/>
      <c r="HA1084"/>
      <c r="HB1084"/>
      <c r="HC1084"/>
      <c r="HD1084"/>
      <c r="HE1084"/>
      <c r="HF1084"/>
      <c r="HG1084"/>
      <c r="HH1084"/>
      <c r="HI1084"/>
      <c r="HJ1084"/>
      <c r="HK1084"/>
      <c r="HL1084"/>
      <c r="HM1084"/>
      <c r="HN1084"/>
      <c r="HO1084"/>
      <c r="HP1084"/>
      <c r="HQ1084"/>
      <c r="HR1084"/>
      <c r="HS1084"/>
      <c r="HT1084"/>
      <c r="HU1084"/>
      <c r="HV1084"/>
      <c r="HW1084"/>
      <c r="HX1084"/>
      <c r="HY1084"/>
      <c r="HZ1084"/>
      <c r="IA1084"/>
      <c r="IB1084"/>
      <c r="IC1084"/>
      <c r="ID1084"/>
      <c r="IE1084"/>
      <c r="IF1084"/>
      <c r="IG1084"/>
      <c r="IH1084"/>
      <c r="II1084"/>
      <c r="IJ1084"/>
      <c r="IK1084"/>
      <c r="IL1084"/>
      <c r="IM1084"/>
      <c r="IN1084"/>
      <c r="IO1084"/>
      <c r="IP1084"/>
      <c r="IQ1084"/>
      <c r="IR1084"/>
      <c r="IS1084"/>
      <c r="IT1084"/>
      <c r="IU1084"/>
      <c r="IV1084"/>
      <c r="IW1084"/>
      <c r="IX1084"/>
      <c r="IY1084"/>
      <c r="IZ1084"/>
      <c r="JA1084"/>
      <c r="JB1084"/>
      <c r="JC1084"/>
      <c r="JD1084"/>
      <c r="JE1084"/>
      <c r="JF1084"/>
      <c r="JG1084"/>
      <c r="JH1084"/>
      <c r="JI1084"/>
      <c r="JJ1084"/>
      <c r="JK1084"/>
      <c r="JL1084"/>
      <c r="JM1084"/>
      <c r="JN1084"/>
      <c r="JO1084"/>
      <c r="JP1084"/>
      <c r="JQ1084"/>
      <c r="JR1084"/>
      <c r="JS1084"/>
      <c r="JT1084"/>
      <c r="JU1084"/>
      <c r="JV1084"/>
      <c r="JW1084"/>
      <c r="JX1084"/>
      <c r="JY1084"/>
      <c r="JZ1084"/>
      <c r="KA1084"/>
      <c r="KB1084"/>
      <c r="KC1084"/>
      <c r="KD1084"/>
      <c r="KE1084"/>
      <c r="KF1084"/>
      <c r="KG1084"/>
      <c r="KH1084"/>
      <c r="KI1084"/>
      <c r="KJ1084"/>
      <c r="KK1084"/>
      <c r="KL1084"/>
      <c r="KM1084"/>
      <c r="KN1084"/>
      <c r="KO1084"/>
      <c r="KP1084"/>
      <c r="KQ1084"/>
      <c r="KR1084"/>
      <c r="KS1084"/>
      <c r="KT1084"/>
      <c r="KU1084"/>
      <c r="KV1084"/>
      <c r="KW1084"/>
      <c r="KX1084"/>
      <c r="KY1084"/>
      <c r="KZ1084"/>
      <c r="LA1084"/>
      <c r="LB1084"/>
      <c r="LC1084"/>
      <c r="LD1084"/>
      <c r="LE1084"/>
      <c r="LF1084"/>
      <c r="LG1084"/>
      <c r="LH1084"/>
      <c r="LI1084"/>
      <c r="LJ1084"/>
      <c r="LK1084"/>
      <c r="LL1084"/>
      <c r="LM1084"/>
      <c r="LN1084"/>
      <c r="LO1084"/>
      <c r="LP1084"/>
      <c r="LQ1084"/>
      <c r="LR1084"/>
      <c r="LS1084"/>
      <c r="LT1084"/>
      <c r="LU1084"/>
      <c r="LV1084"/>
      <c r="LW1084"/>
      <c r="LX1084"/>
      <c r="LY1084"/>
      <c r="LZ1084"/>
      <c r="MA1084"/>
      <c r="MB1084"/>
      <c r="MC1084"/>
      <c r="MD1084"/>
      <c r="ME1084"/>
      <c r="MF1084"/>
      <c r="MG1084"/>
      <c r="MH1084"/>
      <c r="MI1084"/>
      <c r="MJ1084"/>
      <c r="MK1084"/>
      <c r="ML1084"/>
      <c r="MM1084"/>
      <c r="MN1084"/>
      <c r="MO1084"/>
      <c r="MP1084"/>
      <c r="MQ1084"/>
      <c r="MR1084"/>
      <c r="MS1084"/>
      <c r="MT1084"/>
      <c r="MU1084"/>
      <c r="MV1084"/>
      <c r="MW1084"/>
      <c r="MX1084"/>
      <c r="MY1084"/>
      <c r="MZ1084"/>
      <c r="NA1084"/>
      <c r="NB1084"/>
      <c r="NC1084"/>
      <c r="ND1084"/>
      <c r="NE1084"/>
      <c r="NF1084"/>
      <c r="NG1084"/>
      <c r="NH1084"/>
      <c r="NI1084"/>
      <c r="NJ1084"/>
      <c r="NK1084"/>
      <c r="NL1084"/>
      <c r="NM1084"/>
      <c r="NN1084"/>
      <c r="NO1084"/>
      <c r="NP1084"/>
      <c r="NQ1084"/>
      <c r="NR1084"/>
      <c r="NS1084"/>
      <c r="NT1084"/>
      <c r="NU1084"/>
      <c r="NV1084"/>
      <c r="NW1084"/>
      <c r="NX1084"/>
      <c r="NY1084"/>
      <c r="NZ1084"/>
      <c r="OA1084"/>
      <c r="OB1084"/>
      <c r="OC1084"/>
      <c r="OD1084"/>
      <c r="OE1084"/>
      <c r="OF1084"/>
      <c r="OG1084"/>
      <c r="OH1084"/>
      <c r="OI1084"/>
      <c r="OJ1084"/>
      <c r="OK1084"/>
      <c r="OL1084"/>
      <c r="OM1084"/>
      <c r="ON1084"/>
    </row>
    <row r="1085" spans="1:404" s="37" customFormat="1" x14ac:dyDescent="0.3">
      <c r="A1085" s="2" t="s">
        <v>1507</v>
      </c>
      <c r="B1085" s="2" t="s">
        <v>1515</v>
      </c>
      <c r="C1085" s="2" t="s">
        <v>1515</v>
      </c>
      <c r="D1085" s="2" t="s">
        <v>1516</v>
      </c>
      <c r="E1085" s="6" t="s">
        <v>102</v>
      </c>
      <c r="F1085" s="5">
        <v>30</v>
      </c>
      <c r="G1085" s="5">
        <v>10</v>
      </c>
      <c r="H1085" s="5">
        <v>1</v>
      </c>
      <c r="I1085" s="5">
        <v>10</v>
      </c>
      <c r="J1085" s="5">
        <v>0</v>
      </c>
      <c r="K1085" s="5">
        <v>0</v>
      </c>
      <c r="L1085" s="5">
        <v>0</v>
      </c>
      <c r="M1085" s="5">
        <v>0</v>
      </c>
      <c r="N1085" s="5">
        <v>0</v>
      </c>
      <c r="O1085" s="5">
        <v>0</v>
      </c>
      <c r="P1085" s="5">
        <v>0</v>
      </c>
      <c r="Q1085" s="5">
        <v>30</v>
      </c>
      <c r="R1085" s="5">
        <v>0</v>
      </c>
      <c r="S1085" s="5">
        <v>0</v>
      </c>
      <c r="T1085" s="5">
        <v>0</v>
      </c>
      <c r="U1085" s="5">
        <v>0</v>
      </c>
      <c r="V1085" s="5">
        <v>0</v>
      </c>
      <c r="W1085" s="5">
        <v>0</v>
      </c>
      <c r="X1085" s="5">
        <v>0</v>
      </c>
      <c r="Y1085" s="5">
        <v>10</v>
      </c>
      <c r="Z1085" s="6">
        <v>30</v>
      </c>
      <c r="AA1085" s="6" t="s">
        <v>96</v>
      </c>
      <c r="AB1085" s="6" t="s">
        <v>96</v>
      </c>
      <c r="AC1085" s="7"/>
      <c r="AD1085" s="7"/>
      <c r="AE1085" s="7"/>
      <c r="AF1085" s="7"/>
      <c r="AG1085" s="7"/>
      <c r="AH1085" s="7"/>
      <c r="AI1085" s="6" t="s">
        <v>96</v>
      </c>
      <c r="AJ1085" s="5"/>
      <c r="AK1085" s="8">
        <v>0</v>
      </c>
      <c r="AL1085" s="8">
        <v>1</v>
      </c>
      <c r="AM1085" s="8">
        <v>0</v>
      </c>
      <c r="AN1085" s="8">
        <v>0</v>
      </c>
      <c r="AO1085" s="8">
        <v>0</v>
      </c>
      <c r="AP1085" s="8">
        <v>0</v>
      </c>
      <c r="AQ1085" s="8">
        <v>0</v>
      </c>
      <c r="AR1085" s="8">
        <v>0</v>
      </c>
      <c r="AS1085" s="8">
        <v>0</v>
      </c>
      <c r="AT1085" s="8">
        <v>0</v>
      </c>
      <c r="AU1085" s="5">
        <v>100</v>
      </c>
      <c r="AV1085" s="5">
        <v>100</v>
      </c>
      <c r="AW1085" s="5">
        <v>0</v>
      </c>
      <c r="AX1085" s="5">
        <v>0</v>
      </c>
      <c r="AY1085" s="5">
        <v>0</v>
      </c>
      <c r="AZ1085" s="5">
        <v>100</v>
      </c>
      <c r="BA1085" s="5">
        <v>100</v>
      </c>
      <c r="BB1085" s="5">
        <v>0</v>
      </c>
      <c r="BC1085" s="5">
        <v>0</v>
      </c>
      <c r="BD1085" s="5">
        <v>0</v>
      </c>
      <c r="BE1085" s="5">
        <v>100</v>
      </c>
      <c r="BF1085" s="5">
        <v>100</v>
      </c>
      <c r="BG1085" s="5">
        <v>100</v>
      </c>
      <c r="BH1085" s="5">
        <v>0</v>
      </c>
      <c r="BI1085" s="5">
        <v>0</v>
      </c>
      <c r="BJ1085" s="5">
        <v>100</v>
      </c>
      <c r="BK1085" s="5">
        <v>0</v>
      </c>
      <c r="BL1085" s="5">
        <v>0</v>
      </c>
      <c r="BM1085" s="5">
        <v>0</v>
      </c>
      <c r="BN1085" s="5" t="s">
        <v>98</v>
      </c>
      <c r="BO1085" s="5" t="s">
        <v>96</v>
      </c>
      <c r="BP1085" s="5" t="s">
        <v>96</v>
      </c>
      <c r="BQ1085" s="5">
        <v>2</v>
      </c>
      <c r="BR1085" s="6" t="s">
        <v>97</v>
      </c>
      <c r="BS1085" s="6" t="s">
        <v>97</v>
      </c>
      <c r="BT1085" s="6" t="s">
        <v>97</v>
      </c>
      <c r="BU1085" s="6" t="s">
        <v>97</v>
      </c>
      <c r="BV1085" s="6" t="s">
        <v>97</v>
      </c>
      <c r="BW1085" s="5">
        <v>0</v>
      </c>
      <c r="BX1085" s="5">
        <v>0</v>
      </c>
      <c r="BY1085" s="5">
        <v>0</v>
      </c>
      <c r="BZ1085" s="5">
        <v>0</v>
      </c>
      <c r="CA1085" s="5">
        <v>0</v>
      </c>
      <c r="CB1085" s="6" t="s">
        <v>96</v>
      </c>
      <c r="CC1085" s="6" t="s">
        <v>96</v>
      </c>
      <c r="CD1085" s="6" t="s">
        <v>96</v>
      </c>
      <c r="CE1085" s="6" t="s">
        <v>96</v>
      </c>
      <c r="CF1085" s="6" t="s">
        <v>96</v>
      </c>
      <c r="CG1085" s="7" t="s">
        <v>96</v>
      </c>
      <c r="CH1085" s="7" t="s">
        <v>96</v>
      </c>
      <c r="CI1085" s="7" t="s">
        <v>96</v>
      </c>
      <c r="CJ1085" s="5">
        <v>0</v>
      </c>
      <c r="CK1085" s="5">
        <v>0</v>
      </c>
      <c r="CL1085" s="5">
        <v>0</v>
      </c>
      <c r="CM1085" s="5">
        <v>0</v>
      </c>
      <c r="CN1085" s="5">
        <v>0</v>
      </c>
      <c r="CO1085" s="5">
        <v>0</v>
      </c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  <c r="DK1085"/>
      <c r="DL1085"/>
      <c r="DM1085"/>
      <c r="DN1085"/>
      <c r="DO1085"/>
      <c r="DP1085"/>
      <c r="DQ1085"/>
      <c r="DR1085"/>
      <c r="DS1085"/>
      <c r="DT1085"/>
      <c r="DU1085"/>
      <c r="DV1085"/>
      <c r="DW1085"/>
      <c r="DX1085"/>
      <c r="DY1085"/>
      <c r="DZ1085"/>
      <c r="EA1085"/>
      <c r="EB1085"/>
      <c r="EC1085"/>
      <c r="ED1085"/>
      <c r="EE1085"/>
      <c r="EF1085"/>
      <c r="EG1085"/>
      <c r="EH1085"/>
      <c r="EI1085"/>
      <c r="EJ1085"/>
      <c r="EK1085"/>
      <c r="EL1085"/>
      <c r="EM1085"/>
      <c r="EN1085"/>
      <c r="EO1085"/>
      <c r="EP1085"/>
      <c r="EQ1085"/>
      <c r="ER1085"/>
      <c r="ES1085"/>
      <c r="ET1085"/>
      <c r="EU1085"/>
      <c r="EV1085"/>
      <c r="EW1085"/>
      <c r="EX1085"/>
      <c r="EY1085"/>
      <c r="EZ1085"/>
      <c r="FA1085"/>
      <c r="FB1085"/>
      <c r="FC1085"/>
      <c r="FD1085"/>
      <c r="FE1085"/>
      <c r="FF1085"/>
      <c r="FG1085"/>
      <c r="FH1085"/>
      <c r="FI1085"/>
      <c r="FJ1085"/>
      <c r="FK1085"/>
      <c r="FL1085"/>
      <c r="FM1085"/>
      <c r="FN1085"/>
      <c r="FO1085"/>
      <c r="FP1085"/>
      <c r="FQ1085"/>
      <c r="FR1085"/>
      <c r="FS1085"/>
      <c r="FT1085"/>
      <c r="FU1085"/>
      <c r="FV1085"/>
      <c r="FW1085"/>
      <c r="FX1085"/>
      <c r="FY1085"/>
      <c r="FZ1085"/>
      <c r="GA1085"/>
      <c r="GB1085"/>
      <c r="GC1085"/>
      <c r="GD1085"/>
      <c r="GE1085"/>
      <c r="GF1085"/>
      <c r="GG1085"/>
      <c r="GH1085"/>
      <c r="GI1085"/>
      <c r="GJ1085"/>
      <c r="GK1085"/>
      <c r="GL1085"/>
      <c r="GM1085"/>
      <c r="GN1085"/>
      <c r="GO1085"/>
      <c r="GP1085"/>
      <c r="GQ1085"/>
      <c r="GR1085"/>
      <c r="GS1085"/>
      <c r="GT1085"/>
      <c r="GU1085"/>
      <c r="GV1085"/>
      <c r="GW1085"/>
      <c r="GX1085"/>
      <c r="GY1085"/>
      <c r="GZ1085"/>
      <c r="HA1085"/>
      <c r="HB1085"/>
      <c r="HC1085"/>
      <c r="HD1085"/>
      <c r="HE1085"/>
      <c r="HF1085"/>
      <c r="HG1085"/>
      <c r="HH1085"/>
      <c r="HI1085"/>
      <c r="HJ1085"/>
      <c r="HK1085"/>
      <c r="HL1085"/>
      <c r="HM1085"/>
      <c r="HN1085"/>
      <c r="HO1085"/>
      <c r="HP1085"/>
      <c r="HQ1085"/>
      <c r="HR1085"/>
      <c r="HS1085"/>
      <c r="HT1085"/>
      <c r="HU1085"/>
      <c r="HV1085"/>
      <c r="HW1085"/>
      <c r="HX1085"/>
      <c r="HY1085"/>
      <c r="HZ1085"/>
      <c r="IA1085"/>
      <c r="IB1085"/>
      <c r="IC1085"/>
      <c r="ID1085"/>
      <c r="IE1085"/>
      <c r="IF1085"/>
      <c r="IG1085"/>
      <c r="IH1085"/>
      <c r="II1085"/>
      <c r="IJ1085"/>
      <c r="IK1085"/>
      <c r="IL1085"/>
      <c r="IM1085"/>
      <c r="IN1085"/>
      <c r="IO1085"/>
      <c r="IP1085"/>
      <c r="IQ1085"/>
      <c r="IR1085"/>
      <c r="IS1085"/>
      <c r="IT1085"/>
      <c r="IU1085"/>
      <c r="IV1085"/>
      <c r="IW1085"/>
      <c r="IX1085"/>
      <c r="IY1085"/>
      <c r="IZ1085"/>
      <c r="JA1085"/>
      <c r="JB1085"/>
      <c r="JC1085"/>
      <c r="JD1085"/>
      <c r="JE1085"/>
      <c r="JF1085"/>
      <c r="JG1085"/>
      <c r="JH1085"/>
      <c r="JI1085"/>
      <c r="JJ1085"/>
      <c r="JK1085"/>
      <c r="JL1085"/>
      <c r="JM1085"/>
      <c r="JN1085"/>
      <c r="JO1085"/>
      <c r="JP1085"/>
      <c r="JQ1085"/>
      <c r="JR1085"/>
      <c r="JS1085"/>
      <c r="JT1085"/>
      <c r="JU1085"/>
      <c r="JV1085"/>
      <c r="JW1085"/>
      <c r="JX1085"/>
      <c r="JY1085"/>
      <c r="JZ1085"/>
      <c r="KA1085"/>
      <c r="KB1085"/>
      <c r="KC1085"/>
      <c r="KD1085"/>
      <c r="KE1085"/>
      <c r="KF1085"/>
      <c r="KG1085"/>
      <c r="KH1085"/>
      <c r="KI1085"/>
      <c r="KJ1085"/>
      <c r="KK1085"/>
      <c r="KL1085"/>
      <c r="KM1085"/>
      <c r="KN1085"/>
      <c r="KO1085"/>
      <c r="KP1085"/>
      <c r="KQ1085"/>
      <c r="KR1085"/>
      <c r="KS1085"/>
      <c r="KT1085"/>
      <c r="KU1085"/>
      <c r="KV1085"/>
      <c r="KW1085"/>
      <c r="KX1085"/>
      <c r="KY1085"/>
      <c r="KZ1085"/>
      <c r="LA1085"/>
      <c r="LB1085"/>
      <c r="LC1085"/>
      <c r="LD1085"/>
      <c r="LE1085"/>
      <c r="LF1085"/>
      <c r="LG1085"/>
      <c r="LH1085"/>
      <c r="LI1085"/>
      <c r="LJ1085"/>
      <c r="LK1085"/>
      <c r="LL1085"/>
      <c r="LM1085"/>
      <c r="LN1085"/>
      <c r="LO1085"/>
      <c r="LP1085"/>
      <c r="LQ1085"/>
      <c r="LR1085"/>
      <c r="LS1085"/>
      <c r="LT1085"/>
      <c r="LU1085"/>
      <c r="LV1085"/>
      <c r="LW1085"/>
      <c r="LX1085"/>
      <c r="LY1085"/>
      <c r="LZ1085"/>
      <c r="MA1085"/>
      <c r="MB1085"/>
      <c r="MC1085"/>
      <c r="MD1085"/>
      <c r="ME1085"/>
      <c r="MF1085"/>
      <c r="MG1085"/>
      <c r="MH1085"/>
      <c r="MI1085"/>
      <c r="MJ1085"/>
      <c r="MK1085"/>
      <c r="ML1085"/>
      <c r="MM1085"/>
      <c r="MN1085"/>
      <c r="MO1085"/>
      <c r="MP1085"/>
      <c r="MQ1085"/>
      <c r="MR1085"/>
      <c r="MS1085"/>
      <c r="MT1085"/>
      <c r="MU1085"/>
      <c r="MV1085"/>
      <c r="MW1085"/>
      <c r="MX1085"/>
      <c r="MY1085"/>
      <c r="MZ1085"/>
      <c r="NA1085"/>
      <c r="NB1085"/>
      <c r="NC1085"/>
      <c r="ND1085"/>
      <c r="NE1085"/>
      <c r="NF1085"/>
      <c r="NG1085"/>
      <c r="NH1085"/>
      <c r="NI1085"/>
      <c r="NJ1085"/>
      <c r="NK1085"/>
      <c r="NL1085"/>
      <c r="NM1085"/>
      <c r="NN1085"/>
      <c r="NO1085"/>
      <c r="NP1085"/>
      <c r="NQ1085"/>
      <c r="NR1085"/>
      <c r="NS1085"/>
      <c r="NT1085"/>
      <c r="NU1085"/>
      <c r="NV1085"/>
      <c r="NW1085"/>
      <c r="NX1085"/>
      <c r="NY1085"/>
      <c r="NZ1085"/>
      <c r="OA1085"/>
      <c r="OB1085"/>
      <c r="OC1085"/>
      <c r="OD1085"/>
      <c r="OE1085"/>
      <c r="OF1085"/>
      <c r="OG1085"/>
      <c r="OH1085"/>
      <c r="OI1085"/>
      <c r="OJ1085"/>
      <c r="OK1085"/>
      <c r="OL1085"/>
      <c r="OM1085"/>
      <c r="ON1085"/>
    </row>
    <row r="1086" spans="1:404" s="37" customFormat="1" x14ac:dyDescent="0.3">
      <c r="A1086" s="2" t="s">
        <v>1507</v>
      </c>
      <c r="B1086" s="2" t="s">
        <v>1515</v>
      </c>
      <c r="C1086" s="2" t="s">
        <v>1517</v>
      </c>
      <c r="D1086" s="2" t="s">
        <v>1518</v>
      </c>
      <c r="E1086" s="6" t="s">
        <v>95</v>
      </c>
      <c r="F1086" s="5">
        <v>135</v>
      </c>
      <c r="G1086" s="5">
        <v>10</v>
      </c>
      <c r="H1086" s="5">
        <v>0</v>
      </c>
      <c r="I1086" s="5">
        <v>0</v>
      </c>
      <c r="J1086" s="5">
        <v>4</v>
      </c>
      <c r="K1086" s="5">
        <v>0</v>
      </c>
      <c r="L1086" s="5">
        <v>6</v>
      </c>
      <c r="M1086" s="5">
        <v>0</v>
      </c>
      <c r="N1086" s="5">
        <v>0</v>
      </c>
      <c r="O1086" s="5">
        <v>0</v>
      </c>
      <c r="P1086" s="5">
        <v>0</v>
      </c>
      <c r="Q1086" s="5">
        <v>0</v>
      </c>
      <c r="R1086" s="5">
        <v>68</v>
      </c>
      <c r="S1086" s="5">
        <v>0</v>
      </c>
      <c r="T1086" s="5">
        <v>67</v>
      </c>
      <c r="U1086" s="5">
        <v>0</v>
      </c>
      <c r="V1086" s="5">
        <v>0</v>
      </c>
      <c r="W1086" s="5">
        <v>0</v>
      </c>
      <c r="X1086" s="5">
        <v>0</v>
      </c>
      <c r="Y1086" s="5">
        <v>0</v>
      </c>
      <c r="Z1086" s="5">
        <v>0</v>
      </c>
      <c r="AA1086" s="6" t="s">
        <v>96</v>
      </c>
      <c r="AB1086" s="6" t="s">
        <v>97</v>
      </c>
      <c r="AC1086" s="7"/>
      <c r="AD1086" s="7"/>
      <c r="AE1086" s="7"/>
      <c r="AF1086" s="7"/>
      <c r="AG1086" s="7"/>
      <c r="AH1086" s="7"/>
      <c r="AI1086" s="6" t="s">
        <v>96</v>
      </c>
      <c r="AJ1086" s="5"/>
      <c r="AK1086" s="8">
        <v>0.57999999999999996</v>
      </c>
      <c r="AL1086" s="8">
        <v>0.42</v>
      </c>
      <c r="AM1086" s="8">
        <v>0</v>
      </c>
      <c r="AN1086" s="8">
        <v>0</v>
      </c>
      <c r="AO1086" s="8">
        <v>0</v>
      </c>
      <c r="AP1086" s="8">
        <v>0</v>
      </c>
      <c r="AQ1086" s="8">
        <v>0</v>
      </c>
      <c r="AR1086" s="8">
        <v>0</v>
      </c>
      <c r="AS1086" s="8">
        <v>0</v>
      </c>
      <c r="AT1086" s="8">
        <v>0</v>
      </c>
      <c r="AU1086" s="5">
        <v>0</v>
      </c>
      <c r="AV1086" s="5">
        <v>0</v>
      </c>
      <c r="AW1086" s="5">
        <v>90</v>
      </c>
      <c r="AX1086" s="5">
        <v>0</v>
      </c>
      <c r="AY1086" s="5">
        <v>10</v>
      </c>
      <c r="AZ1086" s="5">
        <v>100</v>
      </c>
      <c r="BA1086" s="5">
        <v>0</v>
      </c>
      <c r="BB1086" s="5">
        <v>0</v>
      </c>
      <c r="BC1086" s="5">
        <v>0</v>
      </c>
      <c r="BD1086" s="5">
        <v>100</v>
      </c>
      <c r="BE1086" s="5">
        <v>100</v>
      </c>
      <c r="BF1086" s="5">
        <v>100</v>
      </c>
      <c r="BG1086" s="5">
        <v>100</v>
      </c>
      <c r="BH1086" s="5">
        <v>100</v>
      </c>
      <c r="BI1086" s="5">
        <v>0</v>
      </c>
      <c r="BJ1086" s="5">
        <v>0</v>
      </c>
      <c r="BK1086" s="5">
        <v>0</v>
      </c>
      <c r="BL1086" s="5">
        <v>100</v>
      </c>
      <c r="BM1086" s="5">
        <v>100</v>
      </c>
      <c r="BN1086" s="5">
        <v>2</v>
      </c>
      <c r="BO1086" s="5" t="s">
        <v>96</v>
      </c>
      <c r="BP1086" s="5" t="s">
        <v>97</v>
      </c>
      <c r="BQ1086" s="5" t="s">
        <v>98</v>
      </c>
      <c r="BR1086" s="6" t="s">
        <v>96</v>
      </c>
      <c r="BS1086" s="6" t="s">
        <v>97</v>
      </c>
      <c r="BT1086" s="6" t="s">
        <v>97</v>
      </c>
      <c r="BU1086" s="6" t="s">
        <v>97</v>
      </c>
      <c r="BV1086" s="6" t="s">
        <v>96</v>
      </c>
      <c r="BW1086" s="5">
        <v>3</v>
      </c>
      <c r="BX1086" s="5">
        <v>3</v>
      </c>
      <c r="BY1086" s="5">
        <v>3</v>
      </c>
      <c r="BZ1086" s="5">
        <v>5</v>
      </c>
      <c r="CA1086" s="5">
        <v>5</v>
      </c>
      <c r="CB1086" s="6" t="s">
        <v>96</v>
      </c>
      <c r="CC1086" s="6" t="s">
        <v>96</v>
      </c>
      <c r="CD1086" s="6" t="s">
        <v>96</v>
      </c>
      <c r="CE1086" s="6" t="s">
        <v>96</v>
      </c>
      <c r="CF1086" s="6" t="s">
        <v>96</v>
      </c>
      <c r="CG1086" s="6" t="s">
        <v>97</v>
      </c>
      <c r="CH1086" s="6" t="s">
        <v>96</v>
      </c>
      <c r="CI1086" s="6" t="s">
        <v>97</v>
      </c>
      <c r="CJ1086" s="5">
        <v>5</v>
      </c>
      <c r="CK1086" s="5">
        <v>5</v>
      </c>
      <c r="CL1086" s="5">
        <v>5</v>
      </c>
      <c r="CM1086" s="5">
        <v>0</v>
      </c>
      <c r="CN1086" s="5">
        <v>5</v>
      </c>
      <c r="CO1086" s="5">
        <v>1</v>
      </c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  <c r="DK1086"/>
      <c r="DL1086"/>
      <c r="DM1086"/>
      <c r="DN1086"/>
      <c r="DO1086"/>
      <c r="DP1086"/>
      <c r="DQ1086"/>
      <c r="DR1086"/>
      <c r="DS1086"/>
      <c r="DT1086"/>
      <c r="DU1086"/>
      <c r="DV1086"/>
      <c r="DW1086"/>
      <c r="DX1086"/>
      <c r="DY1086"/>
      <c r="DZ1086"/>
      <c r="EA1086"/>
      <c r="EB1086"/>
      <c r="EC1086"/>
      <c r="ED1086"/>
      <c r="EE1086"/>
      <c r="EF1086"/>
      <c r="EG1086"/>
      <c r="EH1086"/>
      <c r="EI1086"/>
      <c r="EJ1086"/>
      <c r="EK1086"/>
      <c r="EL1086"/>
      <c r="EM1086"/>
      <c r="EN1086"/>
      <c r="EO1086"/>
      <c r="EP1086"/>
      <c r="EQ1086"/>
      <c r="ER1086"/>
      <c r="ES1086"/>
      <c r="ET1086"/>
      <c r="EU1086"/>
      <c r="EV1086"/>
      <c r="EW1086"/>
      <c r="EX1086"/>
      <c r="EY1086"/>
      <c r="EZ1086"/>
      <c r="FA1086"/>
      <c r="FB1086"/>
      <c r="FC1086"/>
      <c r="FD1086"/>
      <c r="FE1086"/>
      <c r="FF1086"/>
      <c r="FG1086"/>
      <c r="FH1086"/>
      <c r="FI1086"/>
      <c r="FJ1086"/>
      <c r="FK1086"/>
      <c r="FL1086"/>
      <c r="FM1086"/>
      <c r="FN1086"/>
      <c r="FO1086"/>
      <c r="FP1086"/>
      <c r="FQ1086"/>
      <c r="FR1086"/>
      <c r="FS1086"/>
      <c r="FT1086"/>
      <c r="FU1086"/>
      <c r="FV1086"/>
      <c r="FW1086"/>
      <c r="FX1086"/>
      <c r="FY1086"/>
      <c r="FZ1086"/>
      <c r="GA1086"/>
      <c r="GB1086"/>
      <c r="GC1086"/>
      <c r="GD1086"/>
      <c r="GE1086"/>
      <c r="GF1086"/>
      <c r="GG1086"/>
      <c r="GH1086"/>
      <c r="GI1086"/>
      <c r="GJ1086"/>
      <c r="GK1086"/>
      <c r="GL1086"/>
      <c r="GM1086"/>
      <c r="GN1086"/>
      <c r="GO1086"/>
      <c r="GP1086"/>
      <c r="GQ1086"/>
      <c r="GR1086"/>
      <c r="GS1086"/>
      <c r="GT1086"/>
      <c r="GU1086"/>
      <c r="GV1086"/>
      <c r="GW1086"/>
      <c r="GX1086"/>
      <c r="GY1086"/>
      <c r="GZ1086"/>
      <c r="HA1086"/>
      <c r="HB1086"/>
      <c r="HC1086"/>
      <c r="HD1086"/>
      <c r="HE1086"/>
      <c r="HF1086"/>
      <c r="HG1086"/>
      <c r="HH1086"/>
      <c r="HI1086"/>
      <c r="HJ1086"/>
      <c r="HK1086"/>
      <c r="HL1086"/>
      <c r="HM1086"/>
      <c r="HN1086"/>
      <c r="HO1086"/>
      <c r="HP1086"/>
      <c r="HQ1086"/>
      <c r="HR1086"/>
      <c r="HS1086"/>
      <c r="HT1086"/>
      <c r="HU1086"/>
      <c r="HV1086"/>
      <c r="HW1086"/>
      <c r="HX1086"/>
      <c r="HY1086"/>
      <c r="HZ1086"/>
      <c r="IA1086"/>
      <c r="IB1086"/>
      <c r="IC1086"/>
      <c r="ID1086"/>
      <c r="IE1086"/>
      <c r="IF1086"/>
      <c r="IG1086"/>
      <c r="IH1086"/>
      <c r="II1086"/>
      <c r="IJ1086"/>
      <c r="IK1086"/>
      <c r="IL1086"/>
      <c r="IM1086"/>
      <c r="IN1086"/>
      <c r="IO1086"/>
      <c r="IP1086"/>
      <c r="IQ1086"/>
      <c r="IR1086"/>
      <c r="IS1086"/>
      <c r="IT1086"/>
      <c r="IU1086"/>
      <c r="IV1086"/>
      <c r="IW1086"/>
      <c r="IX1086"/>
      <c r="IY1086"/>
      <c r="IZ1086"/>
      <c r="JA1086"/>
      <c r="JB1086"/>
      <c r="JC1086"/>
      <c r="JD1086"/>
      <c r="JE1086"/>
      <c r="JF1086"/>
      <c r="JG1086"/>
      <c r="JH1086"/>
      <c r="JI1086"/>
      <c r="JJ1086"/>
      <c r="JK1086"/>
      <c r="JL1086"/>
      <c r="JM1086"/>
      <c r="JN1086"/>
      <c r="JO1086"/>
      <c r="JP1086"/>
      <c r="JQ1086"/>
      <c r="JR1086"/>
      <c r="JS1086"/>
      <c r="JT1086"/>
      <c r="JU1086"/>
      <c r="JV1086"/>
      <c r="JW1086"/>
      <c r="JX1086"/>
      <c r="JY1086"/>
      <c r="JZ1086"/>
      <c r="KA1086"/>
      <c r="KB1086"/>
      <c r="KC1086"/>
      <c r="KD1086"/>
      <c r="KE1086"/>
      <c r="KF1086"/>
      <c r="KG1086"/>
      <c r="KH1086"/>
      <c r="KI1086"/>
      <c r="KJ1086"/>
      <c r="KK1086"/>
      <c r="KL1086"/>
      <c r="KM1086"/>
      <c r="KN1086"/>
      <c r="KO1086"/>
      <c r="KP1086"/>
      <c r="KQ1086"/>
      <c r="KR1086"/>
      <c r="KS1086"/>
      <c r="KT1086"/>
      <c r="KU1086"/>
      <c r="KV1086"/>
      <c r="KW1086"/>
      <c r="KX1086"/>
      <c r="KY1086"/>
      <c r="KZ1086"/>
      <c r="LA1086"/>
      <c r="LB1086"/>
      <c r="LC1086"/>
      <c r="LD1086"/>
      <c r="LE1086"/>
      <c r="LF1086"/>
      <c r="LG1086"/>
      <c r="LH1086"/>
      <c r="LI1086"/>
      <c r="LJ1086"/>
      <c r="LK1086"/>
      <c r="LL1086"/>
      <c r="LM1086"/>
      <c r="LN1086"/>
      <c r="LO1086"/>
      <c r="LP1086"/>
      <c r="LQ1086"/>
      <c r="LR1086"/>
      <c r="LS1086"/>
      <c r="LT1086"/>
      <c r="LU1086"/>
      <c r="LV1086"/>
      <c r="LW1086"/>
      <c r="LX1086"/>
      <c r="LY1086"/>
      <c r="LZ1086"/>
      <c r="MA1086"/>
      <c r="MB1086"/>
      <c r="MC1086"/>
      <c r="MD1086"/>
      <c r="ME1086"/>
      <c r="MF1086"/>
      <c r="MG1086"/>
      <c r="MH1086"/>
      <c r="MI1086"/>
      <c r="MJ1086"/>
      <c r="MK1086"/>
      <c r="ML1086"/>
      <c r="MM1086"/>
      <c r="MN1086"/>
      <c r="MO1086"/>
      <c r="MP1086"/>
      <c r="MQ1086"/>
      <c r="MR1086"/>
      <c r="MS1086"/>
      <c r="MT1086"/>
      <c r="MU1086"/>
      <c r="MV1086"/>
      <c r="MW1086"/>
      <c r="MX1086"/>
      <c r="MY1086"/>
      <c r="MZ1086"/>
      <c r="NA1086"/>
      <c r="NB1086"/>
      <c r="NC1086"/>
      <c r="ND1086"/>
      <c r="NE1086"/>
      <c r="NF1086"/>
      <c r="NG1086"/>
      <c r="NH1086"/>
      <c r="NI1086"/>
      <c r="NJ1086"/>
      <c r="NK1086"/>
      <c r="NL1086"/>
      <c r="NM1086"/>
      <c r="NN1086"/>
      <c r="NO1086"/>
      <c r="NP1086"/>
      <c r="NQ1086"/>
      <c r="NR1086"/>
      <c r="NS1086"/>
      <c r="NT1086"/>
      <c r="NU1086"/>
      <c r="NV1086"/>
      <c r="NW1086"/>
      <c r="NX1086"/>
      <c r="NY1086"/>
      <c r="NZ1086"/>
      <c r="OA1086"/>
      <c r="OB1086"/>
      <c r="OC1086"/>
      <c r="OD1086"/>
      <c r="OE1086"/>
      <c r="OF1086"/>
      <c r="OG1086"/>
      <c r="OH1086"/>
      <c r="OI1086"/>
      <c r="OJ1086"/>
      <c r="OK1086"/>
      <c r="OL1086"/>
      <c r="OM1086"/>
    </row>
    <row r="1087" spans="1:404" s="37" customFormat="1" x14ac:dyDescent="0.3">
      <c r="A1087" s="2" t="s">
        <v>1507</v>
      </c>
      <c r="B1087" s="2" t="s">
        <v>1519</v>
      </c>
      <c r="C1087" s="2" t="s">
        <v>1519</v>
      </c>
      <c r="D1087" s="2" t="s">
        <v>1520</v>
      </c>
      <c r="E1087" s="6" t="s">
        <v>104</v>
      </c>
      <c r="F1087" s="5">
        <v>650</v>
      </c>
      <c r="G1087" s="5">
        <v>111</v>
      </c>
      <c r="H1087" s="5">
        <v>6</v>
      </c>
      <c r="I1087" s="5">
        <v>69</v>
      </c>
      <c r="J1087" s="5">
        <v>27</v>
      </c>
      <c r="K1087" s="5">
        <v>0</v>
      </c>
      <c r="L1087" s="5">
        <v>0</v>
      </c>
      <c r="M1087" s="5">
        <v>8</v>
      </c>
      <c r="N1087" s="5">
        <v>7</v>
      </c>
      <c r="O1087" s="5">
        <v>0</v>
      </c>
      <c r="P1087" s="5">
        <v>0</v>
      </c>
      <c r="Q1087" s="5">
        <v>285</v>
      </c>
      <c r="R1087" s="5">
        <v>261</v>
      </c>
      <c r="S1087" s="5">
        <v>0</v>
      </c>
      <c r="T1087" s="5">
        <v>0</v>
      </c>
      <c r="U1087" s="5">
        <v>47</v>
      </c>
      <c r="V1087" s="5">
        <v>57</v>
      </c>
      <c r="W1087" s="5">
        <v>0</v>
      </c>
      <c r="X1087" s="5">
        <v>0</v>
      </c>
      <c r="Y1087" s="5">
        <v>69</v>
      </c>
      <c r="Z1087" s="5">
        <v>285</v>
      </c>
      <c r="AA1087" s="6" t="s">
        <v>96</v>
      </c>
      <c r="AB1087" s="6" t="s">
        <v>97</v>
      </c>
      <c r="AC1087" s="6" t="s">
        <v>96</v>
      </c>
      <c r="AD1087" s="7"/>
      <c r="AE1087" s="7"/>
      <c r="AF1087" s="7"/>
      <c r="AG1087" s="7"/>
      <c r="AH1087" s="7"/>
      <c r="AI1087" s="7"/>
      <c r="AJ1087" s="5">
        <v>300</v>
      </c>
      <c r="AK1087" s="8">
        <v>0</v>
      </c>
      <c r="AL1087" s="8">
        <v>1</v>
      </c>
      <c r="AM1087" s="8">
        <v>0</v>
      </c>
      <c r="AN1087" s="8">
        <v>0</v>
      </c>
      <c r="AO1087" s="8">
        <v>0</v>
      </c>
      <c r="AP1087" s="8">
        <v>0</v>
      </c>
      <c r="AQ1087" s="8">
        <v>0</v>
      </c>
      <c r="AR1087" s="8">
        <v>0</v>
      </c>
      <c r="AS1087" s="8">
        <v>0</v>
      </c>
      <c r="AT1087" s="8">
        <v>0</v>
      </c>
      <c r="AU1087" s="5">
        <v>100</v>
      </c>
      <c r="AV1087" s="5">
        <v>100</v>
      </c>
      <c r="AW1087" s="5">
        <v>0</v>
      </c>
      <c r="AX1087" s="5">
        <v>0</v>
      </c>
      <c r="AY1087" s="5">
        <v>0</v>
      </c>
      <c r="AZ1087" s="5">
        <v>100</v>
      </c>
      <c r="BA1087" s="5">
        <v>100</v>
      </c>
      <c r="BB1087" s="5">
        <v>0</v>
      </c>
      <c r="BC1087" s="5">
        <v>0</v>
      </c>
      <c r="BD1087" s="5">
        <v>0</v>
      </c>
      <c r="BE1087" s="5">
        <v>100</v>
      </c>
      <c r="BF1087" s="5">
        <v>100</v>
      </c>
      <c r="BG1087" s="5">
        <v>100</v>
      </c>
      <c r="BH1087" s="5">
        <v>0</v>
      </c>
      <c r="BI1087" s="5">
        <v>0</v>
      </c>
      <c r="BJ1087" s="5">
        <v>0</v>
      </c>
      <c r="BK1087" s="5">
        <v>10</v>
      </c>
      <c r="BL1087" s="5">
        <v>90</v>
      </c>
      <c r="BM1087" s="5">
        <v>0</v>
      </c>
      <c r="BN1087" s="5" t="s">
        <v>98</v>
      </c>
      <c r="BO1087" s="5" t="s">
        <v>97</v>
      </c>
      <c r="BP1087" s="5" t="s">
        <v>96</v>
      </c>
      <c r="BQ1087" s="5">
        <v>4</v>
      </c>
      <c r="BR1087" s="6" t="s">
        <v>96</v>
      </c>
      <c r="BS1087" s="6" t="s">
        <v>97</v>
      </c>
      <c r="BT1087" s="6" t="s">
        <v>97</v>
      </c>
      <c r="BU1087" s="6" t="s">
        <v>97</v>
      </c>
      <c r="BV1087" s="6" t="s">
        <v>97</v>
      </c>
      <c r="BW1087" s="5">
        <v>0</v>
      </c>
      <c r="BX1087" s="5">
        <v>1</v>
      </c>
      <c r="BY1087" s="5">
        <v>1</v>
      </c>
      <c r="BZ1087" s="5">
        <v>2</v>
      </c>
      <c r="CA1087" s="5">
        <v>1</v>
      </c>
      <c r="CB1087" s="6" t="s">
        <v>98</v>
      </c>
      <c r="CC1087" s="6" t="s">
        <v>98</v>
      </c>
      <c r="CD1087" s="6" t="s">
        <v>98</v>
      </c>
      <c r="CE1087" s="6" t="s">
        <v>96</v>
      </c>
      <c r="CF1087" s="6" t="s">
        <v>98</v>
      </c>
      <c r="CG1087" s="6" t="s">
        <v>96</v>
      </c>
      <c r="CH1087" s="6" t="s">
        <v>96</v>
      </c>
      <c r="CI1087" s="6" t="s">
        <v>96</v>
      </c>
      <c r="CJ1087" s="5">
        <v>0</v>
      </c>
      <c r="CK1087" s="5">
        <v>0</v>
      </c>
      <c r="CL1087" s="5">
        <v>0</v>
      </c>
      <c r="CM1087" s="5">
        <v>0</v>
      </c>
      <c r="CN1087" s="5">
        <v>0</v>
      </c>
      <c r="CO1087" s="5">
        <v>0</v>
      </c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  <c r="DK1087"/>
      <c r="DL1087"/>
      <c r="DM1087"/>
      <c r="DN1087"/>
      <c r="DO1087"/>
      <c r="DP1087"/>
      <c r="DQ1087"/>
      <c r="DR1087"/>
      <c r="DS1087"/>
      <c r="DT1087"/>
      <c r="DU1087"/>
      <c r="DV1087"/>
      <c r="DW1087"/>
      <c r="DX1087"/>
      <c r="DY1087"/>
      <c r="DZ1087"/>
      <c r="EA1087"/>
      <c r="EB1087"/>
      <c r="EC1087"/>
      <c r="ED1087"/>
      <c r="EE1087"/>
      <c r="EF1087"/>
      <c r="EG1087"/>
      <c r="EH1087"/>
      <c r="EI1087"/>
      <c r="EJ1087"/>
      <c r="EK1087"/>
      <c r="EL1087"/>
      <c r="EM1087"/>
      <c r="EN1087"/>
      <c r="EO1087"/>
      <c r="EP1087"/>
      <c r="EQ1087"/>
      <c r="ER1087"/>
      <c r="ES1087"/>
      <c r="ET1087"/>
      <c r="EU1087"/>
      <c r="EV1087"/>
      <c r="EW1087"/>
      <c r="EX1087"/>
      <c r="EY1087"/>
      <c r="EZ1087"/>
      <c r="FA1087"/>
      <c r="FB1087"/>
      <c r="FC1087"/>
      <c r="FD1087"/>
      <c r="FE1087"/>
      <c r="FF1087"/>
      <c r="FG1087"/>
      <c r="FH1087"/>
      <c r="FI1087"/>
      <c r="FJ1087"/>
      <c r="FK1087"/>
      <c r="FL1087"/>
      <c r="FM1087"/>
      <c r="FN1087"/>
      <c r="FO1087"/>
      <c r="FP1087"/>
      <c r="FQ1087"/>
      <c r="FR1087"/>
      <c r="FS1087"/>
      <c r="FT1087"/>
      <c r="FU1087"/>
      <c r="FV1087"/>
      <c r="FW1087"/>
      <c r="FX1087"/>
      <c r="FY1087"/>
      <c r="FZ1087"/>
      <c r="GA1087"/>
      <c r="GB1087"/>
      <c r="GC1087"/>
      <c r="GD1087"/>
      <c r="GE1087"/>
      <c r="GF1087"/>
      <c r="GG1087"/>
      <c r="GH1087"/>
      <c r="GI1087"/>
      <c r="GJ1087"/>
      <c r="GK1087"/>
      <c r="GL1087"/>
      <c r="GM1087"/>
      <c r="GN1087"/>
      <c r="GO1087"/>
      <c r="GP1087"/>
      <c r="GQ1087"/>
      <c r="GR1087"/>
      <c r="GS1087"/>
      <c r="GT1087"/>
      <c r="GU1087"/>
      <c r="GV1087"/>
      <c r="GW1087"/>
      <c r="GX1087"/>
      <c r="GY1087"/>
      <c r="GZ1087"/>
      <c r="HA1087"/>
      <c r="HB1087"/>
      <c r="HC1087"/>
      <c r="HD1087"/>
      <c r="HE1087"/>
      <c r="HF1087"/>
      <c r="HG1087"/>
      <c r="HH1087"/>
      <c r="HI1087"/>
      <c r="HJ1087"/>
      <c r="HK1087"/>
      <c r="HL1087"/>
      <c r="HM1087"/>
      <c r="HN1087"/>
      <c r="HO1087"/>
      <c r="HP1087"/>
      <c r="HQ1087"/>
      <c r="HR1087"/>
      <c r="HS1087"/>
      <c r="HT1087"/>
      <c r="HU1087"/>
      <c r="HV1087"/>
      <c r="HW1087"/>
      <c r="HX1087"/>
      <c r="HY1087"/>
      <c r="HZ1087"/>
      <c r="IA1087"/>
      <c r="IB1087"/>
      <c r="IC1087"/>
      <c r="ID1087"/>
      <c r="IE1087"/>
      <c r="IF1087"/>
      <c r="IG1087"/>
      <c r="IH1087"/>
      <c r="II1087"/>
      <c r="IJ1087"/>
      <c r="IK1087"/>
      <c r="IL1087"/>
      <c r="IM1087"/>
      <c r="IN1087"/>
      <c r="IO1087"/>
      <c r="IP1087"/>
      <c r="IQ1087"/>
      <c r="IR1087"/>
      <c r="IS1087"/>
      <c r="IT1087"/>
      <c r="IU1087"/>
      <c r="IV1087"/>
      <c r="IW1087"/>
      <c r="IX1087"/>
      <c r="IY1087"/>
      <c r="IZ1087"/>
      <c r="JA1087"/>
      <c r="JB1087"/>
      <c r="JC1087"/>
      <c r="JD1087"/>
      <c r="JE1087"/>
      <c r="JF1087"/>
      <c r="JG1087"/>
      <c r="JH1087"/>
      <c r="JI1087"/>
      <c r="JJ1087"/>
      <c r="JK1087"/>
      <c r="JL1087"/>
      <c r="JM1087"/>
      <c r="JN1087"/>
      <c r="JO1087"/>
      <c r="JP1087"/>
      <c r="JQ1087"/>
      <c r="JR1087"/>
      <c r="JS1087"/>
      <c r="JT1087"/>
      <c r="JU1087"/>
      <c r="JV1087"/>
      <c r="JW1087"/>
      <c r="JX1087"/>
      <c r="JY1087"/>
      <c r="JZ1087"/>
      <c r="KA1087"/>
      <c r="KB1087"/>
      <c r="KC1087"/>
      <c r="KD1087"/>
      <c r="KE1087"/>
      <c r="KF1087"/>
      <c r="KG1087"/>
      <c r="KH1087"/>
      <c r="KI1087"/>
      <c r="KJ1087"/>
      <c r="KK1087"/>
      <c r="KL1087"/>
      <c r="KM1087"/>
      <c r="KN1087"/>
      <c r="KO1087"/>
      <c r="KP1087"/>
      <c r="KQ1087"/>
      <c r="KR1087"/>
      <c r="KS1087"/>
      <c r="KT1087"/>
      <c r="KU1087"/>
      <c r="KV1087"/>
      <c r="KW1087"/>
      <c r="KX1087"/>
      <c r="KY1087"/>
      <c r="KZ1087"/>
      <c r="LA1087"/>
      <c r="LB1087"/>
      <c r="LC1087"/>
      <c r="LD1087"/>
      <c r="LE1087"/>
      <c r="LF1087"/>
      <c r="LG1087"/>
      <c r="LH1087"/>
      <c r="LI1087"/>
      <c r="LJ1087"/>
      <c r="LK1087"/>
      <c r="LL1087"/>
      <c r="LM1087"/>
      <c r="LN1087"/>
      <c r="LO1087"/>
      <c r="LP1087"/>
      <c r="LQ1087"/>
      <c r="LR1087"/>
      <c r="LS1087"/>
      <c r="LT1087"/>
      <c r="LU1087"/>
      <c r="LV1087"/>
      <c r="LW1087"/>
      <c r="LX1087"/>
      <c r="LY1087"/>
      <c r="LZ1087"/>
      <c r="MA1087"/>
      <c r="MB1087"/>
      <c r="MC1087"/>
      <c r="MD1087"/>
      <c r="ME1087"/>
      <c r="MF1087"/>
      <c r="MG1087"/>
      <c r="MH1087"/>
      <c r="MI1087"/>
      <c r="MJ1087"/>
      <c r="MK1087"/>
      <c r="ML1087"/>
      <c r="MM1087"/>
      <c r="MN1087"/>
      <c r="MO1087"/>
      <c r="MP1087"/>
      <c r="MQ1087"/>
      <c r="MR1087"/>
      <c r="MS1087"/>
      <c r="MT1087"/>
      <c r="MU1087"/>
      <c r="MV1087"/>
      <c r="MW1087"/>
      <c r="MX1087"/>
      <c r="MY1087"/>
      <c r="MZ1087"/>
      <c r="NA1087"/>
      <c r="NB1087"/>
      <c r="NC1087"/>
      <c r="ND1087"/>
      <c r="NE1087"/>
      <c r="NF1087"/>
      <c r="NG1087"/>
      <c r="NH1087"/>
      <c r="NI1087"/>
      <c r="NJ1087"/>
      <c r="NK1087"/>
      <c r="NL1087"/>
      <c r="NM1087"/>
      <c r="NN1087"/>
      <c r="NO1087"/>
      <c r="NP1087"/>
      <c r="NQ1087"/>
      <c r="NR1087"/>
      <c r="NS1087"/>
      <c r="NT1087"/>
      <c r="NU1087"/>
      <c r="NV1087"/>
      <c r="NW1087"/>
      <c r="NX1087"/>
      <c r="NY1087"/>
      <c r="NZ1087"/>
      <c r="OA1087"/>
      <c r="OB1087"/>
      <c r="OC1087"/>
      <c r="OD1087"/>
      <c r="OE1087"/>
      <c r="OF1087"/>
      <c r="OG1087"/>
      <c r="OH1087"/>
      <c r="OI1087"/>
      <c r="OJ1087"/>
      <c r="OK1087"/>
      <c r="OL1087"/>
      <c r="OM1087"/>
      <c r="ON1087"/>
    </row>
    <row r="1088" spans="1:404" s="37" customFormat="1" x14ac:dyDescent="0.3">
      <c r="A1088" s="2" t="s">
        <v>1507</v>
      </c>
      <c r="B1088" s="2" t="s">
        <v>1519</v>
      </c>
      <c r="C1088" s="2" t="s">
        <v>1519</v>
      </c>
      <c r="D1088" s="2" t="s">
        <v>1521</v>
      </c>
      <c r="E1088" s="6" t="s">
        <v>102</v>
      </c>
      <c r="F1088" s="5">
        <v>100</v>
      </c>
      <c r="G1088" s="5">
        <v>11</v>
      </c>
      <c r="H1088" s="5">
        <v>0</v>
      </c>
      <c r="I1088" s="5">
        <v>0</v>
      </c>
      <c r="J1088" s="5">
        <v>10</v>
      </c>
      <c r="K1088" s="5">
        <v>0</v>
      </c>
      <c r="L1088" s="5">
        <v>0</v>
      </c>
      <c r="M1088" s="5">
        <v>0</v>
      </c>
      <c r="N1088" s="5">
        <v>1</v>
      </c>
      <c r="O1088" s="5">
        <v>0</v>
      </c>
      <c r="P1088" s="5">
        <v>0</v>
      </c>
      <c r="Q1088" s="5">
        <v>0</v>
      </c>
      <c r="R1088" s="5">
        <v>94</v>
      </c>
      <c r="S1088" s="5">
        <v>0</v>
      </c>
      <c r="T1088" s="5">
        <v>0</v>
      </c>
      <c r="U1088" s="5">
        <v>0</v>
      </c>
      <c r="V1088" s="5">
        <v>6</v>
      </c>
      <c r="W1088" s="5">
        <v>0</v>
      </c>
      <c r="X1088" s="5">
        <v>0</v>
      </c>
      <c r="Y1088" s="5">
        <v>0</v>
      </c>
      <c r="Z1088" s="5">
        <v>0</v>
      </c>
      <c r="AA1088" s="6" t="s">
        <v>96</v>
      </c>
      <c r="AB1088" s="6" t="s">
        <v>96</v>
      </c>
      <c r="AC1088" s="7"/>
      <c r="AD1088" s="7"/>
      <c r="AE1088" s="7"/>
      <c r="AF1088" s="7"/>
      <c r="AG1088" s="7"/>
      <c r="AH1088" s="7"/>
      <c r="AI1088" s="6" t="s">
        <v>96</v>
      </c>
      <c r="AJ1088" s="5"/>
      <c r="AK1088" s="8">
        <v>0.7</v>
      </c>
      <c r="AL1088" s="8">
        <v>0.3</v>
      </c>
      <c r="AM1088" s="8">
        <v>0</v>
      </c>
      <c r="AN1088" s="8">
        <v>0</v>
      </c>
      <c r="AO1088" s="8">
        <v>0</v>
      </c>
      <c r="AP1088" s="8">
        <v>0</v>
      </c>
      <c r="AQ1088" s="8">
        <v>0</v>
      </c>
      <c r="AR1088" s="8">
        <v>0</v>
      </c>
      <c r="AS1088" s="8">
        <v>0</v>
      </c>
      <c r="AT1088" s="8">
        <v>0</v>
      </c>
      <c r="AU1088" s="5">
        <v>100</v>
      </c>
      <c r="AV1088" s="5">
        <v>100</v>
      </c>
      <c r="AW1088" s="5">
        <v>0</v>
      </c>
      <c r="AX1088" s="5">
        <v>0</v>
      </c>
      <c r="AY1088" s="5">
        <v>0</v>
      </c>
      <c r="AZ1088" s="5">
        <v>100</v>
      </c>
      <c r="BA1088" s="5">
        <v>100</v>
      </c>
      <c r="BB1088" s="5">
        <v>0</v>
      </c>
      <c r="BC1088" s="5">
        <v>0</v>
      </c>
      <c r="BD1088" s="5">
        <v>0</v>
      </c>
      <c r="BE1088" s="5">
        <v>100</v>
      </c>
      <c r="BF1088" s="5">
        <v>100</v>
      </c>
      <c r="BG1088" s="5">
        <v>100</v>
      </c>
      <c r="BH1088" s="5">
        <v>0</v>
      </c>
      <c r="BI1088" s="5">
        <v>0</v>
      </c>
      <c r="BJ1088" s="5">
        <v>0</v>
      </c>
      <c r="BK1088" s="5">
        <v>10</v>
      </c>
      <c r="BL1088" s="5">
        <v>90</v>
      </c>
      <c r="BM1088" s="5">
        <v>100</v>
      </c>
      <c r="BN1088" s="5">
        <v>4</v>
      </c>
      <c r="BO1088" s="5" t="s">
        <v>96</v>
      </c>
      <c r="BP1088" s="5" t="s">
        <v>97</v>
      </c>
      <c r="BQ1088" s="5" t="s">
        <v>98</v>
      </c>
      <c r="BR1088" s="6" t="s">
        <v>97</v>
      </c>
      <c r="BS1088" s="6" t="s">
        <v>97</v>
      </c>
      <c r="BT1088" s="6" t="s">
        <v>97</v>
      </c>
      <c r="BU1088" s="6" t="s">
        <v>97</v>
      </c>
      <c r="BV1088" s="6" t="s">
        <v>97</v>
      </c>
      <c r="BW1088" s="5">
        <v>1</v>
      </c>
      <c r="BX1088" s="5">
        <v>1</v>
      </c>
      <c r="BY1088" s="5">
        <v>1</v>
      </c>
      <c r="BZ1088" s="5">
        <v>4</v>
      </c>
      <c r="CA1088" s="5">
        <v>2</v>
      </c>
      <c r="CB1088" s="6" t="s">
        <v>98</v>
      </c>
      <c r="CC1088" s="6" t="s">
        <v>96</v>
      </c>
      <c r="CD1088" s="6" t="s">
        <v>98</v>
      </c>
      <c r="CE1088" s="6" t="s">
        <v>96</v>
      </c>
      <c r="CF1088" s="6" t="s">
        <v>96</v>
      </c>
      <c r="CG1088" s="7" t="s">
        <v>96</v>
      </c>
      <c r="CH1088" s="6" t="s">
        <v>96</v>
      </c>
      <c r="CI1088" s="6" t="s">
        <v>96</v>
      </c>
      <c r="CJ1088" s="5">
        <v>0</v>
      </c>
      <c r="CK1088" s="5">
        <v>0</v>
      </c>
      <c r="CL1088" s="5">
        <v>0</v>
      </c>
      <c r="CM1088" s="5">
        <v>0</v>
      </c>
      <c r="CN1088" s="5">
        <v>0</v>
      </c>
      <c r="CO1088" s="5">
        <v>0</v>
      </c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  <c r="DI1088"/>
      <c r="DJ1088"/>
      <c r="DK1088"/>
      <c r="DL1088"/>
      <c r="DM1088"/>
      <c r="DN1088"/>
      <c r="DO1088"/>
      <c r="DP1088"/>
      <c r="DQ1088"/>
      <c r="DR1088"/>
      <c r="DS1088"/>
      <c r="DT1088"/>
      <c r="DU1088"/>
      <c r="DV1088"/>
      <c r="DW1088"/>
      <c r="DX1088"/>
      <c r="DY1088"/>
      <c r="DZ1088"/>
      <c r="EA1088"/>
      <c r="EB1088"/>
      <c r="EC1088"/>
      <c r="ED1088"/>
      <c r="EE1088"/>
      <c r="EF1088"/>
      <c r="EG1088"/>
      <c r="EH1088"/>
      <c r="EI1088"/>
      <c r="EJ1088"/>
      <c r="EK1088"/>
      <c r="EL1088"/>
      <c r="EM1088"/>
      <c r="EN1088"/>
      <c r="EO1088"/>
      <c r="EP1088"/>
      <c r="EQ1088"/>
      <c r="ER1088"/>
      <c r="ES1088"/>
      <c r="ET1088"/>
      <c r="EU1088"/>
      <c r="EV1088"/>
      <c r="EW1088"/>
      <c r="EX1088"/>
      <c r="EY1088"/>
      <c r="EZ1088"/>
      <c r="FA1088"/>
      <c r="FB1088"/>
      <c r="FC1088"/>
      <c r="FD1088"/>
      <c r="FE1088"/>
      <c r="FF1088"/>
      <c r="FG1088"/>
      <c r="FH1088"/>
      <c r="FI1088"/>
      <c r="FJ1088"/>
      <c r="FK1088"/>
      <c r="FL1088"/>
      <c r="FM1088"/>
      <c r="FN1088"/>
      <c r="FO1088"/>
      <c r="FP1088"/>
      <c r="FQ1088"/>
      <c r="FR1088"/>
      <c r="FS1088"/>
      <c r="FT1088"/>
      <c r="FU1088"/>
      <c r="FV1088"/>
      <c r="FW1088"/>
      <c r="FX1088"/>
      <c r="FY1088"/>
      <c r="FZ1088"/>
      <c r="GA1088"/>
      <c r="GB1088"/>
      <c r="GC1088"/>
      <c r="GD1088"/>
      <c r="GE1088"/>
      <c r="GF1088"/>
      <c r="GG1088"/>
      <c r="GH1088"/>
      <c r="GI1088"/>
      <c r="GJ1088"/>
      <c r="GK1088"/>
      <c r="GL1088"/>
      <c r="GM1088"/>
      <c r="GN1088"/>
      <c r="GO1088"/>
      <c r="GP1088"/>
      <c r="GQ1088"/>
      <c r="GR1088"/>
      <c r="GS1088"/>
      <c r="GT1088"/>
      <c r="GU1088"/>
      <c r="GV1088"/>
      <c r="GW1088"/>
      <c r="GX1088"/>
      <c r="GY1088"/>
      <c r="GZ1088"/>
      <c r="HA1088"/>
      <c r="HB1088"/>
      <c r="HC1088"/>
      <c r="HD1088"/>
      <c r="HE1088"/>
      <c r="HF1088"/>
      <c r="HG1088"/>
      <c r="HH1088"/>
      <c r="HI1088"/>
      <c r="HJ1088"/>
      <c r="HK1088"/>
      <c r="HL1088"/>
      <c r="HM1088"/>
      <c r="HN1088"/>
      <c r="HO1088"/>
      <c r="HP1088"/>
      <c r="HQ1088"/>
      <c r="HR1088"/>
      <c r="HS1088"/>
      <c r="HT1088"/>
      <c r="HU1088"/>
      <c r="HV1088"/>
      <c r="HW1088"/>
      <c r="HX1088"/>
      <c r="HY1088"/>
      <c r="HZ1088"/>
      <c r="IA1088"/>
      <c r="IB1088"/>
      <c r="IC1088"/>
      <c r="ID1088"/>
      <c r="IE1088"/>
      <c r="IF1088"/>
      <c r="IG1088"/>
      <c r="IH1088"/>
      <c r="II1088"/>
      <c r="IJ1088"/>
      <c r="IK1088"/>
      <c r="IL1088"/>
      <c r="IM1088"/>
      <c r="IN1088"/>
      <c r="IO1088"/>
      <c r="IP1088"/>
      <c r="IQ1088"/>
      <c r="IR1088"/>
      <c r="IS1088"/>
      <c r="IT1088"/>
      <c r="IU1088"/>
      <c r="IV1088"/>
      <c r="IW1088"/>
      <c r="IX1088"/>
      <c r="IY1088"/>
      <c r="IZ1088"/>
      <c r="JA1088"/>
      <c r="JB1088"/>
      <c r="JC1088"/>
      <c r="JD1088"/>
      <c r="JE1088"/>
      <c r="JF1088"/>
      <c r="JG1088"/>
      <c r="JH1088"/>
      <c r="JI1088"/>
      <c r="JJ1088"/>
      <c r="JK1088"/>
      <c r="JL1088"/>
      <c r="JM1088"/>
      <c r="JN1088"/>
      <c r="JO1088"/>
      <c r="JP1088"/>
      <c r="JQ1088"/>
      <c r="JR1088"/>
      <c r="JS1088"/>
      <c r="JT1088"/>
      <c r="JU1088"/>
      <c r="JV1088"/>
      <c r="JW1088"/>
      <c r="JX1088"/>
      <c r="JY1088"/>
      <c r="JZ1088"/>
      <c r="KA1088"/>
      <c r="KB1088"/>
      <c r="KC1088"/>
      <c r="KD1088"/>
      <c r="KE1088"/>
      <c r="KF1088"/>
      <c r="KG1088"/>
      <c r="KH1088"/>
      <c r="KI1088"/>
      <c r="KJ1088"/>
      <c r="KK1088"/>
      <c r="KL1088"/>
      <c r="KM1088"/>
      <c r="KN1088"/>
      <c r="KO1088"/>
      <c r="KP1088"/>
      <c r="KQ1088"/>
      <c r="KR1088"/>
      <c r="KS1088"/>
      <c r="KT1088"/>
      <c r="KU1088"/>
      <c r="KV1088"/>
      <c r="KW1088"/>
      <c r="KX1088"/>
      <c r="KY1088"/>
      <c r="KZ1088"/>
      <c r="LA1088"/>
      <c r="LB1088"/>
      <c r="LC1088"/>
      <c r="LD1088"/>
      <c r="LE1088"/>
      <c r="LF1088"/>
      <c r="LG1088"/>
      <c r="LH1088"/>
      <c r="LI1088"/>
      <c r="LJ1088"/>
      <c r="LK1088"/>
      <c r="LL1088"/>
      <c r="LM1088"/>
      <c r="LN1088"/>
      <c r="LO1088"/>
      <c r="LP1088"/>
      <c r="LQ1088"/>
      <c r="LR1088"/>
      <c r="LS1088"/>
      <c r="LT1088"/>
      <c r="LU1088"/>
      <c r="LV1088"/>
      <c r="LW1088"/>
      <c r="LX1088"/>
      <c r="LY1088"/>
      <c r="LZ1088"/>
      <c r="MA1088"/>
      <c r="MB1088"/>
      <c r="MC1088"/>
      <c r="MD1088"/>
      <c r="ME1088"/>
      <c r="MF1088"/>
      <c r="MG1088"/>
      <c r="MH1088"/>
      <c r="MI1088"/>
      <c r="MJ1088"/>
      <c r="MK1088"/>
      <c r="ML1088"/>
      <c r="MM1088"/>
      <c r="MN1088"/>
      <c r="MO1088"/>
      <c r="MP1088"/>
      <c r="MQ1088"/>
      <c r="MR1088"/>
      <c r="MS1088"/>
      <c r="MT1088"/>
      <c r="MU1088"/>
      <c r="MV1088"/>
      <c r="MW1088"/>
      <c r="MX1088"/>
      <c r="MY1088"/>
      <c r="MZ1088"/>
      <c r="NA1088"/>
      <c r="NB1088"/>
      <c r="NC1088"/>
      <c r="ND1088"/>
      <c r="NE1088"/>
      <c r="NF1088"/>
      <c r="NG1088"/>
      <c r="NH1088"/>
      <c r="NI1088"/>
      <c r="NJ1088"/>
      <c r="NK1088"/>
      <c r="NL1088"/>
      <c r="NM1088"/>
      <c r="NN1088"/>
      <c r="NO1088"/>
      <c r="NP1088"/>
      <c r="NQ1088"/>
      <c r="NR1088"/>
      <c r="NS1088"/>
      <c r="NT1088"/>
      <c r="NU1088"/>
      <c r="NV1088"/>
      <c r="NW1088"/>
      <c r="NX1088"/>
      <c r="NY1088"/>
      <c r="NZ1088"/>
      <c r="OA1088"/>
      <c r="OB1088"/>
      <c r="OC1088"/>
      <c r="OD1088"/>
      <c r="OE1088"/>
      <c r="OF1088"/>
      <c r="OG1088"/>
      <c r="OH1088"/>
      <c r="OI1088"/>
      <c r="OJ1088"/>
      <c r="OK1088"/>
      <c r="OL1088"/>
      <c r="OM1088"/>
      <c r="ON1088"/>
    </row>
    <row r="1089" spans="1:404" s="37" customFormat="1" x14ac:dyDescent="0.3">
      <c r="A1089" s="2" t="s">
        <v>1507</v>
      </c>
      <c r="B1089" s="2" t="s">
        <v>1519</v>
      </c>
      <c r="C1089" s="2" t="s">
        <v>1519</v>
      </c>
      <c r="D1089" s="2" t="s">
        <v>1522</v>
      </c>
      <c r="E1089" s="6" t="s">
        <v>95</v>
      </c>
      <c r="F1089" s="5">
        <v>80</v>
      </c>
      <c r="G1089" s="5">
        <v>12</v>
      </c>
      <c r="H1089" s="5">
        <v>0</v>
      </c>
      <c r="I1089" s="5">
        <v>0</v>
      </c>
      <c r="J1089" s="5">
        <v>0</v>
      </c>
      <c r="K1089" s="5">
        <v>0</v>
      </c>
      <c r="L1089" s="5">
        <v>0</v>
      </c>
      <c r="M1089" s="5">
        <v>10</v>
      </c>
      <c r="N1089" s="5">
        <v>2</v>
      </c>
      <c r="O1089" s="5">
        <v>0</v>
      </c>
      <c r="P1089" s="5">
        <v>0</v>
      </c>
      <c r="Q1089" s="5">
        <v>0</v>
      </c>
      <c r="R1089" s="5">
        <v>0</v>
      </c>
      <c r="S1089" s="5">
        <v>0</v>
      </c>
      <c r="T1089" s="5">
        <v>0</v>
      </c>
      <c r="U1089" s="5">
        <v>71</v>
      </c>
      <c r="V1089" s="5">
        <v>9</v>
      </c>
      <c r="W1089" s="5">
        <v>0</v>
      </c>
      <c r="X1089" s="5">
        <v>0</v>
      </c>
      <c r="Y1089" s="5">
        <v>0</v>
      </c>
      <c r="Z1089" s="5">
        <v>0</v>
      </c>
      <c r="AA1089" s="6" t="s">
        <v>96</v>
      </c>
      <c r="AB1089" s="6" t="s">
        <v>96</v>
      </c>
      <c r="AC1089" s="7"/>
      <c r="AD1089" s="7"/>
      <c r="AE1089" s="7"/>
      <c r="AF1089" s="7"/>
      <c r="AG1089" s="7"/>
      <c r="AH1089" s="7"/>
      <c r="AI1089" s="6" t="s">
        <v>96</v>
      </c>
      <c r="AJ1089" s="5"/>
      <c r="AK1089" s="8">
        <v>0</v>
      </c>
      <c r="AL1089" s="8">
        <v>1</v>
      </c>
      <c r="AM1089" s="8">
        <v>0</v>
      </c>
      <c r="AN1089" s="8">
        <v>0</v>
      </c>
      <c r="AO1089" s="8">
        <v>0</v>
      </c>
      <c r="AP1089" s="8">
        <v>0</v>
      </c>
      <c r="AQ1089" s="8">
        <v>0</v>
      </c>
      <c r="AR1089" s="8">
        <v>0</v>
      </c>
      <c r="AS1089" s="8">
        <v>0</v>
      </c>
      <c r="AT1089" s="8">
        <v>0</v>
      </c>
      <c r="AU1089" s="5">
        <v>100</v>
      </c>
      <c r="AV1089" s="5">
        <v>100</v>
      </c>
      <c r="AW1089" s="5">
        <v>0</v>
      </c>
      <c r="AX1089" s="5">
        <v>0</v>
      </c>
      <c r="AY1089" s="5">
        <v>0</v>
      </c>
      <c r="AZ1089" s="5">
        <v>100</v>
      </c>
      <c r="BA1089" s="5">
        <v>100</v>
      </c>
      <c r="BB1089" s="5">
        <v>0</v>
      </c>
      <c r="BC1089" s="5">
        <v>0</v>
      </c>
      <c r="BD1089" s="5">
        <v>0</v>
      </c>
      <c r="BE1089" s="5">
        <v>100</v>
      </c>
      <c r="BF1089" s="5">
        <v>100</v>
      </c>
      <c r="BG1089" s="5">
        <v>100</v>
      </c>
      <c r="BH1089" s="5">
        <v>0</v>
      </c>
      <c r="BI1089" s="5">
        <v>0</v>
      </c>
      <c r="BJ1089" s="5">
        <v>0</v>
      </c>
      <c r="BK1089" s="5">
        <v>0</v>
      </c>
      <c r="BL1089" s="5">
        <v>100</v>
      </c>
      <c r="BM1089" s="5">
        <v>100</v>
      </c>
      <c r="BN1089" s="5">
        <v>8</v>
      </c>
      <c r="BO1089" s="5" t="s">
        <v>97</v>
      </c>
      <c r="BP1089" s="5" t="s">
        <v>97</v>
      </c>
      <c r="BQ1089" s="5" t="s">
        <v>98</v>
      </c>
      <c r="BR1089" s="6" t="s">
        <v>96</v>
      </c>
      <c r="BS1089" s="6" t="s">
        <v>97</v>
      </c>
      <c r="BT1089" s="6" t="s">
        <v>97</v>
      </c>
      <c r="BU1089" s="6" t="s">
        <v>97</v>
      </c>
      <c r="BV1089" s="6" t="s">
        <v>97</v>
      </c>
      <c r="BW1089" s="5">
        <v>1</v>
      </c>
      <c r="BX1089" s="5">
        <v>1</v>
      </c>
      <c r="BY1089" s="5">
        <v>1</v>
      </c>
      <c r="BZ1089" s="5">
        <v>3</v>
      </c>
      <c r="CA1089" s="5">
        <v>1</v>
      </c>
      <c r="CB1089" s="6" t="s">
        <v>98</v>
      </c>
      <c r="CC1089" s="6" t="s">
        <v>98</v>
      </c>
      <c r="CD1089" s="6" t="s">
        <v>98</v>
      </c>
      <c r="CE1089" s="6" t="s">
        <v>96</v>
      </c>
      <c r="CF1089" s="6" t="s">
        <v>98</v>
      </c>
      <c r="CG1089" s="6" t="s">
        <v>96</v>
      </c>
      <c r="CH1089" s="6" t="s">
        <v>96</v>
      </c>
      <c r="CI1089" s="6" t="s">
        <v>96</v>
      </c>
      <c r="CJ1089" s="5">
        <v>0</v>
      </c>
      <c r="CK1089" s="5">
        <v>0</v>
      </c>
      <c r="CL1089" s="5">
        <v>0</v>
      </c>
      <c r="CM1089" s="5">
        <v>0</v>
      </c>
      <c r="CN1089" s="5">
        <v>0</v>
      </c>
      <c r="CO1089" s="5">
        <v>0</v>
      </c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  <c r="DK1089"/>
      <c r="DL1089"/>
      <c r="DM1089"/>
      <c r="DN1089"/>
      <c r="DO1089"/>
      <c r="DP1089"/>
      <c r="DQ1089"/>
      <c r="DR1089"/>
      <c r="DS1089"/>
      <c r="DT1089"/>
      <c r="DU1089"/>
      <c r="DV1089"/>
      <c r="DW1089"/>
      <c r="DX1089"/>
      <c r="DY1089"/>
      <c r="DZ1089"/>
      <c r="EA1089"/>
      <c r="EB1089"/>
      <c r="EC1089"/>
      <c r="ED1089"/>
      <c r="EE1089"/>
      <c r="EF1089"/>
      <c r="EG1089"/>
      <c r="EH1089"/>
      <c r="EI1089"/>
      <c r="EJ1089"/>
      <c r="EK1089"/>
      <c r="EL1089"/>
      <c r="EM1089"/>
      <c r="EN1089"/>
      <c r="EO1089"/>
      <c r="EP1089"/>
      <c r="EQ1089"/>
      <c r="ER1089"/>
      <c r="ES1089"/>
      <c r="ET1089"/>
      <c r="EU1089"/>
      <c r="EV1089"/>
      <c r="EW1089"/>
      <c r="EX1089"/>
      <c r="EY1089"/>
      <c r="EZ1089"/>
      <c r="FA1089"/>
      <c r="FB1089"/>
      <c r="FC1089"/>
      <c r="FD1089"/>
      <c r="FE1089"/>
      <c r="FF1089"/>
      <c r="FG1089"/>
      <c r="FH1089"/>
      <c r="FI1089"/>
      <c r="FJ1089"/>
      <c r="FK1089"/>
      <c r="FL1089"/>
      <c r="FM1089"/>
      <c r="FN1089"/>
      <c r="FO1089"/>
      <c r="FP1089"/>
      <c r="FQ1089"/>
      <c r="FR1089"/>
      <c r="FS1089"/>
      <c r="FT1089"/>
      <c r="FU1089"/>
      <c r="FV1089"/>
      <c r="FW1089"/>
      <c r="FX1089"/>
      <c r="FY1089"/>
      <c r="FZ1089"/>
      <c r="GA1089"/>
      <c r="GB1089"/>
      <c r="GC1089"/>
      <c r="GD1089"/>
      <c r="GE1089"/>
      <c r="GF1089"/>
      <c r="GG1089"/>
      <c r="GH1089"/>
      <c r="GI1089"/>
      <c r="GJ1089"/>
      <c r="GK1089"/>
      <c r="GL1089"/>
      <c r="GM1089"/>
      <c r="GN1089"/>
      <c r="GO1089"/>
      <c r="GP1089"/>
      <c r="GQ1089"/>
      <c r="GR1089"/>
      <c r="GS1089"/>
      <c r="GT1089"/>
      <c r="GU1089"/>
      <c r="GV1089"/>
      <c r="GW1089"/>
      <c r="GX1089"/>
      <c r="GY1089"/>
      <c r="GZ1089"/>
      <c r="HA1089"/>
      <c r="HB1089"/>
      <c r="HC1089"/>
      <c r="HD1089"/>
      <c r="HE1089"/>
      <c r="HF1089"/>
      <c r="HG1089"/>
      <c r="HH1089"/>
      <c r="HI1089"/>
      <c r="HJ1089"/>
      <c r="HK1089"/>
      <c r="HL1089"/>
      <c r="HM1089"/>
      <c r="HN1089"/>
      <c r="HO1089"/>
      <c r="HP1089"/>
      <c r="HQ1089"/>
      <c r="HR1089"/>
      <c r="HS1089"/>
      <c r="HT1089"/>
      <c r="HU1089"/>
      <c r="HV1089"/>
      <c r="HW1089"/>
      <c r="HX1089"/>
      <c r="HY1089"/>
      <c r="HZ1089"/>
      <c r="IA1089"/>
      <c r="IB1089"/>
      <c r="IC1089"/>
      <c r="ID1089"/>
      <c r="IE1089"/>
      <c r="IF1089"/>
      <c r="IG1089"/>
      <c r="IH1089"/>
      <c r="II1089"/>
      <c r="IJ1089"/>
      <c r="IK1089"/>
      <c r="IL1089"/>
      <c r="IM1089"/>
      <c r="IN1089"/>
      <c r="IO1089"/>
      <c r="IP1089"/>
      <c r="IQ1089"/>
      <c r="IR1089"/>
      <c r="IS1089"/>
      <c r="IT1089"/>
      <c r="IU1089"/>
      <c r="IV1089"/>
      <c r="IW1089"/>
      <c r="IX1089"/>
      <c r="IY1089"/>
      <c r="IZ1089"/>
      <c r="JA1089"/>
      <c r="JB1089"/>
      <c r="JC1089"/>
      <c r="JD1089"/>
      <c r="JE1089"/>
      <c r="JF1089"/>
      <c r="JG1089"/>
      <c r="JH1089"/>
      <c r="JI1089"/>
      <c r="JJ1089"/>
      <c r="JK1089"/>
      <c r="JL1089"/>
      <c r="JM1089"/>
      <c r="JN1089"/>
      <c r="JO1089"/>
      <c r="JP1089"/>
      <c r="JQ1089"/>
      <c r="JR1089"/>
      <c r="JS1089"/>
      <c r="JT1089"/>
      <c r="JU1089"/>
      <c r="JV1089"/>
      <c r="JW1089"/>
      <c r="JX1089"/>
      <c r="JY1089"/>
      <c r="JZ1089"/>
      <c r="KA1089"/>
      <c r="KB1089"/>
      <c r="KC1089"/>
      <c r="KD1089"/>
      <c r="KE1089"/>
      <c r="KF1089"/>
      <c r="KG1089"/>
      <c r="KH1089"/>
      <c r="KI1089"/>
      <c r="KJ1089"/>
      <c r="KK1089"/>
      <c r="KL1089"/>
      <c r="KM1089"/>
      <c r="KN1089"/>
      <c r="KO1089"/>
      <c r="KP1089"/>
      <c r="KQ1089"/>
      <c r="KR1089"/>
      <c r="KS1089"/>
      <c r="KT1089"/>
      <c r="KU1089"/>
      <c r="KV1089"/>
      <c r="KW1089"/>
      <c r="KX1089"/>
      <c r="KY1089"/>
      <c r="KZ1089"/>
      <c r="LA1089"/>
      <c r="LB1089"/>
      <c r="LC1089"/>
      <c r="LD1089"/>
      <c r="LE1089"/>
      <c r="LF1089"/>
      <c r="LG1089"/>
      <c r="LH1089"/>
      <c r="LI1089"/>
      <c r="LJ1089"/>
      <c r="LK1089"/>
      <c r="LL1089"/>
      <c r="LM1089"/>
      <c r="LN1089"/>
      <c r="LO1089"/>
      <c r="LP1089"/>
      <c r="LQ1089"/>
      <c r="LR1089"/>
      <c r="LS1089"/>
      <c r="LT1089"/>
      <c r="LU1089"/>
      <c r="LV1089"/>
      <c r="LW1089"/>
      <c r="LX1089"/>
      <c r="LY1089"/>
      <c r="LZ1089"/>
      <c r="MA1089"/>
      <c r="MB1089"/>
      <c r="MC1089"/>
      <c r="MD1089"/>
      <c r="ME1089"/>
      <c r="MF1089"/>
      <c r="MG1089"/>
      <c r="MH1089"/>
      <c r="MI1089"/>
      <c r="MJ1089"/>
      <c r="MK1089"/>
      <c r="ML1089"/>
      <c r="MM1089"/>
      <c r="MN1089"/>
      <c r="MO1089"/>
      <c r="MP1089"/>
      <c r="MQ1089"/>
      <c r="MR1089"/>
      <c r="MS1089"/>
      <c r="MT1089"/>
      <c r="MU1089"/>
      <c r="MV1089"/>
      <c r="MW1089"/>
      <c r="MX1089"/>
      <c r="MY1089"/>
      <c r="MZ1089"/>
      <c r="NA1089"/>
      <c r="NB1089"/>
      <c r="NC1089"/>
      <c r="ND1089"/>
      <c r="NE1089"/>
      <c r="NF1089"/>
      <c r="NG1089"/>
      <c r="NH1089"/>
      <c r="NI1089"/>
      <c r="NJ1089"/>
      <c r="NK1089"/>
      <c r="NL1089"/>
      <c r="NM1089"/>
      <c r="NN1089"/>
      <c r="NO1089"/>
      <c r="NP1089"/>
      <c r="NQ1089"/>
      <c r="NR1089"/>
      <c r="NS1089"/>
      <c r="NT1089"/>
      <c r="NU1089"/>
      <c r="NV1089"/>
      <c r="NW1089"/>
      <c r="NX1089"/>
      <c r="NY1089"/>
      <c r="NZ1089"/>
      <c r="OA1089"/>
      <c r="OB1089"/>
      <c r="OC1089"/>
      <c r="OD1089"/>
      <c r="OE1089"/>
      <c r="OF1089"/>
      <c r="OG1089"/>
      <c r="OH1089"/>
      <c r="OI1089"/>
      <c r="OJ1089"/>
      <c r="OK1089"/>
      <c r="OL1089"/>
      <c r="OM1089"/>
      <c r="ON1089"/>
    </row>
    <row r="1090" spans="1:404" s="37" customFormat="1" x14ac:dyDescent="0.3">
      <c r="A1090" s="2" t="s">
        <v>1507</v>
      </c>
      <c r="B1090" s="2" t="s">
        <v>1519</v>
      </c>
      <c r="C1090" s="2" t="s">
        <v>1519</v>
      </c>
      <c r="D1090" s="2" t="s">
        <v>1523</v>
      </c>
      <c r="E1090" s="6" t="s">
        <v>102</v>
      </c>
      <c r="F1090" s="5">
        <v>30</v>
      </c>
      <c r="G1090" s="5">
        <v>7</v>
      </c>
      <c r="H1090" s="5">
        <v>2</v>
      </c>
      <c r="I1090" s="5">
        <v>5</v>
      </c>
      <c r="J1090" s="5">
        <v>0</v>
      </c>
      <c r="K1090" s="5">
        <v>0</v>
      </c>
      <c r="L1090" s="5">
        <v>0</v>
      </c>
      <c r="M1090" s="5">
        <v>0</v>
      </c>
      <c r="N1090" s="5">
        <v>0</v>
      </c>
      <c r="O1090" s="5">
        <v>0</v>
      </c>
      <c r="P1090" s="5">
        <v>2</v>
      </c>
      <c r="Q1090" s="5">
        <v>24</v>
      </c>
      <c r="R1090" s="5">
        <v>0</v>
      </c>
      <c r="S1090" s="5">
        <v>0</v>
      </c>
      <c r="T1090" s="5">
        <v>0</v>
      </c>
      <c r="U1090" s="5">
        <v>0</v>
      </c>
      <c r="V1090" s="5">
        <v>0</v>
      </c>
      <c r="W1090" s="5">
        <v>0</v>
      </c>
      <c r="X1090" s="5">
        <v>6</v>
      </c>
      <c r="Y1090" s="5">
        <v>4</v>
      </c>
      <c r="Z1090" s="5">
        <v>24</v>
      </c>
      <c r="AA1090" s="6" t="s">
        <v>96</v>
      </c>
      <c r="AB1090" s="6" t="s">
        <v>96</v>
      </c>
      <c r="AC1090" s="7"/>
      <c r="AD1090" s="7"/>
      <c r="AE1090" s="7"/>
      <c r="AF1090" s="7"/>
      <c r="AG1090" s="7"/>
      <c r="AH1090" s="7"/>
      <c r="AI1090" s="6" t="s">
        <v>96</v>
      </c>
      <c r="AJ1090" s="5"/>
      <c r="AK1090" s="8">
        <v>0.1</v>
      </c>
      <c r="AL1090" s="8">
        <v>0.9</v>
      </c>
      <c r="AM1090" s="8">
        <v>0</v>
      </c>
      <c r="AN1090" s="8">
        <v>0</v>
      </c>
      <c r="AO1090" s="8">
        <v>0</v>
      </c>
      <c r="AP1090" s="8">
        <v>0</v>
      </c>
      <c r="AQ1090" s="8">
        <v>0</v>
      </c>
      <c r="AR1090" s="8">
        <v>0</v>
      </c>
      <c r="AS1090" s="8">
        <v>0</v>
      </c>
      <c r="AT1090" s="8">
        <v>0</v>
      </c>
      <c r="AU1090" s="5">
        <v>100</v>
      </c>
      <c r="AV1090" s="5">
        <v>100</v>
      </c>
      <c r="AW1090" s="5">
        <v>0</v>
      </c>
      <c r="AX1090" s="5">
        <v>0</v>
      </c>
      <c r="AY1090" s="5">
        <v>0</v>
      </c>
      <c r="AZ1090" s="5">
        <v>100</v>
      </c>
      <c r="BA1090" s="5">
        <v>100</v>
      </c>
      <c r="BB1090" s="5">
        <v>0</v>
      </c>
      <c r="BC1090" s="5">
        <v>0</v>
      </c>
      <c r="BD1090" s="5">
        <v>0</v>
      </c>
      <c r="BE1090" s="5">
        <v>100</v>
      </c>
      <c r="BF1090" s="5">
        <v>100</v>
      </c>
      <c r="BG1090" s="5">
        <v>100</v>
      </c>
      <c r="BH1090" s="5">
        <v>0</v>
      </c>
      <c r="BI1090" s="5">
        <v>0</v>
      </c>
      <c r="BJ1090" s="5">
        <v>0</v>
      </c>
      <c r="BK1090" s="5">
        <v>20</v>
      </c>
      <c r="BL1090" s="5">
        <v>80</v>
      </c>
      <c r="BM1090" s="5">
        <v>100</v>
      </c>
      <c r="BN1090" s="5">
        <v>8</v>
      </c>
      <c r="BO1090" s="5" t="s">
        <v>96</v>
      </c>
      <c r="BP1090" s="5" t="s">
        <v>97</v>
      </c>
      <c r="BQ1090" s="5" t="s">
        <v>98</v>
      </c>
      <c r="BR1090" s="6" t="s">
        <v>97</v>
      </c>
      <c r="BS1090" s="6" t="s">
        <v>97</v>
      </c>
      <c r="BT1090" s="6" t="s">
        <v>97</v>
      </c>
      <c r="BU1090" s="6" t="s">
        <v>97</v>
      </c>
      <c r="BV1090" s="6" t="s">
        <v>97</v>
      </c>
      <c r="BW1090" s="5">
        <v>1</v>
      </c>
      <c r="BX1090" s="5">
        <v>1</v>
      </c>
      <c r="BY1090" s="5">
        <v>1</v>
      </c>
      <c r="BZ1090" s="5">
        <v>1</v>
      </c>
      <c r="CA1090" s="5">
        <v>2</v>
      </c>
      <c r="CB1090" s="6" t="s">
        <v>98</v>
      </c>
      <c r="CC1090" s="6" t="s">
        <v>96</v>
      </c>
      <c r="CD1090" s="6" t="s">
        <v>98</v>
      </c>
      <c r="CE1090" s="6" t="s">
        <v>98</v>
      </c>
      <c r="CF1090" s="6" t="s">
        <v>96</v>
      </c>
      <c r="CG1090" s="7" t="s">
        <v>96</v>
      </c>
      <c r="CH1090" s="6" t="s">
        <v>96</v>
      </c>
      <c r="CI1090" s="6" t="s">
        <v>96</v>
      </c>
      <c r="CJ1090" s="5">
        <v>0</v>
      </c>
      <c r="CK1090" s="5">
        <v>0</v>
      </c>
      <c r="CL1090" s="5">
        <v>0</v>
      </c>
      <c r="CM1090" s="5">
        <v>0</v>
      </c>
      <c r="CN1090" s="5">
        <v>0</v>
      </c>
      <c r="CO1090" s="5">
        <v>0</v>
      </c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  <c r="DI1090"/>
      <c r="DJ1090"/>
      <c r="DK1090"/>
      <c r="DL1090"/>
      <c r="DM1090"/>
      <c r="DN1090"/>
      <c r="DO1090"/>
      <c r="DP1090"/>
      <c r="DQ1090"/>
      <c r="DR1090"/>
      <c r="DS1090"/>
      <c r="DT1090"/>
      <c r="DU1090"/>
      <c r="DV1090"/>
      <c r="DW1090"/>
      <c r="DX1090"/>
      <c r="DY1090"/>
      <c r="DZ1090"/>
      <c r="EA1090"/>
      <c r="EB1090"/>
      <c r="EC1090"/>
      <c r="ED1090"/>
      <c r="EE1090"/>
      <c r="EF1090"/>
      <c r="EG1090"/>
      <c r="EH1090"/>
      <c r="EI1090"/>
      <c r="EJ1090"/>
      <c r="EK1090"/>
      <c r="EL1090"/>
      <c r="EM1090"/>
      <c r="EN1090"/>
      <c r="EO1090"/>
      <c r="EP1090"/>
      <c r="EQ1090"/>
      <c r="ER1090"/>
      <c r="ES1090"/>
      <c r="ET1090"/>
      <c r="EU1090"/>
      <c r="EV1090"/>
      <c r="EW1090"/>
      <c r="EX1090"/>
      <c r="EY1090"/>
      <c r="EZ1090"/>
      <c r="FA1090"/>
      <c r="FB1090"/>
      <c r="FC1090"/>
      <c r="FD1090"/>
      <c r="FE1090"/>
      <c r="FF1090"/>
      <c r="FG1090"/>
      <c r="FH1090"/>
      <c r="FI1090"/>
      <c r="FJ1090"/>
      <c r="FK1090"/>
      <c r="FL1090"/>
      <c r="FM1090"/>
      <c r="FN1090"/>
      <c r="FO1090"/>
      <c r="FP1090"/>
      <c r="FQ1090"/>
      <c r="FR1090"/>
      <c r="FS1090"/>
      <c r="FT1090"/>
      <c r="FU1090"/>
      <c r="FV1090"/>
      <c r="FW1090"/>
      <c r="FX1090"/>
      <c r="FY1090"/>
      <c r="FZ1090"/>
      <c r="GA1090"/>
      <c r="GB1090"/>
      <c r="GC1090"/>
      <c r="GD1090"/>
      <c r="GE1090"/>
      <c r="GF1090"/>
      <c r="GG1090"/>
      <c r="GH1090"/>
      <c r="GI1090"/>
      <c r="GJ1090"/>
      <c r="GK1090"/>
      <c r="GL1090"/>
      <c r="GM1090"/>
      <c r="GN1090"/>
      <c r="GO1090"/>
      <c r="GP1090"/>
      <c r="GQ1090"/>
      <c r="GR1090"/>
      <c r="GS1090"/>
      <c r="GT1090"/>
      <c r="GU1090"/>
      <c r="GV1090"/>
      <c r="GW1090"/>
      <c r="GX1090"/>
      <c r="GY1090"/>
      <c r="GZ1090"/>
      <c r="HA1090"/>
      <c r="HB1090"/>
      <c r="HC1090"/>
      <c r="HD1090"/>
      <c r="HE1090"/>
      <c r="HF1090"/>
      <c r="HG1090"/>
      <c r="HH1090"/>
      <c r="HI1090"/>
      <c r="HJ1090"/>
      <c r="HK1090"/>
      <c r="HL1090"/>
      <c r="HM1090"/>
      <c r="HN1090"/>
      <c r="HO1090"/>
      <c r="HP1090"/>
      <c r="HQ1090"/>
      <c r="HR1090"/>
      <c r="HS1090"/>
      <c r="HT1090"/>
      <c r="HU1090"/>
      <c r="HV1090"/>
      <c r="HW1090"/>
      <c r="HX1090"/>
      <c r="HY1090"/>
      <c r="HZ1090"/>
      <c r="IA1090"/>
      <c r="IB1090"/>
      <c r="IC1090"/>
      <c r="ID1090"/>
      <c r="IE1090"/>
      <c r="IF1090"/>
      <c r="IG1090"/>
      <c r="IH1090"/>
      <c r="II1090"/>
      <c r="IJ1090"/>
      <c r="IK1090"/>
      <c r="IL1090"/>
      <c r="IM1090"/>
      <c r="IN1090"/>
      <c r="IO1090"/>
      <c r="IP1090"/>
      <c r="IQ1090"/>
      <c r="IR1090"/>
      <c r="IS1090"/>
      <c r="IT1090"/>
      <c r="IU1090"/>
      <c r="IV1090"/>
      <c r="IW1090"/>
      <c r="IX1090"/>
      <c r="IY1090"/>
      <c r="IZ1090"/>
      <c r="JA1090"/>
      <c r="JB1090"/>
      <c r="JC1090"/>
      <c r="JD1090"/>
      <c r="JE1090"/>
      <c r="JF1090"/>
      <c r="JG1090"/>
      <c r="JH1090"/>
      <c r="JI1090"/>
      <c r="JJ1090"/>
      <c r="JK1090"/>
      <c r="JL1090"/>
      <c r="JM1090"/>
      <c r="JN1090"/>
      <c r="JO1090"/>
      <c r="JP1090"/>
      <c r="JQ1090"/>
      <c r="JR1090"/>
      <c r="JS1090"/>
      <c r="JT1090"/>
      <c r="JU1090"/>
      <c r="JV1090"/>
      <c r="JW1090"/>
      <c r="JX1090"/>
      <c r="JY1090"/>
      <c r="JZ1090"/>
      <c r="KA1090"/>
      <c r="KB1090"/>
      <c r="KC1090"/>
      <c r="KD1090"/>
      <c r="KE1090"/>
      <c r="KF1090"/>
      <c r="KG1090"/>
      <c r="KH1090"/>
      <c r="KI1090"/>
      <c r="KJ1090"/>
      <c r="KK1090"/>
      <c r="KL1090"/>
      <c r="KM1090"/>
      <c r="KN1090"/>
      <c r="KO1090"/>
      <c r="KP1090"/>
      <c r="KQ1090"/>
      <c r="KR1090"/>
      <c r="KS1090"/>
      <c r="KT1090"/>
      <c r="KU1090"/>
      <c r="KV1090"/>
      <c r="KW1090"/>
      <c r="KX1090"/>
      <c r="KY1090"/>
      <c r="KZ1090"/>
      <c r="LA1090"/>
      <c r="LB1090"/>
      <c r="LC1090"/>
      <c r="LD1090"/>
      <c r="LE1090"/>
      <c r="LF1090"/>
      <c r="LG1090"/>
      <c r="LH1090"/>
      <c r="LI1090"/>
      <c r="LJ1090"/>
      <c r="LK1090"/>
      <c r="LL1090"/>
      <c r="LM1090"/>
      <c r="LN1090"/>
      <c r="LO1090"/>
      <c r="LP1090"/>
      <c r="LQ1090"/>
      <c r="LR1090"/>
      <c r="LS1090"/>
      <c r="LT1090"/>
      <c r="LU1090"/>
      <c r="LV1090"/>
      <c r="LW1090"/>
      <c r="LX1090"/>
      <c r="LY1090"/>
      <c r="LZ1090"/>
      <c r="MA1090"/>
      <c r="MB1090"/>
      <c r="MC1090"/>
      <c r="MD1090"/>
      <c r="ME1090"/>
      <c r="MF1090"/>
      <c r="MG1090"/>
      <c r="MH1090"/>
      <c r="MI1090"/>
      <c r="MJ1090"/>
      <c r="MK1090"/>
      <c r="ML1090"/>
      <c r="MM1090"/>
      <c r="MN1090"/>
      <c r="MO1090"/>
      <c r="MP1090"/>
      <c r="MQ1090"/>
      <c r="MR1090"/>
      <c r="MS1090"/>
      <c r="MT1090"/>
      <c r="MU1090"/>
      <c r="MV1090"/>
      <c r="MW1090"/>
      <c r="MX1090"/>
      <c r="MY1090"/>
      <c r="MZ1090"/>
      <c r="NA1090"/>
      <c r="NB1090"/>
      <c r="NC1090"/>
      <c r="ND1090"/>
      <c r="NE1090"/>
      <c r="NF1090"/>
      <c r="NG1090"/>
      <c r="NH1090"/>
      <c r="NI1090"/>
      <c r="NJ1090"/>
      <c r="NK1090"/>
      <c r="NL1090"/>
      <c r="NM1090"/>
      <c r="NN1090"/>
      <c r="NO1090"/>
      <c r="NP1090"/>
      <c r="NQ1090"/>
      <c r="NR1090"/>
      <c r="NS1090"/>
      <c r="NT1090"/>
      <c r="NU1090"/>
      <c r="NV1090"/>
      <c r="NW1090"/>
      <c r="NX1090"/>
      <c r="NY1090"/>
      <c r="NZ1090"/>
      <c r="OA1090"/>
      <c r="OB1090"/>
      <c r="OC1090"/>
      <c r="OD1090"/>
      <c r="OE1090"/>
      <c r="OF1090"/>
      <c r="OG1090"/>
      <c r="OH1090"/>
      <c r="OI1090"/>
      <c r="OJ1090"/>
      <c r="OK1090"/>
      <c r="OL1090"/>
      <c r="OM1090"/>
      <c r="ON1090"/>
    </row>
    <row r="1091" spans="1:404" s="37" customFormat="1" x14ac:dyDescent="0.3">
      <c r="A1091" s="2" t="s">
        <v>1507</v>
      </c>
      <c r="B1091" s="2" t="s">
        <v>1519</v>
      </c>
      <c r="C1091" s="2" t="s">
        <v>1519</v>
      </c>
      <c r="D1091" s="2" t="s">
        <v>1524</v>
      </c>
      <c r="E1091" s="6" t="s">
        <v>102</v>
      </c>
      <c r="F1091" s="5">
        <v>70</v>
      </c>
      <c r="G1091" s="5">
        <v>18</v>
      </c>
      <c r="H1091" s="5">
        <v>0</v>
      </c>
      <c r="I1091" s="5">
        <v>0</v>
      </c>
      <c r="J1091" s="5">
        <v>18</v>
      </c>
      <c r="K1091" s="5">
        <v>0</v>
      </c>
      <c r="L1091" s="5">
        <v>0</v>
      </c>
      <c r="M1091" s="5">
        <v>0</v>
      </c>
      <c r="N1091" s="5">
        <v>0</v>
      </c>
      <c r="O1091" s="5">
        <v>0</v>
      </c>
      <c r="P1091" s="5">
        <v>0</v>
      </c>
      <c r="Q1091" s="5">
        <v>0</v>
      </c>
      <c r="R1091" s="5">
        <v>70</v>
      </c>
      <c r="S1091" s="5">
        <v>0</v>
      </c>
      <c r="T1091" s="5">
        <v>0</v>
      </c>
      <c r="U1091" s="5">
        <v>0</v>
      </c>
      <c r="V1091" s="5">
        <v>0</v>
      </c>
      <c r="W1091" s="5">
        <v>0</v>
      </c>
      <c r="X1091" s="5">
        <v>0</v>
      </c>
      <c r="Y1091" s="5">
        <v>0</v>
      </c>
      <c r="Z1091" s="5">
        <v>0</v>
      </c>
      <c r="AA1091" s="6" t="s">
        <v>96</v>
      </c>
      <c r="AB1091" s="6" t="s">
        <v>96</v>
      </c>
      <c r="AC1091" s="7"/>
      <c r="AD1091" s="7"/>
      <c r="AE1091" s="7"/>
      <c r="AF1091" s="7"/>
      <c r="AG1091" s="7"/>
      <c r="AH1091" s="7"/>
      <c r="AI1091" s="6" t="s">
        <v>96</v>
      </c>
      <c r="AJ1091" s="5"/>
      <c r="AK1091" s="8">
        <v>0.6</v>
      </c>
      <c r="AL1091" s="8">
        <v>0.4</v>
      </c>
      <c r="AM1091" s="8">
        <v>0</v>
      </c>
      <c r="AN1091" s="8">
        <v>0</v>
      </c>
      <c r="AO1091" s="8">
        <v>0</v>
      </c>
      <c r="AP1091" s="8">
        <v>0</v>
      </c>
      <c r="AQ1091" s="8">
        <v>0</v>
      </c>
      <c r="AR1091" s="8">
        <v>0</v>
      </c>
      <c r="AS1091" s="8">
        <v>0</v>
      </c>
      <c r="AT1091" s="8">
        <v>0</v>
      </c>
      <c r="AU1091" s="5">
        <v>100</v>
      </c>
      <c r="AV1091" s="5">
        <v>100</v>
      </c>
      <c r="AW1091" s="5">
        <v>0</v>
      </c>
      <c r="AX1091" s="5">
        <v>0</v>
      </c>
      <c r="AY1091" s="5">
        <v>0</v>
      </c>
      <c r="AZ1091" s="5">
        <v>100</v>
      </c>
      <c r="BA1091" s="5">
        <v>100</v>
      </c>
      <c r="BB1091" s="5">
        <v>0</v>
      </c>
      <c r="BC1091" s="5">
        <v>0</v>
      </c>
      <c r="BD1091" s="5">
        <v>0</v>
      </c>
      <c r="BE1091" s="5">
        <v>100</v>
      </c>
      <c r="BF1091" s="5">
        <v>100</v>
      </c>
      <c r="BG1091" s="5">
        <v>100</v>
      </c>
      <c r="BH1091" s="5">
        <v>0</v>
      </c>
      <c r="BI1091" s="5">
        <v>0</v>
      </c>
      <c r="BJ1091" s="5">
        <v>0</v>
      </c>
      <c r="BK1091" s="5">
        <v>20</v>
      </c>
      <c r="BL1091" s="5">
        <v>80</v>
      </c>
      <c r="BM1091" s="5">
        <v>100</v>
      </c>
      <c r="BN1091" s="5">
        <v>8</v>
      </c>
      <c r="BO1091" s="5" t="s">
        <v>96</v>
      </c>
      <c r="BP1091" s="5" t="s">
        <v>97</v>
      </c>
      <c r="BQ1091" s="5" t="s">
        <v>98</v>
      </c>
      <c r="BR1091" s="6" t="s">
        <v>96</v>
      </c>
      <c r="BS1091" s="6" t="s">
        <v>97</v>
      </c>
      <c r="BT1091" s="6" t="s">
        <v>97</v>
      </c>
      <c r="BU1091" s="6" t="s">
        <v>97</v>
      </c>
      <c r="BV1091" s="6" t="s">
        <v>97</v>
      </c>
      <c r="BW1091" s="5">
        <v>1</v>
      </c>
      <c r="BX1091" s="5">
        <v>1</v>
      </c>
      <c r="BY1091" s="5">
        <v>1</v>
      </c>
      <c r="BZ1091" s="5">
        <v>2</v>
      </c>
      <c r="CA1091" s="5">
        <v>1</v>
      </c>
      <c r="CB1091" s="6" t="s">
        <v>98</v>
      </c>
      <c r="CC1091" s="6" t="s">
        <v>96</v>
      </c>
      <c r="CD1091" s="6" t="s">
        <v>98</v>
      </c>
      <c r="CE1091" s="6" t="s">
        <v>96</v>
      </c>
      <c r="CF1091" s="6" t="s">
        <v>98</v>
      </c>
      <c r="CG1091" s="7" t="s">
        <v>96</v>
      </c>
      <c r="CH1091" s="6" t="s">
        <v>96</v>
      </c>
      <c r="CI1091" s="6" t="s">
        <v>96</v>
      </c>
      <c r="CJ1091" s="5">
        <v>0</v>
      </c>
      <c r="CK1091" s="5">
        <v>0</v>
      </c>
      <c r="CL1091" s="5">
        <v>0</v>
      </c>
      <c r="CM1091" s="5">
        <v>0</v>
      </c>
      <c r="CN1091" s="5">
        <v>0</v>
      </c>
      <c r="CO1091" s="5">
        <v>0</v>
      </c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  <c r="DI1091"/>
      <c r="DJ1091"/>
      <c r="DK1091"/>
      <c r="DL1091"/>
      <c r="DM1091"/>
      <c r="DN1091"/>
      <c r="DO1091"/>
      <c r="DP1091"/>
      <c r="DQ1091"/>
      <c r="DR1091"/>
      <c r="DS1091"/>
      <c r="DT1091"/>
      <c r="DU1091"/>
      <c r="DV1091"/>
      <c r="DW1091"/>
      <c r="DX1091"/>
      <c r="DY1091"/>
      <c r="DZ1091"/>
      <c r="EA1091"/>
      <c r="EB1091"/>
      <c r="EC1091"/>
      <c r="ED1091"/>
      <c r="EE1091"/>
      <c r="EF1091"/>
      <c r="EG1091"/>
      <c r="EH1091"/>
      <c r="EI1091"/>
      <c r="EJ1091"/>
      <c r="EK1091"/>
      <c r="EL1091"/>
      <c r="EM1091"/>
      <c r="EN1091"/>
      <c r="EO1091"/>
      <c r="EP1091"/>
      <c r="EQ1091"/>
      <c r="ER1091"/>
      <c r="ES1091"/>
      <c r="ET1091"/>
      <c r="EU1091"/>
      <c r="EV1091"/>
      <c r="EW1091"/>
      <c r="EX1091"/>
      <c r="EY1091"/>
      <c r="EZ1091"/>
      <c r="FA1091"/>
      <c r="FB1091"/>
      <c r="FC1091"/>
      <c r="FD1091"/>
      <c r="FE1091"/>
      <c r="FF1091"/>
      <c r="FG1091"/>
      <c r="FH1091"/>
      <c r="FI1091"/>
      <c r="FJ1091"/>
      <c r="FK1091"/>
      <c r="FL1091"/>
      <c r="FM1091"/>
      <c r="FN1091"/>
      <c r="FO1091"/>
      <c r="FP1091"/>
      <c r="FQ1091"/>
      <c r="FR1091"/>
      <c r="FS1091"/>
      <c r="FT1091"/>
      <c r="FU1091"/>
      <c r="FV1091"/>
      <c r="FW1091"/>
      <c r="FX1091"/>
      <c r="FY1091"/>
      <c r="FZ1091"/>
      <c r="GA1091"/>
      <c r="GB1091"/>
      <c r="GC1091"/>
      <c r="GD1091"/>
      <c r="GE1091"/>
      <c r="GF1091"/>
      <c r="GG1091"/>
      <c r="GH1091"/>
      <c r="GI1091"/>
      <c r="GJ1091"/>
      <c r="GK1091"/>
      <c r="GL1091"/>
      <c r="GM1091"/>
      <c r="GN1091"/>
      <c r="GO1091"/>
      <c r="GP1091"/>
      <c r="GQ1091"/>
      <c r="GR1091"/>
      <c r="GS1091"/>
      <c r="GT1091"/>
      <c r="GU1091"/>
      <c r="GV1091"/>
      <c r="GW1091"/>
      <c r="GX1091"/>
      <c r="GY1091"/>
      <c r="GZ1091"/>
      <c r="HA1091"/>
      <c r="HB1091"/>
      <c r="HC1091"/>
      <c r="HD1091"/>
      <c r="HE1091"/>
      <c r="HF1091"/>
      <c r="HG1091"/>
      <c r="HH1091"/>
      <c r="HI1091"/>
      <c r="HJ1091"/>
      <c r="HK1091"/>
      <c r="HL1091"/>
      <c r="HM1091"/>
      <c r="HN1091"/>
      <c r="HO1091"/>
      <c r="HP1091"/>
      <c r="HQ1091"/>
      <c r="HR1091"/>
      <c r="HS1091"/>
      <c r="HT1091"/>
      <c r="HU1091"/>
      <c r="HV1091"/>
      <c r="HW1091"/>
      <c r="HX1091"/>
      <c r="HY1091"/>
      <c r="HZ1091"/>
      <c r="IA1091"/>
      <c r="IB1091"/>
      <c r="IC1091"/>
      <c r="ID1091"/>
      <c r="IE1091"/>
      <c r="IF1091"/>
      <c r="IG1091"/>
      <c r="IH1091"/>
      <c r="II1091"/>
      <c r="IJ1091"/>
      <c r="IK1091"/>
      <c r="IL1091"/>
      <c r="IM1091"/>
      <c r="IN1091"/>
      <c r="IO1091"/>
      <c r="IP1091"/>
      <c r="IQ1091"/>
      <c r="IR1091"/>
      <c r="IS1091"/>
      <c r="IT1091"/>
      <c r="IU1091"/>
      <c r="IV1091"/>
      <c r="IW1091"/>
      <c r="IX1091"/>
      <c r="IY1091"/>
      <c r="IZ1091"/>
      <c r="JA1091"/>
      <c r="JB1091"/>
      <c r="JC1091"/>
      <c r="JD1091"/>
      <c r="JE1091"/>
      <c r="JF1091"/>
      <c r="JG1091"/>
      <c r="JH1091"/>
      <c r="JI1091"/>
      <c r="JJ1091"/>
      <c r="JK1091"/>
      <c r="JL1091"/>
      <c r="JM1091"/>
      <c r="JN1091"/>
      <c r="JO1091"/>
      <c r="JP1091"/>
      <c r="JQ1091"/>
      <c r="JR1091"/>
      <c r="JS1091"/>
      <c r="JT1091"/>
      <c r="JU1091"/>
      <c r="JV1091"/>
      <c r="JW1091"/>
      <c r="JX1091"/>
      <c r="JY1091"/>
      <c r="JZ1091"/>
      <c r="KA1091"/>
      <c r="KB1091"/>
      <c r="KC1091"/>
      <c r="KD1091"/>
      <c r="KE1091"/>
      <c r="KF1091"/>
      <c r="KG1091"/>
      <c r="KH1091"/>
      <c r="KI1091"/>
      <c r="KJ1091"/>
      <c r="KK1091"/>
      <c r="KL1091"/>
      <c r="KM1091"/>
      <c r="KN1091"/>
      <c r="KO1091"/>
      <c r="KP1091"/>
      <c r="KQ1091"/>
      <c r="KR1091"/>
      <c r="KS1091"/>
      <c r="KT1091"/>
      <c r="KU1091"/>
      <c r="KV1091"/>
      <c r="KW1091"/>
      <c r="KX1091"/>
      <c r="KY1091"/>
      <c r="KZ1091"/>
      <c r="LA1091"/>
      <c r="LB1091"/>
      <c r="LC1091"/>
      <c r="LD1091"/>
      <c r="LE1091"/>
      <c r="LF1091"/>
      <c r="LG1091"/>
      <c r="LH1091"/>
      <c r="LI1091"/>
      <c r="LJ1091"/>
      <c r="LK1091"/>
      <c r="LL1091"/>
      <c r="LM1091"/>
      <c r="LN1091"/>
      <c r="LO1091"/>
      <c r="LP1091"/>
      <c r="LQ1091"/>
      <c r="LR1091"/>
      <c r="LS1091"/>
      <c r="LT1091"/>
      <c r="LU1091"/>
      <c r="LV1091"/>
      <c r="LW1091"/>
      <c r="LX1091"/>
      <c r="LY1091"/>
      <c r="LZ1091"/>
      <c r="MA1091"/>
      <c r="MB1091"/>
      <c r="MC1091"/>
      <c r="MD1091"/>
      <c r="ME1091"/>
      <c r="MF1091"/>
      <c r="MG1091"/>
      <c r="MH1091"/>
      <c r="MI1091"/>
      <c r="MJ1091"/>
      <c r="MK1091"/>
      <c r="ML1091"/>
      <c r="MM1091"/>
      <c r="MN1091"/>
      <c r="MO1091"/>
      <c r="MP1091"/>
      <c r="MQ1091"/>
      <c r="MR1091"/>
      <c r="MS1091"/>
      <c r="MT1091"/>
      <c r="MU1091"/>
      <c r="MV1091"/>
      <c r="MW1091"/>
      <c r="MX1091"/>
      <c r="MY1091"/>
      <c r="MZ1091"/>
      <c r="NA1091"/>
      <c r="NB1091"/>
      <c r="NC1091"/>
      <c r="ND1091"/>
      <c r="NE1091"/>
      <c r="NF1091"/>
      <c r="NG1091"/>
      <c r="NH1091"/>
      <c r="NI1091"/>
      <c r="NJ1091"/>
      <c r="NK1091"/>
      <c r="NL1091"/>
      <c r="NM1091"/>
      <c r="NN1091"/>
      <c r="NO1091"/>
      <c r="NP1091"/>
      <c r="NQ1091"/>
      <c r="NR1091"/>
      <c r="NS1091"/>
      <c r="NT1091"/>
      <c r="NU1091"/>
      <c r="NV1091"/>
      <c r="NW1091"/>
      <c r="NX1091"/>
      <c r="NY1091"/>
      <c r="NZ1091"/>
      <c r="OA1091"/>
      <c r="OB1091"/>
      <c r="OC1091"/>
      <c r="OD1091"/>
      <c r="OE1091"/>
      <c r="OF1091"/>
      <c r="OG1091"/>
      <c r="OH1091"/>
      <c r="OI1091"/>
      <c r="OJ1091"/>
      <c r="OK1091"/>
      <c r="OL1091"/>
      <c r="OM1091"/>
      <c r="ON1091"/>
    </row>
    <row r="1092" spans="1:404" s="37" customFormat="1" x14ac:dyDescent="0.3">
      <c r="A1092" s="2" t="s">
        <v>1507</v>
      </c>
      <c r="B1092" s="2" t="s">
        <v>1519</v>
      </c>
      <c r="C1092" s="2" t="s">
        <v>1525</v>
      </c>
      <c r="D1092" s="2" t="s">
        <v>1526</v>
      </c>
      <c r="E1092" s="6" t="s">
        <v>95</v>
      </c>
      <c r="F1092" s="5">
        <v>400</v>
      </c>
      <c r="G1092" s="5">
        <v>107</v>
      </c>
      <c r="H1092" s="5">
        <v>0</v>
      </c>
      <c r="I1092" s="5">
        <v>0</v>
      </c>
      <c r="J1092" s="5">
        <v>0</v>
      </c>
      <c r="K1092" s="5">
        <v>25</v>
      </c>
      <c r="L1092" s="5">
        <v>31</v>
      </c>
      <c r="M1092" s="5">
        <v>0</v>
      </c>
      <c r="N1092" s="5">
        <v>0</v>
      </c>
      <c r="O1092" s="5">
        <v>0</v>
      </c>
      <c r="P1092" s="5">
        <v>51</v>
      </c>
      <c r="Q1092" s="5">
        <v>0</v>
      </c>
      <c r="R1092" s="5">
        <v>0</v>
      </c>
      <c r="S1092" s="5">
        <v>150</v>
      </c>
      <c r="T1092" s="5">
        <v>133</v>
      </c>
      <c r="U1092" s="5">
        <v>0</v>
      </c>
      <c r="V1092" s="5">
        <v>0</v>
      </c>
      <c r="W1092" s="5">
        <v>0</v>
      </c>
      <c r="X1092" s="5">
        <v>117</v>
      </c>
      <c r="Y1092" s="5">
        <v>0</v>
      </c>
      <c r="Z1092" s="5">
        <v>0</v>
      </c>
      <c r="AA1092" s="6" t="s">
        <v>96</v>
      </c>
      <c r="AB1092" s="6" t="s">
        <v>96</v>
      </c>
      <c r="AC1092" s="6" t="s">
        <v>96</v>
      </c>
      <c r="AD1092" s="6"/>
      <c r="AE1092" s="7"/>
      <c r="AF1092" s="7"/>
      <c r="AG1092" s="7"/>
      <c r="AH1092" s="7"/>
      <c r="AI1092" s="7"/>
      <c r="AJ1092" s="5"/>
      <c r="AK1092" s="8">
        <v>0</v>
      </c>
      <c r="AL1092" s="8">
        <v>0</v>
      </c>
      <c r="AM1092" s="8">
        <v>0</v>
      </c>
      <c r="AN1092" s="8">
        <v>1</v>
      </c>
      <c r="AO1092" s="8">
        <v>0</v>
      </c>
      <c r="AP1092" s="8">
        <v>0</v>
      </c>
      <c r="AQ1092" s="8">
        <v>0</v>
      </c>
      <c r="AR1092" s="8">
        <v>0</v>
      </c>
      <c r="AS1092" s="8">
        <v>0</v>
      </c>
      <c r="AT1092" s="8">
        <v>0</v>
      </c>
      <c r="AU1092" s="5">
        <v>0</v>
      </c>
      <c r="AV1092" s="5">
        <v>0</v>
      </c>
      <c r="AW1092" s="5">
        <v>0</v>
      </c>
      <c r="AX1092" s="5">
        <v>100</v>
      </c>
      <c r="AY1092" s="5">
        <v>0</v>
      </c>
      <c r="AZ1092" s="5">
        <v>0</v>
      </c>
      <c r="BA1092" s="5">
        <v>0</v>
      </c>
      <c r="BB1092" s="5">
        <v>0</v>
      </c>
      <c r="BC1092" s="5">
        <v>0</v>
      </c>
      <c r="BD1092" s="5">
        <v>100</v>
      </c>
      <c r="BE1092" s="5">
        <v>100</v>
      </c>
      <c r="BF1092" s="5">
        <v>100</v>
      </c>
      <c r="BG1092" s="5">
        <v>100</v>
      </c>
      <c r="BH1092" s="5">
        <v>0</v>
      </c>
      <c r="BI1092" s="5">
        <v>0</v>
      </c>
      <c r="BJ1092" s="5">
        <v>0</v>
      </c>
      <c r="BK1092" s="5">
        <v>0</v>
      </c>
      <c r="BL1092" s="5">
        <v>100</v>
      </c>
      <c r="BM1092" s="5">
        <v>0</v>
      </c>
      <c r="BN1092" s="5" t="s">
        <v>98</v>
      </c>
      <c r="BO1092" s="5" t="s">
        <v>97</v>
      </c>
      <c r="BP1092" s="5" t="s">
        <v>96</v>
      </c>
      <c r="BQ1092" s="5">
        <v>12</v>
      </c>
      <c r="BR1092" s="6" t="s">
        <v>96</v>
      </c>
      <c r="BS1092" s="6" t="s">
        <v>97</v>
      </c>
      <c r="BT1092" s="6" t="s">
        <v>97</v>
      </c>
      <c r="BU1092" s="6" t="s">
        <v>96</v>
      </c>
      <c r="BV1092" s="6" t="s">
        <v>96</v>
      </c>
      <c r="BW1092" s="5">
        <v>1</v>
      </c>
      <c r="BX1092" s="5">
        <v>1</v>
      </c>
      <c r="BY1092" s="5">
        <v>1</v>
      </c>
      <c r="BZ1092" s="5">
        <v>10</v>
      </c>
      <c r="CA1092" s="5">
        <v>10</v>
      </c>
      <c r="CB1092" s="6" t="s">
        <v>96</v>
      </c>
      <c r="CC1092" s="6" t="s">
        <v>96</v>
      </c>
      <c r="CD1092" s="6" t="s">
        <v>96</v>
      </c>
      <c r="CE1092" s="6" t="s">
        <v>96</v>
      </c>
      <c r="CF1092" s="6" t="s">
        <v>96</v>
      </c>
      <c r="CG1092" s="7" t="s">
        <v>97</v>
      </c>
      <c r="CH1092" s="7" t="s">
        <v>96</v>
      </c>
      <c r="CI1092" s="7" t="s">
        <v>97</v>
      </c>
      <c r="CJ1092" s="5">
        <v>1</v>
      </c>
      <c r="CK1092" s="5">
        <v>10</v>
      </c>
      <c r="CL1092" s="5">
        <v>10</v>
      </c>
      <c r="CM1092" s="5">
        <v>1</v>
      </c>
      <c r="CN1092" s="5">
        <v>10</v>
      </c>
      <c r="CO1092" s="5">
        <v>0</v>
      </c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  <c r="DI1092"/>
      <c r="DJ1092"/>
      <c r="DK1092"/>
      <c r="DL1092"/>
      <c r="DM1092"/>
      <c r="DN1092"/>
      <c r="DO1092"/>
      <c r="DP1092"/>
      <c r="DQ1092"/>
      <c r="DR1092"/>
      <c r="DS1092"/>
      <c r="DT1092"/>
      <c r="DU1092"/>
      <c r="DV1092"/>
      <c r="DW1092"/>
      <c r="DX1092"/>
      <c r="DY1092"/>
      <c r="DZ1092"/>
      <c r="EA1092"/>
      <c r="EB1092"/>
      <c r="EC1092"/>
      <c r="ED1092"/>
      <c r="EE1092"/>
      <c r="EF1092"/>
      <c r="EG1092"/>
      <c r="EH1092"/>
      <c r="EI1092"/>
      <c r="EJ1092"/>
      <c r="EK1092"/>
      <c r="EL1092"/>
      <c r="EM1092"/>
      <c r="EN1092"/>
      <c r="EO1092"/>
      <c r="EP1092"/>
      <c r="EQ1092"/>
      <c r="ER1092"/>
      <c r="ES1092"/>
      <c r="ET1092"/>
      <c r="EU1092"/>
      <c r="EV1092"/>
      <c r="EW1092"/>
      <c r="EX1092"/>
      <c r="EY1092"/>
      <c r="EZ1092"/>
      <c r="FA1092"/>
      <c r="FB1092"/>
      <c r="FC1092"/>
      <c r="FD1092"/>
      <c r="FE1092"/>
      <c r="FF1092"/>
      <c r="FG1092"/>
      <c r="FH1092"/>
      <c r="FI1092"/>
      <c r="FJ1092"/>
      <c r="FK1092"/>
      <c r="FL1092"/>
      <c r="FM1092"/>
      <c r="FN1092"/>
      <c r="FO1092"/>
      <c r="FP1092"/>
      <c r="FQ1092"/>
      <c r="FR1092"/>
      <c r="FS1092"/>
      <c r="FT1092"/>
      <c r="FU1092"/>
      <c r="FV1092"/>
      <c r="FW1092"/>
      <c r="FX1092"/>
      <c r="FY1092"/>
      <c r="FZ1092"/>
      <c r="GA1092"/>
      <c r="GB1092"/>
      <c r="GC1092"/>
      <c r="GD1092"/>
      <c r="GE1092"/>
      <c r="GF1092"/>
      <c r="GG1092"/>
      <c r="GH1092"/>
      <c r="GI1092"/>
      <c r="GJ1092"/>
      <c r="GK1092"/>
      <c r="GL1092"/>
      <c r="GM1092"/>
      <c r="GN1092"/>
      <c r="GO1092"/>
      <c r="GP1092"/>
      <c r="GQ1092"/>
      <c r="GR1092"/>
      <c r="GS1092"/>
      <c r="GT1092"/>
      <c r="GU1092"/>
      <c r="GV1092"/>
      <c r="GW1092"/>
      <c r="GX1092"/>
      <c r="GY1092"/>
      <c r="GZ1092"/>
      <c r="HA1092"/>
      <c r="HB1092"/>
      <c r="HC1092"/>
      <c r="HD1092"/>
      <c r="HE1092"/>
      <c r="HF1092"/>
      <c r="HG1092"/>
      <c r="HH1092"/>
      <c r="HI1092"/>
      <c r="HJ1092"/>
      <c r="HK1092"/>
      <c r="HL1092"/>
      <c r="HM1092"/>
      <c r="HN1092"/>
      <c r="HO1092"/>
      <c r="HP1092"/>
      <c r="HQ1092"/>
      <c r="HR1092"/>
      <c r="HS1092"/>
      <c r="HT1092"/>
      <c r="HU1092"/>
      <c r="HV1092"/>
      <c r="HW1092"/>
      <c r="HX1092"/>
      <c r="HY1092"/>
      <c r="HZ1092"/>
      <c r="IA1092"/>
      <c r="IB1092"/>
      <c r="IC1092"/>
      <c r="ID1092"/>
      <c r="IE1092"/>
      <c r="IF1092"/>
      <c r="IG1092"/>
      <c r="IH1092"/>
      <c r="II1092"/>
      <c r="IJ1092"/>
      <c r="IK1092"/>
      <c r="IL1092"/>
      <c r="IM1092"/>
      <c r="IN1092"/>
      <c r="IO1092"/>
      <c r="IP1092"/>
      <c r="IQ1092"/>
      <c r="IR1092"/>
      <c r="IS1092"/>
      <c r="IT1092"/>
      <c r="IU1092"/>
      <c r="IV1092"/>
      <c r="IW1092"/>
      <c r="IX1092"/>
      <c r="IY1092"/>
      <c r="IZ1092"/>
      <c r="JA1092"/>
      <c r="JB1092"/>
      <c r="JC1092"/>
      <c r="JD1092"/>
      <c r="JE1092"/>
      <c r="JF1092"/>
      <c r="JG1092"/>
      <c r="JH1092"/>
      <c r="JI1092"/>
      <c r="JJ1092"/>
      <c r="JK1092"/>
      <c r="JL1092"/>
      <c r="JM1092"/>
      <c r="JN1092"/>
      <c r="JO1092"/>
      <c r="JP1092"/>
      <c r="JQ1092"/>
      <c r="JR1092"/>
      <c r="JS1092"/>
      <c r="JT1092"/>
      <c r="JU1092"/>
      <c r="JV1092"/>
      <c r="JW1092"/>
      <c r="JX1092"/>
      <c r="JY1092"/>
      <c r="JZ1092"/>
      <c r="KA1092"/>
      <c r="KB1092"/>
      <c r="KC1092"/>
      <c r="KD1092"/>
      <c r="KE1092"/>
      <c r="KF1092"/>
      <c r="KG1092"/>
      <c r="KH1092"/>
      <c r="KI1092"/>
      <c r="KJ1092"/>
      <c r="KK1092"/>
      <c r="KL1092"/>
      <c r="KM1092"/>
      <c r="KN1092"/>
      <c r="KO1092"/>
      <c r="KP1092"/>
      <c r="KQ1092"/>
      <c r="KR1092"/>
      <c r="KS1092"/>
      <c r="KT1092"/>
      <c r="KU1092"/>
      <c r="KV1092"/>
      <c r="KW1092"/>
      <c r="KX1092"/>
      <c r="KY1092"/>
      <c r="KZ1092"/>
      <c r="LA1092"/>
      <c r="LB1092"/>
      <c r="LC1092"/>
      <c r="LD1092"/>
      <c r="LE1092"/>
      <c r="LF1092"/>
      <c r="LG1092"/>
      <c r="LH1092"/>
      <c r="LI1092"/>
      <c r="LJ1092"/>
      <c r="LK1092"/>
      <c r="LL1092"/>
      <c r="LM1092"/>
      <c r="LN1092"/>
      <c r="LO1092"/>
      <c r="LP1092"/>
      <c r="LQ1092"/>
      <c r="LR1092"/>
      <c r="LS1092"/>
      <c r="LT1092"/>
      <c r="LU1092"/>
      <c r="LV1092"/>
      <c r="LW1092"/>
      <c r="LX1092"/>
      <c r="LY1092"/>
      <c r="LZ1092"/>
      <c r="MA1092"/>
      <c r="MB1092"/>
      <c r="MC1092"/>
      <c r="MD1092"/>
      <c r="ME1092"/>
      <c r="MF1092"/>
      <c r="MG1092"/>
      <c r="MH1092"/>
      <c r="MI1092"/>
      <c r="MJ1092"/>
      <c r="MK1092"/>
      <c r="ML1092"/>
      <c r="MM1092"/>
      <c r="MN1092"/>
      <c r="MO1092"/>
      <c r="MP1092"/>
      <c r="MQ1092"/>
      <c r="MR1092"/>
      <c r="MS1092"/>
      <c r="MT1092"/>
      <c r="MU1092"/>
      <c r="MV1092"/>
      <c r="MW1092"/>
      <c r="MX1092"/>
      <c r="MY1092"/>
      <c r="MZ1092"/>
      <c r="NA1092"/>
      <c r="NB1092"/>
      <c r="NC1092"/>
      <c r="ND1092"/>
      <c r="NE1092"/>
      <c r="NF1092"/>
      <c r="NG1092"/>
      <c r="NH1092"/>
      <c r="NI1092"/>
      <c r="NJ1092"/>
      <c r="NK1092"/>
      <c r="NL1092"/>
      <c r="NM1092"/>
      <c r="NN1092"/>
      <c r="NO1092"/>
      <c r="NP1092"/>
      <c r="NQ1092"/>
      <c r="NR1092"/>
      <c r="NS1092"/>
      <c r="NT1092"/>
      <c r="NU1092"/>
      <c r="NV1092"/>
      <c r="NW1092"/>
      <c r="NX1092"/>
      <c r="NY1092"/>
      <c r="NZ1092"/>
      <c r="OA1092"/>
      <c r="OB1092"/>
      <c r="OC1092"/>
      <c r="OD1092"/>
      <c r="OE1092"/>
      <c r="OF1092"/>
      <c r="OG1092"/>
      <c r="OH1092"/>
      <c r="OI1092"/>
      <c r="OJ1092"/>
      <c r="OK1092"/>
      <c r="OL1092"/>
      <c r="OM1092"/>
    </row>
    <row r="1093" spans="1:404" s="37" customFormat="1" x14ac:dyDescent="0.3">
      <c r="A1093" s="2" t="s">
        <v>1507</v>
      </c>
      <c r="B1093" s="2" t="s">
        <v>1519</v>
      </c>
      <c r="C1093" s="2" t="s">
        <v>1527</v>
      </c>
      <c r="D1093" s="2" t="s">
        <v>1031</v>
      </c>
      <c r="E1093" s="6" t="s">
        <v>95</v>
      </c>
      <c r="F1093" s="5">
        <v>368</v>
      </c>
      <c r="G1093" s="5">
        <v>63</v>
      </c>
      <c r="H1093" s="5">
        <v>1</v>
      </c>
      <c r="I1093" s="5">
        <v>9</v>
      </c>
      <c r="J1093" s="5">
        <v>23</v>
      </c>
      <c r="K1093" s="5">
        <v>0</v>
      </c>
      <c r="L1093" s="5">
        <v>0</v>
      </c>
      <c r="M1093" s="5">
        <v>0</v>
      </c>
      <c r="N1093" s="5">
        <v>31</v>
      </c>
      <c r="O1093" s="5">
        <v>0</v>
      </c>
      <c r="P1093" s="5">
        <v>0</v>
      </c>
      <c r="Q1093" s="5">
        <v>30</v>
      </c>
      <c r="R1093" s="5">
        <v>173</v>
      </c>
      <c r="S1093" s="5">
        <v>0</v>
      </c>
      <c r="T1093" s="5">
        <v>0</v>
      </c>
      <c r="U1093" s="5">
        <v>0</v>
      </c>
      <c r="V1093" s="5">
        <v>165</v>
      </c>
      <c r="W1093" s="5">
        <v>0</v>
      </c>
      <c r="X1093" s="5">
        <v>0</v>
      </c>
      <c r="Y1093" s="5">
        <v>0</v>
      </c>
      <c r="Z1093" s="6">
        <v>0</v>
      </c>
      <c r="AA1093" s="6" t="s">
        <v>96</v>
      </c>
      <c r="AB1093" s="7" t="s">
        <v>96</v>
      </c>
      <c r="AC1093" s="7"/>
      <c r="AD1093" s="7"/>
      <c r="AE1093" s="7"/>
      <c r="AF1093" s="7"/>
      <c r="AG1093" s="7"/>
      <c r="AH1093" s="7"/>
      <c r="AI1093" s="6" t="s">
        <v>96</v>
      </c>
      <c r="AJ1093" s="5"/>
      <c r="AK1093" s="8">
        <v>0</v>
      </c>
      <c r="AL1093" s="8">
        <v>0</v>
      </c>
      <c r="AM1093" s="8">
        <v>1</v>
      </c>
      <c r="AN1093" s="8">
        <v>0</v>
      </c>
      <c r="AO1093" s="8">
        <v>0</v>
      </c>
      <c r="AP1093" s="8">
        <v>0</v>
      </c>
      <c r="AQ1093" s="8">
        <v>0</v>
      </c>
      <c r="AR1093" s="8">
        <v>0</v>
      </c>
      <c r="AS1093" s="8">
        <v>0</v>
      </c>
      <c r="AT1093" s="8">
        <v>0</v>
      </c>
      <c r="AU1093" s="5">
        <v>55</v>
      </c>
      <c r="AV1093" s="5">
        <v>55</v>
      </c>
      <c r="AW1093" s="5">
        <v>0</v>
      </c>
      <c r="AX1093" s="5">
        <v>45</v>
      </c>
      <c r="AY1093" s="5">
        <v>0</v>
      </c>
      <c r="AZ1093" s="5">
        <v>0</v>
      </c>
      <c r="BA1093" s="5">
        <v>0</v>
      </c>
      <c r="BB1093" s="5">
        <v>0</v>
      </c>
      <c r="BC1093" s="5">
        <v>0</v>
      </c>
      <c r="BD1093" s="5">
        <v>100</v>
      </c>
      <c r="BE1093" s="5">
        <v>100</v>
      </c>
      <c r="BF1093" s="5">
        <v>100</v>
      </c>
      <c r="BG1093" s="5">
        <v>100</v>
      </c>
      <c r="BH1093" s="5">
        <v>0</v>
      </c>
      <c r="BI1093" s="5">
        <v>0</v>
      </c>
      <c r="BJ1093" s="5">
        <v>0</v>
      </c>
      <c r="BK1093" s="5">
        <v>0</v>
      </c>
      <c r="BL1093" s="5">
        <v>100</v>
      </c>
      <c r="BM1093" s="5">
        <v>0</v>
      </c>
      <c r="BN1093" s="5" t="s">
        <v>98</v>
      </c>
      <c r="BO1093" s="5" t="s">
        <v>97</v>
      </c>
      <c r="BP1093" s="5" t="s">
        <v>96</v>
      </c>
      <c r="BQ1093" s="5">
        <v>2</v>
      </c>
      <c r="BR1093" s="6" t="s">
        <v>96</v>
      </c>
      <c r="BS1093" s="6" t="s">
        <v>97</v>
      </c>
      <c r="BT1093" s="6" t="s">
        <v>97</v>
      </c>
      <c r="BU1093" s="6" t="s">
        <v>97</v>
      </c>
      <c r="BV1093" s="6" t="s">
        <v>96</v>
      </c>
      <c r="BW1093" s="5">
        <v>1</v>
      </c>
      <c r="BX1093" s="5">
        <v>1</v>
      </c>
      <c r="BY1093" s="5">
        <v>1</v>
      </c>
      <c r="BZ1093" s="5">
        <v>25</v>
      </c>
      <c r="CA1093" s="5">
        <v>35</v>
      </c>
      <c r="CB1093" s="6" t="s">
        <v>98</v>
      </c>
      <c r="CC1093" s="6" t="s">
        <v>98</v>
      </c>
      <c r="CD1093" s="6" t="s">
        <v>98</v>
      </c>
      <c r="CE1093" s="6" t="s">
        <v>96</v>
      </c>
      <c r="CF1093" s="6" t="s">
        <v>96</v>
      </c>
      <c r="CG1093" s="6" t="s">
        <v>97</v>
      </c>
      <c r="CH1093" s="6" t="s">
        <v>97</v>
      </c>
      <c r="CI1093" s="6" t="s">
        <v>97</v>
      </c>
      <c r="CJ1093" s="5">
        <v>2</v>
      </c>
      <c r="CK1093" s="5">
        <v>2</v>
      </c>
      <c r="CL1093" s="5">
        <v>30</v>
      </c>
      <c r="CM1093" s="5">
        <v>2</v>
      </c>
      <c r="CN1093" s="5">
        <v>3</v>
      </c>
      <c r="CO1093" s="5">
        <v>1</v>
      </c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  <c r="DI1093"/>
      <c r="DJ1093"/>
      <c r="DK1093"/>
      <c r="DL1093"/>
      <c r="DM1093"/>
      <c r="DN1093"/>
      <c r="DO1093"/>
      <c r="DP1093"/>
      <c r="DQ1093"/>
      <c r="DR1093"/>
      <c r="DS1093"/>
      <c r="DT1093"/>
      <c r="DU1093"/>
      <c r="DV1093"/>
      <c r="DW1093"/>
      <c r="DX1093"/>
      <c r="DY1093"/>
      <c r="DZ1093"/>
      <c r="EA1093"/>
      <c r="EB1093"/>
      <c r="EC1093"/>
      <c r="ED1093"/>
      <c r="EE1093"/>
      <c r="EF1093"/>
      <c r="EG1093"/>
      <c r="EH1093"/>
      <c r="EI1093"/>
      <c r="EJ1093"/>
      <c r="EK1093"/>
      <c r="EL1093"/>
      <c r="EM1093"/>
      <c r="EN1093"/>
      <c r="EO1093"/>
      <c r="EP1093"/>
      <c r="EQ1093"/>
      <c r="ER1093"/>
      <c r="ES1093"/>
      <c r="ET1093"/>
      <c r="EU1093"/>
      <c r="EV1093"/>
      <c r="EW1093"/>
      <c r="EX1093"/>
      <c r="EY1093"/>
      <c r="EZ1093"/>
      <c r="FA1093"/>
      <c r="FB1093"/>
      <c r="FC1093"/>
      <c r="FD1093"/>
      <c r="FE1093"/>
      <c r="FF1093"/>
      <c r="FG1093"/>
      <c r="FH1093"/>
      <c r="FI1093"/>
      <c r="FJ1093"/>
      <c r="FK1093"/>
      <c r="FL1093"/>
      <c r="FM1093"/>
      <c r="FN1093"/>
      <c r="FO1093"/>
      <c r="FP1093"/>
      <c r="FQ1093"/>
      <c r="FR1093"/>
      <c r="FS1093"/>
      <c r="FT1093"/>
      <c r="FU1093"/>
      <c r="FV1093"/>
      <c r="FW1093"/>
      <c r="FX1093"/>
      <c r="FY1093"/>
      <c r="FZ1093"/>
      <c r="GA1093"/>
      <c r="GB1093"/>
      <c r="GC1093"/>
      <c r="GD1093"/>
      <c r="GE1093"/>
      <c r="GF1093"/>
      <c r="GG1093"/>
      <c r="GH1093"/>
      <c r="GI1093"/>
      <c r="GJ1093"/>
      <c r="GK1093"/>
      <c r="GL1093"/>
      <c r="GM1093"/>
      <c r="GN1093"/>
      <c r="GO1093"/>
      <c r="GP1093"/>
      <c r="GQ1093"/>
      <c r="GR1093"/>
      <c r="GS1093"/>
      <c r="GT1093"/>
      <c r="GU1093"/>
      <c r="GV1093"/>
      <c r="GW1093"/>
      <c r="GX1093"/>
      <c r="GY1093"/>
      <c r="GZ1093"/>
      <c r="HA1093"/>
      <c r="HB1093"/>
      <c r="HC1093"/>
      <c r="HD1093"/>
      <c r="HE1093"/>
      <c r="HF1093"/>
      <c r="HG1093"/>
      <c r="HH1093"/>
      <c r="HI1093"/>
      <c r="HJ1093"/>
      <c r="HK1093"/>
      <c r="HL1093"/>
      <c r="HM1093"/>
      <c r="HN1093"/>
      <c r="HO1093"/>
      <c r="HP1093"/>
      <c r="HQ1093"/>
      <c r="HR1093"/>
      <c r="HS1093"/>
      <c r="HT1093"/>
      <c r="HU1093"/>
      <c r="HV1093"/>
      <c r="HW1093"/>
      <c r="HX1093"/>
      <c r="HY1093"/>
      <c r="HZ1093"/>
      <c r="IA1093"/>
      <c r="IB1093"/>
      <c r="IC1093"/>
      <c r="ID1093"/>
      <c r="IE1093"/>
      <c r="IF1093"/>
      <c r="IG1093"/>
      <c r="IH1093"/>
      <c r="II1093"/>
      <c r="IJ1093"/>
      <c r="IK1093"/>
      <c r="IL1093"/>
      <c r="IM1093"/>
      <c r="IN1093"/>
      <c r="IO1093"/>
      <c r="IP1093"/>
      <c r="IQ1093"/>
      <c r="IR1093"/>
      <c r="IS1093"/>
      <c r="IT1093"/>
      <c r="IU1093"/>
      <c r="IV1093"/>
      <c r="IW1093"/>
      <c r="IX1093"/>
      <c r="IY1093"/>
      <c r="IZ1093"/>
      <c r="JA1093"/>
      <c r="JB1093"/>
      <c r="JC1093"/>
      <c r="JD1093"/>
      <c r="JE1093"/>
      <c r="JF1093"/>
      <c r="JG1093"/>
      <c r="JH1093"/>
      <c r="JI1093"/>
      <c r="JJ1093"/>
      <c r="JK1093"/>
      <c r="JL1093"/>
      <c r="JM1093"/>
      <c r="JN1093"/>
      <c r="JO1093"/>
      <c r="JP1093"/>
      <c r="JQ1093"/>
      <c r="JR1093"/>
      <c r="JS1093"/>
      <c r="JT1093"/>
      <c r="JU1093"/>
      <c r="JV1093"/>
      <c r="JW1093"/>
      <c r="JX1093"/>
      <c r="JY1093"/>
      <c r="JZ1093"/>
      <c r="KA1093"/>
      <c r="KB1093"/>
      <c r="KC1093"/>
      <c r="KD1093"/>
      <c r="KE1093"/>
      <c r="KF1093"/>
      <c r="KG1093"/>
      <c r="KH1093"/>
      <c r="KI1093"/>
      <c r="KJ1093"/>
      <c r="KK1093"/>
      <c r="KL1093"/>
      <c r="KM1093"/>
      <c r="KN1093"/>
      <c r="KO1093"/>
      <c r="KP1093"/>
      <c r="KQ1093"/>
      <c r="KR1093"/>
      <c r="KS1093"/>
      <c r="KT1093"/>
      <c r="KU1093"/>
      <c r="KV1093"/>
      <c r="KW1093"/>
      <c r="KX1093"/>
      <c r="KY1093"/>
      <c r="KZ1093"/>
      <c r="LA1093"/>
      <c r="LB1093"/>
      <c r="LC1093"/>
      <c r="LD1093"/>
      <c r="LE1093"/>
      <c r="LF1093"/>
      <c r="LG1093"/>
      <c r="LH1093"/>
      <c r="LI1093"/>
      <c r="LJ1093"/>
      <c r="LK1093"/>
      <c r="LL1093"/>
      <c r="LM1093"/>
      <c r="LN1093"/>
      <c r="LO1093"/>
      <c r="LP1093"/>
      <c r="LQ1093"/>
      <c r="LR1093"/>
      <c r="LS1093"/>
      <c r="LT1093"/>
      <c r="LU1093"/>
      <c r="LV1093"/>
      <c r="LW1093"/>
      <c r="LX1093"/>
      <c r="LY1093"/>
      <c r="LZ1093"/>
      <c r="MA1093"/>
      <c r="MB1093"/>
      <c r="MC1093"/>
      <c r="MD1093"/>
      <c r="ME1093"/>
      <c r="MF1093"/>
      <c r="MG1093"/>
      <c r="MH1093"/>
      <c r="MI1093"/>
      <c r="MJ1093"/>
      <c r="MK1093"/>
      <c r="ML1093"/>
      <c r="MM1093"/>
      <c r="MN1093"/>
      <c r="MO1093"/>
      <c r="MP1093"/>
      <c r="MQ1093"/>
      <c r="MR1093"/>
      <c r="MS1093"/>
      <c r="MT1093"/>
      <c r="MU1093"/>
      <c r="MV1093"/>
      <c r="MW1093"/>
      <c r="MX1093"/>
      <c r="MY1093"/>
      <c r="MZ1093"/>
      <c r="NA1093"/>
      <c r="NB1093"/>
      <c r="NC1093"/>
      <c r="ND1093"/>
      <c r="NE1093"/>
      <c r="NF1093"/>
      <c r="NG1093"/>
      <c r="NH1093"/>
      <c r="NI1093"/>
      <c r="NJ1093"/>
      <c r="NK1093"/>
      <c r="NL1093"/>
      <c r="NM1093"/>
      <c r="NN1093"/>
      <c r="NO1093"/>
      <c r="NP1093"/>
      <c r="NQ1093"/>
      <c r="NR1093"/>
      <c r="NS1093"/>
      <c r="NT1093"/>
      <c r="NU1093"/>
      <c r="NV1093"/>
      <c r="NW1093"/>
      <c r="NX1093"/>
      <c r="NY1093"/>
      <c r="NZ1093"/>
      <c r="OA1093"/>
      <c r="OB1093"/>
      <c r="OC1093"/>
      <c r="OD1093"/>
      <c r="OE1093"/>
      <c r="OF1093"/>
      <c r="OG1093"/>
      <c r="OH1093"/>
      <c r="OI1093"/>
      <c r="OJ1093"/>
      <c r="OK1093"/>
      <c r="OL1093"/>
      <c r="OM1093"/>
    </row>
    <row r="1094" spans="1:404" s="37" customFormat="1" x14ac:dyDescent="0.3">
      <c r="A1094" s="2" t="s">
        <v>1507</v>
      </c>
      <c r="B1094" s="2" t="s">
        <v>1528</v>
      </c>
      <c r="C1094" s="2" t="s">
        <v>1528</v>
      </c>
      <c r="D1094" s="2" t="s">
        <v>1529</v>
      </c>
      <c r="E1094" s="6" t="s">
        <v>102</v>
      </c>
      <c r="F1094" s="5">
        <v>115</v>
      </c>
      <c r="G1094" s="5">
        <v>30</v>
      </c>
      <c r="H1094" s="5">
        <v>1</v>
      </c>
      <c r="I1094" s="5">
        <v>30</v>
      </c>
      <c r="J1094" s="5">
        <v>0</v>
      </c>
      <c r="K1094" s="5">
        <v>0</v>
      </c>
      <c r="L1094" s="5">
        <v>0</v>
      </c>
      <c r="M1094" s="5">
        <v>0</v>
      </c>
      <c r="N1094" s="5">
        <v>0</v>
      </c>
      <c r="O1094" s="5">
        <v>0</v>
      </c>
      <c r="P1094" s="5">
        <v>0</v>
      </c>
      <c r="Q1094" s="5">
        <v>115</v>
      </c>
      <c r="R1094" s="5">
        <v>0</v>
      </c>
      <c r="S1094" s="5">
        <v>0</v>
      </c>
      <c r="T1094" s="5">
        <v>0</v>
      </c>
      <c r="U1094" s="5">
        <v>0</v>
      </c>
      <c r="V1094" s="5">
        <v>0</v>
      </c>
      <c r="W1094" s="5">
        <v>0</v>
      </c>
      <c r="X1094" s="5">
        <v>0</v>
      </c>
      <c r="Y1094" s="5">
        <v>0</v>
      </c>
      <c r="Z1094" s="5">
        <v>0</v>
      </c>
      <c r="AA1094" s="6" t="s">
        <v>96</v>
      </c>
      <c r="AB1094" s="6" t="s">
        <v>96</v>
      </c>
      <c r="AC1094" s="7"/>
      <c r="AD1094" s="7"/>
      <c r="AE1094" s="7"/>
      <c r="AF1094" s="7"/>
      <c r="AG1094" s="7"/>
      <c r="AH1094" s="7"/>
      <c r="AI1094" s="6" t="s">
        <v>96</v>
      </c>
      <c r="AJ1094" s="5"/>
      <c r="AK1094" s="8">
        <v>0</v>
      </c>
      <c r="AL1094" s="8">
        <v>0</v>
      </c>
      <c r="AM1094" s="8">
        <v>0</v>
      </c>
      <c r="AN1094" s="8">
        <v>0</v>
      </c>
      <c r="AO1094" s="8">
        <v>0</v>
      </c>
      <c r="AP1094" s="8">
        <v>0</v>
      </c>
      <c r="AQ1094" s="8">
        <v>0</v>
      </c>
      <c r="AR1094" s="8">
        <v>0</v>
      </c>
      <c r="AS1094" s="8">
        <v>0</v>
      </c>
      <c r="AT1094" s="8">
        <v>1</v>
      </c>
      <c r="AU1094" s="5">
        <v>100</v>
      </c>
      <c r="AV1094" s="5">
        <v>100</v>
      </c>
      <c r="AW1094" s="5">
        <v>0</v>
      </c>
      <c r="AX1094" s="5">
        <v>0</v>
      </c>
      <c r="AY1094" s="5">
        <v>0</v>
      </c>
      <c r="AZ1094" s="5">
        <v>100</v>
      </c>
      <c r="BA1094" s="5">
        <v>100</v>
      </c>
      <c r="BB1094" s="5">
        <v>0</v>
      </c>
      <c r="BC1094" s="5">
        <v>0</v>
      </c>
      <c r="BD1094" s="5">
        <v>0</v>
      </c>
      <c r="BE1094" s="5">
        <v>100</v>
      </c>
      <c r="BF1094" s="5">
        <v>100</v>
      </c>
      <c r="BG1094" s="5">
        <v>100</v>
      </c>
      <c r="BH1094" s="5">
        <v>0</v>
      </c>
      <c r="BI1094" s="5">
        <v>0</v>
      </c>
      <c r="BJ1094" s="5">
        <v>100</v>
      </c>
      <c r="BK1094" s="5">
        <v>0</v>
      </c>
      <c r="BL1094" s="5">
        <v>0</v>
      </c>
      <c r="BM1094" s="5">
        <v>100</v>
      </c>
      <c r="BN1094" s="5">
        <v>4</v>
      </c>
      <c r="BO1094" s="5" t="s">
        <v>96</v>
      </c>
      <c r="BP1094" s="5" t="s">
        <v>97</v>
      </c>
      <c r="BQ1094" s="5" t="s">
        <v>98</v>
      </c>
      <c r="BR1094" s="6" t="s">
        <v>97</v>
      </c>
      <c r="BS1094" s="6" t="s">
        <v>97</v>
      </c>
      <c r="BT1094" s="6" t="s">
        <v>96</v>
      </c>
      <c r="BU1094" s="6" t="s">
        <v>97</v>
      </c>
      <c r="BV1094" s="6" t="s">
        <v>97</v>
      </c>
      <c r="BW1094" s="5">
        <v>1</v>
      </c>
      <c r="BX1094" s="5">
        <v>0</v>
      </c>
      <c r="BY1094" s="5">
        <v>0</v>
      </c>
      <c r="BZ1094" s="5">
        <v>0</v>
      </c>
      <c r="CA1094" s="5">
        <v>2</v>
      </c>
      <c r="CB1094" s="6" t="s">
        <v>98</v>
      </c>
      <c r="CC1094" s="6" t="s">
        <v>98</v>
      </c>
      <c r="CD1094" s="6" t="s">
        <v>98</v>
      </c>
      <c r="CE1094" s="6" t="s">
        <v>96</v>
      </c>
      <c r="CF1094" s="6" t="s">
        <v>96</v>
      </c>
      <c r="CG1094" s="7" t="s">
        <v>96</v>
      </c>
      <c r="CH1094" s="7" t="s">
        <v>96</v>
      </c>
      <c r="CI1094" s="7" t="s">
        <v>97</v>
      </c>
      <c r="CJ1094" s="5">
        <v>6</v>
      </c>
      <c r="CK1094" s="5">
        <v>1</v>
      </c>
      <c r="CL1094" s="5">
        <v>1</v>
      </c>
      <c r="CM1094" s="5">
        <v>0</v>
      </c>
      <c r="CN1094" s="5">
        <v>2</v>
      </c>
      <c r="CO1094" s="5">
        <v>5</v>
      </c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  <c r="DK1094"/>
      <c r="DL1094"/>
      <c r="DM1094"/>
      <c r="DN1094"/>
      <c r="DO1094"/>
      <c r="DP1094"/>
      <c r="DQ1094"/>
      <c r="DR1094"/>
      <c r="DS1094"/>
      <c r="DT1094"/>
      <c r="DU1094"/>
      <c r="DV1094"/>
      <c r="DW1094"/>
      <c r="DX1094"/>
      <c r="DY1094"/>
      <c r="DZ1094"/>
      <c r="EA1094"/>
      <c r="EB1094"/>
      <c r="EC1094"/>
      <c r="ED1094"/>
      <c r="EE1094"/>
      <c r="EF1094"/>
      <c r="EG1094"/>
      <c r="EH1094"/>
      <c r="EI1094"/>
      <c r="EJ1094"/>
      <c r="EK1094"/>
      <c r="EL1094"/>
      <c r="EM1094"/>
      <c r="EN1094"/>
      <c r="EO1094"/>
      <c r="EP1094"/>
      <c r="EQ1094"/>
      <c r="ER1094"/>
      <c r="ES1094"/>
      <c r="ET1094"/>
      <c r="EU1094"/>
      <c r="EV1094"/>
      <c r="EW1094"/>
      <c r="EX1094"/>
      <c r="EY1094"/>
      <c r="EZ1094"/>
      <c r="FA1094"/>
      <c r="FB1094"/>
      <c r="FC1094"/>
      <c r="FD1094"/>
      <c r="FE1094"/>
      <c r="FF1094"/>
      <c r="FG1094"/>
      <c r="FH1094"/>
      <c r="FI1094"/>
      <c r="FJ1094"/>
      <c r="FK1094"/>
      <c r="FL1094"/>
      <c r="FM1094"/>
      <c r="FN1094"/>
      <c r="FO1094"/>
      <c r="FP1094"/>
      <c r="FQ1094"/>
      <c r="FR1094"/>
      <c r="FS1094"/>
      <c r="FT1094"/>
      <c r="FU1094"/>
      <c r="FV1094"/>
      <c r="FW1094"/>
      <c r="FX1094"/>
      <c r="FY1094"/>
      <c r="FZ1094"/>
      <c r="GA1094"/>
      <c r="GB1094"/>
      <c r="GC1094"/>
      <c r="GD1094"/>
      <c r="GE1094"/>
      <c r="GF1094"/>
      <c r="GG1094"/>
      <c r="GH1094"/>
      <c r="GI1094"/>
      <c r="GJ1094"/>
      <c r="GK1094"/>
      <c r="GL1094"/>
      <c r="GM1094"/>
      <c r="GN1094"/>
      <c r="GO1094"/>
      <c r="GP1094"/>
      <c r="GQ1094"/>
      <c r="GR1094"/>
      <c r="GS1094"/>
      <c r="GT1094"/>
      <c r="GU1094"/>
      <c r="GV1094"/>
      <c r="GW1094"/>
      <c r="GX1094"/>
      <c r="GY1094"/>
      <c r="GZ1094"/>
      <c r="HA1094"/>
      <c r="HB1094"/>
      <c r="HC1094"/>
      <c r="HD1094"/>
      <c r="HE1094"/>
      <c r="HF1094"/>
      <c r="HG1094"/>
      <c r="HH1094"/>
      <c r="HI1094"/>
      <c r="HJ1094"/>
      <c r="HK1094"/>
      <c r="HL1094"/>
      <c r="HM1094"/>
      <c r="HN1094"/>
      <c r="HO1094"/>
      <c r="HP1094"/>
      <c r="HQ1094"/>
      <c r="HR1094"/>
      <c r="HS1094"/>
      <c r="HT1094"/>
      <c r="HU1094"/>
      <c r="HV1094"/>
      <c r="HW1094"/>
      <c r="HX1094"/>
      <c r="HY1094"/>
      <c r="HZ1094"/>
      <c r="IA1094"/>
      <c r="IB1094"/>
      <c r="IC1094"/>
      <c r="ID1094"/>
      <c r="IE1094"/>
      <c r="IF1094"/>
      <c r="IG1094"/>
      <c r="IH1094"/>
      <c r="II1094"/>
      <c r="IJ1094"/>
      <c r="IK1094"/>
      <c r="IL1094"/>
      <c r="IM1094"/>
      <c r="IN1094"/>
      <c r="IO1094"/>
      <c r="IP1094"/>
      <c r="IQ1094"/>
      <c r="IR1094"/>
      <c r="IS1094"/>
      <c r="IT1094"/>
      <c r="IU1094"/>
      <c r="IV1094"/>
      <c r="IW1094"/>
      <c r="IX1094"/>
      <c r="IY1094"/>
      <c r="IZ1094"/>
      <c r="JA1094"/>
      <c r="JB1094"/>
      <c r="JC1094"/>
      <c r="JD1094"/>
      <c r="JE1094"/>
      <c r="JF1094"/>
      <c r="JG1094"/>
      <c r="JH1094"/>
      <c r="JI1094"/>
      <c r="JJ1094"/>
      <c r="JK1094"/>
      <c r="JL1094"/>
      <c r="JM1094"/>
      <c r="JN1094"/>
      <c r="JO1094"/>
      <c r="JP1094"/>
      <c r="JQ1094"/>
      <c r="JR1094"/>
      <c r="JS1094"/>
      <c r="JT1094"/>
      <c r="JU1094"/>
      <c r="JV1094"/>
      <c r="JW1094"/>
      <c r="JX1094"/>
      <c r="JY1094"/>
      <c r="JZ1094"/>
      <c r="KA1094"/>
      <c r="KB1094"/>
      <c r="KC1094"/>
      <c r="KD1094"/>
      <c r="KE1094"/>
      <c r="KF1094"/>
      <c r="KG1094"/>
      <c r="KH1094"/>
      <c r="KI1094"/>
      <c r="KJ1094"/>
      <c r="KK1094"/>
      <c r="KL1094"/>
      <c r="KM1094"/>
      <c r="KN1094"/>
      <c r="KO1094"/>
      <c r="KP1094"/>
      <c r="KQ1094"/>
      <c r="KR1094"/>
      <c r="KS1094"/>
      <c r="KT1094"/>
      <c r="KU1094"/>
      <c r="KV1094"/>
      <c r="KW1094"/>
      <c r="KX1094"/>
      <c r="KY1094"/>
      <c r="KZ1094"/>
      <c r="LA1094"/>
      <c r="LB1094"/>
      <c r="LC1094"/>
      <c r="LD1094"/>
      <c r="LE1094"/>
      <c r="LF1094"/>
      <c r="LG1094"/>
      <c r="LH1094"/>
      <c r="LI1094"/>
      <c r="LJ1094"/>
      <c r="LK1094"/>
      <c r="LL1094"/>
      <c r="LM1094"/>
      <c r="LN1094"/>
      <c r="LO1094"/>
      <c r="LP1094"/>
      <c r="LQ1094"/>
      <c r="LR1094"/>
      <c r="LS1094"/>
      <c r="LT1094"/>
      <c r="LU1094"/>
      <c r="LV1094"/>
      <c r="LW1094"/>
      <c r="LX1094"/>
      <c r="LY1094"/>
      <c r="LZ1094"/>
      <c r="MA1094"/>
      <c r="MB1094"/>
      <c r="MC1094"/>
      <c r="MD1094"/>
      <c r="ME1094"/>
      <c r="MF1094"/>
      <c r="MG1094"/>
      <c r="MH1094"/>
      <c r="MI1094"/>
      <c r="MJ1094"/>
      <c r="MK1094"/>
      <c r="ML1094"/>
      <c r="MM1094"/>
      <c r="MN1094"/>
      <c r="MO1094"/>
      <c r="MP1094"/>
      <c r="MQ1094"/>
      <c r="MR1094"/>
      <c r="MS1094"/>
      <c r="MT1094"/>
      <c r="MU1094"/>
      <c r="MV1094"/>
      <c r="MW1094"/>
      <c r="MX1094"/>
      <c r="MY1094"/>
      <c r="MZ1094"/>
      <c r="NA1094"/>
      <c r="NB1094"/>
      <c r="NC1094"/>
      <c r="ND1094"/>
      <c r="NE1094"/>
      <c r="NF1094"/>
      <c r="NG1094"/>
      <c r="NH1094"/>
      <c r="NI1094"/>
      <c r="NJ1094"/>
      <c r="NK1094"/>
      <c r="NL1094"/>
      <c r="NM1094"/>
      <c r="NN1094"/>
      <c r="NO1094"/>
      <c r="NP1094"/>
      <c r="NQ1094"/>
      <c r="NR1094"/>
      <c r="NS1094"/>
      <c r="NT1094"/>
      <c r="NU1094"/>
      <c r="NV1094"/>
      <c r="NW1094"/>
      <c r="NX1094"/>
      <c r="NY1094"/>
      <c r="NZ1094"/>
      <c r="OA1094"/>
      <c r="OB1094"/>
      <c r="OC1094"/>
      <c r="OD1094"/>
      <c r="OE1094"/>
      <c r="OF1094"/>
      <c r="OG1094"/>
      <c r="OH1094"/>
      <c r="OI1094"/>
      <c r="OJ1094"/>
      <c r="OK1094"/>
      <c r="OL1094"/>
      <c r="OM1094"/>
      <c r="ON1094"/>
    </row>
    <row r="1095" spans="1:404" s="37" customFormat="1" x14ac:dyDescent="0.3">
      <c r="A1095" s="2" t="s">
        <v>1507</v>
      </c>
      <c r="B1095" s="2" t="s">
        <v>1528</v>
      </c>
      <c r="C1095" s="2" t="s">
        <v>1528</v>
      </c>
      <c r="D1095" s="2" t="s">
        <v>1530</v>
      </c>
      <c r="E1095" s="6" t="s">
        <v>95</v>
      </c>
      <c r="F1095" s="5">
        <v>285</v>
      </c>
      <c r="G1095" s="5">
        <v>67</v>
      </c>
      <c r="H1095" s="5">
        <v>3</v>
      </c>
      <c r="I1095" s="5">
        <v>29</v>
      </c>
      <c r="J1095" s="5">
        <v>0</v>
      </c>
      <c r="K1095" s="5">
        <v>0</v>
      </c>
      <c r="L1095" s="5">
        <v>0</v>
      </c>
      <c r="M1095" s="5">
        <v>38</v>
      </c>
      <c r="N1095" s="5">
        <v>0</v>
      </c>
      <c r="O1095" s="5">
        <v>0</v>
      </c>
      <c r="P1095" s="5">
        <v>0</v>
      </c>
      <c r="Q1095" s="5">
        <v>161</v>
      </c>
      <c r="R1095" s="5">
        <v>0</v>
      </c>
      <c r="S1095" s="5">
        <v>0</v>
      </c>
      <c r="T1095" s="5">
        <v>0</v>
      </c>
      <c r="U1095" s="5">
        <v>124</v>
      </c>
      <c r="V1095" s="5">
        <v>0</v>
      </c>
      <c r="W1095" s="5">
        <v>0</v>
      </c>
      <c r="X1095" s="5">
        <v>0</v>
      </c>
      <c r="Y1095" s="5">
        <v>29</v>
      </c>
      <c r="Z1095" s="5">
        <v>161</v>
      </c>
      <c r="AA1095" s="6" t="s">
        <v>96</v>
      </c>
      <c r="AB1095" s="6" t="s">
        <v>97</v>
      </c>
      <c r="AC1095" s="6" t="s">
        <v>96</v>
      </c>
      <c r="AD1095" s="6" t="s">
        <v>96</v>
      </c>
      <c r="AE1095" s="7"/>
      <c r="AF1095" s="7"/>
      <c r="AG1095" s="7"/>
      <c r="AH1095" s="7"/>
      <c r="AI1095" s="7"/>
      <c r="AJ1095" s="5"/>
      <c r="AK1095" s="8">
        <v>0</v>
      </c>
      <c r="AL1095" s="8">
        <v>0</v>
      </c>
      <c r="AM1095" s="8">
        <v>0</v>
      </c>
      <c r="AN1095" s="8">
        <v>0</v>
      </c>
      <c r="AO1095" s="8">
        <v>0</v>
      </c>
      <c r="AP1095" s="8">
        <v>0</v>
      </c>
      <c r="AQ1095" s="8">
        <v>0</v>
      </c>
      <c r="AR1095" s="8">
        <v>0</v>
      </c>
      <c r="AS1095" s="8">
        <v>0</v>
      </c>
      <c r="AT1095" s="8">
        <v>1</v>
      </c>
      <c r="AU1095" s="5">
        <v>100</v>
      </c>
      <c r="AV1095" s="5">
        <v>100</v>
      </c>
      <c r="AW1095" s="5">
        <v>0</v>
      </c>
      <c r="AX1095" s="5">
        <v>0</v>
      </c>
      <c r="AY1095" s="5">
        <v>0</v>
      </c>
      <c r="AZ1095" s="5">
        <v>100</v>
      </c>
      <c r="BA1095" s="5">
        <v>60</v>
      </c>
      <c r="BB1095" s="5">
        <v>0</v>
      </c>
      <c r="BC1095" s="5">
        <v>0</v>
      </c>
      <c r="BD1095" s="5">
        <v>40</v>
      </c>
      <c r="BE1095" s="5">
        <v>100</v>
      </c>
      <c r="BF1095" s="5">
        <v>100</v>
      </c>
      <c r="BG1095" s="5">
        <v>0</v>
      </c>
      <c r="BH1095" s="5">
        <v>0</v>
      </c>
      <c r="BI1095" s="5">
        <v>0</v>
      </c>
      <c r="BJ1095" s="5">
        <v>0</v>
      </c>
      <c r="BK1095" s="5">
        <v>0</v>
      </c>
      <c r="BL1095" s="5">
        <v>100</v>
      </c>
      <c r="BM1095" s="5">
        <v>0</v>
      </c>
      <c r="BN1095" s="5" t="s">
        <v>98</v>
      </c>
      <c r="BO1095" s="5" t="s">
        <v>97</v>
      </c>
      <c r="BP1095" s="5" t="s">
        <v>96</v>
      </c>
      <c r="BQ1095" s="5">
        <v>9</v>
      </c>
      <c r="BR1095" s="6" t="s">
        <v>96</v>
      </c>
      <c r="BS1095" s="6" t="s">
        <v>96</v>
      </c>
      <c r="BT1095" s="6" t="s">
        <v>96</v>
      </c>
      <c r="BU1095" s="6" t="s">
        <v>97</v>
      </c>
      <c r="BV1095" s="6" t="s">
        <v>97</v>
      </c>
      <c r="BW1095" s="5">
        <v>3</v>
      </c>
      <c r="BX1095" s="5">
        <v>3</v>
      </c>
      <c r="BY1095" s="5">
        <v>3</v>
      </c>
      <c r="BZ1095" s="5">
        <v>3</v>
      </c>
      <c r="CA1095" s="5">
        <v>3</v>
      </c>
      <c r="CB1095" s="6" t="s">
        <v>96</v>
      </c>
      <c r="CC1095" s="6" t="s">
        <v>96</v>
      </c>
      <c r="CD1095" s="6" t="s">
        <v>96</v>
      </c>
      <c r="CE1095" s="6" t="s">
        <v>96</v>
      </c>
      <c r="CF1095" s="6" t="s">
        <v>97</v>
      </c>
      <c r="CG1095" s="6" t="s">
        <v>96</v>
      </c>
      <c r="CH1095" s="6" t="s">
        <v>96</v>
      </c>
      <c r="CI1095" s="6" t="s">
        <v>96</v>
      </c>
      <c r="CJ1095" s="5">
        <v>5</v>
      </c>
      <c r="CK1095" s="5">
        <v>5</v>
      </c>
      <c r="CL1095" s="5">
        <v>3</v>
      </c>
      <c r="CM1095" s="5">
        <v>2</v>
      </c>
      <c r="CN1095" s="5">
        <v>2</v>
      </c>
      <c r="CO1095" s="5">
        <v>0</v>
      </c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  <c r="DI1095"/>
      <c r="DJ1095"/>
      <c r="DK1095"/>
      <c r="DL1095"/>
      <c r="DM1095"/>
      <c r="DN1095"/>
      <c r="DO1095"/>
      <c r="DP1095"/>
      <c r="DQ1095"/>
      <c r="DR1095"/>
      <c r="DS1095"/>
      <c r="DT1095"/>
      <c r="DU1095"/>
      <c r="DV1095"/>
      <c r="DW1095"/>
      <c r="DX1095"/>
      <c r="DY1095"/>
      <c r="DZ1095"/>
      <c r="EA1095"/>
      <c r="EB1095"/>
      <c r="EC1095"/>
      <c r="ED1095"/>
      <c r="EE1095"/>
      <c r="EF1095"/>
      <c r="EG1095"/>
      <c r="EH1095"/>
      <c r="EI1095"/>
      <c r="EJ1095"/>
      <c r="EK1095"/>
      <c r="EL1095"/>
      <c r="EM1095"/>
      <c r="EN1095"/>
      <c r="EO1095"/>
      <c r="EP1095"/>
      <c r="EQ1095"/>
      <c r="ER1095"/>
      <c r="ES1095"/>
      <c r="ET1095"/>
      <c r="EU1095"/>
      <c r="EV1095"/>
      <c r="EW1095"/>
      <c r="EX1095"/>
      <c r="EY1095"/>
      <c r="EZ1095"/>
      <c r="FA1095"/>
      <c r="FB1095"/>
      <c r="FC1095"/>
      <c r="FD1095"/>
      <c r="FE1095"/>
      <c r="FF1095"/>
      <c r="FG1095"/>
      <c r="FH1095"/>
      <c r="FI1095"/>
      <c r="FJ1095"/>
      <c r="FK1095"/>
      <c r="FL1095"/>
      <c r="FM1095"/>
      <c r="FN1095"/>
      <c r="FO1095"/>
      <c r="FP1095"/>
      <c r="FQ1095"/>
      <c r="FR1095"/>
      <c r="FS1095"/>
      <c r="FT1095"/>
      <c r="FU1095"/>
      <c r="FV1095"/>
      <c r="FW1095"/>
      <c r="FX1095"/>
      <c r="FY1095"/>
      <c r="FZ1095"/>
      <c r="GA1095"/>
      <c r="GB1095"/>
      <c r="GC1095"/>
      <c r="GD1095"/>
      <c r="GE1095"/>
      <c r="GF1095"/>
      <c r="GG1095"/>
      <c r="GH1095"/>
      <c r="GI1095"/>
      <c r="GJ1095"/>
      <c r="GK1095"/>
      <c r="GL1095"/>
      <c r="GM1095"/>
      <c r="GN1095"/>
      <c r="GO1095"/>
      <c r="GP1095"/>
      <c r="GQ1095"/>
      <c r="GR1095"/>
      <c r="GS1095"/>
      <c r="GT1095"/>
      <c r="GU1095"/>
      <c r="GV1095"/>
      <c r="GW1095"/>
      <c r="GX1095"/>
      <c r="GY1095"/>
      <c r="GZ1095"/>
      <c r="HA1095"/>
      <c r="HB1095"/>
      <c r="HC1095"/>
      <c r="HD1095"/>
      <c r="HE1095"/>
      <c r="HF1095"/>
      <c r="HG1095"/>
      <c r="HH1095"/>
      <c r="HI1095"/>
      <c r="HJ1095"/>
      <c r="HK1095"/>
      <c r="HL1095"/>
      <c r="HM1095"/>
      <c r="HN1095"/>
      <c r="HO1095"/>
      <c r="HP1095"/>
      <c r="HQ1095"/>
      <c r="HR1095"/>
      <c r="HS1095"/>
      <c r="HT1095"/>
      <c r="HU1095"/>
      <c r="HV1095"/>
      <c r="HW1095"/>
      <c r="HX1095"/>
      <c r="HY1095"/>
      <c r="HZ1095"/>
      <c r="IA1095"/>
      <c r="IB1095"/>
      <c r="IC1095"/>
      <c r="ID1095"/>
      <c r="IE1095"/>
      <c r="IF1095"/>
      <c r="IG1095"/>
      <c r="IH1095"/>
      <c r="II1095"/>
      <c r="IJ1095"/>
      <c r="IK1095"/>
      <c r="IL1095"/>
      <c r="IM1095"/>
      <c r="IN1095"/>
      <c r="IO1095"/>
      <c r="IP1095"/>
      <c r="IQ1095"/>
      <c r="IR1095"/>
      <c r="IS1095"/>
      <c r="IT1095"/>
      <c r="IU1095"/>
      <c r="IV1095"/>
      <c r="IW1095"/>
      <c r="IX1095"/>
      <c r="IY1095"/>
      <c r="IZ1095"/>
      <c r="JA1095"/>
      <c r="JB1095"/>
      <c r="JC1095"/>
      <c r="JD1095"/>
      <c r="JE1095"/>
      <c r="JF1095"/>
      <c r="JG1095"/>
      <c r="JH1095"/>
      <c r="JI1095"/>
      <c r="JJ1095"/>
      <c r="JK1095"/>
      <c r="JL1095"/>
      <c r="JM1095"/>
      <c r="JN1095"/>
      <c r="JO1095"/>
      <c r="JP1095"/>
      <c r="JQ1095"/>
      <c r="JR1095"/>
      <c r="JS1095"/>
      <c r="JT1095"/>
      <c r="JU1095"/>
      <c r="JV1095"/>
      <c r="JW1095"/>
      <c r="JX1095"/>
      <c r="JY1095"/>
      <c r="JZ1095"/>
      <c r="KA1095"/>
      <c r="KB1095"/>
      <c r="KC1095"/>
      <c r="KD1095"/>
      <c r="KE1095"/>
      <c r="KF1095"/>
      <c r="KG1095"/>
      <c r="KH1095"/>
      <c r="KI1095"/>
      <c r="KJ1095"/>
      <c r="KK1095"/>
      <c r="KL1095"/>
      <c r="KM1095"/>
      <c r="KN1095"/>
      <c r="KO1095"/>
      <c r="KP1095"/>
      <c r="KQ1095"/>
      <c r="KR1095"/>
      <c r="KS1095"/>
      <c r="KT1095"/>
      <c r="KU1095"/>
      <c r="KV1095"/>
      <c r="KW1095"/>
      <c r="KX1095"/>
      <c r="KY1095"/>
      <c r="KZ1095"/>
      <c r="LA1095"/>
      <c r="LB1095"/>
      <c r="LC1095"/>
      <c r="LD1095"/>
      <c r="LE1095"/>
      <c r="LF1095"/>
      <c r="LG1095"/>
      <c r="LH1095"/>
      <c r="LI1095"/>
      <c r="LJ1095"/>
      <c r="LK1095"/>
      <c r="LL1095"/>
      <c r="LM1095"/>
      <c r="LN1095"/>
      <c r="LO1095"/>
      <c r="LP1095"/>
      <c r="LQ1095"/>
      <c r="LR1095"/>
      <c r="LS1095"/>
      <c r="LT1095"/>
      <c r="LU1095"/>
      <c r="LV1095"/>
      <c r="LW1095"/>
      <c r="LX1095"/>
      <c r="LY1095"/>
      <c r="LZ1095"/>
      <c r="MA1095"/>
      <c r="MB1095"/>
      <c r="MC1095"/>
      <c r="MD1095"/>
      <c r="ME1095"/>
      <c r="MF1095"/>
      <c r="MG1095"/>
      <c r="MH1095"/>
      <c r="MI1095"/>
      <c r="MJ1095"/>
      <c r="MK1095"/>
      <c r="ML1095"/>
      <c r="MM1095"/>
      <c r="MN1095"/>
      <c r="MO1095"/>
      <c r="MP1095"/>
      <c r="MQ1095"/>
      <c r="MR1095"/>
      <c r="MS1095"/>
      <c r="MT1095"/>
      <c r="MU1095"/>
      <c r="MV1095"/>
      <c r="MW1095"/>
      <c r="MX1095"/>
      <c r="MY1095"/>
      <c r="MZ1095"/>
      <c r="NA1095"/>
      <c r="NB1095"/>
      <c r="NC1095"/>
      <c r="ND1095"/>
      <c r="NE1095"/>
      <c r="NF1095"/>
      <c r="NG1095"/>
      <c r="NH1095"/>
      <c r="NI1095"/>
      <c r="NJ1095"/>
      <c r="NK1095"/>
      <c r="NL1095"/>
      <c r="NM1095"/>
      <c r="NN1095"/>
      <c r="NO1095"/>
      <c r="NP1095"/>
      <c r="NQ1095"/>
      <c r="NR1095"/>
      <c r="NS1095"/>
      <c r="NT1095"/>
      <c r="NU1095"/>
      <c r="NV1095"/>
      <c r="NW1095"/>
      <c r="NX1095"/>
      <c r="NY1095"/>
      <c r="NZ1095"/>
      <c r="OA1095"/>
      <c r="OB1095"/>
      <c r="OC1095"/>
      <c r="OD1095"/>
      <c r="OE1095"/>
      <c r="OF1095"/>
      <c r="OG1095"/>
      <c r="OH1095"/>
      <c r="OI1095"/>
      <c r="OJ1095"/>
      <c r="OK1095"/>
      <c r="OL1095"/>
      <c r="OM1095"/>
      <c r="ON1095"/>
    </row>
    <row r="1096" spans="1:404" s="37" customFormat="1" x14ac:dyDescent="0.3">
      <c r="A1096" s="2" t="s">
        <v>1507</v>
      </c>
      <c r="B1096" s="2" t="s">
        <v>1528</v>
      </c>
      <c r="C1096" s="2" t="s">
        <v>1528</v>
      </c>
      <c r="D1096" s="2" t="s">
        <v>1531</v>
      </c>
      <c r="E1096" s="6" t="s">
        <v>95</v>
      </c>
      <c r="F1096" s="5">
        <v>68</v>
      </c>
      <c r="G1096" s="5">
        <v>19</v>
      </c>
      <c r="H1096" s="5">
        <v>1</v>
      </c>
      <c r="I1096" s="5">
        <v>19</v>
      </c>
      <c r="J1096" s="5">
        <v>0</v>
      </c>
      <c r="K1096" s="5">
        <v>0</v>
      </c>
      <c r="L1096" s="5">
        <v>0</v>
      </c>
      <c r="M1096" s="5">
        <v>0</v>
      </c>
      <c r="N1096" s="5">
        <v>0</v>
      </c>
      <c r="O1096" s="5">
        <v>0</v>
      </c>
      <c r="P1096" s="5">
        <v>0</v>
      </c>
      <c r="Q1096" s="5">
        <v>68</v>
      </c>
      <c r="R1096" s="5">
        <v>0</v>
      </c>
      <c r="S1096" s="5">
        <v>0</v>
      </c>
      <c r="T1096" s="5">
        <v>0</v>
      </c>
      <c r="U1096" s="5">
        <v>0</v>
      </c>
      <c r="V1096" s="5">
        <v>0</v>
      </c>
      <c r="W1096" s="5">
        <v>0</v>
      </c>
      <c r="X1096" s="5">
        <v>0</v>
      </c>
      <c r="Y1096" s="5">
        <v>19</v>
      </c>
      <c r="Z1096" s="5">
        <v>68</v>
      </c>
      <c r="AA1096" s="6" t="s">
        <v>96</v>
      </c>
      <c r="AB1096" s="6" t="s">
        <v>97</v>
      </c>
      <c r="AC1096" s="6" t="s">
        <v>96</v>
      </c>
      <c r="AD1096" s="6" t="s">
        <v>96</v>
      </c>
      <c r="AE1096" s="7"/>
      <c r="AF1096" s="7"/>
      <c r="AG1096" s="7"/>
      <c r="AH1096" s="7"/>
      <c r="AI1096" s="7"/>
      <c r="AJ1096" s="5"/>
      <c r="AK1096" s="8">
        <v>0</v>
      </c>
      <c r="AL1096" s="8">
        <v>0</v>
      </c>
      <c r="AM1096" s="8">
        <v>0</v>
      </c>
      <c r="AN1096" s="8">
        <v>0</v>
      </c>
      <c r="AO1096" s="8">
        <v>0</v>
      </c>
      <c r="AP1096" s="8">
        <v>0</v>
      </c>
      <c r="AQ1096" s="8">
        <v>0</v>
      </c>
      <c r="AR1096" s="8">
        <v>0</v>
      </c>
      <c r="AS1096" s="8">
        <v>0</v>
      </c>
      <c r="AT1096" s="8">
        <v>1</v>
      </c>
      <c r="AU1096" s="5">
        <v>100</v>
      </c>
      <c r="AV1096" s="5">
        <v>100</v>
      </c>
      <c r="AW1096" s="5">
        <v>0</v>
      </c>
      <c r="AX1096" s="5">
        <v>0</v>
      </c>
      <c r="AY1096" s="5">
        <v>0</v>
      </c>
      <c r="AZ1096" s="5">
        <v>0</v>
      </c>
      <c r="BA1096" s="5">
        <v>0</v>
      </c>
      <c r="BB1096" s="5">
        <v>0</v>
      </c>
      <c r="BC1096" s="5">
        <v>0</v>
      </c>
      <c r="BD1096" s="5">
        <v>100</v>
      </c>
      <c r="BE1096" s="5">
        <v>100</v>
      </c>
      <c r="BF1096" s="5">
        <v>100</v>
      </c>
      <c r="BG1096" s="5">
        <v>0</v>
      </c>
      <c r="BH1096" s="5">
        <v>0</v>
      </c>
      <c r="BI1096" s="5">
        <v>0</v>
      </c>
      <c r="BJ1096" s="5">
        <v>100</v>
      </c>
      <c r="BK1096" s="5">
        <v>0</v>
      </c>
      <c r="BL1096" s="5">
        <v>0</v>
      </c>
      <c r="BM1096" s="5">
        <v>0</v>
      </c>
      <c r="BN1096" s="5" t="s">
        <v>98</v>
      </c>
      <c r="BO1096" s="5" t="s">
        <v>97</v>
      </c>
      <c r="BP1096" s="5" t="s">
        <v>96</v>
      </c>
      <c r="BQ1096" s="5">
        <v>9</v>
      </c>
      <c r="BR1096" s="6" t="s">
        <v>97</v>
      </c>
      <c r="BS1096" s="6" t="s">
        <v>96</v>
      </c>
      <c r="BT1096" s="6" t="s">
        <v>96</v>
      </c>
      <c r="BU1096" s="6" t="s">
        <v>97</v>
      </c>
      <c r="BV1096" s="6" t="s">
        <v>97</v>
      </c>
      <c r="BW1096" s="5">
        <v>3</v>
      </c>
      <c r="BX1096" s="5">
        <v>3</v>
      </c>
      <c r="BY1096" s="5">
        <v>3</v>
      </c>
      <c r="BZ1096" s="5">
        <v>3</v>
      </c>
      <c r="CA1096" s="5">
        <v>3</v>
      </c>
      <c r="CB1096" s="6" t="s">
        <v>96</v>
      </c>
      <c r="CC1096" s="6" t="s">
        <v>96</v>
      </c>
      <c r="CD1096" s="6" t="s">
        <v>96</v>
      </c>
      <c r="CE1096" s="6" t="s">
        <v>96</v>
      </c>
      <c r="CF1096" s="6" t="s">
        <v>96</v>
      </c>
      <c r="CG1096" s="7" t="s">
        <v>96</v>
      </c>
      <c r="CH1096" s="7" t="s">
        <v>96</v>
      </c>
      <c r="CI1096" s="6" t="s">
        <v>97</v>
      </c>
      <c r="CJ1096" s="5">
        <v>5</v>
      </c>
      <c r="CK1096" s="5">
        <v>5</v>
      </c>
      <c r="CL1096" s="5">
        <v>5</v>
      </c>
      <c r="CM1096" s="5">
        <v>1</v>
      </c>
      <c r="CN1096" s="5">
        <v>5</v>
      </c>
      <c r="CO1096" s="5">
        <v>4</v>
      </c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  <c r="DI1096"/>
      <c r="DJ1096"/>
      <c r="DK1096"/>
      <c r="DL1096"/>
      <c r="DM1096"/>
      <c r="DN1096"/>
      <c r="DO1096"/>
      <c r="DP1096"/>
      <c r="DQ1096"/>
      <c r="DR1096"/>
      <c r="DS1096"/>
      <c r="DT1096"/>
      <c r="DU1096"/>
      <c r="DV1096"/>
      <c r="DW1096"/>
      <c r="DX1096"/>
      <c r="DY1096"/>
      <c r="DZ1096"/>
      <c r="EA1096"/>
      <c r="EB1096"/>
      <c r="EC1096"/>
      <c r="ED1096"/>
      <c r="EE1096"/>
      <c r="EF1096"/>
      <c r="EG1096"/>
      <c r="EH1096"/>
      <c r="EI1096"/>
      <c r="EJ1096"/>
      <c r="EK1096"/>
      <c r="EL1096"/>
      <c r="EM1096"/>
      <c r="EN1096"/>
      <c r="EO1096"/>
      <c r="EP1096"/>
      <c r="EQ1096"/>
      <c r="ER1096"/>
      <c r="ES1096"/>
      <c r="ET1096"/>
      <c r="EU1096"/>
      <c r="EV1096"/>
      <c r="EW1096"/>
      <c r="EX1096"/>
      <c r="EY1096"/>
      <c r="EZ1096"/>
      <c r="FA1096"/>
      <c r="FB1096"/>
      <c r="FC1096"/>
      <c r="FD1096"/>
      <c r="FE1096"/>
      <c r="FF1096"/>
      <c r="FG1096"/>
      <c r="FH1096"/>
      <c r="FI1096"/>
      <c r="FJ1096"/>
      <c r="FK1096"/>
      <c r="FL1096"/>
      <c r="FM1096"/>
      <c r="FN1096"/>
      <c r="FO1096"/>
      <c r="FP1096"/>
      <c r="FQ1096"/>
      <c r="FR1096"/>
      <c r="FS1096"/>
      <c r="FT1096"/>
      <c r="FU1096"/>
      <c r="FV1096"/>
      <c r="FW1096"/>
      <c r="FX1096"/>
      <c r="FY1096"/>
      <c r="FZ1096"/>
      <c r="GA1096"/>
      <c r="GB1096"/>
      <c r="GC1096"/>
      <c r="GD1096"/>
      <c r="GE1096"/>
      <c r="GF1096"/>
      <c r="GG1096"/>
      <c r="GH1096"/>
      <c r="GI1096"/>
      <c r="GJ1096"/>
      <c r="GK1096"/>
      <c r="GL1096"/>
      <c r="GM1096"/>
      <c r="GN1096"/>
      <c r="GO1096"/>
      <c r="GP1096"/>
      <c r="GQ1096"/>
      <c r="GR1096"/>
      <c r="GS1096"/>
      <c r="GT1096"/>
      <c r="GU1096"/>
      <c r="GV1096"/>
      <c r="GW1096"/>
      <c r="GX1096"/>
      <c r="GY1096"/>
      <c r="GZ1096"/>
      <c r="HA1096"/>
      <c r="HB1096"/>
      <c r="HC1096"/>
      <c r="HD1096"/>
      <c r="HE1096"/>
      <c r="HF1096"/>
      <c r="HG1096"/>
      <c r="HH1096"/>
      <c r="HI1096"/>
      <c r="HJ1096"/>
      <c r="HK1096"/>
      <c r="HL1096"/>
      <c r="HM1096"/>
      <c r="HN1096"/>
      <c r="HO1096"/>
      <c r="HP1096"/>
      <c r="HQ1096"/>
      <c r="HR1096"/>
      <c r="HS1096"/>
      <c r="HT1096"/>
      <c r="HU1096"/>
      <c r="HV1096"/>
      <c r="HW1096"/>
      <c r="HX1096"/>
      <c r="HY1096"/>
      <c r="HZ1096"/>
      <c r="IA1096"/>
      <c r="IB1096"/>
      <c r="IC1096"/>
      <c r="ID1096"/>
      <c r="IE1096"/>
      <c r="IF1096"/>
      <c r="IG1096"/>
      <c r="IH1096"/>
      <c r="II1096"/>
      <c r="IJ1096"/>
      <c r="IK1096"/>
      <c r="IL1096"/>
      <c r="IM1096"/>
      <c r="IN1096"/>
      <c r="IO1096"/>
      <c r="IP1096"/>
      <c r="IQ1096"/>
      <c r="IR1096"/>
      <c r="IS1096"/>
      <c r="IT1096"/>
      <c r="IU1096"/>
      <c r="IV1096"/>
      <c r="IW1096"/>
      <c r="IX1096"/>
      <c r="IY1096"/>
      <c r="IZ1096"/>
      <c r="JA1096"/>
      <c r="JB1096"/>
      <c r="JC1096"/>
      <c r="JD1096"/>
      <c r="JE1096"/>
      <c r="JF1096"/>
      <c r="JG1096"/>
      <c r="JH1096"/>
      <c r="JI1096"/>
      <c r="JJ1096"/>
      <c r="JK1096"/>
      <c r="JL1096"/>
      <c r="JM1096"/>
      <c r="JN1096"/>
      <c r="JO1096"/>
      <c r="JP1096"/>
      <c r="JQ1096"/>
      <c r="JR1096"/>
      <c r="JS1096"/>
      <c r="JT1096"/>
      <c r="JU1096"/>
      <c r="JV1096"/>
      <c r="JW1096"/>
      <c r="JX1096"/>
      <c r="JY1096"/>
      <c r="JZ1096"/>
      <c r="KA1096"/>
      <c r="KB1096"/>
      <c r="KC1096"/>
      <c r="KD1096"/>
      <c r="KE1096"/>
      <c r="KF1096"/>
      <c r="KG1096"/>
      <c r="KH1096"/>
      <c r="KI1096"/>
      <c r="KJ1096"/>
      <c r="KK1096"/>
      <c r="KL1096"/>
      <c r="KM1096"/>
      <c r="KN1096"/>
      <c r="KO1096"/>
      <c r="KP1096"/>
      <c r="KQ1096"/>
      <c r="KR1096"/>
      <c r="KS1096"/>
      <c r="KT1096"/>
      <c r="KU1096"/>
      <c r="KV1096"/>
      <c r="KW1096"/>
      <c r="KX1096"/>
      <c r="KY1096"/>
      <c r="KZ1096"/>
      <c r="LA1096"/>
      <c r="LB1096"/>
      <c r="LC1096"/>
      <c r="LD1096"/>
      <c r="LE1096"/>
      <c r="LF1096"/>
      <c r="LG1096"/>
      <c r="LH1096"/>
      <c r="LI1096"/>
      <c r="LJ1096"/>
      <c r="LK1096"/>
      <c r="LL1096"/>
      <c r="LM1096"/>
      <c r="LN1096"/>
      <c r="LO1096"/>
      <c r="LP1096"/>
      <c r="LQ1096"/>
      <c r="LR1096"/>
      <c r="LS1096"/>
      <c r="LT1096"/>
      <c r="LU1096"/>
      <c r="LV1096"/>
      <c r="LW1096"/>
      <c r="LX1096"/>
      <c r="LY1096"/>
      <c r="LZ1096"/>
      <c r="MA1096"/>
      <c r="MB1096"/>
      <c r="MC1096"/>
      <c r="MD1096"/>
      <c r="ME1096"/>
      <c r="MF1096"/>
      <c r="MG1096"/>
      <c r="MH1096"/>
      <c r="MI1096"/>
      <c r="MJ1096"/>
      <c r="MK1096"/>
      <c r="ML1096"/>
      <c r="MM1096"/>
      <c r="MN1096"/>
      <c r="MO1096"/>
      <c r="MP1096"/>
      <c r="MQ1096"/>
      <c r="MR1096"/>
      <c r="MS1096"/>
      <c r="MT1096"/>
      <c r="MU1096"/>
      <c r="MV1096"/>
      <c r="MW1096"/>
      <c r="MX1096"/>
      <c r="MY1096"/>
      <c r="MZ1096"/>
      <c r="NA1096"/>
      <c r="NB1096"/>
      <c r="NC1096"/>
      <c r="ND1096"/>
      <c r="NE1096"/>
      <c r="NF1096"/>
      <c r="NG1096"/>
      <c r="NH1096"/>
      <c r="NI1096"/>
      <c r="NJ1096"/>
      <c r="NK1096"/>
      <c r="NL1096"/>
      <c r="NM1096"/>
      <c r="NN1096"/>
      <c r="NO1096"/>
      <c r="NP1096"/>
      <c r="NQ1096"/>
      <c r="NR1096"/>
      <c r="NS1096"/>
      <c r="NT1096"/>
      <c r="NU1096"/>
      <c r="NV1096"/>
      <c r="NW1096"/>
      <c r="NX1096"/>
      <c r="NY1096"/>
      <c r="NZ1096"/>
      <c r="OA1096"/>
      <c r="OB1096"/>
      <c r="OC1096"/>
      <c r="OD1096"/>
      <c r="OE1096"/>
      <c r="OF1096"/>
      <c r="OG1096"/>
      <c r="OH1096"/>
      <c r="OI1096"/>
      <c r="OJ1096"/>
      <c r="OK1096"/>
      <c r="OL1096"/>
      <c r="OM1096"/>
      <c r="ON1096"/>
    </row>
    <row r="1097" spans="1:404" s="37" customFormat="1" x14ac:dyDescent="0.3">
      <c r="A1097" s="2" t="s">
        <v>1507</v>
      </c>
      <c r="B1097" s="2" t="s">
        <v>1528</v>
      </c>
      <c r="C1097" s="2" t="s">
        <v>1532</v>
      </c>
      <c r="D1097" s="2" t="s">
        <v>1533</v>
      </c>
      <c r="E1097" s="6" t="s">
        <v>102</v>
      </c>
      <c r="F1097" s="5">
        <v>258</v>
      </c>
      <c r="G1097" s="5">
        <v>26</v>
      </c>
      <c r="H1097" s="5">
        <v>1</v>
      </c>
      <c r="I1097" s="5">
        <v>3</v>
      </c>
      <c r="J1097" s="5">
        <v>18</v>
      </c>
      <c r="K1097" s="5">
        <v>0</v>
      </c>
      <c r="L1097" s="5">
        <v>0</v>
      </c>
      <c r="M1097" s="5">
        <v>5</v>
      </c>
      <c r="N1097" s="5">
        <v>0</v>
      </c>
      <c r="O1097" s="5">
        <v>0</v>
      </c>
      <c r="P1097" s="5">
        <v>0</v>
      </c>
      <c r="Q1097" s="5">
        <v>70</v>
      </c>
      <c r="R1097" s="5">
        <v>167</v>
      </c>
      <c r="S1097" s="5">
        <v>0</v>
      </c>
      <c r="T1097" s="5">
        <v>0</v>
      </c>
      <c r="U1097" s="5">
        <v>21</v>
      </c>
      <c r="V1097" s="5">
        <v>0</v>
      </c>
      <c r="W1097" s="5">
        <v>0</v>
      </c>
      <c r="X1097" s="5">
        <v>0</v>
      </c>
      <c r="Y1097" s="5">
        <v>0</v>
      </c>
      <c r="Z1097" s="6">
        <v>0</v>
      </c>
      <c r="AA1097" s="6" t="s">
        <v>96</v>
      </c>
      <c r="AB1097" s="6" t="s">
        <v>96</v>
      </c>
      <c r="AC1097" s="7"/>
      <c r="AD1097" s="7"/>
      <c r="AE1097" s="7"/>
      <c r="AF1097" s="7"/>
      <c r="AG1097" s="7"/>
      <c r="AH1097" s="7"/>
      <c r="AI1097" s="6" t="s">
        <v>96</v>
      </c>
      <c r="AJ1097" s="5"/>
      <c r="AK1097" s="8">
        <v>0.40404040404040409</v>
      </c>
      <c r="AL1097" s="8">
        <v>0.59595959595959591</v>
      </c>
      <c r="AM1097" s="8">
        <v>0</v>
      </c>
      <c r="AN1097" s="8">
        <v>0</v>
      </c>
      <c r="AO1097" s="8">
        <v>0</v>
      </c>
      <c r="AP1097" s="8">
        <v>0</v>
      </c>
      <c r="AQ1097" s="8">
        <v>0</v>
      </c>
      <c r="AR1097" s="8">
        <v>0</v>
      </c>
      <c r="AS1097" s="8">
        <v>0</v>
      </c>
      <c r="AT1097" s="8">
        <v>0</v>
      </c>
      <c r="AU1097" s="5">
        <v>100</v>
      </c>
      <c r="AV1097" s="5">
        <v>100</v>
      </c>
      <c r="AW1097" s="5">
        <v>0</v>
      </c>
      <c r="AX1097" s="5">
        <v>0</v>
      </c>
      <c r="AY1097" s="5">
        <v>0</v>
      </c>
      <c r="AZ1097" s="5">
        <v>100</v>
      </c>
      <c r="BA1097" s="5">
        <v>90</v>
      </c>
      <c r="BB1097" s="5">
        <v>10</v>
      </c>
      <c r="BC1097" s="5">
        <v>0</v>
      </c>
      <c r="BD1097" s="5">
        <v>0</v>
      </c>
      <c r="BE1097" s="5">
        <v>100</v>
      </c>
      <c r="BF1097" s="5">
        <v>100</v>
      </c>
      <c r="BG1097" s="5">
        <v>0</v>
      </c>
      <c r="BH1097" s="5">
        <v>0</v>
      </c>
      <c r="BI1097" s="5">
        <v>0</v>
      </c>
      <c r="BJ1097" s="5">
        <v>0</v>
      </c>
      <c r="BK1097" s="5">
        <v>15</v>
      </c>
      <c r="BL1097" s="5">
        <v>85</v>
      </c>
      <c r="BM1097" s="5">
        <v>100</v>
      </c>
      <c r="BN1097" s="5">
        <v>2</v>
      </c>
      <c r="BO1097" s="5" t="s">
        <v>96</v>
      </c>
      <c r="BP1097" s="5" t="s">
        <v>96</v>
      </c>
      <c r="BQ1097" s="5">
        <v>5</v>
      </c>
      <c r="BR1097" s="6" t="s">
        <v>97</v>
      </c>
      <c r="BS1097" s="6" t="s">
        <v>97</v>
      </c>
      <c r="BT1097" s="6" t="s">
        <v>97</v>
      </c>
      <c r="BU1097" s="6" t="s">
        <v>97</v>
      </c>
      <c r="BV1097" s="6" t="s">
        <v>97</v>
      </c>
      <c r="BW1097" s="5">
        <v>0</v>
      </c>
      <c r="BX1097" s="5">
        <v>0</v>
      </c>
      <c r="BY1097" s="5">
        <v>0</v>
      </c>
      <c r="BZ1097" s="5">
        <v>0</v>
      </c>
      <c r="CA1097" s="5">
        <v>5</v>
      </c>
      <c r="CB1097" s="6" t="s">
        <v>96</v>
      </c>
      <c r="CC1097" s="6" t="s">
        <v>96</v>
      </c>
      <c r="CD1097" s="6" t="s">
        <v>96</v>
      </c>
      <c r="CE1097" s="6" t="s">
        <v>96</v>
      </c>
      <c r="CF1097" s="6" t="s">
        <v>96</v>
      </c>
      <c r="CG1097" s="7" t="s">
        <v>96</v>
      </c>
      <c r="CH1097" s="7" t="s">
        <v>96</v>
      </c>
      <c r="CI1097" s="7" t="s">
        <v>96</v>
      </c>
      <c r="CJ1097" s="5">
        <v>0</v>
      </c>
      <c r="CK1097" s="5">
        <v>0</v>
      </c>
      <c r="CL1097" s="5">
        <v>10</v>
      </c>
      <c r="CM1097" s="5">
        <v>0</v>
      </c>
      <c r="CN1097" s="5">
        <v>0</v>
      </c>
      <c r="CO1097" s="5">
        <v>0</v>
      </c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  <c r="DI1097"/>
      <c r="DJ1097"/>
      <c r="DK1097"/>
      <c r="DL1097"/>
      <c r="DM1097"/>
      <c r="DN1097"/>
      <c r="DO1097"/>
      <c r="DP1097"/>
      <c r="DQ1097"/>
      <c r="DR1097"/>
      <c r="DS1097"/>
      <c r="DT1097"/>
      <c r="DU1097"/>
      <c r="DV1097"/>
      <c r="DW1097"/>
      <c r="DX1097"/>
      <c r="DY1097"/>
      <c r="DZ1097"/>
      <c r="EA1097"/>
      <c r="EB1097"/>
      <c r="EC1097"/>
      <c r="ED1097"/>
      <c r="EE1097"/>
      <c r="EF1097"/>
      <c r="EG1097"/>
      <c r="EH1097"/>
      <c r="EI1097"/>
      <c r="EJ1097"/>
      <c r="EK1097"/>
      <c r="EL1097"/>
      <c r="EM1097"/>
      <c r="EN1097"/>
      <c r="EO1097"/>
      <c r="EP1097"/>
      <c r="EQ1097"/>
      <c r="ER1097"/>
      <c r="ES1097"/>
      <c r="ET1097"/>
      <c r="EU1097"/>
      <c r="EV1097"/>
      <c r="EW1097"/>
      <c r="EX1097"/>
      <c r="EY1097"/>
      <c r="EZ1097"/>
      <c r="FA1097"/>
      <c r="FB1097"/>
      <c r="FC1097"/>
      <c r="FD1097"/>
      <c r="FE1097"/>
      <c r="FF1097"/>
      <c r="FG1097"/>
      <c r="FH1097"/>
      <c r="FI1097"/>
      <c r="FJ1097"/>
      <c r="FK1097"/>
      <c r="FL1097"/>
      <c r="FM1097"/>
      <c r="FN1097"/>
      <c r="FO1097"/>
      <c r="FP1097"/>
      <c r="FQ1097"/>
      <c r="FR1097"/>
      <c r="FS1097"/>
      <c r="FT1097"/>
      <c r="FU1097"/>
      <c r="FV1097"/>
      <c r="FW1097"/>
      <c r="FX1097"/>
      <c r="FY1097"/>
      <c r="FZ1097"/>
      <c r="GA1097"/>
      <c r="GB1097"/>
      <c r="GC1097"/>
      <c r="GD1097"/>
      <c r="GE1097"/>
      <c r="GF1097"/>
      <c r="GG1097"/>
      <c r="GH1097"/>
      <c r="GI1097"/>
      <c r="GJ1097"/>
      <c r="GK1097"/>
      <c r="GL1097"/>
      <c r="GM1097"/>
      <c r="GN1097"/>
      <c r="GO1097"/>
      <c r="GP1097"/>
      <c r="GQ1097"/>
      <c r="GR1097"/>
      <c r="GS1097"/>
      <c r="GT1097"/>
      <c r="GU1097"/>
      <c r="GV1097"/>
      <c r="GW1097"/>
      <c r="GX1097"/>
      <c r="GY1097"/>
      <c r="GZ1097"/>
      <c r="HA1097"/>
      <c r="HB1097"/>
      <c r="HC1097"/>
      <c r="HD1097"/>
      <c r="HE1097"/>
      <c r="HF1097"/>
      <c r="HG1097"/>
      <c r="HH1097"/>
      <c r="HI1097"/>
      <c r="HJ1097"/>
      <c r="HK1097"/>
      <c r="HL1097"/>
      <c r="HM1097"/>
      <c r="HN1097"/>
      <c r="HO1097"/>
      <c r="HP1097"/>
      <c r="HQ1097"/>
      <c r="HR1097"/>
      <c r="HS1097"/>
      <c r="HT1097"/>
      <c r="HU1097"/>
      <c r="HV1097"/>
      <c r="HW1097"/>
      <c r="HX1097"/>
      <c r="HY1097"/>
      <c r="HZ1097"/>
      <c r="IA1097"/>
      <c r="IB1097"/>
      <c r="IC1097"/>
      <c r="ID1097"/>
      <c r="IE1097"/>
      <c r="IF1097"/>
      <c r="IG1097"/>
      <c r="IH1097"/>
      <c r="II1097"/>
      <c r="IJ1097"/>
      <c r="IK1097"/>
      <c r="IL1097"/>
      <c r="IM1097"/>
      <c r="IN1097"/>
      <c r="IO1097"/>
      <c r="IP1097"/>
      <c r="IQ1097"/>
      <c r="IR1097"/>
      <c r="IS1097"/>
      <c r="IT1097"/>
      <c r="IU1097"/>
      <c r="IV1097"/>
      <c r="IW1097"/>
      <c r="IX1097"/>
      <c r="IY1097"/>
      <c r="IZ1097"/>
      <c r="JA1097"/>
      <c r="JB1097"/>
      <c r="JC1097"/>
      <c r="JD1097"/>
      <c r="JE1097"/>
      <c r="JF1097"/>
      <c r="JG1097"/>
      <c r="JH1097"/>
      <c r="JI1097"/>
      <c r="JJ1097"/>
      <c r="JK1097"/>
      <c r="JL1097"/>
      <c r="JM1097"/>
      <c r="JN1097"/>
      <c r="JO1097"/>
      <c r="JP1097"/>
      <c r="JQ1097"/>
      <c r="JR1097"/>
      <c r="JS1097"/>
      <c r="JT1097"/>
      <c r="JU1097"/>
      <c r="JV1097"/>
      <c r="JW1097"/>
      <c r="JX1097"/>
      <c r="JY1097"/>
      <c r="JZ1097"/>
      <c r="KA1097"/>
      <c r="KB1097"/>
      <c r="KC1097"/>
      <c r="KD1097"/>
      <c r="KE1097"/>
      <c r="KF1097"/>
      <c r="KG1097"/>
      <c r="KH1097"/>
      <c r="KI1097"/>
      <c r="KJ1097"/>
      <c r="KK1097"/>
      <c r="KL1097"/>
      <c r="KM1097"/>
      <c r="KN1097"/>
      <c r="KO1097"/>
      <c r="KP1097"/>
      <c r="KQ1097"/>
      <c r="KR1097"/>
      <c r="KS1097"/>
      <c r="KT1097"/>
      <c r="KU1097"/>
      <c r="KV1097"/>
      <c r="KW1097"/>
      <c r="KX1097"/>
      <c r="KY1097"/>
      <c r="KZ1097"/>
      <c r="LA1097"/>
      <c r="LB1097"/>
      <c r="LC1097"/>
      <c r="LD1097"/>
      <c r="LE1097"/>
      <c r="LF1097"/>
      <c r="LG1097"/>
      <c r="LH1097"/>
      <c r="LI1097"/>
      <c r="LJ1097"/>
      <c r="LK1097"/>
      <c r="LL1097"/>
      <c r="LM1097"/>
      <c r="LN1097"/>
      <c r="LO1097"/>
      <c r="LP1097"/>
      <c r="LQ1097"/>
      <c r="LR1097"/>
      <c r="LS1097"/>
      <c r="LT1097"/>
      <c r="LU1097"/>
      <c r="LV1097"/>
      <c r="LW1097"/>
      <c r="LX1097"/>
      <c r="LY1097"/>
      <c r="LZ1097"/>
      <c r="MA1097"/>
      <c r="MB1097"/>
      <c r="MC1097"/>
      <c r="MD1097"/>
      <c r="ME1097"/>
      <c r="MF1097"/>
      <c r="MG1097"/>
      <c r="MH1097"/>
      <c r="MI1097"/>
      <c r="MJ1097"/>
      <c r="MK1097"/>
      <c r="ML1097"/>
      <c r="MM1097"/>
      <c r="MN1097"/>
      <c r="MO1097"/>
      <c r="MP1097"/>
      <c r="MQ1097"/>
      <c r="MR1097"/>
      <c r="MS1097"/>
      <c r="MT1097"/>
      <c r="MU1097"/>
      <c r="MV1097"/>
      <c r="MW1097"/>
      <c r="MX1097"/>
      <c r="MY1097"/>
      <c r="MZ1097"/>
      <c r="NA1097"/>
      <c r="NB1097"/>
      <c r="NC1097"/>
      <c r="ND1097"/>
      <c r="NE1097"/>
      <c r="NF1097"/>
      <c r="NG1097"/>
      <c r="NH1097"/>
      <c r="NI1097"/>
      <c r="NJ1097"/>
      <c r="NK1097"/>
      <c r="NL1097"/>
      <c r="NM1097"/>
      <c r="NN1097"/>
      <c r="NO1097"/>
      <c r="NP1097"/>
      <c r="NQ1097"/>
      <c r="NR1097"/>
      <c r="NS1097"/>
      <c r="NT1097"/>
      <c r="NU1097"/>
      <c r="NV1097"/>
      <c r="NW1097"/>
      <c r="NX1097"/>
      <c r="NY1097"/>
      <c r="NZ1097"/>
      <c r="OA1097"/>
      <c r="OB1097"/>
      <c r="OC1097"/>
      <c r="OD1097"/>
      <c r="OE1097"/>
      <c r="OF1097"/>
      <c r="OG1097"/>
      <c r="OH1097"/>
      <c r="OI1097"/>
      <c r="OJ1097"/>
      <c r="OK1097"/>
      <c r="OL1097"/>
      <c r="OM1097"/>
    </row>
    <row r="1098" spans="1:404" s="37" customFormat="1" x14ac:dyDescent="0.3">
      <c r="A1098" s="2" t="s">
        <v>1507</v>
      </c>
      <c r="B1098" s="2" t="s">
        <v>1528</v>
      </c>
      <c r="C1098" s="2" t="s">
        <v>1534</v>
      </c>
      <c r="D1098" s="2" t="s">
        <v>1535</v>
      </c>
      <c r="E1098" s="6" t="s">
        <v>102</v>
      </c>
      <c r="F1098" s="5">
        <v>232</v>
      </c>
      <c r="G1098" s="5">
        <v>34</v>
      </c>
      <c r="H1098" s="5">
        <v>4</v>
      </c>
      <c r="I1098" s="5">
        <v>30</v>
      </c>
      <c r="J1098" s="5">
        <v>0</v>
      </c>
      <c r="K1098" s="5">
        <v>0</v>
      </c>
      <c r="L1098" s="5">
        <v>0</v>
      </c>
      <c r="M1098" s="5">
        <v>2</v>
      </c>
      <c r="N1098" s="5">
        <v>2</v>
      </c>
      <c r="O1098" s="5">
        <v>0</v>
      </c>
      <c r="P1098" s="5">
        <v>0</v>
      </c>
      <c r="Q1098" s="5">
        <v>200</v>
      </c>
      <c r="R1098" s="5">
        <v>0</v>
      </c>
      <c r="S1098" s="5">
        <v>0</v>
      </c>
      <c r="T1098" s="5">
        <v>0</v>
      </c>
      <c r="U1098" s="5">
        <v>22</v>
      </c>
      <c r="V1098" s="5">
        <v>10</v>
      </c>
      <c r="W1098" s="5">
        <v>0</v>
      </c>
      <c r="X1098" s="5">
        <v>0</v>
      </c>
      <c r="Y1098" s="5">
        <v>30</v>
      </c>
      <c r="Z1098" s="6">
        <v>200</v>
      </c>
      <c r="AA1098" s="6" t="s">
        <v>96</v>
      </c>
      <c r="AB1098" s="6" t="s">
        <v>97</v>
      </c>
      <c r="AC1098" s="7"/>
      <c r="AD1098" s="7"/>
      <c r="AE1098" s="7"/>
      <c r="AF1098" s="7"/>
      <c r="AG1098" s="6" t="s">
        <v>96</v>
      </c>
      <c r="AH1098" s="7"/>
      <c r="AI1098" s="7"/>
      <c r="AJ1098" s="5"/>
      <c r="AK1098" s="8">
        <v>0</v>
      </c>
      <c r="AL1098" s="8">
        <v>1</v>
      </c>
      <c r="AM1098" s="8">
        <v>0</v>
      </c>
      <c r="AN1098" s="8">
        <v>0</v>
      </c>
      <c r="AO1098" s="8">
        <v>0</v>
      </c>
      <c r="AP1098" s="8">
        <v>0</v>
      </c>
      <c r="AQ1098" s="8">
        <v>0</v>
      </c>
      <c r="AR1098" s="8">
        <v>0</v>
      </c>
      <c r="AS1098" s="8">
        <v>0</v>
      </c>
      <c r="AT1098" s="8">
        <v>0</v>
      </c>
      <c r="AU1098" s="5">
        <v>100</v>
      </c>
      <c r="AV1098" s="5">
        <v>100</v>
      </c>
      <c r="AW1098" s="5">
        <v>0</v>
      </c>
      <c r="AX1098" s="5">
        <v>0</v>
      </c>
      <c r="AY1098" s="5">
        <v>0</v>
      </c>
      <c r="AZ1098" s="5">
        <v>100</v>
      </c>
      <c r="BA1098" s="5">
        <v>100</v>
      </c>
      <c r="BB1098" s="5">
        <v>0</v>
      </c>
      <c r="BC1098" s="5">
        <v>0</v>
      </c>
      <c r="BD1098" s="5">
        <v>0</v>
      </c>
      <c r="BE1098" s="5">
        <v>100</v>
      </c>
      <c r="BF1098" s="5">
        <v>90</v>
      </c>
      <c r="BG1098" s="5">
        <v>100</v>
      </c>
      <c r="BH1098" s="5">
        <v>0</v>
      </c>
      <c r="BI1098" s="5">
        <v>0</v>
      </c>
      <c r="BJ1098" s="5">
        <v>0</v>
      </c>
      <c r="BK1098" s="5">
        <v>0</v>
      </c>
      <c r="BL1098" s="5">
        <v>100</v>
      </c>
      <c r="BM1098" s="5">
        <v>100</v>
      </c>
      <c r="BN1098" s="5">
        <v>8</v>
      </c>
      <c r="BO1098" s="5" t="s">
        <v>96</v>
      </c>
      <c r="BP1098" s="5" t="s">
        <v>96</v>
      </c>
      <c r="BQ1098" s="5">
        <v>4</v>
      </c>
      <c r="BR1098" s="6" t="s">
        <v>97</v>
      </c>
      <c r="BS1098" s="6" t="s">
        <v>97</v>
      </c>
      <c r="BT1098" s="6" t="s">
        <v>97</v>
      </c>
      <c r="BU1098" s="6" t="s">
        <v>97</v>
      </c>
      <c r="BV1098" s="6" t="s">
        <v>97</v>
      </c>
      <c r="BW1098" s="5">
        <v>0</v>
      </c>
      <c r="BX1098" s="5">
        <v>0</v>
      </c>
      <c r="BY1098" s="5">
        <v>0</v>
      </c>
      <c r="BZ1098" s="5">
        <v>5</v>
      </c>
      <c r="CA1098" s="5">
        <v>2</v>
      </c>
      <c r="CB1098" s="6" t="s">
        <v>98</v>
      </c>
      <c r="CC1098" s="6" t="s">
        <v>98</v>
      </c>
      <c r="CD1098" s="6" t="s">
        <v>98</v>
      </c>
      <c r="CE1098" s="6" t="s">
        <v>96</v>
      </c>
      <c r="CF1098" s="6" t="s">
        <v>96</v>
      </c>
      <c r="CG1098" s="6" t="s">
        <v>96</v>
      </c>
      <c r="CH1098" s="6" t="s">
        <v>96</v>
      </c>
      <c r="CI1098" s="6" t="s">
        <v>97</v>
      </c>
      <c r="CJ1098" s="5">
        <v>0</v>
      </c>
      <c r="CK1098" s="5">
        <v>0</v>
      </c>
      <c r="CL1098" s="5">
        <v>0</v>
      </c>
      <c r="CM1098" s="5">
        <v>0</v>
      </c>
      <c r="CN1098" s="5">
        <v>0</v>
      </c>
      <c r="CO1098" s="5">
        <v>0</v>
      </c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  <c r="DK1098"/>
      <c r="DL1098"/>
      <c r="DM1098"/>
      <c r="DN1098"/>
      <c r="DO1098"/>
      <c r="DP1098"/>
      <c r="DQ1098"/>
      <c r="DR1098"/>
      <c r="DS1098"/>
      <c r="DT1098"/>
      <c r="DU1098"/>
      <c r="DV1098"/>
      <c r="DW1098"/>
      <c r="DX1098"/>
      <c r="DY1098"/>
      <c r="DZ1098"/>
      <c r="EA1098"/>
      <c r="EB1098"/>
      <c r="EC1098"/>
      <c r="ED1098"/>
      <c r="EE1098"/>
      <c r="EF1098"/>
      <c r="EG1098"/>
      <c r="EH1098"/>
      <c r="EI1098"/>
      <c r="EJ1098"/>
      <c r="EK1098"/>
      <c r="EL1098"/>
      <c r="EM1098"/>
      <c r="EN1098"/>
      <c r="EO1098"/>
      <c r="EP1098"/>
      <c r="EQ1098"/>
      <c r="ER1098"/>
      <c r="ES1098"/>
      <c r="ET1098"/>
      <c r="EU1098"/>
      <c r="EV1098"/>
      <c r="EW1098"/>
      <c r="EX1098"/>
      <c r="EY1098"/>
      <c r="EZ1098"/>
      <c r="FA1098"/>
      <c r="FB1098"/>
      <c r="FC1098"/>
      <c r="FD1098"/>
      <c r="FE1098"/>
      <c r="FF1098"/>
      <c r="FG1098"/>
      <c r="FH1098"/>
      <c r="FI1098"/>
      <c r="FJ1098"/>
      <c r="FK1098"/>
      <c r="FL1098"/>
      <c r="FM1098"/>
      <c r="FN1098"/>
      <c r="FO1098"/>
      <c r="FP1098"/>
      <c r="FQ1098"/>
      <c r="FR1098"/>
      <c r="FS1098"/>
      <c r="FT1098"/>
      <c r="FU1098"/>
      <c r="FV1098"/>
      <c r="FW1098"/>
      <c r="FX1098"/>
      <c r="FY1098"/>
      <c r="FZ1098"/>
      <c r="GA1098"/>
      <c r="GB1098"/>
      <c r="GC1098"/>
      <c r="GD1098"/>
      <c r="GE1098"/>
      <c r="GF1098"/>
      <c r="GG1098"/>
      <c r="GH1098"/>
      <c r="GI1098"/>
      <c r="GJ1098"/>
      <c r="GK1098"/>
      <c r="GL1098"/>
      <c r="GM1098"/>
      <c r="GN1098"/>
      <c r="GO1098"/>
      <c r="GP1098"/>
      <c r="GQ1098"/>
      <c r="GR1098"/>
      <c r="GS1098"/>
      <c r="GT1098"/>
      <c r="GU1098"/>
      <c r="GV1098"/>
      <c r="GW1098"/>
      <c r="GX1098"/>
      <c r="GY1098"/>
      <c r="GZ1098"/>
      <c r="HA1098"/>
      <c r="HB1098"/>
      <c r="HC1098"/>
      <c r="HD1098"/>
      <c r="HE1098"/>
      <c r="HF1098"/>
      <c r="HG1098"/>
      <c r="HH1098"/>
      <c r="HI1098"/>
      <c r="HJ1098"/>
      <c r="HK1098"/>
      <c r="HL1098"/>
      <c r="HM1098"/>
      <c r="HN1098"/>
      <c r="HO1098"/>
      <c r="HP1098"/>
      <c r="HQ1098"/>
      <c r="HR1098"/>
      <c r="HS1098"/>
      <c r="HT1098"/>
      <c r="HU1098"/>
      <c r="HV1098"/>
      <c r="HW1098"/>
      <c r="HX1098"/>
      <c r="HY1098"/>
      <c r="HZ1098"/>
      <c r="IA1098"/>
      <c r="IB1098"/>
      <c r="IC1098"/>
      <c r="ID1098"/>
      <c r="IE1098"/>
      <c r="IF1098"/>
      <c r="IG1098"/>
      <c r="IH1098"/>
      <c r="II1098"/>
      <c r="IJ1098"/>
      <c r="IK1098"/>
      <c r="IL1098"/>
      <c r="IM1098"/>
      <c r="IN1098"/>
      <c r="IO1098"/>
      <c r="IP1098"/>
      <c r="IQ1098"/>
      <c r="IR1098"/>
      <c r="IS1098"/>
      <c r="IT1098"/>
      <c r="IU1098"/>
      <c r="IV1098"/>
      <c r="IW1098"/>
      <c r="IX1098"/>
      <c r="IY1098"/>
      <c r="IZ1098"/>
      <c r="JA1098"/>
      <c r="JB1098"/>
      <c r="JC1098"/>
      <c r="JD1098"/>
      <c r="JE1098"/>
      <c r="JF1098"/>
      <c r="JG1098"/>
      <c r="JH1098"/>
      <c r="JI1098"/>
      <c r="JJ1098"/>
      <c r="JK1098"/>
      <c r="JL1098"/>
      <c r="JM1098"/>
      <c r="JN1098"/>
      <c r="JO1098"/>
      <c r="JP1098"/>
      <c r="JQ1098"/>
      <c r="JR1098"/>
      <c r="JS1098"/>
      <c r="JT1098"/>
      <c r="JU1098"/>
      <c r="JV1098"/>
      <c r="JW1098"/>
      <c r="JX1098"/>
      <c r="JY1098"/>
      <c r="JZ1098"/>
      <c r="KA1098"/>
      <c r="KB1098"/>
      <c r="KC1098"/>
      <c r="KD1098"/>
      <c r="KE1098"/>
      <c r="KF1098"/>
      <c r="KG1098"/>
      <c r="KH1098"/>
      <c r="KI1098"/>
      <c r="KJ1098"/>
      <c r="KK1098"/>
      <c r="KL1098"/>
      <c r="KM1098"/>
      <c r="KN1098"/>
      <c r="KO1098"/>
      <c r="KP1098"/>
      <c r="KQ1098"/>
      <c r="KR1098"/>
      <c r="KS1098"/>
      <c r="KT1098"/>
      <c r="KU1098"/>
      <c r="KV1098"/>
      <c r="KW1098"/>
      <c r="KX1098"/>
      <c r="KY1098"/>
      <c r="KZ1098"/>
      <c r="LA1098"/>
      <c r="LB1098"/>
      <c r="LC1098"/>
      <c r="LD1098"/>
      <c r="LE1098"/>
      <c r="LF1098"/>
      <c r="LG1098"/>
      <c r="LH1098"/>
      <c r="LI1098"/>
      <c r="LJ1098"/>
      <c r="LK1098"/>
      <c r="LL1098"/>
      <c r="LM1098"/>
      <c r="LN1098"/>
      <c r="LO1098"/>
      <c r="LP1098"/>
      <c r="LQ1098"/>
      <c r="LR1098"/>
      <c r="LS1098"/>
      <c r="LT1098"/>
      <c r="LU1098"/>
      <c r="LV1098"/>
      <c r="LW1098"/>
      <c r="LX1098"/>
      <c r="LY1098"/>
      <c r="LZ1098"/>
      <c r="MA1098"/>
      <c r="MB1098"/>
      <c r="MC1098"/>
      <c r="MD1098"/>
      <c r="ME1098"/>
      <c r="MF1098"/>
      <c r="MG1098"/>
      <c r="MH1098"/>
      <c r="MI1098"/>
      <c r="MJ1098"/>
      <c r="MK1098"/>
      <c r="ML1098"/>
      <c r="MM1098"/>
      <c r="MN1098"/>
      <c r="MO1098"/>
      <c r="MP1098"/>
      <c r="MQ1098"/>
      <c r="MR1098"/>
      <c r="MS1098"/>
      <c r="MT1098"/>
      <c r="MU1098"/>
      <c r="MV1098"/>
      <c r="MW1098"/>
      <c r="MX1098"/>
      <c r="MY1098"/>
      <c r="MZ1098"/>
      <c r="NA1098"/>
      <c r="NB1098"/>
      <c r="NC1098"/>
      <c r="ND1098"/>
      <c r="NE1098"/>
      <c r="NF1098"/>
      <c r="NG1098"/>
      <c r="NH1098"/>
      <c r="NI1098"/>
      <c r="NJ1098"/>
      <c r="NK1098"/>
      <c r="NL1098"/>
      <c r="NM1098"/>
      <c r="NN1098"/>
      <c r="NO1098"/>
      <c r="NP1098"/>
      <c r="NQ1098"/>
      <c r="NR1098"/>
      <c r="NS1098"/>
      <c r="NT1098"/>
      <c r="NU1098"/>
      <c r="NV1098"/>
      <c r="NW1098"/>
      <c r="NX1098"/>
      <c r="NY1098"/>
      <c r="NZ1098"/>
      <c r="OA1098"/>
      <c r="OB1098"/>
      <c r="OC1098"/>
      <c r="OD1098"/>
      <c r="OE1098"/>
      <c r="OF1098"/>
      <c r="OG1098"/>
      <c r="OH1098"/>
      <c r="OI1098"/>
      <c r="OJ1098"/>
      <c r="OK1098"/>
      <c r="OL1098"/>
      <c r="OM1098"/>
      <c r="ON1098"/>
    </row>
    <row r="1099" spans="1:404" s="37" customFormat="1" x14ac:dyDescent="0.3">
      <c r="A1099" s="2" t="s">
        <v>1507</v>
      </c>
      <c r="B1099" s="2" t="s">
        <v>1536</v>
      </c>
      <c r="C1099" s="2" t="s">
        <v>1536</v>
      </c>
      <c r="D1099" s="2" t="s">
        <v>1537</v>
      </c>
      <c r="E1099" s="6" t="s">
        <v>102</v>
      </c>
      <c r="F1099" s="5">
        <v>202</v>
      </c>
      <c r="G1099" s="5">
        <v>76</v>
      </c>
      <c r="H1099" s="5">
        <v>5</v>
      </c>
      <c r="I1099" s="5">
        <v>74</v>
      </c>
      <c r="J1099" s="5">
        <v>0</v>
      </c>
      <c r="K1099" s="5">
        <v>0</v>
      </c>
      <c r="L1099" s="5">
        <v>0</v>
      </c>
      <c r="M1099" s="5">
        <v>0</v>
      </c>
      <c r="N1099" s="5">
        <v>0</v>
      </c>
      <c r="O1099" s="5">
        <v>2</v>
      </c>
      <c r="P1099" s="5">
        <v>0</v>
      </c>
      <c r="Q1099" s="5">
        <v>196</v>
      </c>
      <c r="R1099" s="5">
        <v>0</v>
      </c>
      <c r="S1099" s="5">
        <v>0</v>
      </c>
      <c r="T1099" s="5">
        <v>0</v>
      </c>
      <c r="U1099" s="5">
        <v>0</v>
      </c>
      <c r="V1099" s="5">
        <v>0</v>
      </c>
      <c r="W1099" s="5">
        <v>6</v>
      </c>
      <c r="X1099" s="5">
        <v>0</v>
      </c>
      <c r="Y1099" s="5">
        <v>22</v>
      </c>
      <c r="Z1099" s="5">
        <v>65</v>
      </c>
      <c r="AA1099" s="6" t="s">
        <v>96</v>
      </c>
      <c r="AB1099" s="6" t="s">
        <v>96</v>
      </c>
      <c r="AC1099" s="7"/>
      <c r="AD1099" s="7"/>
      <c r="AE1099" s="7"/>
      <c r="AF1099" s="7"/>
      <c r="AG1099" s="7"/>
      <c r="AH1099" s="7"/>
      <c r="AI1099" s="6" t="s">
        <v>96</v>
      </c>
      <c r="AJ1099" s="5"/>
      <c r="AK1099" s="8">
        <v>0.8</v>
      </c>
      <c r="AL1099" s="8">
        <v>0.2</v>
      </c>
      <c r="AM1099" s="8">
        <v>0</v>
      </c>
      <c r="AN1099" s="8">
        <v>0</v>
      </c>
      <c r="AO1099" s="8">
        <v>0</v>
      </c>
      <c r="AP1099" s="8">
        <v>0</v>
      </c>
      <c r="AQ1099" s="8">
        <v>0</v>
      </c>
      <c r="AR1099" s="8">
        <v>0</v>
      </c>
      <c r="AS1099" s="8">
        <v>0</v>
      </c>
      <c r="AT1099" s="8">
        <v>0</v>
      </c>
      <c r="AU1099" s="5">
        <v>100</v>
      </c>
      <c r="AV1099" s="5">
        <v>100</v>
      </c>
      <c r="AW1099" s="5">
        <v>0</v>
      </c>
      <c r="AX1099" s="5">
        <v>0</v>
      </c>
      <c r="AY1099" s="5">
        <v>0</v>
      </c>
      <c r="AZ1099" s="5">
        <v>100</v>
      </c>
      <c r="BA1099" s="5">
        <v>100</v>
      </c>
      <c r="BB1099" s="5">
        <v>0</v>
      </c>
      <c r="BC1099" s="5">
        <v>0</v>
      </c>
      <c r="BD1099" s="5">
        <v>0</v>
      </c>
      <c r="BE1099" s="5">
        <v>100</v>
      </c>
      <c r="BF1099" s="5">
        <v>100</v>
      </c>
      <c r="BG1099" s="5">
        <v>100</v>
      </c>
      <c r="BH1099" s="5">
        <v>0</v>
      </c>
      <c r="BI1099" s="5">
        <v>0</v>
      </c>
      <c r="BJ1099" s="5">
        <v>0</v>
      </c>
      <c r="BK1099" s="5">
        <v>0</v>
      </c>
      <c r="BL1099" s="5">
        <v>100</v>
      </c>
      <c r="BM1099" s="5">
        <v>100</v>
      </c>
      <c r="BN1099" s="5">
        <v>4</v>
      </c>
      <c r="BO1099" s="5" t="s">
        <v>96</v>
      </c>
      <c r="BP1099" s="5" t="s">
        <v>96</v>
      </c>
      <c r="BQ1099" s="5">
        <v>6</v>
      </c>
      <c r="BR1099" s="6" t="s">
        <v>96</v>
      </c>
      <c r="BS1099" s="6" t="s">
        <v>97</v>
      </c>
      <c r="BT1099" s="6" t="s">
        <v>96</v>
      </c>
      <c r="BU1099" s="6" t="s">
        <v>97</v>
      </c>
      <c r="BV1099" s="6" t="s">
        <v>97</v>
      </c>
      <c r="BW1099" s="5">
        <v>0</v>
      </c>
      <c r="BX1099" s="5">
        <v>0</v>
      </c>
      <c r="BY1099" s="5">
        <v>1</v>
      </c>
      <c r="BZ1099" s="5">
        <v>3</v>
      </c>
      <c r="CA1099" s="5">
        <v>1</v>
      </c>
      <c r="CB1099" s="6" t="s">
        <v>98</v>
      </c>
      <c r="CC1099" s="6" t="s">
        <v>96</v>
      </c>
      <c r="CD1099" s="6" t="s">
        <v>96</v>
      </c>
      <c r="CE1099" s="6" t="s">
        <v>97</v>
      </c>
      <c r="CF1099" s="6" t="s">
        <v>96</v>
      </c>
      <c r="CG1099" s="7" t="s">
        <v>96</v>
      </c>
      <c r="CH1099" s="6" t="s">
        <v>96</v>
      </c>
      <c r="CI1099" s="6" t="s">
        <v>96</v>
      </c>
      <c r="CJ1099" s="5">
        <v>0</v>
      </c>
      <c r="CK1099" s="5">
        <v>0</v>
      </c>
      <c r="CL1099" s="5">
        <v>1</v>
      </c>
      <c r="CM1099" s="5">
        <v>0</v>
      </c>
      <c r="CN1099" s="5">
        <v>0</v>
      </c>
      <c r="CO1099" s="5">
        <v>1</v>
      </c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  <c r="DI1099"/>
      <c r="DJ1099"/>
      <c r="DK1099"/>
      <c r="DL1099"/>
      <c r="DM1099"/>
      <c r="DN1099"/>
      <c r="DO1099"/>
      <c r="DP1099"/>
      <c r="DQ1099"/>
      <c r="DR1099"/>
      <c r="DS1099"/>
      <c r="DT1099"/>
      <c r="DU1099"/>
      <c r="DV1099"/>
      <c r="DW1099"/>
      <c r="DX1099"/>
      <c r="DY1099"/>
      <c r="DZ1099"/>
      <c r="EA1099"/>
      <c r="EB1099"/>
      <c r="EC1099"/>
      <c r="ED1099"/>
      <c r="EE1099"/>
      <c r="EF1099"/>
      <c r="EG1099"/>
      <c r="EH1099"/>
      <c r="EI1099"/>
      <c r="EJ1099"/>
      <c r="EK1099"/>
      <c r="EL1099"/>
      <c r="EM1099"/>
      <c r="EN1099"/>
      <c r="EO1099"/>
      <c r="EP1099"/>
      <c r="EQ1099"/>
      <c r="ER1099"/>
      <c r="ES1099"/>
      <c r="ET1099"/>
      <c r="EU1099"/>
      <c r="EV1099"/>
      <c r="EW1099"/>
      <c r="EX1099"/>
      <c r="EY1099"/>
      <c r="EZ1099"/>
      <c r="FA1099"/>
      <c r="FB1099"/>
      <c r="FC1099"/>
      <c r="FD1099"/>
      <c r="FE1099"/>
      <c r="FF1099"/>
      <c r="FG1099"/>
      <c r="FH1099"/>
      <c r="FI1099"/>
      <c r="FJ1099"/>
      <c r="FK1099"/>
      <c r="FL1099"/>
      <c r="FM1099"/>
      <c r="FN1099"/>
      <c r="FO1099"/>
      <c r="FP1099"/>
      <c r="FQ1099"/>
      <c r="FR1099"/>
      <c r="FS1099"/>
      <c r="FT1099"/>
      <c r="FU1099"/>
      <c r="FV1099"/>
      <c r="FW1099"/>
      <c r="FX1099"/>
      <c r="FY1099"/>
      <c r="FZ1099"/>
      <c r="GA1099"/>
      <c r="GB1099"/>
      <c r="GC1099"/>
      <c r="GD1099"/>
      <c r="GE1099"/>
      <c r="GF1099"/>
      <c r="GG1099"/>
      <c r="GH1099"/>
      <c r="GI1099"/>
      <c r="GJ1099"/>
      <c r="GK1099"/>
      <c r="GL1099"/>
      <c r="GM1099"/>
      <c r="GN1099"/>
      <c r="GO1099"/>
      <c r="GP1099"/>
      <c r="GQ1099"/>
      <c r="GR1099"/>
      <c r="GS1099"/>
      <c r="GT1099"/>
      <c r="GU1099"/>
      <c r="GV1099"/>
      <c r="GW1099"/>
      <c r="GX1099"/>
      <c r="GY1099"/>
      <c r="GZ1099"/>
      <c r="HA1099"/>
      <c r="HB1099"/>
      <c r="HC1099"/>
      <c r="HD1099"/>
      <c r="HE1099"/>
      <c r="HF1099"/>
      <c r="HG1099"/>
      <c r="HH1099"/>
      <c r="HI1099"/>
      <c r="HJ1099"/>
      <c r="HK1099"/>
      <c r="HL1099"/>
      <c r="HM1099"/>
      <c r="HN1099"/>
      <c r="HO1099"/>
      <c r="HP1099"/>
      <c r="HQ1099"/>
      <c r="HR1099"/>
      <c r="HS1099"/>
      <c r="HT1099"/>
      <c r="HU1099"/>
      <c r="HV1099"/>
      <c r="HW1099"/>
      <c r="HX1099"/>
      <c r="HY1099"/>
      <c r="HZ1099"/>
      <c r="IA1099"/>
      <c r="IB1099"/>
      <c r="IC1099"/>
      <c r="ID1099"/>
      <c r="IE1099"/>
      <c r="IF1099"/>
      <c r="IG1099"/>
      <c r="IH1099"/>
      <c r="II1099"/>
      <c r="IJ1099"/>
      <c r="IK1099"/>
      <c r="IL1099"/>
      <c r="IM1099"/>
      <c r="IN1099"/>
      <c r="IO1099"/>
      <c r="IP1099"/>
      <c r="IQ1099"/>
      <c r="IR1099"/>
      <c r="IS1099"/>
      <c r="IT1099"/>
      <c r="IU1099"/>
      <c r="IV1099"/>
      <c r="IW1099"/>
      <c r="IX1099"/>
      <c r="IY1099"/>
      <c r="IZ1099"/>
      <c r="JA1099"/>
      <c r="JB1099"/>
      <c r="JC1099"/>
      <c r="JD1099"/>
      <c r="JE1099"/>
      <c r="JF1099"/>
      <c r="JG1099"/>
      <c r="JH1099"/>
      <c r="JI1099"/>
      <c r="JJ1099"/>
      <c r="JK1099"/>
      <c r="JL1099"/>
      <c r="JM1099"/>
      <c r="JN1099"/>
      <c r="JO1099"/>
      <c r="JP1099"/>
      <c r="JQ1099"/>
      <c r="JR1099"/>
      <c r="JS1099"/>
      <c r="JT1099"/>
      <c r="JU1099"/>
      <c r="JV1099"/>
      <c r="JW1099"/>
      <c r="JX1099"/>
      <c r="JY1099"/>
      <c r="JZ1099"/>
      <c r="KA1099"/>
      <c r="KB1099"/>
      <c r="KC1099"/>
      <c r="KD1099"/>
      <c r="KE1099"/>
      <c r="KF1099"/>
      <c r="KG1099"/>
      <c r="KH1099"/>
      <c r="KI1099"/>
      <c r="KJ1099"/>
      <c r="KK1099"/>
      <c r="KL1099"/>
      <c r="KM1099"/>
      <c r="KN1099"/>
      <c r="KO1099"/>
      <c r="KP1099"/>
      <c r="KQ1099"/>
      <c r="KR1099"/>
      <c r="KS1099"/>
      <c r="KT1099"/>
      <c r="KU1099"/>
      <c r="KV1099"/>
      <c r="KW1099"/>
      <c r="KX1099"/>
      <c r="KY1099"/>
      <c r="KZ1099"/>
      <c r="LA1099"/>
      <c r="LB1099"/>
      <c r="LC1099"/>
      <c r="LD1099"/>
      <c r="LE1099"/>
      <c r="LF1099"/>
      <c r="LG1099"/>
      <c r="LH1099"/>
      <c r="LI1099"/>
      <c r="LJ1099"/>
      <c r="LK1099"/>
      <c r="LL1099"/>
      <c r="LM1099"/>
      <c r="LN1099"/>
      <c r="LO1099"/>
      <c r="LP1099"/>
      <c r="LQ1099"/>
      <c r="LR1099"/>
      <c r="LS1099"/>
      <c r="LT1099"/>
      <c r="LU1099"/>
      <c r="LV1099"/>
      <c r="LW1099"/>
      <c r="LX1099"/>
      <c r="LY1099"/>
      <c r="LZ1099"/>
      <c r="MA1099"/>
      <c r="MB1099"/>
      <c r="MC1099"/>
      <c r="MD1099"/>
      <c r="ME1099"/>
      <c r="MF1099"/>
      <c r="MG1099"/>
      <c r="MH1099"/>
      <c r="MI1099"/>
      <c r="MJ1099"/>
      <c r="MK1099"/>
      <c r="ML1099"/>
      <c r="MM1099"/>
      <c r="MN1099"/>
      <c r="MO1099"/>
      <c r="MP1099"/>
      <c r="MQ1099"/>
      <c r="MR1099"/>
      <c r="MS1099"/>
      <c r="MT1099"/>
      <c r="MU1099"/>
      <c r="MV1099"/>
      <c r="MW1099"/>
      <c r="MX1099"/>
      <c r="MY1099"/>
      <c r="MZ1099"/>
      <c r="NA1099"/>
      <c r="NB1099"/>
      <c r="NC1099"/>
      <c r="ND1099"/>
      <c r="NE1099"/>
      <c r="NF1099"/>
      <c r="NG1099"/>
      <c r="NH1099"/>
      <c r="NI1099"/>
      <c r="NJ1099"/>
      <c r="NK1099"/>
      <c r="NL1099"/>
      <c r="NM1099"/>
      <c r="NN1099"/>
      <c r="NO1099"/>
      <c r="NP1099"/>
      <c r="NQ1099"/>
      <c r="NR1099"/>
      <c r="NS1099"/>
      <c r="NT1099"/>
      <c r="NU1099"/>
      <c r="NV1099"/>
      <c r="NW1099"/>
      <c r="NX1099"/>
      <c r="NY1099"/>
      <c r="NZ1099"/>
      <c r="OA1099"/>
      <c r="OB1099"/>
      <c r="OC1099"/>
      <c r="OD1099"/>
      <c r="OE1099"/>
      <c r="OF1099"/>
      <c r="OG1099"/>
      <c r="OH1099"/>
      <c r="OI1099"/>
      <c r="OJ1099"/>
      <c r="OK1099"/>
      <c r="OL1099"/>
      <c r="OM1099"/>
      <c r="ON1099"/>
    </row>
    <row r="1100" spans="1:404" s="37" customFormat="1" x14ac:dyDescent="0.3">
      <c r="A1100" s="2" t="s">
        <v>1507</v>
      </c>
      <c r="B1100" s="2" t="s">
        <v>1536</v>
      </c>
      <c r="C1100" s="2" t="s">
        <v>1536</v>
      </c>
      <c r="D1100" s="2" t="s">
        <v>1538</v>
      </c>
      <c r="E1100" s="6" t="s">
        <v>95</v>
      </c>
      <c r="F1100" s="5">
        <v>58</v>
      </c>
      <c r="G1100" s="5">
        <v>21</v>
      </c>
      <c r="H1100" s="5">
        <v>3</v>
      </c>
      <c r="I1100" s="5">
        <v>21</v>
      </c>
      <c r="J1100" s="5">
        <v>0</v>
      </c>
      <c r="K1100" s="5">
        <v>0</v>
      </c>
      <c r="L1100" s="5">
        <v>0</v>
      </c>
      <c r="M1100" s="5">
        <v>0</v>
      </c>
      <c r="N1100" s="5">
        <v>0</v>
      </c>
      <c r="O1100" s="5">
        <v>0</v>
      </c>
      <c r="P1100" s="5">
        <v>0</v>
      </c>
      <c r="Q1100" s="5">
        <v>58</v>
      </c>
      <c r="R1100" s="5">
        <v>0</v>
      </c>
      <c r="S1100" s="5">
        <v>0</v>
      </c>
      <c r="T1100" s="5">
        <v>0</v>
      </c>
      <c r="U1100" s="5">
        <v>0</v>
      </c>
      <c r="V1100" s="5">
        <v>0</v>
      </c>
      <c r="W1100" s="5">
        <v>0</v>
      </c>
      <c r="X1100" s="5">
        <v>0</v>
      </c>
      <c r="Y1100" s="5">
        <v>21</v>
      </c>
      <c r="Z1100" s="5">
        <v>58</v>
      </c>
      <c r="AA1100" s="6" t="s">
        <v>96</v>
      </c>
      <c r="AB1100" s="6" t="s">
        <v>96</v>
      </c>
      <c r="AC1100" s="6" t="s">
        <v>96</v>
      </c>
      <c r="AD1100" s="6" t="s">
        <v>96</v>
      </c>
      <c r="AE1100" s="7"/>
      <c r="AF1100" s="7"/>
      <c r="AG1100" s="7"/>
      <c r="AH1100" s="7"/>
      <c r="AI1100" s="7"/>
      <c r="AJ1100" s="5"/>
      <c r="AK1100" s="8">
        <v>0.4</v>
      </c>
      <c r="AL1100" s="8">
        <v>0.6</v>
      </c>
      <c r="AM1100" s="8">
        <v>0</v>
      </c>
      <c r="AN1100" s="8">
        <v>0</v>
      </c>
      <c r="AO1100" s="8">
        <v>0</v>
      </c>
      <c r="AP1100" s="8">
        <v>0</v>
      </c>
      <c r="AQ1100" s="8">
        <v>0</v>
      </c>
      <c r="AR1100" s="8">
        <v>0</v>
      </c>
      <c r="AS1100" s="8">
        <v>0</v>
      </c>
      <c r="AT1100" s="8">
        <v>0</v>
      </c>
      <c r="AU1100" s="5">
        <v>100</v>
      </c>
      <c r="AV1100" s="5">
        <v>100</v>
      </c>
      <c r="AW1100" s="5">
        <v>0</v>
      </c>
      <c r="AX1100" s="5">
        <v>0</v>
      </c>
      <c r="AY1100" s="5">
        <v>0</v>
      </c>
      <c r="AZ1100" s="5">
        <v>100</v>
      </c>
      <c r="BA1100" s="5">
        <v>100</v>
      </c>
      <c r="BB1100" s="5">
        <v>0</v>
      </c>
      <c r="BC1100" s="5">
        <v>0</v>
      </c>
      <c r="BD1100" s="5">
        <v>0</v>
      </c>
      <c r="BE1100" s="5">
        <v>100</v>
      </c>
      <c r="BF1100" s="5">
        <v>100</v>
      </c>
      <c r="BG1100" s="5">
        <v>100</v>
      </c>
      <c r="BH1100" s="5">
        <v>0</v>
      </c>
      <c r="BI1100" s="5">
        <v>0</v>
      </c>
      <c r="BJ1100" s="5">
        <v>0</v>
      </c>
      <c r="BK1100" s="5">
        <v>50</v>
      </c>
      <c r="BL1100" s="5">
        <v>50</v>
      </c>
      <c r="BM1100" s="5">
        <v>100</v>
      </c>
      <c r="BN1100" s="5">
        <v>4</v>
      </c>
      <c r="BO1100" s="5" t="s">
        <v>96</v>
      </c>
      <c r="BP1100" s="5" t="s">
        <v>96</v>
      </c>
      <c r="BQ1100" s="5">
        <v>6</v>
      </c>
      <c r="BR1100" s="6" t="s">
        <v>96</v>
      </c>
      <c r="BS1100" s="6" t="s">
        <v>96</v>
      </c>
      <c r="BT1100" s="6" t="s">
        <v>96</v>
      </c>
      <c r="BU1100" s="6" t="s">
        <v>97</v>
      </c>
      <c r="BV1100" s="6" t="s">
        <v>97</v>
      </c>
      <c r="BW1100" s="5">
        <v>2</v>
      </c>
      <c r="BX1100" s="5">
        <v>4</v>
      </c>
      <c r="BY1100" s="5">
        <v>4</v>
      </c>
      <c r="BZ1100" s="5">
        <v>1</v>
      </c>
      <c r="CA1100" s="5">
        <v>3</v>
      </c>
      <c r="CB1100" s="6" t="s">
        <v>97</v>
      </c>
      <c r="CC1100" s="6" t="s">
        <v>96</v>
      </c>
      <c r="CD1100" s="6" t="s">
        <v>96</v>
      </c>
      <c r="CE1100" s="6" t="s">
        <v>96</v>
      </c>
      <c r="CF1100" s="6" t="s">
        <v>96</v>
      </c>
      <c r="CG1100" s="7" t="s">
        <v>96</v>
      </c>
      <c r="CH1100" s="6" t="s">
        <v>96</v>
      </c>
      <c r="CI1100" s="6" t="s">
        <v>96</v>
      </c>
      <c r="CJ1100" s="5">
        <v>1</v>
      </c>
      <c r="CK1100" s="5">
        <v>2</v>
      </c>
      <c r="CL1100" s="5">
        <v>1</v>
      </c>
      <c r="CM1100" s="5">
        <v>1</v>
      </c>
      <c r="CN1100" s="5">
        <v>1</v>
      </c>
      <c r="CO1100" s="5">
        <v>1</v>
      </c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  <c r="DI1100"/>
      <c r="DJ1100"/>
      <c r="DK1100"/>
      <c r="DL1100"/>
      <c r="DM1100"/>
      <c r="DN1100"/>
      <c r="DO1100"/>
      <c r="DP1100"/>
      <c r="DQ1100"/>
      <c r="DR1100"/>
      <c r="DS1100"/>
      <c r="DT1100"/>
      <c r="DU1100"/>
      <c r="DV1100"/>
      <c r="DW1100"/>
      <c r="DX1100"/>
      <c r="DY1100"/>
      <c r="DZ1100"/>
      <c r="EA1100"/>
      <c r="EB1100"/>
      <c r="EC1100"/>
      <c r="ED1100"/>
      <c r="EE1100"/>
      <c r="EF1100"/>
      <c r="EG1100"/>
      <c r="EH1100"/>
      <c r="EI1100"/>
      <c r="EJ1100"/>
      <c r="EK1100"/>
      <c r="EL1100"/>
      <c r="EM1100"/>
      <c r="EN1100"/>
      <c r="EO1100"/>
      <c r="EP1100"/>
      <c r="EQ1100"/>
      <c r="ER1100"/>
      <c r="ES1100"/>
      <c r="ET1100"/>
      <c r="EU1100"/>
      <c r="EV1100"/>
      <c r="EW1100"/>
      <c r="EX1100"/>
      <c r="EY1100"/>
      <c r="EZ1100"/>
      <c r="FA1100"/>
      <c r="FB1100"/>
      <c r="FC1100"/>
      <c r="FD1100"/>
      <c r="FE1100"/>
      <c r="FF1100"/>
      <c r="FG1100"/>
      <c r="FH1100"/>
      <c r="FI1100"/>
      <c r="FJ1100"/>
      <c r="FK1100"/>
      <c r="FL1100"/>
      <c r="FM1100"/>
      <c r="FN1100"/>
      <c r="FO1100"/>
      <c r="FP1100"/>
      <c r="FQ1100"/>
      <c r="FR1100"/>
      <c r="FS1100"/>
      <c r="FT1100"/>
      <c r="FU1100"/>
      <c r="FV1100"/>
      <c r="FW1100"/>
      <c r="FX1100"/>
      <c r="FY1100"/>
      <c r="FZ1100"/>
      <c r="GA1100"/>
      <c r="GB1100"/>
      <c r="GC1100"/>
      <c r="GD1100"/>
      <c r="GE1100"/>
      <c r="GF1100"/>
      <c r="GG1100"/>
      <c r="GH1100"/>
      <c r="GI1100"/>
      <c r="GJ1100"/>
      <c r="GK1100"/>
      <c r="GL1100"/>
      <c r="GM1100"/>
      <c r="GN1100"/>
      <c r="GO1100"/>
      <c r="GP1100"/>
      <c r="GQ1100"/>
      <c r="GR1100"/>
      <c r="GS1100"/>
      <c r="GT1100"/>
      <c r="GU1100"/>
      <c r="GV1100"/>
      <c r="GW1100"/>
      <c r="GX1100"/>
      <c r="GY1100"/>
      <c r="GZ1100"/>
      <c r="HA1100"/>
      <c r="HB1100"/>
      <c r="HC1100"/>
      <c r="HD1100"/>
      <c r="HE1100"/>
      <c r="HF1100"/>
      <c r="HG1100"/>
      <c r="HH1100"/>
      <c r="HI1100"/>
      <c r="HJ1100"/>
      <c r="HK1100"/>
      <c r="HL1100"/>
      <c r="HM1100"/>
      <c r="HN1100"/>
      <c r="HO1100"/>
      <c r="HP1100"/>
      <c r="HQ1100"/>
      <c r="HR1100"/>
      <c r="HS1100"/>
      <c r="HT1100"/>
      <c r="HU1100"/>
      <c r="HV1100"/>
      <c r="HW1100"/>
      <c r="HX1100"/>
      <c r="HY1100"/>
      <c r="HZ1100"/>
      <c r="IA1100"/>
      <c r="IB1100"/>
      <c r="IC1100"/>
      <c r="ID1100"/>
      <c r="IE1100"/>
      <c r="IF1100"/>
      <c r="IG1100"/>
      <c r="IH1100"/>
      <c r="II1100"/>
      <c r="IJ1100"/>
      <c r="IK1100"/>
      <c r="IL1100"/>
      <c r="IM1100"/>
      <c r="IN1100"/>
      <c r="IO1100"/>
      <c r="IP1100"/>
      <c r="IQ1100"/>
      <c r="IR1100"/>
      <c r="IS1100"/>
      <c r="IT1100"/>
      <c r="IU1100"/>
      <c r="IV1100"/>
      <c r="IW1100"/>
      <c r="IX1100"/>
      <c r="IY1100"/>
      <c r="IZ1100"/>
      <c r="JA1100"/>
      <c r="JB1100"/>
      <c r="JC1100"/>
      <c r="JD1100"/>
      <c r="JE1100"/>
      <c r="JF1100"/>
      <c r="JG1100"/>
      <c r="JH1100"/>
      <c r="JI1100"/>
      <c r="JJ1100"/>
      <c r="JK1100"/>
      <c r="JL1100"/>
      <c r="JM1100"/>
      <c r="JN1100"/>
      <c r="JO1100"/>
      <c r="JP1100"/>
      <c r="JQ1100"/>
      <c r="JR1100"/>
      <c r="JS1100"/>
      <c r="JT1100"/>
      <c r="JU1100"/>
      <c r="JV1100"/>
      <c r="JW1100"/>
      <c r="JX1100"/>
      <c r="JY1100"/>
      <c r="JZ1100"/>
      <c r="KA1100"/>
      <c r="KB1100"/>
      <c r="KC1100"/>
      <c r="KD1100"/>
      <c r="KE1100"/>
      <c r="KF1100"/>
      <c r="KG1100"/>
      <c r="KH1100"/>
      <c r="KI1100"/>
      <c r="KJ1100"/>
      <c r="KK1100"/>
      <c r="KL1100"/>
      <c r="KM1100"/>
      <c r="KN1100"/>
      <c r="KO1100"/>
      <c r="KP1100"/>
      <c r="KQ1100"/>
      <c r="KR1100"/>
      <c r="KS1100"/>
      <c r="KT1100"/>
      <c r="KU1100"/>
      <c r="KV1100"/>
      <c r="KW1100"/>
      <c r="KX1100"/>
      <c r="KY1100"/>
      <c r="KZ1100"/>
      <c r="LA1100"/>
      <c r="LB1100"/>
      <c r="LC1100"/>
      <c r="LD1100"/>
      <c r="LE1100"/>
      <c r="LF1100"/>
      <c r="LG1100"/>
      <c r="LH1100"/>
      <c r="LI1100"/>
      <c r="LJ1100"/>
      <c r="LK1100"/>
      <c r="LL1100"/>
      <c r="LM1100"/>
      <c r="LN1100"/>
      <c r="LO1100"/>
      <c r="LP1100"/>
      <c r="LQ1100"/>
      <c r="LR1100"/>
      <c r="LS1100"/>
      <c r="LT1100"/>
      <c r="LU1100"/>
      <c r="LV1100"/>
      <c r="LW1100"/>
      <c r="LX1100"/>
      <c r="LY1100"/>
      <c r="LZ1100"/>
      <c r="MA1100"/>
      <c r="MB1100"/>
      <c r="MC1100"/>
      <c r="MD1100"/>
      <c r="ME1100"/>
      <c r="MF1100"/>
      <c r="MG1100"/>
      <c r="MH1100"/>
      <c r="MI1100"/>
      <c r="MJ1100"/>
      <c r="MK1100"/>
      <c r="ML1100"/>
      <c r="MM1100"/>
      <c r="MN1100"/>
      <c r="MO1100"/>
      <c r="MP1100"/>
      <c r="MQ1100"/>
      <c r="MR1100"/>
      <c r="MS1100"/>
      <c r="MT1100"/>
      <c r="MU1100"/>
      <c r="MV1100"/>
      <c r="MW1100"/>
      <c r="MX1100"/>
      <c r="MY1100"/>
      <c r="MZ1100"/>
      <c r="NA1100"/>
      <c r="NB1100"/>
      <c r="NC1100"/>
      <c r="ND1100"/>
      <c r="NE1100"/>
      <c r="NF1100"/>
      <c r="NG1100"/>
      <c r="NH1100"/>
      <c r="NI1100"/>
      <c r="NJ1100"/>
      <c r="NK1100"/>
      <c r="NL1100"/>
      <c r="NM1100"/>
      <c r="NN1100"/>
      <c r="NO1100"/>
      <c r="NP1100"/>
      <c r="NQ1100"/>
      <c r="NR1100"/>
      <c r="NS1100"/>
      <c r="NT1100"/>
      <c r="NU1100"/>
      <c r="NV1100"/>
      <c r="NW1100"/>
      <c r="NX1100"/>
      <c r="NY1100"/>
      <c r="NZ1100"/>
      <c r="OA1100"/>
      <c r="OB1100"/>
      <c r="OC1100"/>
      <c r="OD1100"/>
      <c r="OE1100"/>
      <c r="OF1100"/>
      <c r="OG1100"/>
      <c r="OH1100"/>
      <c r="OI1100"/>
      <c r="OJ1100"/>
      <c r="OK1100"/>
      <c r="OL1100"/>
      <c r="OM1100"/>
      <c r="ON1100"/>
    </row>
    <row r="1101" spans="1:404" s="37" customFormat="1" x14ac:dyDescent="0.3">
      <c r="A1101" s="2" t="s">
        <v>1507</v>
      </c>
      <c r="B1101" s="2" t="s">
        <v>1536</v>
      </c>
      <c r="C1101" s="2" t="s">
        <v>1536</v>
      </c>
      <c r="D1101" s="2" t="s">
        <v>1539</v>
      </c>
      <c r="E1101" s="6" t="s">
        <v>95</v>
      </c>
      <c r="F1101" s="5">
        <v>177</v>
      </c>
      <c r="G1101" s="5">
        <v>67</v>
      </c>
      <c r="H1101" s="5">
        <v>2</v>
      </c>
      <c r="I1101" s="5">
        <v>65</v>
      </c>
      <c r="J1101" s="5">
        <v>0</v>
      </c>
      <c r="K1101" s="5">
        <v>0</v>
      </c>
      <c r="L1101" s="5">
        <v>0</v>
      </c>
      <c r="M1101" s="5">
        <v>0</v>
      </c>
      <c r="N1101" s="5">
        <v>0</v>
      </c>
      <c r="O1101" s="5">
        <v>0</v>
      </c>
      <c r="P1101" s="5">
        <v>2</v>
      </c>
      <c r="Q1101" s="5">
        <v>173</v>
      </c>
      <c r="R1101" s="5">
        <v>0</v>
      </c>
      <c r="S1101" s="5">
        <v>0</v>
      </c>
      <c r="T1101" s="5">
        <v>0</v>
      </c>
      <c r="U1101" s="5">
        <v>0</v>
      </c>
      <c r="V1101" s="5">
        <v>0</v>
      </c>
      <c r="W1101" s="5">
        <v>0</v>
      </c>
      <c r="X1101" s="5">
        <v>4</v>
      </c>
      <c r="Y1101" s="5">
        <v>65</v>
      </c>
      <c r="Z1101" s="5">
        <v>173</v>
      </c>
      <c r="AA1101" s="6" t="s">
        <v>96</v>
      </c>
      <c r="AB1101" s="6" t="s">
        <v>96</v>
      </c>
      <c r="AC1101" s="6" t="s">
        <v>96</v>
      </c>
      <c r="AD1101" s="6" t="s">
        <v>96</v>
      </c>
      <c r="AE1101" s="7"/>
      <c r="AF1101" s="7"/>
      <c r="AG1101" s="7"/>
      <c r="AH1101" s="7"/>
      <c r="AI1101" s="7"/>
      <c r="AJ1101" s="5"/>
      <c r="AK1101" s="8">
        <v>0</v>
      </c>
      <c r="AL1101" s="8">
        <v>1</v>
      </c>
      <c r="AM1101" s="8">
        <v>0</v>
      </c>
      <c r="AN1101" s="8">
        <v>0</v>
      </c>
      <c r="AO1101" s="8">
        <v>0</v>
      </c>
      <c r="AP1101" s="8">
        <v>0</v>
      </c>
      <c r="AQ1101" s="8">
        <v>0</v>
      </c>
      <c r="AR1101" s="8">
        <v>0</v>
      </c>
      <c r="AS1101" s="8">
        <v>0</v>
      </c>
      <c r="AT1101" s="8">
        <v>0</v>
      </c>
      <c r="AU1101" s="5">
        <v>100</v>
      </c>
      <c r="AV1101" s="5">
        <v>100</v>
      </c>
      <c r="AW1101" s="5">
        <v>0</v>
      </c>
      <c r="AX1101" s="5">
        <v>0</v>
      </c>
      <c r="AY1101" s="5">
        <v>0</v>
      </c>
      <c r="AZ1101" s="5">
        <v>100</v>
      </c>
      <c r="BA1101" s="5">
        <v>100</v>
      </c>
      <c r="BB1101" s="5">
        <v>0</v>
      </c>
      <c r="BC1101" s="5">
        <v>0</v>
      </c>
      <c r="BD1101" s="5">
        <v>0</v>
      </c>
      <c r="BE1101" s="5">
        <v>100</v>
      </c>
      <c r="BF1101" s="5">
        <v>100</v>
      </c>
      <c r="BG1101" s="5">
        <v>100</v>
      </c>
      <c r="BH1101" s="5">
        <v>0</v>
      </c>
      <c r="BI1101" s="5">
        <v>0</v>
      </c>
      <c r="BJ1101" s="5">
        <v>0</v>
      </c>
      <c r="BK1101" s="5">
        <v>0</v>
      </c>
      <c r="BL1101" s="5">
        <v>100</v>
      </c>
      <c r="BM1101" s="5">
        <v>100</v>
      </c>
      <c r="BN1101" s="5">
        <v>4</v>
      </c>
      <c r="BO1101" s="5" t="s">
        <v>96</v>
      </c>
      <c r="BP1101" s="5" t="s">
        <v>96</v>
      </c>
      <c r="BQ1101" s="5">
        <v>6</v>
      </c>
      <c r="BR1101" s="6" t="s">
        <v>96</v>
      </c>
      <c r="BS1101" s="6" t="s">
        <v>96</v>
      </c>
      <c r="BT1101" s="6" t="s">
        <v>96</v>
      </c>
      <c r="BU1101" s="6" t="s">
        <v>97</v>
      </c>
      <c r="BV1101" s="6" t="s">
        <v>97</v>
      </c>
      <c r="BW1101" s="5">
        <v>2</v>
      </c>
      <c r="BX1101" s="5">
        <v>2</v>
      </c>
      <c r="BY1101" s="5">
        <v>2</v>
      </c>
      <c r="BZ1101" s="5">
        <v>1</v>
      </c>
      <c r="CA1101" s="5">
        <v>2</v>
      </c>
      <c r="CB1101" s="6" t="s">
        <v>97</v>
      </c>
      <c r="CC1101" s="6" t="s">
        <v>96</v>
      </c>
      <c r="CD1101" s="6" t="s">
        <v>96</v>
      </c>
      <c r="CE1101" s="6" t="s">
        <v>97</v>
      </c>
      <c r="CF1101" s="6" t="s">
        <v>96</v>
      </c>
      <c r="CG1101" s="7" t="s">
        <v>96</v>
      </c>
      <c r="CH1101" s="6" t="s">
        <v>96</v>
      </c>
      <c r="CI1101" s="6" t="s">
        <v>96</v>
      </c>
      <c r="CJ1101" s="5">
        <v>1</v>
      </c>
      <c r="CK1101" s="5">
        <v>2</v>
      </c>
      <c r="CL1101" s="5">
        <v>1</v>
      </c>
      <c r="CM1101" s="5">
        <v>1</v>
      </c>
      <c r="CN1101" s="5">
        <v>1</v>
      </c>
      <c r="CO1101" s="5">
        <v>1</v>
      </c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  <c r="DI1101"/>
      <c r="DJ1101"/>
      <c r="DK1101"/>
      <c r="DL1101"/>
      <c r="DM1101"/>
      <c r="DN1101"/>
      <c r="DO1101"/>
      <c r="DP1101"/>
      <c r="DQ1101"/>
      <c r="DR1101"/>
      <c r="DS1101"/>
      <c r="DT1101"/>
      <c r="DU1101"/>
      <c r="DV1101"/>
      <c r="DW1101"/>
      <c r="DX1101"/>
      <c r="DY1101"/>
      <c r="DZ1101"/>
      <c r="EA1101"/>
      <c r="EB1101"/>
      <c r="EC1101"/>
      <c r="ED1101"/>
      <c r="EE1101"/>
      <c r="EF1101"/>
      <c r="EG1101"/>
      <c r="EH1101"/>
      <c r="EI1101"/>
      <c r="EJ1101"/>
      <c r="EK1101"/>
      <c r="EL1101"/>
      <c r="EM1101"/>
      <c r="EN1101"/>
      <c r="EO1101"/>
      <c r="EP1101"/>
      <c r="EQ1101"/>
      <c r="ER1101"/>
      <c r="ES1101"/>
      <c r="ET1101"/>
      <c r="EU1101"/>
      <c r="EV1101"/>
      <c r="EW1101"/>
      <c r="EX1101"/>
      <c r="EY1101"/>
      <c r="EZ1101"/>
      <c r="FA1101"/>
      <c r="FB1101"/>
      <c r="FC1101"/>
      <c r="FD1101"/>
      <c r="FE1101"/>
      <c r="FF1101"/>
      <c r="FG1101"/>
      <c r="FH1101"/>
      <c r="FI1101"/>
      <c r="FJ1101"/>
      <c r="FK1101"/>
      <c r="FL1101"/>
      <c r="FM1101"/>
      <c r="FN1101"/>
      <c r="FO1101"/>
      <c r="FP1101"/>
      <c r="FQ1101"/>
      <c r="FR1101"/>
      <c r="FS1101"/>
      <c r="FT1101"/>
      <c r="FU1101"/>
      <c r="FV1101"/>
      <c r="FW1101"/>
      <c r="FX1101"/>
      <c r="FY1101"/>
      <c r="FZ1101"/>
      <c r="GA1101"/>
      <c r="GB1101"/>
      <c r="GC1101"/>
      <c r="GD1101"/>
      <c r="GE1101"/>
      <c r="GF1101"/>
      <c r="GG1101"/>
      <c r="GH1101"/>
      <c r="GI1101"/>
      <c r="GJ1101"/>
      <c r="GK1101"/>
      <c r="GL1101"/>
      <c r="GM1101"/>
      <c r="GN1101"/>
      <c r="GO1101"/>
      <c r="GP1101"/>
      <c r="GQ1101"/>
      <c r="GR1101"/>
      <c r="GS1101"/>
      <c r="GT1101"/>
      <c r="GU1101"/>
      <c r="GV1101"/>
      <c r="GW1101"/>
      <c r="GX1101"/>
      <c r="GY1101"/>
      <c r="GZ1101"/>
      <c r="HA1101"/>
      <c r="HB1101"/>
      <c r="HC1101"/>
      <c r="HD1101"/>
      <c r="HE1101"/>
      <c r="HF1101"/>
      <c r="HG1101"/>
      <c r="HH1101"/>
      <c r="HI1101"/>
      <c r="HJ1101"/>
      <c r="HK1101"/>
      <c r="HL1101"/>
      <c r="HM1101"/>
      <c r="HN1101"/>
      <c r="HO1101"/>
      <c r="HP1101"/>
      <c r="HQ1101"/>
      <c r="HR1101"/>
      <c r="HS1101"/>
      <c r="HT1101"/>
      <c r="HU1101"/>
      <c r="HV1101"/>
      <c r="HW1101"/>
      <c r="HX1101"/>
      <c r="HY1101"/>
      <c r="HZ1101"/>
      <c r="IA1101"/>
      <c r="IB1101"/>
      <c r="IC1101"/>
      <c r="ID1101"/>
      <c r="IE1101"/>
      <c r="IF1101"/>
      <c r="IG1101"/>
      <c r="IH1101"/>
      <c r="II1101"/>
      <c r="IJ1101"/>
      <c r="IK1101"/>
      <c r="IL1101"/>
      <c r="IM1101"/>
      <c r="IN1101"/>
      <c r="IO1101"/>
      <c r="IP1101"/>
      <c r="IQ1101"/>
      <c r="IR1101"/>
      <c r="IS1101"/>
      <c r="IT1101"/>
      <c r="IU1101"/>
      <c r="IV1101"/>
      <c r="IW1101"/>
      <c r="IX1101"/>
      <c r="IY1101"/>
      <c r="IZ1101"/>
      <c r="JA1101"/>
      <c r="JB1101"/>
      <c r="JC1101"/>
      <c r="JD1101"/>
      <c r="JE1101"/>
      <c r="JF1101"/>
      <c r="JG1101"/>
      <c r="JH1101"/>
      <c r="JI1101"/>
      <c r="JJ1101"/>
      <c r="JK1101"/>
      <c r="JL1101"/>
      <c r="JM1101"/>
      <c r="JN1101"/>
      <c r="JO1101"/>
      <c r="JP1101"/>
      <c r="JQ1101"/>
      <c r="JR1101"/>
      <c r="JS1101"/>
      <c r="JT1101"/>
      <c r="JU1101"/>
      <c r="JV1101"/>
      <c r="JW1101"/>
      <c r="JX1101"/>
      <c r="JY1101"/>
      <c r="JZ1101"/>
      <c r="KA1101"/>
      <c r="KB1101"/>
      <c r="KC1101"/>
      <c r="KD1101"/>
      <c r="KE1101"/>
      <c r="KF1101"/>
      <c r="KG1101"/>
      <c r="KH1101"/>
      <c r="KI1101"/>
      <c r="KJ1101"/>
      <c r="KK1101"/>
      <c r="KL1101"/>
      <c r="KM1101"/>
      <c r="KN1101"/>
      <c r="KO1101"/>
      <c r="KP1101"/>
      <c r="KQ1101"/>
      <c r="KR1101"/>
      <c r="KS1101"/>
      <c r="KT1101"/>
      <c r="KU1101"/>
      <c r="KV1101"/>
      <c r="KW1101"/>
      <c r="KX1101"/>
      <c r="KY1101"/>
      <c r="KZ1101"/>
      <c r="LA1101"/>
      <c r="LB1101"/>
      <c r="LC1101"/>
      <c r="LD1101"/>
      <c r="LE1101"/>
      <c r="LF1101"/>
      <c r="LG1101"/>
      <c r="LH1101"/>
      <c r="LI1101"/>
      <c r="LJ1101"/>
      <c r="LK1101"/>
      <c r="LL1101"/>
      <c r="LM1101"/>
      <c r="LN1101"/>
      <c r="LO1101"/>
      <c r="LP1101"/>
      <c r="LQ1101"/>
      <c r="LR1101"/>
      <c r="LS1101"/>
      <c r="LT1101"/>
      <c r="LU1101"/>
      <c r="LV1101"/>
      <c r="LW1101"/>
      <c r="LX1101"/>
      <c r="LY1101"/>
      <c r="LZ1101"/>
      <c r="MA1101"/>
      <c r="MB1101"/>
      <c r="MC1101"/>
      <c r="MD1101"/>
      <c r="ME1101"/>
      <c r="MF1101"/>
      <c r="MG1101"/>
      <c r="MH1101"/>
      <c r="MI1101"/>
      <c r="MJ1101"/>
      <c r="MK1101"/>
      <c r="ML1101"/>
      <c r="MM1101"/>
      <c r="MN1101"/>
      <c r="MO1101"/>
      <c r="MP1101"/>
      <c r="MQ1101"/>
      <c r="MR1101"/>
      <c r="MS1101"/>
      <c r="MT1101"/>
      <c r="MU1101"/>
      <c r="MV1101"/>
      <c r="MW1101"/>
      <c r="MX1101"/>
      <c r="MY1101"/>
      <c r="MZ1101"/>
      <c r="NA1101"/>
      <c r="NB1101"/>
      <c r="NC1101"/>
      <c r="ND1101"/>
      <c r="NE1101"/>
      <c r="NF1101"/>
      <c r="NG1101"/>
      <c r="NH1101"/>
      <c r="NI1101"/>
      <c r="NJ1101"/>
      <c r="NK1101"/>
      <c r="NL1101"/>
      <c r="NM1101"/>
      <c r="NN1101"/>
      <c r="NO1101"/>
      <c r="NP1101"/>
      <c r="NQ1101"/>
      <c r="NR1101"/>
      <c r="NS1101"/>
      <c r="NT1101"/>
      <c r="NU1101"/>
      <c r="NV1101"/>
      <c r="NW1101"/>
      <c r="NX1101"/>
      <c r="NY1101"/>
      <c r="NZ1101"/>
      <c r="OA1101"/>
      <c r="OB1101"/>
      <c r="OC1101"/>
      <c r="OD1101"/>
      <c r="OE1101"/>
      <c r="OF1101"/>
      <c r="OG1101"/>
      <c r="OH1101"/>
      <c r="OI1101"/>
      <c r="OJ1101"/>
      <c r="OK1101"/>
      <c r="OL1101"/>
      <c r="OM1101"/>
      <c r="ON1101"/>
    </row>
    <row r="1102" spans="1:404" s="37" customFormat="1" x14ac:dyDescent="0.3">
      <c r="A1102" s="2" t="s">
        <v>1507</v>
      </c>
      <c r="B1102" s="2" t="s">
        <v>1540</v>
      </c>
      <c r="C1102" s="2" t="s">
        <v>1541</v>
      </c>
      <c r="D1102" s="2" t="s">
        <v>1542</v>
      </c>
      <c r="E1102" s="6" t="s">
        <v>95</v>
      </c>
      <c r="F1102" s="5">
        <v>51</v>
      </c>
      <c r="G1102" s="5">
        <v>6</v>
      </c>
      <c r="H1102" s="5">
        <v>0</v>
      </c>
      <c r="I1102" s="5">
        <v>0</v>
      </c>
      <c r="J1102" s="5">
        <v>2</v>
      </c>
      <c r="K1102" s="5">
        <v>0</v>
      </c>
      <c r="L1102" s="5">
        <v>0</v>
      </c>
      <c r="M1102" s="5">
        <v>0</v>
      </c>
      <c r="N1102" s="5">
        <v>3</v>
      </c>
      <c r="O1102" s="5">
        <v>1</v>
      </c>
      <c r="P1102" s="5">
        <v>0</v>
      </c>
      <c r="Q1102" s="5">
        <v>0</v>
      </c>
      <c r="R1102" s="5">
        <v>29</v>
      </c>
      <c r="S1102" s="5">
        <v>0</v>
      </c>
      <c r="T1102" s="5">
        <v>0</v>
      </c>
      <c r="U1102" s="5">
        <v>0</v>
      </c>
      <c r="V1102" s="5">
        <v>19</v>
      </c>
      <c r="W1102" s="5">
        <v>3</v>
      </c>
      <c r="X1102" s="5">
        <v>0</v>
      </c>
      <c r="Y1102" s="5">
        <v>0</v>
      </c>
      <c r="Z1102" s="6">
        <v>0</v>
      </c>
      <c r="AA1102" s="6" t="s">
        <v>96</v>
      </c>
      <c r="AB1102" s="6" t="s">
        <v>97</v>
      </c>
      <c r="AC1102" s="7"/>
      <c r="AD1102" s="7"/>
      <c r="AE1102" s="7"/>
      <c r="AF1102" s="7"/>
      <c r="AG1102" s="7"/>
      <c r="AH1102" s="7"/>
      <c r="AI1102" s="6" t="s">
        <v>96</v>
      </c>
      <c r="AJ1102" s="5"/>
      <c r="AK1102" s="8">
        <v>0</v>
      </c>
      <c r="AL1102" s="8">
        <v>1</v>
      </c>
      <c r="AM1102" s="8">
        <v>0</v>
      </c>
      <c r="AN1102" s="8">
        <v>0</v>
      </c>
      <c r="AO1102" s="8">
        <v>0</v>
      </c>
      <c r="AP1102" s="8">
        <v>0</v>
      </c>
      <c r="AQ1102" s="8">
        <v>0</v>
      </c>
      <c r="AR1102" s="8">
        <v>0</v>
      </c>
      <c r="AS1102" s="8">
        <v>0</v>
      </c>
      <c r="AT1102" s="8">
        <v>0</v>
      </c>
      <c r="AU1102" s="5">
        <v>100</v>
      </c>
      <c r="AV1102" s="5">
        <v>100</v>
      </c>
      <c r="AW1102" s="5">
        <v>0</v>
      </c>
      <c r="AX1102" s="5">
        <v>0</v>
      </c>
      <c r="AY1102" s="5">
        <v>0</v>
      </c>
      <c r="AZ1102" s="5">
        <v>100</v>
      </c>
      <c r="BA1102" s="5">
        <v>0</v>
      </c>
      <c r="BB1102" s="5">
        <v>0</v>
      </c>
      <c r="BC1102" s="5">
        <v>0</v>
      </c>
      <c r="BD1102" s="5">
        <v>100</v>
      </c>
      <c r="BE1102" s="5">
        <v>100</v>
      </c>
      <c r="BF1102" s="5">
        <v>100</v>
      </c>
      <c r="BG1102" s="5">
        <v>50</v>
      </c>
      <c r="BH1102" s="5">
        <v>0</v>
      </c>
      <c r="BI1102" s="5">
        <v>0</v>
      </c>
      <c r="BJ1102" s="5">
        <v>0</v>
      </c>
      <c r="BK1102" s="5">
        <v>0</v>
      </c>
      <c r="BL1102" s="5">
        <v>100</v>
      </c>
      <c r="BM1102" s="5">
        <v>0</v>
      </c>
      <c r="BN1102" s="5" t="s">
        <v>98</v>
      </c>
      <c r="BO1102" s="5" t="s">
        <v>97</v>
      </c>
      <c r="BP1102" s="5" t="s">
        <v>97</v>
      </c>
      <c r="BQ1102" s="5" t="s">
        <v>98</v>
      </c>
      <c r="BR1102" s="6" t="s">
        <v>96</v>
      </c>
      <c r="BS1102" s="6" t="s">
        <v>96</v>
      </c>
      <c r="BT1102" s="6" t="s">
        <v>96</v>
      </c>
      <c r="BU1102" s="6" t="s">
        <v>97</v>
      </c>
      <c r="BV1102" s="6" t="s">
        <v>96</v>
      </c>
      <c r="BW1102" s="5">
        <v>1</v>
      </c>
      <c r="BX1102" s="5">
        <v>13</v>
      </c>
      <c r="BY1102" s="5">
        <v>13</v>
      </c>
      <c r="BZ1102" s="5">
        <v>10</v>
      </c>
      <c r="CA1102" s="5">
        <v>13</v>
      </c>
      <c r="CB1102" s="6" t="s">
        <v>96</v>
      </c>
      <c r="CC1102" s="6" t="s">
        <v>96</v>
      </c>
      <c r="CD1102" s="6" t="s">
        <v>96</v>
      </c>
      <c r="CE1102" s="6" t="s">
        <v>96</v>
      </c>
      <c r="CF1102" s="6" t="s">
        <v>96</v>
      </c>
      <c r="CG1102" s="6" t="s">
        <v>97</v>
      </c>
      <c r="CH1102" s="6" t="s">
        <v>97</v>
      </c>
      <c r="CI1102" s="6" t="s">
        <v>97</v>
      </c>
      <c r="CJ1102" s="5">
        <v>3</v>
      </c>
      <c r="CK1102" s="5">
        <v>3</v>
      </c>
      <c r="CL1102" s="5">
        <v>12</v>
      </c>
      <c r="CM1102" s="5">
        <v>0</v>
      </c>
      <c r="CN1102" s="5">
        <v>1</v>
      </c>
      <c r="CO1102" s="5">
        <v>0</v>
      </c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  <c r="DI1102"/>
      <c r="DJ1102"/>
      <c r="DK1102"/>
      <c r="DL1102"/>
      <c r="DM1102"/>
      <c r="DN1102"/>
      <c r="DO1102"/>
      <c r="DP1102"/>
      <c r="DQ1102"/>
      <c r="DR1102"/>
      <c r="DS1102"/>
      <c r="DT1102"/>
      <c r="DU1102"/>
      <c r="DV1102"/>
      <c r="DW1102"/>
      <c r="DX1102"/>
      <c r="DY1102"/>
      <c r="DZ1102"/>
      <c r="EA1102"/>
      <c r="EB1102"/>
      <c r="EC1102"/>
      <c r="ED1102"/>
      <c r="EE1102"/>
      <c r="EF1102"/>
      <c r="EG1102"/>
      <c r="EH1102"/>
      <c r="EI1102"/>
      <c r="EJ1102"/>
      <c r="EK1102"/>
      <c r="EL1102"/>
      <c r="EM1102"/>
      <c r="EN1102"/>
      <c r="EO1102"/>
      <c r="EP1102"/>
      <c r="EQ1102"/>
      <c r="ER1102"/>
      <c r="ES1102"/>
      <c r="ET1102"/>
      <c r="EU1102"/>
      <c r="EV1102"/>
      <c r="EW1102"/>
      <c r="EX1102"/>
      <c r="EY1102"/>
      <c r="EZ1102"/>
      <c r="FA1102"/>
      <c r="FB1102"/>
      <c r="FC1102"/>
      <c r="FD1102"/>
      <c r="FE1102"/>
      <c r="FF1102"/>
      <c r="FG1102"/>
      <c r="FH1102"/>
      <c r="FI1102"/>
      <c r="FJ1102"/>
      <c r="FK1102"/>
      <c r="FL1102"/>
      <c r="FM1102"/>
      <c r="FN1102"/>
      <c r="FO1102"/>
      <c r="FP1102"/>
      <c r="FQ1102"/>
      <c r="FR1102"/>
      <c r="FS1102"/>
      <c r="FT1102"/>
      <c r="FU1102"/>
      <c r="FV1102"/>
      <c r="FW1102"/>
      <c r="FX1102"/>
      <c r="FY1102"/>
      <c r="FZ1102"/>
      <c r="GA1102"/>
      <c r="GB1102"/>
      <c r="GC1102"/>
      <c r="GD1102"/>
      <c r="GE1102"/>
      <c r="GF1102"/>
      <c r="GG1102"/>
      <c r="GH1102"/>
      <c r="GI1102"/>
      <c r="GJ1102"/>
      <c r="GK1102"/>
      <c r="GL1102"/>
      <c r="GM1102"/>
      <c r="GN1102"/>
      <c r="GO1102"/>
      <c r="GP1102"/>
      <c r="GQ1102"/>
      <c r="GR1102"/>
      <c r="GS1102"/>
      <c r="GT1102"/>
      <c r="GU1102"/>
      <c r="GV1102"/>
      <c r="GW1102"/>
      <c r="GX1102"/>
      <c r="GY1102"/>
      <c r="GZ1102"/>
      <c r="HA1102"/>
      <c r="HB1102"/>
      <c r="HC1102"/>
      <c r="HD1102"/>
      <c r="HE1102"/>
      <c r="HF1102"/>
      <c r="HG1102"/>
      <c r="HH1102"/>
      <c r="HI1102"/>
      <c r="HJ1102"/>
      <c r="HK1102"/>
      <c r="HL1102"/>
      <c r="HM1102"/>
      <c r="HN1102"/>
      <c r="HO1102"/>
      <c r="HP1102"/>
      <c r="HQ1102"/>
      <c r="HR1102"/>
      <c r="HS1102"/>
      <c r="HT1102"/>
      <c r="HU1102"/>
      <c r="HV1102"/>
      <c r="HW1102"/>
      <c r="HX1102"/>
      <c r="HY1102"/>
      <c r="HZ1102"/>
      <c r="IA1102"/>
      <c r="IB1102"/>
      <c r="IC1102"/>
      <c r="ID1102"/>
      <c r="IE1102"/>
      <c r="IF1102"/>
      <c r="IG1102"/>
      <c r="IH1102"/>
      <c r="II1102"/>
      <c r="IJ1102"/>
      <c r="IK1102"/>
      <c r="IL1102"/>
      <c r="IM1102"/>
      <c r="IN1102"/>
      <c r="IO1102"/>
      <c r="IP1102"/>
      <c r="IQ1102"/>
      <c r="IR1102"/>
      <c r="IS1102"/>
      <c r="IT1102"/>
      <c r="IU1102"/>
      <c r="IV1102"/>
      <c r="IW1102"/>
      <c r="IX1102"/>
      <c r="IY1102"/>
      <c r="IZ1102"/>
      <c r="JA1102"/>
      <c r="JB1102"/>
      <c r="JC1102"/>
      <c r="JD1102"/>
      <c r="JE1102"/>
      <c r="JF1102"/>
      <c r="JG1102"/>
      <c r="JH1102"/>
      <c r="JI1102"/>
      <c r="JJ1102"/>
      <c r="JK1102"/>
      <c r="JL1102"/>
      <c r="JM1102"/>
      <c r="JN1102"/>
      <c r="JO1102"/>
      <c r="JP1102"/>
      <c r="JQ1102"/>
      <c r="JR1102"/>
      <c r="JS1102"/>
      <c r="JT1102"/>
      <c r="JU1102"/>
      <c r="JV1102"/>
      <c r="JW1102"/>
      <c r="JX1102"/>
      <c r="JY1102"/>
      <c r="JZ1102"/>
      <c r="KA1102"/>
      <c r="KB1102"/>
      <c r="KC1102"/>
      <c r="KD1102"/>
      <c r="KE1102"/>
      <c r="KF1102"/>
      <c r="KG1102"/>
      <c r="KH1102"/>
      <c r="KI1102"/>
      <c r="KJ1102"/>
      <c r="KK1102"/>
      <c r="KL1102"/>
      <c r="KM1102"/>
      <c r="KN1102"/>
      <c r="KO1102"/>
      <c r="KP1102"/>
      <c r="KQ1102"/>
      <c r="KR1102"/>
      <c r="KS1102"/>
      <c r="KT1102"/>
      <c r="KU1102"/>
      <c r="KV1102"/>
      <c r="KW1102"/>
      <c r="KX1102"/>
      <c r="KY1102"/>
      <c r="KZ1102"/>
      <c r="LA1102"/>
      <c r="LB1102"/>
      <c r="LC1102"/>
      <c r="LD1102"/>
      <c r="LE1102"/>
      <c r="LF1102"/>
      <c r="LG1102"/>
      <c r="LH1102"/>
      <c r="LI1102"/>
      <c r="LJ1102"/>
      <c r="LK1102"/>
      <c r="LL1102"/>
      <c r="LM1102"/>
      <c r="LN1102"/>
      <c r="LO1102"/>
      <c r="LP1102"/>
      <c r="LQ1102"/>
      <c r="LR1102"/>
      <c r="LS1102"/>
      <c r="LT1102"/>
      <c r="LU1102"/>
      <c r="LV1102"/>
      <c r="LW1102"/>
      <c r="LX1102"/>
      <c r="LY1102"/>
      <c r="LZ1102"/>
      <c r="MA1102"/>
      <c r="MB1102"/>
      <c r="MC1102"/>
      <c r="MD1102"/>
      <c r="ME1102"/>
      <c r="MF1102"/>
      <c r="MG1102"/>
      <c r="MH1102"/>
      <c r="MI1102"/>
      <c r="MJ1102"/>
      <c r="MK1102"/>
      <c r="ML1102"/>
      <c r="MM1102"/>
      <c r="MN1102"/>
      <c r="MO1102"/>
      <c r="MP1102"/>
      <c r="MQ1102"/>
      <c r="MR1102"/>
      <c r="MS1102"/>
      <c r="MT1102"/>
      <c r="MU1102"/>
      <c r="MV1102"/>
      <c r="MW1102"/>
      <c r="MX1102"/>
      <c r="MY1102"/>
      <c r="MZ1102"/>
      <c r="NA1102"/>
      <c r="NB1102"/>
      <c r="NC1102"/>
      <c r="ND1102"/>
      <c r="NE1102"/>
      <c r="NF1102"/>
      <c r="NG1102"/>
      <c r="NH1102"/>
      <c r="NI1102"/>
      <c r="NJ1102"/>
      <c r="NK1102"/>
      <c r="NL1102"/>
      <c r="NM1102"/>
      <c r="NN1102"/>
      <c r="NO1102"/>
      <c r="NP1102"/>
      <c r="NQ1102"/>
      <c r="NR1102"/>
      <c r="NS1102"/>
      <c r="NT1102"/>
      <c r="NU1102"/>
      <c r="NV1102"/>
      <c r="NW1102"/>
      <c r="NX1102"/>
      <c r="NY1102"/>
      <c r="NZ1102"/>
      <c r="OA1102"/>
      <c r="OB1102"/>
      <c r="OC1102"/>
      <c r="OD1102"/>
      <c r="OE1102"/>
      <c r="OF1102"/>
      <c r="OG1102"/>
      <c r="OH1102"/>
      <c r="OI1102"/>
      <c r="OJ1102"/>
      <c r="OK1102"/>
      <c r="OL1102"/>
      <c r="OM1102"/>
    </row>
    <row r="1103" spans="1:404" s="37" customFormat="1" x14ac:dyDescent="0.3">
      <c r="A1103" s="2" t="s">
        <v>1507</v>
      </c>
      <c r="B1103" s="2" t="s">
        <v>1540</v>
      </c>
      <c r="C1103" s="2" t="s">
        <v>1540</v>
      </c>
      <c r="D1103" s="2" t="s">
        <v>1500</v>
      </c>
      <c r="E1103" s="6" t="s">
        <v>102</v>
      </c>
      <c r="F1103" s="5">
        <v>490</v>
      </c>
      <c r="G1103" s="5">
        <v>122</v>
      </c>
      <c r="H1103" s="5">
        <v>11</v>
      </c>
      <c r="I1103" s="5">
        <v>108</v>
      </c>
      <c r="J1103" s="5">
        <v>0</v>
      </c>
      <c r="K1103" s="5">
        <v>0</v>
      </c>
      <c r="L1103" s="5">
        <v>0</v>
      </c>
      <c r="M1103" s="5">
        <v>14</v>
      </c>
      <c r="N1103" s="5">
        <v>0</v>
      </c>
      <c r="O1103" s="5">
        <v>0</v>
      </c>
      <c r="P1103" s="5">
        <v>0</v>
      </c>
      <c r="Q1103" s="5">
        <v>435</v>
      </c>
      <c r="R1103" s="5">
        <v>0</v>
      </c>
      <c r="S1103" s="5">
        <v>0</v>
      </c>
      <c r="T1103" s="5">
        <v>0</v>
      </c>
      <c r="U1103" s="5">
        <v>55</v>
      </c>
      <c r="V1103" s="5">
        <v>0</v>
      </c>
      <c r="W1103" s="5">
        <v>0</v>
      </c>
      <c r="X1103" s="5">
        <v>0</v>
      </c>
      <c r="Y1103" s="5">
        <v>84</v>
      </c>
      <c r="Z1103" s="5">
        <v>339</v>
      </c>
      <c r="AA1103" s="6" t="s">
        <v>96</v>
      </c>
      <c r="AB1103" s="6" t="s">
        <v>96</v>
      </c>
      <c r="AC1103" s="7"/>
      <c r="AD1103" s="7"/>
      <c r="AE1103" s="7"/>
      <c r="AF1103" s="7"/>
      <c r="AG1103" s="7"/>
      <c r="AH1103" s="7"/>
      <c r="AI1103" s="6" t="s">
        <v>96</v>
      </c>
      <c r="AJ1103" s="5"/>
      <c r="AK1103" s="8">
        <v>0</v>
      </c>
      <c r="AL1103" s="8">
        <v>1</v>
      </c>
      <c r="AM1103" s="8">
        <v>0</v>
      </c>
      <c r="AN1103" s="8">
        <v>0</v>
      </c>
      <c r="AO1103" s="8">
        <v>0</v>
      </c>
      <c r="AP1103" s="8">
        <v>0</v>
      </c>
      <c r="AQ1103" s="8">
        <v>0</v>
      </c>
      <c r="AR1103" s="8">
        <v>0</v>
      </c>
      <c r="AS1103" s="8">
        <v>0</v>
      </c>
      <c r="AT1103" s="8">
        <v>0</v>
      </c>
      <c r="AU1103" s="5">
        <v>70</v>
      </c>
      <c r="AV1103" s="5">
        <v>50</v>
      </c>
      <c r="AW1103" s="5">
        <v>0</v>
      </c>
      <c r="AX1103" s="5">
        <v>50</v>
      </c>
      <c r="AY1103" s="5">
        <v>0</v>
      </c>
      <c r="AZ1103" s="5">
        <v>70</v>
      </c>
      <c r="BA1103" s="5">
        <v>70</v>
      </c>
      <c r="BB1103" s="5">
        <v>0</v>
      </c>
      <c r="BC1103" s="5">
        <v>0</v>
      </c>
      <c r="BD1103" s="5">
        <v>30</v>
      </c>
      <c r="BE1103" s="5">
        <v>100</v>
      </c>
      <c r="BF1103" s="5">
        <v>100</v>
      </c>
      <c r="BG1103" s="5">
        <v>50</v>
      </c>
      <c r="BH1103" s="5">
        <v>0</v>
      </c>
      <c r="BI1103" s="5">
        <v>0</v>
      </c>
      <c r="BJ1103" s="5">
        <v>0</v>
      </c>
      <c r="BK1103" s="5">
        <v>40</v>
      </c>
      <c r="BL1103" s="5">
        <v>60</v>
      </c>
      <c r="BM1103" s="5">
        <v>100</v>
      </c>
      <c r="BN1103" s="5">
        <v>8</v>
      </c>
      <c r="BO1103" s="5" t="s">
        <v>97</v>
      </c>
      <c r="BP1103" s="5" t="s">
        <v>97</v>
      </c>
      <c r="BQ1103" s="5" t="s">
        <v>98</v>
      </c>
      <c r="BR1103" s="6" t="s">
        <v>96</v>
      </c>
      <c r="BS1103" s="6" t="s">
        <v>96</v>
      </c>
      <c r="BT1103" s="6" t="s">
        <v>96</v>
      </c>
      <c r="BU1103" s="6" t="s">
        <v>97</v>
      </c>
      <c r="BV1103" s="6" t="s">
        <v>97</v>
      </c>
      <c r="BW1103" s="5">
        <v>0.8</v>
      </c>
      <c r="BX1103" s="5">
        <v>0</v>
      </c>
      <c r="BY1103" s="5">
        <v>3</v>
      </c>
      <c r="BZ1103" s="5">
        <v>0</v>
      </c>
      <c r="CA1103" s="5">
        <v>0</v>
      </c>
      <c r="CB1103" s="6" t="s">
        <v>98</v>
      </c>
      <c r="CC1103" s="6" t="s">
        <v>96</v>
      </c>
      <c r="CD1103" s="6" t="s">
        <v>97</v>
      </c>
      <c r="CE1103" s="6" t="s">
        <v>96</v>
      </c>
      <c r="CF1103" s="6" t="s">
        <v>96</v>
      </c>
      <c r="CG1103" s="7" t="s">
        <v>96</v>
      </c>
      <c r="CH1103" s="6" t="s">
        <v>96</v>
      </c>
      <c r="CI1103" s="6" t="s">
        <v>97</v>
      </c>
      <c r="CJ1103" s="5">
        <v>0</v>
      </c>
      <c r="CK1103" s="5">
        <v>0</v>
      </c>
      <c r="CL1103" s="5">
        <v>0</v>
      </c>
      <c r="CM1103" s="5">
        <v>0</v>
      </c>
      <c r="CN1103" s="5">
        <v>0</v>
      </c>
      <c r="CO1103" s="5">
        <v>0</v>
      </c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  <c r="DI1103"/>
      <c r="DJ1103"/>
      <c r="DK1103"/>
      <c r="DL1103"/>
      <c r="DM1103"/>
      <c r="DN1103"/>
      <c r="DO1103"/>
      <c r="DP1103"/>
      <c r="DQ1103"/>
      <c r="DR1103"/>
      <c r="DS1103"/>
      <c r="DT1103"/>
      <c r="DU1103"/>
      <c r="DV1103"/>
      <c r="DW1103"/>
      <c r="DX1103"/>
      <c r="DY1103"/>
      <c r="DZ1103"/>
      <c r="EA1103"/>
      <c r="EB1103"/>
      <c r="EC1103"/>
      <c r="ED1103"/>
      <c r="EE1103"/>
      <c r="EF1103"/>
      <c r="EG1103"/>
      <c r="EH1103"/>
      <c r="EI1103"/>
      <c r="EJ1103"/>
      <c r="EK1103"/>
      <c r="EL1103"/>
      <c r="EM1103"/>
      <c r="EN1103"/>
      <c r="EO1103"/>
      <c r="EP1103"/>
      <c r="EQ1103"/>
      <c r="ER1103"/>
      <c r="ES1103"/>
      <c r="ET1103"/>
      <c r="EU1103"/>
      <c r="EV1103"/>
      <c r="EW1103"/>
      <c r="EX1103"/>
      <c r="EY1103"/>
      <c r="EZ1103"/>
      <c r="FA1103"/>
      <c r="FB1103"/>
      <c r="FC1103"/>
      <c r="FD1103"/>
      <c r="FE1103"/>
      <c r="FF1103"/>
      <c r="FG1103"/>
      <c r="FH1103"/>
      <c r="FI1103"/>
      <c r="FJ1103"/>
      <c r="FK1103"/>
      <c r="FL1103"/>
      <c r="FM1103"/>
      <c r="FN1103"/>
      <c r="FO1103"/>
      <c r="FP1103"/>
      <c r="FQ1103"/>
      <c r="FR1103"/>
      <c r="FS1103"/>
      <c r="FT1103"/>
      <c r="FU1103"/>
      <c r="FV1103"/>
      <c r="FW1103"/>
      <c r="FX1103"/>
      <c r="FY1103"/>
      <c r="FZ1103"/>
      <c r="GA1103"/>
      <c r="GB1103"/>
      <c r="GC1103"/>
      <c r="GD1103"/>
      <c r="GE1103"/>
      <c r="GF1103"/>
      <c r="GG1103"/>
      <c r="GH1103"/>
      <c r="GI1103"/>
      <c r="GJ1103"/>
      <c r="GK1103"/>
      <c r="GL1103"/>
      <c r="GM1103"/>
      <c r="GN1103"/>
      <c r="GO1103"/>
      <c r="GP1103"/>
      <c r="GQ1103"/>
      <c r="GR1103"/>
      <c r="GS1103"/>
      <c r="GT1103"/>
      <c r="GU1103"/>
      <c r="GV1103"/>
      <c r="GW1103"/>
      <c r="GX1103"/>
      <c r="GY1103"/>
      <c r="GZ1103"/>
      <c r="HA1103"/>
      <c r="HB1103"/>
      <c r="HC1103"/>
      <c r="HD1103"/>
      <c r="HE1103"/>
      <c r="HF1103"/>
      <c r="HG1103"/>
      <c r="HH1103"/>
      <c r="HI1103"/>
      <c r="HJ1103"/>
      <c r="HK1103"/>
      <c r="HL1103"/>
      <c r="HM1103"/>
      <c r="HN1103"/>
      <c r="HO1103"/>
      <c r="HP1103"/>
      <c r="HQ1103"/>
      <c r="HR1103"/>
      <c r="HS1103"/>
      <c r="HT1103"/>
      <c r="HU1103"/>
      <c r="HV1103"/>
      <c r="HW1103"/>
      <c r="HX1103"/>
      <c r="HY1103"/>
      <c r="HZ1103"/>
      <c r="IA1103"/>
      <c r="IB1103"/>
      <c r="IC1103"/>
      <c r="ID1103"/>
      <c r="IE1103"/>
      <c r="IF1103"/>
      <c r="IG1103"/>
      <c r="IH1103"/>
      <c r="II1103"/>
      <c r="IJ1103"/>
      <c r="IK1103"/>
      <c r="IL1103"/>
      <c r="IM1103"/>
      <c r="IN1103"/>
      <c r="IO1103"/>
      <c r="IP1103"/>
      <c r="IQ1103"/>
      <c r="IR1103"/>
      <c r="IS1103"/>
      <c r="IT1103"/>
      <c r="IU1103"/>
      <c r="IV1103"/>
      <c r="IW1103"/>
      <c r="IX1103"/>
      <c r="IY1103"/>
      <c r="IZ1103"/>
      <c r="JA1103"/>
      <c r="JB1103"/>
      <c r="JC1103"/>
      <c r="JD1103"/>
      <c r="JE1103"/>
      <c r="JF1103"/>
      <c r="JG1103"/>
      <c r="JH1103"/>
      <c r="JI1103"/>
      <c r="JJ1103"/>
      <c r="JK1103"/>
      <c r="JL1103"/>
      <c r="JM1103"/>
      <c r="JN1103"/>
      <c r="JO1103"/>
      <c r="JP1103"/>
      <c r="JQ1103"/>
      <c r="JR1103"/>
      <c r="JS1103"/>
      <c r="JT1103"/>
      <c r="JU1103"/>
      <c r="JV1103"/>
      <c r="JW1103"/>
      <c r="JX1103"/>
      <c r="JY1103"/>
      <c r="JZ1103"/>
      <c r="KA1103"/>
      <c r="KB1103"/>
      <c r="KC1103"/>
      <c r="KD1103"/>
      <c r="KE1103"/>
      <c r="KF1103"/>
      <c r="KG1103"/>
      <c r="KH1103"/>
      <c r="KI1103"/>
      <c r="KJ1103"/>
      <c r="KK1103"/>
      <c r="KL1103"/>
      <c r="KM1103"/>
      <c r="KN1103"/>
      <c r="KO1103"/>
      <c r="KP1103"/>
      <c r="KQ1103"/>
      <c r="KR1103"/>
      <c r="KS1103"/>
      <c r="KT1103"/>
      <c r="KU1103"/>
      <c r="KV1103"/>
      <c r="KW1103"/>
      <c r="KX1103"/>
      <c r="KY1103"/>
      <c r="KZ1103"/>
      <c r="LA1103"/>
      <c r="LB1103"/>
      <c r="LC1103"/>
      <c r="LD1103"/>
      <c r="LE1103"/>
      <c r="LF1103"/>
      <c r="LG1103"/>
      <c r="LH1103"/>
      <c r="LI1103"/>
      <c r="LJ1103"/>
      <c r="LK1103"/>
      <c r="LL1103"/>
      <c r="LM1103"/>
      <c r="LN1103"/>
      <c r="LO1103"/>
      <c r="LP1103"/>
      <c r="LQ1103"/>
      <c r="LR1103"/>
      <c r="LS1103"/>
      <c r="LT1103"/>
      <c r="LU1103"/>
      <c r="LV1103"/>
      <c r="LW1103"/>
      <c r="LX1103"/>
      <c r="LY1103"/>
      <c r="LZ1103"/>
      <c r="MA1103"/>
      <c r="MB1103"/>
      <c r="MC1103"/>
      <c r="MD1103"/>
      <c r="ME1103"/>
      <c r="MF1103"/>
      <c r="MG1103"/>
      <c r="MH1103"/>
      <c r="MI1103"/>
      <c r="MJ1103"/>
      <c r="MK1103"/>
      <c r="ML1103"/>
      <c r="MM1103"/>
      <c r="MN1103"/>
      <c r="MO1103"/>
      <c r="MP1103"/>
      <c r="MQ1103"/>
      <c r="MR1103"/>
      <c r="MS1103"/>
      <c r="MT1103"/>
      <c r="MU1103"/>
      <c r="MV1103"/>
      <c r="MW1103"/>
      <c r="MX1103"/>
      <c r="MY1103"/>
      <c r="MZ1103"/>
      <c r="NA1103"/>
      <c r="NB1103"/>
      <c r="NC1103"/>
      <c r="ND1103"/>
      <c r="NE1103"/>
      <c r="NF1103"/>
      <c r="NG1103"/>
      <c r="NH1103"/>
      <c r="NI1103"/>
      <c r="NJ1103"/>
      <c r="NK1103"/>
      <c r="NL1103"/>
      <c r="NM1103"/>
      <c r="NN1103"/>
      <c r="NO1103"/>
      <c r="NP1103"/>
      <c r="NQ1103"/>
      <c r="NR1103"/>
      <c r="NS1103"/>
      <c r="NT1103"/>
      <c r="NU1103"/>
      <c r="NV1103"/>
      <c r="NW1103"/>
      <c r="NX1103"/>
      <c r="NY1103"/>
      <c r="NZ1103"/>
      <c r="OA1103"/>
      <c r="OB1103"/>
      <c r="OC1103"/>
      <c r="OD1103"/>
      <c r="OE1103"/>
      <c r="OF1103"/>
      <c r="OG1103"/>
      <c r="OH1103"/>
      <c r="OI1103"/>
      <c r="OJ1103"/>
      <c r="OK1103"/>
      <c r="OL1103"/>
      <c r="OM1103"/>
      <c r="ON1103"/>
    </row>
    <row r="1104" spans="1:404" x14ac:dyDescent="0.3">
      <c r="F1104" s="53"/>
    </row>
  </sheetData>
  <sortState xmlns:xlrd2="http://schemas.microsoft.com/office/spreadsheetml/2017/richdata2" ref="A2:ON1110">
    <sortCondition ref="A2:A1110"/>
    <sortCondition ref="B2:B1110"/>
    <sortCondition ref="C2:C1110"/>
    <sortCondition ref="D2:D1110"/>
  </sortState>
  <conditionalFormatting sqref="E485:E487 E497 E922:E932 E874:E884 E886:E920 E1:E100 E102:E151 E156:E180 E182:E194 E196:E203 E379:E462 E467:E479 E482 E499:E505 E507:E872 E206:E376">
    <cfRule type="cellIs" dxfId="32" priority="20" operator="equal">
      <formula>"Vo vnútrx"</formula>
    </cfRule>
  </conditionalFormatting>
  <conditionalFormatting sqref="E195">
    <cfRule type="cellIs" dxfId="31" priority="19" operator="equal">
      <formula>"Vo vnútrx"</formula>
    </cfRule>
  </conditionalFormatting>
  <conditionalFormatting sqref="E463:E465 E483:E484 E488:E496 E480:E481">
    <cfRule type="cellIs" dxfId="30" priority="17" operator="equal">
      <formula>"Vo vnútrx"</formula>
    </cfRule>
  </conditionalFormatting>
  <conditionalFormatting sqref="E377:E378">
    <cfRule type="cellIs" dxfId="29" priority="16" operator="equal">
      <formula>"Vo vnútrx"</formula>
    </cfRule>
  </conditionalFormatting>
  <conditionalFormatting sqref="E101">
    <cfRule type="cellIs" dxfId="28" priority="15" operator="equal">
      <formula>"Vo vnútrx"</formula>
    </cfRule>
  </conditionalFormatting>
  <conditionalFormatting sqref="E152:E155">
    <cfRule type="cellIs" dxfId="27" priority="14" operator="equal">
      <formula>"Vo vnútrx"</formula>
    </cfRule>
  </conditionalFormatting>
  <conditionalFormatting sqref="E181">
    <cfRule type="cellIs" dxfId="26" priority="13" operator="equal">
      <formula>"Vo vnútrx"</formula>
    </cfRule>
  </conditionalFormatting>
  <conditionalFormatting sqref="E921">
    <cfRule type="cellIs" dxfId="25" priority="12" operator="equal">
      <formula>"Vo vnútrx"</formula>
    </cfRule>
  </conditionalFormatting>
  <conditionalFormatting sqref="E498">
    <cfRule type="cellIs" dxfId="24" priority="11" operator="equal">
      <formula>"Vo vnútrx"</formula>
    </cfRule>
  </conditionalFormatting>
  <conditionalFormatting sqref="E873">
    <cfRule type="cellIs" dxfId="23" priority="9" operator="equal">
      <formula>"Vo vnútrx"</formula>
    </cfRule>
  </conditionalFormatting>
  <conditionalFormatting sqref="E885">
    <cfRule type="cellIs" dxfId="22" priority="8" operator="equal">
      <formula>"Vo vnútrx"</formula>
    </cfRule>
  </conditionalFormatting>
  <conditionalFormatting sqref="E204:E205">
    <cfRule type="cellIs" dxfId="21" priority="6" operator="equal">
      <formula>"Vo vnútrx"</formula>
    </cfRule>
  </conditionalFormatting>
  <conditionalFormatting sqref="E466">
    <cfRule type="cellIs" dxfId="20" priority="4" operator="equal">
      <formula>"Vo vnútrx"</formula>
    </cfRule>
  </conditionalFormatting>
  <conditionalFormatting sqref="E506">
    <cfRule type="cellIs" dxfId="19" priority="2" operator="equal">
      <formula>"Vo vnútrx"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K1878"/>
  <sheetViews>
    <sheetView zoomScaleNormal="10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4.4" x14ac:dyDescent="0.3"/>
  <cols>
    <col min="1" max="1" width="15.33203125" bestFit="1" customWidth="1"/>
    <col min="2" max="2" width="22.5546875" bestFit="1" customWidth="1"/>
    <col min="3" max="3" width="25" bestFit="1" customWidth="1"/>
    <col min="4" max="4" width="25.6640625" style="21" customWidth="1"/>
    <col min="5" max="5" width="16" style="21" customWidth="1"/>
    <col min="6" max="6" width="11.5546875" customWidth="1"/>
    <col min="7" max="7" width="13.33203125" customWidth="1"/>
    <col min="8" max="8" width="14.33203125" customWidth="1"/>
    <col min="9" max="9" width="13.6640625" customWidth="1"/>
    <col min="10" max="10" width="15.6640625" customWidth="1"/>
    <col min="11" max="11" width="13" customWidth="1"/>
    <col min="12" max="12" width="13.5546875" customWidth="1"/>
    <col min="13" max="13" width="15.33203125" customWidth="1"/>
    <col min="14" max="14" width="13.6640625" customWidth="1"/>
    <col min="15" max="15" width="12.33203125" customWidth="1"/>
    <col min="16" max="16" width="11.44140625" customWidth="1"/>
    <col min="17" max="17" width="12.6640625" customWidth="1"/>
    <col min="18" max="18" width="14.6640625" customWidth="1"/>
    <col min="19" max="19" width="13.33203125" customWidth="1"/>
    <col min="20" max="20" width="13.6640625" customWidth="1"/>
    <col min="21" max="21" width="14.5546875" customWidth="1"/>
    <col min="22" max="22" width="12.44140625" customWidth="1"/>
    <col min="23" max="24" width="12.5546875" customWidth="1"/>
    <col min="25" max="26" width="11.6640625" customWidth="1"/>
    <col min="27" max="27" width="16" customWidth="1"/>
    <col min="28" max="28" width="15.6640625" customWidth="1"/>
    <col min="29" max="29" width="11.6640625" customWidth="1"/>
    <col min="30" max="30" width="13.6640625" customWidth="1"/>
    <col min="31" max="31" width="12.6640625" customWidth="1"/>
    <col min="32" max="32" width="12.5546875" customWidth="1"/>
    <col min="33" max="33" width="11.6640625" customWidth="1"/>
    <col min="34" max="34" width="12" customWidth="1"/>
    <col min="35" max="35" width="13.44140625" customWidth="1"/>
    <col min="36" max="16384" width="8.88671875" style="37"/>
  </cols>
  <sheetData>
    <row r="1" spans="1:35" s="1" customFormat="1" ht="57.6" x14ac:dyDescent="0.3">
      <c r="A1" s="1" t="s">
        <v>0</v>
      </c>
      <c r="B1" s="1" t="s">
        <v>1</v>
      </c>
      <c r="C1" s="1" t="s">
        <v>2</v>
      </c>
      <c r="D1" s="1" t="s">
        <v>1543</v>
      </c>
      <c r="E1" s="48" t="s">
        <v>1804</v>
      </c>
      <c r="F1" s="48" t="s">
        <v>1806</v>
      </c>
      <c r="G1" s="1" t="s">
        <v>45</v>
      </c>
      <c r="H1" s="1" t="s">
        <v>46</v>
      </c>
      <c r="I1" s="1" t="s">
        <v>47</v>
      </c>
      <c r="J1" s="1" t="s">
        <v>48</v>
      </c>
      <c r="K1" s="1" t="s">
        <v>49</v>
      </c>
      <c r="L1" s="1" t="s">
        <v>50</v>
      </c>
      <c r="M1" s="1" t="s">
        <v>51</v>
      </c>
      <c r="N1" s="1" t="s">
        <v>52</v>
      </c>
      <c r="O1" s="1" t="s">
        <v>53</v>
      </c>
      <c r="P1" s="1" t="s">
        <v>54</v>
      </c>
      <c r="Q1" s="1" t="s">
        <v>55</v>
      </c>
      <c r="R1" s="1" t="s">
        <v>56</v>
      </c>
      <c r="S1" s="1" t="s">
        <v>1544</v>
      </c>
      <c r="T1" s="1" t="s">
        <v>58</v>
      </c>
      <c r="U1" s="1" t="s">
        <v>59</v>
      </c>
      <c r="V1" s="1" t="s">
        <v>60</v>
      </c>
      <c r="W1" s="1" t="s">
        <v>61</v>
      </c>
      <c r="X1" s="1" t="s">
        <v>62</v>
      </c>
      <c r="Y1" s="1" t="s">
        <v>63</v>
      </c>
      <c r="Z1" s="1" t="s">
        <v>1545</v>
      </c>
      <c r="AA1" s="1" t="s">
        <v>65</v>
      </c>
      <c r="AB1" s="1" t="s">
        <v>66</v>
      </c>
      <c r="AC1" s="1" t="s">
        <v>1546</v>
      </c>
      <c r="AD1" s="1" t="s">
        <v>1547</v>
      </c>
      <c r="AE1" s="1" t="s">
        <v>1548</v>
      </c>
      <c r="AF1" s="1" t="s">
        <v>1549</v>
      </c>
      <c r="AG1" s="1" t="s">
        <v>1550</v>
      </c>
      <c r="AH1" s="1" t="s">
        <v>1551</v>
      </c>
      <c r="AI1" s="1" t="s">
        <v>1552</v>
      </c>
    </row>
    <row r="2" spans="1:35" x14ac:dyDescent="0.3">
      <c r="A2" s="25" t="s">
        <v>92</v>
      </c>
      <c r="B2" s="25" t="s">
        <v>93</v>
      </c>
      <c r="C2" s="25" t="s">
        <v>93</v>
      </c>
      <c r="D2" s="26" t="s">
        <v>1553</v>
      </c>
      <c r="E2" s="26">
        <v>76432</v>
      </c>
      <c r="F2" s="38">
        <v>1040</v>
      </c>
      <c r="G2" s="26">
        <v>100</v>
      </c>
      <c r="H2" s="26">
        <v>95</v>
      </c>
      <c r="I2" s="26">
        <v>5</v>
      </c>
      <c r="J2" s="26">
        <v>0</v>
      </c>
      <c r="K2" s="26">
        <v>0</v>
      </c>
      <c r="L2" s="26">
        <v>100</v>
      </c>
      <c r="M2" s="26">
        <v>95</v>
      </c>
      <c r="N2" s="26">
        <v>5</v>
      </c>
      <c r="O2" s="26">
        <v>0</v>
      </c>
      <c r="P2" s="26">
        <v>0</v>
      </c>
      <c r="Q2" s="26">
        <v>100</v>
      </c>
      <c r="R2" s="26">
        <v>100</v>
      </c>
      <c r="S2" s="26">
        <v>100</v>
      </c>
      <c r="T2" s="26">
        <v>90</v>
      </c>
      <c r="U2" s="26">
        <v>90</v>
      </c>
      <c r="V2" s="26">
        <v>50</v>
      </c>
      <c r="W2" s="26">
        <v>30</v>
      </c>
      <c r="X2" s="26">
        <v>20</v>
      </c>
      <c r="Y2" s="26">
        <v>100</v>
      </c>
      <c r="Z2" s="26">
        <v>4</v>
      </c>
      <c r="AA2" s="26" t="s">
        <v>96</v>
      </c>
      <c r="AB2" s="26" t="s">
        <v>97</v>
      </c>
      <c r="AC2" s="26" t="s">
        <v>98</v>
      </c>
      <c r="AD2" s="26">
        <v>0</v>
      </c>
      <c r="AE2" s="26">
        <v>0</v>
      </c>
      <c r="AF2" s="26">
        <v>0</v>
      </c>
      <c r="AG2" s="26">
        <v>0</v>
      </c>
      <c r="AH2" s="26">
        <v>0</v>
      </c>
      <c r="AI2" s="26">
        <v>0</v>
      </c>
    </row>
    <row r="3" spans="1:35" x14ac:dyDescent="0.3">
      <c r="A3" s="27" t="s">
        <v>92</v>
      </c>
      <c r="B3" s="27" t="s">
        <v>93</v>
      </c>
      <c r="C3" s="27" t="s">
        <v>93</v>
      </c>
      <c r="D3" s="27" t="s">
        <v>94</v>
      </c>
      <c r="E3" s="29" t="s">
        <v>95</v>
      </c>
      <c r="F3" s="28">
        <v>175</v>
      </c>
      <c r="G3" s="28">
        <v>100</v>
      </c>
      <c r="H3" s="28">
        <v>100</v>
      </c>
      <c r="I3" s="28">
        <v>0</v>
      </c>
      <c r="J3" s="28">
        <v>0</v>
      </c>
      <c r="K3" s="28">
        <v>0</v>
      </c>
      <c r="L3" s="28">
        <v>0</v>
      </c>
      <c r="M3" s="28">
        <v>0</v>
      </c>
      <c r="N3" s="28">
        <v>70</v>
      </c>
      <c r="O3" s="28">
        <v>0</v>
      </c>
      <c r="P3" s="28">
        <v>30</v>
      </c>
      <c r="Q3" s="28">
        <v>100</v>
      </c>
      <c r="R3" s="28">
        <v>100</v>
      </c>
      <c r="S3" s="28">
        <v>100</v>
      </c>
      <c r="T3" s="28">
        <v>0</v>
      </c>
      <c r="U3" s="28">
        <v>0</v>
      </c>
      <c r="V3" s="28">
        <v>0</v>
      </c>
      <c r="W3" s="28">
        <v>0</v>
      </c>
      <c r="X3" s="28">
        <v>100</v>
      </c>
      <c r="Y3" s="28">
        <v>0</v>
      </c>
      <c r="Z3" s="28" t="s">
        <v>98</v>
      </c>
      <c r="AA3" s="28" t="s">
        <v>97</v>
      </c>
      <c r="AB3" s="28" t="s">
        <v>96</v>
      </c>
      <c r="AC3" s="28">
        <v>4</v>
      </c>
      <c r="AD3" s="28">
        <v>4</v>
      </c>
      <c r="AE3" s="28">
        <v>5</v>
      </c>
      <c r="AF3" s="28">
        <v>3</v>
      </c>
      <c r="AG3" s="28">
        <v>0</v>
      </c>
      <c r="AH3" s="28">
        <v>3</v>
      </c>
      <c r="AI3" s="28">
        <v>2</v>
      </c>
    </row>
    <row r="4" spans="1:35" x14ac:dyDescent="0.3">
      <c r="A4" s="27" t="s">
        <v>92</v>
      </c>
      <c r="B4" s="27" t="s">
        <v>93</v>
      </c>
      <c r="C4" s="27" t="s">
        <v>93</v>
      </c>
      <c r="D4" s="27" t="s">
        <v>99</v>
      </c>
      <c r="E4" s="29" t="s">
        <v>95</v>
      </c>
      <c r="F4" s="28">
        <v>129</v>
      </c>
      <c r="G4" s="28">
        <v>100</v>
      </c>
      <c r="H4" s="28">
        <v>100</v>
      </c>
      <c r="I4" s="28">
        <v>0</v>
      </c>
      <c r="J4" s="28">
        <v>0</v>
      </c>
      <c r="K4" s="28">
        <v>0</v>
      </c>
      <c r="L4" s="28">
        <v>0</v>
      </c>
      <c r="M4" s="28">
        <v>0</v>
      </c>
      <c r="N4" s="28">
        <v>70</v>
      </c>
      <c r="O4" s="28">
        <v>0</v>
      </c>
      <c r="P4" s="28">
        <v>30</v>
      </c>
      <c r="Q4" s="28">
        <v>100</v>
      </c>
      <c r="R4" s="28">
        <v>80</v>
      </c>
      <c r="S4" s="28">
        <v>100</v>
      </c>
      <c r="T4" s="28">
        <v>100</v>
      </c>
      <c r="U4" s="28">
        <v>3</v>
      </c>
      <c r="V4" s="28">
        <v>0</v>
      </c>
      <c r="W4" s="28">
        <v>3</v>
      </c>
      <c r="X4" s="28">
        <v>97</v>
      </c>
      <c r="Y4" s="28">
        <v>0</v>
      </c>
      <c r="Z4" s="28" t="s">
        <v>98</v>
      </c>
      <c r="AA4" s="28" t="s">
        <v>97</v>
      </c>
      <c r="AB4" s="28" t="s">
        <v>96</v>
      </c>
      <c r="AC4" s="28">
        <v>4</v>
      </c>
      <c r="AD4" s="28">
        <v>3</v>
      </c>
      <c r="AE4" s="28">
        <v>4</v>
      </c>
      <c r="AF4" s="28">
        <v>3</v>
      </c>
      <c r="AG4" s="28">
        <v>0</v>
      </c>
      <c r="AH4" s="28">
        <v>3</v>
      </c>
      <c r="AI4" s="28">
        <v>2</v>
      </c>
    </row>
    <row r="5" spans="1:35" x14ac:dyDescent="0.3">
      <c r="A5" s="27" t="s">
        <v>92</v>
      </c>
      <c r="B5" s="27" t="s">
        <v>93</v>
      </c>
      <c r="C5" s="27" t="s">
        <v>93</v>
      </c>
      <c r="D5" s="27" t="s">
        <v>100</v>
      </c>
      <c r="E5" s="29" t="s">
        <v>95</v>
      </c>
      <c r="F5" s="28">
        <v>67</v>
      </c>
      <c r="G5" s="28">
        <v>100</v>
      </c>
      <c r="H5" s="28">
        <v>100</v>
      </c>
      <c r="I5" s="28">
        <v>0</v>
      </c>
      <c r="J5" s="28">
        <v>0</v>
      </c>
      <c r="K5" s="28">
        <v>0</v>
      </c>
      <c r="L5" s="28">
        <v>0</v>
      </c>
      <c r="M5" s="28">
        <v>0</v>
      </c>
      <c r="N5" s="28">
        <v>100</v>
      </c>
      <c r="O5" s="28">
        <v>0</v>
      </c>
      <c r="P5" s="28">
        <v>0</v>
      </c>
      <c r="Q5" s="28">
        <v>100</v>
      </c>
      <c r="R5" s="28">
        <v>100</v>
      </c>
      <c r="S5" s="28">
        <v>100</v>
      </c>
      <c r="T5" s="28">
        <v>100</v>
      </c>
      <c r="U5" s="28">
        <v>20</v>
      </c>
      <c r="V5" s="28">
        <v>0</v>
      </c>
      <c r="W5" s="28">
        <v>20</v>
      </c>
      <c r="X5" s="28">
        <v>80</v>
      </c>
      <c r="Y5" s="28">
        <v>100</v>
      </c>
      <c r="Z5" s="28">
        <v>4</v>
      </c>
      <c r="AA5" s="28" t="s">
        <v>97</v>
      </c>
      <c r="AB5" s="28" t="s">
        <v>97</v>
      </c>
      <c r="AC5" s="28" t="s">
        <v>98</v>
      </c>
      <c r="AD5" s="28">
        <v>1</v>
      </c>
      <c r="AE5" s="28">
        <v>1</v>
      </c>
      <c r="AF5" s="28">
        <v>1</v>
      </c>
      <c r="AG5" s="28">
        <v>0</v>
      </c>
      <c r="AH5" s="28">
        <v>2</v>
      </c>
      <c r="AI5" s="28">
        <v>0</v>
      </c>
    </row>
    <row r="6" spans="1:35" x14ac:dyDescent="0.3">
      <c r="A6" s="27" t="s">
        <v>92</v>
      </c>
      <c r="B6" s="27" t="s">
        <v>93</v>
      </c>
      <c r="C6" s="27" t="s">
        <v>93</v>
      </c>
      <c r="D6" s="27" t="s">
        <v>101</v>
      </c>
      <c r="E6" s="29" t="s">
        <v>102</v>
      </c>
      <c r="F6" s="28">
        <v>82</v>
      </c>
      <c r="G6" s="28">
        <v>100</v>
      </c>
      <c r="H6" s="28">
        <v>0</v>
      </c>
      <c r="I6" s="28">
        <v>0</v>
      </c>
      <c r="J6" s="28">
        <v>100</v>
      </c>
      <c r="K6" s="28">
        <v>0</v>
      </c>
      <c r="L6" s="28">
        <v>0</v>
      </c>
      <c r="M6" s="28">
        <v>0</v>
      </c>
      <c r="N6" s="28">
        <v>0</v>
      </c>
      <c r="O6" s="28">
        <v>0</v>
      </c>
      <c r="P6" s="28">
        <v>100</v>
      </c>
      <c r="Q6" s="28">
        <v>100</v>
      </c>
      <c r="R6" s="28">
        <v>60</v>
      </c>
      <c r="S6" s="28">
        <v>100</v>
      </c>
      <c r="T6" s="28">
        <v>0</v>
      </c>
      <c r="U6" s="28">
        <v>0</v>
      </c>
      <c r="V6" s="28">
        <v>0</v>
      </c>
      <c r="W6" s="28">
        <v>0</v>
      </c>
      <c r="X6" s="28">
        <v>100</v>
      </c>
      <c r="Y6" s="28">
        <v>0</v>
      </c>
      <c r="Z6" s="28" t="s">
        <v>98</v>
      </c>
      <c r="AA6" s="28" t="s">
        <v>97</v>
      </c>
      <c r="AB6" s="28" t="s">
        <v>96</v>
      </c>
      <c r="AC6" s="28">
        <v>4</v>
      </c>
      <c r="AD6" s="28">
        <v>1</v>
      </c>
      <c r="AE6" s="28">
        <v>1</v>
      </c>
      <c r="AF6" s="28">
        <v>1</v>
      </c>
      <c r="AG6" s="28">
        <v>0</v>
      </c>
      <c r="AH6" s="28">
        <v>4</v>
      </c>
      <c r="AI6" s="28">
        <v>0</v>
      </c>
    </row>
    <row r="7" spans="1:35" x14ac:dyDescent="0.3">
      <c r="A7" s="27" t="s">
        <v>92</v>
      </c>
      <c r="B7" s="27" t="s">
        <v>93</v>
      </c>
      <c r="C7" s="27" t="s">
        <v>93</v>
      </c>
      <c r="D7" s="27" t="s">
        <v>103</v>
      </c>
      <c r="E7" s="29" t="s">
        <v>104</v>
      </c>
      <c r="F7" s="28">
        <v>35</v>
      </c>
      <c r="G7" s="28">
        <v>0</v>
      </c>
      <c r="H7" s="28">
        <v>0</v>
      </c>
      <c r="I7" s="28">
        <v>0</v>
      </c>
      <c r="J7" s="28">
        <v>0</v>
      </c>
      <c r="K7" s="28">
        <v>100</v>
      </c>
      <c r="L7" s="28">
        <v>0</v>
      </c>
      <c r="M7" s="28">
        <v>0</v>
      </c>
      <c r="N7" s="28">
        <v>0</v>
      </c>
      <c r="O7" s="28">
        <v>0</v>
      </c>
      <c r="P7" s="28">
        <v>100</v>
      </c>
      <c r="Q7" s="28">
        <v>100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100</v>
      </c>
      <c r="Y7" s="28">
        <v>0</v>
      </c>
      <c r="Z7" s="28" t="s">
        <v>98</v>
      </c>
      <c r="AA7" s="28" t="s">
        <v>97</v>
      </c>
      <c r="AB7" s="28" t="s">
        <v>96</v>
      </c>
      <c r="AC7" s="28">
        <v>4</v>
      </c>
      <c r="AD7" s="28">
        <v>2</v>
      </c>
      <c r="AE7" s="28">
        <v>2</v>
      </c>
      <c r="AF7" s="28">
        <v>2</v>
      </c>
      <c r="AG7" s="28">
        <v>1</v>
      </c>
      <c r="AH7" s="28">
        <v>3</v>
      </c>
      <c r="AI7" s="28">
        <v>2</v>
      </c>
    </row>
    <row r="8" spans="1:35" x14ac:dyDescent="0.3">
      <c r="A8" s="25" t="s">
        <v>92</v>
      </c>
      <c r="B8" s="25" t="s">
        <v>93</v>
      </c>
      <c r="C8" s="25" t="s">
        <v>105</v>
      </c>
      <c r="D8" s="26" t="s">
        <v>1553</v>
      </c>
      <c r="E8" s="26">
        <v>413</v>
      </c>
      <c r="F8" s="38">
        <v>0</v>
      </c>
      <c r="G8" s="26">
        <v>100</v>
      </c>
      <c r="H8" s="26">
        <v>100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99</v>
      </c>
      <c r="O8" s="26">
        <v>1</v>
      </c>
      <c r="P8" s="26">
        <v>0</v>
      </c>
      <c r="Q8" s="26">
        <v>100</v>
      </c>
      <c r="R8" s="26">
        <v>100</v>
      </c>
      <c r="S8" s="26">
        <v>100</v>
      </c>
      <c r="T8" s="26">
        <v>0</v>
      </c>
      <c r="U8" s="26">
        <v>0</v>
      </c>
      <c r="V8" s="26">
        <v>0</v>
      </c>
      <c r="W8" s="26">
        <v>20</v>
      </c>
      <c r="X8" s="26">
        <v>80</v>
      </c>
      <c r="Y8" s="26">
        <v>100</v>
      </c>
      <c r="Z8" s="26">
        <v>2</v>
      </c>
      <c r="AA8" s="26" t="s">
        <v>96</v>
      </c>
      <c r="AB8" s="26" t="s">
        <v>97</v>
      </c>
      <c r="AC8" s="26" t="s">
        <v>98</v>
      </c>
      <c r="AD8" s="26">
        <v>5</v>
      </c>
      <c r="AE8" s="26">
        <v>22</v>
      </c>
      <c r="AF8" s="26">
        <v>22</v>
      </c>
      <c r="AG8" s="26">
        <v>0</v>
      </c>
      <c r="AH8" s="26">
        <v>10</v>
      </c>
      <c r="AI8" s="26">
        <v>0</v>
      </c>
    </row>
    <row r="9" spans="1:35" x14ac:dyDescent="0.3">
      <c r="A9" s="27" t="s">
        <v>92</v>
      </c>
      <c r="B9" s="27" t="s">
        <v>93</v>
      </c>
      <c r="C9" s="27" t="s">
        <v>105</v>
      </c>
      <c r="D9" s="27" t="s">
        <v>106</v>
      </c>
      <c r="E9" s="29" t="s">
        <v>104</v>
      </c>
      <c r="F9" s="28">
        <v>82</v>
      </c>
      <c r="G9" s="28">
        <v>100</v>
      </c>
      <c r="H9" s="28">
        <v>100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100</v>
      </c>
      <c r="O9" s="28">
        <v>0</v>
      </c>
      <c r="P9" s="28">
        <v>0</v>
      </c>
      <c r="Q9" s="28">
        <v>100</v>
      </c>
      <c r="R9" s="28">
        <v>100</v>
      </c>
      <c r="S9" s="28">
        <v>100</v>
      </c>
      <c r="T9" s="28">
        <v>0</v>
      </c>
      <c r="U9" s="28">
        <v>0</v>
      </c>
      <c r="V9" s="28">
        <v>0</v>
      </c>
      <c r="W9" s="28">
        <v>0</v>
      </c>
      <c r="X9" s="28">
        <v>100</v>
      </c>
      <c r="Y9" s="28">
        <v>100</v>
      </c>
      <c r="Z9" s="28">
        <v>2</v>
      </c>
      <c r="AA9" s="28" t="s">
        <v>96</v>
      </c>
      <c r="AB9" s="28" t="s">
        <v>96</v>
      </c>
      <c r="AC9" s="28">
        <v>5</v>
      </c>
      <c r="AD9" s="28">
        <v>5</v>
      </c>
      <c r="AE9" s="28">
        <v>22</v>
      </c>
      <c r="AF9" s="28">
        <v>22</v>
      </c>
      <c r="AG9" s="28">
        <v>1</v>
      </c>
      <c r="AH9" s="28">
        <v>10</v>
      </c>
      <c r="AI9" s="28">
        <v>1</v>
      </c>
    </row>
    <row r="10" spans="1:35" x14ac:dyDescent="0.3">
      <c r="A10" s="25" t="s">
        <v>92</v>
      </c>
      <c r="B10" s="25" t="s">
        <v>93</v>
      </c>
      <c r="C10" s="25" t="s">
        <v>107</v>
      </c>
      <c r="D10" s="26" t="s">
        <v>1553</v>
      </c>
      <c r="E10" s="26">
        <v>1466</v>
      </c>
      <c r="F10" s="38">
        <v>0</v>
      </c>
      <c r="G10" s="26">
        <v>100</v>
      </c>
      <c r="H10" s="26">
        <v>100</v>
      </c>
      <c r="I10" s="26">
        <v>0</v>
      </c>
      <c r="J10" s="26">
        <v>0</v>
      </c>
      <c r="K10" s="26">
        <v>0</v>
      </c>
      <c r="L10" s="26">
        <v>100</v>
      </c>
      <c r="M10" s="26">
        <v>50</v>
      </c>
      <c r="N10" s="26">
        <v>50</v>
      </c>
      <c r="O10" s="26">
        <v>0</v>
      </c>
      <c r="P10" s="26">
        <v>0</v>
      </c>
      <c r="Q10" s="26">
        <v>100</v>
      </c>
      <c r="R10" s="26">
        <v>100</v>
      </c>
      <c r="S10" s="26">
        <v>90</v>
      </c>
      <c r="T10" s="26">
        <v>0</v>
      </c>
      <c r="U10" s="26">
        <v>0</v>
      </c>
      <c r="V10" s="26">
        <v>0</v>
      </c>
      <c r="W10" s="26">
        <v>20</v>
      </c>
      <c r="X10" s="26">
        <v>80</v>
      </c>
      <c r="Y10" s="26">
        <v>100</v>
      </c>
      <c r="Z10" s="26">
        <v>2</v>
      </c>
      <c r="AA10" s="26" t="s">
        <v>96</v>
      </c>
      <c r="AB10" s="26" t="s">
        <v>96</v>
      </c>
      <c r="AC10" s="26">
        <v>2</v>
      </c>
      <c r="AD10" s="26">
        <v>0</v>
      </c>
      <c r="AE10" s="26">
        <v>22</v>
      </c>
      <c r="AF10" s="26">
        <v>22</v>
      </c>
      <c r="AG10" s="26">
        <v>0</v>
      </c>
      <c r="AH10" s="26">
        <v>10</v>
      </c>
      <c r="AI10" s="26">
        <v>0</v>
      </c>
    </row>
    <row r="11" spans="1:35" x14ac:dyDescent="0.3">
      <c r="A11" s="27" t="s">
        <v>92</v>
      </c>
      <c r="B11" s="27" t="s">
        <v>93</v>
      </c>
      <c r="C11" s="27" t="s">
        <v>107</v>
      </c>
      <c r="D11" s="27" t="s">
        <v>108</v>
      </c>
      <c r="E11" s="29" t="s">
        <v>102</v>
      </c>
      <c r="F11" s="28">
        <v>160</v>
      </c>
      <c r="G11" s="28">
        <v>100</v>
      </c>
      <c r="H11" s="28">
        <v>100</v>
      </c>
      <c r="I11" s="28">
        <v>0</v>
      </c>
      <c r="J11" s="28">
        <v>0</v>
      </c>
      <c r="K11" s="28">
        <v>0</v>
      </c>
      <c r="L11" s="28">
        <v>100</v>
      </c>
      <c r="M11" s="28">
        <v>0</v>
      </c>
      <c r="N11" s="28">
        <v>0</v>
      </c>
      <c r="O11" s="28">
        <v>0</v>
      </c>
      <c r="P11" s="28">
        <v>100</v>
      </c>
      <c r="Q11" s="28">
        <v>100</v>
      </c>
      <c r="R11" s="28">
        <v>100</v>
      </c>
      <c r="S11" s="28">
        <v>90</v>
      </c>
      <c r="T11" s="28">
        <v>0</v>
      </c>
      <c r="U11" s="28">
        <v>0</v>
      </c>
      <c r="V11" s="28">
        <v>0</v>
      </c>
      <c r="W11" s="28">
        <v>10</v>
      </c>
      <c r="X11" s="28">
        <v>90</v>
      </c>
      <c r="Y11" s="28">
        <v>100</v>
      </c>
      <c r="Z11" s="28">
        <v>2</v>
      </c>
      <c r="AA11" s="28" t="s">
        <v>96</v>
      </c>
      <c r="AB11" s="28" t="s">
        <v>96</v>
      </c>
      <c r="AC11" s="28">
        <v>2</v>
      </c>
      <c r="AD11" s="28">
        <v>1</v>
      </c>
      <c r="AE11" s="28">
        <v>23</v>
      </c>
      <c r="AF11" s="28">
        <v>23</v>
      </c>
      <c r="AG11" s="28">
        <v>1</v>
      </c>
      <c r="AH11" s="28">
        <v>10</v>
      </c>
      <c r="AI11" s="28">
        <v>1</v>
      </c>
    </row>
    <row r="12" spans="1:35" x14ac:dyDescent="0.3">
      <c r="A12" s="25" t="s">
        <v>92</v>
      </c>
      <c r="B12" s="25" t="s">
        <v>93</v>
      </c>
      <c r="C12" s="25" t="s">
        <v>109</v>
      </c>
      <c r="D12" s="26" t="s">
        <v>1553</v>
      </c>
      <c r="E12" s="26">
        <v>401</v>
      </c>
      <c r="F12" s="38">
        <v>40</v>
      </c>
      <c r="G12" s="26">
        <v>100</v>
      </c>
      <c r="H12" s="26">
        <v>100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90</v>
      </c>
      <c r="O12" s="26">
        <v>10</v>
      </c>
      <c r="P12" s="26">
        <v>0</v>
      </c>
      <c r="Q12" s="26">
        <v>100</v>
      </c>
      <c r="R12" s="26">
        <v>100</v>
      </c>
      <c r="S12" s="26">
        <v>100</v>
      </c>
      <c r="T12" s="26">
        <v>0</v>
      </c>
      <c r="U12" s="26">
        <v>0</v>
      </c>
      <c r="V12" s="26">
        <v>0</v>
      </c>
      <c r="W12" s="26">
        <v>20</v>
      </c>
      <c r="X12" s="26">
        <v>80</v>
      </c>
      <c r="Y12" s="26">
        <v>100</v>
      </c>
      <c r="Z12" s="26">
        <v>2</v>
      </c>
      <c r="AA12" s="26" t="s">
        <v>96</v>
      </c>
      <c r="AB12" s="26" t="s">
        <v>97</v>
      </c>
      <c r="AC12" s="26" t="s">
        <v>98</v>
      </c>
      <c r="AD12" s="26">
        <v>12</v>
      </c>
      <c r="AE12" s="26">
        <v>12</v>
      </c>
      <c r="AF12" s="26">
        <v>12</v>
      </c>
      <c r="AG12" s="26">
        <v>0</v>
      </c>
      <c r="AH12" s="26">
        <v>7</v>
      </c>
      <c r="AI12" s="26">
        <v>0</v>
      </c>
    </row>
    <row r="13" spans="1:35" x14ac:dyDescent="0.3">
      <c r="A13" s="27" t="s">
        <v>92</v>
      </c>
      <c r="B13" s="27" t="s">
        <v>93</v>
      </c>
      <c r="C13" s="27" t="s">
        <v>109</v>
      </c>
      <c r="D13" s="27" t="s">
        <v>110</v>
      </c>
      <c r="E13" s="29" t="s">
        <v>104</v>
      </c>
      <c r="F13" s="28">
        <v>115</v>
      </c>
      <c r="G13" s="28">
        <v>100</v>
      </c>
      <c r="H13" s="28">
        <v>100</v>
      </c>
      <c r="I13" s="28">
        <v>0</v>
      </c>
      <c r="J13" s="28">
        <v>0</v>
      </c>
      <c r="K13" s="28">
        <v>0</v>
      </c>
      <c r="L13" s="28">
        <v>0</v>
      </c>
      <c r="M13" s="28">
        <v>0</v>
      </c>
      <c r="N13" s="28">
        <v>100</v>
      </c>
      <c r="O13" s="28">
        <v>0</v>
      </c>
      <c r="P13" s="28">
        <v>0</v>
      </c>
      <c r="Q13" s="28">
        <v>100</v>
      </c>
      <c r="R13" s="28">
        <v>100</v>
      </c>
      <c r="S13" s="28">
        <v>100</v>
      </c>
      <c r="T13" s="28">
        <v>0</v>
      </c>
      <c r="U13" s="28">
        <v>0</v>
      </c>
      <c r="V13" s="28">
        <v>0</v>
      </c>
      <c r="W13" s="28">
        <v>0</v>
      </c>
      <c r="X13" s="28">
        <v>100</v>
      </c>
      <c r="Y13" s="28">
        <v>100</v>
      </c>
      <c r="Z13" s="28">
        <v>2</v>
      </c>
      <c r="AA13" s="28" t="s">
        <v>96</v>
      </c>
      <c r="AB13" s="28" t="s">
        <v>97</v>
      </c>
      <c r="AC13" s="28" t="s">
        <v>98</v>
      </c>
      <c r="AD13" s="28">
        <v>12</v>
      </c>
      <c r="AE13" s="28">
        <v>12</v>
      </c>
      <c r="AF13" s="28">
        <v>12</v>
      </c>
      <c r="AG13" s="28">
        <v>0</v>
      </c>
      <c r="AH13" s="28">
        <v>7</v>
      </c>
      <c r="AI13" s="28">
        <v>1</v>
      </c>
    </row>
    <row r="14" spans="1:35" x14ac:dyDescent="0.3">
      <c r="A14" s="25" t="s">
        <v>92</v>
      </c>
      <c r="B14" s="25" t="s">
        <v>93</v>
      </c>
      <c r="C14" s="25" t="s">
        <v>111</v>
      </c>
      <c r="D14" s="26" t="s">
        <v>1553</v>
      </c>
      <c r="E14" s="26">
        <v>1542</v>
      </c>
      <c r="F14" s="38">
        <v>60</v>
      </c>
      <c r="G14" s="26">
        <v>100</v>
      </c>
      <c r="H14" s="26">
        <v>100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90</v>
      </c>
      <c r="O14" s="26">
        <v>10</v>
      </c>
      <c r="P14" s="26">
        <v>0</v>
      </c>
      <c r="Q14" s="26">
        <v>100</v>
      </c>
      <c r="R14" s="26">
        <v>100</v>
      </c>
      <c r="S14" s="26">
        <v>100</v>
      </c>
      <c r="T14" s="26">
        <v>0</v>
      </c>
      <c r="U14" s="26">
        <v>0</v>
      </c>
      <c r="V14" s="26">
        <v>0</v>
      </c>
      <c r="W14" s="26">
        <v>0</v>
      </c>
      <c r="X14" s="26">
        <v>100</v>
      </c>
      <c r="Y14" s="26">
        <v>100</v>
      </c>
      <c r="Z14" s="26">
        <v>2</v>
      </c>
      <c r="AA14" s="26" t="s">
        <v>96</v>
      </c>
      <c r="AB14" s="26" t="s">
        <v>96</v>
      </c>
      <c r="AC14" s="26">
        <v>1</v>
      </c>
      <c r="AD14" s="26">
        <v>22</v>
      </c>
      <c r="AE14" s="26">
        <v>22</v>
      </c>
      <c r="AF14" s="26">
        <v>22</v>
      </c>
      <c r="AG14" s="26">
        <v>0</v>
      </c>
      <c r="AH14" s="26">
        <v>18</v>
      </c>
      <c r="AI14" s="26">
        <v>0</v>
      </c>
    </row>
    <row r="15" spans="1:35" x14ac:dyDescent="0.3">
      <c r="A15" s="27" t="s">
        <v>92</v>
      </c>
      <c r="B15" s="27" t="s">
        <v>93</v>
      </c>
      <c r="C15" s="27" t="s">
        <v>111</v>
      </c>
      <c r="D15" s="27" t="s">
        <v>112</v>
      </c>
      <c r="E15" s="29" t="s">
        <v>95</v>
      </c>
      <c r="F15" s="28">
        <v>31</v>
      </c>
      <c r="G15" s="28">
        <v>100</v>
      </c>
      <c r="H15" s="28">
        <v>100</v>
      </c>
      <c r="I15" s="28">
        <v>0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100</v>
      </c>
      <c r="Q15" s="28">
        <v>100</v>
      </c>
      <c r="R15" s="28">
        <v>100</v>
      </c>
      <c r="S15" s="28">
        <v>100</v>
      </c>
      <c r="T15" s="28">
        <v>0</v>
      </c>
      <c r="U15" s="28">
        <v>0</v>
      </c>
      <c r="V15" s="28">
        <v>0</v>
      </c>
      <c r="W15" s="28">
        <v>0</v>
      </c>
      <c r="X15" s="28">
        <v>100</v>
      </c>
      <c r="Y15" s="28">
        <v>100</v>
      </c>
      <c r="Z15" s="28">
        <v>2</v>
      </c>
      <c r="AA15" s="28" t="s">
        <v>96</v>
      </c>
      <c r="AB15" s="28" t="s">
        <v>96</v>
      </c>
      <c r="AC15" s="28">
        <v>1</v>
      </c>
      <c r="AD15" s="28">
        <v>22</v>
      </c>
      <c r="AE15" s="28">
        <v>22</v>
      </c>
      <c r="AF15" s="28">
        <v>22</v>
      </c>
      <c r="AG15" s="28">
        <v>0</v>
      </c>
      <c r="AH15" s="28">
        <v>20</v>
      </c>
      <c r="AI15" s="28">
        <v>1</v>
      </c>
    </row>
    <row r="16" spans="1:35" x14ac:dyDescent="0.3">
      <c r="A16" s="25" t="s">
        <v>92</v>
      </c>
      <c r="B16" s="25" t="s">
        <v>93</v>
      </c>
      <c r="C16" s="25" t="s">
        <v>113</v>
      </c>
      <c r="D16" s="26" t="s">
        <v>1553</v>
      </c>
      <c r="E16" s="26">
        <v>3298</v>
      </c>
      <c r="F16" s="38">
        <v>70</v>
      </c>
      <c r="G16" s="26">
        <v>99</v>
      </c>
      <c r="H16" s="26">
        <v>99</v>
      </c>
      <c r="I16" s="26">
        <v>1</v>
      </c>
      <c r="J16" s="26">
        <v>0</v>
      </c>
      <c r="K16" s="26">
        <v>0</v>
      </c>
      <c r="L16" s="26">
        <v>97</v>
      </c>
      <c r="M16" s="26">
        <v>90</v>
      </c>
      <c r="N16" s="26">
        <v>1</v>
      </c>
      <c r="O16" s="26">
        <v>2</v>
      </c>
      <c r="P16" s="26">
        <v>7</v>
      </c>
      <c r="Q16" s="26">
        <v>100</v>
      </c>
      <c r="R16" s="26">
        <v>100</v>
      </c>
      <c r="S16" s="26">
        <v>100</v>
      </c>
      <c r="T16" s="26">
        <v>90</v>
      </c>
      <c r="U16" s="26">
        <v>70</v>
      </c>
      <c r="V16" s="26">
        <v>0</v>
      </c>
      <c r="W16" s="26">
        <v>80</v>
      </c>
      <c r="X16" s="26">
        <v>20</v>
      </c>
      <c r="Y16" s="26">
        <v>100</v>
      </c>
      <c r="Z16" s="26">
        <v>4</v>
      </c>
      <c r="AA16" s="26" t="s">
        <v>96</v>
      </c>
      <c r="AB16" s="26" t="s">
        <v>96</v>
      </c>
      <c r="AC16" s="26">
        <v>2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v>0</v>
      </c>
    </row>
    <row r="17" spans="1:35" x14ac:dyDescent="0.3">
      <c r="A17" s="27" t="s">
        <v>92</v>
      </c>
      <c r="B17" s="27" t="s">
        <v>93</v>
      </c>
      <c r="C17" s="27" t="s">
        <v>113</v>
      </c>
      <c r="D17" s="27" t="s">
        <v>110</v>
      </c>
      <c r="E17" s="29" t="s">
        <v>104</v>
      </c>
      <c r="F17" s="28">
        <v>96</v>
      </c>
      <c r="G17" s="28">
        <v>0</v>
      </c>
      <c r="H17" s="28">
        <v>0</v>
      </c>
      <c r="I17" s="28">
        <v>100</v>
      </c>
      <c r="J17" s="28">
        <v>0</v>
      </c>
      <c r="K17" s="28">
        <v>0</v>
      </c>
      <c r="L17" s="28">
        <v>100</v>
      </c>
      <c r="M17" s="28">
        <v>2</v>
      </c>
      <c r="N17" s="28">
        <v>0</v>
      </c>
      <c r="O17" s="28">
        <v>0</v>
      </c>
      <c r="P17" s="28">
        <v>98</v>
      </c>
      <c r="Q17" s="28">
        <v>100</v>
      </c>
      <c r="R17" s="28">
        <v>70</v>
      </c>
      <c r="S17" s="28">
        <v>100</v>
      </c>
      <c r="T17" s="28">
        <v>0</v>
      </c>
      <c r="U17" s="28">
        <v>0</v>
      </c>
      <c r="V17" s="28">
        <v>0</v>
      </c>
      <c r="W17" s="28">
        <v>0</v>
      </c>
      <c r="X17" s="28">
        <v>100</v>
      </c>
      <c r="Y17" s="28">
        <v>100</v>
      </c>
      <c r="Z17" s="28">
        <v>4</v>
      </c>
      <c r="AA17" s="28" t="s">
        <v>96</v>
      </c>
      <c r="AB17" s="28" t="s">
        <v>96</v>
      </c>
      <c r="AC17" s="28">
        <v>4</v>
      </c>
      <c r="AD17" s="28">
        <v>0</v>
      </c>
      <c r="AE17" s="28">
        <v>0</v>
      </c>
      <c r="AF17" s="28">
        <v>0</v>
      </c>
      <c r="AG17" s="28">
        <v>0</v>
      </c>
      <c r="AH17" s="28">
        <v>0</v>
      </c>
      <c r="AI17" s="28">
        <v>0</v>
      </c>
    </row>
    <row r="18" spans="1:35" x14ac:dyDescent="0.3">
      <c r="A18" s="25" t="s">
        <v>92</v>
      </c>
      <c r="B18" s="25" t="s">
        <v>93</v>
      </c>
      <c r="C18" s="25" t="s">
        <v>114</v>
      </c>
      <c r="D18" s="26" t="s">
        <v>1553</v>
      </c>
      <c r="E18" s="26">
        <v>1300</v>
      </c>
      <c r="F18" s="38">
        <v>0</v>
      </c>
      <c r="G18" s="26">
        <v>100</v>
      </c>
      <c r="H18" s="26">
        <v>100</v>
      </c>
      <c r="I18" s="26">
        <v>0</v>
      </c>
      <c r="J18" s="26">
        <v>0</v>
      </c>
      <c r="K18" s="26">
        <v>0</v>
      </c>
      <c r="L18" s="26">
        <v>50</v>
      </c>
      <c r="M18" s="26">
        <v>50</v>
      </c>
      <c r="N18" s="26">
        <v>45</v>
      </c>
      <c r="O18" s="26">
        <v>5</v>
      </c>
      <c r="P18" s="26">
        <v>0</v>
      </c>
      <c r="Q18" s="26">
        <v>100</v>
      </c>
      <c r="R18" s="26">
        <v>100</v>
      </c>
      <c r="S18" s="26">
        <v>100</v>
      </c>
      <c r="T18" s="26">
        <v>100</v>
      </c>
      <c r="U18" s="26">
        <v>80</v>
      </c>
      <c r="V18" s="26">
        <v>0</v>
      </c>
      <c r="W18" s="26">
        <v>95</v>
      </c>
      <c r="X18" s="26">
        <v>5</v>
      </c>
      <c r="Y18" s="26">
        <v>100</v>
      </c>
      <c r="Z18" s="26">
        <v>4</v>
      </c>
      <c r="AA18" s="26" t="s">
        <v>97</v>
      </c>
      <c r="AB18" s="26" t="s">
        <v>97</v>
      </c>
      <c r="AC18" s="26" t="s">
        <v>98</v>
      </c>
      <c r="AD18" s="26">
        <v>0</v>
      </c>
      <c r="AE18" s="26">
        <v>10</v>
      </c>
      <c r="AF18" s="26">
        <v>10</v>
      </c>
      <c r="AG18" s="26">
        <v>0</v>
      </c>
      <c r="AH18" s="26">
        <v>0</v>
      </c>
      <c r="AI18" s="26">
        <v>0</v>
      </c>
    </row>
    <row r="19" spans="1:35" x14ac:dyDescent="0.3">
      <c r="A19" s="27" t="s">
        <v>92</v>
      </c>
      <c r="B19" s="27" t="s">
        <v>93</v>
      </c>
      <c r="C19" s="27" t="s">
        <v>114</v>
      </c>
      <c r="D19" s="27" t="s">
        <v>115</v>
      </c>
      <c r="E19" s="29" t="s">
        <v>102</v>
      </c>
      <c r="F19" s="28">
        <v>70</v>
      </c>
      <c r="G19" s="28">
        <v>100</v>
      </c>
      <c r="H19" s="28">
        <v>100</v>
      </c>
      <c r="I19" s="28">
        <v>0</v>
      </c>
      <c r="J19" s="28">
        <v>0</v>
      </c>
      <c r="K19" s="28">
        <v>0</v>
      </c>
      <c r="L19" s="28">
        <v>100</v>
      </c>
      <c r="M19" s="28">
        <v>100</v>
      </c>
      <c r="N19" s="28">
        <v>0</v>
      </c>
      <c r="O19" s="28">
        <v>0</v>
      </c>
      <c r="P19" s="28">
        <v>0</v>
      </c>
      <c r="Q19" s="28">
        <v>100</v>
      </c>
      <c r="R19" s="28">
        <v>100</v>
      </c>
      <c r="S19" s="28">
        <v>0</v>
      </c>
      <c r="T19" s="28">
        <v>100</v>
      </c>
      <c r="U19" s="28">
        <v>100</v>
      </c>
      <c r="V19" s="28">
        <v>0</v>
      </c>
      <c r="W19" s="28">
        <v>100</v>
      </c>
      <c r="X19" s="28">
        <v>0</v>
      </c>
      <c r="Y19" s="28">
        <v>100</v>
      </c>
      <c r="Z19" s="28">
        <v>4</v>
      </c>
      <c r="AA19" s="28" t="s">
        <v>96</v>
      </c>
      <c r="AB19" s="28" t="s">
        <v>96</v>
      </c>
      <c r="AC19" s="28">
        <v>4</v>
      </c>
      <c r="AD19" s="28">
        <v>0</v>
      </c>
      <c r="AE19" s="28">
        <v>10</v>
      </c>
      <c r="AF19" s="28">
        <v>10</v>
      </c>
      <c r="AG19" s="28">
        <v>1</v>
      </c>
      <c r="AH19" s="28">
        <v>1</v>
      </c>
      <c r="AI19" s="28">
        <v>1</v>
      </c>
    </row>
    <row r="20" spans="1:35" x14ac:dyDescent="0.3">
      <c r="A20" s="25" t="s">
        <v>92</v>
      </c>
      <c r="B20" s="25" t="s">
        <v>116</v>
      </c>
      <c r="C20" s="25" t="s">
        <v>116</v>
      </c>
      <c r="D20" s="26" t="s">
        <v>1553</v>
      </c>
      <c r="E20" s="26">
        <v>9708</v>
      </c>
      <c r="F20" s="38">
        <v>160</v>
      </c>
      <c r="G20" s="26">
        <v>100</v>
      </c>
      <c r="H20" s="26">
        <v>100</v>
      </c>
      <c r="I20" s="26">
        <v>0</v>
      </c>
      <c r="J20" s="26">
        <v>0</v>
      </c>
      <c r="K20" s="26">
        <v>0</v>
      </c>
      <c r="L20" s="26">
        <v>89</v>
      </c>
      <c r="M20" s="26">
        <v>89</v>
      </c>
      <c r="N20" s="26">
        <v>9</v>
      </c>
      <c r="O20" s="26">
        <v>1</v>
      </c>
      <c r="P20" s="26">
        <v>1</v>
      </c>
      <c r="Q20" s="26">
        <v>100</v>
      </c>
      <c r="R20" s="26">
        <v>100</v>
      </c>
      <c r="S20" s="26">
        <v>90</v>
      </c>
      <c r="T20" s="26">
        <v>60</v>
      </c>
      <c r="U20" s="26">
        <v>58</v>
      </c>
      <c r="V20" s="26">
        <v>50</v>
      </c>
      <c r="W20" s="26">
        <v>30</v>
      </c>
      <c r="X20" s="26">
        <v>20</v>
      </c>
      <c r="Y20" s="26">
        <v>100</v>
      </c>
      <c r="Z20" s="26">
        <v>4</v>
      </c>
      <c r="AA20" s="26" t="s">
        <v>96</v>
      </c>
      <c r="AB20" s="26" t="s">
        <v>96</v>
      </c>
      <c r="AC20" s="26">
        <v>2</v>
      </c>
      <c r="AD20" s="26">
        <v>0</v>
      </c>
      <c r="AE20" s="26">
        <v>0</v>
      </c>
      <c r="AF20" s="26">
        <v>0</v>
      </c>
      <c r="AG20" s="26">
        <v>0</v>
      </c>
      <c r="AH20" s="26">
        <v>0</v>
      </c>
      <c r="AI20" s="26">
        <v>0</v>
      </c>
    </row>
    <row r="21" spans="1:35" x14ac:dyDescent="0.3">
      <c r="A21" s="27" t="s">
        <v>92</v>
      </c>
      <c r="B21" s="27" t="s">
        <v>116</v>
      </c>
      <c r="C21" s="27" t="s">
        <v>116</v>
      </c>
      <c r="D21" s="27" t="s">
        <v>117</v>
      </c>
      <c r="E21" s="29" t="s">
        <v>104</v>
      </c>
      <c r="F21" s="28">
        <v>284</v>
      </c>
      <c r="G21" s="28">
        <v>100</v>
      </c>
      <c r="H21" s="28">
        <v>100</v>
      </c>
      <c r="I21" s="28">
        <v>0</v>
      </c>
      <c r="J21" s="28">
        <v>0</v>
      </c>
      <c r="K21" s="28">
        <v>0</v>
      </c>
      <c r="L21" s="28">
        <v>100</v>
      </c>
      <c r="M21" s="28">
        <v>100</v>
      </c>
      <c r="N21" s="28">
        <v>0</v>
      </c>
      <c r="O21" s="28">
        <v>0</v>
      </c>
      <c r="P21" s="28">
        <v>0</v>
      </c>
      <c r="Q21" s="28">
        <v>100</v>
      </c>
      <c r="R21" s="28">
        <v>100</v>
      </c>
      <c r="S21" s="28">
        <v>100</v>
      </c>
      <c r="T21" s="28">
        <v>0</v>
      </c>
      <c r="U21" s="28">
        <v>0</v>
      </c>
      <c r="V21" s="28">
        <v>0</v>
      </c>
      <c r="W21" s="28">
        <v>30</v>
      </c>
      <c r="X21" s="28">
        <v>70</v>
      </c>
      <c r="Y21" s="28">
        <v>100</v>
      </c>
      <c r="Z21" s="28">
        <v>4</v>
      </c>
      <c r="AA21" s="28" t="s">
        <v>96</v>
      </c>
      <c r="AB21" s="28" t="s">
        <v>96</v>
      </c>
      <c r="AC21" s="28">
        <v>6</v>
      </c>
      <c r="AD21" s="28">
        <v>7</v>
      </c>
      <c r="AE21" s="28">
        <v>7</v>
      </c>
      <c r="AF21" s="28">
        <v>7</v>
      </c>
      <c r="AG21" s="28">
        <v>0</v>
      </c>
      <c r="AH21" s="28">
        <v>8</v>
      </c>
      <c r="AI21" s="28">
        <v>5</v>
      </c>
    </row>
    <row r="22" spans="1:35" x14ac:dyDescent="0.3">
      <c r="A22" s="25" t="s">
        <v>92</v>
      </c>
      <c r="B22" s="25" t="s">
        <v>116</v>
      </c>
      <c r="C22" s="25" t="s">
        <v>118</v>
      </c>
      <c r="D22" s="26" t="s">
        <v>1553</v>
      </c>
      <c r="E22" s="26">
        <v>658</v>
      </c>
      <c r="F22" s="38">
        <v>20</v>
      </c>
      <c r="G22" s="26">
        <v>100</v>
      </c>
      <c r="H22" s="26">
        <v>95</v>
      </c>
      <c r="I22" s="26">
        <v>5</v>
      </c>
      <c r="J22" s="26">
        <v>0</v>
      </c>
      <c r="K22" s="26">
        <v>0</v>
      </c>
      <c r="L22" s="26">
        <v>75</v>
      </c>
      <c r="M22" s="26">
        <v>15</v>
      </c>
      <c r="N22" s="26">
        <v>15</v>
      </c>
      <c r="O22" s="26">
        <v>70</v>
      </c>
      <c r="P22" s="26">
        <v>0</v>
      </c>
      <c r="Q22" s="26">
        <v>100</v>
      </c>
      <c r="R22" s="26">
        <v>99</v>
      </c>
      <c r="S22" s="26">
        <v>90</v>
      </c>
      <c r="T22" s="26">
        <v>0</v>
      </c>
      <c r="U22" s="26">
        <v>0</v>
      </c>
      <c r="V22" s="26">
        <v>0</v>
      </c>
      <c r="W22" s="26">
        <v>10</v>
      </c>
      <c r="X22" s="26">
        <v>90</v>
      </c>
      <c r="Y22" s="26">
        <v>99</v>
      </c>
      <c r="Z22" s="26">
        <v>2</v>
      </c>
      <c r="AA22" s="26" t="s">
        <v>96</v>
      </c>
      <c r="AB22" s="26" t="s">
        <v>97</v>
      </c>
      <c r="AC22" s="26" t="s">
        <v>98</v>
      </c>
      <c r="AD22" s="26">
        <v>12</v>
      </c>
      <c r="AE22" s="26">
        <v>12</v>
      </c>
      <c r="AF22" s="26">
        <v>12</v>
      </c>
      <c r="AG22" s="26">
        <v>0</v>
      </c>
      <c r="AH22" s="26">
        <v>12</v>
      </c>
      <c r="AI22" s="26">
        <v>0</v>
      </c>
    </row>
    <row r="23" spans="1:35" x14ac:dyDescent="0.3">
      <c r="A23" s="27" t="s">
        <v>92</v>
      </c>
      <c r="B23" s="27" t="s">
        <v>116</v>
      </c>
      <c r="C23" s="27" t="s">
        <v>118</v>
      </c>
      <c r="D23" s="27" t="s">
        <v>119</v>
      </c>
      <c r="E23" s="29" t="s">
        <v>95</v>
      </c>
      <c r="F23" s="28">
        <v>30</v>
      </c>
      <c r="G23" s="28">
        <v>0</v>
      </c>
      <c r="H23" s="28">
        <v>0</v>
      </c>
      <c r="I23" s="28">
        <v>50</v>
      </c>
      <c r="J23" s="28">
        <v>0</v>
      </c>
      <c r="K23" s="28">
        <v>50</v>
      </c>
      <c r="L23" s="28">
        <v>0</v>
      </c>
      <c r="M23" s="28">
        <v>0</v>
      </c>
      <c r="N23" s="28">
        <v>50</v>
      </c>
      <c r="O23" s="28">
        <v>0</v>
      </c>
      <c r="P23" s="28">
        <v>50</v>
      </c>
      <c r="Q23" s="28">
        <v>100</v>
      </c>
      <c r="R23" s="28">
        <v>83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100</v>
      </c>
      <c r="Y23" s="28">
        <v>70</v>
      </c>
      <c r="Z23" s="28">
        <v>2</v>
      </c>
      <c r="AA23" s="28" t="s">
        <v>96</v>
      </c>
      <c r="AB23" s="28" t="s">
        <v>97</v>
      </c>
      <c r="AC23" s="28" t="s">
        <v>98</v>
      </c>
      <c r="AD23" s="28">
        <v>12</v>
      </c>
      <c r="AE23" s="28">
        <v>12</v>
      </c>
      <c r="AF23" s="28">
        <v>12</v>
      </c>
      <c r="AG23" s="28">
        <v>0</v>
      </c>
      <c r="AH23" s="28">
        <v>12</v>
      </c>
      <c r="AI23" s="28">
        <v>0</v>
      </c>
    </row>
    <row r="24" spans="1:35" x14ac:dyDescent="0.3">
      <c r="A24" s="25" t="s">
        <v>92</v>
      </c>
      <c r="B24" s="25" t="s">
        <v>116</v>
      </c>
      <c r="C24" s="25" t="s">
        <v>120</v>
      </c>
      <c r="D24" s="26" t="s">
        <v>1553</v>
      </c>
      <c r="E24" s="26">
        <v>1169</v>
      </c>
      <c r="F24" s="38">
        <v>0</v>
      </c>
      <c r="G24" s="26">
        <v>100</v>
      </c>
      <c r="H24" s="26">
        <v>80</v>
      </c>
      <c r="I24" s="26">
        <v>20</v>
      </c>
      <c r="J24" s="26">
        <v>0</v>
      </c>
      <c r="K24" s="26">
        <v>0</v>
      </c>
      <c r="L24" s="26">
        <v>30</v>
      </c>
      <c r="M24" s="26">
        <v>30</v>
      </c>
      <c r="N24" s="26">
        <v>70</v>
      </c>
      <c r="O24" s="26">
        <v>0</v>
      </c>
      <c r="P24" s="26">
        <v>0</v>
      </c>
      <c r="Q24" s="26">
        <v>100</v>
      </c>
      <c r="R24" s="26">
        <v>100</v>
      </c>
      <c r="S24" s="26">
        <v>100</v>
      </c>
      <c r="T24" s="26">
        <v>70</v>
      </c>
      <c r="U24" s="26">
        <v>30</v>
      </c>
      <c r="V24" s="26">
        <v>0</v>
      </c>
      <c r="W24" s="26">
        <v>50</v>
      </c>
      <c r="X24" s="26">
        <v>50</v>
      </c>
      <c r="Y24" s="26">
        <v>100</v>
      </c>
      <c r="Z24" s="26">
        <v>2</v>
      </c>
      <c r="AA24" s="26" t="s">
        <v>96</v>
      </c>
      <c r="AB24" s="26" t="s">
        <v>97</v>
      </c>
      <c r="AC24" s="26" t="s">
        <v>98</v>
      </c>
      <c r="AD24" s="26">
        <v>6</v>
      </c>
      <c r="AE24" s="26">
        <v>6</v>
      </c>
      <c r="AF24" s="26">
        <v>6</v>
      </c>
      <c r="AG24" s="26">
        <v>0</v>
      </c>
      <c r="AH24" s="26">
        <v>6</v>
      </c>
      <c r="AI24" s="26">
        <v>0</v>
      </c>
    </row>
    <row r="25" spans="1:35" x14ac:dyDescent="0.3">
      <c r="A25" s="27" t="s">
        <v>92</v>
      </c>
      <c r="B25" s="27" t="s">
        <v>116</v>
      </c>
      <c r="C25" s="27" t="s">
        <v>120</v>
      </c>
      <c r="D25" s="27" t="s">
        <v>110</v>
      </c>
      <c r="E25" s="29" t="s">
        <v>104</v>
      </c>
      <c r="F25" s="28">
        <v>41</v>
      </c>
      <c r="G25" s="28">
        <v>0</v>
      </c>
      <c r="H25" s="28">
        <v>0</v>
      </c>
      <c r="I25" s="28">
        <v>0</v>
      </c>
      <c r="J25" s="28">
        <v>100</v>
      </c>
      <c r="K25" s="28">
        <v>0</v>
      </c>
      <c r="L25" s="28">
        <v>0</v>
      </c>
      <c r="M25" s="28">
        <v>0</v>
      </c>
      <c r="N25" s="28">
        <v>50</v>
      </c>
      <c r="O25" s="28">
        <v>0</v>
      </c>
      <c r="P25" s="28">
        <v>50</v>
      </c>
      <c r="Q25" s="28">
        <v>100</v>
      </c>
      <c r="R25" s="28">
        <v>50</v>
      </c>
      <c r="S25" s="28">
        <v>100</v>
      </c>
      <c r="T25" s="28">
        <v>0</v>
      </c>
      <c r="U25" s="28">
        <v>0</v>
      </c>
      <c r="V25" s="28">
        <v>0</v>
      </c>
      <c r="W25" s="28">
        <v>0</v>
      </c>
      <c r="X25" s="28">
        <v>100</v>
      </c>
      <c r="Y25" s="28">
        <v>0</v>
      </c>
      <c r="Z25" s="28" t="s">
        <v>98</v>
      </c>
      <c r="AA25" s="28" t="s">
        <v>97</v>
      </c>
      <c r="AB25" s="28" t="s">
        <v>96</v>
      </c>
      <c r="AC25" s="28">
        <v>6</v>
      </c>
      <c r="AD25" s="28">
        <v>6</v>
      </c>
      <c r="AE25" s="28">
        <v>6</v>
      </c>
      <c r="AF25" s="28">
        <v>6</v>
      </c>
      <c r="AG25" s="28">
        <v>0</v>
      </c>
      <c r="AH25" s="28">
        <v>6</v>
      </c>
      <c r="AI25" s="28">
        <v>1</v>
      </c>
    </row>
    <row r="26" spans="1:35" x14ac:dyDescent="0.3">
      <c r="A26" s="25" t="s">
        <v>92</v>
      </c>
      <c r="B26" s="25" t="s">
        <v>121</v>
      </c>
      <c r="C26" s="25" t="s">
        <v>121</v>
      </c>
      <c r="D26" s="26" t="s">
        <v>1553</v>
      </c>
      <c r="E26" s="26">
        <v>20338</v>
      </c>
      <c r="F26" s="38">
        <v>0</v>
      </c>
      <c r="G26" s="26">
        <v>100</v>
      </c>
      <c r="H26" s="26">
        <v>99</v>
      </c>
      <c r="I26" s="26">
        <v>0</v>
      </c>
      <c r="J26" s="26">
        <v>0</v>
      </c>
      <c r="K26" s="26">
        <v>1</v>
      </c>
      <c r="L26" s="26">
        <v>95</v>
      </c>
      <c r="M26" s="26">
        <v>85</v>
      </c>
      <c r="N26" s="26">
        <v>5</v>
      </c>
      <c r="O26" s="26">
        <v>0</v>
      </c>
      <c r="P26" s="26">
        <v>10</v>
      </c>
      <c r="Q26" s="26">
        <v>100</v>
      </c>
      <c r="R26" s="26">
        <v>91</v>
      </c>
      <c r="S26" s="26">
        <v>100</v>
      </c>
      <c r="T26" s="26">
        <v>99</v>
      </c>
      <c r="U26" s="26">
        <v>0</v>
      </c>
      <c r="V26" s="26">
        <v>0</v>
      </c>
      <c r="W26" s="26">
        <v>1</v>
      </c>
      <c r="X26" s="26">
        <v>99</v>
      </c>
      <c r="Y26" s="26">
        <v>79</v>
      </c>
      <c r="Z26" s="26">
        <v>2</v>
      </c>
      <c r="AA26" s="26" t="s">
        <v>96</v>
      </c>
      <c r="AB26" s="26" t="s">
        <v>96</v>
      </c>
      <c r="AC26" s="26">
        <v>48</v>
      </c>
      <c r="AD26" s="26">
        <v>2</v>
      </c>
      <c r="AE26" s="26">
        <v>2</v>
      </c>
      <c r="AF26" s="26">
        <v>2</v>
      </c>
      <c r="AG26" s="26">
        <v>1</v>
      </c>
      <c r="AH26" s="26">
        <v>1</v>
      </c>
      <c r="AI26" s="26">
        <v>1</v>
      </c>
    </row>
    <row r="27" spans="1:35" x14ac:dyDescent="0.3">
      <c r="A27" s="27" t="s">
        <v>92</v>
      </c>
      <c r="B27" s="27" t="s">
        <v>121</v>
      </c>
      <c r="C27" s="27" t="s">
        <v>121</v>
      </c>
      <c r="D27" s="27" t="s">
        <v>122</v>
      </c>
      <c r="E27" s="29" t="s">
        <v>104</v>
      </c>
      <c r="F27" s="28">
        <v>143</v>
      </c>
      <c r="G27" s="28">
        <v>100</v>
      </c>
      <c r="H27" s="28">
        <v>100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100</v>
      </c>
      <c r="O27" s="28">
        <v>0</v>
      </c>
      <c r="P27" s="28">
        <v>0</v>
      </c>
      <c r="Q27" s="28">
        <v>100</v>
      </c>
      <c r="R27" s="28">
        <v>100</v>
      </c>
      <c r="S27" s="28">
        <v>100</v>
      </c>
      <c r="T27" s="28">
        <v>0</v>
      </c>
      <c r="U27" s="28">
        <v>0</v>
      </c>
      <c r="V27" s="28">
        <v>0</v>
      </c>
      <c r="W27" s="28">
        <v>0</v>
      </c>
      <c r="X27" s="28">
        <v>100</v>
      </c>
      <c r="Y27" s="28">
        <v>0</v>
      </c>
      <c r="Z27" s="28" t="s">
        <v>98</v>
      </c>
      <c r="AA27" s="28" t="s">
        <v>97</v>
      </c>
      <c r="AB27" s="28" t="s">
        <v>96</v>
      </c>
      <c r="AC27" s="28">
        <v>48</v>
      </c>
      <c r="AD27" s="28">
        <v>5</v>
      </c>
      <c r="AE27" s="28">
        <v>5</v>
      </c>
      <c r="AF27" s="28">
        <v>5</v>
      </c>
      <c r="AG27" s="28">
        <v>1</v>
      </c>
      <c r="AH27" s="28">
        <v>1</v>
      </c>
      <c r="AI27" s="28">
        <v>2</v>
      </c>
    </row>
    <row r="28" spans="1:35" x14ac:dyDescent="0.3">
      <c r="A28" s="27" t="s">
        <v>92</v>
      </c>
      <c r="B28" s="27" t="s">
        <v>121</v>
      </c>
      <c r="C28" s="27" t="s">
        <v>121</v>
      </c>
      <c r="D28" s="27" t="s">
        <v>123</v>
      </c>
      <c r="E28" s="29" t="s">
        <v>102</v>
      </c>
      <c r="F28" s="28">
        <v>589</v>
      </c>
      <c r="G28" s="28">
        <v>100</v>
      </c>
      <c r="H28" s="28">
        <v>50</v>
      </c>
      <c r="I28" s="28">
        <v>0</v>
      </c>
      <c r="J28" s="28">
        <v>0</v>
      </c>
      <c r="K28" s="28">
        <v>50</v>
      </c>
      <c r="L28" s="28">
        <v>50</v>
      </c>
      <c r="M28" s="28">
        <v>48</v>
      </c>
      <c r="N28" s="28">
        <v>50</v>
      </c>
      <c r="O28" s="28">
        <v>0</v>
      </c>
      <c r="P28" s="28">
        <v>2</v>
      </c>
      <c r="Q28" s="28">
        <v>100</v>
      </c>
      <c r="R28" s="28">
        <v>65</v>
      </c>
      <c r="S28" s="28">
        <v>100</v>
      </c>
      <c r="T28" s="28">
        <v>100</v>
      </c>
      <c r="U28" s="28">
        <v>0</v>
      </c>
      <c r="V28" s="28">
        <v>0</v>
      </c>
      <c r="W28" s="28">
        <v>5</v>
      </c>
      <c r="X28" s="28">
        <v>95</v>
      </c>
      <c r="Y28" s="28">
        <v>50</v>
      </c>
      <c r="Z28" s="28">
        <v>2</v>
      </c>
      <c r="AA28" s="28" t="s">
        <v>97</v>
      </c>
      <c r="AB28" s="28" t="s">
        <v>96</v>
      </c>
      <c r="AC28" s="28">
        <v>48</v>
      </c>
      <c r="AD28" s="28">
        <v>2</v>
      </c>
      <c r="AE28" s="28">
        <v>1</v>
      </c>
      <c r="AF28" s="28">
        <v>2</v>
      </c>
      <c r="AG28" s="28">
        <v>1</v>
      </c>
      <c r="AH28" s="28">
        <v>3</v>
      </c>
      <c r="AI28" s="28">
        <v>1</v>
      </c>
    </row>
    <row r="29" spans="1:35" x14ac:dyDescent="0.3">
      <c r="A29" s="27" t="s">
        <v>92</v>
      </c>
      <c r="B29" s="27" t="s">
        <v>121</v>
      </c>
      <c r="C29" s="27" t="s">
        <v>121</v>
      </c>
      <c r="D29" s="27" t="s">
        <v>124</v>
      </c>
      <c r="E29" s="29" t="s">
        <v>102</v>
      </c>
      <c r="F29" s="28">
        <v>661</v>
      </c>
      <c r="G29" s="28">
        <v>100</v>
      </c>
      <c r="H29" s="28">
        <v>99</v>
      </c>
      <c r="I29" s="28">
        <v>0</v>
      </c>
      <c r="J29" s="28">
        <v>0</v>
      </c>
      <c r="K29" s="28">
        <v>1</v>
      </c>
      <c r="L29" s="28">
        <v>50</v>
      </c>
      <c r="M29" s="28">
        <v>50</v>
      </c>
      <c r="N29" s="28">
        <v>50</v>
      </c>
      <c r="O29" s="28">
        <v>0</v>
      </c>
      <c r="P29" s="28">
        <v>0</v>
      </c>
      <c r="Q29" s="28">
        <v>100</v>
      </c>
      <c r="R29" s="28">
        <v>99</v>
      </c>
      <c r="S29" s="28">
        <v>100</v>
      </c>
      <c r="T29" s="28">
        <v>100</v>
      </c>
      <c r="U29" s="28">
        <v>0</v>
      </c>
      <c r="V29" s="28">
        <v>0</v>
      </c>
      <c r="W29" s="28">
        <v>0</v>
      </c>
      <c r="X29" s="28">
        <v>100</v>
      </c>
      <c r="Y29" s="28">
        <v>100</v>
      </c>
      <c r="Z29" s="28">
        <v>2</v>
      </c>
      <c r="AA29" s="28" t="s">
        <v>97</v>
      </c>
      <c r="AB29" s="28" t="s">
        <v>96</v>
      </c>
      <c r="AC29" s="28">
        <v>5</v>
      </c>
      <c r="AD29" s="28">
        <v>1</v>
      </c>
      <c r="AE29" s="28">
        <v>1</v>
      </c>
      <c r="AF29" s="28">
        <v>1</v>
      </c>
      <c r="AG29" s="28">
        <v>1</v>
      </c>
      <c r="AH29" s="28">
        <v>2</v>
      </c>
      <c r="AI29" s="28">
        <v>1</v>
      </c>
    </row>
    <row r="30" spans="1:35" x14ac:dyDescent="0.3">
      <c r="A30" s="27" t="s">
        <v>92</v>
      </c>
      <c r="B30" s="27" t="s">
        <v>121</v>
      </c>
      <c r="C30" s="27" t="s">
        <v>121</v>
      </c>
      <c r="D30" s="27" t="s">
        <v>125</v>
      </c>
      <c r="E30" s="29" t="s">
        <v>102</v>
      </c>
      <c r="F30" s="28">
        <v>128</v>
      </c>
      <c r="G30" s="28">
        <v>100</v>
      </c>
      <c r="H30" s="28">
        <v>100</v>
      </c>
      <c r="I30" s="28">
        <v>0</v>
      </c>
      <c r="J30" s="28">
        <v>0</v>
      </c>
      <c r="K30" s="28">
        <v>0</v>
      </c>
      <c r="L30" s="28">
        <v>50</v>
      </c>
      <c r="M30" s="28">
        <v>50</v>
      </c>
      <c r="N30" s="28">
        <v>50</v>
      </c>
      <c r="O30" s="28">
        <v>0</v>
      </c>
      <c r="P30" s="28">
        <v>0</v>
      </c>
      <c r="Q30" s="28">
        <v>100</v>
      </c>
      <c r="R30" s="28">
        <v>100</v>
      </c>
      <c r="S30" s="28">
        <v>100</v>
      </c>
      <c r="T30" s="28">
        <v>0</v>
      </c>
      <c r="U30" s="28">
        <v>0</v>
      </c>
      <c r="V30" s="28">
        <v>0</v>
      </c>
      <c r="W30" s="28">
        <v>0</v>
      </c>
      <c r="X30" s="28">
        <v>100</v>
      </c>
      <c r="Y30" s="28">
        <v>100</v>
      </c>
      <c r="Z30" s="28">
        <v>2</v>
      </c>
      <c r="AA30" s="28" t="s">
        <v>97</v>
      </c>
      <c r="AB30" s="28" t="s">
        <v>96</v>
      </c>
      <c r="AC30" s="28">
        <v>2</v>
      </c>
      <c r="AD30" s="28">
        <v>2</v>
      </c>
      <c r="AE30" s="28">
        <v>2</v>
      </c>
      <c r="AF30" s="28">
        <v>2</v>
      </c>
      <c r="AG30" s="28">
        <v>1</v>
      </c>
      <c r="AH30" s="28">
        <v>1</v>
      </c>
      <c r="AI30" s="28">
        <v>1</v>
      </c>
    </row>
    <row r="31" spans="1:35" x14ac:dyDescent="0.3">
      <c r="A31" s="27" t="s">
        <v>92</v>
      </c>
      <c r="B31" s="27" t="s">
        <v>121</v>
      </c>
      <c r="C31" s="27" t="s">
        <v>121</v>
      </c>
      <c r="D31" s="27" t="s">
        <v>126</v>
      </c>
      <c r="E31" s="29" t="s">
        <v>102</v>
      </c>
      <c r="F31" s="28">
        <v>409</v>
      </c>
      <c r="G31" s="28">
        <v>100</v>
      </c>
      <c r="H31" s="28">
        <v>100</v>
      </c>
      <c r="I31" s="28">
        <v>0</v>
      </c>
      <c r="J31" s="28">
        <v>0</v>
      </c>
      <c r="K31" s="28">
        <v>0</v>
      </c>
      <c r="L31" s="28">
        <v>100</v>
      </c>
      <c r="M31" s="28">
        <v>100</v>
      </c>
      <c r="N31" s="28">
        <v>0</v>
      </c>
      <c r="O31" s="28">
        <v>0</v>
      </c>
      <c r="P31" s="28">
        <v>0</v>
      </c>
      <c r="Q31" s="28">
        <v>100</v>
      </c>
      <c r="R31" s="28">
        <v>100</v>
      </c>
      <c r="S31" s="28">
        <v>100</v>
      </c>
      <c r="T31" s="28">
        <v>100</v>
      </c>
      <c r="U31" s="28">
        <v>0</v>
      </c>
      <c r="V31" s="28">
        <v>80</v>
      </c>
      <c r="W31" s="28">
        <v>0</v>
      </c>
      <c r="X31" s="28">
        <v>20</v>
      </c>
      <c r="Y31" s="28">
        <v>100</v>
      </c>
      <c r="Z31" s="28">
        <v>2</v>
      </c>
      <c r="AA31" s="28" t="s">
        <v>97</v>
      </c>
      <c r="AB31" s="28" t="s">
        <v>96</v>
      </c>
      <c r="AC31" s="28">
        <v>2</v>
      </c>
      <c r="AD31" s="28">
        <v>1</v>
      </c>
      <c r="AE31" s="28">
        <v>1</v>
      </c>
      <c r="AF31" s="28">
        <v>1</v>
      </c>
      <c r="AG31" s="28">
        <v>1</v>
      </c>
      <c r="AH31" s="28">
        <v>1</v>
      </c>
      <c r="AI31" s="28">
        <v>1</v>
      </c>
    </row>
    <row r="32" spans="1:35" x14ac:dyDescent="0.3">
      <c r="A32" s="25" t="s">
        <v>92</v>
      </c>
      <c r="B32" s="25" t="s">
        <v>121</v>
      </c>
      <c r="C32" s="25" t="s">
        <v>127</v>
      </c>
      <c r="D32" s="26" t="s">
        <v>1553</v>
      </c>
      <c r="E32" s="26">
        <v>5027</v>
      </c>
      <c r="F32" s="38">
        <v>0</v>
      </c>
      <c r="G32" s="26">
        <v>95</v>
      </c>
      <c r="H32" s="26">
        <v>92</v>
      </c>
      <c r="I32" s="26">
        <v>5</v>
      </c>
      <c r="J32" s="26">
        <v>0</v>
      </c>
      <c r="K32" s="26">
        <v>3</v>
      </c>
      <c r="L32" s="26">
        <v>19</v>
      </c>
      <c r="M32" s="26">
        <v>19</v>
      </c>
      <c r="N32" s="26">
        <v>29</v>
      </c>
      <c r="O32" s="26">
        <v>2</v>
      </c>
      <c r="P32" s="26">
        <v>50</v>
      </c>
      <c r="Q32" s="26">
        <v>100</v>
      </c>
      <c r="R32" s="26">
        <v>98</v>
      </c>
      <c r="S32" s="26">
        <v>95</v>
      </c>
      <c r="T32" s="26">
        <v>0</v>
      </c>
      <c r="U32" s="26">
        <v>0</v>
      </c>
      <c r="V32" s="26">
        <v>2</v>
      </c>
      <c r="W32" s="26">
        <v>5</v>
      </c>
      <c r="X32" s="26">
        <v>93</v>
      </c>
      <c r="Y32" s="26">
        <v>100</v>
      </c>
      <c r="Z32" s="26">
        <v>2</v>
      </c>
      <c r="AA32" s="26" t="s">
        <v>96</v>
      </c>
      <c r="AB32" s="26" t="s">
        <v>96</v>
      </c>
      <c r="AC32" s="26">
        <v>2</v>
      </c>
      <c r="AD32" s="26">
        <v>0</v>
      </c>
      <c r="AE32" s="26">
        <v>0</v>
      </c>
      <c r="AF32" s="26">
        <v>10</v>
      </c>
      <c r="AG32" s="26">
        <v>0</v>
      </c>
      <c r="AH32" s="26">
        <v>10</v>
      </c>
      <c r="AI32" s="26">
        <v>0</v>
      </c>
    </row>
    <row r="33" spans="1:35" x14ac:dyDescent="0.3">
      <c r="A33" s="27" t="s">
        <v>92</v>
      </c>
      <c r="B33" s="27" t="s">
        <v>121</v>
      </c>
      <c r="C33" s="27" t="s">
        <v>127</v>
      </c>
      <c r="D33" s="27" t="s">
        <v>128</v>
      </c>
      <c r="E33" s="29" t="s">
        <v>102</v>
      </c>
      <c r="F33" s="28">
        <v>49</v>
      </c>
      <c r="G33" s="28">
        <v>100</v>
      </c>
      <c r="H33" s="28">
        <v>50</v>
      </c>
      <c r="I33" s="28">
        <v>0</v>
      </c>
      <c r="J33" s="28">
        <v>50</v>
      </c>
      <c r="K33" s="28">
        <v>0</v>
      </c>
      <c r="L33" s="28">
        <v>100</v>
      </c>
      <c r="M33" s="28">
        <v>50</v>
      </c>
      <c r="N33" s="28">
        <v>0</v>
      </c>
      <c r="O33" s="28">
        <v>0</v>
      </c>
      <c r="P33" s="28">
        <v>50</v>
      </c>
      <c r="Q33" s="28">
        <v>100</v>
      </c>
      <c r="R33" s="28">
        <v>100</v>
      </c>
      <c r="S33" s="28">
        <v>100</v>
      </c>
      <c r="T33" s="28">
        <v>0</v>
      </c>
      <c r="U33" s="28">
        <v>0</v>
      </c>
      <c r="V33" s="28">
        <v>0</v>
      </c>
      <c r="W33" s="28">
        <v>0</v>
      </c>
      <c r="X33" s="28">
        <v>100</v>
      </c>
      <c r="Y33" s="28">
        <v>100</v>
      </c>
      <c r="Z33" s="28">
        <v>2</v>
      </c>
      <c r="AA33" s="28" t="s">
        <v>96</v>
      </c>
      <c r="AB33" s="28" t="s">
        <v>96</v>
      </c>
      <c r="AC33" s="28">
        <v>2</v>
      </c>
      <c r="AD33" s="28">
        <v>2</v>
      </c>
      <c r="AE33" s="28">
        <v>2</v>
      </c>
      <c r="AF33" s="28">
        <v>14</v>
      </c>
      <c r="AG33" s="28">
        <v>0</v>
      </c>
      <c r="AH33" s="28">
        <v>14</v>
      </c>
      <c r="AI33" s="28">
        <v>0</v>
      </c>
    </row>
    <row r="34" spans="1:35" x14ac:dyDescent="0.3">
      <c r="A34" s="27" t="s">
        <v>92</v>
      </c>
      <c r="B34" s="27" t="s">
        <v>121</v>
      </c>
      <c r="C34" s="27" t="s">
        <v>127</v>
      </c>
      <c r="D34" s="27" t="s">
        <v>129</v>
      </c>
      <c r="E34" s="29" t="s">
        <v>95</v>
      </c>
      <c r="F34" s="28">
        <v>189</v>
      </c>
      <c r="G34" s="28">
        <v>100</v>
      </c>
      <c r="H34" s="28">
        <v>30</v>
      </c>
      <c r="I34" s="28">
        <v>0</v>
      </c>
      <c r="J34" s="28">
        <v>0</v>
      </c>
      <c r="K34" s="28">
        <v>70</v>
      </c>
      <c r="L34" s="28">
        <v>0</v>
      </c>
      <c r="M34" s="28">
        <v>0</v>
      </c>
      <c r="N34" s="28">
        <v>20</v>
      </c>
      <c r="O34" s="28">
        <v>0</v>
      </c>
      <c r="P34" s="28">
        <v>80</v>
      </c>
      <c r="Q34" s="28">
        <v>100</v>
      </c>
      <c r="R34" s="28">
        <v>80</v>
      </c>
      <c r="S34" s="28">
        <v>100</v>
      </c>
      <c r="T34" s="28">
        <v>0</v>
      </c>
      <c r="U34" s="28">
        <v>0</v>
      </c>
      <c r="V34" s="28">
        <v>0</v>
      </c>
      <c r="W34" s="28">
        <v>0</v>
      </c>
      <c r="X34" s="28">
        <v>100</v>
      </c>
      <c r="Y34" s="28">
        <v>100</v>
      </c>
      <c r="Z34" s="28">
        <v>2</v>
      </c>
      <c r="AA34" s="28" t="s">
        <v>96</v>
      </c>
      <c r="AB34" s="28" t="s">
        <v>96</v>
      </c>
      <c r="AC34" s="28">
        <v>12</v>
      </c>
      <c r="AD34" s="28">
        <v>3</v>
      </c>
      <c r="AE34" s="28">
        <v>3</v>
      </c>
      <c r="AF34" s="28">
        <v>12</v>
      </c>
      <c r="AG34" s="28">
        <v>0</v>
      </c>
      <c r="AH34" s="28">
        <v>12</v>
      </c>
      <c r="AI34" s="28">
        <v>0</v>
      </c>
    </row>
    <row r="35" spans="1:35" x14ac:dyDescent="0.3">
      <c r="A35" s="27" t="s">
        <v>92</v>
      </c>
      <c r="B35" s="27" t="s">
        <v>121</v>
      </c>
      <c r="C35" s="27" t="s">
        <v>127</v>
      </c>
      <c r="D35" s="27" t="s">
        <v>130</v>
      </c>
      <c r="E35" s="29" t="s">
        <v>102</v>
      </c>
      <c r="F35" s="28">
        <v>224</v>
      </c>
      <c r="G35" s="28">
        <v>100</v>
      </c>
      <c r="H35" s="28">
        <v>99</v>
      </c>
      <c r="I35" s="28">
        <v>0</v>
      </c>
      <c r="J35" s="28">
        <v>1</v>
      </c>
      <c r="K35" s="28">
        <v>0</v>
      </c>
      <c r="L35" s="28">
        <v>0</v>
      </c>
      <c r="M35" s="28">
        <v>0</v>
      </c>
      <c r="N35" s="28">
        <v>30</v>
      </c>
      <c r="O35" s="28">
        <v>0</v>
      </c>
      <c r="P35" s="28">
        <v>70</v>
      </c>
      <c r="Q35" s="28">
        <v>100</v>
      </c>
      <c r="R35" s="28">
        <v>100</v>
      </c>
      <c r="S35" s="28">
        <v>100</v>
      </c>
      <c r="T35" s="28">
        <v>0</v>
      </c>
      <c r="U35" s="28">
        <v>0</v>
      </c>
      <c r="V35" s="28">
        <v>0</v>
      </c>
      <c r="W35" s="28">
        <v>0</v>
      </c>
      <c r="X35" s="28">
        <v>100</v>
      </c>
      <c r="Y35" s="28">
        <v>100</v>
      </c>
      <c r="Z35" s="28">
        <v>2</v>
      </c>
      <c r="AA35" s="28" t="s">
        <v>96</v>
      </c>
      <c r="AB35" s="28" t="s">
        <v>96</v>
      </c>
      <c r="AC35" s="28">
        <v>2</v>
      </c>
      <c r="AD35" s="28">
        <v>2</v>
      </c>
      <c r="AE35" s="28">
        <v>2</v>
      </c>
      <c r="AF35" s="28">
        <v>14</v>
      </c>
      <c r="AG35" s="28">
        <v>0</v>
      </c>
      <c r="AH35" s="28">
        <v>14</v>
      </c>
      <c r="AI35" s="28">
        <v>0</v>
      </c>
    </row>
    <row r="36" spans="1:35" x14ac:dyDescent="0.3">
      <c r="A36" s="27" t="s">
        <v>92</v>
      </c>
      <c r="B36" s="27" t="s">
        <v>121</v>
      </c>
      <c r="C36" s="27" t="s">
        <v>127</v>
      </c>
      <c r="D36" s="27" t="s">
        <v>131</v>
      </c>
      <c r="E36" s="29" t="s">
        <v>102</v>
      </c>
      <c r="F36" s="28">
        <v>307</v>
      </c>
      <c r="G36" s="28">
        <v>100</v>
      </c>
      <c r="H36" s="28">
        <v>90</v>
      </c>
      <c r="I36" s="28">
        <v>0</v>
      </c>
      <c r="J36" s="28">
        <v>0</v>
      </c>
      <c r="K36" s="28">
        <v>10</v>
      </c>
      <c r="L36" s="28">
        <v>0</v>
      </c>
      <c r="M36" s="28">
        <v>0</v>
      </c>
      <c r="N36" s="28">
        <v>5</v>
      </c>
      <c r="O36" s="28">
        <v>0</v>
      </c>
      <c r="P36" s="28">
        <v>95</v>
      </c>
      <c r="Q36" s="28">
        <v>100</v>
      </c>
      <c r="R36" s="28">
        <v>80</v>
      </c>
      <c r="S36" s="28">
        <v>100</v>
      </c>
      <c r="T36" s="28">
        <v>0</v>
      </c>
      <c r="U36" s="28">
        <v>0</v>
      </c>
      <c r="V36" s="28">
        <v>0</v>
      </c>
      <c r="W36" s="28">
        <v>0</v>
      </c>
      <c r="X36" s="28">
        <v>100</v>
      </c>
      <c r="Y36" s="28">
        <v>100</v>
      </c>
      <c r="Z36" s="28">
        <v>2</v>
      </c>
      <c r="AA36" s="28" t="s">
        <v>96</v>
      </c>
      <c r="AB36" s="28" t="s">
        <v>96</v>
      </c>
      <c r="AC36" s="28">
        <v>12</v>
      </c>
      <c r="AD36" s="28">
        <v>0</v>
      </c>
      <c r="AE36" s="28">
        <v>0</v>
      </c>
      <c r="AF36" s="28">
        <v>13</v>
      </c>
      <c r="AG36" s="28">
        <v>0</v>
      </c>
      <c r="AH36" s="28">
        <v>13</v>
      </c>
      <c r="AI36" s="28">
        <v>0</v>
      </c>
    </row>
    <row r="37" spans="1:35" x14ac:dyDescent="0.3">
      <c r="A37" s="25" t="s">
        <v>92</v>
      </c>
      <c r="B37" s="25" t="s">
        <v>121</v>
      </c>
      <c r="C37" s="25" t="s">
        <v>132</v>
      </c>
      <c r="D37" s="26" t="s">
        <v>1553</v>
      </c>
      <c r="E37" s="26">
        <v>2585</v>
      </c>
      <c r="F37" s="38">
        <v>0</v>
      </c>
      <c r="G37" s="26">
        <v>100</v>
      </c>
      <c r="H37" s="26">
        <v>100</v>
      </c>
      <c r="I37" s="26">
        <v>0</v>
      </c>
      <c r="J37" s="26">
        <v>0</v>
      </c>
      <c r="K37" s="26">
        <v>0</v>
      </c>
      <c r="L37" s="26">
        <v>90</v>
      </c>
      <c r="M37" s="26">
        <v>66</v>
      </c>
      <c r="N37" s="26">
        <v>34</v>
      </c>
      <c r="O37" s="26">
        <v>0</v>
      </c>
      <c r="P37" s="26">
        <v>0</v>
      </c>
      <c r="Q37" s="26">
        <v>100</v>
      </c>
      <c r="R37" s="26">
        <v>100</v>
      </c>
      <c r="S37" s="26">
        <v>100</v>
      </c>
      <c r="T37" s="26">
        <v>100</v>
      </c>
      <c r="U37" s="26">
        <v>100</v>
      </c>
      <c r="V37" s="26">
        <v>0</v>
      </c>
      <c r="W37" s="26">
        <v>40</v>
      </c>
      <c r="X37" s="26">
        <v>60</v>
      </c>
      <c r="Y37" s="26">
        <v>100</v>
      </c>
      <c r="Z37" s="26">
        <v>2</v>
      </c>
      <c r="AA37" s="26" t="s">
        <v>96</v>
      </c>
      <c r="AB37" s="26" t="s">
        <v>97</v>
      </c>
      <c r="AC37" s="26" t="s">
        <v>98</v>
      </c>
      <c r="AD37" s="26">
        <v>1</v>
      </c>
      <c r="AE37" s="26">
        <v>1</v>
      </c>
      <c r="AF37" s="26">
        <v>10</v>
      </c>
      <c r="AG37" s="26">
        <v>0</v>
      </c>
      <c r="AH37" s="26">
        <v>3</v>
      </c>
      <c r="AI37" s="26">
        <v>0</v>
      </c>
    </row>
    <row r="38" spans="1:35" x14ac:dyDescent="0.3">
      <c r="A38" s="27" t="s">
        <v>92</v>
      </c>
      <c r="B38" s="27" t="s">
        <v>121</v>
      </c>
      <c r="C38" s="27" t="s">
        <v>132</v>
      </c>
      <c r="D38" s="27" t="s">
        <v>133</v>
      </c>
      <c r="E38" s="29" t="s">
        <v>102</v>
      </c>
      <c r="F38" s="28">
        <v>148</v>
      </c>
      <c r="G38" s="28">
        <v>100</v>
      </c>
      <c r="H38" s="28">
        <v>100</v>
      </c>
      <c r="I38" s="28">
        <v>0</v>
      </c>
      <c r="J38" s="28">
        <v>0</v>
      </c>
      <c r="K38" s="28">
        <v>0</v>
      </c>
      <c r="L38" s="28">
        <v>0</v>
      </c>
      <c r="M38" s="28">
        <v>0</v>
      </c>
      <c r="N38" s="28">
        <v>0</v>
      </c>
      <c r="O38" s="28">
        <v>0</v>
      </c>
      <c r="P38" s="28">
        <v>100</v>
      </c>
      <c r="Q38" s="28">
        <v>100</v>
      </c>
      <c r="R38" s="28">
        <v>100</v>
      </c>
      <c r="S38" s="28">
        <v>100</v>
      </c>
      <c r="T38" s="28">
        <v>100</v>
      </c>
      <c r="U38" s="28">
        <v>0</v>
      </c>
      <c r="V38" s="28">
        <v>0</v>
      </c>
      <c r="W38" s="28">
        <v>0</v>
      </c>
      <c r="X38" s="28">
        <v>100</v>
      </c>
      <c r="Y38" s="28">
        <v>100</v>
      </c>
      <c r="Z38" s="28">
        <v>2</v>
      </c>
      <c r="AA38" s="28" t="s">
        <v>96</v>
      </c>
      <c r="AB38" s="28" t="s">
        <v>97</v>
      </c>
      <c r="AC38" s="28" t="s">
        <v>98</v>
      </c>
      <c r="AD38" s="28">
        <v>1</v>
      </c>
      <c r="AE38" s="28">
        <v>1</v>
      </c>
      <c r="AF38" s="28">
        <v>10</v>
      </c>
      <c r="AG38" s="28">
        <v>0</v>
      </c>
      <c r="AH38" s="28">
        <v>3</v>
      </c>
      <c r="AI38" s="28">
        <v>0</v>
      </c>
    </row>
    <row r="39" spans="1:35" x14ac:dyDescent="0.3">
      <c r="A39" s="25" t="s">
        <v>92</v>
      </c>
      <c r="B39" s="25" t="s">
        <v>121</v>
      </c>
      <c r="C39" s="25" t="s">
        <v>134</v>
      </c>
      <c r="D39" s="26" t="s">
        <v>1553</v>
      </c>
      <c r="E39" s="26">
        <v>3789</v>
      </c>
      <c r="F39" s="38">
        <v>200</v>
      </c>
      <c r="G39" s="26">
        <v>100</v>
      </c>
      <c r="H39" s="26">
        <v>100</v>
      </c>
      <c r="I39" s="26">
        <v>0</v>
      </c>
      <c r="J39" s="26">
        <v>0</v>
      </c>
      <c r="K39" s="26">
        <v>0</v>
      </c>
      <c r="L39" s="26">
        <v>100</v>
      </c>
      <c r="M39" s="26">
        <v>100</v>
      </c>
      <c r="N39" s="26">
        <v>0</v>
      </c>
      <c r="O39" s="26">
        <v>0</v>
      </c>
      <c r="P39" s="26">
        <v>0</v>
      </c>
      <c r="Q39" s="26">
        <v>100</v>
      </c>
      <c r="R39" s="26">
        <v>100</v>
      </c>
      <c r="S39" s="26">
        <v>100</v>
      </c>
      <c r="T39" s="26">
        <v>60</v>
      </c>
      <c r="U39" s="26">
        <v>50</v>
      </c>
      <c r="V39" s="26">
        <v>10</v>
      </c>
      <c r="W39" s="26">
        <v>70</v>
      </c>
      <c r="X39" s="26">
        <v>20</v>
      </c>
      <c r="Y39" s="26">
        <v>100</v>
      </c>
      <c r="Z39" s="26">
        <v>10</v>
      </c>
      <c r="AA39" s="26" t="s">
        <v>96</v>
      </c>
      <c r="AB39" s="26" t="s">
        <v>96</v>
      </c>
      <c r="AC39" s="26">
        <v>10</v>
      </c>
      <c r="AD39" s="26">
        <v>2</v>
      </c>
      <c r="AE39" s="26">
        <v>2</v>
      </c>
      <c r="AF39" s="26">
        <v>2</v>
      </c>
      <c r="AG39" s="26">
        <v>0</v>
      </c>
      <c r="AH39" s="26">
        <v>0</v>
      </c>
      <c r="AI39" s="26">
        <v>0</v>
      </c>
    </row>
    <row r="40" spans="1:35" x14ac:dyDescent="0.3">
      <c r="A40" s="27" t="s">
        <v>92</v>
      </c>
      <c r="B40" s="27" t="s">
        <v>121</v>
      </c>
      <c r="C40" s="27" t="s">
        <v>134</v>
      </c>
      <c r="D40" s="27" t="s">
        <v>135</v>
      </c>
      <c r="E40" s="29" t="s">
        <v>104</v>
      </c>
      <c r="F40" s="28">
        <v>57</v>
      </c>
      <c r="G40" s="28">
        <v>0</v>
      </c>
      <c r="H40" s="28">
        <v>0</v>
      </c>
      <c r="I40" s="28">
        <v>0</v>
      </c>
      <c r="J40" s="28">
        <v>0</v>
      </c>
      <c r="K40" s="28">
        <v>100</v>
      </c>
      <c r="L40" s="28">
        <v>0</v>
      </c>
      <c r="M40" s="28">
        <v>0</v>
      </c>
      <c r="N40" s="28">
        <v>0</v>
      </c>
      <c r="O40" s="28">
        <v>0</v>
      </c>
      <c r="P40" s="28">
        <v>100</v>
      </c>
      <c r="Q40" s="28">
        <v>100</v>
      </c>
      <c r="R40" s="28">
        <v>80</v>
      </c>
      <c r="S40" s="28">
        <v>80</v>
      </c>
      <c r="T40" s="28">
        <v>0</v>
      </c>
      <c r="U40" s="28">
        <v>0</v>
      </c>
      <c r="V40" s="28">
        <v>0</v>
      </c>
      <c r="W40" s="28">
        <v>0</v>
      </c>
      <c r="X40" s="28">
        <v>100</v>
      </c>
      <c r="Y40" s="28">
        <v>100</v>
      </c>
      <c r="Z40" s="28">
        <v>10</v>
      </c>
      <c r="AA40" s="28" t="s">
        <v>96</v>
      </c>
      <c r="AB40" s="28" t="s">
        <v>96</v>
      </c>
      <c r="AC40" s="28">
        <v>10</v>
      </c>
      <c r="AD40" s="28">
        <v>2</v>
      </c>
      <c r="AE40" s="28">
        <v>2</v>
      </c>
      <c r="AF40" s="28">
        <v>2</v>
      </c>
      <c r="AG40" s="28">
        <v>0</v>
      </c>
      <c r="AH40" s="28">
        <v>0</v>
      </c>
      <c r="AI40" s="28">
        <v>0</v>
      </c>
    </row>
    <row r="41" spans="1:35" x14ac:dyDescent="0.3">
      <c r="A41" s="25" t="s">
        <v>92</v>
      </c>
      <c r="B41" s="25" t="s">
        <v>121</v>
      </c>
      <c r="C41" s="25" t="s">
        <v>136</v>
      </c>
      <c r="D41" s="26" t="s">
        <v>1553</v>
      </c>
      <c r="E41" s="26">
        <v>2229</v>
      </c>
      <c r="F41" s="38">
        <v>10</v>
      </c>
      <c r="G41" s="26">
        <v>100</v>
      </c>
      <c r="H41" s="26">
        <v>100</v>
      </c>
      <c r="I41" s="26">
        <v>0</v>
      </c>
      <c r="J41" s="26">
        <v>0</v>
      </c>
      <c r="K41" s="26">
        <v>0</v>
      </c>
      <c r="L41" s="26">
        <v>100</v>
      </c>
      <c r="M41" s="26">
        <v>98</v>
      </c>
      <c r="N41" s="26">
        <v>1</v>
      </c>
      <c r="O41" s="26">
        <v>0</v>
      </c>
      <c r="P41" s="26">
        <v>1</v>
      </c>
      <c r="Q41" s="26">
        <v>100</v>
      </c>
      <c r="R41" s="26">
        <v>100</v>
      </c>
      <c r="S41" s="26">
        <v>100</v>
      </c>
      <c r="T41" s="26">
        <v>100</v>
      </c>
      <c r="U41" s="26">
        <v>60</v>
      </c>
      <c r="V41" s="26">
        <v>0</v>
      </c>
      <c r="W41" s="26">
        <v>80</v>
      </c>
      <c r="X41" s="26">
        <v>20</v>
      </c>
      <c r="Y41" s="26">
        <v>100</v>
      </c>
      <c r="Z41" s="26">
        <v>2</v>
      </c>
      <c r="AA41" s="26" t="s">
        <v>96</v>
      </c>
      <c r="AB41" s="26" t="s">
        <v>96</v>
      </c>
      <c r="AC41" s="26">
        <v>12</v>
      </c>
      <c r="AD41" s="26">
        <v>3</v>
      </c>
      <c r="AE41" s="26">
        <v>3</v>
      </c>
      <c r="AF41" s="26">
        <v>12</v>
      </c>
      <c r="AG41" s="26">
        <v>0</v>
      </c>
      <c r="AH41" s="26">
        <v>2</v>
      </c>
      <c r="AI41" s="26">
        <v>0</v>
      </c>
    </row>
    <row r="42" spans="1:35" x14ac:dyDescent="0.3">
      <c r="A42" s="27" t="s">
        <v>92</v>
      </c>
      <c r="B42" s="27" t="s">
        <v>121</v>
      </c>
      <c r="C42" s="27" t="s">
        <v>136</v>
      </c>
      <c r="D42" s="27" t="s">
        <v>137</v>
      </c>
      <c r="E42" s="29" t="s">
        <v>104</v>
      </c>
      <c r="F42" s="28">
        <v>212</v>
      </c>
      <c r="G42" s="28">
        <v>4</v>
      </c>
      <c r="H42" s="28">
        <v>4</v>
      </c>
      <c r="I42" s="28">
        <v>0</v>
      </c>
      <c r="J42" s="28">
        <v>0</v>
      </c>
      <c r="K42" s="28">
        <v>96</v>
      </c>
      <c r="L42" s="28">
        <v>0</v>
      </c>
      <c r="M42" s="28">
        <v>0</v>
      </c>
      <c r="N42" s="28">
        <v>0</v>
      </c>
      <c r="O42" s="28">
        <v>0</v>
      </c>
      <c r="P42" s="28">
        <v>100</v>
      </c>
      <c r="Q42" s="28">
        <v>70</v>
      </c>
      <c r="R42" s="28">
        <v>10</v>
      </c>
      <c r="S42" s="28">
        <v>99</v>
      </c>
      <c r="T42" s="28">
        <v>0</v>
      </c>
      <c r="U42" s="28">
        <v>0</v>
      </c>
      <c r="V42" s="28">
        <v>0</v>
      </c>
      <c r="W42" s="28">
        <v>0</v>
      </c>
      <c r="X42" s="28">
        <v>100</v>
      </c>
      <c r="Y42" s="28">
        <v>100</v>
      </c>
      <c r="Z42" s="28">
        <v>2</v>
      </c>
      <c r="AA42" s="28" t="s">
        <v>96</v>
      </c>
      <c r="AB42" s="28" t="s">
        <v>96</v>
      </c>
      <c r="AC42" s="28">
        <v>12</v>
      </c>
      <c r="AD42" s="28">
        <v>3</v>
      </c>
      <c r="AE42" s="28">
        <v>3</v>
      </c>
      <c r="AF42" s="28">
        <v>12</v>
      </c>
      <c r="AG42" s="28">
        <v>0</v>
      </c>
      <c r="AH42" s="28">
        <v>0</v>
      </c>
      <c r="AI42" s="28">
        <v>2</v>
      </c>
    </row>
    <row r="43" spans="1:35" x14ac:dyDescent="0.3">
      <c r="A43" s="25" t="s">
        <v>92</v>
      </c>
      <c r="B43" s="25" t="s">
        <v>121</v>
      </c>
      <c r="C43" s="25" t="s">
        <v>138</v>
      </c>
      <c r="D43" s="26" t="s">
        <v>1553</v>
      </c>
      <c r="E43" s="26">
        <v>1689</v>
      </c>
      <c r="F43" s="38">
        <v>20</v>
      </c>
      <c r="G43" s="26">
        <v>100</v>
      </c>
      <c r="H43" s="26">
        <v>100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90</v>
      </c>
      <c r="O43" s="26">
        <v>0</v>
      </c>
      <c r="P43" s="26">
        <v>10</v>
      </c>
      <c r="Q43" s="26">
        <v>100</v>
      </c>
      <c r="R43" s="26">
        <v>100</v>
      </c>
      <c r="S43" s="26">
        <v>100</v>
      </c>
      <c r="T43" s="26">
        <v>100</v>
      </c>
      <c r="U43" s="26">
        <v>95</v>
      </c>
      <c r="V43" s="26">
        <v>0</v>
      </c>
      <c r="W43" s="26">
        <v>95</v>
      </c>
      <c r="X43" s="26">
        <v>5</v>
      </c>
      <c r="Y43" s="26">
        <v>100</v>
      </c>
      <c r="Z43" s="26">
        <v>2</v>
      </c>
      <c r="AA43" s="26" t="s">
        <v>96</v>
      </c>
      <c r="AB43" s="26" t="s">
        <v>96</v>
      </c>
      <c r="AC43" s="26">
        <v>12</v>
      </c>
      <c r="AD43" s="26">
        <v>0</v>
      </c>
      <c r="AE43" s="26">
        <v>15</v>
      </c>
      <c r="AF43" s="26">
        <v>15</v>
      </c>
      <c r="AG43" s="26">
        <v>0</v>
      </c>
      <c r="AH43" s="26">
        <v>0</v>
      </c>
      <c r="AI43" s="26">
        <v>0</v>
      </c>
    </row>
    <row r="44" spans="1:35" x14ac:dyDescent="0.3">
      <c r="A44" s="27" t="s">
        <v>92</v>
      </c>
      <c r="B44" s="27" t="s">
        <v>121</v>
      </c>
      <c r="C44" s="27" t="s">
        <v>138</v>
      </c>
      <c r="D44" s="27" t="s">
        <v>110</v>
      </c>
      <c r="E44" s="29" t="s">
        <v>95</v>
      </c>
      <c r="F44" s="29">
        <v>181</v>
      </c>
      <c r="G44" s="28">
        <v>100</v>
      </c>
      <c r="H44" s="28">
        <v>100</v>
      </c>
      <c r="I44" s="28">
        <v>0</v>
      </c>
      <c r="J44" s="28">
        <v>0</v>
      </c>
      <c r="K44" s="28">
        <v>0</v>
      </c>
      <c r="L44" s="28">
        <v>0</v>
      </c>
      <c r="M44" s="28">
        <v>0</v>
      </c>
      <c r="N44" s="28">
        <v>0</v>
      </c>
      <c r="O44" s="28">
        <v>0</v>
      </c>
      <c r="P44" s="28">
        <v>100</v>
      </c>
      <c r="Q44" s="28">
        <v>100</v>
      </c>
      <c r="R44" s="28">
        <v>90</v>
      </c>
      <c r="S44" s="28">
        <v>100</v>
      </c>
      <c r="T44" s="28">
        <v>100</v>
      </c>
      <c r="U44" s="28">
        <v>0</v>
      </c>
      <c r="V44" s="28">
        <v>0</v>
      </c>
      <c r="W44" s="28">
        <v>0</v>
      </c>
      <c r="X44" s="28">
        <v>100</v>
      </c>
      <c r="Y44" s="28">
        <v>100</v>
      </c>
      <c r="Z44" s="28">
        <v>2</v>
      </c>
      <c r="AA44" s="28" t="s">
        <v>96</v>
      </c>
      <c r="AB44" s="28" t="s">
        <v>96</v>
      </c>
      <c r="AC44" s="28">
        <v>6</v>
      </c>
      <c r="AD44" s="28">
        <v>1</v>
      </c>
      <c r="AE44" s="28">
        <v>15</v>
      </c>
      <c r="AF44" s="28">
        <v>15</v>
      </c>
      <c r="AG44" s="28">
        <v>1</v>
      </c>
      <c r="AH44" s="28">
        <v>0.5</v>
      </c>
      <c r="AI44" s="28">
        <v>0.4</v>
      </c>
    </row>
    <row r="45" spans="1:35" x14ac:dyDescent="0.3">
      <c r="A45" s="25" t="s">
        <v>92</v>
      </c>
      <c r="B45" s="25" t="s">
        <v>121</v>
      </c>
      <c r="C45" s="25" t="s">
        <v>139</v>
      </c>
      <c r="D45" s="26" t="s">
        <v>1553</v>
      </c>
      <c r="E45" s="26">
        <v>2941</v>
      </c>
      <c r="F45" s="38">
        <v>0</v>
      </c>
      <c r="G45" s="26">
        <v>100</v>
      </c>
      <c r="H45" s="26">
        <v>100</v>
      </c>
      <c r="I45" s="26">
        <v>0</v>
      </c>
      <c r="J45" s="26">
        <v>0</v>
      </c>
      <c r="K45" s="26">
        <v>0</v>
      </c>
      <c r="L45" s="26">
        <v>90</v>
      </c>
      <c r="M45" s="26">
        <v>90</v>
      </c>
      <c r="N45" s="26">
        <v>3</v>
      </c>
      <c r="O45" s="26">
        <v>1</v>
      </c>
      <c r="P45" s="26">
        <v>6</v>
      </c>
      <c r="Q45" s="26">
        <v>100</v>
      </c>
      <c r="R45" s="26">
        <v>100</v>
      </c>
      <c r="S45" s="26">
        <v>100</v>
      </c>
      <c r="T45" s="26">
        <v>100</v>
      </c>
      <c r="U45" s="26">
        <v>100</v>
      </c>
      <c r="V45" s="26">
        <v>0</v>
      </c>
      <c r="W45" s="26">
        <v>100</v>
      </c>
      <c r="X45" s="26">
        <v>0</v>
      </c>
      <c r="Y45" s="26">
        <v>97</v>
      </c>
      <c r="Z45" s="26">
        <v>1</v>
      </c>
      <c r="AA45" s="26" t="s">
        <v>96</v>
      </c>
      <c r="AB45" s="26" t="s">
        <v>97</v>
      </c>
      <c r="AC45" s="26" t="s">
        <v>98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</row>
    <row r="46" spans="1:35" x14ac:dyDescent="0.3">
      <c r="A46" s="27" t="s">
        <v>92</v>
      </c>
      <c r="B46" s="27" t="s">
        <v>121</v>
      </c>
      <c r="C46" s="27" t="s">
        <v>139</v>
      </c>
      <c r="D46" s="27" t="s">
        <v>140</v>
      </c>
      <c r="E46" s="29" t="s">
        <v>104</v>
      </c>
      <c r="F46" s="28">
        <v>490</v>
      </c>
      <c r="G46" s="28">
        <v>100</v>
      </c>
      <c r="H46" s="28">
        <v>100</v>
      </c>
      <c r="I46" s="28">
        <v>0</v>
      </c>
      <c r="J46" s="28">
        <v>0</v>
      </c>
      <c r="K46" s="28">
        <v>0</v>
      </c>
      <c r="L46" s="28">
        <v>23</v>
      </c>
      <c r="M46" s="28">
        <v>23</v>
      </c>
      <c r="N46" s="28">
        <v>0</v>
      </c>
      <c r="O46" s="28">
        <v>0</v>
      </c>
      <c r="P46" s="28">
        <v>77</v>
      </c>
      <c r="Q46" s="28">
        <v>100</v>
      </c>
      <c r="R46" s="28">
        <v>100</v>
      </c>
      <c r="S46" s="28">
        <v>100</v>
      </c>
      <c r="T46" s="28">
        <v>100</v>
      </c>
      <c r="U46" s="28">
        <v>0</v>
      </c>
      <c r="V46" s="28">
        <v>0</v>
      </c>
      <c r="W46" s="28">
        <v>0</v>
      </c>
      <c r="X46" s="28">
        <v>100</v>
      </c>
      <c r="Y46" s="28">
        <v>1</v>
      </c>
      <c r="Z46" s="28">
        <v>1</v>
      </c>
      <c r="AA46" s="28" t="s">
        <v>97</v>
      </c>
      <c r="AB46" s="28" t="s">
        <v>97</v>
      </c>
      <c r="AC46" s="28" t="s">
        <v>98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</row>
    <row r="47" spans="1:35" x14ac:dyDescent="0.3">
      <c r="A47" s="27" t="s">
        <v>92</v>
      </c>
      <c r="B47" s="27" t="s">
        <v>121</v>
      </c>
      <c r="C47" s="27" t="s">
        <v>139</v>
      </c>
      <c r="D47" s="27" t="s">
        <v>141</v>
      </c>
      <c r="E47" s="29" t="s">
        <v>95</v>
      </c>
      <c r="F47" s="28">
        <v>60</v>
      </c>
      <c r="G47" s="28">
        <v>100</v>
      </c>
      <c r="H47" s="28">
        <v>100</v>
      </c>
      <c r="I47" s="28">
        <v>0</v>
      </c>
      <c r="J47" s="28">
        <v>0</v>
      </c>
      <c r="K47" s="28">
        <v>0</v>
      </c>
      <c r="L47" s="28">
        <v>100</v>
      </c>
      <c r="M47" s="28">
        <v>100</v>
      </c>
      <c r="N47" s="28">
        <v>0</v>
      </c>
      <c r="O47" s="28">
        <v>0</v>
      </c>
      <c r="P47" s="28">
        <v>0</v>
      </c>
      <c r="Q47" s="28">
        <v>100</v>
      </c>
      <c r="R47" s="28">
        <v>100</v>
      </c>
      <c r="S47" s="28">
        <v>100</v>
      </c>
      <c r="T47" s="28">
        <v>100</v>
      </c>
      <c r="U47" s="28">
        <v>0</v>
      </c>
      <c r="V47" s="28">
        <v>0</v>
      </c>
      <c r="W47" s="28">
        <v>0</v>
      </c>
      <c r="X47" s="28">
        <v>100</v>
      </c>
      <c r="Y47" s="28">
        <v>0</v>
      </c>
      <c r="Z47" s="28" t="s">
        <v>98</v>
      </c>
      <c r="AA47" s="28" t="s">
        <v>97</v>
      </c>
      <c r="AB47" s="28" t="s">
        <v>97</v>
      </c>
      <c r="AC47" s="28" t="s">
        <v>98</v>
      </c>
      <c r="AD47" s="28">
        <v>0</v>
      </c>
      <c r="AE47" s="28">
        <v>0</v>
      </c>
      <c r="AF47" s="28">
        <v>0</v>
      </c>
      <c r="AG47" s="28">
        <v>0</v>
      </c>
      <c r="AH47" s="28">
        <v>0</v>
      </c>
      <c r="AI47" s="28">
        <v>0</v>
      </c>
    </row>
    <row r="48" spans="1:35" x14ac:dyDescent="0.3">
      <c r="A48" s="27" t="s">
        <v>92</v>
      </c>
      <c r="B48" s="27" t="s">
        <v>121</v>
      </c>
      <c r="C48" s="27" t="s">
        <v>139</v>
      </c>
      <c r="D48" s="27" t="s">
        <v>142</v>
      </c>
      <c r="E48" s="29" t="s">
        <v>95</v>
      </c>
      <c r="F48" s="28">
        <v>45</v>
      </c>
      <c r="G48" s="28">
        <v>100</v>
      </c>
      <c r="H48" s="28">
        <v>100</v>
      </c>
      <c r="I48" s="28">
        <v>0</v>
      </c>
      <c r="J48" s="28">
        <v>0</v>
      </c>
      <c r="K48" s="28">
        <v>0</v>
      </c>
      <c r="L48" s="28">
        <v>0</v>
      </c>
      <c r="M48" s="28">
        <v>0</v>
      </c>
      <c r="N48" s="28">
        <v>0</v>
      </c>
      <c r="O48" s="28">
        <v>0</v>
      </c>
      <c r="P48" s="28">
        <v>100</v>
      </c>
      <c r="Q48" s="28">
        <v>100</v>
      </c>
      <c r="R48" s="28">
        <v>100</v>
      </c>
      <c r="S48" s="28">
        <v>100</v>
      </c>
      <c r="T48" s="28">
        <v>100</v>
      </c>
      <c r="U48" s="28">
        <v>0</v>
      </c>
      <c r="V48" s="28">
        <v>0</v>
      </c>
      <c r="W48" s="28">
        <v>0</v>
      </c>
      <c r="X48" s="28">
        <v>100</v>
      </c>
      <c r="Y48" s="28">
        <v>0</v>
      </c>
      <c r="Z48" s="28" t="s">
        <v>98</v>
      </c>
      <c r="AA48" s="28" t="s">
        <v>97</v>
      </c>
      <c r="AB48" s="28" t="s">
        <v>97</v>
      </c>
      <c r="AC48" s="28" t="s">
        <v>98</v>
      </c>
      <c r="AD48" s="28">
        <v>0</v>
      </c>
      <c r="AE48" s="28">
        <v>0</v>
      </c>
      <c r="AF48" s="28">
        <v>0</v>
      </c>
      <c r="AG48" s="28">
        <v>0</v>
      </c>
      <c r="AH48" s="28">
        <v>0</v>
      </c>
      <c r="AI48" s="28">
        <v>0</v>
      </c>
    </row>
    <row r="49" spans="1:35" x14ac:dyDescent="0.3">
      <c r="A49" s="25" t="s">
        <v>92</v>
      </c>
      <c r="B49" s="25" t="s">
        <v>121</v>
      </c>
      <c r="C49" s="25" t="s">
        <v>143</v>
      </c>
      <c r="D49" s="26" t="s">
        <v>1553</v>
      </c>
      <c r="E49" s="26">
        <v>1320</v>
      </c>
      <c r="F49" s="38">
        <v>0</v>
      </c>
      <c r="G49" s="26">
        <v>100</v>
      </c>
      <c r="H49" s="26">
        <v>100</v>
      </c>
      <c r="I49" s="26">
        <v>0</v>
      </c>
      <c r="J49" s="26">
        <v>0</v>
      </c>
      <c r="K49" s="26">
        <v>0</v>
      </c>
      <c r="L49" s="26">
        <v>60</v>
      </c>
      <c r="M49" s="26">
        <v>60</v>
      </c>
      <c r="N49" s="26">
        <v>40</v>
      </c>
      <c r="O49" s="26">
        <v>0</v>
      </c>
      <c r="P49" s="26">
        <v>0</v>
      </c>
      <c r="Q49" s="26">
        <v>100</v>
      </c>
      <c r="R49" s="26">
        <v>100</v>
      </c>
      <c r="S49" s="26">
        <v>100</v>
      </c>
      <c r="T49" s="26">
        <v>0</v>
      </c>
      <c r="U49" s="26">
        <v>0</v>
      </c>
      <c r="V49" s="26">
        <v>0</v>
      </c>
      <c r="W49" s="26">
        <v>0</v>
      </c>
      <c r="X49" s="26">
        <v>100</v>
      </c>
      <c r="Y49" s="26">
        <v>100</v>
      </c>
      <c r="Z49" s="26">
        <v>2</v>
      </c>
      <c r="AA49" s="26" t="s">
        <v>96</v>
      </c>
      <c r="AB49" s="26" t="s">
        <v>96</v>
      </c>
      <c r="AC49" s="26">
        <v>3</v>
      </c>
      <c r="AD49" s="26">
        <v>1</v>
      </c>
      <c r="AE49" s="26">
        <v>12</v>
      </c>
      <c r="AF49" s="26">
        <v>22</v>
      </c>
      <c r="AG49" s="26">
        <v>1</v>
      </c>
      <c r="AH49" s="26">
        <v>3</v>
      </c>
      <c r="AI49" s="26">
        <v>0</v>
      </c>
    </row>
    <row r="50" spans="1:35" x14ac:dyDescent="0.3">
      <c r="A50" s="27" t="s">
        <v>92</v>
      </c>
      <c r="B50" s="27" t="s">
        <v>121</v>
      </c>
      <c r="C50" s="27" t="s">
        <v>143</v>
      </c>
      <c r="D50" s="27" t="s">
        <v>144</v>
      </c>
      <c r="E50" s="29" t="s">
        <v>95</v>
      </c>
      <c r="F50" s="28">
        <v>545</v>
      </c>
      <c r="G50" s="28">
        <v>99</v>
      </c>
      <c r="H50" s="28">
        <v>99</v>
      </c>
      <c r="I50" s="28">
        <v>0</v>
      </c>
      <c r="J50" s="28">
        <v>0</v>
      </c>
      <c r="K50" s="28">
        <v>1</v>
      </c>
      <c r="L50" s="28">
        <v>100</v>
      </c>
      <c r="M50" s="28">
        <v>50</v>
      </c>
      <c r="N50" s="28">
        <v>10</v>
      </c>
      <c r="O50" s="28">
        <v>0</v>
      </c>
      <c r="P50" s="28">
        <v>40</v>
      </c>
      <c r="Q50" s="28">
        <v>100</v>
      </c>
      <c r="R50" s="28">
        <v>100</v>
      </c>
      <c r="S50" s="28">
        <v>100</v>
      </c>
      <c r="T50" s="28">
        <v>0</v>
      </c>
      <c r="U50" s="28">
        <v>0</v>
      </c>
      <c r="V50" s="28">
        <v>0</v>
      </c>
      <c r="W50" s="28">
        <v>0</v>
      </c>
      <c r="X50" s="28">
        <v>100</v>
      </c>
      <c r="Y50" s="28">
        <v>100</v>
      </c>
      <c r="Z50" s="28">
        <v>2</v>
      </c>
      <c r="AA50" s="28" t="s">
        <v>96</v>
      </c>
      <c r="AB50" s="28" t="s">
        <v>96</v>
      </c>
      <c r="AC50" s="28">
        <v>3</v>
      </c>
      <c r="AD50" s="28">
        <v>1</v>
      </c>
      <c r="AE50" s="28">
        <v>12</v>
      </c>
      <c r="AF50" s="28">
        <v>22</v>
      </c>
      <c r="AG50" s="28">
        <v>1</v>
      </c>
      <c r="AH50" s="28">
        <v>3</v>
      </c>
      <c r="AI50" s="28">
        <v>0</v>
      </c>
    </row>
    <row r="51" spans="1:35" x14ac:dyDescent="0.3">
      <c r="A51" s="25" t="s">
        <v>92</v>
      </c>
      <c r="B51" s="25" t="s">
        <v>121</v>
      </c>
      <c r="C51" s="25" t="s">
        <v>145</v>
      </c>
      <c r="D51" s="26" t="s">
        <v>1553</v>
      </c>
      <c r="E51" s="26">
        <v>1550</v>
      </c>
      <c r="F51" s="38">
        <v>40</v>
      </c>
      <c r="G51" s="26">
        <v>100</v>
      </c>
      <c r="H51" s="26">
        <v>100</v>
      </c>
      <c r="I51" s="26">
        <v>0</v>
      </c>
      <c r="J51" s="26">
        <v>0</v>
      </c>
      <c r="K51" s="26">
        <v>0</v>
      </c>
      <c r="L51" s="26">
        <v>30</v>
      </c>
      <c r="M51" s="26">
        <v>30</v>
      </c>
      <c r="N51" s="26">
        <v>69</v>
      </c>
      <c r="O51" s="26">
        <v>1</v>
      </c>
      <c r="P51" s="26">
        <v>0</v>
      </c>
      <c r="Q51" s="26">
        <v>100</v>
      </c>
      <c r="R51" s="26">
        <v>100</v>
      </c>
      <c r="S51" s="26">
        <v>100</v>
      </c>
      <c r="T51" s="26">
        <v>0</v>
      </c>
      <c r="U51" s="26">
        <v>0</v>
      </c>
      <c r="V51" s="26">
        <v>0</v>
      </c>
      <c r="W51" s="26">
        <v>50</v>
      </c>
      <c r="X51" s="26">
        <v>50</v>
      </c>
      <c r="Y51" s="26">
        <v>100</v>
      </c>
      <c r="Z51" s="26">
        <v>2</v>
      </c>
      <c r="AA51" s="26" t="s">
        <v>96</v>
      </c>
      <c r="AB51" s="26" t="s">
        <v>96</v>
      </c>
      <c r="AC51" s="26">
        <v>6</v>
      </c>
      <c r="AD51" s="26">
        <v>1</v>
      </c>
      <c r="AE51" s="26">
        <v>1</v>
      </c>
      <c r="AF51" s="26">
        <v>30</v>
      </c>
      <c r="AG51" s="26">
        <v>0</v>
      </c>
      <c r="AH51" s="26">
        <v>1</v>
      </c>
      <c r="AI51" s="26">
        <v>0</v>
      </c>
    </row>
    <row r="52" spans="1:35" x14ac:dyDescent="0.3">
      <c r="A52" s="27" t="s">
        <v>92</v>
      </c>
      <c r="B52" s="27" t="s">
        <v>121</v>
      </c>
      <c r="C52" s="27" t="s">
        <v>145</v>
      </c>
      <c r="D52" s="27" t="s">
        <v>146</v>
      </c>
      <c r="E52" s="29" t="s">
        <v>104</v>
      </c>
      <c r="F52" s="28">
        <v>339</v>
      </c>
      <c r="G52" s="28">
        <v>100</v>
      </c>
      <c r="H52" s="28">
        <v>100</v>
      </c>
      <c r="I52" s="28">
        <v>0</v>
      </c>
      <c r="J52" s="28">
        <v>0</v>
      </c>
      <c r="K52" s="28">
        <v>0</v>
      </c>
      <c r="L52" s="28">
        <v>94</v>
      </c>
      <c r="M52" s="28">
        <v>94</v>
      </c>
      <c r="N52" s="28">
        <v>0</v>
      </c>
      <c r="O52" s="28">
        <v>0</v>
      </c>
      <c r="P52" s="28">
        <v>6</v>
      </c>
      <c r="Q52" s="28">
        <v>100</v>
      </c>
      <c r="R52" s="28">
        <v>100</v>
      </c>
      <c r="S52" s="28">
        <v>100</v>
      </c>
      <c r="T52" s="28">
        <v>0</v>
      </c>
      <c r="U52" s="28">
        <v>0</v>
      </c>
      <c r="V52" s="28">
        <v>0</v>
      </c>
      <c r="W52" s="28">
        <v>0</v>
      </c>
      <c r="X52" s="28">
        <v>100</v>
      </c>
      <c r="Y52" s="28">
        <v>100</v>
      </c>
      <c r="Z52" s="28">
        <v>2</v>
      </c>
      <c r="AA52" s="28" t="s">
        <v>96</v>
      </c>
      <c r="AB52" s="28" t="s">
        <v>96</v>
      </c>
      <c r="AC52" s="28">
        <v>6</v>
      </c>
      <c r="AD52" s="28">
        <v>1</v>
      </c>
      <c r="AE52" s="28">
        <v>1</v>
      </c>
      <c r="AF52" s="28">
        <v>30</v>
      </c>
      <c r="AG52" s="28">
        <v>0</v>
      </c>
      <c r="AH52" s="28">
        <v>1</v>
      </c>
      <c r="AI52" s="28">
        <v>0</v>
      </c>
    </row>
    <row r="53" spans="1:35" x14ac:dyDescent="0.3">
      <c r="A53" s="27" t="s">
        <v>92</v>
      </c>
      <c r="B53" s="27" t="s">
        <v>121</v>
      </c>
      <c r="C53" s="27" t="s">
        <v>145</v>
      </c>
      <c r="D53" s="27" t="s">
        <v>147</v>
      </c>
      <c r="E53" s="29" t="s">
        <v>95</v>
      </c>
      <c r="F53" s="28">
        <v>541</v>
      </c>
      <c r="G53" s="28">
        <v>100</v>
      </c>
      <c r="H53" s="28">
        <v>80</v>
      </c>
      <c r="I53" s="28">
        <v>0</v>
      </c>
      <c r="J53" s="28">
        <v>0</v>
      </c>
      <c r="K53" s="28">
        <v>20</v>
      </c>
      <c r="L53" s="28">
        <v>85</v>
      </c>
      <c r="M53" s="28">
        <v>85</v>
      </c>
      <c r="N53" s="28">
        <v>0</v>
      </c>
      <c r="O53" s="28">
        <v>0</v>
      </c>
      <c r="P53" s="28">
        <v>15</v>
      </c>
      <c r="Q53" s="28">
        <v>100</v>
      </c>
      <c r="R53" s="28">
        <v>80</v>
      </c>
      <c r="S53" s="28">
        <v>100</v>
      </c>
      <c r="T53" s="28">
        <v>0</v>
      </c>
      <c r="U53" s="28">
        <v>0</v>
      </c>
      <c r="V53" s="28">
        <v>0</v>
      </c>
      <c r="W53" s="28">
        <v>0</v>
      </c>
      <c r="X53" s="28">
        <v>100</v>
      </c>
      <c r="Y53" s="28">
        <v>100</v>
      </c>
      <c r="Z53" s="28">
        <v>2</v>
      </c>
      <c r="AA53" s="28" t="s">
        <v>96</v>
      </c>
      <c r="AB53" s="28" t="s">
        <v>96</v>
      </c>
      <c r="AC53" s="28">
        <v>6</v>
      </c>
      <c r="AD53" s="28">
        <v>1</v>
      </c>
      <c r="AE53" s="28">
        <v>1</v>
      </c>
      <c r="AF53" s="28">
        <v>30</v>
      </c>
      <c r="AG53" s="28">
        <v>0</v>
      </c>
      <c r="AH53" s="28">
        <v>1</v>
      </c>
      <c r="AI53" s="28">
        <v>0</v>
      </c>
    </row>
    <row r="54" spans="1:35" x14ac:dyDescent="0.3">
      <c r="A54" s="25" t="s">
        <v>92</v>
      </c>
      <c r="B54" s="25" t="s">
        <v>121</v>
      </c>
      <c r="C54" s="25" t="s">
        <v>148</v>
      </c>
      <c r="D54" s="26" t="s">
        <v>1553</v>
      </c>
      <c r="E54" s="26">
        <v>3610</v>
      </c>
      <c r="F54" s="38">
        <v>330</v>
      </c>
      <c r="G54" s="26">
        <v>100</v>
      </c>
      <c r="H54" s="26">
        <v>100</v>
      </c>
      <c r="I54" s="26">
        <v>0</v>
      </c>
      <c r="J54" s="26">
        <v>0</v>
      </c>
      <c r="K54" s="26">
        <v>0</v>
      </c>
      <c r="L54" s="26">
        <v>100</v>
      </c>
      <c r="M54" s="26">
        <v>100</v>
      </c>
      <c r="N54" s="26">
        <v>0</v>
      </c>
      <c r="O54" s="26">
        <v>0</v>
      </c>
      <c r="P54" s="26">
        <v>0</v>
      </c>
      <c r="Q54" s="26">
        <v>100</v>
      </c>
      <c r="R54" s="26">
        <v>100</v>
      </c>
      <c r="S54" s="26">
        <v>100</v>
      </c>
      <c r="T54" s="26">
        <v>100</v>
      </c>
      <c r="U54" s="26">
        <v>100</v>
      </c>
      <c r="V54" s="26">
        <v>0</v>
      </c>
      <c r="W54" s="26">
        <v>100</v>
      </c>
      <c r="X54" s="26">
        <v>0</v>
      </c>
      <c r="Y54" s="26">
        <v>100</v>
      </c>
      <c r="Z54" s="26">
        <v>2</v>
      </c>
      <c r="AA54" s="26" t="s">
        <v>96</v>
      </c>
      <c r="AB54" s="26" t="s">
        <v>96</v>
      </c>
      <c r="AC54" s="26">
        <v>3</v>
      </c>
      <c r="AD54" s="26">
        <v>0</v>
      </c>
      <c r="AE54" s="26">
        <v>0</v>
      </c>
      <c r="AF54" s="26">
        <v>6</v>
      </c>
      <c r="AG54" s="26">
        <v>0</v>
      </c>
      <c r="AH54" s="26">
        <v>0</v>
      </c>
      <c r="AI54" s="26">
        <v>0</v>
      </c>
    </row>
    <row r="55" spans="1:35" x14ac:dyDescent="0.3">
      <c r="A55" s="27" t="s">
        <v>92</v>
      </c>
      <c r="B55" s="27" t="s">
        <v>121</v>
      </c>
      <c r="C55" s="27" t="s">
        <v>148</v>
      </c>
      <c r="D55" s="27" t="s">
        <v>149</v>
      </c>
      <c r="E55" s="29" t="s">
        <v>102</v>
      </c>
      <c r="F55" s="28">
        <v>100</v>
      </c>
      <c r="G55" s="28">
        <v>100</v>
      </c>
      <c r="H55" s="28">
        <v>100</v>
      </c>
      <c r="I55" s="28">
        <v>0</v>
      </c>
      <c r="J55" s="28">
        <v>0</v>
      </c>
      <c r="K55" s="28">
        <v>0</v>
      </c>
      <c r="L55" s="28">
        <v>100</v>
      </c>
      <c r="M55" s="28">
        <v>100</v>
      </c>
      <c r="N55" s="28">
        <v>0</v>
      </c>
      <c r="O55" s="28">
        <v>0</v>
      </c>
      <c r="P55" s="28">
        <v>0</v>
      </c>
      <c r="Q55" s="28">
        <v>100</v>
      </c>
      <c r="R55" s="28">
        <v>100</v>
      </c>
      <c r="S55" s="28">
        <v>100</v>
      </c>
      <c r="T55" s="28">
        <v>70</v>
      </c>
      <c r="U55" s="28">
        <v>0</v>
      </c>
      <c r="V55" s="28">
        <v>0</v>
      </c>
      <c r="W55" s="28">
        <v>10</v>
      </c>
      <c r="X55" s="28">
        <v>90</v>
      </c>
      <c r="Y55" s="28">
        <v>100</v>
      </c>
      <c r="Z55" s="28">
        <v>2</v>
      </c>
      <c r="AA55" s="28" t="s">
        <v>96</v>
      </c>
      <c r="AB55" s="28" t="s">
        <v>96</v>
      </c>
      <c r="AC55" s="28">
        <v>3</v>
      </c>
      <c r="AD55" s="28">
        <v>0</v>
      </c>
      <c r="AE55" s="28">
        <v>0</v>
      </c>
      <c r="AF55" s="28">
        <v>6</v>
      </c>
      <c r="AG55" s="28">
        <v>0</v>
      </c>
      <c r="AH55" s="28">
        <v>0</v>
      </c>
      <c r="AI55" s="28">
        <v>0</v>
      </c>
    </row>
    <row r="56" spans="1:35" x14ac:dyDescent="0.3">
      <c r="A56" s="25" t="s">
        <v>92</v>
      </c>
      <c r="B56" s="25" t="s">
        <v>121</v>
      </c>
      <c r="C56" s="25" t="s">
        <v>150</v>
      </c>
      <c r="D56" s="26" t="s">
        <v>1553</v>
      </c>
      <c r="E56" s="26">
        <v>411</v>
      </c>
      <c r="F56" s="26">
        <v>81</v>
      </c>
      <c r="G56" s="26">
        <v>100</v>
      </c>
      <c r="H56" s="26">
        <v>99</v>
      </c>
      <c r="I56" s="26">
        <v>0</v>
      </c>
      <c r="J56" s="26">
        <v>0</v>
      </c>
      <c r="K56" s="26">
        <v>1</v>
      </c>
      <c r="L56" s="26">
        <v>0</v>
      </c>
      <c r="M56" s="26">
        <v>0</v>
      </c>
      <c r="N56" s="26">
        <v>70</v>
      </c>
      <c r="O56" s="26">
        <v>22</v>
      </c>
      <c r="P56" s="26">
        <v>8</v>
      </c>
      <c r="Q56" s="26">
        <v>100</v>
      </c>
      <c r="R56" s="26">
        <v>98</v>
      </c>
      <c r="S56" s="26">
        <v>100</v>
      </c>
      <c r="T56" s="26">
        <v>0</v>
      </c>
      <c r="U56" s="26">
        <v>0</v>
      </c>
      <c r="V56" s="26">
        <v>0</v>
      </c>
      <c r="W56" s="26">
        <v>0</v>
      </c>
      <c r="X56" s="26">
        <v>100</v>
      </c>
      <c r="Y56" s="26">
        <v>98</v>
      </c>
      <c r="Z56" s="26">
        <v>2</v>
      </c>
      <c r="AA56" s="26" t="s">
        <v>96</v>
      </c>
      <c r="AB56" s="26" t="s">
        <v>97</v>
      </c>
      <c r="AC56" s="26" t="s">
        <v>98</v>
      </c>
      <c r="AD56" s="26">
        <v>4</v>
      </c>
      <c r="AE56" s="26">
        <v>4</v>
      </c>
      <c r="AF56" s="26">
        <v>20</v>
      </c>
      <c r="AG56" s="26">
        <v>0</v>
      </c>
      <c r="AH56" s="26">
        <v>10</v>
      </c>
      <c r="AI56" s="26">
        <v>0</v>
      </c>
    </row>
    <row r="57" spans="1:35" x14ac:dyDescent="0.3">
      <c r="A57" s="27" t="s">
        <v>92</v>
      </c>
      <c r="B57" s="27" t="s">
        <v>121</v>
      </c>
      <c r="C57" s="27" t="s">
        <v>150</v>
      </c>
      <c r="D57" s="27" t="s">
        <v>151</v>
      </c>
      <c r="E57" s="29" t="s">
        <v>95</v>
      </c>
      <c r="F57" s="28">
        <v>198</v>
      </c>
      <c r="G57" s="28">
        <v>98</v>
      </c>
      <c r="H57" s="28">
        <v>95</v>
      </c>
      <c r="I57" s="28">
        <v>0</v>
      </c>
      <c r="J57" s="28">
        <v>0</v>
      </c>
      <c r="K57" s="28">
        <v>5</v>
      </c>
      <c r="L57" s="28">
        <v>0</v>
      </c>
      <c r="M57" s="28">
        <v>0</v>
      </c>
      <c r="N57" s="28">
        <v>40</v>
      </c>
      <c r="O57" s="28">
        <v>45</v>
      </c>
      <c r="P57" s="28">
        <v>15</v>
      </c>
      <c r="Q57" s="28">
        <v>100</v>
      </c>
      <c r="R57" s="28">
        <v>95</v>
      </c>
      <c r="S57" s="28">
        <v>100</v>
      </c>
      <c r="T57" s="28">
        <v>0</v>
      </c>
      <c r="U57" s="28">
        <v>0</v>
      </c>
      <c r="V57" s="28">
        <v>0</v>
      </c>
      <c r="W57" s="28">
        <v>0</v>
      </c>
      <c r="X57" s="28">
        <v>100</v>
      </c>
      <c r="Y57" s="28">
        <v>80</v>
      </c>
      <c r="Z57" s="28">
        <v>2</v>
      </c>
      <c r="AA57" s="28" t="s">
        <v>96</v>
      </c>
      <c r="AB57" s="28" t="s">
        <v>97</v>
      </c>
      <c r="AC57" s="28" t="s">
        <v>98</v>
      </c>
      <c r="AD57" s="28">
        <v>4</v>
      </c>
      <c r="AE57" s="28">
        <v>4</v>
      </c>
      <c r="AF57" s="28">
        <v>20</v>
      </c>
      <c r="AG57" s="28">
        <v>0</v>
      </c>
      <c r="AH57" s="28">
        <v>10</v>
      </c>
      <c r="AI57" s="28">
        <v>0</v>
      </c>
    </row>
    <row r="58" spans="1:35" x14ac:dyDescent="0.3">
      <c r="A58" s="25" t="s">
        <v>92</v>
      </c>
      <c r="B58" s="25" t="s">
        <v>121</v>
      </c>
      <c r="C58" s="25" t="s">
        <v>152</v>
      </c>
      <c r="D58" s="26" t="s">
        <v>1553</v>
      </c>
      <c r="E58" s="26">
        <v>2276</v>
      </c>
      <c r="F58" s="38">
        <v>0</v>
      </c>
      <c r="G58" s="26">
        <v>100</v>
      </c>
      <c r="H58" s="26">
        <v>100</v>
      </c>
      <c r="I58" s="26">
        <v>0</v>
      </c>
      <c r="J58" s="26">
        <v>0</v>
      </c>
      <c r="K58" s="26">
        <v>0</v>
      </c>
      <c r="L58" s="26">
        <v>95</v>
      </c>
      <c r="M58" s="26">
        <v>95</v>
      </c>
      <c r="N58" s="26">
        <v>5</v>
      </c>
      <c r="O58" s="26">
        <v>0</v>
      </c>
      <c r="P58" s="26">
        <v>0</v>
      </c>
      <c r="Q58" s="26">
        <v>100</v>
      </c>
      <c r="R58" s="26">
        <v>100</v>
      </c>
      <c r="S58" s="26">
        <v>100</v>
      </c>
      <c r="T58" s="26">
        <v>95</v>
      </c>
      <c r="U58" s="26">
        <v>95</v>
      </c>
      <c r="V58" s="26">
        <v>0</v>
      </c>
      <c r="W58" s="26">
        <v>90</v>
      </c>
      <c r="X58" s="26">
        <v>10</v>
      </c>
      <c r="Y58" s="26">
        <v>100</v>
      </c>
      <c r="Z58" s="26">
        <v>2</v>
      </c>
      <c r="AA58" s="26" t="s">
        <v>96</v>
      </c>
      <c r="AB58" s="26" t="s">
        <v>96</v>
      </c>
      <c r="AC58" s="26">
        <v>2</v>
      </c>
      <c r="AD58" s="26">
        <v>0</v>
      </c>
      <c r="AE58" s="26">
        <v>6</v>
      </c>
      <c r="AF58" s="26">
        <v>6</v>
      </c>
      <c r="AG58" s="26">
        <v>0</v>
      </c>
      <c r="AH58" s="26">
        <v>0</v>
      </c>
      <c r="AI58" s="26">
        <v>0</v>
      </c>
    </row>
    <row r="59" spans="1:35" x14ac:dyDescent="0.3">
      <c r="A59" s="27" t="s">
        <v>92</v>
      </c>
      <c r="B59" s="27" t="s">
        <v>121</v>
      </c>
      <c r="C59" s="27" t="s">
        <v>152</v>
      </c>
      <c r="D59" s="27" t="s">
        <v>153</v>
      </c>
      <c r="E59" s="29" t="s">
        <v>102</v>
      </c>
      <c r="F59" s="28">
        <v>380</v>
      </c>
      <c r="G59" s="28">
        <v>100</v>
      </c>
      <c r="H59" s="28">
        <v>100</v>
      </c>
      <c r="I59" s="28">
        <v>0</v>
      </c>
      <c r="J59" s="28">
        <v>0</v>
      </c>
      <c r="K59" s="28">
        <v>0</v>
      </c>
      <c r="L59" s="28">
        <v>100</v>
      </c>
      <c r="M59" s="28">
        <v>100</v>
      </c>
      <c r="N59" s="28">
        <v>0</v>
      </c>
      <c r="O59" s="28">
        <v>0</v>
      </c>
      <c r="P59" s="28">
        <v>0</v>
      </c>
      <c r="Q59" s="28">
        <v>100</v>
      </c>
      <c r="R59" s="28">
        <v>100</v>
      </c>
      <c r="S59" s="28">
        <v>100</v>
      </c>
      <c r="T59" s="28">
        <v>100</v>
      </c>
      <c r="U59" s="28">
        <v>0</v>
      </c>
      <c r="V59" s="28">
        <v>0</v>
      </c>
      <c r="W59" s="28">
        <v>0</v>
      </c>
      <c r="X59" s="28">
        <v>100</v>
      </c>
      <c r="Y59" s="28">
        <v>100</v>
      </c>
      <c r="Z59" s="28">
        <v>2</v>
      </c>
      <c r="AA59" s="28" t="s">
        <v>96</v>
      </c>
      <c r="AB59" s="28" t="s">
        <v>96</v>
      </c>
      <c r="AC59" s="28">
        <v>2</v>
      </c>
      <c r="AD59" s="28">
        <v>0</v>
      </c>
      <c r="AE59" s="28">
        <v>6</v>
      </c>
      <c r="AF59" s="28">
        <v>6</v>
      </c>
      <c r="AG59" s="28">
        <v>0</v>
      </c>
      <c r="AH59" s="28">
        <v>0</v>
      </c>
      <c r="AI59" s="28">
        <v>0</v>
      </c>
    </row>
    <row r="60" spans="1:35" x14ac:dyDescent="0.3">
      <c r="A60" s="27" t="s">
        <v>92</v>
      </c>
      <c r="B60" s="27" t="s">
        <v>121</v>
      </c>
      <c r="C60" s="27" t="s">
        <v>152</v>
      </c>
      <c r="D60" s="27" t="s">
        <v>154</v>
      </c>
      <c r="E60" s="29" t="s">
        <v>102</v>
      </c>
      <c r="F60" s="28">
        <v>190</v>
      </c>
      <c r="G60" s="28">
        <v>100</v>
      </c>
      <c r="H60" s="28">
        <v>100</v>
      </c>
      <c r="I60" s="28">
        <v>0</v>
      </c>
      <c r="J60" s="28">
        <v>0</v>
      </c>
      <c r="K60" s="28">
        <v>0</v>
      </c>
      <c r="L60" s="28">
        <v>100</v>
      </c>
      <c r="M60" s="28">
        <v>100</v>
      </c>
      <c r="N60" s="28">
        <v>0</v>
      </c>
      <c r="O60" s="28">
        <v>0</v>
      </c>
      <c r="P60" s="28">
        <v>0</v>
      </c>
      <c r="Q60" s="28">
        <v>100</v>
      </c>
      <c r="R60" s="28">
        <v>100</v>
      </c>
      <c r="S60" s="28">
        <v>100</v>
      </c>
      <c r="T60" s="28">
        <v>100</v>
      </c>
      <c r="U60" s="28">
        <v>100</v>
      </c>
      <c r="V60" s="28">
        <v>0</v>
      </c>
      <c r="W60" s="28">
        <v>100</v>
      </c>
      <c r="X60" s="28">
        <v>0</v>
      </c>
      <c r="Y60" s="28">
        <v>100</v>
      </c>
      <c r="Z60" s="28">
        <v>2</v>
      </c>
      <c r="AA60" s="28" t="s">
        <v>96</v>
      </c>
      <c r="AB60" s="28" t="s">
        <v>96</v>
      </c>
      <c r="AC60" s="28">
        <v>2</v>
      </c>
      <c r="AD60" s="28">
        <v>0</v>
      </c>
      <c r="AE60" s="28">
        <v>6</v>
      </c>
      <c r="AF60" s="28">
        <v>6</v>
      </c>
      <c r="AG60" s="28">
        <v>0</v>
      </c>
      <c r="AH60" s="28">
        <v>0</v>
      </c>
      <c r="AI60" s="28">
        <v>0</v>
      </c>
    </row>
    <row r="61" spans="1:35" x14ac:dyDescent="0.3">
      <c r="A61" s="25" t="s">
        <v>92</v>
      </c>
      <c r="B61" s="25" t="s">
        <v>155</v>
      </c>
      <c r="C61" s="25" t="s">
        <v>155</v>
      </c>
      <c r="D61" s="26" t="s">
        <v>1553</v>
      </c>
      <c r="E61" s="26">
        <v>14318</v>
      </c>
      <c r="F61" s="38">
        <v>100</v>
      </c>
      <c r="G61" s="26">
        <v>100</v>
      </c>
      <c r="H61" s="26">
        <v>100</v>
      </c>
      <c r="I61" s="26">
        <v>0</v>
      </c>
      <c r="J61" s="26">
        <v>0</v>
      </c>
      <c r="K61" s="26">
        <v>0</v>
      </c>
      <c r="L61" s="26">
        <v>100</v>
      </c>
      <c r="M61" s="26">
        <v>100</v>
      </c>
      <c r="N61" s="26">
        <v>0</v>
      </c>
      <c r="O61" s="26">
        <v>0</v>
      </c>
      <c r="P61" s="26">
        <v>0</v>
      </c>
      <c r="Q61" s="26">
        <v>100</v>
      </c>
      <c r="R61" s="26">
        <v>100</v>
      </c>
      <c r="S61" s="26">
        <v>100</v>
      </c>
      <c r="T61" s="26">
        <v>70</v>
      </c>
      <c r="U61" s="26">
        <v>40</v>
      </c>
      <c r="V61" s="26">
        <v>40</v>
      </c>
      <c r="W61" s="26">
        <v>50</v>
      </c>
      <c r="X61" s="26">
        <v>10</v>
      </c>
      <c r="Y61" s="26">
        <v>100</v>
      </c>
      <c r="Z61" s="26">
        <v>4</v>
      </c>
      <c r="AA61" s="26" t="s">
        <v>96</v>
      </c>
      <c r="AB61" s="26" t="s">
        <v>96</v>
      </c>
      <c r="AC61" s="26">
        <v>2</v>
      </c>
      <c r="AD61" s="26">
        <v>0</v>
      </c>
      <c r="AE61" s="26">
        <v>0</v>
      </c>
      <c r="AF61" s="26">
        <v>0</v>
      </c>
      <c r="AG61" s="26">
        <v>0</v>
      </c>
      <c r="AH61" s="26">
        <v>4</v>
      </c>
      <c r="AI61" s="26">
        <v>0</v>
      </c>
    </row>
    <row r="62" spans="1:35" x14ac:dyDescent="0.3">
      <c r="A62" s="27" t="s">
        <v>92</v>
      </c>
      <c r="B62" s="27" t="s">
        <v>155</v>
      </c>
      <c r="C62" s="27" t="s">
        <v>155</v>
      </c>
      <c r="D62" s="27" t="s">
        <v>156</v>
      </c>
      <c r="E62" s="29" t="s">
        <v>102</v>
      </c>
      <c r="F62" s="28">
        <v>50</v>
      </c>
      <c r="G62" s="28">
        <v>100</v>
      </c>
      <c r="H62" s="28">
        <v>30</v>
      </c>
      <c r="I62" s="28">
        <v>0</v>
      </c>
      <c r="J62" s="28">
        <v>0</v>
      </c>
      <c r="K62" s="28">
        <v>70</v>
      </c>
      <c r="L62" s="28">
        <v>100</v>
      </c>
      <c r="M62" s="28">
        <v>33</v>
      </c>
      <c r="N62" s="28">
        <v>0</v>
      </c>
      <c r="O62" s="28">
        <v>0</v>
      </c>
      <c r="P62" s="28">
        <v>67</v>
      </c>
      <c r="Q62" s="28">
        <v>100</v>
      </c>
      <c r="R62" s="28">
        <v>30</v>
      </c>
      <c r="S62" s="28">
        <v>100</v>
      </c>
      <c r="T62" s="28">
        <v>100</v>
      </c>
      <c r="U62" s="28">
        <v>0</v>
      </c>
      <c r="V62" s="28">
        <v>0</v>
      </c>
      <c r="W62" s="28">
        <v>0</v>
      </c>
      <c r="X62" s="28">
        <v>100</v>
      </c>
      <c r="Y62" s="28">
        <v>100</v>
      </c>
      <c r="Z62" s="28">
        <v>4</v>
      </c>
      <c r="AA62" s="28" t="s">
        <v>97</v>
      </c>
      <c r="AB62" s="28" t="s">
        <v>96</v>
      </c>
      <c r="AC62" s="28">
        <v>2</v>
      </c>
      <c r="AD62" s="28">
        <v>0</v>
      </c>
      <c r="AE62" s="28">
        <v>0</v>
      </c>
      <c r="AF62" s="28">
        <v>0</v>
      </c>
      <c r="AG62" s="28">
        <v>0</v>
      </c>
      <c r="AH62" s="28">
        <v>5</v>
      </c>
      <c r="AI62" s="28">
        <v>0</v>
      </c>
    </row>
    <row r="63" spans="1:35" x14ac:dyDescent="0.3">
      <c r="A63" s="27" t="s">
        <v>92</v>
      </c>
      <c r="B63" s="27" t="s">
        <v>155</v>
      </c>
      <c r="C63" s="27" t="s">
        <v>155</v>
      </c>
      <c r="D63" s="27" t="s">
        <v>157</v>
      </c>
      <c r="E63" s="29" t="s">
        <v>102</v>
      </c>
      <c r="F63" s="28">
        <v>672</v>
      </c>
      <c r="G63" s="28">
        <v>100</v>
      </c>
      <c r="H63" s="28">
        <v>100</v>
      </c>
      <c r="I63" s="28">
        <v>0</v>
      </c>
      <c r="J63" s="28">
        <v>0</v>
      </c>
      <c r="K63" s="28">
        <v>0</v>
      </c>
      <c r="L63" s="28">
        <v>100</v>
      </c>
      <c r="M63" s="28">
        <v>100</v>
      </c>
      <c r="N63" s="28">
        <v>0</v>
      </c>
      <c r="O63" s="28">
        <v>0</v>
      </c>
      <c r="P63" s="28">
        <v>0</v>
      </c>
      <c r="Q63" s="28">
        <v>100</v>
      </c>
      <c r="R63" s="28">
        <v>85</v>
      </c>
      <c r="S63" s="28">
        <v>100</v>
      </c>
      <c r="T63" s="28">
        <v>0</v>
      </c>
      <c r="U63" s="28">
        <v>0</v>
      </c>
      <c r="V63" s="28">
        <v>100</v>
      </c>
      <c r="W63" s="28">
        <v>0</v>
      </c>
      <c r="X63" s="28">
        <v>0</v>
      </c>
      <c r="Y63" s="28">
        <v>100</v>
      </c>
      <c r="Z63" s="28">
        <v>4</v>
      </c>
      <c r="AA63" s="28" t="s">
        <v>97</v>
      </c>
      <c r="AB63" s="28" t="s">
        <v>96</v>
      </c>
      <c r="AC63" s="28">
        <v>2</v>
      </c>
      <c r="AD63" s="28">
        <v>0</v>
      </c>
      <c r="AE63" s="28">
        <v>0</v>
      </c>
      <c r="AF63" s="28">
        <v>0</v>
      </c>
      <c r="AG63" s="28">
        <v>0</v>
      </c>
      <c r="AH63" s="28">
        <v>4</v>
      </c>
      <c r="AI63" s="28">
        <v>0</v>
      </c>
    </row>
    <row r="64" spans="1:35" x14ac:dyDescent="0.3">
      <c r="A64" s="27" t="s">
        <v>92</v>
      </c>
      <c r="B64" s="27" t="s">
        <v>155</v>
      </c>
      <c r="C64" s="27" t="s">
        <v>155</v>
      </c>
      <c r="D64" s="27" t="s">
        <v>158</v>
      </c>
      <c r="E64" s="29" t="s">
        <v>102</v>
      </c>
      <c r="F64" s="28">
        <v>40</v>
      </c>
      <c r="G64" s="28">
        <v>100</v>
      </c>
      <c r="H64" s="28">
        <v>100</v>
      </c>
      <c r="I64" s="28">
        <v>0</v>
      </c>
      <c r="J64" s="28">
        <v>0</v>
      </c>
      <c r="K64" s="28">
        <v>0</v>
      </c>
      <c r="L64" s="28">
        <v>100</v>
      </c>
      <c r="M64" s="28">
        <v>80</v>
      </c>
      <c r="N64" s="28">
        <v>0</v>
      </c>
      <c r="O64" s="28">
        <v>0</v>
      </c>
      <c r="P64" s="28">
        <v>20</v>
      </c>
      <c r="Q64" s="28">
        <v>100</v>
      </c>
      <c r="R64" s="28">
        <v>50</v>
      </c>
      <c r="S64" s="28">
        <v>100</v>
      </c>
      <c r="T64" s="28">
        <v>100</v>
      </c>
      <c r="U64" s="28">
        <v>0</v>
      </c>
      <c r="V64" s="28">
        <v>0</v>
      </c>
      <c r="W64" s="28">
        <v>0</v>
      </c>
      <c r="X64" s="28">
        <v>100</v>
      </c>
      <c r="Y64" s="28">
        <v>100</v>
      </c>
      <c r="Z64" s="28">
        <v>4</v>
      </c>
      <c r="AA64" s="28" t="s">
        <v>97</v>
      </c>
      <c r="AB64" s="28" t="s">
        <v>96</v>
      </c>
      <c r="AC64" s="28">
        <v>2</v>
      </c>
      <c r="AD64" s="28">
        <v>0</v>
      </c>
      <c r="AE64" s="28">
        <v>0</v>
      </c>
      <c r="AF64" s="28">
        <v>0</v>
      </c>
      <c r="AG64" s="28">
        <v>0</v>
      </c>
      <c r="AH64" s="28">
        <v>5</v>
      </c>
      <c r="AI64" s="28">
        <v>0</v>
      </c>
    </row>
    <row r="65" spans="1:35" x14ac:dyDescent="0.3">
      <c r="A65" s="27" t="s">
        <v>92</v>
      </c>
      <c r="B65" s="27" t="s">
        <v>155</v>
      </c>
      <c r="C65" s="27" t="s">
        <v>155</v>
      </c>
      <c r="D65" s="27" t="s">
        <v>159</v>
      </c>
      <c r="E65" s="29" t="s">
        <v>102</v>
      </c>
      <c r="F65" s="28">
        <v>60</v>
      </c>
      <c r="G65" s="28">
        <v>100</v>
      </c>
      <c r="H65" s="28">
        <v>50</v>
      </c>
      <c r="I65" s="28">
        <v>0</v>
      </c>
      <c r="J65" s="28">
        <v>0</v>
      </c>
      <c r="K65" s="28">
        <v>50</v>
      </c>
      <c r="L65" s="28">
        <v>100</v>
      </c>
      <c r="M65" s="28">
        <v>50</v>
      </c>
      <c r="N65" s="28">
        <v>0</v>
      </c>
      <c r="O65" s="28">
        <v>0</v>
      </c>
      <c r="P65" s="28">
        <v>50</v>
      </c>
      <c r="Q65" s="28">
        <v>100</v>
      </c>
      <c r="R65" s="28">
        <v>40</v>
      </c>
      <c r="S65" s="28">
        <v>100</v>
      </c>
      <c r="T65" s="28">
        <v>100</v>
      </c>
      <c r="U65" s="28">
        <v>0</v>
      </c>
      <c r="V65" s="28">
        <v>0</v>
      </c>
      <c r="W65" s="28">
        <v>0</v>
      </c>
      <c r="X65" s="28">
        <v>100</v>
      </c>
      <c r="Y65" s="28">
        <v>100</v>
      </c>
      <c r="Z65" s="28">
        <v>4</v>
      </c>
      <c r="AA65" s="28" t="s">
        <v>97</v>
      </c>
      <c r="AB65" s="28" t="s">
        <v>96</v>
      </c>
      <c r="AC65" s="28">
        <v>2</v>
      </c>
      <c r="AD65" s="28">
        <v>0</v>
      </c>
      <c r="AE65" s="28">
        <v>0</v>
      </c>
      <c r="AF65" s="28">
        <v>0</v>
      </c>
      <c r="AG65" s="28">
        <v>0</v>
      </c>
      <c r="AH65" s="28">
        <v>5</v>
      </c>
      <c r="AI65" s="28">
        <v>0</v>
      </c>
    </row>
    <row r="66" spans="1:35" x14ac:dyDescent="0.3">
      <c r="A66" s="27" t="s">
        <v>92</v>
      </c>
      <c r="B66" s="27" t="s">
        <v>155</v>
      </c>
      <c r="C66" s="27" t="s">
        <v>155</v>
      </c>
      <c r="D66" s="27" t="s">
        <v>160</v>
      </c>
      <c r="E66" s="29" t="s">
        <v>102</v>
      </c>
      <c r="F66" s="28">
        <v>80</v>
      </c>
      <c r="G66" s="28">
        <v>100</v>
      </c>
      <c r="H66" s="28">
        <v>100</v>
      </c>
      <c r="I66" s="28">
        <v>0</v>
      </c>
      <c r="J66" s="28">
        <v>0</v>
      </c>
      <c r="K66" s="28">
        <v>0</v>
      </c>
      <c r="L66" s="28">
        <v>100</v>
      </c>
      <c r="M66" s="28">
        <v>100</v>
      </c>
      <c r="N66" s="28">
        <v>0</v>
      </c>
      <c r="O66" s="28">
        <v>0</v>
      </c>
      <c r="P66" s="28">
        <v>0</v>
      </c>
      <c r="Q66" s="28">
        <v>100</v>
      </c>
      <c r="R66" s="28">
        <v>90</v>
      </c>
      <c r="S66" s="28">
        <v>100</v>
      </c>
      <c r="T66" s="28">
        <v>100</v>
      </c>
      <c r="U66" s="28">
        <v>15</v>
      </c>
      <c r="V66" s="28">
        <v>0</v>
      </c>
      <c r="W66" s="28">
        <v>15</v>
      </c>
      <c r="X66" s="28">
        <v>85</v>
      </c>
      <c r="Y66" s="28">
        <v>100</v>
      </c>
      <c r="Z66" s="28">
        <v>4</v>
      </c>
      <c r="AA66" s="28" t="s">
        <v>97</v>
      </c>
      <c r="AB66" s="28" t="s">
        <v>96</v>
      </c>
      <c r="AC66" s="28">
        <v>2</v>
      </c>
      <c r="AD66" s="28">
        <v>0</v>
      </c>
      <c r="AE66" s="28">
        <v>0</v>
      </c>
      <c r="AF66" s="28">
        <v>0</v>
      </c>
      <c r="AG66" s="28">
        <v>0</v>
      </c>
      <c r="AH66" s="28">
        <v>5</v>
      </c>
      <c r="AI66" s="28">
        <v>0</v>
      </c>
    </row>
    <row r="67" spans="1:35" x14ac:dyDescent="0.3">
      <c r="A67" s="25" t="s">
        <v>92</v>
      </c>
      <c r="B67" s="25" t="s">
        <v>155</v>
      </c>
      <c r="C67" s="25" t="s">
        <v>161</v>
      </c>
      <c r="D67" s="26" t="s">
        <v>1553</v>
      </c>
      <c r="E67" s="26">
        <v>943</v>
      </c>
      <c r="F67" s="38">
        <v>10</v>
      </c>
      <c r="G67" s="26">
        <v>85</v>
      </c>
      <c r="H67" s="26">
        <v>79</v>
      </c>
      <c r="I67" s="26">
        <v>21</v>
      </c>
      <c r="J67" s="26">
        <v>0</v>
      </c>
      <c r="K67" s="26">
        <v>0</v>
      </c>
      <c r="L67" s="26">
        <v>65</v>
      </c>
      <c r="M67" s="26">
        <v>61</v>
      </c>
      <c r="N67" s="26">
        <v>39</v>
      </c>
      <c r="O67" s="26">
        <v>0</v>
      </c>
      <c r="P67" s="26">
        <v>0</v>
      </c>
      <c r="Q67" s="26">
        <v>100</v>
      </c>
      <c r="R67" s="26">
        <v>100</v>
      </c>
      <c r="S67" s="26">
        <v>100</v>
      </c>
      <c r="T67" s="26">
        <v>0</v>
      </c>
      <c r="U67" s="26">
        <v>0</v>
      </c>
      <c r="V67" s="26">
        <v>0</v>
      </c>
      <c r="W67" s="26">
        <v>2</v>
      </c>
      <c r="X67" s="26">
        <v>98</v>
      </c>
      <c r="Y67" s="26">
        <v>100</v>
      </c>
      <c r="Z67" s="26">
        <v>2</v>
      </c>
      <c r="AA67" s="26" t="s">
        <v>96</v>
      </c>
      <c r="AB67" s="26" t="s">
        <v>96</v>
      </c>
      <c r="AC67" s="26">
        <v>7</v>
      </c>
      <c r="AD67" s="26">
        <v>6</v>
      </c>
      <c r="AE67" s="26">
        <v>6</v>
      </c>
      <c r="AF67" s="26">
        <v>8</v>
      </c>
      <c r="AG67" s="26">
        <v>0</v>
      </c>
      <c r="AH67" s="26">
        <v>8</v>
      </c>
      <c r="AI67" s="26">
        <v>0</v>
      </c>
    </row>
    <row r="68" spans="1:35" x14ac:dyDescent="0.3">
      <c r="A68" s="27" t="s">
        <v>92</v>
      </c>
      <c r="B68" s="27" t="s">
        <v>155</v>
      </c>
      <c r="C68" s="27" t="s">
        <v>161</v>
      </c>
      <c r="D68" s="27" t="s">
        <v>162</v>
      </c>
      <c r="E68" s="29" t="s">
        <v>102</v>
      </c>
      <c r="F68" s="28">
        <v>35</v>
      </c>
      <c r="G68" s="28">
        <v>100</v>
      </c>
      <c r="H68" s="28">
        <v>100</v>
      </c>
      <c r="I68" s="28">
        <v>0</v>
      </c>
      <c r="J68" s="28">
        <v>0</v>
      </c>
      <c r="K68" s="28">
        <v>0</v>
      </c>
      <c r="L68" s="28">
        <v>100</v>
      </c>
      <c r="M68" s="28">
        <v>100</v>
      </c>
      <c r="N68" s="28">
        <v>0</v>
      </c>
      <c r="O68" s="28">
        <v>0</v>
      </c>
      <c r="P68" s="28">
        <v>0</v>
      </c>
      <c r="Q68" s="28">
        <v>100</v>
      </c>
      <c r="R68" s="28">
        <v>100</v>
      </c>
      <c r="S68" s="28">
        <v>100</v>
      </c>
      <c r="T68" s="28">
        <v>0</v>
      </c>
      <c r="U68" s="28">
        <v>0</v>
      </c>
      <c r="V68" s="28">
        <v>0</v>
      </c>
      <c r="W68" s="28">
        <v>0</v>
      </c>
      <c r="X68" s="28">
        <v>100</v>
      </c>
      <c r="Y68" s="28">
        <v>100</v>
      </c>
      <c r="Z68" s="28">
        <v>2</v>
      </c>
      <c r="AA68" s="28" t="s">
        <v>96</v>
      </c>
      <c r="AB68" s="28" t="s">
        <v>96</v>
      </c>
      <c r="AC68" s="28">
        <v>2</v>
      </c>
      <c r="AD68" s="28">
        <v>6</v>
      </c>
      <c r="AE68" s="28">
        <v>6</v>
      </c>
      <c r="AF68" s="28">
        <v>8</v>
      </c>
      <c r="AG68" s="28">
        <v>0</v>
      </c>
      <c r="AH68" s="28">
        <v>8</v>
      </c>
      <c r="AI68" s="28">
        <v>0</v>
      </c>
    </row>
    <row r="69" spans="1:35" x14ac:dyDescent="0.3">
      <c r="A69" s="25" t="s">
        <v>92</v>
      </c>
      <c r="B69" s="25" t="s">
        <v>155</v>
      </c>
      <c r="C69" s="25" t="s">
        <v>163</v>
      </c>
      <c r="D69" s="26" t="s">
        <v>1553</v>
      </c>
      <c r="E69" s="26">
        <v>7353</v>
      </c>
      <c r="F69" s="38">
        <v>100</v>
      </c>
      <c r="G69" s="26">
        <v>65</v>
      </c>
      <c r="H69" s="26">
        <v>65</v>
      </c>
      <c r="I69" s="26">
        <v>25</v>
      </c>
      <c r="J69" s="26">
        <v>0</v>
      </c>
      <c r="K69" s="26">
        <v>10</v>
      </c>
      <c r="L69" s="26">
        <v>55</v>
      </c>
      <c r="M69" s="26">
        <v>55</v>
      </c>
      <c r="N69" s="26">
        <v>40</v>
      </c>
      <c r="O69" s="26">
        <v>5</v>
      </c>
      <c r="P69" s="26">
        <v>0</v>
      </c>
      <c r="Q69" s="26">
        <v>100</v>
      </c>
      <c r="R69" s="26">
        <v>100</v>
      </c>
      <c r="S69" s="26">
        <v>85</v>
      </c>
      <c r="T69" s="26">
        <v>40</v>
      </c>
      <c r="U69" s="26">
        <v>40</v>
      </c>
      <c r="V69" s="26">
        <v>20</v>
      </c>
      <c r="W69" s="26">
        <v>45</v>
      </c>
      <c r="X69" s="26">
        <v>35</v>
      </c>
      <c r="Y69" s="26">
        <v>92</v>
      </c>
      <c r="Z69" s="26">
        <v>2</v>
      </c>
      <c r="AA69" s="26" t="s">
        <v>96</v>
      </c>
      <c r="AB69" s="26" t="s">
        <v>96</v>
      </c>
      <c r="AC69" s="26">
        <v>4</v>
      </c>
      <c r="AD69" s="26">
        <v>0</v>
      </c>
      <c r="AE69" s="26">
        <v>0</v>
      </c>
      <c r="AF69" s="26">
        <v>0</v>
      </c>
      <c r="AG69" s="26">
        <v>0</v>
      </c>
      <c r="AH69" s="26">
        <v>12</v>
      </c>
      <c r="AI69" s="26">
        <v>0</v>
      </c>
    </row>
    <row r="70" spans="1:35" x14ac:dyDescent="0.3">
      <c r="A70" s="27" t="s">
        <v>92</v>
      </c>
      <c r="B70" s="27" t="s">
        <v>155</v>
      </c>
      <c r="C70" s="27" t="s">
        <v>163</v>
      </c>
      <c r="D70" s="27" t="s">
        <v>164</v>
      </c>
      <c r="E70" s="29" t="s">
        <v>102</v>
      </c>
      <c r="F70" s="28">
        <v>45</v>
      </c>
      <c r="G70" s="28">
        <v>100</v>
      </c>
      <c r="H70" s="28">
        <v>100</v>
      </c>
      <c r="I70" s="28">
        <v>0</v>
      </c>
      <c r="J70" s="28">
        <v>0</v>
      </c>
      <c r="K70" s="28">
        <v>0</v>
      </c>
      <c r="L70" s="28">
        <v>0</v>
      </c>
      <c r="M70" s="28">
        <v>0</v>
      </c>
      <c r="N70" s="28">
        <v>0</v>
      </c>
      <c r="O70" s="28">
        <v>100</v>
      </c>
      <c r="P70" s="28">
        <v>0</v>
      </c>
      <c r="Q70" s="28">
        <v>100</v>
      </c>
      <c r="R70" s="28">
        <v>100</v>
      </c>
      <c r="S70" s="28">
        <v>100</v>
      </c>
      <c r="T70" s="28">
        <v>100</v>
      </c>
      <c r="U70" s="28">
        <v>100</v>
      </c>
      <c r="V70" s="28">
        <v>0</v>
      </c>
      <c r="W70" s="28">
        <v>0</v>
      </c>
      <c r="X70" s="28">
        <v>100</v>
      </c>
      <c r="Y70" s="28">
        <v>100</v>
      </c>
      <c r="Z70" s="28">
        <v>2</v>
      </c>
      <c r="AA70" s="28" t="s">
        <v>96</v>
      </c>
      <c r="AB70" s="28" t="s">
        <v>96</v>
      </c>
      <c r="AC70" s="28">
        <v>2</v>
      </c>
      <c r="AD70" s="28">
        <v>0</v>
      </c>
      <c r="AE70" s="28">
        <v>0</v>
      </c>
      <c r="AF70" s="28">
        <v>0</v>
      </c>
      <c r="AG70" s="28">
        <v>0</v>
      </c>
      <c r="AH70" s="28">
        <v>14</v>
      </c>
      <c r="AI70" s="28">
        <v>0</v>
      </c>
    </row>
    <row r="71" spans="1:35" x14ac:dyDescent="0.3">
      <c r="A71" s="25" t="s">
        <v>92</v>
      </c>
      <c r="B71" s="25" t="s">
        <v>155</v>
      </c>
      <c r="C71" s="25" t="s">
        <v>165</v>
      </c>
      <c r="D71" s="26" t="s">
        <v>1553</v>
      </c>
      <c r="E71" s="26">
        <v>1663</v>
      </c>
      <c r="F71" s="38">
        <v>20</v>
      </c>
      <c r="G71" s="26">
        <v>90</v>
      </c>
      <c r="H71" s="26">
        <v>90</v>
      </c>
      <c r="I71" s="26">
        <v>10</v>
      </c>
      <c r="J71" s="26">
        <v>0</v>
      </c>
      <c r="K71" s="26">
        <v>0</v>
      </c>
      <c r="L71" s="26">
        <v>0</v>
      </c>
      <c r="M71" s="26">
        <v>0</v>
      </c>
      <c r="N71" s="26">
        <v>80</v>
      </c>
      <c r="O71" s="26">
        <v>20</v>
      </c>
      <c r="P71" s="26">
        <v>0</v>
      </c>
      <c r="Q71" s="26">
        <v>100</v>
      </c>
      <c r="R71" s="26">
        <v>100</v>
      </c>
      <c r="S71" s="26">
        <v>90</v>
      </c>
      <c r="T71" s="26">
        <v>100</v>
      </c>
      <c r="U71" s="26">
        <v>85</v>
      </c>
      <c r="V71" s="26">
        <v>0</v>
      </c>
      <c r="W71" s="26">
        <v>70</v>
      </c>
      <c r="X71" s="26">
        <v>30</v>
      </c>
      <c r="Y71" s="26">
        <v>100</v>
      </c>
      <c r="Z71" s="26">
        <v>2</v>
      </c>
      <c r="AA71" s="26" t="s">
        <v>96</v>
      </c>
      <c r="AB71" s="26" t="s">
        <v>97</v>
      </c>
      <c r="AC71" s="26" t="s">
        <v>98</v>
      </c>
      <c r="AD71" s="26">
        <v>14</v>
      </c>
      <c r="AE71" s="26">
        <v>14</v>
      </c>
      <c r="AF71" s="26">
        <v>14</v>
      </c>
      <c r="AG71" s="26">
        <v>0</v>
      </c>
      <c r="AH71" s="26">
        <v>0</v>
      </c>
      <c r="AI71" s="26">
        <v>0</v>
      </c>
    </row>
    <row r="72" spans="1:35" x14ac:dyDescent="0.3">
      <c r="A72" s="27" t="s">
        <v>92</v>
      </c>
      <c r="B72" s="27" t="s">
        <v>155</v>
      </c>
      <c r="C72" s="27" t="s">
        <v>165</v>
      </c>
      <c r="D72" s="27" t="s">
        <v>166</v>
      </c>
      <c r="E72" s="29" t="s">
        <v>102</v>
      </c>
      <c r="F72" s="28">
        <v>100</v>
      </c>
      <c r="G72" s="28">
        <v>90</v>
      </c>
      <c r="H72" s="28">
        <v>90</v>
      </c>
      <c r="I72" s="28">
        <v>10</v>
      </c>
      <c r="J72" s="28">
        <v>0</v>
      </c>
      <c r="K72" s="28">
        <v>0</v>
      </c>
      <c r="L72" s="28">
        <v>0</v>
      </c>
      <c r="M72" s="28">
        <v>0</v>
      </c>
      <c r="N72" s="28">
        <v>98</v>
      </c>
      <c r="O72" s="28">
        <v>0</v>
      </c>
      <c r="P72" s="28">
        <v>2</v>
      </c>
      <c r="Q72" s="28">
        <v>100</v>
      </c>
      <c r="R72" s="28">
        <v>80</v>
      </c>
      <c r="S72" s="28">
        <v>100</v>
      </c>
      <c r="T72" s="28">
        <v>2</v>
      </c>
      <c r="U72" s="28">
        <v>0</v>
      </c>
      <c r="V72" s="28">
        <v>0</v>
      </c>
      <c r="W72" s="28">
        <v>2</v>
      </c>
      <c r="X72" s="28">
        <v>98</v>
      </c>
      <c r="Y72" s="28">
        <v>80</v>
      </c>
      <c r="Z72" s="28">
        <v>2</v>
      </c>
      <c r="AA72" s="28" t="s">
        <v>96</v>
      </c>
      <c r="AB72" s="28" t="s">
        <v>96</v>
      </c>
      <c r="AC72" s="28">
        <v>2</v>
      </c>
      <c r="AD72" s="28">
        <v>0</v>
      </c>
      <c r="AE72" s="28">
        <v>12</v>
      </c>
      <c r="AF72" s="28">
        <v>12</v>
      </c>
      <c r="AG72" s="28">
        <v>0</v>
      </c>
      <c r="AH72" s="28">
        <v>0</v>
      </c>
      <c r="AI72" s="28">
        <v>0</v>
      </c>
    </row>
    <row r="73" spans="1:35" x14ac:dyDescent="0.3">
      <c r="A73" s="25" t="s">
        <v>92</v>
      </c>
      <c r="B73" s="25" t="s">
        <v>167</v>
      </c>
      <c r="C73" s="25" t="s">
        <v>168</v>
      </c>
      <c r="D73" s="26" t="s">
        <v>1553</v>
      </c>
      <c r="E73" s="26">
        <v>1135</v>
      </c>
      <c r="F73" s="38">
        <v>0</v>
      </c>
      <c r="G73" s="26">
        <v>100</v>
      </c>
      <c r="H73" s="26">
        <v>100</v>
      </c>
      <c r="I73" s="26">
        <v>0</v>
      </c>
      <c r="J73" s="26">
        <v>0</v>
      </c>
      <c r="K73" s="26">
        <v>0</v>
      </c>
      <c r="L73" s="26">
        <v>0</v>
      </c>
      <c r="M73" s="26">
        <v>0</v>
      </c>
      <c r="N73" s="26">
        <v>100</v>
      </c>
      <c r="O73" s="26">
        <v>0</v>
      </c>
      <c r="P73" s="26">
        <v>0</v>
      </c>
      <c r="Q73" s="26">
        <v>100</v>
      </c>
      <c r="R73" s="26">
        <v>100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100</v>
      </c>
      <c r="Y73" s="26">
        <v>90</v>
      </c>
      <c r="Z73" s="26">
        <v>2</v>
      </c>
      <c r="AA73" s="26" t="s">
        <v>96</v>
      </c>
      <c r="AB73" s="26" t="s">
        <v>96</v>
      </c>
      <c r="AC73" s="26">
        <v>2</v>
      </c>
      <c r="AD73" s="26">
        <v>0</v>
      </c>
      <c r="AE73" s="26">
        <v>0</v>
      </c>
      <c r="AF73" s="26">
        <v>5</v>
      </c>
      <c r="AG73" s="26">
        <v>1</v>
      </c>
      <c r="AH73" s="26">
        <v>3</v>
      </c>
      <c r="AI73" s="26">
        <v>1</v>
      </c>
    </row>
    <row r="74" spans="1:35" x14ac:dyDescent="0.3">
      <c r="A74" s="27" t="s">
        <v>92</v>
      </c>
      <c r="B74" s="27" t="s">
        <v>167</v>
      </c>
      <c r="C74" s="27" t="s">
        <v>168</v>
      </c>
      <c r="D74" s="27" t="s">
        <v>110</v>
      </c>
      <c r="E74" s="29" t="s">
        <v>104</v>
      </c>
      <c r="F74" s="28">
        <v>180</v>
      </c>
      <c r="G74" s="28">
        <v>100</v>
      </c>
      <c r="H74" s="28">
        <v>100</v>
      </c>
      <c r="I74" s="28">
        <v>0</v>
      </c>
      <c r="J74" s="28">
        <v>0</v>
      </c>
      <c r="K74" s="28">
        <v>0</v>
      </c>
      <c r="L74" s="28">
        <v>0</v>
      </c>
      <c r="M74" s="28">
        <v>0</v>
      </c>
      <c r="N74" s="28">
        <v>0</v>
      </c>
      <c r="O74" s="28">
        <v>0</v>
      </c>
      <c r="P74" s="28">
        <v>100</v>
      </c>
      <c r="Q74" s="28">
        <v>100</v>
      </c>
      <c r="R74" s="28">
        <v>98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100</v>
      </c>
      <c r="Y74" s="28">
        <v>10</v>
      </c>
      <c r="Z74" s="28">
        <v>1</v>
      </c>
      <c r="AA74" s="28" t="s">
        <v>96</v>
      </c>
      <c r="AB74" s="28" t="s">
        <v>96</v>
      </c>
      <c r="AC74" s="28">
        <v>2</v>
      </c>
      <c r="AD74" s="28">
        <v>0</v>
      </c>
      <c r="AE74" s="28">
        <v>0</v>
      </c>
      <c r="AF74" s="28">
        <v>5</v>
      </c>
      <c r="AG74" s="28">
        <v>1</v>
      </c>
      <c r="AH74" s="28">
        <v>3</v>
      </c>
      <c r="AI74" s="28">
        <v>1</v>
      </c>
    </row>
    <row r="75" spans="1:35" x14ac:dyDescent="0.3">
      <c r="A75" s="25" t="s">
        <v>92</v>
      </c>
      <c r="B75" s="25" t="s">
        <v>167</v>
      </c>
      <c r="C75" s="25" t="s">
        <v>169</v>
      </c>
      <c r="D75" s="26" t="s">
        <v>1553</v>
      </c>
      <c r="E75" s="26">
        <v>595</v>
      </c>
      <c r="F75" s="38">
        <v>40</v>
      </c>
      <c r="G75" s="26">
        <v>100</v>
      </c>
      <c r="H75" s="26">
        <v>90</v>
      </c>
      <c r="I75" s="26">
        <v>10</v>
      </c>
      <c r="J75" s="26">
        <v>0</v>
      </c>
      <c r="K75" s="26">
        <v>0</v>
      </c>
      <c r="L75" s="26">
        <v>90</v>
      </c>
      <c r="M75" s="26">
        <v>90</v>
      </c>
      <c r="N75" s="26">
        <v>10</v>
      </c>
      <c r="O75" s="26">
        <v>0</v>
      </c>
      <c r="P75" s="26">
        <v>0</v>
      </c>
      <c r="Q75" s="26">
        <v>100</v>
      </c>
      <c r="R75" s="26">
        <v>100</v>
      </c>
      <c r="S75" s="26">
        <v>70</v>
      </c>
      <c r="T75" s="26">
        <v>0</v>
      </c>
      <c r="U75" s="26">
        <v>0</v>
      </c>
      <c r="V75" s="26">
        <v>0</v>
      </c>
      <c r="W75" s="26">
        <v>10</v>
      </c>
      <c r="X75" s="26">
        <v>90</v>
      </c>
      <c r="Y75" s="26">
        <v>100</v>
      </c>
      <c r="Z75" s="26">
        <v>1</v>
      </c>
      <c r="AA75" s="26" t="s">
        <v>96</v>
      </c>
      <c r="AB75" s="26" t="s">
        <v>96</v>
      </c>
      <c r="AC75" s="26">
        <v>2</v>
      </c>
      <c r="AD75" s="26">
        <v>10</v>
      </c>
      <c r="AE75" s="26">
        <v>18</v>
      </c>
      <c r="AF75" s="26">
        <v>18</v>
      </c>
      <c r="AG75" s="26">
        <v>1</v>
      </c>
      <c r="AH75" s="26">
        <v>18</v>
      </c>
      <c r="AI75" s="26">
        <v>1</v>
      </c>
    </row>
    <row r="76" spans="1:35" x14ac:dyDescent="0.3">
      <c r="A76" s="27" t="s">
        <v>92</v>
      </c>
      <c r="B76" s="27" t="s">
        <v>167</v>
      </c>
      <c r="C76" s="27" t="s">
        <v>169</v>
      </c>
      <c r="D76" s="27" t="s">
        <v>170</v>
      </c>
      <c r="E76" s="29" t="s">
        <v>104</v>
      </c>
      <c r="F76" s="28">
        <v>80</v>
      </c>
      <c r="G76" s="28">
        <v>100</v>
      </c>
      <c r="H76" s="28">
        <v>100</v>
      </c>
      <c r="I76" s="28">
        <v>0</v>
      </c>
      <c r="J76" s="28">
        <v>0</v>
      </c>
      <c r="K76" s="28">
        <v>0</v>
      </c>
      <c r="L76" s="28">
        <v>0</v>
      </c>
      <c r="M76" s="28">
        <v>0</v>
      </c>
      <c r="N76" s="28">
        <v>0</v>
      </c>
      <c r="O76" s="28">
        <v>0</v>
      </c>
      <c r="P76" s="28">
        <v>100</v>
      </c>
      <c r="Q76" s="28">
        <v>100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100</v>
      </c>
      <c r="Y76" s="28">
        <v>100</v>
      </c>
      <c r="Z76" s="28">
        <v>1</v>
      </c>
      <c r="AA76" s="28" t="s">
        <v>96</v>
      </c>
      <c r="AB76" s="28" t="s">
        <v>96</v>
      </c>
      <c r="AC76" s="28">
        <v>2</v>
      </c>
      <c r="AD76" s="28">
        <v>10</v>
      </c>
      <c r="AE76" s="28">
        <v>18</v>
      </c>
      <c r="AF76" s="28">
        <v>18</v>
      </c>
      <c r="AG76" s="28">
        <v>1</v>
      </c>
      <c r="AH76" s="28">
        <v>18</v>
      </c>
      <c r="AI76" s="28">
        <v>1</v>
      </c>
    </row>
    <row r="77" spans="1:35" x14ac:dyDescent="0.3">
      <c r="A77" s="25" t="s">
        <v>92</v>
      </c>
      <c r="B77" s="25" t="s">
        <v>167</v>
      </c>
      <c r="C77" s="25" t="s">
        <v>171</v>
      </c>
      <c r="D77" s="26" t="s">
        <v>1553</v>
      </c>
      <c r="E77" s="26">
        <v>440</v>
      </c>
      <c r="F77" s="38">
        <v>0</v>
      </c>
      <c r="G77" s="26">
        <v>100</v>
      </c>
      <c r="H77" s="26">
        <v>100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100</v>
      </c>
      <c r="O77" s="26">
        <v>0</v>
      </c>
      <c r="P77" s="26">
        <v>0</v>
      </c>
      <c r="Q77" s="26">
        <v>100</v>
      </c>
      <c r="R77" s="26">
        <v>100</v>
      </c>
      <c r="S77" s="26">
        <v>100</v>
      </c>
      <c r="T77" s="26">
        <v>0</v>
      </c>
      <c r="U77" s="26">
        <v>0</v>
      </c>
      <c r="V77" s="26">
        <v>0</v>
      </c>
      <c r="W77" s="26">
        <v>0</v>
      </c>
      <c r="X77" s="26">
        <v>100</v>
      </c>
      <c r="Y77" s="26">
        <v>100</v>
      </c>
      <c r="Z77" s="26">
        <v>4</v>
      </c>
      <c r="AA77" s="26" t="s">
        <v>97</v>
      </c>
      <c r="AB77" s="26" t="s">
        <v>96</v>
      </c>
      <c r="AC77" s="26">
        <v>8</v>
      </c>
      <c r="AD77" s="26">
        <v>5</v>
      </c>
      <c r="AE77" s="26">
        <v>13</v>
      </c>
      <c r="AF77" s="26">
        <v>13</v>
      </c>
      <c r="AG77" s="26">
        <v>1</v>
      </c>
      <c r="AH77" s="26">
        <v>13</v>
      </c>
      <c r="AI77" s="26">
        <v>0</v>
      </c>
    </row>
    <row r="78" spans="1:35" x14ac:dyDescent="0.3">
      <c r="A78" s="27" t="s">
        <v>92</v>
      </c>
      <c r="B78" s="27" t="s">
        <v>167</v>
      </c>
      <c r="C78" s="27" t="s">
        <v>171</v>
      </c>
      <c r="D78" s="27" t="s">
        <v>172</v>
      </c>
      <c r="E78" s="29" t="s">
        <v>95</v>
      </c>
      <c r="F78" s="28">
        <v>60</v>
      </c>
      <c r="G78" s="28">
        <v>100</v>
      </c>
      <c r="H78" s="28">
        <v>100</v>
      </c>
      <c r="I78" s="28">
        <v>0</v>
      </c>
      <c r="J78" s="28">
        <v>0</v>
      </c>
      <c r="K78" s="28">
        <v>0</v>
      </c>
      <c r="L78" s="28">
        <v>0</v>
      </c>
      <c r="M78" s="28">
        <v>0</v>
      </c>
      <c r="N78" s="28">
        <v>0</v>
      </c>
      <c r="O78" s="28">
        <v>0</v>
      </c>
      <c r="P78" s="28">
        <v>100</v>
      </c>
      <c r="Q78" s="28">
        <v>100</v>
      </c>
      <c r="R78" s="28">
        <v>50</v>
      </c>
      <c r="S78" s="28">
        <v>50</v>
      </c>
      <c r="T78" s="28">
        <v>0</v>
      </c>
      <c r="U78" s="28">
        <v>0</v>
      </c>
      <c r="V78" s="28">
        <v>0</v>
      </c>
      <c r="W78" s="28">
        <v>0</v>
      </c>
      <c r="X78" s="28">
        <v>100</v>
      </c>
      <c r="Y78" s="28">
        <v>20</v>
      </c>
      <c r="Z78" s="28">
        <v>1</v>
      </c>
      <c r="AA78" s="28" t="s">
        <v>97</v>
      </c>
      <c r="AB78" s="28" t="s">
        <v>96</v>
      </c>
      <c r="AC78" s="28">
        <v>2</v>
      </c>
      <c r="AD78" s="28">
        <v>5</v>
      </c>
      <c r="AE78" s="28">
        <v>13</v>
      </c>
      <c r="AF78" s="28">
        <v>13</v>
      </c>
      <c r="AG78" s="28">
        <v>1</v>
      </c>
      <c r="AH78" s="28">
        <v>13</v>
      </c>
      <c r="AI78" s="28">
        <v>0</v>
      </c>
    </row>
    <row r="79" spans="1:35" x14ac:dyDescent="0.3">
      <c r="A79" s="25" t="s">
        <v>92</v>
      </c>
      <c r="B79" s="25" t="s">
        <v>167</v>
      </c>
      <c r="C79" s="25" t="s">
        <v>173</v>
      </c>
      <c r="D79" s="26" t="s">
        <v>1553</v>
      </c>
      <c r="E79" s="26">
        <v>212</v>
      </c>
      <c r="F79" s="26">
        <v>56</v>
      </c>
      <c r="G79" s="26">
        <v>0</v>
      </c>
      <c r="H79" s="26">
        <v>0</v>
      </c>
      <c r="I79" s="26">
        <v>100</v>
      </c>
      <c r="J79" s="26">
        <v>0</v>
      </c>
      <c r="K79" s="26">
        <v>0</v>
      </c>
      <c r="L79" s="26">
        <v>0</v>
      </c>
      <c r="M79" s="26">
        <v>0</v>
      </c>
      <c r="N79" s="26">
        <v>100</v>
      </c>
      <c r="O79" s="26">
        <v>0</v>
      </c>
      <c r="P79" s="26">
        <v>0</v>
      </c>
      <c r="Q79" s="26">
        <v>100</v>
      </c>
      <c r="R79" s="26">
        <v>100</v>
      </c>
      <c r="S79" s="26">
        <v>100</v>
      </c>
      <c r="T79" s="26">
        <v>0</v>
      </c>
      <c r="U79" s="26">
        <v>0</v>
      </c>
      <c r="V79" s="26">
        <v>0</v>
      </c>
      <c r="W79" s="26">
        <v>100</v>
      </c>
      <c r="X79" s="26">
        <v>0</v>
      </c>
      <c r="Y79" s="26">
        <v>100</v>
      </c>
      <c r="Z79" s="26">
        <v>2</v>
      </c>
      <c r="AA79" s="26" t="s">
        <v>96</v>
      </c>
      <c r="AB79" s="26" t="s">
        <v>96</v>
      </c>
      <c r="AC79" s="26">
        <v>2</v>
      </c>
      <c r="AD79" s="26">
        <v>3</v>
      </c>
      <c r="AE79" s="26">
        <v>15</v>
      </c>
      <c r="AF79" s="26">
        <v>3</v>
      </c>
      <c r="AG79" s="26">
        <v>0</v>
      </c>
      <c r="AH79" s="26">
        <v>0</v>
      </c>
      <c r="AI79" s="26">
        <v>0</v>
      </c>
    </row>
    <row r="80" spans="1:35" x14ac:dyDescent="0.3">
      <c r="A80" s="27" t="s">
        <v>92</v>
      </c>
      <c r="B80" s="27" t="s">
        <v>167</v>
      </c>
      <c r="C80" s="27" t="s">
        <v>173</v>
      </c>
      <c r="D80" s="27" t="s">
        <v>108</v>
      </c>
      <c r="E80" s="29" t="s">
        <v>95</v>
      </c>
      <c r="F80" s="29">
        <v>33</v>
      </c>
      <c r="G80" s="28">
        <v>0</v>
      </c>
      <c r="H80" s="28">
        <v>0</v>
      </c>
      <c r="I80" s="28">
        <v>100</v>
      </c>
      <c r="J80" s="28">
        <v>0</v>
      </c>
      <c r="K80" s="28">
        <v>0</v>
      </c>
      <c r="L80" s="28">
        <v>0</v>
      </c>
      <c r="M80" s="28">
        <v>0</v>
      </c>
      <c r="N80" s="28">
        <v>100</v>
      </c>
      <c r="O80" s="28">
        <v>0</v>
      </c>
      <c r="P80" s="28">
        <v>0</v>
      </c>
      <c r="Q80" s="28">
        <v>100</v>
      </c>
      <c r="R80" s="28">
        <v>100</v>
      </c>
      <c r="S80" s="28">
        <v>100</v>
      </c>
      <c r="T80" s="28">
        <v>0</v>
      </c>
      <c r="U80" s="28">
        <v>0</v>
      </c>
      <c r="V80" s="28">
        <v>0</v>
      </c>
      <c r="W80" s="28">
        <v>0</v>
      </c>
      <c r="X80" s="28">
        <v>100</v>
      </c>
      <c r="Y80" s="28">
        <v>100</v>
      </c>
      <c r="Z80" s="28">
        <v>2</v>
      </c>
      <c r="AA80" s="28" t="s">
        <v>96</v>
      </c>
      <c r="AB80" s="28" t="s">
        <v>96</v>
      </c>
      <c r="AC80" s="28">
        <v>2</v>
      </c>
      <c r="AD80" s="28">
        <v>3</v>
      </c>
      <c r="AE80" s="28">
        <v>15</v>
      </c>
      <c r="AF80" s="28">
        <v>3</v>
      </c>
      <c r="AG80" s="28">
        <v>0</v>
      </c>
      <c r="AH80" s="28">
        <v>0</v>
      </c>
      <c r="AI80" s="28">
        <v>0</v>
      </c>
    </row>
    <row r="81" spans="1:427" x14ac:dyDescent="0.3">
      <c r="A81" s="25" t="s">
        <v>92</v>
      </c>
      <c r="B81" s="25" t="s">
        <v>167</v>
      </c>
      <c r="C81" s="25" t="s">
        <v>1554</v>
      </c>
      <c r="D81" s="26" t="s">
        <v>1555</v>
      </c>
      <c r="E81" s="26">
        <v>135</v>
      </c>
      <c r="F81" s="26">
        <v>41</v>
      </c>
      <c r="G81" s="26">
        <v>100</v>
      </c>
      <c r="H81" s="26">
        <v>100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88</v>
      </c>
      <c r="O81" s="26">
        <v>3</v>
      </c>
      <c r="P81" s="26">
        <v>9</v>
      </c>
      <c r="Q81" s="26">
        <v>100</v>
      </c>
      <c r="R81" s="26">
        <v>100</v>
      </c>
      <c r="S81" s="26">
        <v>100</v>
      </c>
      <c r="T81" s="26">
        <v>0</v>
      </c>
      <c r="U81" s="26">
        <v>0</v>
      </c>
      <c r="V81" s="26">
        <v>0</v>
      </c>
      <c r="W81" s="26">
        <v>0</v>
      </c>
      <c r="X81" s="26">
        <v>100</v>
      </c>
      <c r="Y81" s="26">
        <v>100</v>
      </c>
      <c r="Z81" s="26">
        <v>2</v>
      </c>
      <c r="AA81" s="26" t="s">
        <v>96</v>
      </c>
      <c r="AB81" s="26" t="s">
        <v>96</v>
      </c>
      <c r="AC81" s="26">
        <v>4</v>
      </c>
      <c r="AD81" s="26">
        <v>3</v>
      </c>
      <c r="AE81" s="26">
        <v>8</v>
      </c>
      <c r="AF81" s="26">
        <v>8</v>
      </c>
      <c r="AG81" s="26">
        <v>0</v>
      </c>
      <c r="AH81" s="26">
        <v>5</v>
      </c>
      <c r="AI81" s="26">
        <v>0</v>
      </c>
    </row>
    <row r="82" spans="1:427" x14ac:dyDescent="0.3">
      <c r="A82" s="25" t="s">
        <v>92</v>
      </c>
      <c r="B82" s="25" t="s">
        <v>167</v>
      </c>
      <c r="C82" s="25" t="s">
        <v>1746</v>
      </c>
      <c r="D82" s="26" t="s">
        <v>1553</v>
      </c>
      <c r="E82" s="26">
        <v>840</v>
      </c>
      <c r="F82" s="26">
        <v>15</v>
      </c>
      <c r="G82" s="26">
        <v>95</v>
      </c>
      <c r="H82" s="26">
        <v>95</v>
      </c>
      <c r="I82" s="26">
        <v>5</v>
      </c>
      <c r="J82" s="26">
        <v>0</v>
      </c>
      <c r="K82" s="26">
        <v>0</v>
      </c>
      <c r="L82" s="26">
        <v>90</v>
      </c>
      <c r="M82" s="26">
        <v>90</v>
      </c>
      <c r="N82" s="26">
        <v>5</v>
      </c>
      <c r="O82" s="26">
        <v>0</v>
      </c>
      <c r="P82" s="26">
        <v>5</v>
      </c>
      <c r="Q82" s="26">
        <v>100</v>
      </c>
      <c r="R82" s="26">
        <v>100</v>
      </c>
      <c r="S82" s="26">
        <v>100</v>
      </c>
      <c r="T82" s="26">
        <v>98</v>
      </c>
      <c r="U82" s="26">
        <v>80</v>
      </c>
      <c r="V82" s="26">
        <v>0</v>
      </c>
      <c r="W82" s="26">
        <v>70</v>
      </c>
      <c r="X82" s="26">
        <v>30</v>
      </c>
      <c r="Y82" s="26">
        <v>100</v>
      </c>
      <c r="Z82" s="26">
        <v>2</v>
      </c>
      <c r="AA82" s="26" t="s">
        <v>96</v>
      </c>
      <c r="AB82" s="26" t="s">
        <v>97</v>
      </c>
      <c r="AC82" s="26" t="s">
        <v>98</v>
      </c>
      <c r="AD82" s="26">
        <v>0</v>
      </c>
      <c r="AE82" s="26">
        <v>10</v>
      </c>
      <c r="AF82" s="26">
        <v>5</v>
      </c>
      <c r="AG82" s="26">
        <v>0</v>
      </c>
      <c r="AH82" s="26">
        <v>5</v>
      </c>
      <c r="AI82" s="26">
        <v>0</v>
      </c>
    </row>
    <row r="83" spans="1:427" x14ac:dyDescent="0.3">
      <c r="A83" s="27" t="s">
        <v>92</v>
      </c>
      <c r="B83" s="27" t="s">
        <v>167</v>
      </c>
      <c r="C83" s="27" t="s">
        <v>1746</v>
      </c>
      <c r="D83" s="46" t="s">
        <v>1747</v>
      </c>
      <c r="E83" s="29" t="s">
        <v>102</v>
      </c>
      <c r="F83" s="29">
        <v>52</v>
      </c>
      <c r="G83" s="29">
        <v>70</v>
      </c>
      <c r="H83" s="29">
        <v>70</v>
      </c>
      <c r="I83" s="29">
        <v>30</v>
      </c>
      <c r="J83" s="29">
        <v>0</v>
      </c>
      <c r="K83" s="29">
        <v>0</v>
      </c>
      <c r="L83" s="29">
        <v>25</v>
      </c>
      <c r="M83" s="29">
        <v>25</v>
      </c>
      <c r="N83" s="29">
        <v>0</v>
      </c>
      <c r="O83" s="29">
        <v>0</v>
      </c>
      <c r="P83" s="29">
        <v>75</v>
      </c>
      <c r="Q83" s="29">
        <v>95</v>
      </c>
      <c r="R83" s="29">
        <v>70</v>
      </c>
      <c r="S83" s="29">
        <v>100</v>
      </c>
      <c r="T83" s="29">
        <v>20</v>
      </c>
      <c r="U83" s="29">
        <v>0</v>
      </c>
      <c r="V83" s="29">
        <v>0</v>
      </c>
      <c r="W83" s="29">
        <v>0</v>
      </c>
      <c r="X83" s="29">
        <v>100</v>
      </c>
      <c r="Y83" s="29">
        <v>50</v>
      </c>
      <c r="Z83" s="29">
        <v>2</v>
      </c>
      <c r="AA83" s="29" t="s">
        <v>96</v>
      </c>
      <c r="AB83" s="29" t="s">
        <v>97</v>
      </c>
      <c r="AC83" s="29" t="s">
        <v>98</v>
      </c>
      <c r="AD83" s="29">
        <v>0</v>
      </c>
      <c r="AE83" s="29">
        <v>10</v>
      </c>
      <c r="AF83" s="29">
        <v>5</v>
      </c>
      <c r="AG83" s="29">
        <v>0</v>
      </c>
      <c r="AH83" s="29">
        <v>5</v>
      </c>
      <c r="AI83" s="29">
        <v>0</v>
      </c>
    </row>
    <row r="84" spans="1:427" x14ac:dyDescent="0.3">
      <c r="A84" s="25" t="s">
        <v>92</v>
      </c>
      <c r="B84" s="25" t="s">
        <v>167</v>
      </c>
      <c r="C84" s="25" t="s">
        <v>174</v>
      </c>
      <c r="D84" s="26" t="s">
        <v>1553</v>
      </c>
      <c r="E84" s="26">
        <v>1454</v>
      </c>
      <c r="F84" s="38">
        <v>20</v>
      </c>
      <c r="G84" s="26">
        <v>100</v>
      </c>
      <c r="H84" s="26">
        <v>100</v>
      </c>
      <c r="I84" s="26">
        <v>0</v>
      </c>
      <c r="J84" s="26">
        <v>0</v>
      </c>
      <c r="K84" s="26">
        <v>0</v>
      </c>
      <c r="L84" s="26">
        <v>0</v>
      </c>
      <c r="M84" s="26">
        <v>0</v>
      </c>
      <c r="N84" s="26">
        <v>100</v>
      </c>
      <c r="O84" s="26">
        <v>0</v>
      </c>
      <c r="P84" s="26">
        <v>0</v>
      </c>
      <c r="Q84" s="26">
        <v>100</v>
      </c>
      <c r="R84" s="26">
        <v>100</v>
      </c>
      <c r="S84" s="26">
        <v>100</v>
      </c>
      <c r="T84" s="26">
        <v>0</v>
      </c>
      <c r="U84" s="26">
        <v>0</v>
      </c>
      <c r="V84" s="26">
        <v>0</v>
      </c>
      <c r="W84" s="26">
        <v>20</v>
      </c>
      <c r="X84" s="26">
        <v>80</v>
      </c>
      <c r="Y84" s="26">
        <v>100</v>
      </c>
      <c r="Z84" s="26">
        <v>1</v>
      </c>
      <c r="AA84" s="26" t="s">
        <v>96</v>
      </c>
      <c r="AB84" s="26" t="s">
        <v>96</v>
      </c>
      <c r="AC84" s="26">
        <v>2</v>
      </c>
      <c r="AD84" s="26">
        <v>0</v>
      </c>
      <c r="AE84" s="26">
        <v>11</v>
      </c>
      <c r="AF84" s="26">
        <v>0</v>
      </c>
      <c r="AG84" s="26">
        <v>0</v>
      </c>
      <c r="AH84" s="26">
        <v>0</v>
      </c>
      <c r="AI84" s="26">
        <v>0</v>
      </c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  <c r="ES84" s="47"/>
      <c r="ET84" s="47"/>
      <c r="EU84" s="47"/>
      <c r="EV84" s="47"/>
      <c r="EW84" s="47"/>
      <c r="EX84" s="47"/>
      <c r="EY84" s="47"/>
      <c r="EZ84" s="47"/>
      <c r="FA84" s="47"/>
      <c r="FB84" s="47"/>
      <c r="FC84" s="47"/>
      <c r="FD84" s="47"/>
      <c r="FE84" s="47"/>
      <c r="FF84" s="47"/>
      <c r="FG84" s="47"/>
      <c r="FH84" s="47"/>
      <c r="FI84" s="47"/>
      <c r="FJ84" s="47"/>
      <c r="FK84" s="47"/>
      <c r="FL84" s="47"/>
      <c r="FM84" s="47"/>
      <c r="FN84" s="47"/>
      <c r="FO84" s="47"/>
      <c r="FP84" s="47"/>
      <c r="FQ84" s="47"/>
      <c r="FR84" s="47"/>
      <c r="FS84" s="47"/>
      <c r="FT84" s="47"/>
      <c r="FU84" s="47"/>
      <c r="FV84" s="47"/>
      <c r="FW84" s="47"/>
      <c r="FX84" s="47"/>
      <c r="FY84" s="47"/>
      <c r="FZ84" s="47"/>
      <c r="GA84" s="47"/>
      <c r="GB84" s="47"/>
      <c r="GC84" s="47"/>
      <c r="GD84" s="47"/>
      <c r="GE84" s="47"/>
      <c r="GF84" s="47"/>
      <c r="GG84" s="47"/>
      <c r="GH84" s="47"/>
      <c r="GI84" s="47"/>
      <c r="GJ84" s="47"/>
      <c r="GK84" s="47"/>
      <c r="GL84" s="47"/>
      <c r="GM84" s="47"/>
      <c r="GN84" s="47"/>
      <c r="GO84" s="47"/>
      <c r="GP84" s="47"/>
      <c r="GQ84" s="47"/>
      <c r="GR84" s="47"/>
      <c r="GS84" s="47"/>
      <c r="GT84" s="47"/>
      <c r="GU84" s="47"/>
      <c r="GV84" s="47"/>
      <c r="GW84" s="47"/>
      <c r="GX84" s="47"/>
      <c r="GY84" s="47"/>
      <c r="GZ84" s="47"/>
      <c r="HA84" s="47"/>
      <c r="HB84" s="47"/>
      <c r="HC84" s="47"/>
      <c r="HD84" s="47"/>
      <c r="HE84" s="47"/>
      <c r="HF84" s="47"/>
      <c r="HG84" s="47"/>
      <c r="HH84" s="47"/>
      <c r="HI84" s="47"/>
      <c r="HJ84" s="47"/>
      <c r="HK84" s="47"/>
      <c r="HL84" s="47"/>
      <c r="HM84" s="47"/>
      <c r="HN84" s="47"/>
      <c r="HO84" s="47"/>
      <c r="HP84" s="47"/>
      <c r="HQ84" s="47"/>
      <c r="HR84" s="47"/>
      <c r="HS84" s="47"/>
      <c r="HT84" s="47"/>
      <c r="HU84" s="47"/>
      <c r="HV84" s="47"/>
      <c r="HW84" s="47"/>
      <c r="HX84" s="47"/>
      <c r="HY84" s="47"/>
      <c r="HZ84" s="47"/>
      <c r="IA84" s="47"/>
      <c r="IB84" s="47"/>
      <c r="IC84" s="47"/>
      <c r="ID84" s="47"/>
      <c r="IE84" s="47"/>
      <c r="IF84" s="47"/>
      <c r="IG84" s="47"/>
      <c r="IH84" s="47"/>
      <c r="II84" s="47"/>
      <c r="IJ84" s="47"/>
      <c r="IK84" s="47"/>
      <c r="IL84" s="47"/>
      <c r="IM84" s="47"/>
      <c r="IN84" s="47"/>
      <c r="IO84" s="47"/>
      <c r="IP84" s="47"/>
      <c r="IQ84" s="47"/>
      <c r="IR84" s="47"/>
      <c r="IS84" s="47"/>
      <c r="IT84" s="47"/>
      <c r="IU84" s="47"/>
      <c r="IV84" s="47"/>
      <c r="IW84" s="47"/>
      <c r="IX84" s="47"/>
      <c r="IY84" s="47"/>
      <c r="IZ84" s="47"/>
      <c r="JA84" s="47"/>
      <c r="JB84" s="47"/>
      <c r="JC84" s="47"/>
      <c r="JD84" s="47"/>
      <c r="JE84" s="47"/>
      <c r="JF84" s="47"/>
      <c r="JG84" s="47"/>
      <c r="JH84" s="47"/>
      <c r="JI84" s="47"/>
      <c r="JJ84" s="47"/>
      <c r="JK84" s="47"/>
      <c r="JL84" s="47"/>
      <c r="JM84" s="47"/>
      <c r="JN84" s="47"/>
      <c r="JO84" s="47"/>
      <c r="JP84" s="47"/>
      <c r="JQ84" s="47"/>
      <c r="JR84" s="47"/>
      <c r="JS84" s="47"/>
      <c r="JT84" s="47"/>
      <c r="JU84" s="47"/>
      <c r="JV84" s="47"/>
      <c r="JW84" s="47"/>
      <c r="JX84" s="47"/>
      <c r="JY84" s="47"/>
      <c r="JZ84" s="47"/>
      <c r="KA84" s="47"/>
      <c r="KB84" s="47"/>
      <c r="KC84" s="47"/>
      <c r="KD84" s="47"/>
      <c r="KE84" s="47"/>
      <c r="KF84" s="47"/>
      <c r="KG84" s="47"/>
      <c r="KH84" s="47"/>
      <c r="KI84" s="47"/>
      <c r="KJ84" s="47"/>
      <c r="KK84" s="47"/>
      <c r="KL84" s="47"/>
      <c r="KM84" s="47"/>
      <c r="KN84" s="47"/>
      <c r="KO84" s="47"/>
      <c r="KP84" s="47"/>
      <c r="KQ84" s="47"/>
      <c r="KR84" s="47"/>
      <c r="KS84" s="47"/>
      <c r="KT84" s="47"/>
      <c r="KU84" s="47"/>
      <c r="KV84" s="47"/>
      <c r="KW84" s="47"/>
      <c r="KX84" s="47"/>
      <c r="KY84" s="47"/>
      <c r="KZ84" s="47"/>
      <c r="LA84" s="47"/>
      <c r="LB84" s="47"/>
      <c r="LC84" s="47"/>
      <c r="LD84" s="47"/>
      <c r="LE84" s="47"/>
      <c r="LF84" s="47"/>
      <c r="LG84" s="47"/>
      <c r="LH84" s="47"/>
      <c r="LI84" s="47"/>
      <c r="LJ84" s="47"/>
      <c r="LK84" s="47"/>
      <c r="LL84" s="47"/>
      <c r="LM84" s="47"/>
      <c r="LN84" s="47"/>
      <c r="LO84" s="47"/>
      <c r="LP84" s="47"/>
      <c r="LQ84" s="47"/>
      <c r="LR84" s="47"/>
      <c r="LS84" s="47"/>
      <c r="LT84" s="47"/>
      <c r="LU84" s="47"/>
      <c r="LV84" s="47"/>
      <c r="LW84" s="47"/>
      <c r="LX84" s="47"/>
      <c r="LY84" s="47"/>
      <c r="LZ84" s="47"/>
      <c r="MA84" s="47"/>
      <c r="MB84" s="47"/>
      <c r="MC84" s="47"/>
      <c r="MD84" s="47"/>
      <c r="ME84" s="47"/>
      <c r="MF84" s="47"/>
      <c r="MG84" s="47"/>
      <c r="MH84" s="47"/>
      <c r="MI84" s="47"/>
      <c r="MJ84" s="47"/>
      <c r="MK84" s="47"/>
      <c r="ML84" s="47"/>
      <c r="MM84" s="47"/>
      <c r="MN84" s="47"/>
      <c r="MO84" s="47"/>
      <c r="MP84" s="47"/>
      <c r="MQ84" s="47"/>
      <c r="MR84" s="47"/>
      <c r="MS84" s="47"/>
      <c r="MT84" s="47"/>
      <c r="MU84" s="47"/>
      <c r="MV84" s="47"/>
      <c r="MW84" s="47"/>
      <c r="MX84" s="47"/>
      <c r="MY84" s="47"/>
      <c r="MZ84" s="47"/>
      <c r="NA84" s="47"/>
      <c r="NB84" s="47"/>
      <c r="NC84" s="47"/>
      <c r="ND84" s="47"/>
      <c r="NE84" s="47"/>
      <c r="NF84" s="47"/>
      <c r="NG84" s="47"/>
      <c r="NH84" s="47"/>
      <c r="NI84" s="47"/>
      <c r="NJ84" s="47"/>
      <c r="NK84" s="47"/>
      <c r="NL84" s="47"/>
      <c r="NM84" s="47"/>
      <c r="NN84" s="47"/>
      <c r="NO84" s="47"/>
      <c r="NP84" s="47"/>
      <c r="NQ84" s="47"/>
      <c r="NR84" s="47"/>
      <c r="NS84" s="47"/>
      <c r="NT84" s="47"/>
      <c r="NU84" s="47"/>
      <c r="NV84" s="47"/>
      <c r="NW84" s="47"/>
      <c r="NX84" s="47"/>
      <c r="NY84" s="47"/>
      <c r="NZ84" s="47"/>
      <c r="OA84" s="47"/>
      <c r="OB84" s="47"/>
      <c r="OC84" s="47"/>
      <c r="OD84" s="47"/>
      <c r="OE84" s="47"/>
      <c r="OF84" s="47"/>
      <c r="OG84" s="47"/>
      <c r="OH84" s="47"/>
      <c r="OI84" s="47"/>
      <c r="OJ84" s="47"/>
      <c r="OK84" s="47"/>
      <c r="OL84" s="47"/>
      <c r="OM84" s="47"/>
      <c r="ON84" s="47"/>
      <c r="OO84" s="47"/>
      <c r="OP84" s="47"/>
      <c r="OQ84" s="47"/>
      <c r="OR84" s="47"/>
      <c r="OS84" s="47"/>
      <c r="OT84" s="47"/>
      <c r="OU84" s="47"/>
      <c r="OV84" s="47"/>
      <c r="OW84" s="47"/>
      <c r="OX84" s="47"/>
      <c r="OY84" s="47"/>
      <c r="OZ84" s="47"/>
      <c r="PA84" s="47"/>
      <c r="PB84" s="47"/>
      <c r="PC84" s="47"/>
      <c r="PD84" s="47"/>
      <c r="PE84" s="47"/>
      <c r="PF84" s="47"/>
      <c r="PG84" s="47"/>
      <c r="PH84" s="47"/>
      <c r="PI84" s="47"/>
      <c r="PJ84" s="47"/>
      <c r="PK84" s="47"/>
    </row>
    <row r="85" spans="1:427" x14ac:dyDescent="0.3">
      <c r="A85" s="27" t="s">
        <v>92</v>
      </c>
      <c r="B85" s="27" t="s">
        <v>167</v>
      </c>
      <c r="C85" s="27" t="s">
        <v>174</v>
      </c>
      <c r="D85" s="27" t="s">
        <v>175</v>
      </c>
      <c r="E85" s="29" t="s">
        <v>102</v>
      </c>
      <c r="F85" s="28">
        <v>39</v>
      </c>
      <c r="G85" s="28">
        <v>100</v>
      </c>
      <c r="H85" s="28">
        <v>100</v>
      </c>
      <c r="I85" s="28">
        <v>0</v>
      </c>
      <c r="J85" s="28">
        <v>0</v>
      </c>
      <c r="K85" s="28">
        <v>0</v>
      </c>
      <c r="L85" s="28">
        <v>0</v>
      </c>
      <c r="M85" s="28">
        <v>0</v>
      </c>
      <c r="N85" s="28">
        <v>0</v>
      </c>
      <c r="O85" s="28">
        <v>0</v>
      </c>
      <c r="P85" s="28">
        <v>100</v>
      </c>
      <c r="Q85" s="28">
        <v>100</v>
      </c>
      <c r="R85" s="28">
        <v>100</v>
      </c>
      <c r="S85" s="28">
        <v>100</v>
      </c>
      <c r="T85" s="28">
        <v>0</v>
      </c>
      <c r="U85" s="28">
        <v>0</v>
      </c>
      <c r="V85" s="28">
        <v>0</v>
      </c>
      <c r="W85" s="28">
        <v>10</v>
      </c>
      <c r="X85" s="28">
        <v>90</v>
      </c>
      <c r="Y85" s="28">
        <v>100</v>
      </c>
      <c r="Z85" s="28">
        <v>1</v>
      </c>
      <c r="AA85" s="28" t="s">
        <v>96</v>
      </c>
      <c r="AB85" s="28" t="s">
        <v>96</v>
      </c>
      <c r="AC85" s="28">
        <v>6</v>
      </c>
      <c r="AD85" s="28">
        <v>0</v>
      </c>
      <c r="AE85" s="28">
        <v>11</v>
      </c>
      <c r="AF85" s="28">
        <v>0</v>
      </c>
      <c r="AG85" s="28">
        <v>0</v>
      </c>
      <c r="AH85" s="28">
        <v>0</v>
      </c>
      <c r="AI85" s="28">
        <v>0</v>
      </c>
    </row>
    <row r="86" spans="1:427" x14ac:dyDescent="0.3">
      <c r="A86" s="27" t="s">
        <v>92</v>
      </c>
      <c r="B86" s="27" t="s">
        <v>167</v>
      </c>
      <c r="C86" s="27" t="s">
        <v>174</v>
      </c>
      <c r="D86" s="27" t="s">
        <v>176</v>
      </c>
      <c r="E86" s="29" t="s">
        <v>104</v>
      </c>
      <c r="F86" s="28">
        <v>30</v>
      </c>
      <c r="G86" s="28">
        <v>100</v>
      </c>
      <c r="H86" s="28">
        <v>100</v>
      </c>
      <c r="I86" s="28">
        <v>0</v>
      </c>
      <c r="J86" s="28">
        <v>0</v>
      </c>
      <c r="K86" s="28">
        <v>0</v>
      </c>
      <c r="L86" s="28">
        <v>0</v>
      </c>
      <c r="M86" s="28">
        <v>0</v>
      </c>
      <c r="N86" s="28">
        <v>0</v>
      </c>
      <c r="O86" s="28">
        <v>0</v>
      </c>
      <c r="P86" s="28">
        <v>100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28">
        <v>100</v>
      </c>
      <c r="Y86" s="28">
        <v>0</v>
      </c>
      <c r="Z86" s="28" t="s">
        <v>98</v>
      </c>
      <c r="AA86" s="28" t="s">
        <v>97</v>
      </c>
      <c r="AB86" s="28" t="s">
        <v>97</v>
      </c>
      <c r="AC86" s="28" t="s">
        <v>98</v>
      </c>
      <c r="AD86" s="28">
        <v>3</v>
      </c>
      <c r="AE86" s="28">
        <v>14</v>
      </c>
      <c r="AF86" s="28">
        <v>3</v>
      </c>
      <c r="AG86" s="28">
        <v>3</v>
      </c>
      <c r="AH86" s="28">
        <v>3</v>
      </c>
      <c r="AI86" s="28">
        <v>3</v>
      </c>
    </row>
    <row r="87" spans="1:427" x14ac:dyDescent="0.3">
      <c r="A87" s="25" t="s">
        <v>92</v>
      </c>
      <c r="B87" s="25" t="s">
        <v>167</v>
      </c>
      <c r="C87" s="25" t="s">
        <v>177</v>
      </c>
      <c r="D87" s="26" t="s">
        <v>1553</v>
      </c>
      <c r="E87" s="26">
        <v>905</v>
      </c>
      <c r="F87" s="38">
        <v>200</v>
      </c>
      <c r="G87" s="26">
        <v>100</v>
      </c>
      <c r="H87" s="26">
        <v>80</v>
      </c>
      <c r="I87" s="26">
        <v>20</v>
      </c>
      <c r="J87" s="26">
        <v>0</v>
      </c>
      <c r="K87" s="26">
        <v>0</v>
      </c>
      <c r="L87" s="26">
        <v>0</v>
      </c>
      <c r="M87" s="26">
        <v>0</v>
      </c>
      <c r="N87" s="26">
        <v>100</v>
      </c>
      <c r="O87" s="26">
        <v>0</v>
      </c>
      <c r="P87" s="26">
        <v>0</v>
      </c>
      <c r="Q87" s="26">
        <v>100</v>
      </c>
      <c r="R87" s="26">
        <v>90</v>
      </c>
      <c r="S87" s="26">
        <v>100</v>
      </c>
      <c r="T87" s="26">
        <v>80</v>
      </c>
      <c r="U87" s="26">
        <v>50</v>
      </c>
      <c r="V87" s="26">
        <v>0</v>
      </c>
      <c r="W87" s="26">
        <v>80</v>
      </c>
      <c r="X87" s="26">
        <v>20</v>
      </c>
      <c r="Y87" s="26">
        <v>90</v>
      </c>
      <c r="Z87" s="26">
        <v>2</v>
      </c>
      <c r="AA87" s="26" t="s">
        <v>96</v>
      </c>
      <c r="AB87" s="26" t="s">
        <v>96</v>
      </c>
      <c r="AC87" s="26">
        <v>6</v>
      </c>
      <c r="AD87" s="26">
        <v>0</v>
      </c>
      <c r="AE87" s="26">
        <v>5</v>
      </c>
      <c r="AF87" s="26">
        <v>5</v>
      </c>
      <c r="AG87" s="26">
        <v>0</v>
      </c>
      <c r="AH87" s="26">
        <v>0</v>
      </c>
      <c r="AI87" s="26">
        <v>0</v>
      </c>
    </row>
    <row r="88" spans="1:427" x14ac:dyDescent="0.3">
      <c r="A88" s="27" t="s">
        <v>92</v>
      </c>
      <c r="B88" s="27" t="s">
        <v>167</v>
      </c>
      <c r="C88" s="27" t="s">
        <v>177</v>
      </c>
      <c r="D88" s="27" t="s">
        <v>110</v>
      </c>
      <c r="E88" s="29" t="s">
        <v>104</v>
      </c>
      <c r="F88" s="28">
        <v>128</v>
      </c>
      <c r="G88" s="28">
        <v>100</v>
      </c>
      <c r="H88" s="28">
        <v>90</v>
      </c>
      <c r="I88" s="28">
        <v>10</v>
      </c>
      <c r="J88" s="28">
        <v>0</v>
      </c>
      <c r="K88" s="28">
        <v>0</v>
      </c>
      <c r="L88" s="28">
        <v>0</v>
      </c>
      <c r="M88" s="28">
        <v>0</v>
      </c>
      <c r="N88" s="28">
        <v>0</v>
      </c>
      <c r="O88" s="28">
        <v>0</v>
      </c>
      <c r="P88" s="28">
        <v>100</v>
      </c>
      <c r="Q88" s="28">
        <v>100</v>
      </c>
      <c r="R88" s="28">
        <v>70</v>
      </c>
      <c r="S88" s="28">
        <v>100</v>
      </c>
      <c r="T88" s="28">
        <v>0</v>
      </c>
      <c r="U88" s="28">
        <v>0</v>
      </c>
      <c r="V88" s="28">
        <v>0</v>
      </c>
      <c r="W88" s="28">
        <v>0</v>
      </c>
      <c r="X88" s="28">
        <v>100</v>
      </c>
      <c r="Y88" s="28">
        <v>20</v>
      </c>
      <c r="Z88" s="28">
        <v>2</v>
      </c>
      <c r="AA88" s="28" t="s">
        <v>96</v>
      </c>
      <c r="AB88" s="28" t="s">
        <v>96</v>
      </c>
      <c r="AC88" s="28">
        <v>12</v>
      </c>
      <c r="AD88" s="28">
        <v>0</v>
      </c>
      <c r="AE88" s="28">
        <v>5</v>
      </c>
      <c r="AF88" s="28">
        <v>5</v>
      </c>
      <c r="AG88" s="28">
        <v>1</v>
      </c>
      <c r="AH88" s="28">
        <v>1</v>
      </c>
      <c r="AI88" s="28">
        <v>1</v>
      </c>
    </row>
    <row r="89" spans="1:427" x14ac:dyDescent="0.3">
      <c r="A89" s="25" t="s">
        <v>92</v>
      </c>
      <c r="B89" s="25" t="s">
        <v>167</v>
      </c>
      <c r="C89" s="25" t="s">
        <v>178</v>
      </c>
      <c r="D89" s="26" t="s">
        <v>1553</v>
      </c>
      <c r="E89" s="26">
        <v>172</v>
      </c>
      <c r="F89" s="38">
        <v>0</v>
      </c>
      <c r="G89" s="26">
        <v>100</v>
      </c>
      <c r="H89" s="26">
        <v>80</v>
      </c>
      <c r="I89" s="26">
        <v>0</v>
      </c>
      <c r="J89" s="26">
        <v>20</v>
      </c>
      <c r="K89" s="26">
        <v>0</v>
      </c>
      <c r="L89" s="26">
        <v>0</v>
      </c>
      <c r="M89" s="26">
        <v>0</v>
      </c>
      <c r="N89" s="26">
        <v>80</v>
      </c>
      <c r="O89" s="26">
        <v>0</v>
      </c>
      <c r="P89" s="26">
        <v>20</v>
      </c>
      <c r="Q89" s="26">
        <v>100</v>
      </c>
      <c r="R89" s="26">
        <v>80</v>
      </c>
      <c r="S89" s="26">
        <v>100</v>
      </c>
      <c r="T89" s="26">
        <v>0</v>
      </c>
      <c r="U89" s="26">
        <v>0</v>
      </c>
      <c r="V89" s="26">
        <v>0</v>
      </c>
      <c r="W89" s="26">
        <v>10</v>
      </c>
      <c r="X89" s="26">
        <v>90</v>
      </c>
      <c r="Y89" s="26">
        <v>100</v>
      </c>
      <c r="Z89" s="26">
        <v>1</v>
      </c>
      <c r="AA89" s="26" t="s">
        <v>96</v>
      </c>
      <c r="AB89" s="26" t="s">
        <v>96</v>
      </c>
      <c r="AC89" s="26">
        <v>12</v>
      </c>
      <c r="AD89" s="26">
        <v>5</v>
      </c>
      <c r="AE89" s="26">
        <v>20</v>
      </c>
      <c r="AF89" s="26">
        <v>20</v>
      </c>
      <c r="AG89" s="26">
        <v>1</v>
      </c>
      <c r="AH89" s="26">
        <v>20</v>
      </c>
      <c r="AI89" s="26">
        <v>1</v>
      </c>
    </row>
    <row r="90" spans="1:427" x14ac:dyDescent="0.3">
      <c r="A90" s="27" t="s">
        <v>92</v>
      </c>
      <c r="B90" s="27" t="s">
        <v>167</v>
      </c>
      <c r="C90" s="27" t="s">
        <v>178</v>
      </c>
      <c r="D90" s="27" t="s">
        <v>110</v>
      </c>
      <c r="E90" s="29" t="s">
        <v>104</v>
      </c>
      <c r="F90" s="28">
        <v>33</v>
      </c>
      <c r="G90" s="28">
        <v>70</v>
      </c>
      <c r="H90" s="28">
        <v>1</v>
      </c>
      <c r="I90" s="28">
        <v>0</v>
      </c>
      <c r="J90" s="28">
        <v>99</v>
      </c>
      <c r="K90" s="28">
        <v>0</v>
      </c>
      <c r="L90" s="28">
        <v>0</v>
      </c>
      <c r="M90" s="28">
        <v>0</v>
      </c>
      <c r="N90" s="28">
        <v>70</v>
      </c>
      <c r="O90" s="28">
        <v>0</v>
      </c>
      <c r="P90" s="28">
        <v>30</v>
      </c>
      <c r="Q90" s="28">
        <v>100</v>
      </c>
      <c r="R90" s="28">
        <v>80</v>
      </c>
      <c r="S90" s="28">
        <v>0</v>
      </c>
      <c r="T90" s="28">
        <v>0</v>
      </c>
      <c r="U90" s="28">
        <v>0</v>
      </c>
      <c r="V90" s="28">
        <v>0</v>
      </c>
      <c r="W90" s="28">
        <v>10</v>
      </c>
      <c r="X90" s="28">
        <v>90</v>
      </c>
      <c r="Y90" s="28">
        <v>100</v>
      </c>
      <c r="Z90" s="28">
        <v>1</v>
      </c>
      <c r="AA90" s="28" t="s">
        <v>96</v>
      </c>
      <c r="AB90" s="28" t="s">
        <v>96</v>
      </c>
      <c r="AC90" s="28">
        <v>2</v>
      </c>
      <c r="AD90" s="28">
        <v>5</v>
      </c>
      <c r="AE90" s="28">
        <v>20</v>
      </c>
      <c r="AF90" s="28">
        <v>20</v>
      </c>
      <c r="AG90" s="28">
        <v>1</v>
      </c>
      <c r="AH90" s="28">
        <v>20</v>
      </c>
      <c r="AI90" s="28">
        <v>1</v>
      </c>
    </row>
    <row r="91" spans="1:427" x14ac:dyDescent="0.3">
      <c r="A91" s="25" t="s">
        <v>92</v>
      </c>
      <c r="B91" s="25" t="s">
        <v>167</v>
      </c>
      <c r="C91" s="25" t="s">
        <v>167</v>
      </c>
      <c r="D91" s="26" t="s">
        <v>1553</v>
      </c>
      <c r="E91" s="26">
        <v>7576</v>
      </c>
      <c r="F91" s="38">
        <v>300</v>
      </c>
      <c r="G91" s="26">
        <v>80</v>
      </c>
      <c r="H91" s="26">
        <v>80</v>
      </c>
      <c r="I91" s="26">
        <v>20</v>
      </c>
      <c r="J91" s="26">
        <v>0</v>
      </c>
      <c r="K91" s="26">
        <v>0</v>
      </c>
      <c r="L91" s="26">
        <v>80</v>
      </c>
      <c r="M91" s="26">
        <v>80</v>
      </c>
      <c r="N91" s="26">
        <v>15</v>
      </c>
      <c r="O91" s="26">
        <v>5</v>
      </c>
      <c r="P91" s="26">
        <v>0</v>
      </c>
      <c r="Q91" s="26">
        <v>100</v>
      </c>
      <c r="R91" s="26">
        <v>95</v>
      </c>
      <c r="S91" s="26">
        <v>90</v>
      </c>
      <c r="T91" s="26">
        <v>50</v>
      </c>
      <c r="U91" s="26">
        <v>50</v>
      </c>
      <c r="V91" s="26">
        <v>50</v>
      </c>
      <c r="W91" s="26">
        <v>25</v>
      </c>
      <c r="X91" s="26">
        <v>25</v>
      </c>
      <c r="Y91" s="26">
        <v>100</v>
      </c>
      <c r="Z91" s="26">
        <v>4</v>
      </c>
      <c r="AA91" s="26" t="s">
        <v>96</v>
      </c>
      <c r="AB91" s="26" t="s">
        <v>97</v>
      </c>
      <c r="AC91" s="26" t="s">
        <v>98</v>
      </c>
      <c r="AD91" s="26">
        <v>0</v>
      </c>
      <c r="AE91" s="26">
        <v>0</v>
      </c>
      <c r="AF91" s="26">
        <v>0</v>
      </c>
      <c r="AG91" s="26">
        <v>0</v>
      </c>
      <c r="AH91" s="26">
        <v>0</v>
      </c>
      <c r="AI91" s="26">
        <v>0</v>
      </c>
    </row>
    <row r="92" spans="1:427" x14ac:dyDescent="0.3">
      <c r="A92" s="27" t="s">
        <v>92</v>
      </c>
      <c r="B92" s="27" t="s">
        <v>167</v>
      </c>
      <c r="C92" s="27" t="s">
        <v>167</v>
      </c>
      <c r="D92" s="27" t="s">
        <v>179</v>
      </c>
      <c r="E92" s="29" t="s">
        <v>104</v>
      </c>
      <c r="F92" s="28">
        <v>58</v>
      </c>
      <c r="G92" s="28">
        <v>100</v>
      </c>
      <c r="H92" s="28">
        <v>100</v>
      </c>
      <c r="I92" s="28">
        <v>0</v>
      </c>
      <c r="J92" s="28">
        <v>0</v>
      </c>
      <c r="K92" s="28">
        <v>0</v>
      </c>
      <c r="L92" s="28">
        <v>100</v>
      </c>
      <c r="M92" s="28">
        <v>100</v>
      </c>
      <c r="N92" s="28">
        <v>0</v>
      </c>
      <c r="O92" s="28">
        <v>0</v>
      </c>
      <c r="P92" s="28">
        <v>0</v>
      </c>
      <c r="Q92" s="28">
        <v>100</v>
      </c>
      <c r="R92" s="28">
        <v>85</v>
      </c>
      <c r="S92" s="28">
        <v>0</v>
      </c>
      <c r="T92" s="28">
        <v>0</v>
      </c>
      <c r="U92" s="28">
        <v>0</v>
      </c>
      <c r="V92" s="28">
        <v>0</v>
      </c>
      <c r="W92" s="28">
        <v>0</v>
      </c>
      <c r="X92" s="28">
        <v>100</v>
      </c>
      <c r="Y92" s="28">
        <v>100</v>
      </c>
      <c r="Z92" s="28">
        <v>4</v>
      </c>
      <c r="AA92" s="28" t="s">
        <v>96</v>
      </c>
      <c r="AB92" s="28" t="s">
        <v>97</v>
      </c>
      <c r="AC92" s="28" t="s">
        <v>98</v>
      </c>
      <c r="AD92" s="28">
        <v>4</v>
      </c>
      <c r="AE92" s="28">
        <v>4</v>
      </c>
      <c r="AF92" s="28">
        <v>4</v>
      </c>
      <c r="AG92" s="28">
        <v>1</v>
      </c>
      <c r="AH92" s="28">
        <v>1</v>
      </c>
      <c r="AI92" s="28">
        <v>4</v>
      </c>
    </row>
    <row r="93" spans="1:427" x14ac:dyDescent="0.3">
      <c r="A93" s="27" t="s">
        <v>92</v>
      </c>
      <c r="B93" s="27" t="s">
        <v>167</v>
      </c>
      <c r="C93" s="27" t="s">
        <v>167</v>
      </c>
      <c r="D93" s="27" t="s">
        <v>180</v>
      </c>
      <c r="E93" s="29" t="s">
        <v>102</v>
      </c>
      <c r="F93" s="28">
        <v>96</v>
      </c>
      <c r="G93" s="28">
        <v>100</v>
      </c>
      <c r="H93" s="28">
        <v>100</v>
      </c>
      <c r="I93" s="28">
        <v>0</v>
      </c>
      <c r="J93" s="28">
        <v>0</v>
      </c>
      <c r="K93" s="28">
        <v>0</v>
      </c>
      <c r="L93" s="28">
        <v>100</v>
      </c>
      <c r="M93" s="28">
        <v>100</v>
      </c>
      <c r="N93" s="28">
        <v>0</v>
      </c>
      <c r="O93" s="28">
        <v>0</v>
      </c>
      <c r="P93" s="28">
        <v>0</v>
      </c>
      <c r="Q93" s="28">
        <v>100</v>
      </c>
      <c r="R93" s="28">
        <v>100</v>
      </c>
      <c r="S93" s="28">
        <v>100</v>
      </c>
      <c r="T93" s="28">
        <v>50</v>
      </c>
      <c r="U93" s="28">
        <v>25</v>
      </c>
      <c r="V93" s="28">
        <v>0</v>
      </c>
      <c r="W93" s="28">
        <v>25</v>
      </c>
      <c r="X93" s="28">
        <v>75</v>
      </c>
      <c r="Y93" s="28">
        <v>100</v>
      </c>
      <c r="Z93" s="28">
        <v>4</v>
      </c>
      <c r="AA93" s="28" t="s">
        <v>96</v>
      </c>
      <c r="AB93" s="28" t="s">
        <v>97</v>
      </c>
      <c r="AC93" s="28" t="s">
        <v>98</v>
      </c>
      <c r="AD93" s="28">
        <v>0</v>
      </c>
      <c r="AE93" s="28">
        <v>0</v>
      </c>
      <c r="AF93" s="28">
        <v>0</v>
      </c>
      <c r="AG93" s="28">
        <v>0</v>
      </c>
      <c r="AH93" s="28">
        <v>0</v>
      </c>
      <c r="AI93" s="28">
        <v>0</v>
      </c>
    </row>
    <row r="94" spans="1:427" x14ac:dyDescent="0.3">
      <c r="A94" s="25" t="s">
        <v>92</v>
      </c>
      <c r="B94" s="25" t="s">
        <v>167</v>
      </c>
      <c r="C94" s="25" t="s">
        <v>1556</v>
      </c>
      <c r="D94" s="26" t="s">
        <v>1555</v>
      </c>
      <c r="E94" s="26">
        <v>228</v>
      </c>
      <c r="F94" s="26">
        <v>75</v>
      </c>
      <c r="G94" s="26">
        <v>0</v>
      </c>
      <c r="H94" s="26">
        <v>0</v>
      </c>
      <c r="I94" s="26">
        <v>100</v>
      </c>
      <c r="J94" s="26">
        <v>0</v>
      </c>
      <c r="K94" s="26">
        <v>0</v>
      </c>
      <c r="L94" s="26">
        <v>0</v>
      </c>
      <c r="M94" s="26">
        <v>0</v>
      </c>
      <c r="N94" s="26">
        <v>90</v>
      </c>
      <c r="O94" s="26">
        <v>0</v>
      </c>
      <c r="P94" s="26">
        <v>10</v>
      </c>
      <c r="Q94" s="26">
        <v>100</v>
      </c>
      <c r="R94" s="26">
        <v>100</v>
      </c>
      <c r="S94" s="26">
        <v>100</v>
      </c>
      <c r="T94" s="26">
        <v>0</v>
      </c>
      <c r="U94" s="26">
        <v>0</v>
      </c>
      <c r="V94" s="26">
        <v>0</v>
      </c>
      <c r="W94" s="26">
        <v>25</v>
      </c>
      <c r="X94" s="26">
        <v>75</v>
      </c>
      <c r="Y94" s="26">
        <v>80</v>
      </c>
      <c r="Z94" s="26">
        <v>2</v>
      </c>
      <c r="AA94" s="26" t="s">
        <v>96</v>
      </c>
      <c r="AB94" s="26" t="s">
        <v>96</v>
      </c>
      <c r="AC94" s="26">
        <v>12</v>
      </c>
      <c r="AD94" s="26">
        <v>5</v>
      </c>
      <c r="AE94" s="26">
        <v>30</v>
      </c>
      <c r="AF94" s="26">
        <v>30</v>
      </c>
      <c r="AG94" s="26">
        <v>0</v>
      </c>
      <c r="AH94" s="26">
        <v>9</v>
      </c>
      <c r="AI94" s="26">
        <v>5</v>
      </c>
    </row>
    <row r="95" spans="1:427" x14ac:dyDescent="0.3">
      <c r="A95" s="25" t="s">
        <v>92</v>
      </c>
      <c r="B95" s="25" t="s">
        <v>167</v>
      </c>
      <c r="C95" s="25" t="s">
        <v>181</v>
      </c>
      <c r="D95" s="26" t="s">
        <v>1553</v>
      </c>
      <c r="E95" s="26">
        <v>746</v>
      </c>
      <c r="F95" s="38">
        <v>0</v>
      </c>
      <c r="G95" s="26">
        <v>100</v>
      </c>
      <c r="H95" s="26">
        <v>100</v>
      </c>
      <c r="I95" s="26">
        <v>0</v>
      </c>
      <c r="J95" s="26">
        <v>0</v>
      </c>
      <c r="K95" s="26">
        <v>0</v>
      </c>
      <c r="L95" s="26">
        <v>0</v>
      </c>
      <c r="M95" s="26">
        <v>0</v>
      </c>
      <c r="N95" s="26">
        <v>96</v>
      </c>
      <c r="O95" s="26">
        <v>4</v>
      </c>
      <c r="P95" s="26">
        <v>0</v>
      </c>
      <c r="Q95" s="26">
        <v>100</v>
      </c>
      <c r="R95" s="26">
        <v>100</v>
      </c>
      <c r="S95" s="26">
        <v>100</v>
      </c>
      <c r="T95" s="26">
        <v>0</v>
      </c>
      <c r="U95" s="26">
        <v>0</v>
      </c>
      <c r="V95" s="26">
        <v>12</v>
      </c>
      <c r="W95" s="26">
        <v>20</v>
      </c>
      <c r="X95" s="26">
        <v>68</v>
      </c>
      <c r="Y95" s="26">
        <v>100</v>
      </c>
      <c r="Z95" s="26">
        <v>2</v>
      </c>
      <c r="AA95" s="26" t="s">
        <v>96</v>
      </c>
      <c r="AB95" s="26" t="s">
        <v>97</v>
      </c>
      <c r="AC95" s="26" t="s">
        <v>98</v>
      </c>
      <c r="AD95" s="26">
        <v>12</v>
      </c>
      <c r="AE95" s="26">
        <v>16</v>
      </c>
      <c r="AF95" s="26">
        <v>16</v>
      </c>
      <c r="AG95" s="26">
        <v>0</v>
      </c>
      <c r="AH95" s="26">
        <v>16</v>
      </c>
      <c r="AI95" s="26">
        <v>0</v>
      </c>
    </row>
    <row r="96" spans="1:427" x14ac:dyDescent="0.3">
      <c r="A96" s="27" t="s">
        <v>92</v>
      </c>
      <c r="B96" s="27" t="s">
        <v>167</v>
      </c>
      <c r="C96" s="27" t="s">
        <v>181</v>
      </c>
      <c r="D96" s="27" t="s">
        <v>110</v>
      </c>
      <c r="E96" s="29" t="s">
        <v>95</v>
      </c>
      <c r="F96" s="28">
        <v>289</v>
      </c>
      <c r="G96" s="28">
        <v>100</v>
      </c>
      <c r="H96" s="28">
        <v>100</v>
      </c>
      <c r="I96" s="28">
        <v>0</v>
      </c>
      <c r="J96" s="28">
        <v>0</v>
      </c>
      <c r="K96" s="28">
        <v>0</v>
      </c>
      <c r="L96" s="28">
        <v>0</v>
      </c>
      <c r="M96" s="28">
        <v>0</v>
      </c>
      <c r="N96" s="28">
        <v>2</v>
      </c>
      <c r="O96" s="28">
        <v>0</v>
      </c>
      <c r="P96" s="28">
        <v>98</v>
      </c>
      <c r="Q96" s="28">
        <v>100</v>
      </c>
      <c r="R96" s="28">
        <v>100</v>
      </c>
      <c r="S96" s="28">
        <v>50</v>
      </c>
      <c r="T96" s="28">
        <v>0</v>
      </c>
      <c r="U96" s="28">
        <v>0</v>
      </c>
      <c r="V96" s="28">
        <v>0</v>
      </c>
      <c r="W96" s="28">
        <v>0</v>
      </c>
      <c r="X96" s="28">
        <v>100</v>
      </c>
      <c r="Y96" s="28">
        <v>3</v>
      </c>
      <c r="Z96" s="28">
        <v>2</v>
      </c>
      <c r="AA96" s="28" t="s">
        <v>96</v>
      </c>
      <c r="AB96" s="28" t="s">
        <v>97</v>
      </c>
      <c r="AC96" s="28" t="s">
        <v>98</v>
      </c>
      <c r="AD96" s="28">
        <v>12</v>
      </c>
      <c r="AE96" s="28">
        <v>16</v>
      </c>
      <c r="AF96" s="28">
        <v>16</v>
      </c>
      <c r="AG96" s="28">
        <v>0</v>
      </c>
      <c r="AH96" s="28">
        <v>16</v>
      </c>
      <c r="AI96" s="28">
        <v>0</v>
      </c>
    </row>
    <row r="97" spans="1:427" x14ac:dyDescent="0.3">
      <c r="A97" s="35" t="s">
        <v>92</v>
      </c>
      <c r="B97" s="35" t="s">
        <v>167</v>
      </c>
      <c r="C97" s="35" t="s">
        <v>1557</v>
      </c>
      <c r="D97" s="36" t="s">
        <v>1555</v>
      </c>
      <c r="E97" s="36">
        <v>90</v>
      </c>
      <c r="F97" s="36">
        <v>63</v>
      </c>
      <c r="G97" s="36">
        <v>0</v>
      </c>
      <c r="H97" s="36">
        <v>0</v>
      </c>
      <c r="I97" s="36">
        <v>98</v>
      </c>
      <c r="J97" s="36">
        <v>2</v>
      </c>
      <c r="K97" s="36">
        <v>0</v>
      </c>
      <c r="L97" s="36">
        <v>0</v>
      </c>
      <c r="M97" s="36">
        <v>0</v>
      </c>
      <c r="N97" s="36">
        <v>90</v>
      </c>
      <c r="O97" s="36">
        <v>0</v>
      </c>
      <c r="P97" s="36">
        <v>10</v>
      </c>
      <c r="Q97" s="36">
        <v>100</v>
      </c>
      <c r="R97" s="36">
        <v>99</v>
      </c>
      <c r="S97" s="36">
        <v>100</v>
      </c>
      <c r="T97" s="36">
        <v>0</v>
      </c>
      <c r="U97" s="36">
        <v>0</v>
      </c>
      <c r="V97" s="36">
        <v>0</v>
      </c>
      <c r="W97" s="36">
        <v>0</v>
      </c>
      <c r="X97" s="36">
        <v>100</v>
      </c>
      <c r="Y97" s="36">
        <v>100</v>
      </c>
      <c r="Z97" s="36">
        <v>1</v>
      </c>
      <c r="AA97" s="36" t="s">
        <v>96</v>
      </c>
      <c r="AB97" s="36" t="s">
        <v>96</v>
      </c>
      <c r="AC97" s="36">
        <v>4</v>
      </c>
      <c r="AD97" s="36">
        <v>5</v>
      </c>
      <c r="AE97" s="36">
        <v>7</v>
      </c>
      <c r="AF97" s="36">
        <v>7</v>
      </c>
      <c r="AG97" s="36">
        <v>1</v>
      </c>
      <c r="AH97" s="36">
        <v>7</v>
      </c>
      <c r="AI97" s="36">
        <v>5</v>
      </c>
    </row>
    <row r="98" spans="1:427" x14ac:dyDescent="0.3">
      <c r="A98" s="25" t="s">
        <v>92</v>
      </c>
      <c r="B98" s="25" t="s">
        <v>167</v>
      </c>
      <c r="C98" s="25" t="s">
        <v>1558</v>
      </c>
      <c r="D98" s="26" t="s">
        <v>1555</v>
      </c>
      <c r="E98" s="26">
        <v>220</v>
      </c>
      <c r="F98" s="26">
        <v>110</v>
      </c>
      <c r="G98" s="26">
        <v>100</v>
      </c>
      <c r="H98" s="26">
        <v>75</v>
      </c>
      <c r="I98" s="26">
        <v>20</v>
      </c>
      <c r="J98" s="26">
        <v>5</v>
      </c>
      <c r="K98" s="26">
        <v>0</v>
      </c>
      <c r="L98" s="26">
        <v>0</v>
      </c>
      <c r="M98" s="26">
        <v>0</v>
      </c>
      <c r="N98" s="26">
        <v>90</v>
      </c>
      <c r="O98" s="26">
        <v>10</v>
      </c>
      <c r="P98" s="26">
        <v>0</v>
      </c>
      <c r="Q98" s="26">
        <v>100</v>
      </c>
      <c r="R98" s="26">
        <v>100</v>
      </c>
      <c r="S98" s="26">
        <v>100</v>
      </c>
      <c r="T98" s="26">
        <v>0</v>
      </c>
      <c r="U98" s="26">
        <v>0</v>
      </c>
      <c r="V98" s="26">
        <v>0</v>
      </c>
      <c r="W98" s="26">
        <v>20</v>
      </c>
      <c r="X98" s="26">
        <v>80</v>
      </c>
      <c r="Y98" s="26">
        <v>100</v>
      </c>
      <c r="Z98" s="26">
        <v>2</v>
      </c>
      <c r="AA98" s="26" t="s">
        <v>96</v>
      </c>
      <c r="AB98" s="26" t="s">
        <v>96</v>
      </c>
      <c r="AC98" s="26">
        <v>2</v>
      </c>
      <c r="AD98" s="26">
        <v>3</v>
      </c>
      <c r="AE98" s="26">
        <v>10</v>
      </c>
      <c r="AF98" s="26">
        <v>7</v>
      </c>
      <c r="AG98" s="26">
        <v>0</v>
      </c>
      <c r="AH98" s="26">
        <v>8</v>
      </c>
      <c r="AI98" s="26">
        <v>0</v>
      </c>
    </row>
    <row r="99" spans="1:427" x14ac:dyDescent="0.3">
      <c r="A99" s="25" t="s">
        <v>92</v>
      </c>
      <c r="B99" s="25" t="s">
        <v>167</v>
      </c>
      <c r="C99" s="25" t="s">
        <v>182</v>
      </c>
      <c r="D99" s="26" t="s">
        <v>1553</v>
      </c>
      <c r="E99" s="26">
        <v>602</v>
      </c>
      <c r="F99" s="38">
        <v>80</v>
      </c>
      <c r="G99" s="26">
        <v>100</v>
      </c>
      <c r="H99" s="26">
        <v>100</v>
      </c>
      <c r="I99" s="26">
        <v>0</v>
      </c>
      <c r="J99" s="26">
        <v>0</v>
      </c>
      <c r="K99" s="26">
        <v>0</v>
      </c>
      <c r="L99" s="26">
        <v>95</v>
      </c>
      <c r="M99" s="26">
        <v>95</v>
      </c>
      <c r="N99" s="26">
        <v>5</v>
      </c>
      <c r="O99" s="26">
        <v>0</v>
      </c>
      <c r="P99" s="26">
        <v>0</v>
      </c>
      <c r="Q99" s="26">
        <v>100</v>
      </c>
      <c r="R99" s="26">
        <v>100</v>
      </c>
      <c r="S99" s="26">
        <v>100</v>
      </c>
      <c r="T99" s="26">
        <v>90</v>
      </c>
      <c r="U99" s="26">
        <v>90</v>
      </c>
      <c r="V99" s="26">
        <v>0</v>
      </c>
      <c r="W99" s="26">
        <v>90</v>
      </c>
      <c r="X99" s="26">
        <v>10</v>
      </c>
      <c r="Y99" s="26">
        <v>100</v>
      </c>
      <c r="Z99" s="26">
        <v>2</v>
      </c>
      <c r="AA99" s="26" t="s">
        <v>96</v>
      </c>
      <c r="AB99" s="26" t="s">
        <v>96</v>
      </c>
      <c r="AC99" s="26">
        <v>5</v>
      </c>
      <c r="AD99" s="26">
        <v>2</v>
      </c>
      <c r="AE99" s="26">
        <v>2</v>
      </c>
      <c r="AF99" s="26">
        <v>2</v>
      </c>
      <c r="AG99" s="26">
        <v>0</v>
      </c>
      <c r="AH99" s="26">
        <v>0</v>
      </c>
      <c r="AI99" s="26">
        <v>0</v>
      </c>
    </row>
    <row r="100" spans="1:427" x14ac:dyDescent="0.3">
      <c r="A100" s="27" t="s">
        <v>92</v>
      </c>
      <c r="B100" s="27" t="s">
        <v>167</v>
      </c>
      <c r="C100" s="27" t="s">
        <v>182</v>
      </c>
      <c r="D100" s="27" t="s">
        <v>183</v>
      </c>
      <c r="E100" s="29" t="s">
        <v>95</v>
      </c>
      <c r="F100" s="28">
        <v>38</v>
      </c>
      <c r="G100" s="28">
        <v>100</v>
      </c>
      <c r="H100" s="28">
        <v>100</v>
      </c>
      <c r="I100" s="28">
        <v>0</v>
      </c>
      <c r="J100" s="28">
        <v>0</v>
      </c>
      <c r="K100" s="28">
        <v>0</v>
      </c>
      <c r="L100" s="28">
        <v>0</v>
      </c>
      <c r="M100" s="28">
        <v>0</v>
      </c>
      <c r="N100" s="28">
        <v>0</v>
      </c>
      <c r="O100" s="28">
        <v>0</v>
      </c>
      <c r="P100" s="28">
        <v>100</v>
      </c>
      <c r="Q100" s="28">
        <v>100</v>
      </c>
      <c r="R100" s="28">
        <v>60</v>
      </c>
      <c r="S100" s="28">
        <v>60</v>
      </c>
      <c r="T100" s="28">
        <v>0</v>
      </c>
      <c r="U100" s="28">
        <v>0</v>
      </c>
      <c r="V100" s="28">
        <v>0</v>
      </c>
      <c r="W100" s="28">
        <v>0</v>
      </c>
      <c r="X100" s="28">
        <v>100</v>
      </c>
      <c r="Y100" s="28">
        <v>0</v>
      </c>
      <c r="Z100" s="28" t="s">
        <v>98</v>
      </c>
      <c r="AA100" s="28" t="s">
        <v>97</v>
      </c>
      <c r="AB100" s="28" t="s">
        <v>96</v>
      </c>
      <c r="AC100" s="28">
        <v>5</v>
      </c>
      <c r="AD100" s="28">
        <v>2</v>
      </c>
      <c r="AE100" s="28">
        <v>2</v>
      </c>
      <c r="AF100" s="28">
        <v>2</v>
      </c>
      <c r="AG100" s="28">
        <v>0</v>
      </c>
      <c r="AH100" s="28">
        <v>0</v>
      </c>
      <c r="AI100" s="28">
        <v>0</v>
      </c>
    </row>
    <row r="101" spans="1:427" x14ac:dyDescent="0.3">
      <c r="A101" s="25" t="s">
        <v>92</v>
      </c>
      <c r="B101" s="25" t="s">
        <v>184</v>
      </c>
      <c r="C101" s="25" t="s">
        <v>1559</v>
      </c>
      <c r="D101" s="26" t="s">
        <v>1555</v>
      </c>
      <c r="E101" s="26">
        <v>229</v>
      </c>
      <c r="F101" s="26">
        <v>126</v>
      </c>
      <c r="G101" s="26">
        <v>50</v>
      </c>
      <c r="H101" s="26">
        <v>40</v>
      </c>
      <c r="I101" s="26">
        <v>60</v>
      </c>
      <c r="J101" s="26">
        <v>0</v>
      </c>
      <c r="K101" s="26">
        <v>0</v>
      </c>
      <c r="L101" s="26">
        <v>0</v>
      </c>
      <c r="M101" s="26">
        <v>0</v>
      </c>
      <c r="N101" s="26">
        <v>60</v>
      </c>
      <c r="O101" s="26">
        <v>0</v>
      </c>
      <c r="P101" s="26">
        <v>40</v>
      </c>
      <c r="Q101" s="26">
        <v>100</v>
      </c>
      <c r="R101" s="26">
        <v>90</v>
      </c>
      <c r="S101" s="26">
        <v>40</v>
      </c>
      <c r="T101" s="26">
        <v>0</v>
      </c>
      <c r="U101" s="26">
        <v>0</v>
      </c>
      <c r="V101" s="26">
        <v>0</v>
      </c>
      <c r="W101" s="26">
        <v>10</v>
      </c>
      <c r="X101" s="26">
        <v>90</v>
      </c>
      <c r="Y101" s="26">
        <v>90</v>
      </c>
      <c r="Z101" s="26">
        <v>2</v>
      </c>
      <c r="AA101" s="26" t="s">
        <v>96</v>
      </c>
      <c r="AB101" s="26" t="s">
        <v>96</v>
      </c>
      <c r="AC101" s="26">
        <v>10</v>
      </c>
      <c r="AD101" s="26">
        <v>15</v>
      </c>
      <c r="AE101" s="26">
        <v>15</v>
      </c>
      <c r="AF101" s="26">
        <v>23</v>
      </c>
      <c r="AG101" s="26">
        <v>0</v>
      </c>
      <c r="AH101" s="26">
        <v>20</v>
      </c>
      <c r="AI101" s="26">
        <v>0</v>
      </c>
    </row>
    <row r="102" spans="1:427" x14ac:dyDescent="0.3">
      <c r="A102" s="25" t="s">
        <v>92</v>
      </c>
      <c r="B102" s="25" t="s">
        <v>184</v>
      </c>
      <c r="C102" s="25" t="s">
        <v>185</v>
      </c>
      <c r="D102" s="26" t="s">
        <v>1553</v>
      </c>
      <c r="E102" s="26">
        <v>611</v>
      </c>
      <c r="F102" s="26">
        <v>182</v>
      </c>
      <c r="G102" s="26">
        <v>100</v>
      </c>
      <c r="H102" s="26">
        <v>60</v>
      </c>
      <c r="I102" s="26">
        <v>20</v>
      </c>
      <c r="J102" s="26">
        <v>20</v>
      </c>
      <c r="K102" s="26">
        <v>0</v>
      </c>
      <c r="L102" s="26">
        <v>100</v>
      </c>
      <c r="M102" s="26">
        <v>80</v>
      </c>
      <c r="N102" s="26">
        <v>10</v>
      </c>
      <c r="O102" s="26">
        <v>0</v>
      </c>
      <c r="P102" s="26">
        <v>10</v>
      </c>
      <c r="Q102" s="26">
        <v>100</v>
      </c>
      <c r="R102" s="26">
        <v>99</v>
      </c>
      <c r="S102" s="26">
        <v>100</v>
      </c>
      <c r="T102" s="26">
        <v>100</v>
      </c>
      <c r="U102" s="26">
        <v>50</v>
      </c>
      <c r="V102" s="26">
        <v>0</v>
      </c>
      <c r="W102" s="26">
        <v>45</v>
      </c>
      <c r="X102" s="26">
        <v>55</v>
      </c>
      <c r="Y102" s="26">
        <v>90</v>
      </c>
      <c r="Z102" s="26">
        <v>2</v>
      </c>
      <c r="AA102" s="26" t="s">
        <v>96</v>
      </c>
      <c r="AB102" s="26" t="s">
        <v>97</v>
      </c>
      <c r="AC102" s="26" t="s">
        <v>98</v>
      </c>
      <c r="AD102" s="26">
        <v>5</v>
      </c>
      <c r="AE102" s="26">
        <v>5</v>
      </c>
      <c r="AF102" s="26">
        <v>5</v>
      </c>
      <c r="AG102" s="26">
        <v>0</v>
      </c>
      <c r="AH102" s="26">
        <v>5</v>
      </c>
      <c r="AI102" s="26">
        <v>0</v>
      </c>
    </row>
    <row r="103" spans="1:427" x14ac:dyDescent="0.3">
      <c r="A103" s="27" t="s">
        <v>92</v>
      </c>
      <c r="B103" s="27" t="s">
        <v>184</v>
      </c>
      <c r="C103" s="27" t="s">
        <v>185</v>
      </c>
      <c r="D103" s="27" t="s">
        <v>186</v>
      </c>
      <c r="E103" s="29" t="s">
        <v>95</v>
      </c>
      <c r="F103" s="28">
        <v>62</v>
      </c>
      <c r="G103" s="28">
        <v>100</v>
      </c>
      <c r="H103" s="28">
        <v>30</v>
      </c>
      <c r="I103" s="28">
        <v>20</v>
      </c>
      <c r="J103" s="28">
        <v>50</v>
      </c>
      <c r="K103" s="28">
        <v>0</v>
      </c>
      <c r="L103" s="28">
        <v>100</v>
      </c>
      <c r="M103" s="28">
        <v>35</v>
      </c>
      <c r="N103" s="28">
        <v>20</v>
      </c>
      <c r="O103" s="28">
        <v>0</v>
      </c>
      <c r="P103" s="28">
        <v>45</v>
      </c>
      <c r="Q103" s="28">
        <v>100</v>
      </c>
      <c r="R103" s="28">
        <v>99</v>
      </c>
      <c r="S103" s="28">
        <v>100</v>
      </c>
      <c r="T103" s="28">
        <v>100</v>
      </c>
      <c r="U103" s="28">
        <v>1</v>
      </c>
      <c r="V103" s="28">
        <v>0</v>
      </c>
      <c r="W103" s="28">
        <v>1</v>
      </c>
      <c r="X103" s="28">
        <v>99</v>
      </c>
      <c r="Y103" s="28">
        <v>50</v>
      </c>
      <c r="Z103" s="28">
        <v>2</v>
      </c>
      <c r="AA103" s="28" t="s">
        <v>96</v>
      </c>
      <c r="AB103" s="28" t="s">
        <v>97</v>
      </c>
      <c r="AC103" s="28" t="s">
        <v>98</v>
      </c>
      <c r="AD103" s="28">
        <v>5</v>
      </c>
      <c r="AE103" s="28">
        <v>5</v>
      </c>
      <c r="AF103" s="28">
        <v>5</v>
      </c>
      <c r="AG103" s="28">
        <v>0</v>
      </c>
      <c r="AH103" s="28">
        <v>5</v>
      </c>
      <c r="AI103" s="28">
        <v>0</v>
      </c>
    </row>
    <row r="104" spans="1:427" x14ac:dyDescent="0.3">
      <c r="A104" s="25" t="s">
        <v>92</v>
      </c>
      <c r="B104" s="25" t="s">
        <v>184</v>
      </c>
      <c r="C104" s="25" t="s">
        <v>187</v>
      </c>
      <c r="D104" s="26" t="s">
        <v>1553</v>
      </c>
      <c r="E104" s="26">
        <v>1120</v>
      </c>
      <c r="F104" s="38">
        <v>160</v>
      </c>
      <c r="G104" s="26">
        <v>50</v>
      </c>
      <c r="H104" s="26">
        <v>20</v>
      </c>
      <c r="I104" s="26">
        <v>60</v>
      </c>
      <c r="J104" s="26">
        <v>20</v>
      </c>
      <c r="K104" s="26">
        <v>0</v>
      </c>
      <c r="L104" s="26">
        <v>7</v>
      </c>
      <c r="M104" s="26">
        <v>7</v>
      </c>
      <c r="N104" s="26">
        <v>90</v>
      </c>
      <c r="O104" s="26">
        <v>1</v>
      </c>
      <c r="P104" s="26">
        <v>2</v>
      </c>
      <c r="Q104" s="26">
        <v>100</v>
      </c>
      <c r="R104" s="26">
        <v>99</v>
      </c>
      <c r="S104" s="26">
        <v>100</v>
      </c>
      <c r="T104" s="26">
        <v>100</v>
      </c>
      <c r="U104" s="26">
        <v>50</v>
      </c>
      <c r="V104" s="26">
        <v>0</v>
      </c>
      <c r="W104" s="26">
        <v>60</v>
      </c>
      <c r="X104" s="26">
        <v>40</v>
      </c>
      <c r="Y104" s="26">
        <v>100</v>
      </c>
      <c r="Z104" s="26">
        <v>2</v>
      </c>
      <c r="AA104" s="26" t="s">
        <v>96</v>
      </c>
      <c r="AB104" s="26" t="s">
        <v>97</v>
      </c>
      <c r="AC104" s="26" t="s">
        <v>98</v>
      </c>
      <c r="AD104" s="26">
        <v>3</v>
      </c>
      <c r="AE104" s="26">
        <v>3</v>
      </c>
      <c r="AF104" s="26">
        <v>3</v>
      </c>
      <c r="AG104" s="26">
        <v>0</v>
      </c>
      <c r="AH104" s="26">
        <v>3</v>
      </c>
      <c r="AI104" s="26">
        <v>0</v>
      </c>
    </row>
    <row r="105" spans="1:427" x14ac:dyDescent="0.3">
      <c r="A105" s="27" t="s">
        <v>92</v>
      </c>
      <c r="B105" s="27" t="s">
        <v>184</v>
      </c>
      <c r="C105" s="27" t="s">
        <v>187</v>
      </c>
      <c r="D105" s="27" t="s">
        <v>188</v>
      </c>
      <c r="E105" s="29" t="s">
        <v>95</v>
      </c>
      <c r="F105" s="28">
        <v>150</v>
      </c>
      <c r="G105" s="28">
        <v>0</v>
      </c>
      <c r="H105" s="28">
        <v>0</v>
      </c>
      <c r="I105" s="28">
        <v>10</v>
      </c>
      <c r="J105" s="28">
        <v>90</v>
      </c>
      <c r="K105" s="28">
        <v>0</v>
      </c>
      <c r="L105" s="28">
        <v>0</v>
      </c>
      <c r="M105" s="28">
        <v>0</v>
      </c>
      <c r="N105" s="28">
        <v>13</v>
      </c>
      <c r="O105" s="28">
        <v>0</v>
      </c>
      <c r="P105" s="28">
        <v>87</v>
      </c>
      <c r="Q105" s="28">
        <v>100</v>
      </c>
      <c r="R105" s="28">
        <v>75</v>
      </c>
      <c r="S105" s="28">
        <v>100</v>
      </c>
      <c r="T105" s="28">
        <v>30</v>
      </c>
      <c r="U105" s="28">
        <v>0</v>
      </c>
      <c r="V105" s="28">
        <v>0</v>
      </c>
      <c r="W105" s="28">
        <v>10</v>
      </c>
      <c r="X105" s="28">
        <v>90</v>
      </c>
      <c r="Y105" s="28">
        <v>100</v>
      </c>
      <c r="Z105" s="28">
        <v>2</v>
      </c>
      <c r="AA105" s="28" t="s">
        <v>96</v>
      </c>
      <c r="AB105" s="28" t="s">
        <v>97</v>
      </c>
      <c r="AC105" s="28" t="s">
        <v>98</v>
      </c>
      <c r="AD105" s="28">
        <v>3</v>
      </c>
      <c r="AE105" s="28">
        <v>3</v>
      </c>
      <c r="AF105" s="28">
        <v>3</v>
      </c>
      <c r="AG105" s="28">
        <v>0</v>
      </c>
      <c r="AH105" s="28">
        <v>3</v>
      </c>
      <c r="AI105" s="28">
        <v>0</v>
      </c>
    </row>
    <row r="106" spans="1:427" x14ac:dyDescent="0.3">
      <c r="A106" s="35" t="s">
        <v>92</v>
      </c>
      <c r="B106" s="35" t="s">
        <v>184</v>
      </c>
      <c r="C106" s="35" t="s">
        <v>1560</v>
      </c>
      <c r="D106" s="36" t="s">
        <v>1555</v>
      </c>
      <c r="E106" s="36">
        <v>318</v>
      </c>
      <c r="F106" s="36">
        <v>207</v>
      </c>
      <c r="G106" s="36">
        <v>0</v>
      </c>
      <c r="H106" s="36">
        <v>0</v>
      </c>
      <c r="I106" s="36">
        <v>90</v>
      </c>
      <c r="J106" s="36">
        <v>10</v>
      </c>
      <c r="K106" s="36">
        <v>0</v>
      </c>
      <c r="L106" s="36">
        <v>0</v>
      </c>
      <c r="M106" s="36">
        <v>0</v>
      </c>
      <c r="N106" s="36">
        <v>35</v>
      </c>
      <c r="O106" s="36">
        <v>0</v>
      </c>
      <c r="P106" s="36">
        <v>65</v>
      </c>
      <c r="Q106" s="36">
        <v>100</v>
      </c>
      <c r="R106" s="36">
        <v>100</v>
      </c>
      <c r="S106" s="36">
        <v>100</v>
      </c>
      <c r="T106" s="36">
        <v>0</v>
      </c>
      <c r="U106" s="36">
        <v>0</v>
      </c>
      <c r="V106" s="36">
        <v>0</v>
      </c>
      <c r="W106" s="36">
        <v>0</v>
      </c>
      <c r="X106" s="36">
        <v>100</v>
      </c>
      <c r="Y106" s="36">
        <v>70</v>
      </c>
      <c r="Z106" s="36">
        <v>2</v>
      </c>
      <c r="AA106" s="36" t="s">
        <v>96</v>
      </c>
      <c r="AB106" s="36" t="s">
        <v>97</v>
      </c>
      <c r="AC106" s="36" t="s">
        <v>98</v>
      </c>
      <c r="AD106" s="36">
        <v>4</v>
      </c>
      <c r="AE106" s="36">
        <v>4</v>
      </c>
      <c r="AF106" s="36">
        <v>4</v>
      </c>
      <c r="AG106" s="36">
        <v>0</v>
      </c>
      <c r="AH106" s="36">
        <v>4</v>
      </c>
      <c r="AI106" s="36">
        <v>0</v>
      </c>
    </row>
    <row r="107" spans="1:427" x14ac:dyDescent="0.3">
      <c r="A107" s="35" t="s">
        <v>92</v>
      </c>
      <c r="B107" s="35" t="s">
        <v>184</v>
      </c>
      <c r="C107" s="35" t="s">
        <v>1561</v>
      </c>
      <c r="D107" s="36" t="s">
        <v>1555</v>
      </c>
      <c r="E107" s="36">
        <v>1133</v>
      </c>
      <c r="F107" s="36">
        <v>770</v>
      </c>
      <c r="G107" s="36">
        <v>0</v>
      </c>
      <c r="H107" s="36">
        <v>0</v>
      </c>
      <c r="I107" s="36">
        <v>80</v>
      </c>
      <c r="J107" s="36">
        <v>20</v>
      </c>
      <c r="K107" s="36">
        <v>0</v>
      </c>
      <c r="L107" s="36">
        <v>0</v>
      </c>
      <c r="M107" s="36">
        <v>0</v>
      </c>
      <c r="N107" s="36">
        <v>50</v>
      </c>
      <c r="O107" s="36">
        <v>0</v>
      </c>
      <c r="P107" s="36">
        <v>50</v>
      </c>
      <c r="Q107" s="36">
        <v>100</v>
      </c>
      <c r="R107" s="36">
        <v>90</v>
      </c>
      <c r="S107" s="36">
        <v>100</v>
      </c>
      <c r="T107" s="36">
        <v>100</v>
      </c>
      <c r="U107" s="36">
        <v>60</v>
      </c>
      <c r="V107" s="36">
        <v>0</v>
      </c>
      <c r="W107" s="36">
        <v>40</v>
      </c>
      <c r="X107" s="36">
        <v>60</v>
      </c>
      <c r="Y107" s="36">
        <v>100</v>
      </c>
      <c r="Z107" s="36">
        <v>2</v>
      </c>
      <c r="AA107" s="36" t="s">
        <v>96</v>
      </c>
      <c r="AB107" s="36" t="s">
        <v>96</v>
      </c>
      <c r="AC107" s="36">
        <v>2</v>
      </c>
      <c r="AD107" s="36">
        <v>2</v>
      </c>
      <c r="AE107" s="36">
        <v>8</v>
      </c>
      <c r="AF107" s="36">
        <v>8</v>
      </c>
      <c r="AG107" s="36">
        <v>0</v>
      </c>
      <c r="AH107" s="36">
        <v>8</v>
      </c>
      <c r="AI107" s="36">
        <v>0</v>
      </c>
    </row>
    <row r="108" spans="1:427" x14ac:dyDescent="0.3">
      <c r="A108" s="25" t="s">
        <v>92</v>
      </c>
      <c r="B108" s="25" t="s">
        <v>184</v>
      </c>
      <c r="C108" s="25" t="s">
        <v>1562</v>
      </c>
      <c r="D108" s="26" t="s">
        <v>1555</v>
      </c>
      <c r="E108" s="26">
        <v>625</v>
      </c>
      <c r="F108" s="26">
        <v>300</v>
      </c>
      <c r="G108" s="26">
        <v>80</v>
      </c>
      <c r="H108" s="26">
        <v>60</v>
      </c>
      <c r="I108" s="26">
        <v>30</v>
      </c>
      <c r="J108" s="26">
        <v>10</v>
      </c>
      <c r="K108" s="26">
        <v>0</v>
      </c>
      <c r="L108" s="26">
        <v>0</v>
      </c>
      <c r="M108" s="26">
        <v>0</v>
      </c>
      <c r="N108" s="26">
        <v>60</v>
      </c>
      <c r="O108" s="26">
        <v>0</v>
      </c>
      <c r="P108" s="26">
        <v>40</v>
      </c>
      <c r="Q108" s="26">
        <v>95</v>
      </c>
      <c r="R108" s="26">
        <v>95</v>
      </c>
      <c r="S108" s="26">
        <v>0</v>
      </c>
      <c r="T108" s="26">
        <v>70</v>
      </c>
      <c r="U108" s="26">
        <v>70</v>
      </c>
      <c r="V108" s="26">
        <v>0</v>
      </c>
      <c r="W108" s="26">
        <v>30</v>
      </c>
      <c r="X108" s="26">
        <v>70</v>
      </c>
      <c r="Y108" s="26">
        <v>90</v>
      </c>
      <c r="Z108" s="26">
        <v>1</v>
      </c>
      <c r="AA108" s="26" t="s">
        <v>96</v>
      </c>
      <c r="AB108" s="26" t="s">
        <v>96</v>
      </c>
      <c r="AC108" s="26">
        <v>6</v>
      </c>
      <c r="AD108" s="26">
        <v>7</v>
      </c>
      <c r="AE108" s="26">
        <v>7</v>
      </c>
      <c r="AF108" s="26">
        <v>7</v>
      </c>
      <c r="AG108" s="26">
        <v>0</v>
      </c>
      <c r="AH108" s="26">
        <v>0</v>
      </c>
      <c r="AI108" s="26">
        <v>0</v>
      </c>
      <c r="MI108" s="47"/>
      <c r="MJ108" s="47"/>
      <c r="MK108" s="47"/>
      <c r="ML108" s="47"/>
      <c r="MM108" s="47"/>
      <c r="MN108" s="47"/>
      <c r="MO108" s="47"/>
      <c r="MP108" s="47"/>
      <c r="MQ108" s="47"/>
      <c r="MR108" s="47"/>
      <c r="MS108" s="47"/>
      <c r="MT108" s="47"/>
      <c r="MU108" s="47"/>
      <c r="MV108" s="47"/>
      <c r="MW108" s="47"/>
      <c r="MX108" s="47"/>
      <c r="MY108" s="47"/>
      <c r="MZ108" s="47"/>
      <c r="NA108" s="47"/>
      <c r="NB108" s="47"/>
      <c r="NC108" s="47"/>
      <c r="ND108" s="47"/>
      <c r="NE108" s="47"/>
      <c r="NF108" s="47"/>
      <c r="NG108" s="47"/>
      <c r="NH108" s="47"/>
      <c r="NI108" s="47"/>
      <c r="NJ108" s="47"/>
      <c r="NK108" s="47"/>
      <c r="NL108" s="47"/>
      <c r="NM108" s="47"/>
      <c r="NN108" s="47"/>
      <c r="NO108" s="47"/>
      <c r="NP108" s="47"/>
      <c r="NQ108" s="47"/>
      <c r="NR108" s="47"/>
      <c r="NS108" s="47"/>
      <c r="NT108" s="47"/>
      <c r="NU108" s="47"/>
      <c r="NV108" s="47"/>
      <c r="NW108" s="47"/>
      <c r="NX108" s="47"/>
      <c r="NY108" s="47"/>
      <c r="NZ108" s="47"/>
      <c r="OA108" s="47"/>
      <c r="OB108" s="47"/>
      <c r="OC108" s="47"/>
      <c r="OD108" s="47"/>
      <c r="OE108" s="47"/>
      <c r="OF108" s="47"/>
      <c r="OG108" s="47"/>
      <c r="OH108" s="47"/>
      <c r="OI108" s="47"/>
      <c r="OJ108" s="47"/>
      <c r="OK108" s="47"/>
      <c r="OL108" s="47"/>
      <c r="OM108" s="47"/>
      <c r="ON108" s="47"/>
      <c r="OO108" s="47"/>
      <c r="OP108" s="47"/>
      <c r="OQ108" s="47"/>
      <c r="OR108" s="47"/>
      <c r="OS108" s="47"/>
      <c r="OT108" s="47"/>
      <c r="OU108" s="47"/>
      <c r="OV108" s="47"/>
      <c r="OW108" s="47"/>
      <c r="OX108" s="47"/>
      <c r="OY108" s="47"/>
      <c r="OZ108" s="47"/>
      <c r="PA108" s="47"/>
      <c r="PB108" s="47"/>
      <c r="PC108" s="47"/>
      <c r="PD108" s="47"/>
      <c r="PE108" s="47"/>
      <c r="PF108" s="47"/>
      <c r="PG108" s="47"/>
      <c r="PH108" s="47"/>
      <c r="PI108" s="47"/>
      <c r="PJ108" s="47"/>
      <c r="PK108" s="47"/>
    </row>
    <row r="109" spans="1:427" x14ac:dyDescent="0.3">
      <c r="A109" s="25" t="s">
        <v>92</v>
      </c>
      <c r="B109" s="25" t="s">
        <v>184</v>
      </c>
      <c r="C109" s="25" t="s">
        <v>189</v>
      </c>
      <c r="D109" s="26" t="s">
        <v>1553</v>
      </c>
      <c r="E109" s="26">
        <v>2040</v>
      </c>
      <c r="F109" s="38">
        <v>0</v>
      </c>
      <c r="G109" s="26">
        <v>100</v>
      </c>
      <c r="H109" s="26">
        <v>100</v>
      </c>
      <c r="I109" s="26">
        <v>0</v>
      </c>
      <c r="J109" s="26">
        <v>0</v>
      </c>
      <c r="K109" s="26">
        <v>0</v>
      </c>
      <c r="L109" s="26">
        <v>100</v>
      </c>
      <c r="M109" s="26">
        <v>100</v>
      </c>
      <c r="N109" s="26">
        <v>0</v>
      </c>
      <c r="O109" s="26">
        <v>0</v>
      </c>
      <c r="P109" s="26">
        <v>0</v>
      </c>
      <c r="Q109" s="26">
        <v>100</v>
      </c>
      <c r="R109" s="26">
        <v>100</v>
      </c>
      <c r="S109" s="26">
        <v>100</v>
      </c>
      <c r="T109" s="26">
        <v>100</v>
      </c>
      <c r="U109" s="26">
        <v>100</v>
      </c>
      <c r="V109" s="26">
        <v>0</v>
      </c>
      <c r="W109" s="26">
        <v>50</v>
      </c>
      <c r="X109" s="26">
        <v>50</v>
      </c>
      <c r="Y109" s="26">
        <v>100</v>
      </c>
      <c r="Z109" s="26">
        <v>2</v>
      </c>
      <c r="AA109" s="26" t="s">
        <v>96</v>
      </c>
      <c r="AB109" s="26" t="s">
        <v>97</v>
      </c>
      <c r="AC109" s="26" t="s">
        <v>98</v>
      </c>
      <c r="AD109" s="26">
        <v>0</v>
      </c>
      <c r="AE109" s="26">
        <v>0</v>
      </c>
      <c r="AF109" s="26">
        <v>0</v>
      </c>
      <c r="AG109" s="26">
        <v>0</v>
      </c>
      <c r="AH109" s="26">
        <v>2</v>
      </c>
      <c r="AI109" s="26">
        <v>0</v>
      </c>
    </row>
    <row r="110" spans="1:427" x14ac:dyDescent="0.3">
      <c r="A110" s="27" t="s">
        <v>92</v>
      </c>
      <c r="B110" s="27" t="s">
        <v>184</v>
      </c>
      <c r="C110" s="27" t="s">
        <v>189</v>
      </c>
      <c r="D110" s="27" t="s">
        <v>190</v>
      </c>
      <c r="E110" s="29" t="s">
        <v>95</v>
      </c>
      <c r="F110" s="28">
        <v>60</v>
      </c>
      <c r="G110" s="28">
        <v>100</v>
      </c>
      <c r="H110" s="28">
        <v>100</v>
      </c>
      <c r="I110" s="28">
        <v>0</v>
      </c>
      <c r="J110" s="28">
        <v>0</v>
      </c>
      <c r="K110" s="28">
        <v>0</v>
      </c>
      <c r="L110" s="28">
        <v>0</v>
      </c>
      <c r="M110" s="28">
        <v>0</v>
      </c>
      <c r="N110" s="28">
        <v>20</v>
      </c>
      <c r="O110" s="28">
        <v>0</v>
      </c>
      <c r="P110" s="28">
        <v>80</v>
      </c>
      <c r="Q110" s="28">
        <v>100</v>
      </c>
      <c r="R110" s="28">
        <v>100</v>
      </c>
      <c r="S110" s="28">
        <v>100</v>
      </c>
      <c r="T110" s="28">
        <v>0</v>
      </c>
      <c r="U110" s="28">
        <v>0</v>
      </c>
      <c r="V110" s="28">
        <v>0</v>
      </c>
      <c r="W110" s="28">
        <v>0</v>
      </c>
      <c r="X110" s="28">
        <v>100</v>
      </c>
      <c r="Y110" s="28">
        <v>100</v>
      </c>
      <c r="Z110" s="28">
        <v>2</v>
      </c>
      <c r="AA110" s="28" t="s">
        <v>96</v>
      </c>
      <c r="AB110" s="28" t="s">
        <v>97</v>
      </c>
      <c r="AC110" s="28" t="s">
        <v>98</v>
      </c>
      <c r="AD110" s="28">
        <v>0.8</v>
      </c>
      <c r="AE110" s="28">
        <v>0.8</v>
      </c>
      <c r="AF110" s="28">
        <v>0.8</v>
      </c>
      <c r="AG110" s="28">
        <v>0.8</v>
      </c>
      <c r="AH110" s="28">
        <v>2</v>
      </c>
      <c r="AI110" s="28">
        <v>0.9</v>
      </c>
    </row>
    <row r="111" spans="1:427" x14ac:dyDescent="0.3">
      <c r="A111" s="27" t="s">
        <v>92</v>
      </c>
      <c r="B111" s="27" t="s">
        <v>184</v>
      </c>
      <c r="C111" s="27" t="s">
        <v>189</v>
      </c>
      <c r="D111" s="27" t="s">
        <v>191</v>
      </c>
      <c r="E111" s="29" t="s">
        <v>95</v>
      </c>
      <c r="F111" s="28">
        <v>62</v>
      </c>
      <c r="G111" s="28">
        <v>30</v>
      </c>
      <c r="H111" s="28">
        <v>30</v>
      </c>
      <c r="I111" s="28">
        <v>0</v>
      </c>
      <c r="J111" s="28">
        <v>70</v>
      </c>
      <c r="K111" s="28">
        <v>0</v>
      </c>
      <c r="L111" s="28">
        <v>100</v>
      </c>
      <c r="M111" s="28">
        <v>10</v>
      </c>
      <c r="N111" s="28">
        <v>40</v>
      </c>
      <c r="O111" s="28">
        <v>0</v>
      </c>
      <c r="P111" s="28">
        <v>50</v>
      </c>
      <c r="Q111" s="28">
        <v>100</v>
      </c>
      <c r="R111" s="28">
        <v>100</v>
      </c>
      <c r="S111" s="28">
        <v>100</v>
      </c>
      <c r="T111" s="28">
        <v>0</v>
      </c>
      <c r="U111" s="28">
        <v>0</v>
      </c>
      <c r="V111" s="28">
        <v>0</v>
      </c>
      <c r="W111" s="28">
        <v>0</v>
      </c>
      <c r="X111" s="28">
        <v>100</v>
      </c>
      <c r="Y111" s="28">
        <v>100</v>
      </c>
      <c r="Z111" s="28">
        <v>2</v>
      </c>
      <c r="AA111" s="28" t="s">
        <v>96</v>
      </c>
      <c r="AB111" s="28" t="s">
        <v>97</v>
      </c>
      <c r="AC111" s="28" t="s">
        <v>98</v>
      </c>
      <c r="AD111" s="28">
        <v>0.8</v>
      </c>
      <c r="AE111" s="28">
        <v>0.8</v>
      </c>
      <c r="AF111" s="28">
        <v>0.8</v>
      </c>
      <c r="AG111" s="28">
        <v>0.8</v>
      </c>
      <c r="AH111" s="28">
        <v>2</v>
      </c>
      <c r="AI111" s="28">
        <v>0.9</v>
      </c>
    </row>
    <row r="112" spans="1:427" x14ac:dyDescent="0.3">
      <c r="A112" s="27" t="s">
        <v>92</v>
      </c>
      <c r="B112" s="27" t="s">
        <v>184</v>
      </c>
      <c r="C112" s="27" t="s">
        <v>189</v>
      </c>
      <c r="D112" s="27" t="s">
        <v>192</v>
      </c>
      <c r="E112" s="29" t="s">
        <v>95</v>
      </c>
      <c r="F112" s="28">
        <v>262</v>
      </c>
      <c r="G112" s="28">
        <v>100</v>
      </c>
      <c r="H112" s="28">
        <v>100</v>
      </c>
      <c r="I112" s="28">
        <v>0</v>
      </c>
      <c r="J112" s="28">
        <v>0</v>
      </c>
      <c r="K112" s="28">
        <v>0</v>
      </c>
      <c r="L112" s="28">
        <v>80</v>
      </c>
      <c r="M112" s="28">
        <v>80</v>
      </c>
      <c r="N112" s="28">
        <v>0</v>
      </c>
      <c r="O112" s="28">
        <v>0</v>
      </c>
      <c r="P112" s="28">
        <v>20</v>
      </c>
      <c r="Q112" s="28">
        <v>100</v>
      </c>
      <c r="R112" s="28">
        <v>100</v>
      </c>
      <c r="S112" s="28">
        <v>100</v>
      </c>
      <c r="T112" s="28">
        <v>80</v>
      </c>
      <c r="U112" s="28">
        <v>80</v>
      </c>
      <c r="V112" s="28">
        <v>0</v>
      </c>
      <c r="W112" s="28">
        <v>80</v>
      </c>
      <c r="X112" s="28">
        <v>20</v>
      </c>
      <c r="Y112" s="28">
        <v>100</v>
      </c>
      <c r="Z112" s="28">
        <v>2</v>
      </c>
      <c r="AA112" s="28" t="s">
        <v>96</v>
      </c>
      <c r="AB112" s="28" t="s">
        <v>97</v>
      </c>
      <c r="AC112" s="28" t="s">
        <v>98</v>
      </c>
      <c r="AD112" s="28">
        <v>0.8</v>
      </c>
      <c r="AE112" s="28">
        <v>0.8</v>
      </c>
      <c r="AF112" s="28">
        <v>0.8</v>
      </c>
      <c r="AG112" s="28">
        <v>0.8</v>
      </c>
      <c r="AH112" s="28">
        <v>2</v>
      </c>
      <c r="AI112" s="28">
        <v>0.9</v>
      </c>
    </row>
    <row r="113" spans="1:35" x14ac:dyDescent="0.3">
      <c r="A113" s="25" t="s">
        <v>92</v>
      </c>
      <c r="B113" s="25" t="s">
        <v>184</v>
      </c>
      <c r="C113" s="25" t="s">
        <v>193</v>
      </c>
      <c r="D113" s="26" t="s">
        <v>1553</v>
      </c>
      <c r="E113" s="26">
        <v>10037</v>
      </c>
      <c r="F113" s="26">
        <v>3019</v>
      </c>
      <c r="G113" s="26">
        <v>99</v>
      </c>
      <c r="H113" s="26">
        <v>80</v>
      </c>
      <c r="I113" s="26">
        <v>20</v>
      </c>
      <c r="J113" s="26">
        <v>0</v>
      </c>
      <c r="K113" s="26">
        <v>0</v>
      </c>
      <c r="L113" s="26">
        <v>89</v>
      </c>
      <c r="M113" s="26">
        <v>83</v>
      </c>
      <c r="N113" s="26">
        <v>15</v>
      </c>
      <c r="O113" s="26">
        <v>1</v>
      </c>
      <c r="P113" s="26">
        <v>1</v>
      </c>
      <c r="Q113" s="26">
        <v>100</v>
      </c>
      <c r="R113" s="26">
        <v>100</v>
      </c>
      <c r="S113" s="26">
        <v>100</v>
      </c>
      <c r="T113" s="26">
        <v>99</v>
      </c>
      <c r="U113" s="26">
        <v>99</v>
      </c>
      <c r="V113" s="26">
        <v>50</v>
      </c>
      <c r="W113" s="26">
        <v>30</v>
      </c>
      <c r="X113" s="26">
        <v>20</v>
      </c>
      <c r="Y113" s="26">
        <v>99</v>
      </c>
      <c r="Z113" s="26">
        <v>4</v>
      </c>
      <c r="AA113" s="26" t="s">
        <v>96</v>
      </c>
      <c r="AB113" s="26" t="s">
        <v>96</v>
      </c>
      <c r="AC113" s="26">
        <v>8</v>
      </c>
      <c r="AD113" s="26">
        <v>0</v>
      </c>
      <c r="AE113" s="26">
        <v>0</v>
      </c>
      <c r="AF113" s="26">
        <v>0</v>
      </c>
      <c r="AG113" s="26">
        <v>0</v>
      </c>
      <c r="AH113" s="26">
        <v>0</v>
      </c>
      <c r="AI113" s="26">
        <v>0</v>
      </c>
    </row>
    <row r="114" spans="1:35" x14ac:dyDescent="0.3">
      <c r="A114" s="27" t="s">
        <v>92</v>
      </c>
      <c r="B114" s="27" t="s">
        <v>184</v>
      </c>
      <c r="C114" s="27" t="s">
        <v>193</v>
      </c>
      <c r="D114" s="27" t="s">
        <v>194</v>
      </c>
      <c r="E114" s="29" t="s">
        <v>95</v>
      </c>
      <c r="F114" s="28">
        <v>130</v>
      </c>
      <c r="G114" s="28">
        <v>100</v>
      </c>
      <c r="H114" s="28">
        <v>70</v>
      </c>
      <c r="I114" s="28">
        <v>20</v>
      </c>
      <c r="J114" s="28">
        <v>0</v>
      </c>
      <c r="K114" s="28">
        <v>10</v>
      </c>
      <c r="L114" s="28">
        <v>100</v>
      </c>
      <c r="M114" s="28">
        <v>85</v>
      </c>
      <c r="N114" s="28">
        <v>5</v>
      </c>
      <c r="O114" s="28">
        <v>0</v>
      </c>
      <c r="P114" s="28">
        <v>10</v>
      </c>
      <c r="Q114" s="28">
        <v>100</v>
      </c>
      <c r="R114" s="28">
        <v>100</v>
      </c>
      <c r="S114" s="28">
        <v>100</v>
      </c>
      <c r="T114" s="28">
        <v>100</v>
      </c>
      <c r="U114" s="28">
        <v>95</v>
      </c>
      <c r="V114" s="28">
        <v>0</v>
      </c>
      <c r="W114" s="28">
        <v>50</v>
      </c>
      <c r="X114" s="28">
        <v>50</v>
      </c>
      <c r="Y114" s="28">
        <v>90</v>
      </c>
      <c r="Z114" s="28">
        <v>4</v>
      </c>
      <c r="AA114" s="28" t="s">
        <v>96</v>
      </c>
      <c r="AB114" s="28" t="s">
        <v>96</v>
      </c>
      <c r="AC114" s="28">
        <v>8</v>
      </c>
      <c r="AD114" s="28">
        <v>1</v>
      </c>
      <c r="AE114" s="28">
        <v>1</v>
      </c>
      <c r="AF114" s="28">
        <v>1</v>
      </c>
      <c r="AG114" s="28">
        <v>0</v>
      </c>
      <c r="AH114" s="28">
        <v>1.2</v>
      </c>
      <c r="AI114" s="28">
        <v>0.6</v>
      </c>
    </row>
    <row r="115" spans="1:35" x14ac:dyDescent="0.3">
      <c r="A115" s="27" t="s">
        <v>92</v>
      </c>
      <c r="B115" s="27" t="s">
        <v>184</v>
      </c>
      <c r="C115" s="27" t="s">
        <v>193</v>
      </c>
      <c r="D115" s="27" t="s">
        <v>195</v>
      </c>
      <c r="E115" s="29" t="s">
        <v>95</v>
      </c>
      <c r="F115" s="28">
        <v>387</v>
      </c>
      <c r="G115" s="28">
        <v>100</v>
      </c>
      <c r="H115" s="28">
        <v>100</v>
      </c>
      <c r="I115" s="28">
        <v>0</v>
      </c>
      <c r="J115" s="28">
        <v>0</v>
      </c>
      <c r="K115" s="28">
        <v>0</v>
      </c>
      <c r="L115" s="28">
        <v>100</v>
      </c>
      <c r="M115" s="28">
        <v>90</v>
      </c>
      <c r="N115" s="28">
        <v>10</v>
      </c>
      <c r="O115" s="28">
        <v>0</v>
      </c>
      <c r="P115" s="28">
        <v>0</v>
      </c>
      <c r="Q115" s="28">
        <v>100</v>
      </c>
      <c r="R115" s="28">
        <v>100</v>
      </c>
      <c r="S115" s="28">
        <v>100</v>
      </c>
      <c r="T115" s="28">
        <v>100</v>
      </c>
      <c r="U115" s="28">
        <v>0</v>
      </c>
      <c r="V115" s="28">
        <v>5</v>
      </c>
      <c r="W115" s="28">
        <v>0</v>
      </c>
      <c r="X115" s="28">
        <v>95</v>
      </c>
      <c r="Y115" s="28">
        <v>100</v>
      </c>
      <c r="Z115" s="28">
        <v>4</v>
      </c>
      <c r="AA115" s="28" t="s">
        <v>96</v>
      </c>
      <c r="AB115" s="28" t="s">
        <v>96</v>
      </c>
      <c r="AC115" s="28">
        <v>8</v>
      </c>
      <c r="AD115" s="28">
        <v>0.9</v>
      </c>
      <c r="AE115" s="28">
        <v>0.9</v>
      </c>
      <c r="AF115" s="28">
        <v>0.7</v>
      </c>
      <c r="AG115" s="28">
        <v>0</v>
      </c>
      <c r="AH115" s="28">
        <v>0</v>
      </c>
      <c r="AI115" s="28">
        <v>0.6</v>
      </c>
    </row>
    <row r="116" spans="1:35" x14ac:dyDescent="0.3">
      <c r="A116" s="25" t="s">
        <v>92</v>
      </c>
      <c r="B116" s="25" t="s">
        <v>184</v>
      </c>
      <c r="C116" s="25" t="s">
        <v>1563</v>
      </c>
      <c r="D116" s="26" t="s">
        <v>1555</v>
      </c>
      <c r="E116" s="26">
        <v>916</v>
      </c>
      <c r="F116" s="26">
        <v>431</v>
      </c>
      <c r="G116" s="26">
        <v>0</v>
      </c>
      <c r="H116" s="26">
        <v>0</v>
      </c>
      <c r="I116" s="26">
        <v>100</v>
      </c>
      <c r="J116" s="26">
        <v>0</v>
      </c>
      <c r="K116" s="26">
        <v>0</v>
      </c>
      <c r="L116" s="26">
        <v>0</v>
      </c>
      <c r="M116" s="26">
        <v>0</v>
      </c>
      <c r="N116" s="26">
        <v>80</v>
      </c>
      <c r="O116" s="26">
        <v>1</v>
      </c>
      <c r="P116" s="26">
        <v>19</v>
      </c>
      <c r="Q116" s="26">
        <v>100</v>
      </c>
      <c r="R116" s="26">
        <v>99</v>
      </c>
      <c r="S116" s="26">
        <v>100</v>
      </c>
      <c r="T116" s="26">
        <v>100</v>
      </c>
      <c r="U116" s="26">
        <v>70</v>
      </c>
      <c r="V116" s="26">
        <v>0</v>
      </c>
      <c r="W116" s="26">
        <v>70</v>
      </c>
      <c r="X116" s="26">
        <v>30</v>
      </c>
      <c r="Y116" s="26">
        <v>100</v>
      </c>
      <c r="Z116" s="26">
        <v>2</v>
      </c>
      <c r="AA116" s="26" t="s">
        <v>96</v>
      </c>
      <c r="AB116" s="26" t="s">
        <v>97</v>
      </c>
      <c r="AC116" s="26" t="s">
        <v>98</v>
      </c>
      <c r="AD116" s="26">
        <v>5</v>
      </c>
      <c r="AE116" s="26">
        <v>11</v>
      </c>
      <c r="AF116" s="26">
        <v>5</v>
      </c>
      <c r="AG116" s="26">
        <v>0</v>
      </c>
      <c r="AH116" s="26">
        <v>3</v>
      </c>
      <c r="AI116" s="26">
        <v>0</v>
      </c>
    </row>
    <row r="117" spans="1:35" x14ac:dyDescent="0.3">
      <c r="A117" s="25" t="s">
        <v>92</v>
      </c>
      <c r="B117" s="25" t="s">
        <v>184</v>
      </c>
      <c r="C117" s="25" t="s">
        <v>196</v>
      </c>
      <c r="D117" s="26" t="s">
        <v>1553</v>
      </c>
      <c r="E117" s="26">
        <v>661</v>
      </c>
      <c r="F117" s="38">
        <v>0</v>
      </c>
      <c r="G117" s="26">
        <v>0</v>
      </c>
      <c r="H117" s="26">
        <v>0</v>
      </c>
      <c r="I117" s="26">
        <v>100</v>
      </c>
      <c r="J117" s="26">
        <v>0</v>
      </c>
      <c r="K117" s="26">
        <v>0</v>
      </c>
      <c r="L117" s="26">
        <v>0</v>
      </c>
      <c r="M117" s="26">
        <v>0</v>
      </c>
      <c r="N117" s="26">
        <v>100</v>
      </c>
      <c r="O117" s="26">
        <v>0</v>
      </c>
      <c r="P117" s="26">
        <v>0</v>
      </c>
      <c r="Q117" s="26">
        <v>100</v>
      </c>
      <c r="R117" s="26">
        <v>97</v>
      </c>
      <c r="S117" s="26">
        <v>100</v>
      </c>
      <c r="T117" s="26">
        <v>57</v>
      </c>
      <c r="U117" s="26">
        <v>50</v>
      </c>
      <c r="V117" s="26">
        <v>0</v>
      </c>
      <c r="W117" s="26">
        <v>50</v>
      </c>
      <c r="X117" s="26">
        <v>50</v>
      </c>
      <c r="Y117" s="26">
        <v>100</v>
      </c>
      <c r="Z117" s="26">
        <v>2</v>
      </c>
      <c r="AA117" s="26" t="s">
        <v>96</v>
      </c>
      <c r="AB117" s="26" t="s">
        <v>96</v>
      </c>
      <c r="AC117" s="26">
        <v>7</v>
      </c>
      <c r="AD117" s="26">
        <v>10</v>
      </c>
      <c r="AE117" s="26">
        <v>10</v>
      </c>
      <c r="AF117" s="26">
        <v>10</v>
      </c>
      <c r="AG117" s="26">
        <v>0</v>
      </c>
      <c r="AH117" s="26">
        <v>1</v>
      </c>
      <c r="AI117" s="26">
        <v>0</v>
      </c>
    </row>
    <row r="118" spans="1:35" x14ac:dyDescent="0.3">
      <c r="A118" s="27" t="s">
        <v>92</v>
      </c>
      <c r="B118" s="27" t="s">
        <v>184</v>
      </c>
      <c r="C118" s="27" t="s">
        <v>196</v>
      </c>
      <c r="D118" s="27" t="s">
        <v>197</v>
      </c>
      <c r="E118" s="29" t="s">
        <v>102</v>
      </c>
      <c r="F118" s="28">
        <v>290</v>
      </c>
      <c r="G118" s="28">
        <v>0</v>
      </c>
      <c r="H118" s="28">
        <v>0</v>
      </c>
      <c r="I118" s="28">
        <v>100</v>
      </c>
      <c r="J118" s="28">
        <v>0</v>
      </c>
      <c r="K118" s="28">
        <v>0</v>
      </c>
      <c r="L118" s="28">
        <v>0</v>
      </c>
      <c r="M118" s="28">
        <v>0</v>
      </c>
      <c r="N118" s="28">
        <v>43</v>
      </c>
      <c r="O118" s="28">
        <v>0</v>
      </c>
      <c r="P118" s="28">
        <v>57</v>
      </c>
      <c r="Q118" s="28">
        <v>43</v>
      </c>
      <c r="R118" s="28">
        <v>43</v>
      </c>
      <c r="S118" s="28">
        <v>43</v>
      </c>
      <c r="T118" s="28">
        <v>43</v>
      </c>
      <c r="U118" s="28">
        <v>3</v>
      </c>
      <c r="V118" s="28">
        <v>0</v>
      </c>
      <c r="W118" s="28">
        <v>10</v>
      </c>
      <c r="X118" s="28">
        <v>90</v>
      </c>
      <c r="Y118" s="28">
        <v>100</v>
      </c>
      <c r="Z118" s="28">
        <v>2</v>
      </c>
      <c r="AA118" s="28" t="s">
        <v>96</v>
      </c>
      <c r="AB118" s="28" t="s">
        <v>96</v>
      </c>
      <c r="AC118" s="28">
        <v>7</v>
      </c>
      <c r="AD118" s="28">
        <v>10</v>
      </c>
      <c r="AE118" s="28">
        <v>10</v>
      </c>
      <c r="AF118" s="28">
        <v>10</v>
      </c>
      <c r="AG118" s="28">
        <v>0</v>
      </c>
      <c r="AH118" s="28">
        <v>1</v>
      </c>
      <c r="AI118" s="28">
        <v>0</v>
      </c>
    </row>
    <row r="119" spans="1:35" x14ac:dyDescent="0.3">
      <c r="A119" s="35" t="s">
        <v>92</v>
      </c>
      <c r="B119" s="35" t="s">
        <v>184</v>
      </c>
      <c r="C119" s="35" t="s">
        <v>1564</v>
      </c>
      <c r="D119" s="36" t="s">
        <v>1555</v>
      </c>
      <c r="E119" s="36">
        <v>334</v>
      </c>
      <c r="F119" s="36">
        <v>267</v>
      </c>
      <c r="G119" s="36">
        <v>0</v>
      </c>
      <c r="H119" s="36">
        <v>0</v>
      </c>
      <c r="I119" s="36">
        <v>100</v>
      </c>
      <c r="J119" s="36">
        <v>0</v>
      </c>
      <c r="K119" s="36">
        <v>0</v>
      </c>
      <c r="L119" s="36">
        <v>0</v>
      </c>
      <c r="M119" s="36">
        <v>0</v>
      </c>
      <c r="N119" s="36">
        <v>30</v>
      </c>
      <c r="O119" s="36">
        <v>0</v>
      </c>
      <c r="P119" s="36">
        <v>70</v>
      </c>
      <c r="Q119" s="36">
        <v>100</v>
      </c>
      <c r="R119" s="36">
        <v>100</v>
      </c>
      <c r="S119" s="36">
        <v>100</v>
      </c>
      <c r="T119" s="36">
        <v>100</v>
      </c>
      <c r="U119" s="36">
        <v>40</v>
      </c>
      <c r="V119" s="36">
        <v>0</v>
      </c>
      <c r="W119" s="36">
        <v>40</v>
      </c>
      <c r="X119" s="36">
        <v>60</v>
      </c>
      <c r="Y119" s="36">
        <v>100</v>
      </c>
      <c r="Z119" s="36">
        <v>2</v>
      </c>
      <c r="AA119" s="36" t="s">
        <v>96</v>
      </c>
      <c r="AB119" s="36" t="s">
        <v>96</v>
      </c>
      <c r="AC119" s="36">
        <v>2</v>
      </c>
      <c r="AD119" s="36">
        <v>2</v>
      </c>
      <c r="AE119" s="36">
        <v>12</v>
      </c>
      <c r="AF119" s="36">
        <v>12</v>
      </c>
      <c r="AG119" s="36">
        <v>0</v>
      </c>
      <c r="AH119" s="36">
        <v>12</v>
      </c>
      <c r="AI119" s="36">
        <v>0</v>
      </c>
    </row>
    <row r="120" spans="1:35" x14ac:dyDescent="0.3">
      <c r="A120" s="25" t="s">
        <v>92</v>
      </c>
      <c r="B120" s="25" t="s">
        <v>184</v>
      </c>
      <c r="C120" s="25" t="s">
        <v>198</v>
      </c>
      <c r="D120" s="26" t="s">
        <v>1553</v>
      </c>
      <c r="E120" s="26">
        <v>293</v>
      </c>
      <c r="F120" s="38">
        <v>30</v>
      </c>
      <c r="G120" s="26">
        <v>0</v>
      </c>
      <c r="H120" s="26">
        <v>0</v>
      </c>
      <c r="I120" s="26">
        <v>100</v>
      </c>
      <c r="J120" s="26">
        <v>0</v>
      </c>
      <c r="K120" s="26">
        <v>0</v>
      </c>
      <c r="L120" s="26">
        <v>0</v>
      </c>
      <c r="M120" s="26">
        <v>0</v>
      </c>
      <c r="N120" s="26">
        <v>95</v>
      </c>
      <c r="O120" s="26">
        <v>5</v>
      </c>
      <c r="P120" s="26">
        <v>0</v>
      </c>
      <c r="Q120" s="26">
        <v>100</v>
      </c>
      <c r="R120" s="26">
        <v>100</v>
      </c>
      <c r="S120" s="26">
        <v>100</v>
      </c>
      <c r="T120" s="26">
        <v>100</v>
      </c>
      <c r="U120" s="26">
        <v>98</v>
      </c>
      <c r="V120" s="26">
        <v>0</v>
      </c>
      <c r="W120" s="26">
        <v>15</v>
      </c>
      <c r="X120" s="26">
        <v>85</v>
      </c>
      <c r="Y120" s="26">
        <v>100</v>
      </c>
      <c r="Z120" s="26">
        <v>2</v>
      </c>
      <c r="AA120" s="26" t="s">
        <v>96</v>
      </c>
      <c r="AB120" s="26" t="s">
        <v>96</v>
      </c>
      <c r="AC120" s="26">
        <v>8</v>
      </c>
      <c r="AD120" s="26">
        <v>6</v>
      </c>
      <c r="AE120" s="26">
        <v>8</v>
      </c>
      <c r="AF120" s="26">
        <v>20</v>
      </c>
      <c r="AG120" s="26">
        <v>0</v>
      </c>
      <c r="AH120" s="26">
        <v>6</v>
      </c>
      <c r="AI120" s="26">
        <v>0</v>
      </c>
    </row>
    <row r="121" spans="1:35" x14ac:dyDescent="0.3">
      <c r="A121" s="27" t="s">
        <v>92</v>
      </c>
      <c r="B121" s="27" t="s">
        <v>184</v>
      </c>
      <c r="C121" s="27" t="s">
        <v>198</v>
      </c>
      <c r="D121" s="27" t="s">
        <v>199</v>
      </c>
      <c r="E121" s="29" t="s">
        <v>95</v>
      </c>
      <c r="F121" s="28">
        <v>39</v>
      </c>
      <c r="G121" s="28">
        <v>0</v>
      </c>
      <c r="H121" s="28">
        <v>0</v>
      </c>
      <c r="I121" s="28">
        <v>0</v>
      </c>
      <c r="J121" s="28">
        <v>0</v>
      </c>
      <c r="K121" s="28">
        <v>100</v>
      </c>
      <c r="L121" s="28">
        <v>0</v>
      </c>
      <c r="M121" s="28">
        <v>0</v>
      </c>
      <c r="N121" s="28">
        <v>0</v>
      </c>
      <c r="O121" s="28">
        <v>0</v>
      </c>
      <c r="P121" s="28">
        <v>100</v>
      </c>
      <c r="Q121" s="28">
        <v>100</v>
      </c>
      <c r="R121" s="28">
        <v>100</v>
      </c>
      <c r="S121" s="28">
        <v>0</v>
      </c>
      <c r="T121" s="28">
        <v>0</v>
      </c>
      <c r="U121" s="28">
        <v>0</v>
      </c>
      <c r="V121" s="28">
        <v>0</v>
      </c>
      <c r="W121" s="28">
        <v>0</v>
      </c>
      <c r="X121" s="28">
        <v>100</v>
      </c>
      <c r="Y121" s="28">
        <v>80</v>
      </c>
      <c r="Z121" s="28">
        <v>2</v>
      </c>
      <c r="AA121" s="28" t="s">
        <v>96</v>
      </c>
      <c r="AB121" s="28" t="s">
        <v>97</v>
      </c>
      <c r="AC121" s="28" t="s">
        <v>98</v>
      </c>
      <c r="AD121" s="28">
        <v>6</v>
      </c>
      <c r="AE121" s="28">
        <v>8</v>
      </c>
      <c r="AF121" s="28">
        <v>20</v>
      </c>
      <c r="AG121" s="28">
        <v>0</v>
      </c>
      <c r="AH121" s="28">
        <v>6</v>
      </c>
      <c r="AI121" s="28">
        <v>0</v>
      </c>
    </row>
    <row r="122" spans="1:35" x14ac:dyDescent="0.3">
      <c r="A122" s="25" t="s">
        <v>92</v>
      </c>
      <c r="B122" s="25" t="s">
        <v>184</v>
      </c>
      <c r="C122" s="25" t="s">
        <v>200</v>
      </c>
      <c r="D122" s="26" t="s">
        <v>1553</v>
      </c>
      <c r="E122" s="26">
        <v>353</v>
      </c>
      <c r="F122" s="38">
        <v>0</v>
      </c>
      <c r="G122" s="26">
        <v>100</v>
      </c>
      <c r="H122" s="26">
        <v>70</v>
      </c>
      <c r="I122" s="26">
        <v>30</v>
      </c>
      <c r="J122" s="26">
        <v>0</v>
      </c>
      <c r="K122" s="26">
        <v>0</v>
      </c>
      <c r="L122" s="26">
        <v>50</v>
      </c>
      <c r="M122" s="26">
        <v>50</v>
      </c>
      <c r="N122" s="26">
        <v>50</v>
      </c>
      <c r="O122" s="26">
        <v>0</v>
      </c>
      <c r="P122" s="26">
        <v>0</v>
      </c>
      <c r="Q122" s="26">
        <v>100</v>
      </c>
      <c r="R122" s="26">
        <v>100</v>
      </c>
      <c r="S122" s="26">
        <v>100</v>
      </c>
      <c r="T122" s="26">
        <v>0</v>
      </c>
      <c r="U122" s="26">
        <v>0</v>
      </c>
      <c r="V122" s="26">
        <v>0</v>
      </c>
      <c r="W122" s="26">
        <v>10</v>
      </c>
      <c r="X122" s="26">
        <v>90</v>
      </c>
      <c r="Y122" s="26">
        <v>100</v>
      </c>
      <c r="Z122" s="26">
        <v>3</v>
      </c>
      <c r="AA122" s="26" t="s">
        <v>97</v>
      </c>
      <c r="AB122" s="26" t="s">
        <v>96</v>
      </c>
      <c r="AC122" s="26">
        <v>2</v>
      </c>
      <c r="AD122" s="26">
        <v>4</v>
      </c>
      <c r="AE122" s="26">
        <v>4</v>
      </c>
      <c r="AF122" s="26">
        <v>11</v>
      </c>
      <c r="AG122" s="26">
        <v>2</v>
      </c>
      <c r="AH122" s="26">
        <v>11</v>
      </c>
      <c r="AI122" s="26">
        <v>4</v>
      </c>
    </row>
    <row r="123" spans="1:35" x14ac:dyDescent="0.3">
      <c r="A123" s="27" t="s">
        <v>92</v>
      </c>
      <c r="B123" s="27" t="s">
        <v>184</v>
      </c>
      <c r="C123" s="27" t="s">
        <v>200</v>
      </c>
      <c r="D123" s="27" t="s">
        <v>197</v>
      </c>
      <c r="E123" s="29" t="s">
        <v>102</v>
      </c>
      <c r="F123" s="28">
        <v>96</v>
      </c>
      <c r="G123" s="28">
        <v>0</v>
      </c>
      <c r="H123" s="28">
        <v>0</v>
      </c>
      <c r="I123" s="28">
        <v>0</v>
      </c>
      <c r="J123" s="28">
        <v>0</v>
      </c>
      <c r="K123" s="28">
        <v>100</v>
      </c>
      <c r="L123" s="28">
        <v>0</v>
      </c>
      <c r="M123" s="28">
        <v>0</v>
      </c>
      <c r="N123" s="28">
        <v>0</v>
      </c>
      <c r="O123" s="28">
        <v>0</v>
      </c>
      <c r="P123" s="28">
        <v>100</v>
      </c>
      <c r="Q123" s="28">
        <v>100</v>
      </c>
      <c r="R123" s="28">
        <v>100</v>
      </c>
      <c r="S123" s="28">
        <v>100</v>
      </c>
      <c r="T123" s="28">
        <v>0</v>
      </c>
      <c r="U123" s="28">
        <v>0</v>
      </c>
      <c r="V123" s="28">
        <v>0</v>
      </c>
      <c r="W123" s="28">
        <v>0</v>
      </c>
      <c r="X123" s="28">
        <v>100</v>
      </c>
      <c r="Y123" s="28">
        <v>100</v>
      </c>
      <c r="Z123" s="28">
        <v>3</v>
      </c>
      <c r="AA123" s="28" t="s">
        <v>97</v>
      </c>
      <c r="AB123" s="28" t="s">
        <v>97</v>
      </c>
      <c r="AC123" s="28" t="s">
        <v>98</v>
      </c>
      <c r="AD123" s="28">
        <v>4</v>
      </c>
      <c r="AE123" s="28">
        <v>4</v>
      </c>
      <c r="AF123" s="28">
        <v>11</v>
      </c>
      <c r="AG123" s="28">
        <v>2</v>
      </c>
      <c r="AH123" s="28">
        <v>11</v>
      </c>
      <c r="AI123" s="28">
        <v>4</v>
      </c>
    </row>
    <row r="124" spans="1:35" x14ac:dyDescent="0.3">
      <c r="A124" s="35" t="s">
        <v>92</v>
      </c>
      <c r="B124" s="35" t="s">
        <v>184</v>
      </c>
      <c r="C124" s="35" t="s">
        <v>1565</v>
      </c>
      <c r="D124" s="36" t="s">
        <v>1555</v>
      </c>
      <c r="E124" s="36">
        <v>98</v>
      </c>
      <c r="F124" s="36">
        <v>59</v>
      </c>
      <c r="G124" s="36">
        <v>100</v>
      </c>
      <c r="H124" s="36">
        <v>99</v>
      </c>
      <c r="I124" s="36">
        <v>1</v>
      </c>
      <c r="J124" s="36">
        <v>0</v>
      </c>
      <c r="K124" s="36">
        <v>0</v>
      </c>
      <c r="L124" s="36">
        <v>0</v>
      </c>
      <c r="M124" s="36">
        <v>0</v>
      </c>
      <c r="N124" s="36">
        <v>70</v>
      </c>
      <c r="O124" s="36">
        <v>0</v>
      </c>
      <c r="P124" s="36">
        <v>30</v>
      </c>
      <c r="Q124" s="36">
        <v>100</v>
      </c>
      <c r="R124" s="36">
        <v>99</v>
      </c>
      <c r="S124" s="36">
        <v>100</v>
      </c>
      <c r="T124" s="36">
        <v>0</v>
      </c>
      <c r="U124" s="36">
        <v>0</v>
      </c>
      <c r="V124" s="36">
        <v>0</v>
      </c>
      <c r="W124" s="36">
        <v>0</v>
      </c>
      <c r="X124" s="36">
        <v>100</v>
      </c>
      <c r="Y124" s="36">
        <v>100</v>
      </c>
      <c r="Z124" s="36">
        <v>1</v>
      </c>
      <c r="AA124" s="36" t="s">
        <v>96</v>
      </c>
      <c r="AB124" s="36" t="s">
        <v>96</v>
      </c>
      <c r="AC124" s="36">
        <v>1</v>
      </c>
      <c r="AD124" s="36">
        <v>28</v>
      </c>
      <c r="AE124" s="36">
        <v>28</v>
      </c>
      <c r="AF124" s="36">
        <v>28</v>
      </c>
      <c r="AG124" s="36">
        <v>0</v>
      </c>
      <c r="AH124" s="36">
        <v>28</v>
      </c>
      <c r="AI124" s="36">
        <v>6</v>
      </c>
    </row>
    <row r="125" spans="1:35" x14ac:dyDescent="0.3">
      <c r="A125" s="25" t="s">
        <v>92</v>
      </c>
      <c r="B125" s="25" t="s">
        <v>184</v>
      </c>
      <c r="C125" s="25" t="s">
        <v>201</v>
      </c>
      <c r="D125" s="26" t="s">
        <v>1553</v>
      </c>
      <c r="E125" s="26">
        <v>1993</v>
      </c>
      <c r="F125" s="38">
        <v>60</v>
      </c>
      <c r="G125" s="26">
        <v>100</v>
      </c>
      <c r="H125" s="26">
        <v>70</v>
      </c>
      <c r="I125" s="26">
        <v>30</v>
      </c>
      <c r="J125" s="26">
        <v>0</v>
      </c>
      <c r="K125" s="26">
        <v>0</v>
      </c>
      <c r="L125" s="26">
        <v>65</v>
      </c>
      <c r="M125" s="26">
        <v>65</v>
      </c>
      <c r="N125" s="26">
        <v>30</v>
      </c>
      <c r="O125" s="26">
        <v>0</v>
      </c>
      <c r="P125" s="26">
        <v>5</v>
      </c>
      <c r="Q125" s="26">
        <v>100</v>
      </c>
      <c r="R125" s="26">
        <v>100</v>
      </c>
      <c r="S125" s="26">
        <v>100</v>
      </c>
      <c r="T125" s="26">
        <v>95</v>
      </c>
      <c r="U125" s="26">
        <v>60</v>
      </c>
      <c r="V125" s="26">
        <v>0</v>
      </c>
      <c r="W125" s="26">
        <v>60</v>
      </c>
      <c r="X125" s="26">
        <v>40</v>
      </c>
      <c r="Y125" s="26">
        <v>100</v>
      </c>
      <c r="Z125" s="26">
        <v>1</v>
      </c>
      <c r="AA125" s="26" t="s">
        <v>96</v>
      </c>
      <c r="AB125" s="26" t="s">
        <v>96</v>
      </c>
      <c r="AC125" s="26">
        <v>12</v>
      </c>
      <c r="AD125" s="26">
        <v>0</v>
      </c>
      <c r="AE125" s="26">
        <v>0</v>
      </c>
      <c r="AF125" s="26">
        <v>14</v>
      </c>
      <c r="AG125" s="26">
        <v>0</v>
      </c>
      <c r="AH125" s="26">
        <v>0</v>
      </c>
      <c r="AI125" s="26">
        <v>0</v>
      </c>
    </row>
    <row r="126" spans="1:35" x14ac:dyDescent="0.3">
      <c r="A126" s="27" t="s">
        <v>92</v>
      </c>
      <c r="B126" s="27" t="s">
        <v>184</v>
      </c>
      <c r="C126" s="27" t="s">
        <v>201</v>
      </c>
      <c r="D126" s="27" t="s">
        <v>202</v>
      </c>
      <c r="E126" s="29" t="s">
        <v>102</v>
      </c>
      <c r="F126" s="28">
        <v>54</v>
      </c>
      <c r="G126" s="28">
        <v>95</v>
      </c>
      <c r="H126" s="28">
        <v>70</v>
      </c>
      <c r="I126" s="28">
        <v>0</v>
      </c>
      <c r="J126" s="28">
        <v>30</v>
      </c>
      <c r="K126" s="28">
        <v>0</v>
      </c>
      <c r="L126" s="28">
        <v>0</v>
      </c>
      <c r="M126" s="28">
        <v>0</v>
      </c>
      <c r="N126" s="28">
        <v>20</v>
      </c>
      <c r="O126" s="28">
        <v>0</v>
      </c>
      <c r="P126" s="28">
        <v>80</v>
      </c>
      <c r="Q126" s="28">
        <v>100</v>
      </c>
      <c r="R126" s="28">
        <v>70</v>
      </c>
      <c r="S126" s="28">
        <v>70</v>
      </c>
      <c r="T126" s="28">
        <v>50</v>
      </c>
      <c r="U126" s="28">
        <v>10</v>
      </c>
      <c r="V126" s="28">
        <v>0</v>
      </c>
      <c r="W126" s="28">
        <v>0</v>
      </c>
      <c r="X126" s="28">
        <v>100</v>
      </c>
      <c r="Y126" s="28">
        <v>70</v>
      </c>
      <c r="Z126" s="28">
        <v>1</v>
      </c>
      <c r="AA126" s="28" t="s">
        <v>96</v>
      </c>
      <c r="AB126" s="28" t="s">
        <v>97</v>
      </c>
      <c r="AC126" s="28" t="s">
        <v>98</v>
      </c>
      <c r="AD126" s="28">
        <v>0</v>
      </c>
      <c r="AE126" s="28">
        <v>0</v>
      </c>
      <c r="AF126" s="28">
        <v>14</v>
      </c>
      <c r="AG126" s="28">
        <v>0</v>
      </c>
      <c r="AH126" s="28">
        <v>0</v>
      </c>
      <c r="AI126" s="28">
        <v>0</v>
      </c>
    </row>
    <row r="127" spans="1:35" x14ac:dyDescent="0.3">
      <c r="A127" s="27" t="s">
        <v>92</v>
      </c>
      <c r="B127" s="27" t="s">
        <v>184</v>
      </c>
      <c r="C127" s="27" t="s">
        <v>201</v>
      </c>
      <c r="D127" s="27" t="s">
        <v>203</v>
      </c>
      <c r="E127" s="29" t="s">
        <v>102</v>
      </c>
      <c r="F127" s="28">
        <v>59</v>
      </c>
      <c r="G127" s="28">
        <v>100</v>
      </c>
      <c r="H127" s="28">
        <v>100</v>
      </c>
      <c r="I127" s="28">
        <v>0</v>
      </c>
      <c r="J127" s="28">
        <v>0</v>
      </c>
      <c r="K127" s="28">
        <v>0</v>
      </c>
      <c r="L127" s="28">
        <v>100</v>
      </c>
      <c r="M127" s="28">
        <v>100</v>
      </c>
      <c r="N127" s="28">
        <v>0</v>
      </c>
      <c r="O127" s="28">
        <v>0</v>
      </c>
      <c r="P127" s="28">
        <v>0</v>
      </c>
      <c r="Q127" s="28">
        <v>100</v>
      </c>
      <c r="R127" s="28">
        <v>100</v>
      </c>
      <c r="S127" s="28">
        <v>100</v>
      </c>
      <c r="T127" s="28">
        <v>50</v>
      </c>
      <c r="U127" s="28">
        <v>0</v>
      </c>
      <c r="V127" s="28">
        <v>0</v>
      </c>
      <c r="W127" s="28">
        <v>0</v>
      </c>
      <c r="X127" s="28">
        <v>100</v>
      </c>
      <c r="Y127" s="28">
        <v>100</v>
      </c>
      <c r="Z127" s="28">
        <v>1</v>
      </c>
      <c r="AA127" s="28" t="s">
        <v>96</v>
      </c>
      <c r="AB127" s="28" t="s">
        <v>97</v>
      </c>
      <c r="AC127" s="28" t="s">
        <v>98</v>
      </c>
      <c r="AD127" s="28">
        <v>0</v>
      </c>
      <c r="AE127" s="28">
        <v>0</v>
      </c>
      <c r="AF127" s="28">
        <v>14</v>
      </c>
      <c r="AG127" s="28">
        <v>0</v>
      </c>
      <c r="AH127" s="28">
        <v>0</v>
      </c>
      <c r="AI127" s="28">
        <v>0</v>
      </c>
    </row>
    <row r="128" spans="1:35" x14ac:dyDescent="0.3">
      <c r="A128" s="27" t="s">
        <v>92</v>
      </c>
      <c r="B128" s="27" t="s">
        <v>184</v>
      </c>
      <c r="C128" s="27" t="s">
        <v>201</v>
      </c>
      <c r="D128" s="27" t="s">
        <v>204</v>
      </c>
      <c r="E128" s="29" t="s">
        <v>102</v>
      </c>
      <c r="F128" s="28">
        <v>190</v>
      </c>
      <c r="G128" s="28">
        <v>100</v>
      </c>
      <c r="H128" s="28">
        <v>100</v>
      </c>
      <c r="I128" s="28">
        <v>0</v>
      </c>
      <c r="J128" s="28">
        <v>0</v>
      </c>
      <c r="K128" s="28">
        <v>0</v>
      </c>
      <c r="L128" s="28">
        <v>100</v>
      </c>
      <c r="M128" s="28">
        <v>100</v>
      </c>
      <c r="N128" s="28">
        <v>0</v>
      </c>
      <c r="O128" s="28">
        <v>0</v>
      </c>
      <c r="P128" s="28">
        <v>0</v>
      </c>
      <c r="Q128" s="28">
        <v>100</v>
      </c>
      <c r="R128" s="28">
        <v>80</v>
      </c>
      <c r="S128" s="28">
        <v>100</v>
      </c>
      <c r="T128" s="28">
        <v>100</v>
      </c>
      <c r="U128" s="28">
        <v>30</v>
      </c>
      <c r="V128" s="28">
        <v>0</v>
      </c>
      <c r="W128" s="28">
        <v>30</v>
      </c>
      <c r="X128" s="28">
        <v>70</v>
      </c>
      <c r="Y128" s="28">
        <v>100</v>
      </c>
      <c r="Z128" s="28">
        <v>1</v>
      </c>
      <c r="AA128" s="28" t="s">
        <v>96</v>
      </c>
      <c r="AB128" s="28" t="s">
        <v>97</v>
      </c>
      <c r="AC128" s="28" t="s">
        <v>98</v>
      </c>
      <c r="AD128" s="28">
        <v>0</v>
      </c>
      <c r="AE128" s="28">
        <v>0</v>
      </c>
      <c r="AF128" s="28">
        <v>14</v>
      </c>
      <c r="AG128" s="28">
        <v>0</v>
      </c>
      <c r="AH128" s="28">
        <v>0</v>
      </c>
      <c r="AI128" s="28">
        <v>0</v>
      </c>
    </row>
    <row r="129" spans="1:35" x14ac:dyDescent="0.3">
      <c r="A129" s="25" t="s">
        <v>92</v>
      </c>
      <c r="B129" s="25" t="s">
        <v>184</v>
      </c>
      <c r="C129" s="25" t="s">
        <v>184</v>
      </c>
      <c r="D129" s="26" t="s">
        <v>1553</v>
      </c>
      <c r="E129" s="26">
        <v>28090</v>
      </c>
      <c r="F129" s="38">
        <v>2860</v>
      </c>
      <c r="G129" s="26">
        <v>100</v>
      </c>
      <c r="H129" s="26">
        <v>100</v>
      </c>
      <c r="I129" s="26">
        <v>0</v>
      </c>
      <c r="J129" s="26">
        <v>0</v>
      </c>
      <c r="K129" s="26">
        <v>0</v>
      </c>
      <c r="L129" s="26">
        <v>100</v>
      </c>
      <c r="M129" s="26">
        <v>100</v>
      </c>
      <c r="N129" s="26">
        <v>0</v>
      </c>
      <c r="O129" s="26">
        <v>0</v>
      </c>
      <c r="P129" s="26">
        <v>0</v>
      </c>
      <c r="Q129" s="26">
        <v>0</v>
      </c>
      <c r="R129" s="26">
        <v>0</v>
      </c>
      <c r="S129" s="26">
        <v>0</v>
      </c>
      <c r="T129" s="26">
        <v>0</v>
      </c>
      <c r="U129" s="26">
        <v>0</v>
      </c>
      <c r="V129" s="26">
        <v>0</v>
      </c>
      <c r="W129" s="26">
        <v>100</v>
      </c>
      <c r="X129" s="26">
        <v>0</v>
      </c>
      <c r="Y129" s="26">
        <v>90</v>
      </c>
      <c r="Z129" s="26">
        <v>8</v>
      </c>
      <c r="AA129" s="26" t="s">
        <v>96</v>
      </c>
      <c r="AB129" s="26" t="s">
        <v>96</v>
      </c>
      <c r="AC129" s="26">
        <v>12</v>
      </c>
      <c r="AD129" s="26">
        <v>0</v>
      </c>
      <c r="AE129" s="26">
        <v>0</v>
      </c>
      <c r="AF129" s="26">
        <v>0</v>
      </c>
      <c r="AG129" s="26">
        <v>0</v>
      </c>
      <c r="AH129" s="26">
        <v>0</v>
      </c>
      <c r="AI129" s="26">
        <v>0</v>
      </c>
    </row>
    <row r="130" spans="1:35" x14ac:dyDescent="0.3">
      <c r="A130" s="27" t="s">
        <v>92</v>
      </c>
      <c r="B130" s="27" t="s">
        <v>184</v>
      </c>
      <c r="C130" s="27" t="s">
        <v>184</v>
      </c>
      <c r="D130" s="27" t="s">
        <v>205</v>
      </c>
      <c r="E130" s="29" t="s">
        <v>102</v>
      </c>
      <c r="F130" s="28">
        <v>43</v>
      </c>
      <c r="G130" s="28">
        <v>100</v>
      </c>
      <c r="H130" s="28">
        <v>100</v>
      </c>
      <c r="I130" s="28">
        <v>0</v>
      </c>
      <c r="J130" s="28">
        <v>0</v>
      </c>
      <c r="K130" s="28">
        <v>0</v>
      </c>
      <c r="L130" s="28">
        <v>100</v>
      </c>
      <c r="M130" s="28">
        <v>100</v>
      </c>
      <c r="N130" s="28">
        <v>0</v>
      </c>
      <c r="O130" s="28">
        <v>0</v>
      </c>
      <c r="P130" s="28">
        <v>0</v>
      </c>
      <c r="Q130" s="28">
        <v>100</v>
      </c>
      <c r="R130" s="28">
        <v>100</v>
      </c>
      <c r="S130" s="28">
        <v>100</v>
      </c>
      <c r="T130" s="28">
        <v>0</v>
      </c>
      <c r="U130" s="28">
        <v>0</v>
      </c>
      <c r="V130" s="28">
        <v>0</v>
      </c>
      <c r="W130" s="28">
        <v>0</v>
      </c>
      <c r="X130" s="28">
        <v>100</v>
      </c>
      <c r="Y130" s="28">
        <v>100</v>
      </c>
      <c r="Z130" s="28">
        <v>4</v>
      </c>
      <c r="AA130" s="28" t="s">
        <v>97</v>
      </c>
      <c r="AB130" s="28" t="s">
        <v>97</v>
      </c>
      <c r="AC130" s="28" t="s">
        <v>98</v>
      </c>
      <c r="AD130" s="28">
        <v>1</v>
      </c>
      <c r="AE130" s="28">
        <v>1</v>
      </c>
      <c r="AF130" s="28">
        <v>0</v>
      </c>
      <c r="AG130" s="28">
        <v>0</v>
      </c>
      <c r="AH130" s="28">
        <v>0</v>
      </c>
      <c r="AI130" s="28">
        <v>0</v>
      </c>
    </row>
    <row r="131" spans="1:35" x14ac:dyDescent="0.3">
      <c r="A131" s="27" t="s">
        <v>92</v>
      </c>
      <c r="B131" s="27" t="s">
        <v>184</v>
      </c>
      <c r="C131" s="27" t="s">
        <v>184</v>
      </c>
      <c r="D131" s="27" t="s">
        <v>206</v>
      </c>
      <c r="E131" s="29" t="s">
        <v>104</v>
      </c>
      <c r="F131" s="28">
        <v>146</v>
      </c>
      <c r="G131" s="28">
        <v>100</v>
      </c>
      <c r="H131" s="28">
        <v>100</v>
      </c>
      <c r="I131" s="28">
        <v>0</v>
      </c>
      <c r="J131" s="28">
        <v>0</v>
      </c>
      <c r="K131" s="28">
        <v>0</v>
      </c>
      <c r="L131" s="28">
        <v>0</v>
      </c>
      <c r="M131" s="28">
        <v>0</v>
      </c>
      <c r="N131" s="28">
        <v>100</v>
      </c>
      <c r="O131" s="28">
        <v>0</v>
      </c>
      <c r="P131" s="28">
        <v>0</v>
      </c>
      <c r="Q131" s="28">
        <v>100</v>
      </c>
      <c r="R131" s="28">
        <v>100</v>
      </c>
      <c r="S131" s="28">
        <v>100</v>
      </c>
      <c r="T131" s="28">
        <v>0</v>
      </c>
      <c r="U131" s="28">
        <v>0</v>
      </c>
      <c r="V131" s="28">
        <v>0</v>
      </c>
      <c r="W131" s="28">
        <v>0</v>
      </c>
      <c r="X131" s="28">
        <v>100</v>
      </c>
      <c r="Y131" s="28">
        <v>0</v>
      </c>
      <c r="Z131" s="28" t="s">
        <v>98</v>
      </c>
      <c r="AA131" s="28" t="s">
        <v>97</v>
      </c>
      <c r="AB131" s="28" t="s">
        <v>96</v>
      </c>
      <c r="AC131" s="28">
        <v>4</v>
      </c>
      <c r="AD131" s="28">
        <v>3</v>
      </c>
      <c r="AE131" s="28">
        <v>3</v>
      </c>
      <c r="AF131" s="28">
        <v>3</v>
      </c>
      <c r="AG131" s="28">
        <v>0</v>
      </c>
      <c r="AH131" s="28">
        <v>4</v>
      </c>
      <c r="AI131" s="28">
        <v>3</v>
      </c>
    </row>
    <row r="132" spans="1:35" x14ac:dyDescent="0.3">
      <c r="A132" s="27" t="s">
        <v>92</v>
      </c>
      <c r="B132" s="27" t="s">
        <v>184</v>
      </c>
      <c r="C132" s="27" t="s">
        <v>184</v>
      </c>
      <c r="D132" s="27" t="s">
        <v>207</v>
      </c>
      <c r="E132" s="29" t="s">
        <v>102</v>
      </c>
      <c r="F132" s="28">
        <v>162</v>
      </c>
      <c r="G132" s="28">
        <v>100</v>
      </c>
      <c r="H132" s="28">
        <v>100</v>
      </c>
      <c r="I132" s="28">
        <v>0</v>
      </c>
      <c r="J132" s="28">
        <v>0</v>
      </c>
      <c r="K132" s="28">
        <v>0</v>
      </c>
      <c r="L132" s="28">
        <v>100</v>
      </c>
      <c r="M132" s="28">
        <v>100</v>
      </c>
      <c r="N132" s="28">
        <v>0</v>
      </c>
      <c r="O132" s="28">
        <v>0</v>
      </c>
      <c r="P132" s="28">
        <v>0</v>
      </c>
      <c r="Q132" s="28">
        <v>100</v>
      </c>
      <c r="R132" s="28">
        <v>100</v>
      </c>
      <c r="S132" s="28">
        <v>100</v>
      </c>
      <c r="T132" s="28">
        <v>100</v>
      </c>
      <c r="U132" s="28">
        <v>100</v>
      </c>
      <c r="V132" s="28">
        <v>0</v>
      </c>
      <c r="W132" s="28">
        <v>100</v>
      </c>
      <c r="X132" s="28">
        <v>0</v>
      </c>
      <c r="Y132" s="28">
        <v>100</v>
      </c>
      <c r="Z132" s="28">
        <v>4</v>
      </c>
      <c r="AA132" s="28" t="s">
        <v>97</v>
      </c>
      <c r="AB132" s="28" t="s">
        <v>97</v>
      </c>
      <c r="AC132" s="28" t="s">
        <v>98</v>
      </c>
      <c r="AD132" s="28">
        <v>2</v>
      </c>
      <c r="AE132" s="28">
        <v>2</v>
      </c>
      <c r="AF132" s="28">
        <v>2</v>
      </c>
      <c r="AG132" s="28">
        <v>0</v>
      </c>
      <c r="AH132" s="28">
        <v>2</v>
      </c>
      <c r="AI132" s="28">
        <v>0</v>
      </c>
    </row>
    <row r="133" spans="1:35" x14ac:dyDescent="0.3">
      <c r="A133" s="27" t="s">
        <v>92</v>
      </c>
      <c r="B133" s="27" t="s">
        <v>184</v>
      </c>
      <c r="C133" s="27" t="s">
        <v>184</v>
      </c>
      <c r="D133" s="27" t="s">
        <v>208</v>
      </c>
      <c r="E133" s="29" t="s">
        <v>102</v>
      </c>
      <c r="F133" s="28">
        <v>160</v>
      </c>
      <c r="G133" s="28">
        <v>100</v>
      </c>
      <c r="H133" s="28">
        <v>100</v>
      </c>
      <c r="I133" s="28">
        <v>0</v>
      </c>
      <c r="J133" s="28">
        <v>0</v>
      </c>
      <c r="K133" s="28">
        <v>0</v>
      </c>
      <c r="L133" s="28">
        <v>100</v>
      </c>
      <c r="M133" s="28">
        <v>100</v>
      </c>
      <c r="N133" s="28">
        <v>0</v>
      </c>
      <c r="O133" s="28">
        <v>0</v>
      </c>
      <c r="P133" s="28">
        <v>0</v>
      </c>
      <c r="Q133" s="28">
        <v>100</v>
      </c>
      <c r="R133" s="28">
        <v>100</v>
      </c>
      <c r="S133" s="28">
        <v>100</v>
      </c>
      <c r="T133" s="28">
        <v>0</v>
      </c>
      <c r="U133" s="28">
        <v>0</v>
      </c>
      <c r="V133" s="28">
        <v>100</v>
      </c>
      <c r="W133" s="28">
        <v>0</v>
      </c>
      <c r="X133" s="28">
        <v>0</v>
      </c>
      <c r="Y133" s="28">
        <v>100</v>
      </c>
      <c r="Z133" s="28">
        <v>4</v>
      </c>
      <c r="AA133" s="28" t="s">
        <v>97</v>
      </c>
      <c r="AB133" s="28" t="s">
        <v>97</v>
      </c>
      <c r="AC133" s="28" t="s">
        <v>98</v>
      </c>
      <c r="AD133" s="28">
        <v>0</v>
      </c>
      <c r="AE133" s="28">
        <v>0</v>
      </c>
      <c r="AF133" s="28">
        <v>1</v>
      </c>
      <c r="AG133" s="28">
        <v>0</v>
      </c>
      <c r="AH133" s="28">
        <v>2</v>
      </c>
      <c r="AI133" s="28">
        <v>0</v>
      </c>
    </row>
    <row r="134" spans="1:35" x14ac:dyDescent="0.3">
      <c r="A134" s="25" t="s">
        <v>92</v>
      </c>
      <c r="B134" s="25" t="s">
        <v>184</v>
      </c>
      <c r="C134" s="25" t="s">
        <v>209</v>
      </c>
      <c r="D134" s="26" t="s">
        <v>1553</v>
      </c>
      <c r="E134" s="26">
        <v>758</v>
      </c>
      <c r="F134" s="38">
        <v>60</v>
      </c>
      <c r="G134" s="26">
        <v>0</v>
      </c>
      <c r="H134" s="26">
        <v>0</v>
      </c>
      <c r="I134" s="26">
        <v>80</v>
      </c>
      <c r="J134" s="26">
        <v>20</v>
      </c>
      <c r="K134" s="26">
        <v>0</v>
      </c>
      <c r="L134" s="26">
        <v>0</v>
      </c>
      <c r="M134" s="26">
        <v>0</v>
      </c>
      <c r="N134" s="26">
        <v>50</v>
      </c>
      <c r="O134" s="26">
        <v>10</v>
      </c>
      <c r="P134" s="26">
        <v>40</v>
      </c>
      <c r="Q134" s="26">
        <v>100</v>
      </c>
      <c r="R134" s="26">
        <v>95</v>
      </c>
      <c r="S134" s="26">
        <v>100</v>
      </c>
      <c r="T134" s="26">
        <v>90</v>
      </c>
      <c r="U134" s="26">
        <v>80</v>
      </c>
      <c r="V134" s="26">
        <v>0</v>
      </c>
      <c r="W134" s="26">
        <v>50</v>
      </c>
      <c r="X134" s="26">
        <v>50</v>
      </c>
      <c r="Y134" s="26">
        <v>95</v>
      </c>
      <c r="Z134" s="26">
        <v>2</v>
      </c>
      <c r="AA134" s="26" t="s">
        <v>96</v>
      </c>
      <c r="AB134" s="26" t="s">
        <v>96</v>
      </c>
      <c r="AC134" s="26">
        <v>12</v>
      </c>
      <c r="AD134" s="26">
        <v>4</v>
      </c>
      <c r="AE134" s="26">
        <v>10</v>
      </c>
      <c r="AF134" s="26">
        <v>10</v>
      </c>
      <c r="AG134" s="26">
        <v>0</v>
      </c>
      <c r="AH134" s="26">
        <v>10</v>
      </c>
      <c r="AI134" s="26">
        <v>0</v>
      </c>
    </row>
    <row r="135" spans="1:35" x14ac:dyDescent="0.3">
      <c r="A135" s="27" t="s">
        <v>92</v>
      </c>
      <c r="B135" s="27" t="s">
        <v>184</v>
      </c>
      <c r="C135" s="27" t="s">
        <v>209</v>
      </c>
      <c r="D135" s="27" t="s">
        <v>210</v>
      </c>
      <c r="E135" s="29" t="s">
        <v>102</v>
      </c>
      <c r="F135" s="28">
        <v>400</v>
      </c>
      <c r="G135" s="28">
        <v>0</v>
      </c>
      <c r="H135" s="28">
        <v>0</v>
      </c>
      <c r="I135" s="28">
        <v>70</v>
      </c>
      <c r="J135" s="28">
        <v>30</v>
      </c>
      <c r="K135" s="28">
        <v>0</v>
      </c>
      <c r="L135" s="28">
        <v>0</v>
      </c>
      <c r="M135" s="28">
        <v>0</v>
      </c>
      <c r="N135" s="28">
        <v>10</v>
      </c>
      <c r="O135" s="28">
        <v>0</v>
      </c>
      <c r="P135" s="28">
        <v>90</v>
      </c>
      <c r="Q135" s="28">
        <v>100</v>
      </c>
      <c r="R135" s="28">
        <v>70</v>
      </c>
      <c r="S135" s="28">
        <v>100</v>
      </c>
      <c r="T135" s="28">
        <v>100</v>
      </c>
      <c r="U135" s="28">
        <v>50</v>
      </c>
      <c r="V135" s="28">
        <v>0</v>
      </c>
      <c r="W135" s="28">
        <v>20</v>
      </c>
      <c r="X135" s="28">
        <v>80</v>
      </c>
      <c r="Y135" s="28">
        <v>80</v>
      </c>
      <c r="Z135" s="28">
        <v>2</v>
      </c>
      <c r="AA135" s="28" t="s">
        <v>96</v>
      </c>
      <c r="AB135" s="28" t="s">
        <v>96</v>
      </c>
      <c r="AC135" s="28">
        <v>12</v>
      </c>
      <c r="AD135" s="28">
        <v>4</v>
      </c>
      <c r="AE135" s="28">
        <v>10</v>
      </c>
      <c r="AF135" s="28">
        <v>10</v>
      </c>
      <c r="AG135" s="28">
        <v>0</v>
      </c>
      <c r="AH135" s="28">
        <v>10</v>
      </c>
      <c r="AI135" s="28">
        <v>0</v>
      </c>
    </row>
    <row r="136" spans="1:35" x14ac:dyDescent="0.3">
      <c r="A136" s="35" t="s">
        <v>92</v>
      </c>
      <c r="B136" s="35" t="s">
        <v>184</v>
      </c>
      <c r="C136" s="35" t="s">
        <v>211</v>
      </c>
      <c r="D136" s="36" t="s">
        <v>1553</v>
      </c>
      <c r="E136" s="36">
        <v>368</v>
      </c>
      <c r="F136" s="36">
        <v>309</v>
      </c>
      <c r="G136" s="36">
        <v>0</v>
      </c>
      <c r="H136" s="36">
        <v>0</v>
      </c>
      <c r="I136" s="36">
        <v>100</v>
      </c>
      <c r="J136" s="36">
        <v>0</v>
      </c>
      <c r="K136" s="36">
        <v>0</v>
      </c>
      <c r="L136" s="36">
        <v>0</v>
      </c>
      <c r="M136" s="36">
        <v>0</v>
      </c>
      <c r="N136" s="36">
        <v>80</v>
      </c>
      <c r="O136" s="36">
        <v>0</v>
      </c>
      <c r="P136" s="36">
        <v>20</v>
      </c>
      <c r="Q136" s="36">
        <v>100</v>
      </c>
      <c r="R136" s="36">
        <v>100</v>
      </c>
      <c r="S136" s="36">
        <v>100</v>
      </c>
      <c r="T136" s="36">
        <v>100</v>
      </c>
      <c r="U136" s="36">
        <v>25</v>
      </c>
      <c r="V136" s="36">
        <v>0</v>
      </c>
      <c r="W136" s="36">
        <v>30</v>
      </c>
      <c r="X136" s="36">
        <v>70</v>
      </c>
      <c r="Y136" s="36">
        <v>70</v>
      </c>
      <c r="Z136" s="36">
        <v>1</v>
      </c>
      <c r="AA136" s="36" t="s">
        <v>96</v>
      </c>
      <c r="AB136" s="36" t="s">
        <v>96</v>
      </c>
      <c r="AC136" s="36">
        <v>4</v>
      </c>
      <c r="AD136" s="36">
        <v>12</v>
      </c>
      <c r="AE136" s="36">
        <v>12</v>
      </c>
      <c r="AF136" s="36">
        <v>12</v>
      </c>
      <c r="AG136" s="36">
        <v>0</v>
      </c>
      <c r="AH136" s="36">
        <v>3</v>
      </c>
      <c r="AI136" s="36">
        <v>2</v>
      </c>
    </row>
    <row r="137" spans="1:35" x14ac:dyDescent="0.3">
      <c r="A137" s="27" t="s">
        <v>92</v>
      </c>
      <c r="B137" s="27" t="s">
        <v>184</v>
      </c>
      <c r="C137" s="27" t="s">
        <v>211</v>
      </c>
      <c r="D137" s="27" t="s">
        <v>212</v>
      </c>
      <c r="E137" s="29" t="s">
        <v>95</v>
      </c>
      <c r="F137" s="28">
        <v>30</v>
      </c>
      <c r="G137" s="28">
        <v>0</v>
      </c>
      <c r="H137" s="28">
        <v>0</v>
      </c>
      <c r="I137" s="28">
        <v>100</v>
      </c>
      <c r="J137" s="28">
        <v>0</v>
      </c>
      <c r="K137" s="28">
        <v>0</v>
      </c>
      <c r="L137" s="28">
        <v>0</v>
      </c>
      <c r="M137" s="28">
        <v>0</v>
      </c>
      <c r="N137" s="28">
        <v>0</v>
      </c>
      <c r="O137" s="28">
        <v>0</v>
      </c>
      <c r="P137" s="28">
        <v>100</v>
      </c>
      <c r="Q137" s="28">
        <v>100</v>
      </c>
      <c r="R137" s="28">
        <v>100</v>
      </c>
      <c r="S137" s="28">
        <v>100</v>
      </c>
      <c r="T137" s="28">
        <v>100</v>
      </c>
      <c r="U137" s="28">
        <v>0</v>
      </c>
      <c r="V137" s="28">
        <v>0</v>
      </c>
      <c r="W137" s="28">
        <v>0</v>
      </c>
      <c r="X137" s="28">
        <v>100</v>
      </c>
      <c r="Y137" s="28">
        <v>0</v>
      </c>
      <c r="Z137" s="28" t="s">
        <v>98</v>
      </c>
      <c r="AA137" s="28" t="s">
        <v>97</v>
      </c>
      <c r="AB137" s="28" t="s">
        <v>96</v>
      </c>
      <c r="AC137" s="28">
        <v>12</v>
      </c>
      <c r="AD137" s="28">
        <v>12</v>
      </c>
      <c r="AE137" s="28">
        <v>12</v>
      </c>
      <c r="AF137" s="28">
        <v>12</v>
      </c>
      <c r="AG137" s="28">
        <v>0</v>
      </c>
      <c r="AH137" s="28">
        <v>3</v>
      </c>
      <c r="AI137" s="28">
        <v>2</v>
      </c>
    </row>
    <row r="138" spans="1:35" x14ac:dyDescent="0.3">
      <c r="A138" s="25" t="s">
        <v>92</v>
      </c>
      <c r="B138" s="25" t="s">
        <v>184</v>
      </c>
      <c r="C138" s="25" t="s">
        <v>213</v>
      </c>
      <c r="D138" s="26" t="s">
        <v>1553</v>
      </c>
      <c r="E138" s="26">
        <v>525</v>
      </c>
      <c r="F138" s="38">
        <v>40</v>
      </c>
      <c r="G138" s="26">
        <v>100</v>
      </c>
      <c r="H138" s="26">
        <v>100</v>
      </c>
      <c r="I138" s="26">
        <v>0</v>
      </c>
      <c r="J138" s="26">
        <v>0</v>
      </c>
      <c r="K138" s="26">
        <v>0</v>
      </c>
      <c r="L138" s="26">
        <v>0</v>
      </c>
      <c r="M138" s="26">
        <v>0</v>
      </c>
      <c r="N138" s="26">
        <v>99</v>
      </c>
      <c r="O138" s="26">
        <v>1</v>
      </c>
      <c r="P138" s="26">
        <v>0</v>
      </c>
      <c r="Q138" s="26">
        <v>100</v>
      </c>
      <c r="R138" s="26">
        <v>100</v>
      </c>
      <c r="S138" s="26">
        <v>100</v>
      </c>
      <c r="T138" s="26">
        <v>95</v>
      </c>
      <c r="U138" s="26">
        <v>70</v>
      </c>
      <c r="V138" s="26">
        <v>0</v>
      </c>
      <c r="W138" s="26">
        <v>35</v>
      </c>
      <c r="X138" s="26">
        <v>65</v>
      </c>
      <c r="Y138" s="26">
        <v>97</v>
      </c>
      <c r="Z138" s="26">
        <v>2</v>
      </c>
      <c r="AA138" s="26" t="s">
        <v>96</v>
      </c>
      <c r="AB138" s="26" t="s">
        <v>96</v>
      </c>
      <c r="AC138" s="26">
        <v>2</v>
      </c>
      <c r="AD138" s="26">
        <v>5</v>
      </c>
      <c r="AE138" s="26">
        <v>5</v>
      </c>
      <c r="AF138" s="26">
        <v>12</v>
      </c>
      <c r="AG138" s="26">
        <v>0</v>
      </c>
      <c r="AH138" s="26">
        <v>0</v>
      </c>
      <c r="AI138" s="26">
        <v>0</v>
      </c>
    </row>
    <row r="139" spans="1:35" x14ac:dyDescent="0.3">
      <c r="A139" s="27" t="s">
        <v>92</v>
      </c>
      <c r="B139" s="27" t="s">
        <v>184</v>
      </c>
      <c r="C139" s="27" t="s">
        <v>213</v>
      </c>
      <c r="D139" s="27" t="s">
        <v>108</v>
      </c>
      <c r="E139" s="29" t="s">
        <v>95</v>
      </c>
      <c r="F139" s="28">
        <v>30</v>
      </c>
      <c r="G139" s="28">
        <v>0</v>
      </c>
      <c r="H139" s="28">
        <v>0</v>
      </c>
      <c r="I139" s="28">
        <v>100</v>
      </c>
      <c r="J139" s="28">
        <v>0</v>
      </c>
      <c r="K139" s="28">
        <v>0</v>
      </c>
      <c r="L139" s="28">
        <v>0</v>
      </c>
      <c r="M139" s="28">
        <v>0</v>
      </c>
      <c r="N139" s="28">
        <v>0</v>
      </c>
      <c r="O139" s="28">
        <v>0</v>
      </c>
      <c r="P139" s="28">
        <v>100</v>
      </c>
      <c r="Q139" s="28">
        <v>100</v>
      </c>
      <c r="R139" s="28">
        <v>100</v>
      </c>
      <c r="S139" s="28">
        <v>100</v>
      </c>
      <c r="T139" s="28">
        <v>0</v>
      </c>
      <c r="U139" s="28">
        <v>0</v>
      </c>
      <c r="V139" s="28">
        <v>0</v>
      </c>
      <c r="W139" s="28">
        <v>0</v>
      </c>
      <c r="X139" s="28">
        <v>100</v>
      </c>
      <c r="Y139" s="28">
        <v>0</v>
      </c>
      <c r="Z139" s="28" t="s">
        <v>98</v>
      </c>
      <c r="AA139" s="28" t="s">
        <v>97</v>
      </c>
      <c r="AB139" s="28" t="s">
        <v>96</v>
      </c>
      <c r="AC139" s="28">
        <v>2</v>
      </c>
      <c r="AD139" s="28">
        <v>5</v>
      </c>
      <c r="AE139" s="28">
        <v>5</v>
      </c>
      <c r="AF139" s="28">
        <v>12</v>
      </c>
      <c r="AG139" s="28">
        <v>0</v>
      </c>
      <c r="AH139" s="28">
        <v>0</v>
      </c>
      <c r="AI139" s="28">
        <v>0</v>
      </c>
    </row>
    <row r="140" spans="1:35" x14ac:dyDescent="0.3">
      <c r="A140" s="25" t="s">
        <v>92</v>
      </c>
      <c r="B140" s="25" t="s">
        <v>184</v>
      </c>
      <c r="C140" s="25" t="s">
        <v>1566</v>
      </c>
      <c r="D140" s="26" t="s">
        <v>1555</v>
      </c>
      <c r="E140" s="26">
        <v>1616</v>
      </c>
      <c r="F140" s="26">
        <v>485</v>
      </c>
      <c r="G140" s="26">
        <v>0</v>
      </c>
      <c r="H140" s="26">
        <v>0</v>
      </c>
      <c r="I140" s="26">
        <v>100</v>
      </c>
      <c r="J140" s="26">
        <v>0</v>
      </c>
      <c r="K140" s="26">
        <v>0</v>
      </c>
      <c r="L140" s="26">
        <v>0</v>
      </c>
      <c r="M140" s="26">
        <v>0</v>
      </c>
      <c r="N140" s="26">
        <v>80</v>
      </c>
      <c r="O140" s="26">
        <v>0</v>
      </c>
      <c r="P140" s="26">
        <v>20</v>
      </c>
      <c r="Q140" s="26">
        <v>100</v>
      </c>
      <c r="R140" s="26">
        <v>100</v>
      </c>
      <c r="S140" s="26">
        <v>100</v>
      </c>
      <c r="T140" s="26">
        <v>90</v>
      </c>
      <c r="U140" s="26">
        <v>90</v>
      </c>
      <c r="V140" s="26">
        <v>0</v>
      </c>
      <c r="W140" s="26">
        <v>55</v>
      </c>
      <c r="X140" s="26">
        <v>45</v>
      </c>
      <c r="Y140" s="26">
        <v>80</v>
      </c>
      <c r="Z140" s="26">
        <v>4</v>
      </c>
      <c r="AA140" s="26" t="s">
        <v>96</v>
      </c>
      <c r="AB140" s="26" t="s">
        <v>96</v>
      </c>
      <c r="AC140" s="26">
        <v>2</v>
      </c>
      <c r="AD140" s="26">
        <v>6</v>
      </c>
      <c r="AE140" s="26">
        <v>6</v>
      </c>
      <c r="AF140" s="26">
        <v>6</v>
      </c>
      <c r="AG140" s="26">
        <v>0</v>
      </c>
      <c r="AH140" s="26">
        <v>0</v>
      </c>
      <c r="AI140" s="26">
        <v>0</v>
      </c>
    </row>
    <row r="141" spans="1:35" x14ac:dyDescent="0.3">
      <c r="A141" s="25" t="s">
        <v>92</v>
      </c>
      <c r="B141" s="25" t="s">
        <v>184</v>
      </c>
      <c r="C141" s="25" t="s">
        <v>214</v>
      </c>
      <c r="D141" s="26" t="s">
        <v>1553</v>
      </c>
      <c r="E141" s="26">
        <v>968</v>
      </c>
      <c r="F141" s="26">
        <v>285</v>
      </c>
      <c r="G141" s="26">
        <v>100</v>
      </c>
      <c r="H141" s="26">
        <v>85</v>
      </c>
      <c r="I141" s="26">
        <v>15</v>
      </c>
      <c r="J141" s="26">
        <v>0</v>
      </c>
      <c r="K141" s="26">
        <v>0</v>
      </c>
      <c r="L141" s="26">
        <v>0</v>
      </c>
      <c r="M141" s="26">
        <v>0</v>
      </c>
      <c r="N141" s="26">
        <v>75</v>
      </c>
      <c r="O141" s="26">
        <v>0</v>
      </c>
      <c r="P141" s="26">
        <v>25</v>
      </c>
      <c r="Q141" s="26">
        <v>100</v>
      </c>
      <c r="R141" s="26">
        <v>100</v>
      </c>
      <c r="S141" s="26">
        <v>100</v>
      </c>
      <c r="T141" s="26">
        <v>100</v>
      </c>
      <c r="U141" s="26">
        <v>85</v>
      </c>
      <c r="V141" s="26">
        <v>0</v>
      </c>
      <c r="W141" s="26">
        <v>75</v>
      </c>
      <c r="X141" s="26">
        <v>25</v>
      </c>
      <c r="Y141" s="26">
        <v>100</v>
      </c>
      <c r="Z141" s="26">
        <v>2</v>
      </c>
      <c r="AA141" s="26" t="s">
        <v>96</v>
      </c>
      <c r="AB141" s="26" t="s">
        <v>96</v>
      </c>
      <c r="AC141" s="26">
        <v>5</v>
      </c>
      <c r="AD141" s="26">
        <v>0</v>
      </c>
      <c r="AE141" s="26">
        <v>8</v>
      </c>
      <c r="AF141" s="26">
        <v>8</v>
      </c>
      <c r="AG141" s="26">
        <v>0</v>
      </c>
      <c r="AH141" s="26">
        <v>0</v>
      </c>
      <c r="AI141" s="26">
        <v>0</v>
      </c>
    </row>
    <row r="142" spans="1:35" x14ac:dyDescent="0.3">
      <c r="A142" s="27" t="s">
        <v>92</v>
      </c>
      <c r="B142" s="27" t="s">
        <v>184</v>
      </c>
      <c r="C142" s="27" t="s">
        <v>214</v>
      </c>
      <c r="D142" s="27" t="s">
        <v>215</v>
      </c>
      <c r="E142" s="28" t="s">
        <v>95</v>
      </c>
      <c r="F142" s="28">
        <v>189</v>
      </c>
      <c r="G142" s="28">
        <v>100</v>
      </c>
      <c r="H142" s="28">
        <v>50</v>
      </c>
      <c r="I142" s="28">
        <v>50</v>
      </c>
      <c r="J142" s="28">
        <v>0</v>
      </c>
      <c r="K142" s="28">
        <v>0</v>
      </c>
      <c r="L142" s="28">
        <v>0</v>
      </c>
      <c r="M142" s="28">
        <v>0</v>
      </c>
      <c r="N142" s="28">
        <v>35</v>
      </c>
      <c r="O142" s="28">
        <v>0</v>
      </c>
      <c r="P142" s="28">
        <v>65</v>
      </c>
      <c r="Q142" s="28">
        <v>100</v>
      </c>
      <c r="R142" s="28">
        <v>100</v>
      </c>
      <c r="S142" s="28">
        <v>100</v>
      </c>
      <c r="T142" s="28">
        <v>100</v>
      </c>
      <c r="U142" s="28">
        <v>5</v>
      </c>
      <c r="V142" s="28">
        <v>0</v>
      </c>
      <c r="W142" s="28">
        <v>5</v>
      </c>
      <c r="X142" s="28">
        <v>95</v>
      </c>
      <c r="Y142" s="28">
        <v>100</v>
      </c>
      <c r="Z142" s="28">
        <v>2</v>
      </c>
      <c r="AA142" s="28" t="s">
        <v>96</v>
      </c>
      <c r="AB142" s="28" t="s">
        <v>96</v>
      </c>
      <c r="AC142" s="28">
        <v>12</v>
      </c>
      <c r="AD142" s="28">
        <v>0</v>
      </c>
      <c r="AE142" s="28">
        <v>8</v>
      </c>
      <c r="AF142" s="28">
        <v>8</v>
      </c>
      <c r="AG142" s="28">
        <v>0</v>
      </c>
      <c r="AH142" s="28">
        <v>0</v>
      </c>
      <c r="AI142" s="28">
        <v>0</v>
      </c>
    </row>
    <row r="143" spans="1:35" x14ac:dyDescent="0.3">
      <c r="A143" s="25" t="s">
        <v>92</v>
      </c>
      <c r="B143" s="25" t="s">
        <v>184</v>
      </c>
      <c r="C143" s="25" t="s">
        <v>216</v>
      </c>
      <c r="D143" s="26" t="s">
        <v>1553</v>
      </c>
      <c r="E143" s="26">
        <v>861</v>
      </c>
      <c r="F143" s="38">
        <v>0</v>
      </c>
      <c r="G143" s="26">
        <v>74</v>
      </c>
      <c r="H143" s="26">
        <v>74</v>
      </c>
      <c r="I143" s="26">
        <v>26</v>
      </c>
      <c r="J143" s="26">
        <v>0</v>
      </c>
      <c r="K143" s="26">
        <v>0</v>
      </c>
      <c r="L143" s="26">
        <v>74</v>
      </c>
      <c r="M143" s="26">
        <v>65</v>
      </c>
      <c r="N143" s="26">
        <v>35</v>
      </c>
      <c r="O143" s="26">
        <v>0</v>
      </c>
      <c r="P143" s="26">
        <v>0</v>
      </c>
      <c r="Q143" s="26">
        <v>74</v>
      </c>
      <c r="R143" s="26">
        <v>74</v>
      </c>
      <c r="S143" s="26">
        <v>74</v>
      </c>
      <c r="T143" s="26">
        <v>74</v>
      </c>
      <c r="U143" s="26">
        <v>50</v>
      </c>
      <c r="V143" s="26">
        <v>0</v>
      </c>
      <c r="W143" s="26">
        <v>50</v>
      </c>
      <c r="X143" s="26">
        <v>50</v>
      </c>
      <c r="Y143" s="26">
        <v>74</v>
      </c>
      <c r="Z143" s="26">
        <v>2</v>
      </c>
      <c r="AA143" s="26" t="s">
        <v>96</v>
      </c>
      <c r="AB143" s="26" t="s">
        <v>96</v>
      </c>
      <c r="AC143" s="26">
        <v>2</v>
      </c>
      <c r="AD143" s="26">
        <v>2</v>
      </c>
      <c r="AE143" s="26">
        <v>2</v>
      </c>
      <c r="AF143" s="26">
        <v>2</v>
      </c>
      <c r="AG143" s="26">
        <v>1</v>
      </c>
      <c r="AH143" s="26">
        <v>0</v>
      </c>
      <c r="AI143" s="26">
        <v>1</v>
      </c>
    </row>
    <row r="144" spans="1:35" x14ac:dyDescent="0.3">
      <c r="A144" s="27" t="s">
        <v>92</v>
      </c>
      <c r="B144" s="27" t="s">
        <v>184</v>
      </c>
      <c r="C144" s="27" t="s">
        <v>216</v>
      </c>
      <c r="D144" s="27" t="s">
        <v>108</v>
      </c>
      <c r="E144" s="29" t="s">
        <v>95</v>
      </c>
      <c r="F144" s="28">
        <v>306</v>
      </c>
      <c r="G144" s="28">
        <v>26</v>
      </c>
      <c r="H144" s="28">
        <v>26</v>
      </c>
      <c r="I144" s="28">
        <v>74</v>
      </c>
      <c r="J144" s="28">
        <v>0</v>
      </c>
      <c r="K144" s="28">
        <v>0</v>
      </c>
      <c r="L144" s="28">
        <v>26</v>
      </c>
      <c r="M144" s="28">
        <v>20</v>
      </c>
      <c r="N144" s="28">
        <v>80</v>
      </c>
      <c r="O144" s="28">
        <v>0</v>
      </c>
      <c r="P144" s="28">
        <v>0</v>
      </c>
      <c r="Q144" s="28">
        <v>26</v>
      </c>
      <c r="R144" s="28">
        <v>26</v>
      </c>
      <c r="S144" s="28">
        <v>26</v>
      </c>
      <c r="T144" s="28">
        <v>26</v>
      </c>
      <c r="U144" s="28">
        <v>6</v>
      </c>
      <c r="V144" s="28">
        <v>0</v>
      </c>
      <c r="W144" s="28">
        <v>0</v>
      </c>
      <c r="X144" s="28">
        <v>100</v>
      </c>
      <c r="Y144" s="28">
        <v>26</v>
      </c>
      <c r="Z144" s="28">
        <v>2</v>
      </c>
      <c r="AA144" s="28" t="s">
        <v>96</v>
      </c>
      <c r="AB144" s="28" t="s">
        <v>96</v>
      </c>
      <c r="AC144" s="28">
        <v>2</v>
      </c>
      <c r="AD144" s="28">
        <v>2</v>
      </c>
      <c r="AE144" s="28">
        <v>2</v>
      </c>
      <c r="AF144" s="28">
        <v>2</v>
      </c>
      <c r="AG144" s="28">
        <v>0.5</v>
      </c>
      <c r="AH144" s="28">
        <v>0</v>
      </c>
      <c r="AI144" s="28">
        <v>0.5</v>
      </c>
    </row>
    <row r="145" spans="1:427" x14ac:dyDescent="0.3">
      <c r="A145" s="25" t="s">
        <v>92</v>
      </c>
      <c r="B145" s="25" t="s">
        <v>184</v>
      </c>
      <c r="C145" s="25" t="s">
        <v>217</v>
      </c>
      <c r="D145" s="26" t="s">
        <v>1553</v>
      </c>
      <c r="E145" s="26">
        <v>586</v>
      </c>
      <c r="F145" s="38">
        <v>0</v>
      </c>
      <c r="G145" s="26">
        <v>0</v>
      </c>
      <c r="H145" s="26">
        <v>0</v>
      </c>
      <c r="I145" s="26">
        <v>28</v>
      </c>
      <c r="J145" s="26">
        <v>72</v>
      </c>
      <c r="K145" s="26">
        <v>0</v>
      </c>
      <c r="L145" s="26">
        <v>0</v>
      </c>
      <c r="M145" s="26">
        <v>0</v>
      </c>
      <c r="N145" s="26">
        <v>90</v>
      </c>
      <c r="O145" s="26">
        <v>0</v>
      </c>
      <c r="P145" s="26">
        <v>10</v>
      </c>
      <c r="Q145" s="26">
        <v>100</v>
      </c>
      <c r="R145" s="26">
        <v>100</v>
      </c>
      <c r="S145" s="26">
        <v>100</v>
      </c>
      <c r="T145" s="26">
        <v>100</v>
      </c>
      <c r="U145" s="26">
        <v>100</v>
      </c>
      <c r="V145" s="26">
        <v>0</v>
      </c>
      <c r="W145" s="26">
        <v>30</v>
      </c>
      <c r="X145" s="26">
        <v>70</v>
      </c>
      <c r="Y145" s="26">
        <v>100</v>
      </c>
      <c r="Z145" s="26">
        <v>2</v>
      </c>
      <c r="AA145" s="26" t="s">
        <v>96</v>
      </c>
      <c r="AB145" s="26" t="s">
        <v>96</v>
      </c>
      <c r="AC145" s="26">
        <v>2</v>
      </c>
      <c r="AD145" s="26">
        <v>4</v>
      </c>
      <c r="AE145" s="26">
        <v>4</v>
      </c>
      <c r="AF145" s="26">
        <v>4</v>
      </c>
      <c r="AG145" s="26">
        <v>2</v>
      </c>
      <c r="AH145" s="26">
        <v>4</v>
      </c>
      <c r="AI145" s="26">
        <v>4</v>
      </c>
    </row>
    <row r="146" spans="1:427" x14ac:dyDescent="0.3">
      <c r="A146" s="27" t="s">
        <v>92</v>
      </c>
      <c r="B146" s="27" t="s">
        <v>184</v>
      </c>
      <c r="C146" s="27" t="s">
        <v>217</v>
      </c>
      <c r="D146" s="27" t="s">
        <v>218</v>
      </c>
      <c r="E146" s="29" t="s">
        <v>102</v>
      </c>
      <c r="F146" s="28">
        <v>255</v>
      </c>
      <c r="G146" s="28">
        <v>0</v>
      </c>
      <c r="H146" s="28">
        <v>0</v>
      </c>
      <c r="I146" s="28">
        <v>0</v>
      </c>
      <c r="J146" s="28">
        <v>100</v>
      </c>
      <c r="K146" s="28">
        <v>0</v>
      </c>
      <c r="L146" s="28">
        <v>0</v>
      </c>
      <c r="M146" s="28">
        <v>0</v>
      </c>
      <c r="N146" s="28">
        <v>100</v>
      </c>
      <c r="O146" s="28">
        <v>0</v>
      </c>
      <c r="P146" s="28">
        <v>0</v>
      </c>
      <c r="Q146" s="28">
        <v>100</v>
      </c>
      <c r="R146" s="28">
        <v>80</v>
      </c>
      <c r="S146" s="28">
        <v>100</v>
      </c>
      <c r="T146" s="28">
        <v>100</v>
      </c>
      <c r="U146" s="28">
        <v>0</v>
      </c>
      <c r="V146" s="28">
        <v>0</v>
      </c>
      <c r="W146" s="28">
        <v>15</v>
      </c>
      <c r="X146" s="28">
        <v>85</v>
      </c>
      <c r="Y146" s="28">
        <v>98</v>
      </c>
      <c r="Z146" s="28">
        <v>2</v>
      </c>
      <c r="AA146" s="28" t="s">
        <v>96</v>
      </c>
      <c r="AB146" s="28" t="s">
        <v>96</v>
      </c>
      <c r="AC146" s="28">
        <v>2</v>
      </c>
      <c r="AD146" s="28">
        <v>4</v>
      </c>
      <c r="AE146" s="28">
        <v>4</v>
      </c>
      <c r="AF146" s="28">
        <v>4</v>
      </c>
      <c r="AG146" s="28">
        <v>2</v>
      </c>
      <c r="AH146" s="28">
        <v>4</v>
      </c>
      <c r="AI146" s="28">
        <v>4</v>
      </c>
    </row>
    <row r="147" spans="1:427" x14ac:dyDescent="0.3">
      <c r="A147" s="25" t="s">
        <v>92</v>
      </c>
      <c r="B147" s="25" t="s">
        <v>184</v>
      </c>
      <c r="C147" s="25" t="s">
        <v>219</v>
      </c>
      <c r="D147" s="26" t="s">
        <v>1553</v>
      </c>
      <c r="E147" s="26">
        <v>1298</v>
      </c>
      <c r="F147" s="38">
        <v>120</v>
      </c>
      <c r="G147" s="26">
        <v>90</v>
      </c>
      <c r="H147" s="26">
        <v>60</v>
      </c>
      <c r="I147" s="26">
        <v>20</v>
      </c>
      <c r="J147" s="26">
        <v>0</v>
      </c>
      <c r="K147" s="26">
        <v>20</v>
      </c>
      <c r="L147" s="26">
        <v>0</v>
      </c>
      <c r="M147" s="26">
        <v>0</v>
      </c>
      <c r="N147" s="26">
        <v>70</v>
      </c>
      <c r="O147" s="26">
        <v>0</v>
      </c>
      <c r="P147" s="26">
        <v>30</v>
      </c>
      <c r="Q147" s="26">
        <v>100</v>
      </c>
      <c r="R147" s="26">
        <v>100</v>
      </c>
      <c r="S147" s="26">
        <v>100</v>
      </c>
      <c r="T147" s="26">
        <v>80</v>
      </c>
      <c r="U147" s="26">
        <v>50</v>
      </c>
      <c r="V147" s="26">
        <v>0</v>
      </c>
      <c r="W147" s="26">
        <v>50</v>
      </c>
      <c r="X147" s="26">
        <v>50</v>
      </c>
      <c r="Y147" s="26">
        <v>100</v>
      </c>
      <c r="Z147" s="26">
        <v>2</v>
      </c>
      <c r="AA147" s="26" t="s">
        <v>96</v>
      </c>
      <c r="AB147" s="26" t="s">
        <v>97</v>
      </c>
      <c r="AC147" s="26" t="s">
        <v>98</v>
      </c>
      <c r="AD147" s="26">
        <v>5</v>
      </c>
      <c r="AE147" s="26">
        <v>5</v>
      </c>
      <c r="AF147" s="26">
        <v>5</v>
      </c>
      <c r="AG147" s="26">
        <v>0</v>
      </c>
      <c r="AH147" s="26">
        <v>3</v>
      </c>
      <c r="AI147" s="26">
        <v>0</v>
      </c>
    </row>
    <row r="148" spans="1:427" x14ac:dyDescent="0.3">
      <c r="A148" s="27" t="s">
        <v>92</v>
      </c>
      <c r="B148" s="27" t="s">
        <v>184</v>
      </c>
      <c r="C148" s="27" t="s">
        <v>219</v>
      </c>
      <c r="D148" s="27" t="s">
        <v>186</v>
      </c>
      <c r="E148" s="29" t="s">
        <v>102</v>
      </c>
      <c r="F148" s="28">
        <v>725</v>
      </c>
      <c r="G148" s="28">
        <v>90</v>
      </c>
      <c r="H148" s="28">
        <v>90</v>
      </c>
      <c r="I148" s="28">
        <v>5</v>
      </c>
      <c r="J148" s="28">
        <v>0</v>
      </c>
      <c r="K148" s="28">
        <v>5</v>
      </c>
      <c r="L148" s="28">
        <v>100</v>
      </c>
      <c r="M148" s="28">
        <v>10</v>
      </c>
      <c r="N148" s="28">
        <v>5</v>
      </c>
      <c r="O148" s="28">
        <v>0</v>
      </c>
      <c r="P148" s="28">
        <v>85</v>
      </c>
      <c r="Q148" s="28">
        <v>100</v>
      </c>
      <c r="R148" s="28">
        <v>100</v>
      </c>
      <c r="S148" s="28">
        <v>100</v>
      </c>
      <c r="T148" s="28">
        <v>0</v>
      </c>
      <c r="U148" s="28">
        <v>0</v>
      </c>
      <c r="V148" s="28">
        <v>0</v>
      </c>
      <c r="W148" s="28">
        <v>0</v>
      </c>
      <c r="X148" s="28">
        <v>100</v>
      </c>
      <c r="Y148" s="28">
        <v>100</v>
      </c>
      <c r="Z148" s="28">
        <v>2</v>
      </c>
      <c r="AA148" s="28" t="s">
        <v>96</v>
      </c>
      <c r="AB148" s="28" t="s">
        <v>97</v>
      </c>
      <c r="AC148" s="28" t="s">
        <v>98</v>
      </c>
      <c r="AD148" s="28">
        <v>5</v>
      </c>
      <c r="AE148" s="28">
        <v>5</v>
      </c>
      <c r="AF148" s="28">
        <v>5</v>
      </c>
      <c r="AG148" s="28">
        <v>0</v>
      </c>
      <c r="AH148" s="28">
        <v>0</v>
      </c>
      <c r="AI148" s="28">
        <v>0</v>
      </c>
    </row>
    <row r="149" spans="1:427" x14ac:dyDescent="0.3">
      <c r="A149" s="25" t="s">
        <v>92</v>
      </c>
      <c r="B149" s="25" t="s">
        <v>184</v>
      </c>
      <c r="C149" s="25" t="s">
        <v>220</v>
      </c>
      <c r="D149" s="26" t="s">
        <v>1553</v>
      </c>
      <c r="E149" s="26">
        <v>396</v>
      </c>
      <c r="F149" s="38">
        <v>30</v>
      </c>
      <c r="G149" s="26">
        <v>90</v>
      </c>
      <c r="H149" s="26">
        <v>90</v>
      </c>
      <c r="I149" s="26">
        <v>10</v>
      </c>
      <c r="J149" s="26">
        <v>0</v>
      </c>
      <c r="K149" s="26">
        <v>0</v>
      </c>
      <c r="L149" s="26">
        <v>0</v>
      </c>
      <c r="M149" s="26">
        <v>0</v>
      </c>
      <c r="N149" s="26">
        <v>90</v>
      </c>
      <c r="O149" s="26">
        <v>1</v>
      </c>
      <c r="P149" s="26">
        <v>9</v>
      </c>
      <c r="Q149" s="26">
        <v>100</v>
      </c>
      <c r="R149" s="26">
        <v>100</v>
      </c>
      <c r="S149" s="26">
        <v>100</v>
      </c>
      <c r="T149" s="26">
        <v>100</v>
      </c>
      <c r="U149" s="26">
        <v>100</v>
      </c>
      <c r="V149" s="26">
        <v>0</v>
      </c>
      <c r="W149" s="26">
        <v>50</v>
      </c>
      <c r="X149" s="26">
        <v>50</v>
      </c>
      <c r="Y149" s="26">
        <v>100</v>
      </c>
      <c r="Z149" s="26">
        <v>2</v>
      </c>
      <c r="AA149" s="26" t="s">
        <v>96</v>
      </c>
      <c r="AB149" s="26" t="s">
        <v>96</v>
      </c>
      <c r="AC149" s="26">
        <v>2</v>
      </c>
      <c r="AD149" s="26">
        <v>13</v>
      </c>
      <c r="AE149" s="26">
        <v>13</v>
      </c>
      <c r="AF149" s="26">
        <v>13</v>
      </c>
      <c r="AG149" s="26">
        <v>0</v>
      </c>
      <c r="AH149" s="26">
        <v>13</v>
      </c>
      <c r="AI149" s="26">
        <v>0</v>
      </c>
    </row>
    <row r="150" spans="1:427" x14ac:dyDescent="0.3">
      <c r="A150" s="27" t="s">
        <v>92</v>
      </c>
      <c r="B150" s="27" t="s">
        <v>184</v>
      </c>
      <c r="C150" s="27" t="s">
        <v>220</v>
      </c>
      <c r="D150" s="27" t="s">
        <v>221</v>
      </c>
      <c r="E150" s="29" t="s">
        <v>95</v>
      </c>
      <c r="F150" s="28">
        <v>66</v>
      </c>
      <c r="G150" s="28">
        <v>40</v>
      </c>
      <c r="H150" s="28">
        <v>40</v>
      </c>
      <c r="I150" s="28">
        <v>60</v>
      </c>
      <c r="J150" s="28">
        <v>0</v>
      </c>
      <c r="K150" s="28">
        <v>0</v>
      </c>
      <c r="L150" s="28">
        <v>0</v>
      </c>
      <c r="M150" s="28">
        <v>0</v>
      </c>
      <c r="N150" s="28">
        <v>10</v>
      </c>
      <c r="O150" s="28">
        <v>0</v>
      </c>
      <c r="P150" s="28">
        <v>90</v>
      </c>
      <c r="Q150" s="28">
        <v>100</v>
      </c>
      <c r="R150" s="28">
        <v>80</v>
      </c>
      <c r="S150" s="28">
        <v>100</v>
      </c>
      <c r="T150" s="28">
        <v>100</v>
      </c>
      <c r="U150" s="28">
        <v>0</v>
      </c>
      <c r="V150" s="28">
        <v>0</v>
      </c>
      <c r="W150" s="28">
        <v>0</v>
      </c>
      <c r="X150" s="28">
        <v>100</v>
      </c>
      <c r="Y150" s="28">
        <v>100</v>
      </c>
      <c r="Z150" s="28">
        <v>2</v>
      </c>
      <c r="AA150" s="28" t="s">
        <v>96</v>
      </c>
      <c r="AB150" s="28" t="s">
        <v>96</v>
      </c>
      <c r="AC150" s="28">
        <v>2</v>
      </c>
      <c r="AD150" s="28">
        <v>13</v>
      </c>
      <c r="AE150" s="28">
        <v>13</v>
      </c>
      <c r="AF150" s="28">
        <v>13</v>
      </c>
      <c r="AG150" s="28">
        <v>0</v>
      </c>
      <c r="AH150" s="28">
        <v>13</v>
      </c>
      <c r="AI150" s="28">
        <v>0</v>
      </c>
    </row>
    <row r="151" spans="1:427" x14ac:dyDescent="0.3">
      <c r="A151" s="35" t="s">
        <v>92</v>
      </c>
      <c r="B151" s="35" t="s">
        <v>184</v>
      </c>
      <c r="C151" s="35" t="s">
        <v>1567</v>
      </c>
      <c r="D151" s="36" t="s">
        <v>1555</v>
      </c>
      <c r="E151" s="36">
        <v>564</v>
      </c>
      <c r="F151" s="36">
        <v>519</v>
      </c>
      <c r="G151" s="36">
        <v>100</v>
      </c>
      <c r="H151" s="36">
        <v>70</v>
      </c>
      <c r="I151" s="36">
        <v>13</v>
      </c>
      <c r="J151" s="36">
        <v>17</v>
      </c>
      <c r="K151" s="36">
        <v>0</v>
      </c>
      <c r="L151" s="36">
        <v>100</v>
      </c>
      <c r="M151" s="36">
        <v>70</v>
      </c>
      <c r="N151" s="36">
        <v>25</v>
      </c>
      <c r="O151" s="36">
        <v>0</v>
      </c>
      <c r="P151" s="36">
        <v>5</v>
      </c>
      <c r="Q151" s="36">
        <v>100</v>
      </c>
      <c r="R151" s="36">
        <v>100</v>
      </c>
      <c r="S151" s="36">
        <v>100</v>
      </c>
      <c r="T151" s="36">
        <v>0</v>
      </c>
      <c r="U151" s="36">
        <v>0</v>
      </c>
      <c r="V151" s="36">
        <v>0</v>
      </c>
      <c r="W151" s="36">
        <v>0</v>
      </c>
      <c r="X151" s="36">
        <v>100</v>
      </c>
      <c r="Y151" s="36">
        <v>100</v>
      </c>
      <c r="Z151" s="36">
        <v>1</v>
      </c>
      <c r="AA151" s="36" t="s">
        <v>96</v>
      </c>
      <c r="AB151" s="36" t="s">
        <v>96</v>
      </c>
      <c r="AC151" s="36">
        <v>1</v>
      </c>
      <c r="AD151" s="36">
        <v>6</v>
      </c>
      <c r="AE151" s="36">
        <v>17</v>
      </c>
      <c r="AF151" s="36">
        <v>17</v>
      </c>
      <c r="AG151" s="36">
        <v>0</v>
      </c>
      <c r="AH151" s="36">
        <v>17</v>
      </c>
      <c r="AI151" s="36">
        <v>0</v>
      </c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  <c r="ES151" s="47"/>
      <c r="ET151" s="47"/>
      <c r="EU151" s="47"/>
      <c r="EV151" s="47"/>
      <c r="EW151" s="47"/>
      <c r="EX151" s="47"/>
      <c r="EY151" s="47"/>
      <c r="EZ151" s="47"/>
      <c r="FA151" s="47"/>
      <c r="FB151" s="47"/>
      <c r="FC151" s="47"/>
      <c r="FD151" s="47"/>
      <c r="FE151" s="47"/>
      <c r="FF151" s="47"/>
      <c r="FG151" s="47"/>
      <c r="FH151" s="47"/>
      <c r="FI151" s="47"/>
      <c r="FJ151" s="47"/>
      <c r="FK151" s="47"/>
      <c r="FL151" s="47"/>
      <c r="FM151" s="47"/>
      <c r="FN151" s="47"/>
      <c r="FO151" s="47"/>
      <c r="FP151" s="47"/>
      <c r="FQ151" s="47"/>
      <c r="FR151" s="47"/>
      <c r="FS151" s="47"/>
      <c r="FT151" s="47"/>
      <c r="FU151" s="47"/>
      <c r="FV151" s="47"/>
      <c r="FW151" s="47"/>
      <c r="FX151" s="47"/>
      <c r="FY151" s="47"/>
      <c r="FZ151" s="47"/>
      <c r="GA151" s="47"/>
      <c r="GB151" s="47"/>
      <c r="GC151" s="47"/>
      <c r="GD151" s="47"/>
      <c r="GE151" s="47"/>
      <c r="GF151" s="47"/>
      <c r="GG151" s="47"/>
      <c r="GH151" s="47"/>
      <c r="GI151" s="47"/>
      <c r="GJ151" s="47"/>
      <c r="GK151" s="47"/>
      <c r="GL151" s="47"/>
      <c r="GM151" s="47"/>
      <c r="GN151" s="47"/>
      <c r="GO151" s="47"/>
      <c r="GP151" s="47"/>
      <c r="GQ151" s="47"/>
      <c r="GR151" s="47"/>
      <c r="GS151" s="47"/>
      <c r="GT151" s="47"/>
      <c r="GU151" s="47"/>
      <c r="GV151" s="47"/>
      <c r="GW151" s="47"/>
      <c r="GX151" s="47"/>
      <c r="GY151" s="47"/>
      <c r="GZ151" s="47"/>
      <c r="HA151" s="47"/>
      <c r="HB151" s="47"/>
      <c r="HC151" s="47"/>
      <c r="HD151" s="47"/>
      <c r="HE151" s="47"/>
      <c r="HF151" s="47"/>
      <c r="HG151" s="47"/>
      <c r="HH151" s="47"/>
      <c r="HI151" s="47"/>
      <c r="HJ151" s="47"/>
      <c r="HK151" s="47"/>
      <c r="HL151" s="47"/>
      <c r="HM151" s="47"/>
      <c r="HN151" s="47"/>
      <c r="HO151" s="47"/>
      <c r="HP151" s="47"/>
      <c r="HQ151" s="47"/>
      <c r="HR151" s="47"/>
      <c r="HS151" s="47"/>
      <c r="HT151" s="47"/>
      <c r="HU151" s="47"/>
      <c r="HV151" s="47"/>
      <c r="HW151" s="47"/>
      <c r="HX151" s="47"/>
      <c r="HY151" s="47"/>
      <c r="HZ151" s="47"/>
      <c r="IA151" s="47"/>
      <c r="IB151" s="47"/>
      <c r="IC151" s="47"/>
      <c r="ID151" s="47"/>
      <c r="IE151" s="47"/>
      <c r="IF151" s="47"/>
      <c r="IG151" s="47"/>
      <c r="IH151" s="47"/>
      <c r="II151" s="47"/>
      <c r="IJ151" s="47"/>
      <c r="IK151" s="47"/>
      <c r="IL151" s="47"/>
      <c r="IM151" s="47"/>
      <c r="IN151" s="47"/>
      <c r="IO151" s="47"/>
      <c r="IP151" s="47"/>
      <c r="IQ151" s="47"/>
      <c r="IR151" s="47"/>
      <c r="IS151" s="47"/>
      <c r="IT151" s="47"/>
      <c r="IU151" s="47"/>
      <c r="IV151" s="47"/>
      <c r="IW151" s="47"/>
      <c r="IX151" s="47"/>
      <c r="IY151" s="47"/>
      <c r="IZ151" s="47"/>
      <c r="JA151" s="47"/>
      <c r="JB151" s="47"/>
      <c r="JC151" s="47"/>
      <c r="JD151" s="47"/>
      <c r="JE151" s="47"/>
      <c r="JF151" s="47"/>
      <c r="JG151" s="47"/>
      <c r="JH151" s="47"/>
      <c r="JI151" s="47"/>
      <c r="JJ151" s="47"/>
      <c r="JK151" s="47"/>
      <c r="JL151" s="47"/>
      <c r="JM151" s="47"/>
      <c r="JN151" s="47"/>
      <c r="JO151" s="47"/>
      <c r="JP151" s="47"/>
      <c r="JQ151" s="47"/>
      <c r="JR151" s="47"/>
      <c r="JS151" s="47"/>
      <c r="JT151" s="47"/>
      <c r="JU151" s="47"/>
      <c r="JV151" s="47"/>
      <c r="JW151" s="47"/>
      <c r="JX151" s="47"/>
      <c r="JY151" s="47"/>
      <c r="JZ151" s="47"/>
      <c r="KA151" s="47"/>
      <c r="KB151" s="47"/>
      <c r="KC151" s="47"/>
      <c r="KD151" s="47"/>
      <c r="KE151" s="47"/>
      <c r="KF151" s="47"/>
      <c r="KG151" s="47"/>
      <c r="KH151" s="47"/>
      <c r="KI151" s="47"/>
      <c r="KJ151" s="47"/>
      <c r="KK151" s="47"/>
      <c r="KL151" s="47"/>
      <c r="KM151" s="47"/>
      <c r="KN151" s="47"/>
      <c r="KO151" s="47"/>
      <c r="KP151" s="47"/>
      <c r="KQ151" s="47"/>
      <c r="KR151" s="47"/>
      <c r="KS151" s="47"/>
      <c r="KT151" s="47"/>
      <c r="KU151" s="47"/>
      <c r="KV151" s="47"/>
      <c r="KW151" s="47"/>
      <c r="KX151" s="47"/>
      <c r="KY151" s="47"/>
      <c r="KZ151" s="47"/>
      <c r="LA151" s="47"/>
      <c r="LB151" s="47"/>
      <c r="LC151" s="47"/>
      <c r="LD151" s="47"/>
      <c r="LE151" s="47"/>
      <c r="LF151" s="47"/>
      <c r="LG151" s="47"/>
      <c r="LH151" s="47"/>
      <c r="LI151" s="47"/>
      <c r="LJ151" s="47"/>
      <c r="LK151" s="47"/>
      <c r="LL151" s="47"/>
      <c r="LM151" s="47"/>
      <c r="LN151" s="47"/>
      <c r="LO151" s="47"/>
      <c r="LP151" s="47"/>
      <c r="LQ151" s="47"/>
      <c r="LR151" s="47"/>
      <c r="LS151" s="47"/>
      <c r="LT151" s="47"/>
      <c r="LU151" s="47"/>
      <c r="LV151" s="47"/>
      <c r="LW151" s="47"/>
      <c r="LX151" s="47"/>
      <c r="LY151" s="47"/>
      <c r="LZ151" s="47"/>
      <c r="MA151" s="47"/>
      <c r="MB151" s="47"/>
      <c r="MC151" s="47"/>
      <c r="MD151" s="47"/>
      <c r="ME151" s="47"/>
      <c r="MF151" s="47"/>
      <c r="MG151" s="47"/>
      <c r="MH151" s="47"/>
      <c r="MI151" s="47"/>
      <c r="MJ151" s="47"/>
      <c r="MK151" s="47"/>
      <c r="ML151" s="47"/>
      <c r="MM151" s="47"/>
      <c r="MN151" s="47"/>
      <c r="MO151" s="47"/>
      <c r="MP151" s="47"/>
      <c r="MQ151" s="47"/>
      <c r="MR151" s="47"/>
      <c r="MS151" s="47"/>
      <c r="MT151" s="47"/>
      <c r="MU151" s="47"/>
      <c r="MV151" s="47"/>
      <c r="MW151" s="47"/>
      <c r="MX151" s="47"/>
      <c r="MY151" s="47"/>
      <c r="MZ151" s="47"/>
      <c r="NA151" s="47"/>
      <c r="NB151" s="47"/>
      <c r="NC151" s="47"/>
      <c r="ND151" s="47"/>
      <c r="NE151" s="47"/>
      <c r="NF151" s="47"/>
      <c r="NG151" s="47"/>
      <c r="NH151" s="47"/>
      <c r="NI151" s="47"/>
      <c r="NJ151" s="47"/>
      <c r="NK151" s="47"/>
      <c r="NL151" s="47"/>
      <c r="NM151" s="47"/>
      <c r="NN151" s="47"/>
      <c r="NO151" s="47"/>
      <c r="NP151" s="47"/>
      <c r="NQ151" s="47"/>
      <c r="NR151" s="47"/>
      <c r="NS151" s="47"/>
      <c r="NT151" s="47"/>
      <c r="NU151" s="47"/>
      <c r="NV151" s="47"/>
      <c r="NW151" s="47"/>
      <c r="NX151" s="47"/>
      <c r="NY151" s="47"/>
      <c r="NZ151" s="47"/>
      <c r="OA151" s="47"/>
      <c r="OB151" s="47"/>
      <c r="OC151" s="47"/>
      <c r="OD151" s="47"/>
      <c r="OE151" s="47"/>
      <c r="OF151" s="47"/>
      <c r="OG151" s="47"/>
      <c r="OH151" s="47"/>
      <c r="OI151" s="47"/>
      <c r="OJ151" s="47"/>
      <c r="OK151" s="47"/>
      <c r="OL151" s="47"/>
      <c r="OM151" s="47"/>
      <c r="ON151" s="47"/>
      <c r="OO151" s="47"/>
      <c r="OP151" s="47"/>
      <c r="OQ151" s="47"/>
      <c r="OR151" s="47"/>
      <c r="OS151" s="47"/>
      <c r="OT151" s="47"/>
      <c r="OU151" s="47"/>
      <c r="OV151" s="47"/>
      <c r="OW151" s="47"/>
      <c r="OX151" s="47"/>
      <c r="OY151" s="47"/>
      <c r="OZ151" s="47"/>
      <c r="PA151" s="47"/>
      <c r="PB151" s="47"/>
      <c r="PC151" s="47"/>
      <c r="PD151" s="47"/>
      <c r="PE151" s="47"/>
      <c r="PF151" s="47"/>
      <c r="PG151" s="47"/>
      <c r="PH151" s="47"/>
      <c r="PI151" s="47"/>
      <c r="PJ151" s="47"/>
      <c r="PK151" s="47"/>
    </row>
    <row r="152" spans="1:427" x14ac:dyDescent="0.3">
      <c r="A152" s="25" t="s">
        <v>92</v>
      </c>
      <c r="B152" s="25" t="s">
        <v>184</v>
      </c>
      <c r="C152" s="25" t="s">
        <v>222</v>
      </c>
      <c r="D152" s="26" t="s">
        <v>1553</v>
      </c>
      <c r="E152" s="26">
        <v>920</v>
      </c>
      <c r="F152" s="38">
        <v>110</v>
      </c>
      <c r="G152" s="26">
        <v>0</v>
      </c>
      <c r="H152" s="26">
        <v>0</v>
      </c>
      <c r="I152" s="26">
        <v>95</v>
      </c>
      <c r="J152" s="26">
        <v>5</v>
      </c>
      <c r="K152" s="26">
        <v>0</v>
      </c>
      <c r="L152" s="26">
        <v>0</v>
      </c>
      <c r="M152" s="26">
        <v>0</v>
      </c>
      <c r="N152" s="26">
        <v>95</v>
      </c>
      <c r="O152" s="26">
        <v>5</v>
      </c>
      <c r="P152" s="26">
        <v>0</v>
      </c>
      <c r="Q152" s="26">
        <v>100</v>
      </c>
      <c r="R152" s="26">
        <v>100</v>
      </c>
      <c r="S152" s="26">
        <v>100</v>
      </c>
      <c r="T152" s="26">
        <v>100</v>
      </c>
      <c r="U152" s="26">
        <v>90</v>
      </c>
      <c r="V152" s="26">
        <v>1</v>
      </c>
      <c r="W152" s="26">
        <v>48</v>
      </c>
      <c r="X152" s="26">
        <v>51</v>
      </c>
      <c r="Y152" s="26">
        <v>100</v>
      </c>
      <c r="Z152" s="26">
        <v>2</v>
      </c>
      <c r="AA152" s="26" t="s">
        <v>96</v>
      </c>
      <c r="AB152" s="26" t="s">
        <v>96</v>
      </c>
      <c r="AC152" s="26">
        <v>2</v>
      </c>
      <c r="AD152" s="26">
        <v>10</v>
      </c>
      <c r="AE152" s="26">
        <v>10</v>
      </c>
      <c r="AF152" s="26">
        <v>10</v>
      </c>
      <c r="AG152" s="26">
        <v>0</v>
      </c>
      <c r="AH152" s="26">
        <v>10</v>
      </c>
      <c r="AI152" s="26">
        <v>0</v>
      </c>
    </row>
    <row r="153" spans="1:427" x14ac:dyDescent="0.3">
      <c r="A153" s="27" t="s">
        <v>92</v>
      </c>
      <c r="B153" s="27" t="s">
        <v>184</v>
      </c>
      <c r="C153" s="27" t="s">
        <v>222</v>
      </c>
      <c r="D153" s="27" t="s">
        <v>223</v>
      </c>
      <c r="E153" s="29" t="s">
        <v>104</v>
      </c>
      <c r="F153" s="28">
        <v>51</v>
      </c>
      <c r="G153" s="28">
        <v>0</v>
      </c>
      <c r="H153" s="28">
        <v>0</v>
      </c>
      <c r="I153" s="28">
        <v>0</v>
      </c>
      <c r="J153" s="28">
        <v>100</v>
      </c>
      <c r="K153" s="28">
        <v>0</v>
      </c>
      <c r="L153" s="28">
        <v>0</v>
      </c>
      <c r="M153" s="28">
        <v>0</v>
      </c>
      <c r="N153" s="28">
        <v>100</v>
      </c>
      <c r="O153" s="28">
        <v>0</v>
      </c>
      <c r="P153" s="28">
        <v>0</v>
      </c>
      <c r="Q153" s="28">
        <v>100</v>
      </c>
      <c r="R153" s="28">
        <v>100</v>
      </c>
      <c r="S153" s="28">
        <v>100</v>
      </c>
      <c r="T153" s="28">
        <v>0</v>
      </c>
      <c r="U153" s="28">
        <v>0</v>
      </c>
      <c r="V153" s="28">
        <v>0</v>
      </c>
      <c r="W153" s="28">
        <v>0</v>
      </c>
      <c r="X153" s="28">
        <v>100</v>
      </c>
      <c r="Y153" s="28">
        <v>100</v>
      </c>
      <c r="Z153" s="28">
        <v>2</v>
      </c>
      <c r="AA153" s="28" t="s">
        <v>96</v>
      </c>
      <c r="AB153" s="28" t="s">
        <v>97</v>
      </c>
      <c r="AC153" s="28" t="s">
        <v>98</v>
      </c>
      <c r="AD153" s="28">
        <v>13</v>
      </c>
      <c r="AE153" s="28">
        <v>13</v>
      </c>
      <c r="AF153" s="28">
        <v>13</v>
      </c>
      <c r="AG153" s="28">
        <v>0</v>
      </c>
      <c r="AH153" s="28">
        <v>13</v>
      </c>
      <c r="AI153" s="28">
        <v>3</v>
      </c>
    </row>
    <row r="154" spans="1:427" x14ac:dyDescent="0.3">
      <c r="A154" s="27" t="s">
        <v>92</v>
      </c>
      <c r="B154" s="27" t="s">
        <v>184</v>
      </c>
      <c r="C154" s="27" t="s">
        <v>222</v>
      </c>
      <c r="D154" s="27" t="s">
        <v>224</v>
      </c>
      <c r="E154" s="29" t="s">
        <v>95</v>
      </c>
      <c r="F154" s="28">
        <v>200</v>
      </c>
      <c r="G154" s="28">
        <v>100</v>
      </c>
      <c r="H154" s="28">
        <v>20</v>
      </c>
      <c r="I154" s="28">
        <v>75</v>
      </c>
      <c r="J154" s="28">
        <v>5</v>
      </c>
      <c r="K154" s="28">
        <v>0</v>
      </c>
      <c r="L154" s="28">
        <v>0</v>
      </c>
      <c r="M154" s="28">
        <v>0</v>
      </c>
      <c r="N154" s="28">
        <v>90</v>
      </c>
      <c r="O154" s="28">
        <v>0</v>
      </c>
      <c r="P154" s="28">
        <v>10</v>
      </c>
      <c r="Q154" s="28">
        <v>100</v>
      </c>
      <c r="R154" s="28">
        <v>100</v>
      </c>
      <c r="S154" s="28">
        <v>100</v>
      </c>
      <c r="T154" s="28">
        <v>100</v>
      </c>
      <c r="U154" s="28">
        <v>50</v>
      </c>
      <c r="V154" s="28">
        <v>0</v>
      </c>
      <c r="W154" s="28">
        <v>30</v>
      </c>
      <c r="X154" s="28">
        <v>70</v>
      </c>
      <c r="Y154" s="28">
        <v>90</v>
      </c>
      <c r="Z154" s="28">
        <v>2</v>
      </c>
      <c r="AA154" s="28" t="s">
        <v>96</v>
      </c>
      <c r="AB154" s="28" t="s">
        <v>96</v>
      </c>
      <c r="AC154" s="28">
        <v>1</v>
      </c>
      <c r="AD154" s="28">
        <v>10</v>
      </c>
      <c r="AE154" s="28">
        <v>10</v>
      </c>
      <c r="AF154" s="28">
        <v>10</v>
      </c>
      <c r="AG154" s="28">
        <v>0</v>
      </c>
      <c r="AH154" s="28">
        <v>10</v>
      </c>
      <c r="AI154" s="28">
        <v>0</v>
      </c>
    </row>
    <row r="155" spans="1:427" x14ac:dyDescent="0.3">
      <c r="A155" s="25" t="s">
        <v>92</v>
      </c>
      <c r="B155" s="25" t="s">
        <v>184</v>
      </c>
      <c r="C155" s="25" t="s">
        <v>1568</v>
      </c>
      <c r="D155" s="26" t="s">
        <v>1555</v>
      </c>
      <c r="E155" s="26">
        <v>720</v>
      </c>
      <c r="F155" s="26">
        <v>288</v>
      </c>
      <c r="G155" s="26">
        <v>0</v>
      </c>
      <c r="H155" s="26">
        <v>0</v>
      </c>
      <c r="I155" s="26">
        <v>100</v>
      </c>
      <c r="J155" s="26">
        <v>0</v>
      </c>
      <c r="K155" s="26">
        <v>0</v>
      </c>
      <c r="L155" s="26">
        <v>0</v>
      </c>
      <c r="M155" s="26">
        <v>0</v>
      </c>
      <c r="N155" s="26">
        <v>100</v>
      </c>
      <c r="O155" s="26">
        <v>0</v>
      </c>
      <c r="P155" s="26">
        <v>0</v>
      </c>
      <c r="Q155" s="26">
        <v>100</v>
      </c>
      <c r="R155" s="26">
        <v>100</v>
      </c>
      <c r="S155" s="26">
        <v>100</v>
      </c>
      <c r="T155" s="26">
        <v>100</v>
      </c>
      <c r="U155" s="26">
        <v>80</v>
      </c>
      <c r="V155" s="26">
        <v>0</v>
      </c>
      <c r="W155" s="26">
        <v>65</v>
      </c>
      <c r="X155" s="26">
        <v>35</v>
      </c>
      <c r="Y155" s="26">
        <v>100</v>
      </c>
      <c r="Z155" s="26">
        <v>2</v>
      </c>
      <c r="AA155" s="26" t="s">
        <v>96</v>
      </c>
      <c r="AB155" s="26" t="s">
        <v>96</v>
      </c>
      <c r="AC155" s="26">
        <v>6</v>
      </c>
      <c r="AD155" s="26">
        <v>15</v>
      </c>
      <c r="AE155" s="26">
        <v>15</v>
      </c>
      <c r="AF155" s="26">
        <v>15</v>
      </c>
      <c r="AG155" s="26">
        <v>0</v>
      </c>
      <c r="AH155" s="26">
        <v>6</v>
      </c>
      <c r="AI155" s="26">
        <v>0</v>
      </c>
    </row>
    <row r="156" spans="1:427" x14ac:dyDescent="0.3">
      <c r="A156" s="25" t="s">
        <v>92</v>
      </c>
      <c r="B156" s="25" t="s">
        <v>225</v>
      </c>
      <c r="C156" s="25" t="s">
        <v>226</v>
      </c>
      <c r="D156" s="26" t="s">
        <v>1553</v>
      </c>
      <c r="E156" s="26">
        <v>2164</v>
      </c>
      <c r="F156" s="38">
        <v>0</v>
      </c>
      <c r="G156" s="26">
        <v>100</v>
      </c>
      <c r="H156" s="26">
        <v>70</v>
      </c>
      <c r="I156" s="26">
        <v>20</v>
      </c>
      <c r="J156" s="26">
        <v>5</v>
      </c>
      <c r="K156" s="26">
        <v>5</v>
      </c>
      <c r="L156" s="26">
        <v>30</v>
      </c>
      <c r="M156" s="26">
        <v>30</v>
      </c>
      <c r="N156" s="26">
        <v>60</v>
      </c>
      <c r="O156" s="26">
        <v>0</v>
      </c>
      <c r="P156" s="26">
        <v>10</v>
      </c>
      <c r="Q156" s="26">
        <v>100</v>
      </c>
      <c r="R156" s="26">
        <v>100</v>
      </c>
      <c r="S156" s="26">
        <v>100</v>
      </c>
      <c r="T156" s="26">
        <v>100</v>
      </c>
      <c r="U156" s="26">
        <v>80</v>
      </c>
      <c r="V156" s="26">
        <v>10</v>
      </c>
      <c r="W156" s="26">
        <v>50</v>
      </c>
      <c r="X156" s="26">
        <v>40</v>
      </c>
      <c r="Y156" s="26">
        <v>100</v>
      </c>
      <c r="Z156" s="26">
        <v>2</v>
      </c>
      <c r="AA156" s="26" t="s">
        <v>96</v>
      </c>
      <c r="AB156" s="26" t="s">
        <v>96</v>
      </c>
      <c r="AC156" s="26">
        <v>3</v>
      </c>
      <c r="AD156" s="26">
        <v>0</v>
      </c>
      <c r="AE156" s="26">
        <v>16</v>
      </c>
      <c r="AF156" s="26">
        <v>16</v>
      </c>
      <c r="AG156" s="26">
        <v>0</v>
      </c>
      <c r="AH156" s="26">
        <v>0</v>
      </c>
      <c r="AI156" s="26">
        <v>0</v>
      </c>
    </row>
    <row r="157" spans="1:427" x14ac:dyDescent="0.3">
      <c r="A157" s="27" t="s">
        <v>92</v>
      </c>
      <c r="B157" s="27" t="s">
        <v>225</v>
      </c>
      <c r="C157" s="27" t="s">
        <v>226</v>
      </c>
      <c r="D157" s="27" t="s">
        <v>227</v>
      </c>
      <c r="E157" s="29" t="s">
        <v>102</v>
      </c>
      <c r="F157" s="28">
        <v>128</v>
      </c>
      <c r="G157" s="28">
        <v>100</v>
      </c>
      <c r="H157" s="28">
        <v>0</v>
      </c>
      <c r="I157" s="28">
        <v>0</v>
      </c>
      <c r="J157" s="28">
        <v>50</v>
      </c>
      <c r="K157" s="28">
        <v>50</v>
      </c>
      <c r="L157" s="28">
        <v>100</v>
      </c>
      <c r="M157" s="28">
        <v>100</v>
      </c>
      <c r="N157" s="28">
        <v>0</v>
      </c>
      <c r="O157" s="28">
        <v>0</v>
      </c>
      <c r="P157" s="28">
        <v>0</v>
      </c>
      <c r="Q157" s="28">
        <v>100</v>
      </c>
      <c r="R157" s="28">
        <v>100</v>
      </c>
      <c r="S157" s="28">
        <v>100</v>
      </c>
      <c r="T157" s="28">
        <v>100</v>
      </c>
      <c r="U157" s="28">
        <v>0</v>
      </c>
      <c r="V157" s="28">
        <v>0</v>
      </c>
      <c r="W157" s="28">
        <v>0</v>
      </c>
      <c r="X157" s="28">
        <v>100</v>
      </c>
      <c r="Y157" s="28">
        <v>100</v>
      </c>
      <c r="Z157" s="28">
        <v>2</v>
      </c>
      <c r="AA157" s="28" t="s">
        <v>96</v>
      </c>
      <c r="AB157" s="28" t="s">
        <v>97</v>
      </c>
      <c r="AC157" s="28" t="s">
        <v>98</v>
      </c>
      <c r="AD157" s="28">
        <v>0</v>
      </c>
      <c r="AE157" s="28">
        <v>16</v>
      </c>
      <c r="AF157" s="28">
        <v>16</v>
      </c>
      <c r="AG157" s="28">
        <v>0</v>
      </c>
      <c r="AH157" s="28">
        <v>0</v>
      </c>
      <c r="AI157" s="28">
        <v>0</v>
      </c>
    </row>
    <row r="158" spans="1:427" x14ac:dyDescent="0.3">
      <c r="A158" s="27" t="s">
        <v>92</v>
      </c>
      <c r="B158" s="27" t="s">
        <v>225</v>
      </c>
      <c r="C158" s="27" t="s">
        <v>226</v>
      </c>
      <c r="D158" s="27" t="s">
        <v>228</v>
      </c>
      <c r="E158" s="29" t="s">
        <v>102</v>
      </c>
      <c r="F158" s="28">
        <v>120</v>
      </c>
      <c r="G158" s="28">
        <v>100</v>
      </c>
      <c r="H158" s="28">
        <v>100</v>
      </c>
      <c r="I158" s="28">
        <v>0</v>
      </c>
      <c r="J158" s="28">
        <v>0</v>
      </c>
      <c r="K158" s="28">
        <v>0</v>
      </c>
      <c r="L158" s="28">
        <v>0</v>
      </c>
      <c r="M158" s="28">
        <v>0</v>
      </c>
      <c r="N158" s="28">
        <v>80</v>
      </c>
      <c r="O158" s="28">
        <v>0</v>
      </c>
      <c r="P158" s="28">
        <v>20</v>
      </c>
      <c r="Q158" s="28">
        <v>100</v>
      </c>
      <c r="R158" s="28">
        <v>100</v>
      </c>
      <c r="S158" s="28">
        <v>100</v>
      </c>
      <c r="T158" s="28">
        <v>100</v>
      </c>
      <c r="U158" s="28">
        <v>50</v>
      </c>
      <c r="V158" s="28">
        <v>10</v>
      </c>
      <c r="W158" s="28">
        <v>10</v>
      </c>
      <c r="X158" s="28">
        <v>80</v>
      </c>
      <c r="Y158" s="28">
        <v>100</v>
      </c>
      <c r="Z158" s="28">
        <v>2</v>
      </c>
      <c r="AA158" s="28" t="s">
        <v>96</v>
      </c>
      <c r="AB158" s="28" t="s">
        <v>96</v>
      </c>
      <c r="AC158" s="28">
        <v>3</v>
      </c>
      <c r="AD158" s="28">
        <v>0</v>
      </c>
      <c r="AE158" s="28">
        <v>18</v>
      </c>
      <c r="AF158" s="28">
        <v>18</v>
      </c>
      <c r="AG158" s="28">
        <v>0</v>
      </c>
      <c r="AH158" s="28">
        <v>0</v>
      </c>
      <c r="AI158" s="28">
        <v>0</v>
      </c>
    </row>
    <row r="159" spans="1:427" x14ac:dyDescent="0.3">
      <c r="A159" s="27" t="s">
        <v>92</v>
      </c>
      <c r="B159" s="27" t="s">
        <v>225</v>
      </c>
      <c r="C159" s="27" t="s">
        <v>226</v>
      </c>
      <c r="D159" s="27" t="s">
        <v>229</v>
      </c>
      <c r="E159" s="29" t="s">
        <v>102</v>
      </c>
      <c r="F159" s="28">
        <v>136</v>
      </c>
      <c r="G159" s="28">
        <v>100</v>
      </c>
      <c r="H159" s="28">
        <v>100</v>
      </c>
      <c r="I159" s="28">
        <v>0</v>
      </c>
      <c r="J159" s="28">
        <v>0</v>
      </c>
      <c r="K159" s="28">
        <v>0</v>
      </c>
      <c r="L159" s="28">
        <v>0</v>
      </c>
      <c r="M159" s="28">
        <v>0</v>
      </c>
      <c r="N159" s="28">
        <v>10</v>
      </c>
      <c r="O159" s="28">
        <v>0</v>
      </c>
      <c r="P159" s="28">
        <v>90</v>
      </c>
      <c r="Q159" s="28">
        <v>100</v>
      </c>
      <c r="R159" s="28">
        <v>100</v>
      </c>
      <c r="S159" s="28">
        <v>100</v>
      </c>
      <c r="T159" s="28">
        <v>100</v>
      </c>
      <c r="U159" s="28">
        <v>0</v>
      </c>
      <c r="V159" s="28">
        <v>0</v>
      </c>
      <c r="W159" s="28">
        <v>0</v>
      </c>
      <c r="X159" s="28">
        <v>100</v>
      </c>
      <c r="Y159" s="28">
        <v>100</v>
      </c>
      <c r="Z159" s="28">
        <v>2</v>
      </c>
      <c r="AA159" s="28" t="s">
        <v>96</v>
      </c>
      <c r="AB159" s="28" t="s">
        <v>97</v>
      </c>
      <c r="AC159" s="28" t="s">
        <v>98</v>
      </c>
      <c r="AD159" s="28">
        <v>0</v>
      </c>
      <c r="AE159" s="28">
        <v>16</v>
      </c>
      <c r="AF159" s="28">
        <v>16</v>
      </c>
      <c r="AG159" s="28">
        <v>0</v>
      </c>
      <c r="AH159" s="28">
        <v>0</v>
      </c>
      <c r="AI159" s="28">
        <v>0</v>
      </c>
    </row>
    <row r="160" spans="1:427" x14ac:dyDescent="0.3">
      <c r="A160" s="27" t="s">
        <v>92</v>
      </c>
      <c r="B160" s="27" t="s">
        <v>225</v>
      </c>
      <c r="C160" s="27" t="s">
        <v>226</v>
      </c>
      <c r="D160" s="27" t="s">
        <v>230</v>
      </c>
      <c r="E160" s="29" t="s">
        <v>102</v>
      </c>
      <c r="F160" s="28">
        <v>70</v>
      </c>
      <c r="G160" s="28">
        <v>100</v>
      </c>
      <c r="H160" s="28">
        <v>100</v>
      </c>
      <c r="I160" s="28">
        <v>0</v>
      </c>
      <c r="J160" s="28">
        <v>0</v>
      </c>
      <c r="K160" s="28">
        <v>0</v>
      </c>
      <c r="L160" s="28">
        <v>100</v>
      </c>
      <c r="M160" s="28">
        <v>100</v>
      </c>
      <c r="N160" s="28">
        <v>0</v>
      </c>
      <c r="O160" s="28">
        <v>0</v>
      </c>
      <c r="P160" s="28">
        <v>0</v>
      </c>
      <c r="Q160" s="28">
        <v>100</v>
      </c>
      <c r="R160" s="28">
        <v>100</v>
      </c>
      <c r="S160" s="28">
        <v>100</v>
      </c>
      <c r="T160" s="28">
        <v>100</v>
      </c>
      <c r="U160" s="28">
        <v>100</v>
      </c>
      <c r="V160" s="28">
        <v>100</v>
      </c>
      <c r="W160" s="28">
        <v>0</v>
      </c>
      <c r="X160" s="28">
        <v>0</v>
      </c>
      <c r="Y160" s="28">
        <v>100</v>
      </c>
      <c r="Z160" s="28">
        <v>2</v>
      </c>
      <c r="AA160" s="28" t="s">
        <v>96</v>
      </c>
      <c r="AB160" s="28" t="s">
        <v>96</v>
      </c>
      <c r="AC160" s="28">
        <v>3</v>
      </c>
      <c r="AD160" s="28">
        <v>0</v>
      </c>
      <c r="AE160" s="28">
        <v>16</v>
      </c>
      <c r="AF160" s="28">
        <v>16</v>
      </c>
      <c r="AG160" s="28">
        <v>0</v>
      </c>
      <c r="AH160" s="28">
        <v>0</v>
      </c>
      <c r="AI160" s="28">
        <v>0</v>
      </c>
    </row>
    <row r="161" spans="1:35" x14ac:dyDescent="0.3">
      <c r="A161" s="25" t="s">
        <v>92</v>
      </c>
      <c r="B161" s="25" t="s">
        <v>225</v>
      </c>
      <c r="C161" s="25" t="s">
        <v>231</v>
      </c>
      <c r="D161" s="26" t="s">
        <v>1553</v>
      </c>
      <c r="E161" s="26">
        <v>241</v>
      </c>
      <c r="F161" s="38">
        <v>0</v>
      </c>
      <c r="G161" s="26">
        <v>0</v>
      </c>
      <c r="H161" s="26">
        <v>0</v>
      </c>
      <c r="I161" s="26">
        <v>100</v>
      </c>
      <c r="J161" s="26">
        <v>0</v>
      </c>
      <c r="K161" s="26">
        <v>0</v>
      </c>
      <c r="L161" s="26">
        <v>0</v>
      </c>
      <c r="M161" s="26">
        <v>0</v>
      </c>
      <c r="N161" s="26">
        <v>90</v>
      </c>
      <c r="O161" s="26">
        <v>10</v>
      </c>
      <c r="P161" s="26">
        <v>0</v>
      </c>
      <c r="Q161" s="26">
        <v>100</v>
      </c>
      <c r="R161" s="26">
        <v>100</v>
      </c>
      <c r="S161" s="26">
        <v>100</v>
      </c>
      <c r="T161" s="26">
        <v>100</v>
      </c>
      <c r="U161" s="26">
        <v>100</v>
      </c>
      <c r="V161" s="26">
        <v>0</v>
      </c>
      <c r="W161" s="26">
        <v>50</v>
      </c>
      <c r="X161" s="26">
        <v>50</v>
      </c>
      <c r="Y161" s="26">
        <v>100</v>
      </c>
      <c r="Z161" s="26">
        <v>1</v>
      </c>
      <c r="AA161" s="26" t="s">
        <v>96</v>
      </c>
      <c r="AB161" s="26" t="s">
        <v>96</v>
      </c>
      <c r="AC161" s="26">
        <v>12</v>
      </c>
      <c r="AD161" s="26">
        <v>12</v>
      </c>
      <c r="AE161" s="26">
        <v>12</v>
      </c>
      <c r="AF161" s="26">
        <v>12</v>
      </c>
      <c r="AG161" s="26">
        <v>0</v>
      </c>
      <c r="AH161" s="26">
        <v>11</v>
      </c>
      <c r="AI161" s="26">
        <v>0</v>
      </c>
    </row>
    <row r="162" spans="1:35" x14ac:dyDescent="0.3">
      <c r="A162" s="27" t="s">
        <v>92</v>
      </c>
      <c r="B162" s="27" t="s">
        <v>225</v>
      </c>
      <c r="C162" s="27" t="s">
        <v>231</v>
      </c>
      <c r="D162" s="27" t="s">
        <v>232</v>
      </c>
      <c r="E162" s="29" t="s">
        <v>95</v>
      </c>
      <c r="F162" s="28">
        <v>42</v>
      </c>
      <c r="G162" s="28">
        <v>0</v>
      </c>
      <c r="H162" s="28">
        <v>0</v>
      </c>
      <c r="I162" s="28">
        <v>50</v>
      </c>
      <c r="J162" s="28">
        <v>50</v>
      </c>
      <c r="K162" s="28">
        <v>0</v>
      </c>
      <c r="L162" s="28">
        <v>0</v>
      </c>
      <c r="M162" s="28">
        <v>0</v>
      </c>
      <c r="N162" s="28">
        <v>10</v>
      </c>
      <c r="O162" s="28">
        <v>0</v>
      </c>
      <c r="P162" s="28">
        <v>90</v>
      </c>
      <c r="Q162" s="28">
        <v>100</v>
      </c>
      <c r="R162" s="28">
        <v>100</v>
      </c>
      <c r="S162" s="28">
        <v>100</v>
      </c>
      <c r="T162" s="28">
        <v>0</v>
      </c>
      <c r="U162" s="28">
        <v>0</v>
      </c>
      <c r="V162" s="28">
        <v>0</v>
      </c>
      <c r="W162" s="28">
        <v>0</v>
      </c>
      <c r="X162" s="28">
        <v>100</v>
      </c>
      <c r="Y162" s="28">
        <v>100</v>
      </c>
      <c r="Z162" s="28">
        <v>1</v>
      </c>
      <c r="AA162" s="28" t="s">
        <v>96</v>
      </c>
      <c r="AB162" s="28" t="s">
        <v>96</v>
      </c>
      <c r="AC162" s="28">
        <v>12</v>
      </c>
      <c r="AD162" s="28">
        <v>12</v>
      </c>
      <c r="AE162" s="28">
        <v>12</v>
      </c>
      <c r="AF162" s="28">
        <v>12</v>
      </c>
      <c r="AG162" s="28">
        <v>0</v>
      </c>
      <c r="AH162" s="28">
        <v>11</v>
      </c>
      <c r="AI162" s="28">
        <v>0</v>
      </c>
    </row>
    <row r="163" spans="1:35" x14ac:dyDescent="0.3">
      <c r="A163" s="25" t="s">
        <v>92</v>
      </c>
      <c r="B163" s="25" t="s">
        <v>225</v>
      </c>
      <c r="C163" s="25" t="s">
        <v>233</v>
      </c>
      <c r="D163" s="26" t="s">
        <v>1553</v>
      </c>
      <c r="E163" s="26">
        <v>2843</v>
      </c>
      <c r="F163" s="38">
        <v>190</v>
      </c>
      <c r="G163" s="26">
        <v>100</v>
      </c>
      <c r="H163" s="26">
        <v>100</v>
      </c>
      <c r="I163" s="26">
        <v>0</v>
      </c>
      <c r="J163" s="26">
        <v>0</v>
      </c>
      <c r="K163" s="26">
        <v>0</v>
      </c>
      <c r="L163" s="26">
        <v>50</v>
      </c>
      <c r="M163" s="26">
        <v>50</v>
      </c>
      <c r="N163" s="26">
        <v>50</v>
      </c>
      <c r="O163" s="26">
        <v>0</v>
      </c>
      <c r="P163" s="26">
        <v>0</v>
      </c>
      <c r="Q163" s="26">
        <v>100</v>
      </c>
      <c r="R163" s="26">
        <v>100</v>
      </c>
      <c r="S163" s="26">
        <v>100</v>
      </c>
      <c r="T163" s="26">
        <v>100</v>
      </c>
      <c r="U163" s="26">
        <v>60</v>
      </c>
      <c r="V163" s="26">
        <v>20</v>
      </c>
      <c r="W163" s="26">
        <v>10</v>
      </c>
      <c r="X163" s="26">
        <v>70</v>
      </c>
      <c r="Y163" s="26">
        <v>100</v>
      </c>
      <c r="Z163" s="26">
        <v>2</v>
      </c>
      <c r="AA163" s="26" t="s">
        <v>96</v>
      </c>
      <c r="AB163" s="26" t="s">
        <v>96</v>
      </c>
      <c r="AC163" s="26">
        <v>2</v>
      </c>
      <c r="AD163" s="26">
        <v>0</v>
      </c>
      <c r="AE163" s="26">
        <v>0</v>
      </c>
      <c r="AF163" s="26">
        <v>0</v>
      </c>
      <c r="AG163" s="26">
        <v>0</v>
      </c>
      <c r="AH163" s="26">
        <v>0</v>
      </c>
      <c r="AI163" s="26">
        <v>0</v>
      </c>
    </row>
    <row r="164" spans="1:35" x14ac:dyDescent="0.3">
      <c r="A164" s="27" t="s">
        <v>92</v>
      </c>
      <c r="B164" s="27" t="s">
        <v>225</v>
      </c>
      <c r="C164" s="27" t="s">
        <v>233</v>
      </c>
      <c r="D164" s="27" t="s">
        <v>234</v>
      </c>
      <c r="E164" s="29" t="s">
        <v>102</v>
      </c>
      <c r="F164" s="28">
        <v>48</v>
      </c>
      <c r="G164" s="28">
        <v>100</v>
      </c>
      <c r="H164" s="28">
        <v>100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100</v>
      </c>
      <c r="O164" s="28">
        <v>0</v>
      </c>
      <c r="P164" s="28">
        <v>0</v>
      </c>
      <c r="Q164" s="28">
        <v>100</v>
      </c>
      <c r="R164" s="28">
        <v>100</v>
      </c>
      <c r="S164" s="28">
        <v>100</v>
      </c>
      <c r="T164" s="28">
        <v>100</v>
      </c>
      <c r="U164" s="28">
        <v>0</v>
      </c>
      <c r="V164" s="28">
        <v>0</v>
      </c>
      <c r="W164" s="28">
        <v>0</v>
      </c>
      <c r="X164" s="28">
        <v>100</v>
      </c>
      <c r="Y164" s="28">
        <v>100</v>
      </c>
      <c r="Z164" s="28">
        <v>2</v>
      </c>
      <c r="AA164" s="28" t="s">
        <v>96</v>
      </c>
      <c r="AB164" s="28" t="s">
        <v>97</v>
      </c>
      <c r="AC164" s="28" t="s">
        <v>98</v>
      </c>
      <c r="AD164" s="28">
        <v>0</v>
      </c>
      <c r="AE164" s="28">
        <v>0</v>
      </c>
      <c r="AF164" s="28">
        <v>0</v>
      </c>
      <c r="AG164" s="28">
        <v>0</v>
      </c>
      <c r="AH164" s="28">
        <v>0</v>
      </c>
      <c r="AI164" s="28">
        <v>0</v>
      </c>
    </row>
    <row r="165" spans="1:35" x14ac:dyDescent="0.3">
      <c r="A165" s="27" t="s">
        <v>92</v>
      </c>
      <c r="B165" s="27" t="s">
        <v>225</v>
      </c>
      <c r="C165" s="27" t="s">
        <v>233</v>
      </c>
      <c r="D165" s="27" t="s">
        <v>235</v>
      </c>
      <c r="E165" s="29" t="s">
        <v>102</v>
      </c>
      <c r="F165" s="28">
        <v>152</v>
      </c>
      <c r="G165" s="28">
        <v>100</v>
      </c>
      <c r="H165" s="28">
        <v>100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100</v>
      </c>
      <c r="O165" s="28">
        <v>0</v>
      </c>
      <c r="P165" s="28">
        <v>0</v>
      </c>
      <c r="Q165" s="28">
        <v>100</v>
      </c>
      <c r="R165" s="28">
        <v>100</v>
      </c>
      <c r="S165" s="28">
        <v>100</v>
      </c>
      <c r="T165" s="28">
        <v>100</v>
      </c>
      <c r="U165" s="28">
        <v>0</v>
      </c>
      <c r="V165" s="28">
        <v>0</v>
      </c>
      <c r="W165" s="28">
        <v>0</v>
      </c>
      <c r="X165" s="28">
        <v>100</v>
      </c>
      <c r="Y165" s="28">
        <v>100</v>
      </c>
      <c r="Z165" s="28">
        <v>2</v>
      </c>
      <c r="AA165" s="28" t="s">
        <v>96</v>
      </c>
      <c r="AB165" s="28" t="s">
        <v>96</v>
      </c>
      <c r="AC165" s="28">
        <v>2</v>
      </c>
      <c r="AD165" s="28">
        <v>0</v>
      </c>
      <c r="AE165" s="28">
        <v>0</v>
      </c>
      <c r="AF165" s="28">
        <v>0</v>
      </c>
      <c r="AG165" s="28">
        <v>0</v>
      </c>
      <c r="AH165" s="28">
        <v>0</v>
      </c>
      <c r="AI165" s="28">
        <v>0</v>
      </c>
    </row>
    <row r="166" spans="1:35" x14ac:dyDescent="0.3">
      <c r="A166" s="27" t="s">
        <v>92</v>
      </c>
      <c r="B166" s="27" t="s">
        <v>225</v>
      </c>
      <c r="C166" s="27" t="s">
        <v>233</v>
      </c>
      <c r="D166" s="27" t="s">
        <v>236</v>
      </c>
      <c r="E166" s="29" t="s">
        <v>95</v>
      </c>
      <c r="F166" s="28">
        <v>125</v>
      </c>
      <c r="G166" s="28">
        <v>100</v>
      </c>
      <c r="H166" s="28">
        <v>100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100</v>
      </c>
      <c r="O166" s="28">
        <v>0</v>
      </c>
      <c r="P166" s="28">
        <v>0</v>
      </c>
      <c r="Q166" s="28">
        <v>100</v>
      </c>
      <c r="R166" s="28">
        <v>100</v>
      </c>
      <c r="S166" s="28">
        <v>100</v>
      </c>
      <c r="T166" s="28">
        <v>100</v>
      </c>
      <c r="U166" s="28">
        <v>0</v>
      </c>
      <c r="V166" s="28">
        <v>0</v>
      </c>
      <c r="W166" s="28">
        <v>0</v>
      </c>
      <c r="X166" s="28">
        <v>100</v>
      </c>
      <c r="Y166" s="28">
        <v>100</v>
      </c>
      <c r="Z166" s="28">
        <v>2</v>
      </c>
      <c r="AA166" s="28" t="s">
        <v>96</v>
      </c>
      <c r="AB166" s="28" t="s">
        <v>97</v>
      </c>
      <c r="AC166" s="28" t="s">
        <v>98</v>
      </c>
      <c r="AD166" s="28">
        <v>0</v>
      </c>
      <c r="AE166" s="28">
        <v>0</v>
      </c>
      <c r="AF166" s="28">
        <v>0</v>
      </c>
      <c r="AG166" s="28">
        <v>0</v>
      </c>
      <c r="AH166" s="28">
        <v>0</v>
      </c>
      <c r="AI166" s="28">
        <v>0</v>
      </c>
    </row>
    <row r="167" spans="1:35" x14ac:dyDescent="0.3">
      <c r="A167" s="25" t="s">
        <v>92</v>
      </c>
      <c r="B167" s="25" t="s">
        <v>225</v>
      </c>
      <c r="C167" s="25" t="s">
        <v>237</v>
      </c>
      <c r="D167" s="26" t="s">
        <v>1553</v>
      </c>
      <c r="E167" s="26">
        <v>1391</v>
      </c>
      <c r="F167" s="38">
        <v>110</v>
      </c>
      <c r="G167" s="26">
        <v>100</v>
      </c>
      <c r="H167" s="26">
        <v>95</v>
      </c>
      <c r="I167" s="26">
        <v>5</v>
      </c>
      <c r="J167" s="26">
        <v>0</v>
      </c>
      <c r="K167" s="26">
        <v>0</v>
      </c>
      <c r="L167" s="26">
        <v>90</v>
      </c>
      <c r="M167" s="26">
        <v>90</v>
      </c>
      <c r="N167" s="26">
        <v>10</v>
      </c>
      <c r="O167" s="26">
        <v>0</v>
      </c>
      <c r="P167" s="26">
        <v>0</v>
      </c>
      <c r="Q167" s="26">
        <v>100</v>
      </c>
      <c r="R167" s="26">
        <v>96</v>
      </c>
      <c r="S167" s="26">
        <v>99</v>
      </c>
      <c r="T167" s="26">
        <v>80</v>
      </c>
      <c r="U167" s="26">
        <v>30</v>
      </c>
      <c r="V167" s="26">
        <v>0</v>
      </c>
      <c r="W167" s="26">
        <v>30</v>
      </c>
      <c r="X167" s="26">
        <v>70</v>
      </c>
      <c r="Y167" s="26">
        <v>100</v>
      </c>
      <c r="Z167" s="26">
        <v>2</v>
      </c>
      <c r="AA167" s="26" t="s">
        <v>96</v>
      </c>
      <c r="AB167" s="26" t="s">
        <v>96</v>
      </c>
      <c r="AC167" s="26">
        <v>12</v>
      </c>
      <c r="AD167" s="26">
        <v>0</v>
      </c>
      <c r="AE167" s="26">
        <v>0</v>
      </c>
      <c r="AF167" s="26">
        <v>40</v>
      </c>
      <c r="AG167" s="26">
        <v>0</v>
      </c>
      <c r="AH167" s="26">
        <v>40</v>
      </c>
      <c r="AI167" s="26">
        <v>0</v>
      </c>
    </row>
    <row r="168" spans="1:35" x14ac:dyDescent="0.3">
      <c r="A168" s="27" t="s">
        <v>92</v>
      </c>
      <c r="B168" s="27" t="s">
        <v>225</v>
      </c>
      <c r="C168" s="27" t="s">
        <v>237</v>
      </c>
      <c r="D168" s="27" t="s">
        <v>238</v>
      </c>
      <c r="E168" s="29" t="s">
        <v>95</v>
      </c>
      <c r="F168" s="28">
        <v>34</v>
      </c>
      <c r="G168" s="28">
        <v>100</v>
      </c>
      <c r="H168" s="28">
        <v>100</v>
      </c>
      <c r="I168" s="28">
        <v>0</v>
      </c>
      <c r="J168" s="28">
        <v>0</v>
      </c>
      <c r="K168" s="28">
        <v>0</v>
      </c>
      <c r="L168" s="28">
        <v>100</v>
      </c>
      <c r="M168" s="28">
        <v>100</v>
      </c>
      <c r="N168" s="28">
        <v>0</v>
      </c>
      <c r="O168" s="28">
        <v>0</v>
      </c>
      <c r="P168" s="28">
        <v>0</v>
      </c>
      <c r="Q168" s="28">
        <v>100</v>
      </c>
      <c r="R168" s="28">
        <v>100</v>
      </c>
      <c r="S168" s="28">
        <v>96</v>
      </c>
      <c r="T168" s="28">
        <v>100</v>
      </c>
      <c r="U168" s="28">
        <v>100</v>
      </c>
      <c r="V168" s="28">
        <v>0</v>
      </c>
      <c r="W168" s="28">
        <v>100</v>
      </c>
      <c r="X168" s="28">
        <v>0</v>
      </c>
      <c r="Y168" s="28">
        <v>80</v>
      </c>
      <c r="Z168" s="28">
        <v>2</v>
      </c>
      <c r="AA168" s="28" t="s">
        <v>96</v>
      </c>
      <c r="AB168" s="28" t="s">
        <v>97</v>
      </c>
      <c r="AC168" s="28" t="s">
        <v>98</v>
      </c>
      <c r="AD168" s="28">
        <v>0</v>
      </c>
      <c r="AE168" s="28">
        <v>0</v>
      </c>
      <c r="AF168" s="28">
        <v>40</v>
      </c>
      <c r="AG168" s="28">
        <v>0</v>
      </c>
      <c r="AH168" s="28">
        <v>40</v>
      </c>
      <c r="AI168" s="28">
        <v>0</v>
      </c>
    </row>
    <row r="169" spans="1:35" x14ac:dyDescent="0.3">
      <c r="A169" s="27" t="s">
        <v>92</v>
      </c>
      <c r="B169" s="27" t="s">
        <v>225</v>
      </c>
      <c r="C169" s="27" t="s">
        <v>237</v>
      </c>
      <c r="D169" s="27" t="s">
        <v>234</v>
      </c>
      <c r="E169" s="29" t="s">
        <v>102</v>
      </c>
      <c r="F169" s="28">
        <v>59</v>
      </c>
      <c r="G169" s="28">
        <v>100</v>
      </c>
      <c r="H169" s="28">
        <v>100</v>
      </c>
      <c r="I169" s="28">
        <v>0</v>
      </c>
      <c r="J169" s="28">
        <v>0</v>
      </c>
      <c r="K169" s="28">
        <v>0</v>
      </c>
      <c r="L169" s="28">
        <v>100</v>
      </c>
      <c r="M169" s="28">
        <v>100</v>
      </c>
      <c r="N169" s="28">
        <v>0</v>
      </c>
      <c r="O169" s="28">
        <v>0</v>
      </c>
      <c r="P169" s="28">
        <v>0</v>
      </c>
      <c r="Q169" s="28">
        <v>100</v>
      </c>
      <c r="R169" s="28">
        <v>98</v>
      </c>
      <c r="S169" s="28">
        <v>100</v>
      </c>
      <c r="T169" s="28">
        <v>95</v>
      </c>
      <c r="U169" s="28">
        <v>10</v>
      </c>
      <c r="V169" s="28">
        <v>0</v>
      </c>
      <c r="W169" s="28">
        <v>10</v>
      </c>
      <c r="X169" s="28">
        <v>90</v>
      </c>
      <c r="Y169" s="28">
        <v>100</v>
      </c>
      <c r="Z169" s="28">
        <v>2</v>
      </c>
      <c r="AA169" s="28" t="s">
        <v>96</v>
      </c>
      <c r="AB169" s="28" t="s">
        <v>97</v>
      </c>
      <c r="AC169" s="28" t="s">
        <v>98</v>
      </c>
      <c r="AD169" s="28">
        <v>0</v>
      </c>
      <c r="AE169" s="28">
        <v>0</v>
      </c>
      <c r="AF169" s="28">
        <v>40</v>
      </c>
      <c r="AG169" s="28">
        <v>0</v>
      </c>
      <c r="AH169" s="28">
        <v>40</v>
      </c>
      <c r="AI169" s="28">
        <v>0</v>
      </c>
    </row>
    <row r="170" spans="1:35" x14ac:dyDescent="0.3">
      <c r="A170" s="27" t="s">
        <v>92</v>
      </c>
      <c r="B170" s="27" t="s">
        <v>225</v>
      </c>
      <c r="C170" s="27" t="s">
        <v>237</v>
      </c>
      <c r="D170" s="27" t="s">
        <v>239</v>
      </c>
      <c r="E170" s="29" t="s">
        <v>104</v>
      </c>
      <c r="F170" s="28">
        <v>34</v>
      </c>
      <c r="G170" s="28">
        <v>100</v>
      </c>
      <c r="H170" s="28">
        <v>100</v>
      </c>
      <c r="I170" s="28">
        <v>0</v>
      </c>
      <c r="J170" s="28">
        <v>0</v>
      </c>
      <c r="K170" s="28">
        <v>0</v>
      </c>
      <c r="L170" s="28">
        <v>99</v>
      </c>
      <c r="M170" s="28">
        <v>95</v>
      </c>
      <c r="N170" s="28">
        <v>0</v>
      </c>
      <c r="O170" s="28">
        <v>0</v>
      </c>
      <c r="P170" s="28">
        <v>5</v>
      </c>
      <c r="Q170" s="28">
        <v>100</v>
      </c>
      <c r="R170" s="28">
        <v>99</v>
      </c>
      <c r="S170" s="28">
        <v>99</v>
      </c>
      <c r="T170" s="28">
        <v>0</v>
      </c>
      <c r="U170" s="28">
        <v>0</v>
      </c>
      <c r="V170" s="28">
        <v>0</v>
      </c>
      <c r="W170" s="28">
        <v>0</v>
      </c>
      <c r="X170" s="28">
        <v>100</v>
      </c>
      <c r="Y170" s="28">
        <v>90</v>
      </c>
      <c r="Z170" s="28">
        <v>2</v>
      </c>
      <c r="AA170" s="28" t="s">
        <v>96</v>
      </c>
      <c r="AB170" s="28" t="s">
        <v>97</v>
      </c>
      <c r="AC170" s="28" t="s">
        <v>98</v>
      </c>
      <c r="AD170" s="28">
        <v>1</v>
      </c>
      <c r="AE170" s="28">
        <v>1</v>
      </c>
      <c r="AF170" s="28">
        <v>40</v>
      </c>
      <c r="AG170" s="28">
        <v>1</v>
      </c>
      <c r="AH170" s="28">
        <v>40</v>
      </c>
      <c r="AI170" s="28">
        <v>1</v>
      </c>
    </row>
    <row r="171" spans="1:35" x14ac:dyDescent="0.3">
      <c r="A171" s="25" t="s">
        <v>92</v>
      </c>
      <c r="B171" s="25" t="s">
        <v>225</v>
      </c>
      <c r="C171" s="25" t="s">
        <v>240</v>
      </c>
      <c r="D171" s="26" t="s">
        <v>1553</v>
      </c>
      <c r="E171" s="26">
        <v>364</v>
      </c>
      <c r="F171" s="38">
        <v>10</v>
      </c>
      <c r="G171" s="26">
        <v>75</v>
      </c>
      <c r="H171" s="26">
        <v>70</v>
      </c>
      <c r="I171" s="26">
        <v>28</v>
      </c>
      <c r="J171" s="26">
        <v>2</v>
      </c>
      <c r="K171" s="26">
        <v>0</v>
      </c>
      <c r="L171" s="26">
        <v>0</v>
      </c>
      <c r="M171" s="26">
        <v>0</v>
      </c>
      <c r="N171" s="26">
        <v>80</v>
      </c>
      <c r="O171" s="26">
        <v>20</v>
      </c>
      <c r="P171" s="26">
        <v>0</v>
      </c>
      <c r="Q171" s="26">
        <v>100</v>
      </c>
      <c r="R171" s="26">
        <v>100</v>
      </c>
      <c r="S171" s="26">
        <v>100</v>
      </c>
      <c r="T171" s="26">
        <v>70</v>
      </c>
      <c r="U171" s="26">
        <v>50</v>
      </c>
      <c r="V171" s="26">
        <v>10</v>
      </c>
      <c r="W171" s="26">
        <v>40</v>
      </c>
      <c r="X171" s="26">
        <v>50</v>
      </c>
      <c r="Y171" s="26">
        <v>90</v>
      </c>
      <c r="Z171" s="26">
        <v>1</v>
      </c>
      <c r="AA171" s="26" t="s">
        <v>96</v>
      </c>
      <c r="AB171" s="26" t="s">
        <v>96</v>
      </c>
      <c r="AC171" s="26">
        <v>4</v>
      </c>
      <c r="AD171" s="26">
        <v>4</v>
      </c>
      <c r="AE171" s="26">
        <v>4</v>
      </c>
      <c r="AF171" s="26">
        <v>15</v>
      </c>
      <c r="AG171" s="26">
        <v>0</v>
      </c>
      <c r="AH171" s="26">
        <v>15</v>
      </c>
      <c r="AI171" s="26">
        <v>15</v>
      </c>
    </row>
    <row r="172" spans="1:35" x14ac:dyDescent="0.3">
      <c r="A172" s="27" t="s">
        <v>92</v>
      </c>
      <c r="B172" s="27" t="s">
        <v>225</v>
      </c>
      <c r="C172" s="27" t="s">
        <v>240</v>
      </c>
      <c r="D172" s="27" t="s">
        <v>241</v>
      </c>
      <c r="E172" s="29" t="s">
        <v>102</v>
      </c>
      <c r="F172" s="28">
        <v>43</v>
      </c>
      <c r="G172" s="28">
        <v>0</v>
      </c>
      <c r="H172" s="28">
        <v>0</v>
      </c>
      <c r="I172" s="28">
        <v>100</v>
      </c>
      <c r="J172" s="28">
        <v>0</v>
      </c>
      <c r="K172" s="28">
        <v>0</v>
      </c>
      <c r="L172" s="28">
        <v>0</v>
      </c>
      <c r="M172" s="28">
        <v>0</v>
      </c>
      <c r="N172" s="28">
        <v>95</v>
      </c>
      <c r="O172" s="28">
        <v>0</v>
      </c>
      <c r="P172" s="28">
        <v>5</v>
      </c>
      <c r="Q172" s="28">
        <v>100</v>
      </c>
      <c r="R172" s="28">
        <v>100</v>
      </c>
      <c r="S172" s="28">
        <v>100</v>
      </c>
      <c r="T172" s="28">
        <v>10</v>
      </c>
      <c r="U172" s="28">
        <v>10</v>
      </c>
      <c r="V172" s="28">
        <v>0</v>
      </c>
      <c r="W172" s="28">
        <v>10</v>
      </c>
      <c r="X172" s="28">
        <v>90</v>
      </c>
      <c r="Y172" s="28">
        <v>80</v>
      </c>
      <c r="Z172" s="28">
        <v>1</v>
      </c>
      <c r="AA172" s="28" t="s">
        <v>96</v>
      </c>
      <c r="AB172" s="28" t="s">
        <v>96</v>
      </c>
      <c r="AC172" s="28">
        <v>4</v>
      </c>
      <c r="AD172" s="28">
        <v>5</v>
      </c>
      <c r="AE172" s="28">
        <v>5</v>
      </c>
      <c r="AF172" s="28">
        <v>16</v>
      </c>
      <c r="AG172" s="28">
        <v>0</v>
      </c>
      <c r="AH172" s="28">
        <v>14</v>
      </c>
      <c r="AI172" s="28">
        <v>0</v>
      </c>
    </row>
    <row r="173" spans="1:35" x14ac:dyDescent="0.3">
      <c r="A173" s="25" t="s">
        <v>92</v>
      </c>
      <c r="B173" s="25" t="s">
        <v>225</v>
      </c>
      <c r="C173" s="25" t="s">
        <v>225</v>
      </c>
      <c r="D173" s="26" t="s">
        <v>1553</v>
      </c>
      <c r="E173" s="26">
        <v>5470</v>
      </c>
      <c r="F173" s="38">
        <v>520</v>
      </c>
      <c r="G173" s="26">
        <v>100</v>
      </c>
      <c r="H173" s="26">
        <v>100</v>
      </c>
      <c r="I173" s="26">
        <v>0</v>
      </c>
      <c r="J173" s="26">
        <v>0</v>
      </c>
      <c r="K173" s="26">
        <v>0</v>
      </c>
      <c r="L173" s="26">
        <v>100</v>
      </c>
      <c r="M173" s="26">
        <v>100</v>
      </c>
      <c r="N173" s="26">
        <v>0</v>
      </c>
      <c r="O173" s="26">
        <v>0</v>
      </c>
      <c r="P173" s="26">
        <v>0</v>
      </c>
      <c r="Q173" s="26">
        <v>100</v>
      </c>
      <c r="R173" s="26">
        <v>100</v>
      </c>
      <c r="S173" s="26">
        <v>100</v>
      </c>
      <c r="T173" s="26">
        <v>100</v>
      </c>
      <c r="U173" s="26">
        <v>100</v>
      </c>
      <c r="V173" s="26">
        <v>0</v>
      </c>
      <c r="W173" s="26">
        <v>100</v>
      </c>
      <c r="X173" s="26">
        <v>0</v>
      </c>
      <c r="Y173" s="26">
        <v>100</v>
      </c>
      <c r="Z173" s="26">
        <v>4</v>
      </c>
      <c r="AA173" s="26" t="s">
        <v>96</v>
      </c>
      <c r="AB173" s="26" t="s">
        <v>96</v>
      </c>
      <c r="AC173" s="26">
        <v>3</v>
      </c>
      <c r="AD173" s="26">
        <v>0</v>
      </c>
      <c r="AE173" s="26">
        <v>0</v>
      </c>
      <c r="AF173" s="26">
        <v>0</v>
      </c>
      <c r="AG173" s="26">
        <v>0</v>
      </c>
      <c r="AH173" s="26">
        <v>0</v>
      </c>
      <c r="AI173" s="26">
        <v>0</v>
      </c>
    </row>
    <row r="174" spans="1:35" x14ac:dyDescent="0.3">
      <c r="A174" s="27" t="s">
        <v>92</v>
      </c>
      <c r="B174" s="27" t="s">
        <v>225</v>
      </c>
      <c r="C174" s="27" t="s">
        <v>225</v>
      </c>
      <c r="D174" s="27" t="s">
        <v>242</v>
      </c>
      <c r="E174" s="29" t="s">
        <v>102</v>
      </c>
      <c r="F174" s="28">
        <v>190</v>
      </c>
      <c r="G174" s="28">
        <v>100</v>
      </c>
      <c r="H174" s="28">
        <v>100</v>
      </c>
      <c r="I174" s="28">
        <v>0</v>
      </c>
      <c r="J174" s="28">
        <v>0</v>
      </c>
      <c r="K174" s="28">
        <v>0</v>
      </c>
      <c r="L174" s="28">
        <v>100</v>
      </c>
      <c r="M174" s="28">
        <v>100</v>
      </c>
      <c r="N174" s="28">
        <v>0</v>
      </c>
      <c r="O174" s="28">
        <v>0</v>
      </c>
      <c r="P174" s="28">
        <v>0</v>
      </c>
      <c r="Q174" s="28">
        <v>100</v>
      </c>
      <c r="R174" s="28">
        <v>95</v>
      </c>
      <c r="S174" s="28">
        <v>100</v>
      </c>
      <c r="T174" s="28">
        <v>100</v>
      </c>
      <c r="U174" s="28">
        <v>90</v>
      </c>
      <c r="V174" s="28">
        <v>0</v>
      </c>
      <c r="W174" s="28">
        <v>90</v>
      </c>
      <c r="X174" s="28">
        <v>10</v>
      </c>
      <c r="Y174" s="28">
        <v>100</v>
      </c>
      <c r="Z174" s="28">
        <v>4</v>
      </c>
      <c r="AA174" s="28" t="s">
        <v>96</v>
      </c>
      <c r="AB174" s="28" t="s">
        <v>96</v>
      </c>
      <c r="AC174" s="28">
        <v>3</v>
      </c>
      <c r="AD174" s="28">
        <v>0</v>
      </c>
      <c r="AE174" s="28">
        <v>0</v>
      </c>
      <c r="AF174" s="28">
        <v>0</v>
      </c>
      <c r="AG174" s="28">
        <v>0</v>
      </c>
      <c r="AH174" s="28">
        <v>0</v>
      </c>
      <c r="AI174" s="28">
        <v>0</v>
      </c>
    </row>
    <row r="175" spans="1:35" x14ac:dyDescent="0.3">
      <c r="A175" s="27" t="s">
        <v>92</v>
      </c>
      <c r="B175" s="27" t="s">
        <v>225</v>
      </c>
      <c r="C175" s="27" t="s">
        <v>225</v>
      </c>
      <c r="D175" s="27" t="s">
        <v>243</v>
      </c>
      <c r="E175" s="29" t="s">
        <v>102</v>
      </c>
      <c r="F175" s="28">
        <v>168</v>
      </c>
      <c r="G175" s="28">
        <v>100</v>
      </c>
      <c r="H175" s="28">
        <v>100</v>
      </c>
      <c r="I175" s="28">
        <v>0</v>
      </c>
      <c r="J175" s="28">
        <v>0</v>
      </c>
      <c r="K175" s="28">
        <v>0</v>
      </c>
      <c r="L175" s="28">
        <v>100</v>
      </c>
      <c r="M175" s="28">
        <v>100</v>
      </c>
      <c r="N175" s="28">
        <v>0</v>
      </c>
      <c r="O175" s="28">
        <v>0</v>
      </c>
      <c r="P175" s="28">
        <v>0</v>
      </c>
      <c r="Q175" s="28">
        <v>100</v>
      </c>
      <c r="R175" s="28">
        <v>95</v>
      </c>
      <c r="S175" s="28">
        <v>100</v>
      </c>
      <c r="T175" s="28">
        <v>100</v>
      </c>
      <c r="U175" s="28">
        <v>90</v>
      </c>
      <c r="V175" s="28">
        <v>0</v>
      </c>
      <c r="W175" s="28">
        <v>90</v>
      </c>
      <c r="X175" s="28">
        <v>10</v>
      </c>
      <c r="Y175" s="28">
        <v>100</v>
      </c>
      <c r="Z175" s="28">
        <v>4</v>
      </c>
      <c r="AA175" s="28" t="s">
        <v>96</v>
      </c>
      <c r="AB175" s="28" t="s">
        <v>96</v>
      </c>
      <c r="AC175" s="28">
        <v>3</v>
      </c>
      <c r="AD175" s="28">
        <v>0</v>
      </c>
      <c r="AE175" s="28">
        <v>0</v>
      </c>
      <c r="AF175" s="28">
        <v>0</v>
      </c>
      <c r="AG175" s="28">
        <v>0</v>
      </c>
      <c r="AH175" s="28">
        <v>0</v>
      </c>
      <c r="AI175" s="28">
        <v>0</v>
      </c>
    </row>
    <row r="176" spans="1:35" x14ac:dyDescent="0.3">
      <c r="A176" s="25" t="s">
        <v>92</v>
      </c>
      <c r="B176" s="25" t="s">
        <v>225</v>
      </c>
      <c r="C176" s="25" t="s">
        <v>1569</v>
      </c>
      <c r="D176" s="26" t="s">
        <v>1555</v>
      </c>
      <c r="E176" s="26">
        <v>517</v>
      </c>
      <c r="F176" s="26">
        <v>160</v>
      </c>
      <c r="G176" s="26">
        <v>32</v>
      </c>
      <c r="H176" s="26">
        <v>32</v>
      </c>
      <c r="I176" s="26">
        <v>68</v>
      </c>
      <c r="J176" s="26">
        <v>0</v>
      </c>
      <c r="K176" s="26">
        <v>0</v>
      </c>
      <c r="L176" s="26">
        <v>100</v>
      </c>
      <c r="M176" s="26">
        <v>75</v>
      </c>
      <c r="N176" s="26">
        <v>25</v>
      </c>
      <c r="O176" s="26">
        <v>0</v>
      </c>
      <c r="P176" s="26">
        <v>0</v>
      </c>
      <c r="Q176" s="26">
        <v>100</v>
      </c>
      <c r="R176" s="26">
        <v>100</v>
      </c>
      <c r="S176" s="26">
        <v>100</v>
      </c>
      <c r="T176" s="26">
        <v>100</v>
      </c>
      <c r="U176" s="26">
        <v>50</v>
      </c>
      <c r="V176" s="26">
        <v>0</v>
      </c>
      <c r="W176" s="26">
        <v>29</v>
      </c>
      <c r="X176" s="26">
        <v>71</v>
      </c>
      <c r="Y176" s="26">
        <v>100</v>
      </c>
      <c r="Z176" s="26">
        <v>2</v>
      </c>
      <c r="AA176" s="26" t="s">
        <v>96</v>
      </c>
      <c r="AB176" s="26" t="s">
        <v>96</v>
      </c>
      <c r="AC176" s="26">
        <v>4</v>
      </c>
      <c r="AD176" s="26">
        <v>10</v>
      </c>
      <c r="AE176" s="26">
        <v>10</v>
      </c>
      <c r="AF176" s="26">
        <v>10</v>
      </c>
      <c r="AG176" s="26">
        <v>10</v>
      </c>
      <c r="AH176" s="26">
        <v>10</v>
      </c>
      <c r="AI176" s="26">
        <v>0</v>
      </c>
    </row>
    <row r="177" spans="1:35" x14ac:dyDescent="0.3">
      <c r="A177" s="25" t="s">
        <v>92</v>
      </c>
      <c r="B177" s="25" t="s">
        <v>225</v>
      </c>
      <c r="C177" s="25" t="s">
        <v>1570</v>
      </c>
      <c r="D177" s="26" t="s">
        <v>1555</v>
      </c>
      <c r="E177" s="26">
        <v>460</v>
      </c>
      <c r="F177" s="26">
        <v>184</v>
      </c>
      <c r="G177" s="26">
        <v>100</v>
      </c>
      <c r="H177" s="26">
        <v>100</v>
      </c>
      <c r="I177" s="26">
        <v>0</v>
      </c>
      <c r="J177" s="26">
        <v>0</v>
      </c>
      <c r="K177" s="26">
        <v>0</v>
      </c>
      <c r="L177" s="26">
        <v>80</v>
      </c>
      <c r="M177" s="26">
        <v>80</v>
      </c>
      <c r="N177" s="26">
        <v>20</v>
      </c>
      <c r="O177" s="26">
        <v>0</v>
      </c>
      <c r="P177" s="26">
        <v>0</v>
      </c>
      <c r="Q177" s="26">
        <v>100</v>
      </c>
      <c r="R177" s="26">
        <v>100</v>
      </c>
      <c r="S177" s="26">
        <v>100</v>
      </c>
      <c r="T177" s="26">
        <v>0</v>
      </c>
      <c r="U177" s="26">
        <v>0</v>
      </c>
      <c r="V177" s="26">
        <v>0</v>
      </c>
      <c r="W177" s="26">
        <v>0</v>
      </c>
      <c r="X177" s="26">
        <v>100</v>
      </c>
      <c r="Y177" s="26">
        <v>100</v>
      </c>
      <c r="Z177" s="26">
        <v>2</v>
      </c>
      <c r="AA177" s="26" t="s">
        <v>97</v>
      </c>
      <c r="AB177" s="26" t="s">
        <v>96</v>
      </c>
      <c r="AC177" s="26">
        <v>4</v>
      </c>
      <c r="AD177" s="26">
        <v>6</v>
      </c>
      <c r="AE177" s="26">
        <v>6</v>
      </c>
      <c r="AF177" s="26">
        <v>6</v>
      </c>
      <c r="AG177" s="26">
        <v>0</v>
      </c>
      <c r="AH177" s="26">
        <v>1</v>
      </c>
      <c r="AI177" s="26">
        <v>0</v>
      </c>
    </row>
    <row r="178" spans="1:35" x14ac:dyDescent="0.3">
      <c r="A178" s="25" t="s">
        <v>92</v>
      </c>
      <c r="B178" s="25" t="s">
        <v>244</v>
      </c>
      <c r="C178" s="25" t="s">
        <v>245</v>
      </c>
      <c r="D178" s="26" t="s">
        <v>1553</v>
      </c>
      <c r="E178" s="26">
        <v>600</v>
      </c>
      <c r="F178" s="26">
        <v>180</v>
      </c>
      <c r="G178" s="26">
        <v>100</v>
      </c>
      <c r="H178" s="26">
        <v>60</v>
      </c>
      <c r="I178" s="26">
        <v>40</v>
      </c>
      <c r="J178" s="26">
        <v>0</v>
      </c>
      <c r="K178" s="26">
        <v>0</v>
      </c>
      <c r="L178" s="26">
        <v>0</v>
      </c>
      <c r="M178" s="26">
        <v>0</v>
      </c>
      <c r="N178" s="26">
        <v>70</v>
      </c>
      <c r="O178" s="26">
        <v>20</v>
      </c>
      <c r="P178" s="26">
        <v>10</v>
      </c>
      <c r="Q178" s="26">
        <v>100</v>
      </c>
      <c r="R178" s="26">
        <v>100</v>
      </c>
      <c r="S178" s="26">
        <v>100</v>
      </c>
      <c r="T178" s="26">
        <v>0</v>
      </c>
      <c r="U178" s="26">
        <v>0</v>
      </c>
      <c r="V178" s="26">
        <v>0</v>
      </c>
      <c r="W178" s="26">
        <v>0</v>
      </c>
      <c r="X178" s="26">
        <v>100</v>
      </c>
      <c r="Y178" s="26">
        <v>100</v>
      </c>
      <c r="Z178" s="26">
        <v>2</v>
      </c>
      <c r="AA178" s="26" t="s">
        <v>96</v>
      </c>
      <c r="AB178" s="26" t="s">
        <v>96</v>
      </c>
      <c r="AC178" s="26">
        <v>3</v>
      </c>
      <c r="AD178" s="26">
        <v>10</v>
      </c>
      <c r="AE178" s="26">
        <v>18</v>
      </c>
      <c r="AF178" s="26">
        <v>18</v>
      </c>
      <c r="AG178" s="26">
        <v>0</v>
      </c>
      <c r="AH178" s="26">
        <v>18</v>
      </c>
      <c r="AI178" s="26">
        <v>0</v>
      </c>
    </row>
    <row r="179" spans="1:35" x14ac:dyDescent="0.3">
      <c r="A179" s="27" t="s">
        <v>92</v>
      </c>
      <c r="B179" s="27" t="s">
        <v>244</v>
      </c>
      <c r="C179" s="27" t="s">
        <v>245</v>
      </c>
      <c r="D179" s="27" t="s">
        <v>246</v>
      </c>
      <c r="E179" s="29" t="s">
        <v>95</v>
      </c>
      <c r="F179" s="28">
        <v>116</v>
      </c>
      <c r="G179" s="28">
        <v>100</v>
      </c>
      <c r="H179" s="28">
        <v>0</v>
      </c>
      <c r="I179" s="28">
        <v>20</v>
      </c>
      <c r="J179" s="28">
        <v>80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100</v>
      </c>
      <c r="Q179" s="28">
        <v>100</v>
      </c>
      <c r="R179" s="28">
        <v>100</v>
      </c>
      <c r="S179" s="28">
        <v>100</v>
      </c>
      <c r="T179" s="28">
        <v>0</v>
      </c>
      <c r="U179" s="28">
        <v>0</v>
      </c>
      <c r="V179" s="28">
        <v>0</v>
      </c>
      <c r="W179" s="28">
        <v>0</v>
      </c>
      <c r="X179" s="28">
        <v>100</v>
      </c>
      <c r="Y179" s="28">
        <v>100</v>
      </c>
      <c r="Z179" s="28">
        <v>2</v>
      </c>
      <c r="AA179" s="28" t="s">
        <v>96</v>
      </c>
      <c r="AB179" s="28" t="s">
        <v>97</v>
      </c>
      <c r="AC179" s="28" t="s">
        <v>98</v>
      </c>
      <c r="AD179" s="28">
        <v>10</v>
      </c>
      <c r="AE179" s="28">
        <v>18</v>
      </c>
      <c r="AF179" s="28">
        <v>18</v>
      </c>
      <c r="AG179" s="28">
        <v>0</v>
      </c>
      <c r="AH179" s="28">
        <v>18</v>
      </c>
      <c r="AI179" s="28">
        <v>0</v>
      </c>
    </row>
    <row r="180" spans="1:35" x14ac:dyDescent="0.3">
      <c r="A180" s="27" t="s">
        <v>92</v>
      </c>
      <c r="B180" s="27" t="s">
        <v>244</v>
      </c>
      <c r="C180" s="27" t="s">
        <v>245</v>
      </c>
      <c r="D180" s="27" t="s">
        <v>247</v>
      </c>
      <c r="E180" s="29" t="s">
        <v>95</v>
      </c>
      <c r="F180" s="28">
        <v>46</v>
      </c>
      <c r="G180" s="28">
        <v>100</v>
      </c>
      <c r="H180" s="28">
        <v>100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100</v>
      </c>
      <c r="O180" s="28">
        <v>0</v>
      </c>
      <c r="P180" s="28">
        <v>0</v>
      </c>
      <c r="Q180" s="28">
        <v>100</v>
      </c>
      <c r="R180" s="28">
        <v>100</v>
      </c>
      <c r="S180" s="28">
        <v>100</v>
      </c>
      <c r="T180" s="28">
        <v>0</v>
      </c>
      <c r="U180" s="28">
        <v>0</v>
      </c>
      <c r="V180" s="28">
        <v>0</v>
      </c>
      <c r="W180" s="28">
        <v>0</v>
      </c>
      <c r="X180" s="28">
        <v>100</v>
      </c>
      <c r="Y180" s="28">
        <v>100</v>
      </c>
      <c r="Z180" s="28">
        <v>2</v>
      </c>
      <c r="AA180" s="28" t="s">
        <v>96</v>
      </c>
      <c r="AB180" s="28" t="s">
        <v>96</v>
      </c>
      <c r="AC180" s="28">
        <v>3</v>
      </c>
      <c r="AD180" s="28">
        <v>10</v>
      </c>
      <c r="AE180" s="28">
        <v>18</v>
      </c>
      <c r="AF180" s="28">
        <v>18</v>
      </c>
      <c r="AG180" s="28">
        <v>0</v>
      </c>
      <c r="AH180" s="28">
        <v>18</v>
      </c>
      <c r="AI180" s="28">
        <v>0</v>
      </c>
    </row>
    <row r="181" spans="1:35" x14ac:dyDescent="0.3">
      <c r="A181" s="25" t="s">
        <v>92</v>
      </c>
      <c r="B181" s="25" t="s">
        <v>244</v>
      </c>
      <c r="C181" s="25" t="s">
        <v>1571</v>
      </c>
      <c r="D181" s="26" t="s">
        <v>1555</v>
      </c>
      <c r="E181" s="26">
        <v>903</v>
      </c>
      <c r="F181" s="26">
        <v>271</v>
      </c>
      <c r="G181" s="26">
        <v>100</v>
      </c>
      <c r="H181" s="26">
        <v>90</v>
      </c>
      <c r="I181" s="26">
        <v>10</v>
      </c>
      <c r="J181" s="26">
        <v>0</v>
      </c>
      <c r="K181" s="26">
        <v>0</v>
      </c>
      <c r="L181" s="26">
        <v>0</v>
      </c>
      <c r="M181" s="26">
        <v>0</v>
      </c>
      <c r="N181" s="26">
        <v>100</v>
      </c>
      <c r="O181" s="26">
        <v>0</v>
      </c>
      <c r="P181" s="26">
        <v>0</v>
      </c>
      <c r="Q181" s="26">
        <v>100</v>
      </c>
      <c r="R181" s="26">
        <v>100</v>
      </c>
      <c r="S181" s="26">
        <v>100</v>
      </c>
      <c r="T181" s="26">
        <v>100</v>
      </c>
      <c r="U181" s="26">
        <v>60</v>
      </c>
      <c r="V181" s="26">
        <v>0</v>
      </c>
      <c r="W181" s="26">
        <v>60</v>
      </c>
      <c r="X181" s="26">
        <v>40</v>
      </c>
      <c r="Y181" s="26">
        <v>100</v>
      </c>
      <c r="Z181" s="26">
        <v>4</v>
      </c>
      <c r="AA181" s="26" t="s">
        <v>96</v>
      </c>
      <c r="AB181" s="26" t="s">
        <v>96</v>
      </c>
      <c r="AC181" s="26">
        <v>10</v>
      </c>
      <c r="AD181" s="26">
        <v>3</v>
      </c>
      <c r="AE181" s="26">
        <v>3</v>
      </c>
      <c r="AF181" s="26">
        <v>3</v>
      </c>
      <c r="AG181" s="26">
        <v>0</v>
      </c>
      <c r="AH181" s="26">
        <v>3</v>
      </c>
      <c r="AI181" s="26">
        <v>0</v>
      </c>
    </row>
    <row r="182" spans="1:35" x14ac:dyDescent="0.3">
      <c r="A182" s="25" t="s">
        <v>92</v>
      </c>
      <c r="B182" s="25" t="s">
        <v>244</v>
      </c>
      <c r="C182" s="25" t="s">
        <v>248</v>
      </c>
      <c r="D182" s="26" t="s">
        <v>1553</v>
      </c>
      <c r="E182" s="26">
        <v>993</v>
      </c>
      <c r="F182" s="26">
        <v>510</v>
      </c>
      <c r="G182" s="26">
        <v>90</v>
      </c>
      <c r="H182" s="26">
        <v>90</v>
      </c>
      <c r="I182" s="26">
        <v>10</v>
      </c>
      <c r="J182" s="26">
        <v>0</v>
      </c>
      <c r="K182" s="26">
        <v>0</v>
      </c>
      <c r="L182" s="26">
        <v>90</v>
      </c>
      <c r="M182" s="26">
        <v>40</v>
      </c>
      <c r="N182" s="26">
        <v>30</v>
      </c>
      <c r="O182" s="26">
        <v>0</v>
      </c>
      <c r="P182" s="26">
        <v>30</v>
      </c>
      <c r="Q182" s="26">
        <v>100</v>
      </c>
      <c r="R182" s="26">
        <v>100</v>
      </c>
      <c r="S182" s="26">
        <v>100</v>
      </c>
      <c r="T182" s="26">
        <v>100</v>
      </c>
      <c r="U182" s="26">
        <v>50</v>
      </c>
      <c r="V182" s="26">
        <v>0</v>
      </c>
      <c r="W182" s="26">
        <v>50</v>
      </c>
      <c r="X182" s="26">
        <v>50</v>
      </c>
      <c r="Y182" s="26">
        <v>100</v>
      </c>
      <c r="Z182" s="26">
        <v>2</v>
      </c>
      <c r="AA182" s="26" t="s">
        <v>96</v>
      </c>
      <c r="AB182" s="26" t="s">
        <v>96</v>
      </c>
      <c r="AC182" s="26">
        <v>2</v>
      </c>
      <c r="AD182" s="26">
        <v>0</v>
      </c>
      <c r="AE182" s="26">
        <v>10</v>
      </c>
      <c r="AF182" s="26">
        <v>10</v>
      </c>
      <c r="AG182" s="26">
        <v>0</v>
      </c>
      <c r="AH182" s="26">
        <v>0</v>
      </c>
      <c r="AI182" s="26">
        <v>0</v>
      </c>
    </row>
    <row r="183" spans="1:35" x14ac:dyDescent="0.3">
      <c r="A183" s="27" t="s">
        <v>92</v>
      </c>
      <c r="B183" s="27" t="s">
        <v>244</v>
      </c>
      <c r="C183" s="27" t="s">
        <v>248</v>
      </c>
      <c r="D183" s="27" t="s">
        <v>249</v>
      </c>
      <c r="E183" s="29" t="s">
        <v>104</v>
      </c>
      <c r="F183" s="28">
        <v>116</v>
      </c>
      <c r="G183" s="28">
        <v>100</v>
      </c>
      <c r="H183" s="28">
        <v>10</v>
      </c>
      <c r="I183" s="28">
        <v>30</v>
      </c>
      <c r="J183" s="28">
        <v>60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100</v>
      </c>
      <c r="Q183" s="28">
        <v>100</v>
      </c>
      <c r="R183" s="28">
        <v>100</v>
      </c>
      <c r="S183" s="28">
        <v>100</v>
      </c>
      <c r="T183" s="28">
        <v>0</v>
      </c>
      <c r="U183" s="28">
        <v>0</v>
      </c>
      <c r="V183" s="28">
        <v>0</v>
      </c>
      <c r="W183" s="28">
        <v>0</v>
      </c>
      <c r="X183" s="28">
        <v>100</v>
      </c>
      <c r="Y183" s="28">
        <v>100</v>
      </c>
      <c r="Z183" s="28">
        <v>2</v>
      </c>
      <c r="AA183" s="28" t="s">
        <v>96</v>
      </c>
      <c r="AB183" s="28" t="s">
        <v>97</v>
      </c>
      <c r="AC183" s="28" t="s">
        <v>98</v>
      </c>
      <c r="AD183" s="28">
        <v>0</v>
      </c>
      <c r="AE183" s="28">
        <v>10</v>
      </c>
      <c r="AF183" s="28">
        <v>10</v>
      </c>
      <c r="AG183" s="28">
        <v>1</v>
      </c>
      <c r="AH183" s="28">
        <v>0</v>
      </c>
      <c r="AI183" s="28">
        <v>1</v>
      </c>
    </row>
    <row r="184" spans="1:35" x14ac:dyDescent="0.3">
      <c r="A184" s="25" t="s">
        <v>92</v>
      </c>
      <c r="B184" s="25" t="s">
        <v>244</v>
      </c>
      <c r="C184" s="25" t="s">
        <v>1572</v>
      </c>
      <c r="D184" s="26" t="s">
        <v>1555</v>
      </c>
      <c r="E184" s="26">
        <v>362</v>
      </c>
      <c r="F184" s="26">
        <v>159</v>
      </c>
      <c r="G184" s="26">
        <v>100</v>
      </c>
      <c r="H184" s="26">
        <v>100</v>
      </c>
      <c r="I184" s="26">
        <v>0</v>
      </c>
      <c r="J184" s="26">
        <v>0</v>
      </c>
      <c r="K184" s="26">
        <v>0</v>
      </c>
      <c r="L184" s="26">
        <v>0</v>
      </c>
      <c r="M184" s="26">
        <v>0</v>
      </c>
      <c r="N184" s="26">
        <v>98</v>
      </c>
      <c r="O184" s="26">
        <v>0</v>
      </c>
      <c r="P184" s="26">
        <v>2</v>
      </c>
      <c r="Q184" s="26">
        <v>100</v>
      </c>
      <c r="R184" s="26">
        <v>100</v>
      </c>
      <c r="S184" s="26">
        <v>100</v>
      </c>
      <c r="T184" s="26">
        <v>100</v>
      </c>
      <c r="U184" s="26">
        <v>30</v>
      </c>
      <c r="V184" s="26">
        <v>0</v>
      </c>
      <c r="W184" s="26">
        <v>30</v>
      </c>
      <c r="X184" s="26">
        <v>70</v>
      </c>
      <c r="Y184" s="26">
        <v>100</v>
      </c>
      <c r="Z184" s="26">
        <v>2</v>
      </c>
      <c r="AA184" s="26" t="s">
        <v>96</v>
      </c>
      <c r="AB184" s="26" t="s">
        <v>96</v>
      </c>
      <c r="AC184" s="26">
        <v>4</v>
      </c>
      <c r="AD184" s="26">
        <v>4</v>
      </c>
      <c r="AE184" s="26">
        <v>4</v>
      </c>
      <c r="AF184" s="26">
        <v>4</v>
      </c>
      <c r="AG184" s="26">
        <v>0</v>
      </c>
      <c r="AH184" s="26">
        <v>16</v>
      </c>
      <c r="AI184" s="26">
        <v>0</v>
      </c>
    </row>
    <row r="185" spans="1:35" x14ac:dyDescent="0.3">
      <c r="A185" s="25" t="s">
        <v>92</v>
      </c>
      <c r="B185" s="25" t="s">
        <v>244</v>
      </c>
      <c r="C185" s="25" t="s">
        <v>1573</v>
      </c>
      <c r="D185" s="26" t="s">
        <v>1555</v>
      </c>
      <c r="E185" s="26">
        <v>300</v>
      </c>
      <c r="F185" s="26">
        <v>90</v>
      </c>
      <c r="G185" s="26">
        <v>100</v>
      </c>
      <c r="H185" s="26">
        <v>100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80</v>
      </c>
      <c r="O185" s="26">
        <v>10</v>
      </c>
      <c r="P185" s="26">
        <v>10</v>
      </c>
      <c r="Q185" s="26">
        <v>100</v>
      </c>
      <c r="R185" s="26">
        <v>100</v>
      </c>
      <c r="S185" s="26">
        <v>100</v>
      </c>
      <c r="T185" s="26">
        <v>100</v>
      </c>
      <c r="U185" s="26">
        <v>50</v>
      </c>
      <c r="V185" s="26">
        <v>0</v>
      </c>
      <c r="W185" s="26">
        <v>30</v>
      </c>
      <c r="X185" s="26">
        <v>70</v>
      </c>
      <c r="Y185" s="26">
        <v>100</v>
      </c>
      <c r="Z185" s="26">
        <v>2</v>
      </c>
      <c r="AA185" s="26" t="s">
        <v>96</v>
      </c>
      <c r="AB185" s="26" t="s">
        <v>96</v>
      </c>
      <c r="AC185" s="26">
        <v>4</v>
      </c>
      <c r="AD185" s="26">
        <v>3</v>
      </c>
      <c r="AE185" s="26">
        <v>24</v>
      </c>
      <c r="AF185" s="26">
        <v>12</v>
      </c>
      <c r="AG185" s="26">
        <v>0</v>
      </c>
      <c r="AH185" s="26">
        <v>3</v>
      </c>
      <c r="AI185" s="26">
        <v>0</v>
      </c>
    </row>
    <row r="186" spans="1:35" x14ac:dyDescent="0.3">
      <c r="A186" s="25" t="s">
        <v>92</v>
      </c>
      <c r="B186" s="25" t="s">
        <v>244</v>
      </c>
      <c r="C186" s="25" t="s">
        <v>250</v>
      </c>
      <c r="D186" s="26" t="s">
        <v>1553</v>
      </c>
      <c r="E186" s="26">
        <v>946</v>
      </c>
      <c r="F186" s="26">
        <v>346</v>
      </c>
      <c r="G186" s="26">
        <v>100</v>
      </c>
      <c r="H186" s="26">
        <v>100</v>
      </c>
      <c r="I186" s="26">
        <v>0</v>
      </c>
      <c r="J186" s="26">
        <v>0</v>
      </c>
      <c r="K186" s="26">
        <v>0</v>
      </c>
      <c r="L186" s="26">
        <v>0</v>
      </c>
      <c r="M186" s="26">
        <v>0</v>
      </c>
      <c r="N186" s="26">
        <v>80</v>
      </c>
      <c r="O186" s="26">
        <v>5</v>
      </c>
      <c r="P186" s="26">
        <v>15</v>
      </c>
      <c r="Q186" s="26">
        <v>100</v>
      </c>
      <c r="R186" s="26">
        <v>100</v>
      </c>
      <c r="S186" s="26">
        <v>100</v>
      </c>
      <c r="T186" s="26">
        <v>100</v>
      </c>
      <c r="U186" s="26">
        <v>50</v>
      </c>
      <c r="V186" s="26">
        <v>0</v>
      </c>
      <c r="W186" s="26">
        <v>2</v>
      </c>
      <c r="X186" s="26">
        <v>98</v>
      </c>
      <c r="Y186" s="26">
        <v>80</v>
      </c>
      <c r="Z186" s="26">
        <v>2</v>
      </c>
      <c r="AA186" s="26" t="s">
        <v>96</v>
      </c>
      <c r="AB186" s="26" t="s">
        <v>96</v>
      </c>
      <c r="AC186" s="26">
        <v>6</v>
      </c>
      <c r="AD186" s="26">
        <v>0</v>
      </c>
      <c r="AE186" s="26">
        <v>9</v>
      </c>
      <c r="AF186" s="26">
        <v>9</v>
      </c>
      <c r="AG186" s="26">
        <v>0</v>
      </c>
      <c r="AH186" s="26">
        <v>0</v>
      </c>
      <c r="AI186" s="26">
        <v>0</v>
      </c>
    </row>
    <row r="187" spans="1:35" x14ac:dyDescent="0.3">
      <c r="A187" s="27" t="s">
        <v>92</v>
      </c>
      <c r="B187" s="27" t="s">
        <v>244</v>
      </c>
      <c r="C187" s="27" t="s">
        <v>250</v>
      </c>
      <c r="D187" s="27" t="s">
        <v>110</v>
      </c>
      <c r="E187" s="29" t="s">
        <v>95</v>
      </c>
      <c r="F187" s="28">
        <v>420</v>
      </c>
      <c r="G187" s="28">
        <v>100</v>
      </c>
      <c r="H187" s="28">
        <v>30</v>
      </c>
      <c r="I187" s="28">
        <v>0</v>
      </c>
      <c r="J187" s="28">
        <v>70</v>
      </c>
      <c r="K187" s="28">
        <v>0</v>
      </c>
      <c r="L187" s="28">
        <v>0</v>
      </c>
      <c r="M187" s="28">
        <v>0</v>
      </c>
      <c r="N187" s="28">
        <v>20</v>
      </c>
      <c r="O187" s="28">
        <v>0</v>
      </c>
      <c r="P187" s="28">
        <v>80</v>
      </c>
      <c r="Q187" s="28">
        <v>100</v>
      </c>
      <c r="R187" s="28">
        <v>90</v>
      </c>
      <c r="S187" s="28">
        <v>100</v>
      </c>
      <c r="T187" s="28">
        <v>10</v>
      </c>
      <c r="U187" s="28">
        <v>10</v>
      </c>
      <c r="V187" s="28">
        <v>0</v>
      </c>
      <c r="W187" s="28">
        <v>2</v>
      </c>
      <c r="X187" s="28">
        <v>98</v>
      </c>
      <c r="Y187" s="28">
        <v>10</v>
      </c>
      <c r="Z187" s="28">
        <v>2</v>
      </c>
      <c r="AA187" s="28" t="s">
        <v>96</v>
      </c>
      <c r="AB187" s="28" t="s">
        <v>97</v>
      </c>
      <c r="AC187" s="28" t="s">
        <v>98</v>
      </c>
      <c r="AD187" s="28">
        <v>0</v>
      </c>
      <c r="AE187" s="28">
        <v>9</v>
      </c>
      <c r="AF187" s="28">
        <v>9</v>
      </c>
      <c r="AG187" s="28">
        <v>0</v>
      </c>
      <c r="AH187" s="28">
        <v>0</v>
      </c>
      <c r="AI187" s="28">
        <v>0</v>
      </c>
    </row>
    <row r="188" spans="1:35" x14ac:dyDescent="0.3">
      <c r="A188" s="25" t="s">
        <v>92</v>
      </c>
      <c r="B188" s="25" t="s">
        <v>244</v>
      </c>
      <c r="C188" s="25" t="s">
        <v>251</v>
      </c>
      <c r="D188" s="26" t="s">
        <v>1553</v>
      </c>
      <c r="E188" s="26">
        <v>200</v>
      </c>
      <c r="F188" s="38">
        <v>30</v>
      </c>
      <c r="G188" s="26">
        <v>100</v>
      </c>
      <c r="H188" s="26">
        <v>20</v>
      </c>
      <c r="I188" s="26">
        <v>80</v>
      </c>
      <c r="J188" s="26">
        <v>0</v>
      </c>
      <c r="K188" s="26">
        <v>0</v>
      </c>
      <c r="L188" s="26">
        <v>0</v>
      </c>
      <c r="M188" s="26">
        <v>0</v>
      </c>
      <c r="N188" s="26">
        <v>100</v>
      </c>
      <c r="O188" s="26">
        <v>0</v>
      </c>
      <c r="P188" s="26">
        <v>0</v>
      </c>
      <c r="Q188" s="26">
        <v>100</v>
      </c>
      <c r="R188" s="26">
        <v>100</v>
      </c>
      <c r="S188" s="26">
        <v>100</v>
      </c>
      <c r="T188" s="26">
        <v>0</v>
      </c>
      <c r="U188" s="26">
        <v>0</v>
      </c>
      <c r="V188" s="26">
        <v>0</v>
      </c>
      <c r="W188" s="26">
        <v>0</v>
      </c>
      <c r="X188" s="26">
        <v>100</v>
      </c>
      <c r="Y188" s="26">
        <v>100</v>
      </c>
      <c r="Z188" s="26">
        <v>2</v>
      </c>
      <c r="AA188" s="26" t="s">
        <v>96</v>
      </c>
      <c r="AB188" s="26" t="s">
        <v>96</v>
      </c>
      <c r="AC188" s="26">
        <v>6</v>
      </c>
      <c r="AD188" s="26">
        <v>9</v>
      </c>
      <c r="AE188" s="26">
        <v>20</v>
      </c>
      <c r="AF188" s="26">
        <v>20</v>
      </c>
      <c r="AG188" s="26">
        <v>0</v>
      </c>
      <c r="AH188" s="26">
        <v>20</v>
      </c>
      <c r="AI188" s="26">
        <v>0</v>
      </c>
    </row>
    <row r="189" spans="1:35" x14ac:dyDescent="0.3">
      <c r="A189" s="27" t="s">
        <v>92</v>
      </c>
      <c r="B189" s="27" t="s">
        <v>244</v>
      </c>
      <c r="C189" s="27" t="s">
        <v>251</v>
      </c>
      <c r="D189" s="27" t="s">
        <v>186</v>
      </c>
      <c r="E189" s="29" t="s">
        <v>95</v>
      </c>
      <c r="F189" s="28">
        <v>70</v>
      </c>
      <c r="G189" s="28">
        <v>100</v>
      </c>
      <c r="H189" s="28">
        <v>0</v>
      </c>
      <c r="I189" s="28">
        <v>100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100</v>
      </c>
      <c r="Q189" s="28">
        <v>100</v>
      </c>
      <c r="R189" s="28">
        <v>100</v>
      </c>
      <c r="S189" s="28">
        <v>100</v>
      </c>
      <c r="T189" s="28">
        <v>0</v>
      </c>
      <c r="U189" s="28">
        <v>0</v>
      </c>
      <c r="V189" s="28">
        <v>0</v>
      </c>
      <c r="W189" s="28">
        <v>0</v>
      </c>
      <c r="X189" s="28">
        <v>100</v>
      </c>
      <c r="Y189" s="28">
        <v>100</v>
      </c>
      <c r="Z189" s="28">
        <v>2</v>
      </c>
      <c r="AA189" s="28" t="s">
        <v>96</v>
      </c>
      <c r="AB189" s="28" t="s">
        <v>97</v>
      </c>
      <c r="AC189" s="28" t="s">
        <v>98</v>
      </c>
      <c r="AD189" s="28">
        <v>9</v>
      </c>
      <c r="AE189" s="28">
        <v>20</v>
      </c>
      <c r="AF189" s="28">
        <v>20</v>
      </c>
      <c r="AG189" s="28">
        <v>0</v>
      </c>
      <c r="AH189" s="28">
        <v>20</v>
      </c>
      <c r="AI189" s="28">
        <v>0</v>
      </c>
    </row>
    <row r="190" spans="1:35" x14ac:dyDescent="0.3">
      <c r="A190" s="25" t="s">
        <v>92</v>
      </c>
      <c r="B190" s="25" t="s">
        <v>244</v>
      </c>
      <c r="C190" s="25" t="s">
        <v>252</v>
      </c>
      <c r="D190" s="26" t="s">
        <v>1553</v>
      </c>
      <c r="E190" s="26">
        <v>421</v>
      </c>
      <c r="F190" s="38">
        <v>40</v>
      </c>
      <c r="G190" s="26">
        <v>100</v>
      </c>
      <c r="H190" s="26">
        <v>95</v>
      </c>
      <c r="I190" s="26">
        <v>0</v>
      </c>
      <c r="J190" s="26">
        <v>5</v>
      </c>
      <c r="K190" s="26">
        <v>0</v>
      </c>
      <c r="L190" s="26">
        <v>0</v>
      </c>
      <c r="M190" s="26">
        <v>0</v>
      </c>
      <c r="N190" s="26">
        <v>100</v>
      </c>
      <c r="O190" s="26">
        <v>0</v>
      </c>
      <c r="P190" s="26">
        <v>0</v>
      </c>
      <c r="Q190" s="26">
        <v>100</v>
      </c>
      <c r="R190" s="26">
        <v>100</v>
      </c>
      <c r="S190" s="26">
        <v>100</v>
      </c>
      <c r="T190" s="26">
        <v>100</v>
      </c>
      <c r="U190" s="26">
        <v>80</v>
      </c>
      <c r="V190" s="26">
        <v>0</v>
      </c>
      <c r="W190" s="26">
        <v>50</v>
      </c>
      <c r="X190" s="26">
        <v>50</v>
      </c>
      <c r="Y190" s="26">
        <v>100</v>
      </c>
      <c r="Z190" s="26">
        <v>1</v>
      </c>
      <c r="AA190" s="26" t="s">
        <v>96</v>
      </c>
      <c r="AB190" s="26" t="s">
        <v>96</v>
      </c>
      <c r="AC190" s="26">
        <v>9</v>
      </c>
      <c r="AD190" s="26">
        <v>2</v>
      </c>
      <c r="AE190" s="26">
        <v>2</v>
      </c>
      <c r="AF190" s="26">
        <v>10</v>
      </c>
      <c r="AG190" s="26">
        <v>0</v>
      </c>
      <c r="AH190" s="26">
        <v>2</v>
      </c>
      <c r="AI190" s="26">
        <v>0</v>
      </c>
    </row>
    <row r="191" spans="1:35" x14ac:dyDescent="0.3">
      <c r="A191" s="27" t="s">
        <v>92</v>
      </c>
      <c r="B191" s="27" t="s">
        <v>244</v>
      </c>
      <c r="C191" s="27" t="s">
        <v>252</v>
      </c>
      <c r="D191" s="27" t="s">
        <v>253</v>
      </c>
      <c r="E191" s="29" t="s">
        <v>102</v>
      </c>
      <c r="F191" s="28">
        <v>34</v>
      </c>
      <c r="G191" s="28">
        <v>100</v>
      </c>
      <c r="H191" s="28">
        <v>70</v>
      </c>
      <c r="I191" s="28">
        <v>0</v>
      </c>
      <c r="J191" s="28">
        <v>30</v>
      </c>
      <c r="K191" s="28">
        <v>0</v>
      </c>
      <c r="L191" s="28">
        <v>0</v>
      </c>
      <c r="M191" s="28">
        <v>0</v>
      </c>
      <c r="N191" s="28">
        <v>70</v>
      </c>
      <c r="O191" s="28">
        <v>0</v>
      </c>
      <c r="P191" s="28">
        <v>30</v>
      </c>
      <c r="Q191" s="28">
        <v>100</v>
      </c>
      <c r="R191" s="28">
        <v>100</v>
      </c>
      <c r="S191" s="28">
        <v>100</v>
      </c>
      <c r="T191" s="28">
        <v>100</v>
      </c>
      <c r="U191" s="28">
        <v>0</v>
      </c>
      <c r="V191" s="28">
        <v>0</v>
      </c>
      <c r="W191" s="28">
        <v>0</v>
      </c>
      <c r="X191" s="28">
        <v>100</v>
      </c>
      <c r="Y191" s="28">
        <v>100</v>
      </c>
      <c r="Z191" s="28">
        <v>1</v>
      </c>
      <c r="AA191" s="28" t="s">
        <v>96</v>
      </c>
      <c r="AB191" s="28" t="s">
        <v>96</v>
      </c>
      <c r="AC191" s="28">
        <v>9</v>
      </c>
      <c r="AD191" s="28">
        <v>2</v>
      </c>
      <c r="AE191" s="28">
        <v>2</v>
      </c>
      <c r="AF191" s="28">
        <v>10</v>
      </c>
      <c r="AG191" s="28">
        <v>0</v>
      </c>
      <c r="AH191" s="28">
        <v>2</v>
      </c>
      <c r="AI191" s="28">
        <v>0</v>
      </c>
    </row>
    <row r="192" spans="1:35" x14ac:dyDescent="0.3">
      <c r="A192" s="25" t="s">
        <v>92</v>
      </c>
      <c r="B192" s="25" t="s">
        <v>244</v>
      </c>
      <c r="C192" s="25" t="s">
        <v>254</v>
      </c>
      <c r="D192" s="26" t="s">
        <v>1553</v>
      </c>
      <c r="E192" s="26">
        <v>3135</v>
      </c>
      <c r="F192" s="26">
        <v>1243</v>
      </c>
      <c r="G192" s="26">
        <v>100</v>
      </c>
      <c r="H192" s="26">
        <v>100</v>
      </c>
      <c r="I192" s="26">
        <v>0</v>
      </c>
      <c r="J192" s="26">
        <v>0</v>
      </c>
      <c r="K192" s="26">
        <v>0</v>
      </c>
      <c r="L192" s="26">
        <v>80</v>
      </c>
      <c r="M192" s="26">
        <v>75</v>
      </c>
      <c r="N192" s="26">
        <v>20</v>
      </c>
      <c r="O192" s="26">
        <v>0</v>
      </c>
      <c r="P192" s="26">
        <v>5</v>
      </c>
      <c r="Q192" s="26">
        <v>100</v>
      </c>
      <c r="R192" s="26">
        <v>100</v>
      </c>
      <c r="S192" s="26">
        <v>100</v>
      </c>
      <c r="T192" s="26">
        <v>70</v>
      </c>
      <c r="U192" s="26">
        <v>50</v>
      </c>
      <c r="V192" s="26">
        <v>20</v>
      </c>
      <c r="W192" s="26">
        <v>30</v>
      </c>
      <c r="X192" s="26">
        <v>50</v>
      </c>
      <c r="Y192" s="26">
        <v>95</v>
      </c>
      <c r="Z192" s="26">
        <v>4</v>
      </c>
      <c r="AA192" s="26" t="s">
        <v>96</v>
      </c>
      <c r="AB192" s="26" t="s">
        <v>96</v>
      </c>
      <c r="AC192" s="26">
        <v>5</v>
      </c>
      <c r="AD192" s="26">
        <v>0</v>
      </c>
      <c r="AE192" s="26">
        <v>0</v>
      </c>
      <c r="AF192" s="26">
        <v>0</v>
      </c>
      <c r="AG192" s="26">
        <v>0</v>
      </c>
      <c r="AH192" s="26">
        <v>0</v>
      </c>
      <c r="AI192" s="26">
        <v>0</v>
      </c>
    </row>
    <row r="193" spans="1:35" x14ac:dyDescent="0.3">
      <c r="A193" s="27" t="s">
        <v>92</v>
      </c>
      <c r="B193" s="27" t="s">
        <v>244</v>
      </c>
      <c r="C193" s="27" t="s">
        <v>254</v>
      </c>
      <c r="D193" s="27" t="s">
        <v>255</v>
      </c>
      <c r="E193" s="29" t="s">
        <v>104</v>
      </c>
      <c r="F193" s="28">
        <v>74</v>
      </c>
      <c r="G193" s="28">
        <v>0</v>
      </c>
      <c r="H193" s="28">
        <v>0</v>
      </c>
      <c r="I193" s="28">
        <v>0</v>
      </c>
      <c r="J193" s="28">
        <v>0</v>
      </c>
      <c r="K193" s="28">
        <v>100</v>
      </c>
      <c r="L193" s="28">
        <v>0</v>
      </c>
      <c r="M193" s="28">
        <v>0</v>
      </c>
      <c r="N193" s="28">
        <v>100</v>
      </c>
      <c r="O193" s="28">
        <v>0</v>
      </c>
      <c r="P193" s="28">
        <v>0</v>
      </c>
      <c r="Q193" s="28">
        <v>100</v>
      </c>
      <c r="R193" s="28">
        <v>100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100</v>
      </c>
      <c r="Y193" s="28">
        <v>0</v>
      </c>
      <c r="Z193" s="28" t="s">
        <v>98</v>
      </c>
      <c r="AA193" s="28" t="s">
        <v>97</v>
      </c>
      <c r="AB193" s="28" t="s">
        <v>96</v>
      </c>
      <c r="AC193" s="28">
        <v>6</v>
      </c>
      <c r="AD193" s="28">
        <v>4</v>
      </c>
      <c r="AE193" s="28">
        <v>4</v>
      </c>
      <c r="AF193" s="28">
        <v>4</v>
      </c>
      <c r="AG193" s="28">
        <v>4</v>
      </c>
      <c r="AH193" s="28">
        <v>4</v>
      </c>
      <c r="AI193" s="28">
        <v>4</v>
      </c>
    </row>
    <row r="194" spans="1:35" x14ac:dyDescent="0.3">
      <c r="A194" s="35" t="s">
        <v>92</v>
      </c>
      <c r="B194" s="35" t="s">
        <v>244</v>
      </c>
      <c r="C194" s="35" t="s">
        <v>1574</v>
      </c>
      <c r="D194" s="36" t="s">
        <v>1555</v>
      </c>
      <c r="E194" s="36">
        <v>840</v>
      </c>
      <c r="F194" s="36">
        <v>756</v>
      </c>
      <c r="G194" s="36">
        <v>0</v>
      </c>
      <c r="H194" s="36">
        <v>0</v>
      </c>
      <c r="I194" s="36">
        <v>100</v>
      </c>
      <c r="J194" s="36">
        <v>0</v>
      </c>
      <c r="K194" s="36">
        <v>0</v>
      </c>
      <c r="L194" s="36">
        <v>100</v>
      </c>
      <c r="M194" s="36">
        <v>40</v>
      </c>
      <c r="N194" s="36">
        <v>10</v>
      </c>
      <c r="O194" s="36">
        <v>1</v>
      </c>
      <c r="P194" s="36">
        <v>49</v>
      </c>
      <c r="Q194" s="36">
        <v>100</v>
      </c>
      <c r="R194" s="36">
        <v>100</v>
      </c>
      <c r="S194" s="36">
        <v>100</v>
      </c>
      <c r="T194" s="36">
        <v>100</v>
      </c>
      <c r="U194" s="36">
        <v>70</v>
      </c>
      <c r="V194" s="36">
        <v>0</v>
      </c>
      <c r="W194" s="36">
        <v>10</v>
      </c>
      <c r="X194" s="36">
        <v>90</v>
      </c>
      <c r="Y194" s="36">
        <v>100</v>
      </c>
      <c r="Z194" s="36">
        <v>1</v>
      </c>
      <c r="AA194" s="36" t="s">
        <v>96</v>
      </c>
      <c r="AB194" s="36" t="s">
        <v>97</v>
      </c>
      <c r="AC194" s="36" t="s">
        <v>98</v>
      </c>
      <c r="AD194" s="36">
        <v>0</v>
      </c>
      <c r="AE194" s="36">
        <v>16</v>
      </c>
      <c r="AF194" s="36">
        <v>16</v>
      </c>
      <c r="AG194" s="36">
        <v>0</v>
      </c>
      <c r="AH194" s="36">
        <v>9</v>
      </c>
      <c r="AI194" s="36">
        <v>0</v>
      </c>
    </row>
    <row r="195" spans="1:35" x14ac:dyDescent="0.3">
      <c r="A195" s="25" t="s">
        <v>92</v>
      </c>
      <c r="B195" s="25" t="s">
        <v>244</v>
      </c>
      <c r="C195" s="25" t="s">
        <v>1575</v>
      </c>
      <c r="D195" s="26" t="s">
        <v>1555</v>
      </c>
      <c r="E195" s="26">
        <v>235</v>
      </c>
      <c r="F195" s="26">
        <v>71</v>
      </c>
      <c r="G195" s="26">
        <v>100</v>
      </c>
      <c r="H195" s="26">
        <v>60</v>
      </c>
      <c r="I195" s="26">
        <v>40</v>
      </c>
      <c r="J195" s="26">
        <v>0</v>
      </c>
      <c r="K195" s="26">
        <v>0</v>
      </c>
      <c r="L195" s="26">
        <v>0</v>
      </c>
      <c r="M195" s="26">
        <v>0</v>
      </c>
      <c r="N195" s="26">
        <v>60</v>
      </c>
      <c r="O195" s="26">
        <v>0</v>
      </c>
      <c r="P195" s="26">
        <v>40</v>
      </c>
      <c r="Q195" s="26">
        <v>100</v>
      </c>
      <c r="R195" s="26">
        <v>100</v>
      </c>
      <c r="S195" s="26">
        <v>100</v>
      </c>
      <c r="T195" s="26">
        <v>100</v>
      </c>
      <c r="U195" s="26">
        <v>60</v>
      </c>
      <c r="V195" s="26">
        <v>0</v>
      </c>
      <c r="W195" s="26">
        <v>20</v>
      </c>
      <c r="X195" s="26">
        <v>80</v>
      </c>
      <c r="Y195" s="26">
        <v>100</v>
      </c>
      <c r="Z195" s="26">
        <v>2</v>
      </c>
      <c r="AA195" s="26" t="s">
        <v>96</v>
      </c>
      <c r="AB195" s="26" t="s">
        <v>96</v>
      </c>
      <c r="AC195" s="26">
        <v>2</v>
      </c>
      <c r="AD195" s="26">
        <v>4</v>
      </c>
      <c r="AE195" s="26">
        <v>8</v>
      </c>
      <c r="AF195" s="26">
        <v>8</v>
      </c>
      <c r="AG195" s="26">
        <v>0</v>
      </c>
      <c r="AH195" s="26">
        <v>8</v>
      </c>
      <c r="AI195" s="26">
        <v>0</v>
      </c>
    </row>
    <row r="196" spans="1:35" x14ac:dyDescent="0.3">
      <c r="A196" s="25" t="s">
        <v>92</v>
      </c>
      <c r="B196" s="25" t="s">
        <v>244</v>
      </c>
      <c r="C196" s="25" t="s">
        <v>256</v>
      </c>
      <c r="D196" s="26" t="s">
        <v>1553</v>
      </c>
      <c r="E196" s="26">
        <v>732</v>
      </c>
      <c r="F196" s="26">
        <v>278</v>
      </c>
      <c r="G196" s="26">
        <v>0</v>
      </c>
      <c r="H196" s="26">
        <v>0</v>
      </c>
      <c r="I196" s="26">
        <v>100</v>
      </c>
      <c r="J196" s="26">
        <v>0</v>
      </c>
      <c r="K196" s="26">
        <v>0</v>
      </c>
      <c r="L196" s="26">
        <v>0</v>
      </c>
      <c r="M196" s="26">
        <v>0</v>
      </c>
      <c r="N196" s="26">
        <v>90</v>
      </c>
      <c r="O196" s="26">
        <v>0</v>
      </c>
      <c r="P196" s="26">
        <v>10</v>
      </c>
      <c r="Q196" s="26">
        <v>100</v>
      </c>
      <c r="R196" s="26">
        <v>100</v>
      </c>
      <c r="S196" s="26">
        <v>100</v>
      </c>
      <c r="T196" s="26">
        <v>78</v>
      </c>
      <c r="U196" s="26">
        <v>3</v>
      </c>
      <c r="V196" s="26">
        <v>0</v>
      </c>
      <c r="W196" s="26">
        <v>4</v>
      </c>
      <c r="X196" s="26">
        <v>96</v>
      </c>
      <c r="Y196" s="26">
        <v>100</v>
      </c>
      <c r="Z196" s="26">
        <v>2</v>
      </c>
      <c r="AA196" s="26" t="s">
        <v>96</v>
      </c>
      <c r="AB196" s="26" t="s">
        <v>97</v>
      </c>
      <c r="AC196" s="26" t="s">
        <v>98</v>
      </c>
      <c r="AD196" s="26">
        <v>3</v>
      </c>
      <c r="AE196" s="26">
        <v>12</v>
      </c>
      <c r="AF196" s="26">
        <v>12</v>
      </c>
      <c r="AG196" s="26">
        <v>0</v>
      </c>
      <c r="AH196" s="26">
        <v>3</v>
      </c>
      <c r="AI196" s="26">
        <v>0</v>
      </c>
    </row>
    <row r="197" spans="1:35" x14ac:dyDescent="0.3">
      <c r="A197" s="27" t="s">
        <v>92</v>
      </c>
      <c r="B197" s="27" t="s">
        <v>244</v>
      </c>
      <c r="C197" s="27" t="s">
        <v>256</v>
      </c>
      <c r="D197" s="27" t="s">
        <v>257</v>
      </c>
      <c r="E197" s="29" t="s">
        <v>95</v>
      </c>
      <c r="F197" s="29">
        <v>227</v>
      </c>
      <c r="G197" s="28">
        <v>0</v>
      </c>
      <c r="H197" s="28">
        <v>0</v>
      </c>
      <c r="I197" s="28">
        <v>100</v>
      </c>
      <c r="J197" s="28">
        <v>0</v>
      </c>
      <c r="K197" s="28">
        <v>0</v>
      </c>
      <c r="L197" s="28">
        <v>0</v>
      </c>
      <c r="M197" s="28">
        <v>0</v>
      </c>
      <c r="N197" s="28">
        <v>20</v>
      </c>
      <c r="O197" s="28">
        <v>0</v>
      </c>
      <c r="P197" s="28">
        <v>80</v>
      </c>
      <c r="Q197" s="28">
        <v>100</v>
      </c>
      <c r="R197" s="28">
        <v>100</v>
      </c>
      <c r="S197" s="28">
        <v>100</v>
      </c>
      <c r="T197" s="28">
        <v>0</v>
      </c>
      <c r="U197" s="28">
        <v>0</v>
      </c>
      <c r="V197" s="28">
        <v>0</v>
      </c>
      <c r="W197" s="28">
        <v>0</v>
      </c>
      <c r="X197" s="28">
        <v>100</v>
      </c>
      <c r="Y197" s="28">
        <v>100</v>
      </c>
      <c r="Z197" s="28">
        <v>2</v>
      </c>
      <c r="AA197" s="28" t="s">
        <v>96</v>
      </c>
      <c r="AB197" s="28" t="s">
        <v>97</v>
      </c>
      <c r="AC197" s="28" t="s">
        <v>98</v>
      </c>
      <c r="AD197" s="28">
        <v>3</v>
      </c>
      <c r="AE197" s="28">
        <v>12</v>
      </c>
      <c r="AF197" s="28">
        <v>12</v>
      </c>
      <c r="AG197" s="28">
        <v>0</v>
      </c>
      <c r="AH197" s="28">
        <v>3</v>
      </c>
      <c r="AI197" s="28">
        <v>0</v>
      </c>
    </row>
    <row r="198" spans="1:35" x14ac:dyDescent="0.3">
      <c r="A198" s="25" t="s">
        <v>92</v>
      </c>
      <c r="B198" s="25" t="s">
        <v>244</v>
      </c>
      <c r="C198" s="25" t="s">
        <v>258</v>
      </c>
      <c r="D198" s="26" t="s">
        <v>1553</v>
      </c>
      <c r="E198" s="26">
        <v>1287</v>
      </c>
      <c r="F198" s="38">
        <v>20</v>
      </c>
      <c r="G198" s="26">
        <v>100</v>
      </c>
      <c r="H198" s="26">
        <v>100</v>
      </c>
      <c r="I198" s="26">
        <v>0</v>
      </c>
      <c r="J198" s="26">
        <v>0</v>
      </c>
      <c r="K198" s="26">
        <v>0</v>
      </c>
      <c r="L198" s="26">
        <v>100</v>
      </c>
      <c r="M198" s="26">
        <v>50</v>
      </c>
      <c r="N198" s="26">
        <v>50</v>
      </c>
      <c r="O198" s="26">
        <v>0</v>
      </c>
      <c r="P198" s="26">
        <v>0</v>
      </c>
      <c r="Q198" s="26">
        <v>100</v>
      </c>
      <c r="R198" s="26">
        <v>100</v>
      </c>
      <c r="S198" s="26">
        <v>100</v>
      </c>
      <c r="T198" s="26">
        <v>80</v>
      </c>
      <c r="U198" s="26">
        <v>70</v>
      </c>
      <c r="V198" s="26">
        <v>0</v>
      </c>
      <c r="W198" s="26">
        <v>90</v>
      </c>
      <c r="X198" s="26">
        <v>10</v>
      </c>
      <c r="Y198" s="26">
        <v>100</v>
      </c>
      <c r="Z198" s="26">
        <v>2</v>
      </c>
      <c r="AA198" s="26" t="s">
        <v>96</v>
      </c>
      <c r="AB198" s="26" t="s">
        <v>96</v>
      </c>
      <c r="AC198" s="26">
        <v>6</v>
      </c>
      <c r="AD198" s="26">
        <v>0</v>
      </c>
      <c r="AE198" s="26">
        <v>0</v>
      </c>
      <c r="AF198" s="26">
        <v>4</v>
      </c>
      <c r="AG198" s="26">
        <v>0</v>
      </c>
      <c r="AH198" s="26">
        <v>0</v>
      </c>
      <c r="AI198" s="26">
        <v>0</v>
      </c>
    </row>
    <row r="199" spans="1:35" x14ac:dyDescent="0.3">
      <c r="A199" s="27" t="s">
        <v>92</v>
      </c>
      <c r="B199" s="27" t="s">
        <v>244</v>
      </c>
      <c r="C199" s="27" t="s">
        <v>258</v>
      </c>
      <c r="D199" s="27" t="s">
        <v>259</v>
      </c>
      <c r="E199" s="29" t="s">
        <v>104</v>
      </c>
      <c r="F199" s="28">
        <v>50</v>
      </c>
      <c r="G199" s="28">
        <v>100</v>
      </c>
      <c r="H199" s="28">
        <v>100</v>
      </c>
      <c r="I199" s="28">
        <v>0</v>
      </c>
      <c r="J199" s="28">
        <v>0</v>
      </c>
      <c r="K199" s="28">
        <v>0</v>
      </c>
      <c r="L199" s="28">
        <v>0</v>
      </c>
      <c r="M199" s="28">
        <v>0</v>
      </c>
      <c r="N199" s="28">
        <v>100</v>
      </c>
      <c r="O199" s="28">
        <v>0</v>
      </c>
      <c r="P199" s="28">
        <v>0</v>
      </c>
      <c r="Q199" s="28">
        <v>100</v>
      </c>
      <c r="R199" s="28">
        <v>100</v>
      </c>
      <c r="S199" s="28">
        <v>100</v>
      </c>
      <c r="T199" s="28">
        <v>0</v>
      </c>
      <c r="U199" s="28">
        <v>0</v>
      </c>
      <c r="V199" s="28">
        <v>0</v>
      </c>
      <c r="W199" s="28">
        <v>5</v>
      </c>
      <c r="X199" s="28">
        <v>95</v>
      </c>
      <c r="Y199" s="28">
        <v>100</v>
      </c>
      <c r="Z199" s="28">
        <v>2</v>
      </c>
      <c r="AA199" s="28" t="s">
        <v>96</v>
      </c>
      <c r="AB199" s="28" t="s">
        <v>96</v>
      </c>
      <c r="AC199" s="28">
        <v>6</v>
      </c>
      <c r="AD199" s="28">
        <v>1</v>
      </c>
      <c r="AE199" s="28">
        <v>1</v>
      </c>
      <c r="AF199" s="28">
        <v>4</v>
      </c>
      <c r="AG199" s="28">
        <v>1</v>
      </c>
      <c r="AH199" s="28">
        <v>0</v>
      </c>
      <c r="AI199" s="28">
        <v>1</v>
      </c>
    </row>
    <row r="200" spans="1:35" x14ac:dyDescent="0.3">
      <c r="A200" s="27" t="s">
        <v>92</v>
      </c>
      <c r="B200" s="27" t="s">
        <v>244</v>
      </c>
      <c r="C200" s="27" t="s">
        <v>258</v>
      </c>
      <c r="D200" s="27" t="s">
        <v>230</v>
      </c>
      <c r="E200" s="29" t="s">
        <v>102</v>
      </c>
      <c r="F200" s="28">
        <v>250</v>
      </c>
      <c r="G200" s="28">
        <v>100</v>
      </c>
      <c r="H200" s="28">
        <v>100</v>
      </c>
      <c r="I200" s="28">
        <v>0</v>
      </c>
      <c r="J200" s="28">
        <v>0</v>
      </c>
      <c r="K200" s="28">
        <v>0</v>
      </c>
      <c r="L200" s="28">
        <v>50</v>
      </c>
      <c r="M200" s="28">
        <v>30</v>
      </c>
      <c r="N200" s="28">
        <v>20</v>
      </c>
      <c r="O200" s="28">
        <v>0</v>
      </c>
      <c r="P200" s="28">
        <v>50</v>
      </c>
      <c r="Q200" s="28">
        <v>100</v>
      </c>
      <c r="R200" s="28">
        <v>80</v>
      </c>
      <c r="S200" s="28">
        <v>100</v>
      </c>
      <c r="T200" s="28">
        <v>100</v>
      </c>
      <c r="U200" s="28">
        <v>20</v>
      </c>
      <c r="V200" s="28">
        <v>0</v>
      </c>
      <c r="W200" s="28">
        <v>0</v>
      </c>
      <c r="X200" s="28">
        <v>100</v>
      </c>
      <c r="Y200" s="28">
        <v>100</v>
      </c>
      <c r="Z200" s="28">
        <v>2</v>
      </c>
      <c r="AA200" s="28" t="s">
        <v>96</v>
      </c>
      <c r="AB200" s="28" t="s">
        <v>96</v>
      </c>
      <c r="AC200" s="28">
        <v>6</v>
      </c>
      <c r="AD200" s="28">
        <v>0</v>
      </c>
      <c r="AE200" s="28">
        <v>0</v>
      </c>
      <c r="AF200" s="28">
        <v>0</v>
      </c>
      <c r="AG200" s="28">
        <v>0</v>
      </c>
      <c r="AH200" s="28">
        <v>0</v>
      </c>
      <c r="AI200" s="28">
        <v>0</v>
      </c>
    </row>
    <row r="201" spans="1:35" x14ac:dyDescent="0.3">
      <c r="A201" s="25" t="s">
        <v>92</v>
      </c>
      <c r="B201" s="25" t="s">
        <v>244</v>
      </c>
      <c r="C201" s="25" t="s">
        <v>260</v>
      </c>
      <c r="D201" s="26" t="s">
        <v>1553</v>
      </c>
      <c r="E201" s="26">
        <v>480</v>
      </c>
      <c r="F201" s="26">
        <v>160</v>
      </c>
      <c r="G201" s="26">
        <v>100</v>
      </c>
      <c r="H201" s="26">
        <v>100</v>
      </c>
      <c r="I201" s="26">
        <v>0</v>
      </c>
      <c r="J201" s="26">
        <v>0</v>
      </c>
      <c r="K201" s="26">
        <v>0</v>
      </c>
      <c r="L201" s="26">
        <v>50</v>
      </c>
      <c r="M201" s="26">
        <v>1</v>
      </c>
      <c r="N201" s="26">
        <v>40</v>
      </c>
      <c r="O201" s="26">
        <v>0</v>
      </c>
      <c r="P201" s="26">
        <v>59</v>
      </c>
      <c r="Q201" s="26">
        <v>100</v>
      </c>
      <c r="R201" s="26">
        <v>85</v>
      </c>
      <c r="S201" s="26">
        <v>95</v>
      </c>
      <c r="T201" s="26">
        <v>100</v>
      </c>
      <c r="U201" s="26">
        <v>60</v>
      </c>
      <c r="V201" s="26">
        <v>0</v>
      </c>
      <c r="W201" s="26">
        <v>10</v>
      </c>
      <c r="X201" s="26">
        <v>90</v>
      </c>
      <c r="Y201" s="26">
        <v>100</v>
      </c>
      <c r="Z201" s="26">
        <v>2</v>
      </c>
      <c r="AA201" s="26" t="s">
        <v>96</v>
      </c>
      <c r="AB201" s="26" t="s">
        <v>96</v>
      </c>
      <c r="AC201" s="26">
        <v>1</v>
      </c>
      <c r="AD201" s="26">
        <v>2</v>
      </c>
      <c r="AE201" s="26">
        <v>6</v>
      </c>
      <c r="AF201" s="26">
        <v>6</v>
      </c>
      <c r="AG201" s="26">
        <v>0</v>
      </c>
      <c r="AH201" s="26">
        <v>6</v>
      </c>
      <c r="AI201" s="26">
        <v>0</v>
      </c>
    </row>
    <row r="202" spans="1:35" x14ac:dyDescent="0.3">
      <c r="A202" s="27" t="s">
        <v>92</v>
      </c>
      <c r="B202" s="27" t="s">
        <v>244</v>
      </c>
      <c r="C202" s="27" t="s">
        <v>260</v>
      </c>
      <c r="D202" s="27" t="s">
        <v>261</v>
      </c>
      <c r="E202" s="29" t="s">
        <v>104</v>
      </c>
      <c r="F202" s="28">
        <v>90</v>
      </c>
      <c r="G202" s="28">
        <v>100</v>
      </c>
      <c r="H202" s="28">
        <v>90</v>
      </c>
      <c r="I202" s="28">
        <v>0</v>
      </c>
      <c r="J202" s="28">
        <v>10</v>
      </c>
      <c r="K202" s="28">
        <v>0</v>
      </c>
      <c r="L202" s="28">
        <v>0</v>
      </c>
      <c r="M202" s="28">
        <v>0</v>
      </c>
      <c r="N202" s="28">
        <v>20</v>
      </c>
      <c r="O202" s="28">
        <v>0</v>
      </c>
      <c r="P202" s="28">
        <v>80</v>
      </c>
      <c r="Q202" s="28">
        <v>100</v>
      </c>
      <c r="R202" s="28">
        <v>95</v>
      </c>
      <c r="S202" s="28">
        <v>100</v>
      </c>
      <c r="T202" s="28">
        <v>100</v>
      </c>
      <c r="U202" s="28">
        <v>20</v>
      </c>
      <c r="V202" s="28">
        <v>0</v>
      </c>
      <c r="W202" s="28">
        <v>5</v>
      </c>
      <c r="X202" s="28">
        <v>95</v>
      </c>
      <c r="Y202" s="28">
        <v>100</v>
      </c>
      <c r="Z202" s="28">
        <v>2</v>
      </c>
      <c r="AA202" s="28" t="s">
        <v>96</v>
      </c>
      <c r="AB202" s="28" t="s">
        <v>97</v>
      </c>
      <c r="AC202" s="28" t="s">
        <v>98</v>
      </c>
      <c r="AD202" s="28">
        <v>3</v>
      </c>
      <c r="AE202" s="28">
        <v>7</v>
      </c>
      <c r="AF202" s="28">
        <v>7</v>
      </c>
      <c r="AG202" s="28">
        <v>0</v>
      </c>
      <c r="AH202" s="28">
        <v>7</v>
      </c>
      <c r="AI202" s="28">
        <v>1</v>
      </c>
    </row>
    <row r="203" spans="1:35" x14ac:dyDescent="0.3">
      <c r="A203" s="25" t="s">
        <v>92</v>
      </c>
      <c r="B203" s="25" t="s">
        <v>244</v>
      </c>
      <c r="C203" s="25" t="s">
        <v>1576</v>
      </c>
      <c r="D203" s="26" t="s">
        <v>1555</v>
      </c>
      <c r="E203" s="26">
        <v>1256</v>
      </c>
      <c r="F203" s="26">
        <v>452</v>
      </c>
      <c r="G203" s="26">
        <v>99</v>
      </c>
      <c r="H203" s="26">
        <v>99</v>
      </c>
      <c r="I203" s="26">
        <v>0</v>
      </c>
      <c r="J203" s="26">
        <v>0</v>
      </c>
      <c r="K203" s="26">
        <v>1</v>
      </c>
      <c r="L203" s="26">
        <v>95</v>
      </c>
      <c r="M203" s="26">
        <v>95</v>
      </c>
      <c r="N203" s="26">
        <v>0</v>
      </c>
      <c r="O203" s="26">
        <v>0</v>
      </c>
      <c r="P203" s="26">
        <v>5</v>
      </c>
      <c r="Q203" s="26">
        <v>100</v>
      </c>
      <c r="R203" s="26">
        <v>100</v>
      </c>
      <c r="S203" s="26">
        <v>97</v>
      </c>
      <c r="T203" s="26">
        <v>0</v>
      </c>
      <c r="U203" s="26">
        <v>0</v>
      </c>
      <c r="V203" s="26">
        <v>0</v>
      </c>
      <c r="W203" s="26">
        <v>0</v>
      </c>
      <c r="X203" s="26">
        <v>100</v>
      </c>
      <c r="Y203" s="26">
        <v>100</v>
      </c>
      <c r="Z203" s="26">
        <v>2</v>
      </c>
      <c r="AA203" s="26" t="s">
        <v>96</v>
      </c>
      <c r="AB203" s="26" t="s">
        <v>96</v>
      </c>
      <c r="AC203" s="26">
        <v>6</v>
      </c>
      <c r="AD203" s="26">
        <v>0</v>
      </c>
      <c r="AE203" s="26">
        <v>10</v>
      </c>
      <c r="AF203" s="26">
        <v>0</v>
      </c>
      <c r="AG203" s="26">
        <v>0</v>
      </c>
      <c r="AH203" s="26">
        <v>11</v>
      </c>
      <c r="AI203" s="26">
        <v>0</v>
      </c>
    </row>
    <row r="204" spans="1:35" x14ac:dyDescent="0.3">
      <c r="A204" s="25" t="s">
        <v>92</v>
      </c>
      <c r="B204" s="25" t="s">
        <v>244</v>
      </c>
      <c r="C204" s="25" t="s">
        <v>262</v>
      </c>
      <c r="D204" s="26" t="s">
        <v>1553</v>
      </c>
      <c r="E204" s="26">
        <v>932</v>
      </c>
      <c r="F204" s="38">
        <v>0</v>
      </c>
      <c r="G204" s="26">
        <v>100</v>
      </c>
      <c r="H204" s="26">
        <v>95</v>
      </c>
      <c r="I204" s="26">
        <v>5</v>
      </c>
      <c r="J204" s="26">
        <v>0</v>
      </c>
      <c r="K204" s="26">
        <v>0</v>
      </c>
      <c r="L204" s="26">
        <v>0</v>
      </c>
      <c r="M204" s="26">
        <v>0</v>
      </c>
      <c r="N204" s="26">
        <v>85</v>
      </c>
      <c r="O204" s="26">
        <v>10</v>
      </c>
      <c r="P204" s="26">
        <v>5</v>
      </c>
      <c r="Q204" s="26">
        <v>100</v>
      </c>
      <c r="R204" s="26">
        <v>100</v>
      </c>
      <c r="S204" s="26">
        <v>99</v>
      </c>
      <c r="T204" s="26">
        <v>100</v>
      </c>
      <c r="U204" s="26">
        <v>80</v>
      </c>
      <c r="V204" s="26">
        <v>0</v>
      </c>
      <c r="W204" s="26">
        <v>20</v>
      </c>
      <c r="X204" s="26">
        <v>80</v>
      </c>
      <c r="Y204" s="26">
        <v>100</v>
      </c>
      <c r="Z204" s="26">
        <v>2</v>
      </c>
      <c r="AA204" s="26" t="s">
        <v>96</v>
      </c>
      <c r="AB204" s="26" t="s">
        <v>96</v>
      </c>
      <c r="AC204" s="26">
        <v>1</v>
      </c>
      <c r="AD204" s="26">
        <v>5</v>
      </c>
      <c r="AE204" s="26">
        <v>5</v>
      </c>
      <c r="AF204" s="26">
        <v>5</v>
      </c>
      <c r="AG204" s="26">
        <v>0</v>
      </c>
      <c r="AH204" s="26">
        <v>0</v>
      </c>
      <c r="AI204" s="26">
        <v>0</v>
      </c>
    </row>
    <row r="205" spans="1:35" x14ac:dyDescent="0.3">
      <c r="A205" s="27" t="s">
        <v>92</v>
      </c>
      <c r="B205" s="27" t="s">
        <v>244</v>
      </c>
      <c r="C205" s="27" t="s">
        <v>262</v>
      </c>
      <c r="D205" s="27" t="s">
        <v>263</v>
      </c>
      <c r="E205" s="29" t="s">
        <v>104</v>
      </c>
      <c r="F205" s="28">
        <v>437</v>
      </c>
      <c r="G205" s="28">
        <v>100</v>
      </c>
      <c r="H205" s="28">
        <v>90</v>
      </c>
      <c r="I205" s="28">
        <v>10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100</v>
      </c>
      <c r="Q205" s="28">
        <v>100</v>
      </c>
      <c r="R205" s="28">
        <v>95</v>
      </c>
      <c r="S205" s="28">
        <v>60</v>
      </c>
      <c r="T205" s="28">
        <v>0</v>
      </c>
      <c r="U205" s="28">
        <v>0</v>
      </c>
      <c r="V205" s="28">
        <v>0</v>
      </c>
      <c r="W205" s="28">
        <v>0</v>
      </c>
      <c r="X205" s="28">
        <v>100</v>
      </c>
      <c r="Y205" s="28">
        <v>0</v>
      </c>
      <c r="Z205" s="28" t="s">
        <v>98</v>
      </c>
      <c r="AA205" s="28" t="s">
        <v>97</v>
      </c>
      <c r="AB205" s="28" t="s">
        <v>96</v>
      </c>
      <c r="AC205" s="28">
        <v>4</v>
      </c>
      <c r="AD205" s="28">
        <v>5</v>
      </c>
      <c r="AE205" s="28">
        <v>5</v>
      </c>
      <c r="AF205" s="28">
        <v>5</v>
      </c>
      <c r="AG205" s="28">
        <v>1</v>
      </c>
      <c r="AH205" s="28">
        <v>1</v>
      </c>
      <c r="AI205" s="28">
        <v>1</v>
      </c>
    </row>
    <row r="206" spans="1:35" x14ac:dyDescent="0.3">
      <c r="A206" s="35" t="s">
        <v>92</v>
      </c>
      <c r="B206" s="35" t="s">
        <v>244</v>
      </c>
      <c r="C206" s="35" t="s">
        <v>1577</v>
      </c>
      <c r="D206" s="36" t="s">
        <v>1555</v>
      </c>
      <c r="E206" s="36">
        <v>274</v>
      </c>
      <c r="F206" s="36">
        <v>184</v>
      </c>
      <c r="G206" s="36">
        <v>0</v>
      </c>
      <c r="H206" s="36">
        <v>0</v>
      </c>
      <c r="I206" s="36">
        <v>50</v>
      </c>
      <c r="J206" s="36">
        <v>0</v>
      </c>
      <c r="K206" s="36">
        <v>50</v>
      </c>
      <c r="L206" s="36">
        <v>0</v>
      </c>
      <c r="M206" s="36">
        <v>0</v>
      </c>
      <c r="N206" s="36">
        <v>30</v>
      </c>
      <c r="O206" s="36">
        <v>0</v>
      </c>
      <c r="P206" s="36">
        <v>70</v>
      </c>
      <c r="Q206" s="36">
        <v>100</v>
      </c>
      <c r="R206" s="36">
        <v>90</v>
      </c>
      <c r="S206" s="36">
        <v>100</v>
      </c>
      <c r="T206" s="36">
        <v>0</v>
      </c>
      <c r="U206" s="36">
        <v>0</v>
      </c>
      <c r="V206" s="36">
        <v>0</v>
      </c>
      <c r="W206" s="36">
        <v>0</v>
      </c>
      <c r="X206" s="36">
        <v>100</v>
      </c>
      <c r="Y206" s="36">
        <v>100</v>
      </c>
      <c r="Z206" s="36">
        <v>1</v>
      </c>
      <c r="AA206" s="36" t="s">
        <v>96</v>
      </c>
      <c r="AB206" s="36" t="s">
        <v>96</v>
      </c>
      <c r="AC206" s="36">
        <v>10</v>
      </c>
      <c r="AD206" s="36">
        <v>7</v>
      </c>
      <c r="AE206" s="36">
        <v>7</v>
      </c>
      <c r="AF206" s="36">
        <v>7</v>
      </c>
      <c r="AG206" s="36">
        <v>0</v>
      </c>
      <c r="AH206" s="36">
        <v>7</v>
      </c>
      <c r="AI206" s="36">
        <v>0</v>
      </c>
    </row>
    <row r="207" spans="1:35" x14ac:dyDescent="0.3">
      <c r="A207" s="25" t="s">
        <v>92</v>
      </c>
      <c r="B207" s="25" t="s">
        <v>244</v>
      </c>
      <c r="C207" s="25" t="s">
        <v>264</v>
      </c>
      <c r="D207" s="26" t="s">
        <v>1553</v>
      </c>
      <c r="E207" s="26">
        <v>343</v>
      </c>
      <c r="F207" s="38">
        <v>30</v>
      </c>
      <c r="G207" s="26">
        <v>39</v>
      </c>
      <c r="H207" s="26">
        <v>5</v>
      </c>
      <c r="I207" s="26">
        <v>95</v>
      </c>
      <c r="J207" s="26">
        <v>0</v>
      </c>
      <c r="K207" s="26">
        <v>0</v>
      </c>
      <c r="L207" s="26">
        <v>0</v>
      </c>
      <c r="M207" s="26">
        <v>0</v>
      </c>
      <c r="N207" s="26">
        <v>46</v>
      </c>
      <c r="O207" s="26">
        <v>4</v>
      </c>
      <c r="P207" s="26">
        <v>50</v>
      </c>
      <c r="Q207" s="26">
        <v>100</v>
      </c>
      <c r="R207" s="26">
        <v>100</v>
      </c>
      <c r="S207" s="26">
        <v>100</v>
      </c>
      <c r="T207" s="26">
        <v>100</v>
      </c>
      <c r="U207" s="26">
        <v>80</v>
      </c>
      <c r="V207" s="26">
        <v>0</v>
      </c>
      <c r="W207" s="26">
        <v>30</v>
      </c>
      <c r="X207" s="26">
        <v>70</v>
      </c>
      <c r="Y207" s="26">
        <v>100</v>
      </c>
      <c r="Z207" s="26">
        <v>2</v>
      </c>
      <c r="AA207" s="26" t="s">
        <v>96</v>
      </c>
      <c r="AB207" s="26" t="s">
        <v>97</v>
      </c>
      <c r="AC207" s="26" t="s">
        <v>98</v>
      </c>
      <c r="AD207" s="26">
        <v>6</v>
      </c>
      <c r="AE207" s="26">
        <v>6</v>
      </c>
      <c r="AF207" s="26">
        <v>6</v>
      </c>
      <c r="AG207" s="26">
        <v>1</v>
      </c>
      <c r="AH207" s="26">
        <v>7</v>
      </c>
      <c r="AI207" s="26">
        <v>1</v>
      </c>
    </row>
    <row r="208" spans="1:35" x14ac:dyDescent="0.3">
      <c r="A208" s="27" t="s">
        <v>92</v>
      </c>
      <c r="B208" s="27" t="s">
        <v>244</v>
      </c>
      <c r="C208" s="27" t="s">
        <v>264</v>
      </c>
      <c r="D208" s="27" t="s">
        <v>265</v>
      </c>
      <c r="E208" s="29" t="s">
        <v>104</v>
      </c>
      <c r="F208" s="28">
        <v>72</v>
      </c>
      <c r="G208" s="28">
        <v>0</v>
      </c>
      <c r="H208" s="28">
        <v>0</v>
      </c>
      <c r="I208" s="28">
        <v>0</v>
      </c>
      <c r="J208" s="28">
        <v>100</v>
      </c>
      <c r="K208" s="28">
        <v>0</v>
      </c>
      <c r="L208" s="28">
        <v>0</v>
      </c>
      <c r="M208" s="28">
        <v>0</v>
      </c>
      <c r="N208" s="28">
        <v>0</v>
      </c>
      <c r="O208" s="28">
        <v>0</v>
      </c>
      <c r="P208" s="28">
        <v>100</v>
      </c>
      <c r="Q208" s="28">
        <v>100</v>
      </c>
      <c r="R208" s="28">
        <v>100</v>
      </c>
      <c r="S208" s="28">
        <v>0</v>
      </c>
      <c r="T208" s="28">
        <v>0</v>
      </c>
      <c r="U208" s="28">
        <v>0</v>
      </c>
      <c r="V208" s="28">
        <v>0</v>
      </c>
      <c r="W208" s="28">
        <v>0</v>
      </c>
      <c r="X208" s="28">
        <v>100</v>
      </c>
      <c r="Y208" s="28">
        <v>100</v>
      </c>
      <c r="Z208" s="28">
        <v>2</v>
      </c>
      <c r="AA208" s="28" t="s">
        <v>96</v>
      </c>
      <c r="AB208" s="28" t="s">
        <v>96</v>
      </c>
      <c r="AC208" s="28">
        <v>1</v>
      </c>
      <c r="AD208" s="28">
        <v>6</v>
      </c>
      <c r="AE208" s="28">
        <v>6</v>
      </c>
      <c r="AF208" s="28">
        <v>6</v>
      </c>
      <c r="AG208" s="28">
        <v>1</v>
      </c>
      <c r="AH208" s="28">
        <v>7</v>
      </c>
      <c r="AI208" s="28">
        <v>1</v>
      </c>
    </row>
    <row r="209" spans="1:427" x14ac:dyDescent="0.3">
      <c r="A209" s="25" t="s">
        <v>92</v>
      </c>
      <c r="B209" s="25" t="s">
        <v>244</v>
      </c>
      <c r="C209" s="25" t="s">
        <v>1578</v>
      </c>
      <c r="D209" s="26" t="s">
        <v>1555</v>
      </c>
      <c r="E209" s="26">
        <v>71</v>
      </c>
      <c r="F209" s="26">
        <v>39</v>
      </c>
      <c r="G209" s="26">
        <v>80</v>
      </c>
      <c r="H209" s="26">
        <v>60</v>
      </c>
      <c r="I209" s="26">
        <v>40</v>
      </c>
      <c r="J209" s="26">
        <v>0</v>
      </c>
      <c r="K209" s="26">
        <v>0</v>
      </c>
      <c r="L209" s="26">
        <v>0</v>
      </c>
      <c r="M209" s="26">
        <v>0</v>
      </c>
      <c r="N209" s="26">
        <v>80</v>
      </c>
      <c r="O209" s="26">
        <v>0</v>
      </c>
      <c r="P209" s="26">
        <v>20</v>
      </c>
      <c r="Q209" s="26">
        <v>100</v>
      </c>
      <c r="R209" s="26">
        <v>100</v>
      </c>
      <c r="S209" s="26">
        <v>100</v>
      </c>
      <c r="T209" s="26">
        <v>0</v>
      </c>
      <c r="U209" s="26">
        <v>0</v>
      </c>
      <c r="V209" s="26">
        <v>0</v>
      </c>
      <c r="W209" s="26">
        <v>0</v>
      </c>
      <c r="X209" s="26">
        <v>100</v>
      </c>
      <c r="Y209" s="26">
        <v>100</v>
      </c>
      <c r="Z209" s="26">
        <v>1</v>
      </c>
      <c r="AA209" s="26" t="s">
        <v>96</v>
      </c>
      <c r="AB209" s="26" t="s">
        <v>97</v>
      </c>
      <c r="AC209" s="26" t="s">
        <v>98</v>
      </c>
      <c r="AD209" s="26">
        <v>2</v>
      </c>
      <c r="AE209" s="26">
        <v>2</v>
      </c>
      <c r="AF209" s="26">
        <v>2</v>
      </c>
      <c r="AG209" s="26">
        <v>0</v>
      </c>
      <c r="AH209" s="26">
        <v>21</v>
      </c>
      <c r="AI209" s="26">
        <v>0</v>
      </c>
    </row>
    <row r="210" spans="1:427" x14ac:dyDescent="0.3">
      <c r="A210" s="25" t="s">
        <v>92</v>
      </c>
      <c r="B210" s="25" t="s">
        <v>244</v>
      </c>
      <c r="C210" s="25" t="s">
        <v>1579</v>
      </c>
      <c r="D210" s="26" t="s">
        <v>1555</v>
      </c>
      <c r="E210" s="26">
        <v>134</v>
      </c>
      <c r="F210" s="26">
        <v>54</v>
      </c>
      <c r="G210" s="26">
        <v>100</v>
      </c>
      <c r="H210" s="26">
        <v>80</v>
      </c>
      <c r="I210" s="26">
        <v>5</v>
      </c>
      <c r="J210" s="26">
        <v>15</v>
      </c>
      <c r="K210" s="26">
        <v>0</v>
      </c>
      <c r="L210" s="26">
        <v>0</v>
      </c>
      <c r="M210" s="26">
        <v>0</v>
      </c>
      <c r="N210" s="26">
        <v>50</v>
      </c>
      <c r="O210" s="26">
        <v>1</v>
      </c>
      <c r="P210" s="26">
        <v>49</v>
      </c>
      <c r="Q210" s="26">
        <v>100</v>
      </c>
      <c r="R210" s="26">
        <v>100</v>
      </c>
      <c r="S210" s="26">
        <v>100</v>
      </c>
      <c r="T210" s="26">
        <v>0</v>
      </c>
      <c r="U210" s="26">
        <v>0</v>
      </c>
      <c r="V210" s="26">
        <v>0</v>
      </c>
      <c r="W210" s="26">
        <v>0</v>
      </c>
      <c r="X210" s="26">
        <v>100</v>
      </c>
      <c r="Y210" s="26">
        <v>100</v>
      </c>
      <c r="Z210" s="26">
        <v>2</v>
      </c>
      <c r="AA210" s="26" t="s">
        <v>96</v>
      </c>
      <c r="AB210" s="26" t="s">
        <v>97</v>
      </c>
      <c r="AC210" s="26" t="s">
        <v>98</v>
      </c>
      <c r="AD210" s="26">
        <v>5</v>
      </c>
      <c r="AE210" s="26">
        <v>15</v>
      </c>
      <c r="AF210" s="26">
        <v>15</v>
      </c>
      <c r="AG210" s="26">
        <v>1</v>
      </c>
      <c r="AH210" s="26">
        <v>15</v>
      </c>
      <c r="AI210" s="26">
        <v>1</v>
      </c>
    </row>
    <row r="211" spans="1:427" x14ac:dyDescent="0.3">
      <c r="A211" s="35" t="s">
        <v>92</v>
      </c>
      <c r="B211" s="35" t="s">
        <v>244</v>
      </c>
      <c r="C211" s="35" t="s">
        <v>1580</v>
      </c>
      <c r="D211" s="36" t="s">
        <v>1555</v>
      </c>
      <c r="E211" s="36">
        <v>628</v>
      </c>
      <c r="F211" s="36">
        <v>421</v>
      </c>
      <c r="G211" s="36">
        <v>100</v>
      </c>
      <c r="H211" s="36">
        <v>99</v>
      </c>
      <c r="I211" s="36">
        <v>1</v>
      </c>
      <c r="J211" s="36">
        <v>0</v>
      </c>
      <c r="K211" s="36">
        <v>0</v>
      </c>
      <c r="L211" s="36">
        <v>0</v>
      </c>
      <c r="M211" s="36">
        <v>0</v>
      </c>
      <c r="N211" s="36">
        <v>70</v>
      </c>
      <c r="O211" s="36">
        <v>5</v>
      </c>
      <c r="P211" s="36">
        <v>25</v>
      </c>
      <c r="Q211" s="36">
        <v>100</v>
      </c>
      <c r="R211" s="36">
        <v>100</v>
      </c>
      <c r="S211" s="36">
        <v>100</v>
      </c>
      <c r="T211" s="36">
        <v>0</v>
      </c>
      <c r="U211" s="36">
        <v>0</v>
      </c>
      <c r="V211" s="36">
        <v>0</v>
      </c>
      <c r="W211" s="36">
        <v>0</v>
      </c>
      <c r="X211" s="36">
        <v>100</v>
      </c>
      <c r="Y211" s="36">
        <v>100</v>
      </c>
      <c r="Z211" s="36">
        <v>1</v>
      </c>
      <c r="AA211" s="36" t="s">
        <v>96</v>
      </c>
      <c r="AB211" s="36" t="s">
        <v>96</v>
      </c>
      <c r="AC211" s="36">
        <v>2</v>
      </c>
      <c r="AD211" s="36">
        <v>0</v>
      </c>
      <c r="AE211" s="36">
        <v>0</v>
      </c>
      <c r="AF211" s="36">
        <v>0</v>
      </c>
      <c r="AG211" s="36">
        <v>0</v>
      </c>
      <c r="AH211" s="36">
        <v>20</v>
      </c>
      <c r="AI211" s="36">
        <v>0</v>
      </c>
      <c r="MI211" s="47"/>
      <c r="MJ211" s="47"/>
      <c r="MK211" s="47"/>
      <c r="ML211" s="47"/>
      <c r="MM211" s="47"/>
      <c r="MN211" s="47"/>
      <c r="MO211" s="47"/>
      <c r="MP211" s="47"/>
      <c r="MQ211" s="47"/>
      <c r="MR211" s="47"/>
      <c r="MS211" s="47"/>
      <c r="MT211" s="47"/>
      <c r="MU211" s="47"/>
      <c r="MV211" s="47"/>
      <c r="MW211" s="47"/>
      <c r="MX211" s="47"/>
      <c r="MY211" s="47"/>
      <c r="MZ211" s="47"/>
      <c r="NA211" s="47"/>
      <c r="NB211" s="47"/>
      <c r="NC211" s="47"/>
      <c r="ND211" s="47"/>
      <c r="NE211" s="47"/>
      <c r="NF211" s="47"/>
      <c r="NG211" s="47"/>
      <c r="NH211" s="47"/>
      <c r="NI211" s="47"/>
      <c r="NJ211" s="47"/>
      <c r="NK211" s="47"/>
      <c r="NL211" s="47"/>
      <c r="NM211" s="47"/>
      <c r="NN211" s="47"/>
      <c r="NO211" s="47"/>
      <c r="NP211" s="47"/>
      <c r="NQ211" s="47"/>
      <c r="NR211" s="47"/>
      <c r="NS211" s="47"/>
      <c r="NT211" s="47"/>
      <c r="NU211" s="47"/>
      <c r="NV211" s="47"/>
      <c r="NW211" s="47"/>
      <c r="NX211" s="47"/>
      <c r="NY211" s="47"/>
      <c r="NZ211" s="47"/>
      <c r="OA211" s="47"/>
      <c r="OB211" s="47"/>
      <c r="OC211" s="47"/>
      <c r="OD211" s="47"/>
      <c r="OE211" s="47"/>
      <c r="OF211" s="47"/>
      <c r="OG211" s="47"/>
      <c r="OH211" s="47"/>
      <c r="OI211" s="47"/>
      <c r="OJ211" s="47"/>
      <c r="OK211" s="47"/>
      <c r="OL211" s="47"/>
      <c r="OM211" s="47"/>
      <c r="ON211" s="47"/>
      <c r="OO211" s="47"/>
      <c r="OP211" s="47"/>
      <c r="OQ211" s="47"/>
      <c r="OR211" s="47"/>
      <c r="OS211" s="47"/>
      <c r="OT211" s="47"/>
      <c r="OU211" s="47"/>
      <c r="OV211" s="47"/>
      <c r="OW211" s="47"/>
      <c r="OX211" s="47"/>
      <c r="OY211" s="47"/>
      <c r="OZ211" s="47"/>
      <c r="PA211" s="47"/>
      <c r="PB211" s="47"/>
      <c r="PC211" s="47"/>
      <c r="PD211" s="47"/>
      <c r="PE211" s="47"/>
      <c r="PF211" s="47"/>
      <c r="PG211" s="47"/>
      <c r="PH211" s="47"/>
      <c r="PI211" s="47"/>
      <c r="PJ211" s="47"/>
      <c r="PK211" s="47"/>
    </row>
    <row r="212" spans="1:427" s="2" customFormat="1" x14ac:dyDescent="0.3">
      <c r="A212" s="25" t="s">
        <v>92</v>
      </c>
      <c r="B212" s="25" t="s">
        <v>244</v>
      </c>
      <c r="C212" s="25" t="s">
        <v>244</v>
      </c>
      <c r="D212" s="26" t="s">
        <v>1553</v>
      </c>
      <c r="E212" s="26">
        <v>13000</v>
      </c>
      <c r="F212" s="38">
        <v>410</v>
      </c>
      <c r="G212" s="26">
        <v>100</v>
      </c>
      <c r="H212" s="26">
        <v>100</v>
      </c>
      <c r="I212" s="26">
        <v>0</v>
      </c>
      <c r="J212" s="26">
        <v>0</v>
      </c>
      <c r="K212" s="26">
        <v>0</v>
      </c>
      <c r="L212" s="26">
        <v>100</v>
      </c>
      <c r="M212" s="26">
        <v>90</v>
      </c>
      <c r="N212" s="26">
        <v>10</v>
      </c>
      <c r="O212" s="26">
        <v>0</v>
      </c>
      <c r="P212" s="26">
        <v>0</v>
      </c>
      <c r="Q212" s="26">
        <v>100</v>
      </c>
      <c r="R212" s="26">
        <v>90</v>
      </c>
      <c r="S212" s="26">
        <v>90</v>
      </c>
      <c r="T212" s="26">
        <v>90</v>
      </c>
      <c r="U212" s="26">
        <v>80</v>
      </c>
      <c r="V212" s="26">
        <v>50</v>
      </c>
      <c r="W212" s="26">
        <v>30</v>
      </c>
      <c r="X212" s="26">
        <v>20</v>
      </c>
      <c r="Y212" s="26">
        <v>100</v>
      </c>
      <c r="Z212" s="26">
        <v>4</v>
      </c>
      <c r="AA212" s="26" t="s">
        <v>96</v>
      </c>
      <c r="AB212" s="26" t="s">
        <v>96</v>
      </c>
      <c r="AC212" s="26">
        <v>10</v>
      </c>
      <c r="AD212" s="26">
        <v>0</v>
      </c>
      <c r="AE212" s="26">
        <v>0</v>
      </c>
      <c r="AF212" s="26">
        <v>0</v>
      </c>
      <c r="AG212" s="26">
        <v>0</v>
      </c>
      <c r="AH212" s="26">
        <v>0</v>
      </c>
      <c r="AI212" s="26">
        <v>0</v>
      </c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  <c r="CI212" s="37"/>
    </row>
    <row r="213" spans="1:427" s="2" customFormat="1" x14ac:dyDescent="0.3">
      <c r="A213" s="27" t="s">
        <v>92</v>
      </c>
      <c r="B213" s="27" t="s">
        <v>244</v>
      </c>
      <c r="C213" s="27" t="s">
        <v>244</v>
      </c>
      <c r="D213" s="27" t="s">
        <v>266</v>
      </c>
      <c r="E213" s="29" t="s">
        <v>95</v>
      </c>
      <c r="F213" s="28">
        <v>780</v>
      </c>
      <c r="G213" s="28">
        <v>100</v>
      </c>
      <c r="H213" s="28">
        <v>100</v>
      </c>
      <c r="I213" s="28">
        <v>0</v>
      </c>
      <c r="J213" s="28">
        <v>0</v>
      </c>
      <c r="K213" s="28">
        <v>0</v>
      </c>
      <c r="L213" s="28">
        <v>100</v>
      </c>
      <c r="M213" s="28">
        <v>70</v>
      </c>
      <c r="N213" s="28">
        <v>10</v>
      </c>
      <c r="O213" s="28">
        <v>0</v>
      </c>
      <c r="P213" s="28">
        <v>20</v>
      </c>
      <c r="Q213" s="28">
        <v>100</v>
      </c>
      <c r="R213" s="28">
        <v>60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100</v>
      </c>
      <c r="Y213" s="28">
        <v>0</v>
      </c>
      <c r="Z213" s="28" t="s">
        <v>98</v>
      </c>
      <c r="AA213" s="28" t="s">
        <v>97</v>
      </c>
      <c r="AB213" s="28" t="s">
        <v>96</v>
      </c>
      <c r="AC213" s="28">
        <v>10</v>
      </c>
      <c r="AD213" s="28">
        <v>1</v>
      </c>
      <c r="AE213" s="28">
        <v>1</v>
      </c>
      <c r="AF213" s="28">
        <v>2</v>
      </c>
      <c r="AG213" s="28">
        <v>1</v>
      </c>
      <c r="AH213" s="28">
        <v>1</v>
      </c>
      <c r="AI213" s="28">
        <v>1</v>
      </c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</row>
    <row r="214" spans="1:427" s="2" customFormat="1" x14ac:dyDescent="0.3">
      <c r="A214" s="27" t="s">
        <v>92</v>
      </c>
      <c r="B214" s="27" t="s">
        <v>244</v>
      </c>
      <c r="C214" s="27" t="s">
        <v>244</v>
      </c>
      <c r="D214" s="27" t="s">
        <v>267</v>
      </c>
      <c r="E214" s="29" t="s">
        <v>104</v>
      </c>
      <c r="F214" s="28">
        <v>150</v>
      </c>
      <c r="G214" s="28">
        <v>0</v>
      </c>
      <c r="H214" s="28">
        <v>0</v>
      </c>
      <c r="I214" s="28">
        <v>40</v>
      </c>
      <c r="J214" s="28">
        <v>60</v>
      </c>
      <c r="K214" s="28">
        <v>0</v>
      </c>
      <c r="L214" s="28">
        <v>0</v>
      </c>
      <c r="M214" s="28">
        <v>0</v>
      </c>
      <c r="N214" s="28">
        <v>40</v>
      </c>
      <c r="O214" s="28">
        <v>60</v>
      </c>
      <c r="P214" s="28">
        <v>0</v>
      </c>
      <c r="Q214" s="28">
        <v>80</v>
      </c>
      <c r="R214" s="28">
        <v>70</v>
      </c>
      <c r="S214" s="28">
        <v>90</v>
      </c>
      <c r="T214" s="28">
        <v>0</v>
      </c>
      <c r="U214" s="28">
        <v>0</v>
      </c>
      <c r="V214" s="28">
        <v>0</v>
      </c>
      <c r="W214" s="28">
        <v>0</v>
      </c>
      <c r="X214" s="28">
        <v>100</v>
      </c>
      <c r="Y214" s="28">
        <v>30</v>
      </c>
      <c r="Z214" s="28">
        <v>4</v>
      </c>
      <c r="AA214" s="28" t="s">
        <v>96</v>
      </c>
      <c r="AB214" s="28" t="s">
        <v>96</v>
      </c>
      <c r="AC214" s="28">
        <v>6</v>
      </c>
      <c r="AD214" s="28">
        <v>6</v>
      </c>
      <c r="AE214" s="28">
        <v>5</v>
      </c>
      <c r="AF214" s="28">
        <v>5</v>
      </c>
      <c r="AG214" s="28">
        <v>0.5</v>
      </c>
      <c r="AH214" s="28">
        <v>0</v>
      </c>
      <c r="AI214" s="28">
        <v>0.5</v>
      </c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7"/>
      <c r="CE214" s="37"/>
      <c r="CF214" s="37"/>
      <c r="CG214" s="37"/>
      <c r="CH214" s="37"/>
      <c r="CI214" s="37"/>
    </row>
    <row r="215" spans="1:427" s="2" customFormat="1" x14ac:dyDescent="0.3">
      <c r="A215" s="27" t="s">
        <v>92</v>
      </c>
      <c r="B215" s="27" t="s">
        <v>244</v>
      </c>
      <c r="C215" s="27" t="s">
        <v>244</v>
      </c>
      <c r="D215" s="27" t="s">
        <v>268</v>
      </c>
      <c r="E215" s="29" t="s">
        <v>102</v>
      </c>
      <c r="F215" s="28">
        <v>760</v>
      </c>
      <c r="G215" s="28">
        <v>100</v>
      </c>
      <c r="H215" s="28">
        <v>60</v>
      </c>
      <c r="I215" s="28">
        <v>0</v>
      </c>
      <c r="J215" s="28">
        <v>0</v>
      </c>
      <c r="K215" s="28">
        <v>40</v>
      </c>
      <c r="L215" s="28">
        <v>100</v>
      </c>
      <c r="M215" s="28">
        <v>70</v>
      </c>
      <c r="N215" s="28">
        <v>0</v>
      </c>
      <c r="O215" s="28">
        <v>0</v>
      </c>
      <c r="P215" s="28">
        <v>30</v>
      </c>
      <c r="Q215" s="28">
        <v>100</v>
      </c>
      <c r="R215" s="28">
        <v>70</v>
      </c>
      <c r="S215" s="28">
        <v>100</v>
      </c>
      <c r="T215" s="28">
        <v>100</v>
      </c>
      <c r="U215" s="28">
        <v>20</v>
      </c>
      <c r="V215" s="28">
        <v>0</v>
      </c>
      <c r="W215" s="28">
        <v>0</v>
      </c>
      <c r="X215" s="28">
        <v>100</v>
      </c>
      <c r="Y215" s="28">
        <v>50</v>
      </c>
      <c r="Z215" s="28">
        <v>4</v>
      </c>
      <c r="AA215" s="28" t="s">
        <v>97</v>
      </c>
      <c r="AB215" s="28" t="s">
        <v>96</v>
      </c>
      <c r="AC215" s="28">
        <v>12</v>
      </c>
      <c r="AD215" s="28">
        <v>1</v>
      </c>
      <c r="AE215" s="28">
        <v>1</v>
      </c>
      <c r="AF215" s="28">
        <v>2</v>
      </c>
      <c r="AG215" s="28">
        <v>1</v>
      </c>
      <c r="AH215" s="28">
        <v>1</v>
      </c>
      <c r="AI215" s="28">
        <v>0</v>
      </c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37"/>
      <c r="CE215" s="37"/>
      <c r="CF215" s="37"/>
      <c r="CG215" s="37"/>
      <c r="CH215" s="37"/>
      <c r="CI215" s="37"/>
    </row>
    <row r="216" spans="1:427" x14ac:dyDescent="0.3">
      <c r="A216" s="35" t="s">
        <v>92</v>
      </c>
      <c r="B216" s="35" t="s">
        <v>244</v>
      </c>
      <c r="C216" s="35" t="s">
        <v>1581</v>
      </c>
      <c r="D216" s="36" t="s">
        <v>1555</v>
      </c>
      <c r="E216" s="36">
        <v>171</v>
      </c>
      <c r="F216" s="36">
        <v>150</v>
      </c>
      <c r="G216" s="36">
        <v>100</v>
      </c>
      <c r="H216" s="36">
        <v>98</v>
      </c>
      <c r="I216" s="36">
        <v>2</v>
      </c>
      <c r="J216" s="36">
        <v>0</v>
      </c>
      <c r="K216" s="36">
        <v>0</v>
      </c>
      <c r="L216" s="36">
        <v>0</v>
      </c>
      <c r="M216" s="36">
        <v>0</v>
      </c>
      <c r="N216" s="36">
        <v>100</v>
      </c>
      <c r="O216" s="36">
        <v>0</v>
      </c>
      <c r="P216" s="36">
        <v>0</v>
      </c>
      <c r="Q216" s="36">
        <v>100</v>
      </c>
      <c r="R216" s="36">
        <v>100</v>
      </c>
      <c r="S216" s="36">
        <v>100</v>
      </c>
      <c r="T216" s="36">
        <v>0</v>
      </c>
      <c r="U216" s="36">
        <v>0</v>
      </c>
      <c r="V216" s="36">
        <v>0</v>
      </c>
      <c r="W216" s="36">
        <v>0</v>
      </c>
      <c r="X216" s="36">
        <v>100</v>
      </c>
      <c r="Y216" s="36">
        <v>100</v>
      </c>
      <c r="Z216" s="36">
        <v>1</v>
      </c>
      <c r="AA216" s="36" t="s">
        <v>96</v>
      </c>
      <c r="AB216" s="36" t="s">
        <v>97</v>
      </c>
      <c r="AC216" s="36" t="s">
        <v>98</v>
      </c>
      <c r="AD216" s="36">
        <v>6</v>
      </c>
      <c r="AE216" s="36">
        <v>6</v>
      </c>
      <c r="AF216" s="36">
        <v>6</v>
      </c>
      <c r="AG216" s="36">
        <v>0</v>
      </c>
      <c r="AH216" s="36">
        <v>27</v>
      </c>
      <c r="AI216" s="36">
        <v>0</v>
      </c>
    </row>
    <row r="217" spans="1:427" x14ac:dyDescent="0.3">
      <c r="A217" s="35" t="s">
        <v>92</v>
      </c>
      <c r="B217" s="35" t="s">
        <v>244</v>
      </c>
      <c r="C217" s="35" t="s">
        <v>269</v>
      </c>
      <c r="D217" s="36" t="s">
        <v>1553</v>
      </c>
      <c r="E217" s="36">
        <v>202</v>
      </c>
      <c r="F217" s="36">
        <v>137</v>
      </c>
      <c r="G217" s="36">
        <v>100</v>
      </c>
      <c r="H217" s="36">
        <v>100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10</v>
      </c>
      <c r="O217" s="36">
        <v>1</v>
      </c>
      <c r="P217" s="36">
        <v>89</v>
      </c>
      <c r="Q217" s="36">
        <v>100</v>
      </c>
      <c r="R217" s="36">
        <v>100</v>
      </c>
      <c r="S217" s="36">
        <v>100</v>
      </c>
      <c r="T217" s="36">
        <v>0</v>
      </c>
      <c r="U217" s="36">
        <v>0</v>
      </c>
      <c r="V217" s="36">
        <v>0</v>
      </c>
      <c r="W217" s="36">
        <v>0</v>
      </c>
      <c r="X217" s="36">
        <v>100</v>
      </c>
      <c r="Y217" s="36">
        <v>100</v>
      </c>
      <c r="Z217" s="36">
        <v>1</v>
      </c>
      <c r="AA217" s="36" t="s">
        <v>96</v>
      </c>
      <c r="AB217" s="36" t="s">
        <v>96</v>
      </c>
      <c r="AC217" s="36">
        <v>6</v>
      </c>
      <c r="AD217" s="36">
        <v>4</v>
      </c>
      <c r="AE217" s="36">
        <v>4</v>
      </c>
      <c r="AF217" s="36">
        <v>4</v>
      </c>
      <c r="AG217" s="36">
        <v>0</v>
      </c>
      <c r="AH217" s="36">
        <v>25</v>
      </c>
      <c r="AI217" s="36">
        <v>0</v>
      </c>
    </row>
    <row r="218" spans="1:427" x14ac:dyDescent="0.3">
      <c r="A218" s="27" t="s">
        <v>92</v>
      </c>
      <c r="B218" s="27" t="s">
        <v>244</v>
      </c>
      <c r="C218" s="27" t="s">
        <v>269</v>
      </c>
      <c r="D218" s="27" t="s">
        <v>270</v>
      </c>
      <c r="E218" s="29" t="s">
        <v>95</v>
      </c>
      <c r="F218" s="28">
        <v>45</v>
      </c>
      <c r="G218" s="28">
        <v>0</v>
      </c>
      <c r="H218" s="28">
        <v>0</v>
      </c>
      <c r="I218" s="28">
        <v>100</v>
      </c>
      <c r="J218" s="28">
        <v>0</v>
      </c>
      <c r="K218" s="28">
        <v>0</v>
      </c>
      <c r="L218" s="28">
        <v>0</v>
      </c>
      <c r="M218" s="28">
        <v>0</v>
      </c>
      <c r="N218" s="28">
        <v>100</v>
      </c>
      <c r="O218" s="28">
        <v>0</v>
      </c>
      <c r="P218" s="28">
        <v>0</v>
      </c>
      <c r="Q218" s="28">
        <v>100</v>
      </c>
      <c r="R218" s="28">
        <v>100</v>
      </c>
      <c r="S218" s="28">
        <v>100</v>
      </c>
      <c r="T218" s="28">
        <v>0</v>
      </c>
      <c r="U218" s="28">
        <v>0</v>
      </c>
      <c r="V218" s="28">
        <v>0</v>
      </c>
      <c r="W218" s="28">
        <v>0</v>
      </c>
      <c r="X218" s="28">
        <v>100</v>
      </c>
      <c r="Y218" s="28">
        <v>100</v>
      </c>
      <c r="Z218" s="28">
        <v>1</v>
      </c>
      <c r="AA218" s="28" t="s">
        <v>97</v>
      </c>
      <c r="AB218" s="28" t="s">
        <v>97</v>
      </c>
      <c r="AC218" s="28" t="s">
        <v>98</v>
      </c>
      <c r="AD218" s="28">
        <v>4</v>
      </c>
      <c r="AE218" s="28">
        <v>4</v>
      </c>
      <c r="AF218" s="28">
        <v>4</v>
      </c>
      <c r="AG218" s="28">
        <v>0</v>
      </c>
      <c r="AH218" s="28">
        <v>25</v>
      </c>
      <c r="AI218" s="28">
        <v>0</v>
      </c>
    </row>
    <row r="219" spans="1:427" x14ac:dyDescent="0.3">
      <c r="A219" s="25" t="s">
        <v>92</v>
      </c>
      <c r="B219" s="25" t="s">
        <v>244</v>
      </c>
      <c r="C219" s="25" t="s">
        <v>271</v>
      </c>
      <c r="D219" s="26" t="s">
        <v>1553</v>
      </c>
      <c r="E219" s="26">
        <v>1281</v>
      </c>
      <c r="F219" s="38">
        <v>280</v>
      </c>
      <c r="G219" s="26">
        <v>90</v>
      </c>
      <c r="H219" s="26">
        <v>80</v>
      </c>
      <c r="I219" s="26">
        <v>0</v>
      </c>
      <c r="J219" s="26">
        <v>0</v>
      </c>
      <c r="K219" s="26">
        <v>20</v>
      </c>
      <c r="L219" s="26">
        <v>90</v>
      </c>
      <c r="M219" s="26">
        <v>60</v>
      </c>
      <c r="N219" s="26">
        <v>20</v>
      </c>
      <c r="O219" s="26">
        <v>0</v>
      </c>
      <c r="P219" s="26">
        <v>20</v>
      </c>
      <c r="Q219" s="26">
        <v>100</v>
      </c>
      <c r="R219" s="26">
        <v>100</v>
      </c>
      <c r="S219" s="26">
        <v>100</v>
      </c>
      <c r="T219" s="26">
        <v>0</v>
      </c>
      <c r="U219" s="26">
        <v>0</v>
      </c>
      <c r="V219" s="26">
        <v>0</v>
      </c>
      <c r="W219" s="26">
        <v>0</v>
      </c>
      <c r="X219" s="26">
        <v>100</v>
      </c>
      <c r="Y219" s="26">
        <v>100</v>
      </c>
      <c r="Z219" s="26">
        <v>2</v>
      </c>
      <c r="AA219" s="26" t="s">
        <v>96</v>
      </c>
      <c r="AB219" s="26" t="s">
        <v>96</v>
      </c>
      <c r="AC219" s="26">
        <v>2</v>
      </c>
      <c r="AD219" s="26">
        <v>0</v>
      </c>
      <c r="AE219" s="26">
        <v>0</v>
      </c>
      <c r="AF219" s="26">
        <v>0</v>
      </c>
      <c r="AG219" s="26">
        <v>0</v>
      </c>
      <c r="AH219" s="26">
        <v>18</v>
      </c>
      <c r="AI219" s="26">
        <v>0</v>
      </c>
    </row>
    <row r="220" spans="1:427" x14ac:dyDescent="0.3">
      <c r="A220" s="27" t="s">
        <v>92</v>
      </c>
      <c r="B220" s="27" t="s">
        <v>244</v>
      </c>
      <c r="C220" s="27" t="s">
        <v>271</v>
      </c>
      <c r="D220" s="27" t="s">
        <v>272</v>
      </c>
      <c r="E220" s="29" t="s">
        <v>104</v>
      </c>
      <c r="F220" s="28">
        <v>300</v>
      </c>
      <c r="G220" s="28">
        <v>100</v>
      </c>
      <c r="H220" s="28">
        <v>100</v>
      </c>
      <c r="I220" s="28">
        <v>0</v>
      </c>
      <c r="J220" s="28">
        <v>0</v>
      </c>
      <c r="K220" s="28">
        <v>0</v>
      </c>
      <c r="L220" s="28">
        <v>100</v>
      </c>
      <c r="M220" s="28">
        <v>100</v>
      </c>
      <c r="N220" s="28">
        <v>0</v>
      </c>
      <c r="O220" s="28">
        <v>0</v>
      </c>
      <c r="P220" s="28">
        <v>0</v>
      </c>
      <c r="Q220" s="28">
        <v>100</v>
      </c>
      <c r="R220" s="28">
        <v>80</v>
      </c>
      <c r="S220" s="28">
        <v>100</v>
      </c>
      <c r="T220" s="28">
        <v>0</v>
      </c>
      <c r="U220" s="28">
        <v>0</v>
      </c>
      <c r="V220" s="28">
        <v>0</v>
      </c>
      <c r="W220" s="28">
        <v>0</v>
      </c>
      <c r="X220" s="28">
        <v>100</v>
      </c>
      <c r="Y220" s="28">
        <v>0</v>
      </c>
      <c r="Z220" s="28" t="s">
        <v>98</v>
      </c>
      <c r="AA220" s="28" t="s">
        <v>96</v>
      </c>
      <c r="AB220" s="28" t="s">
        <v>96</v>
      </c>
      <c r="AC220" s="28">
        <v>5</v>
      </c>
      <c r="AD220" s="28">
        <v>1</v>
      </c>
      <c r="AE220" s="28">
        <v>1</v>
      </c>
      <c r="AF220" s="28">
        <v>1</v>
      </c>
      <c r="AG220" s="28">
        <v>1</v>
      </c>
      <c r="AH220" s="28">
        <v>18</v>
      </c>
      <c r="AI220" s="28">
        <v>1</v>
      </c>
    </row>
    <row r="221" spans="1:427" x14ac:dyDescent="0.3">
      <c r="A221" s="25" t="s">
        <v>92</v>
      </c>
      <c r="B221" s="25" t="s">
        <v>244</v>
      </c>
      <c r="C221" s="25" t="s">
        <v>1582</v>
      </c>
      <c r="D221" s="26" t="s">
        <v>1555</v>
      </c>
      <c r="E221" s="26">
        <v>222</v>
      </c>
      <c r="F221" s="26">
        <v>67</v>
      </c>
      <c r="G221" s="26">
        <v>100</v>
      </c>
      <c r="H221" s="26">
        <v>80</v>
      </c>
      <c r="I221" s="26">
        <v>20</v>
      </c>
      <c r="J221" s="26">
        <v>0</v>
      </c>
      <c r="K221" s="26">
        <v>0</v>
      </c>
      <c r="L221" s="26">
        <v>0</v>
      </c>
      <c r="M221" s="26">
        <v>0</v>
      </c>
      <c r="N221" s="26">
        <v>70</v>
      </c>
      <c r="O221" s="26">
        <v>0</v>
      </c>
      <c r="P221" s="26">
        <v>30</v>
      </c>
      <c r="Q221" s="26">
        <v>100</v>
      </c>
      <c r="R221" s="26">
        <v>95</v>
      </c>
      <c r="S221" s="26">
        <v>95</v>
      </c>
      <c r="T221" s="26">
        <v>0</v>
      </c>
      <c r="U221" s="26">
        <v>0</v>
      </c>
      <c r="V221" s="26">
        <v>0</v>
      </c>
      <c r="W221" s="26">
        <v>0</v>
      </c>
      <c r="X221" s="26">
        <v>100</v>
      </c>
      <c r="Y221" s="26">
        <v>95</v>
      </c>
      <c r="Z221" s="26">
        <v>2</v>
      </c>
      <c r="AA221" s="26" t="s">
        <v>97</v>
      </c>
      <c r="AB221" s="26" t="s">
        <v>96</v>
      </c>
      <c r="AC221" s="26">
        <v>3</v>
      </c>
      <c r="AD221" s="26">
        <v>6</v>
      </c>
      <c r="AE221" s="26">
        <v>16</v>
      </c>
      <c r="AF221" s="26">
        <v>16</v>
      </c>
      <c r="AG221" s="26">
        <v>0</v>
      </c>
      <c r="AH221" s="26">
        <v>16</v>
      </c>
      <c r="AI221" s="26">
        <v>0</v>
      </c>
    </row>
    <row r="222" spans="1:427" x14ac:dyDescent="0.3">
      <c r="A222" s="35" t="s">
        <v>92</v>
      </c>
      <c r="B222" s="35" t="s">
        <v>244</v>
      </c>
      <c r="C222" s="35" t="s">
        <v>273</v>
      </c>
      <c r="D222" s="36" t="s">
        <v>1553</v>
      </c>
      <c r="E222" s="36">
        <v>364</v>
      </c>
      <c r="F222" s="36">
        <v>282</v>
      </c>
      <c r="G222" s="36">
        <v>100</v>
      </c>
      <c r="H222" s="36">
        <v>100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100</v>
      </c>
      <c r="O222" s="36">
        <v>0</v>
      </c>
      <c r="P222" s="36">
        <v>0</v>
      </c>
      <c r="Q222" s="36">
        <v>100</v>
      </c>
      <c r="R222" s="36">
        <v>98</v>
      </c>
      <c r="S222" s="36">
        <v>100</v>
      </c>
      <c r="T222" s="36">
        <v>100</v>
      </c>
      <c r="U222" s="36">
        <v>10</v>
      </c>
      <c r="V222" s="36">
        <v>0</v>
      </c>
      <c r="W222" s="36">
        <v>10</v>
      </c>
      <c r="X222" s="36">
        <v>90</v>
      </c>
      <c r="Y222" s="36">
        <v>100</v>
      </c>
      <c r="Z222" s="36">
        <v>1</v>
      </c>
      <c r="AA222" s="36" t="s">
        <v>96</v>
      </c>
      <c r="AB222" s="36" t="s">
        <v>96</v>
      </c>
      <c r="AC222" s="36">
        <v>2</v>
      </c>
      <c r="AD222" s="36">
        <v>7</v>
      </c>
      <c r="AE222" s="36">
        <v>7</v>
      </c>
      <c r="AF222" s="36">
        <v>7</v>
      </c>
      <c r="AG222" s="36">
        <v>0</v>
      </c>
      <c r="AH222" s="36">
        <v>2</v>
      </c>
      <c r="AI222" s="36">
        <v>0</v>
      </c>
    </row>
    <row r="223" spans="1:427" x14ac:dyDescent="0.3">
      <c r="A223" s="27" t="s">
        <v>92</v>
      </c>
      <c r="B223" s="27" t="s">
        <v>244</v>
      </c>
      <c r="C223" s="27" t="s">
        <v>273</v>
      </c>
      <c r="D223" s="27" t="s">
        <v>110</v>
      </c>
      <c r="E223" s="29" t="s">
        <v>95</v>
      </c>
      <c r="F223" s="28">
        <v>67</v>
      </c>
      <c r="G223" s="28">
        <v>100</v>
      </c>
      <c r="H223" s="28">
        <v>100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90</v>
      </c>
      <c r="O223" s="28">
        <v>0</v>
      </c>
      <c r="P223" s="28">
        <v>10</v>
      </c>
      <c r="Q223" s="28">
        <v>100</v>
      </c>
      <c r="R223" s="28">
        <v>90</v>
      </c>
      <c r="S223" s="28">
        <v>100</v>
      </c>
      <c r="T223" s="28">
        <v>100</v>
      </c>
      <c r="U223" s="28">
        <v>10</v>
      </c>
      <c r="V223" s="28">
        <v>0</v>
      </c>
      <c r="W223" s="28">
        <v>10</v>
      </c>
      <c r="X223" s="28">
        <v>90</v>
      </c>
      <c r="Y223" s="28">
        <v>100</v>
      </c>
      <c r="Z223" s="28">
        <v>1</v>
      </c>
      <c r="AA223" s="28" t="s">
        <v>96</v>
      </c>
      <c r="AB223" s="28" t="s">
        <v>97</v>
      </c>
      <c r="AC223" s="28" t="s">
        <v>98</v>
      </c>
      <c r="AD223" s="28">
        <v>7</v>
      </c>
      <c r="AE223" s="28">
        <v>7</v>
      </c>
      <c r="AF223" s="28">
        <v>7</v>
      </c>
      <c r="AG223" s="28">
        <v>0</v>
      </c>
      <c r="AH223" s="28">
        <v>2</v>
      </c>
      <c r="AI223" s="28">
        <v>0</v>
      </c>
    </row>
    <row r="224" spans="1:427" x14ac:dyDescent="0.3">
      <c r="A224" s="25" t="s">
        <v>92</v>
      </c>
      <c r="B224" s="25" t="s">
        <v>244</v>
      </c>
      <c r="C224" s="25" t="s">
        <v>274</v>
      </c>
      <c r="D224" s="26" t="s">
        <v>1553</v>
      </c>
      <c r="E224" s="26">
        <v>7120</v>
      </c>
      <c r="F224" s="38">
        <v>1550</v>
      </c>
      <c r="G224" s="26">
        <v>98</v>
      </c>
      <c r="H224" s="26">
        <v>75</v>
      </c>
      <c r="I224" s="26">
        <v>25</v>
      </c>
      <c r="J224" s="26">
        <v>0</v>
      </c>
      <c r="K224" s="26">
        <v>0</v>
      </c>
      <c r="L224" s="26">
        <v>60</v>
      </c>
      <c r="M224" s="26">
        <v>53</v>
      </c>
      <c r="N224" s="26">
        <v>37</v>
      </c>
      <c r="O224" s="26">
        <v>0</v>
      </c>
      <c r="P224" s="26">
        <v>10</v>
      </c>
      <c r="Q224" s="26">
        <v>100</v>
      </c>
      <c r="R224" s="26">
        <v>100</v>
      </c>
      <c r="S224" s="26">
        <v>100</v>
      </c>
      <c r="T224" s="26">
        <v>100</v>
      </c>
      <c r="U224" s="26">
        <v>60</v>
      </c>
      <c r="V224" s="26">
        <v>50</v>
      </c>
      <c r="W224" s="26">
        <v>50</v>
      </c>
      <c r="X224" s="26">
        <v>0</v>
      </c>
      <c r="Y224" s="26">
        <v>100</v>
      </c>
      <c r="Z224" s="26">
        <v>4</v>
      </c>
      <c r="AA224" s="26" t="s">
        <v>96</v>
      </c>
      <c r="AB224" s="26" t="s">
        <v>96</v>
      </c>
      <c r="AC224" s="26">
        <v>2</v>
      </c>
      <c r="AD224" s="26">
        <v>0</v>
      </c>
      <c r="AE224" s="26">
        <v>0</v>
      </c>
      <c r="AF224" s="26">
        <v>0</v>
      </c>
      <c r="AG224" s="26">
        <v>0</v>
      </c>
      <c r="AH224" s="26">
        <v>0</v>
      </c>
      <c r="AI224" s="26">
        <v>0</v>
      </c>
    </row>
    <row r="225" spans="1:427" x14ac:dyDescent="0.3">
      <c r="A225" s="27" t="s">
        <v>92</v>
      </c>
      <c r="B225" s="27" t="s">
        <v>244</v>
      </c>
      <c r="C225" s="27" t="s">
        <v>274</v>
      </c>
      <c r="D225" s="27" t="s">
        <v>275</v>
      </c>
      <c r="E225" s="29" t="s">
        <v>95</v>
      </c>
      <c r="F225" s="28">
        <v>475</v>
      </c>
      <c r="G225" s="28">
        <v>100</v>
      </c>
      <c r="H225" s="28">
        <v>45</v>
      </c>
      <c r="I225" s="28">
        <v>15</v>
      </c>
      <c r="J225" s="28">
        <v>40</v>
      </c>
      <c r="K225" s="28">
        <v>0</v>
      </c>
      <c r="L225" s="28">
        <v>100</v>
      </c>
      <c r="M225" s="28">
        <v>40</v>
      </c>
      <c r="N225" s="28">
        <v>0</v>
      </c>
      <c r="O225" s="28">
        <v>0</v>
      </c>
      <c r="P225" s="28">
        <v>60</v>
      </c>
      <c r="Q225" s="28">
        <v>100</v>
      </c>
      <c r="R225" s="28">
        <v>65</v>
      </c>
      <c r="S225" s="28">
        <v>100</v>
      </c>
      <c r="T225" s="28">
        <v>0</v>
      </c>
      <c r="U225" s="28">
        <v>0</v>
      </c>
      <c r="V225" s="28">
        <v>0</v>
      </c>
      <c r="W225" s="28">
        <v>5</v>
      </c>
      <c r="X225" s="28">
        <v>95</v>
      </c>
      <c r="Y225" s="28">
        <v>60</v>
      </c>
      <c r="Z225" s="28">
        <v>4</v>
      </c>
      <c r="AA225" s="28" t="s">
        <v>96</v>
      </c>
      <c r="AB225" s="28" t="s">
        <v>96</v>
      </c>
      <c r="AC225" s="28">
        <v>12</v>
      </c>
      <c r="AD225" s="28">
        <v>0</v>
      </c>
      <c r="AE225" s="28">
        <v>0</v>
      </c>
      <c r="AF225" s="28">
        <v>0</v>
      </c>
      <c r="AG225" s="28">
        <v>0</v>
      </c>
      <c r="AH225" s="28">
        <v>0</v>
      </c>
      <c r="AI225" s="28">
        <v>0</v>
      </c>
    </row>
    <row r="226" spans="1:427" x14ac:dyDescent="0.3">
      <c r="A226" s="27" t="s">
        <v>92</v>
      </c>
      <c r="B226" s="27" t="s">
        <v>244</v>
      </c>
      <c r="C226" s="27" t="s">
        <v>274</v>
      </c>
      <c r="D226" s="27" t="s">
        <v>276</v>
      </c>
      <c r="E226" s="29" t="s">
        <v>95</v>
      </c>
      <c r="F226" s="28">
        <v>103</v>
      </c>
      <c r="G226" s="28">
        <v>100</v>
      </c>
      <c r="H226" s="28">
        <v>70</v>
      </c>
      <c r="I226" s="28">
        <v>30</v>
      </c>
      <c r="J226" s="28">
        <v>0</v>
      </c>
      <c r="K226" s="28">
        <v>0</v>
      </c>
      <c r="L226" s="28">
        <v>0</v>
      </c>
      <c r="M226" s="28">
        <v>0</v>
      </c>
      <c r="N226" s="28">
        <v>80</v>
      </c>
      <c r="O226" s="28">
        <v>0</v>
      </c>
      <c r="P226" s="28">
        <v>20</v>
      </c>
      <c r="Q226" s="28">
        <v>100</v>
      </c>
      <c r="R226" s="28">
        <v>100</v>
      </c>
      <c r="S226" s="28">
        <v>100</v>
      </c>
      <c r="T226" s="28">
        <v>100</v>
      </c>
      <c r="U226" s="28">
        <v>10</v>
      </c>
      <c r="V226" s="28">
        <v>0</v>
      </c>
      <c r="W226" s="28">
        <v>10</v>
      </c>
      <c r="X226" s="28">
        <v>90</v>
      </c>
      <c r="Y226" s="28">
        <v>95</v>
      </c>
      <c r="Z226" s="28">
        <v>4</v>
      </c>
      <c r="AA226" s="28" t="s">
        <v>96</v>
      </c>
      <c r="AB226" s="28" t="s">
        <v>96</v>
      </c>
      <c r="AC226" s="28">
        <v>6</v>
      </c>
      <c r="AD226" s="28">
        <v>0</v>
      </c>
      <c r="AE226" s="28">
        <v>0</v>
      </c>
      <c r="AF226" s="28">
        <v>0</v>
      </c>
      <c r="AG226" s="28">
        <v>0</v>
      </c>
      <c r="AH226" s="28">
        <v>0</v>
      </c>
      <c r="AI226" s="28">
        <v>0</v>
      </c>
    </row>
    <row r="227" spans="1:427" x14ac:dyDescent="0.3">
      <c r="A227" s="27" t="s">
        <v>92</v>
      </c>
      <c r="B227" s="27" t="s">
        <v>244</v>
      </c>
      <c r="C227" s="27" t="s">
        <v>274</v>
      </c>
      <c r="D227" s="27" t="s">
        <v>277</v>
      </c>
      <c r="E227" s="29" t="s">
        <v>95</v>
      </c>
      <c r="F227" s="28">
        <v>82</v>
      </c>
      <c r="G227" s="28">
        <v>100</v>
      </c>
      <c r="H227" s="28">
        <v>75</v>
      </c>
      <c r="I227" s="28">
        <v>25</v>
      </c>
      <c r="J227" s="28">
        <v>0</v>
      </c>
      <c r="K227" s="28">
        <v>0</v>
      </c>
      <c r="L227" s="28">
        <v>0</v>
      </c>
      <c r="M227" s="28">
        <v>0</v>
      </c>
      <c r="N227" s="28">
        <v>45</v>
      </c>
      <c r="O227" s="28">
        <v>0</v>
      </c>
      <c r="P227" s="28">
        <v>55</v>
      </c>
      <c r="Q227" s="28">
        <v>100</v>
      </c>
      <c r="R227" s="28">
        <v>100</v>
      </c>
      <c r="S227" s="28">
        <v>100</v>
      </c>
      <c r="T227" s="28">
        <v>100</v>
      </c>
      <c r="U227" s="28">
        <v>0</v>
      </c>
      <c r="V227" s="28">
        <v>0</v>
      </c>
      <c r="W227" s="28">
        <v>0</v>
      </c>
      <c r="X227" s="28">
        <v>100</v>
      </c>
      <c r="Y227" s="28">
        <v>90</v>
      </c>
      <c r="Z227" s="28">
        <v>4</v>
      </c>
      <c r="AA227" s="28" t="s">
        <v>96</v>
      </c>
      <c r="AB227" s="28" t="s">
        <v>96</v>
      </c>
      <c r="AC227" s="28">
        <v>6</v>
      </c>
      <c r="AD227" s="28">
        <v>0</v>
      </c>
      <c r="AE227" s="28">
        <v>0</v>
      </c>
      <c r="AF227" s="28">
        <v>0</v>
      </c>
      <c r="AG227" s="28">
        <v>0</v>
      </c>
      <c r="AH227" s="28">
        <v>0</v>
      </c>
      <c r="AI227" s="28">
        <v>0</v>
      </c>
    </row>
    <row r="228" spans="1:427" x14ac:dyDescent="0.3">
      <c r="A228" s="25" t="s">
        <v>92</v>
      </c>
      <c r="B228" s="25" t="s">
        <v>244</v>
      </c>
      <c r="C228" s="25" t="s">
        <v>1583</v>
      </c>
      <c r="D228" s="26" t="s">
        <v>1555</v>
      </c>
      <c r="E228" s="26">
        <v>284</v>
      </c>
      <c r="F228" s="26">
        <v>142</v>
      </c>
      <c r="G228" s="26">
        <v>0</v>
      </c>
      <c r="H228" s="26">
        <v>0</v>
      </c>
      <c r="I228" s="26">
        <v>20</v>
      </c>
      <c r="J228" s="26">
        <v>20</v>
      </c>
      <c r="K228" s="26">
        <v>60</v>
      </c>
      <c r="L228" s="26">
        <v>0</v>
      </c>
      <c r="M228" s="26">
        <v>0</v>
      </c>
      <c r="N228" s="26">
        <v>90</v>
      </c>
      <c r="O228" s="26">
        <v>1</v>
      </c>
      <c r="P228" s="26">
        <v>9</v>
      </c>
      <c r="Q228" s="26">
        <v>100</v>
      </c>
      <c r="R228" s="26">
        <v>95</v>
      </c>
      <c r="S228" s="26">
        <v>100</v>
      </c>
      <c r="T228" s="26">
        <v>0</v>
      </c>
      <c r="U228" s="26">
        <v>0</v>
      </c>
      <c r="V228" s="26">
        <v>0</v>
      </c>
      <c r="W228" s="26">
        <v>0</v>
      </c>
      <c r="X228" s="26">
        <v>100</v>
      </c>
      <c r="Y228" s="26">
        <v>80</v>
      </c>
      <c r="Z228" s="26">
        <v>2</v>
      </c>
      <c r="AA228" s="26" t="s">
        <v>96</v>
      </c>
      <c r="AB228" s="26" t="s">
        <v>96</v>
      </c>
      <c r="AC228" s="26">
        <v>2</v>
      </c>
      <c r="AD228" s="26">
        <v>5</v>
      </c>
      <c r="AE228" s="26">
        <v>5</v>
      </c>
      <c r="AF228" s="26">
        <v>12</v>
      </c>
      <c r="AG228" s="26">
        <v>0</v>
      </c>
      <c r="AH228" s="26">
        <v>12</v>
      </c>
      <c r="AI228" s="26">
        <v>0</v>
      </c>
    </row>
    <row r="229" spans="1:427" x14ac:dyDescent="0.3">
      <c r="A229" s="25" t="s">
        <v>92</v>
      </c>
      <c r="B229" s="25" t="s">
        <v>278</v>
      </c>
      <c r="C229" s="25" t="s">
        <v>1584</v>
      </c>
      <c r="D229" s="26" t="s">
        <v>1555</v>
      </c>
      <c r="E229" s="26">
        <v>623</v>
      </c>
      <c r="F229" s="26">
        <v>287</v>
      </c>
      <c r="G229" s="26">
        <v>80</v>
      </c>
      <c r="H229" s="26">
        <v>20</v>
      </c>
      <c r="I229" s="26">
        <v>80</v>
      </c>
      <c r="J229" s="26">
        <v>0</v>
      </c>
      <c r="K229" s="26">
        <v>0</v>
      </c>
      <c r="L229" s="26">
        <v>0</v>
      </c>
      <c r="M229" s="26">
        <v>0</v>
      </c>
      <c r="N229" s="26">
        <v>100</v>
      </c>
      <c r="O229" s="26">
        <v>0</v>
      </c>
      <c r="P229" s="26">
        <v>0</v>
      </c>
      <c r="Q229" s="26">
        <v>100</v>
      </c>
      <c r="R229" s="26">
        <v>100</v>
      </c>
      <c r="S229" s="26">
        <v>100</v>
      </c>
      <c r="T229" s="26">
        <v>100</v>
      </c>
      <c r="U229" s="26">
        <v>60</v>
      </c>
      <c r="V229" s="26">
        <v>0</v>
      </c>
      <c r="W229" s="26">
        <v>55</v>
      </c>
      <c r="X229" s="26">
        <v>45</v>
      </c>
      <c r="Y229" s="26">
        <v>100</v>
      </c>
      <c r="Z229" s="26">
        <v>2</v>
      </c>
      <c r="AA229" s="26" t="s">
        <v>96</v>
      </c>
      <c r="AB229" s="26" t="s">
        <v>97</v>
      </c>
      <c r="AC229" s="26" t="s">
        <v>98</v>
      </c>
      <c r="AD229" s="26">
        <v>3</v>
      </c>
      <c r="AE229" s="26">
        <v>13</v>
      </c>
      <c r="AF229" s="26">
        <v>13</v>
      </c>
      <c r="AG229" s="26">
        <v>0</v>
      </c>
      <c r="AH229" s="26">
        <v>0</v>
      </c>
      <c r="AI229" s="26">
        <v>0</v>
      </c>
      <c r="MI229" s="47"/>
      <c r="MJ229" s="47"/>
      <c r="MK229" s="47"/>
      <c r="ML229" s="47"/>
      <c r="MM229" s="47"/>
      <c r="MN229" s="47"/>
      <c r="MO229" s="47"/>
      <c r="MP229" s="47"/>
      <c r="MQ229" s="47"/>
      <c r="MR229" s="47"/>
      <c r="MS229" s="47"/>
      <c r="MT229" s="47"/>
      <c r="MU229" s="47"/>
      <c r="MV229" s="47"/>
      <c r="MW229" s="47"/>
      <c r="MX229" s="47"/>
      <c r="MY229" s="47"/>
      <c r="MZ229" s="47"/>
      <c r="NA229" s="47"/>
      <c r="NB229" s="47"/>
      <c r="NC229" s="47"/>
      <c r="ND229" s="47"/>
      <c r="NE229" s="47"/>
      <c r="NF229" s="47"/>
      <c r="NG229" s="47"/>
      <c r="NH229" s="47"/>
      <c r="NI229" s="47"/>
      <c r="NJ229" s="47"/>
      <c r="NK229" s="47"/>
      <c r="NL229" s="47"/>
      <c r="NM229" s="47"/>
      <c r="NN229" s="47"/>
      <c r="NO229" s="47"/>
      <c r="NP229" s="47"/>
      <c r="NQ229" s="47"/>
      <c r="NR229" s="47"/>
      <c r="NS229" s="47"/>
      <c r="NT229" s="47"/>
      <c r="NU229" s="47"/>
      <c r="NV229" s="47"/>
      <c r="NW229" s="47"/>
      <c r="NX229" s="47"/>
      <c r="NY229" s="47"/>
      <c r="NZ229" s="47"/>
      <c r="OA229" s="47"/>
      <c r="OB229" s="47"/>
      <c r="OC229" s="47"/>
      <c r="OD229" s="47"/>
      <c r="OE229" s="47"/>
      <c r="OF229" s="47"/>
      <c r="OG229" s="47"/>
      <c r="OH229" s="47"/>
      <c r="OI229" s="47"/>
      <c r="OJ229" s="47"/>
      <c r="OK229" s="47"/>
      <c r="OL229" s="47"/>
      <c r="OM229" s="47"/>
      <c r="ON229" s="47"/>
      <c r="OO229" s="47"/>
      <c r="OP229" s="47"/>
      <c r="OQ229" s="47"/>
      <c r="OR229" s="47"/>
      <c r="OS229" s="47"/>
      <c r="OT229" s="47"/>
      <c r="OU229" s="47"/>
      <c r="OV229" s="47"/>
      <c r="OW229" s="47"/>
      <c r="OX229" s="47"/>
      <c r="OY229" s="47"/>
      <c r="OZ229" s="47"/>
      <c r="PA229" s="47"/>
      <c r="PB229" s="47"/>
      <c r="PC229" s="47"/>
      <c r="PD229" s="47"/>
      <c r="PE229" s="47"/>
      <c r="PF229" s="47"/>
      <c r="PG229" s="47"/>
      <c r="PH229" s="47"/>
      <c r="PI229" s="47"/>
      <c r="PJ229" s="47"/>
      <c r="PK229" s="47"/>
    </row>
    <row r="230" spans="1:427" x14ac:dyDescent="0.3">
      <c r="A230" s="35" t="s">
        <v>92</v>
      </c>
      <c r="B230" s="35" t="s">
        <v>278</v>
      </c>
      <c r="C230" s="35" t="s">
        <v>1585</v>
      </c>
      <c r="D230" s="36" t="s">
        <v>1555</v>
      </c>
      <c r="E230" s="36">
        <v>571</v>
      </c>
      <c r="F230" s="36">
        <v>548</v>
      </c>
      <c r="G230" s="36">
        <v>0</v>
      </c>
      <c r="H230" s="36">
        <v>0</v>
      </c>
      <c r="I230" s="36">
        <v>27</v>
      </c>
      <c r="J230" s="36">
        <v>73</v>
      </c>
      <c r="K230" s="36">
        <v>0</v>
      </c>
      <c r="L230" s="36">
        <v>0</v>
      </c>
      <c r="M230" s="36">
        <v>0</v>
      </c>
      <c r="N230" s="36">
        <v>20</v>
      </c>
      <c r="O230" s="36">
        <v>0</v>
      </c>
      <c r="P230" s="36">
        <v>80</v>
      </c>
      <c r="Q230" s="36">
        <v>100</v>
      </c>
      <c r="R230" s="36">
        <v>100</v>
      </c>
      <c r="S230" s="36">
        <v>100</v>
      </c>
      <c r="T230" s="36">
        <v>0</v>
      </c>
      <c r="U230" s="36">
        <v>0</v>
      </c>
      <c r="V230" s="36">
        <v>0</v>
      </c>
      <c r="W230" s="36">
        <v>3</v>
      </c>
      <c r="X230" s="36">
        <v>97</v>
      </c>
      <c r="Y230" s="36">
        <v>100</v>
      </c>
      <c r="Z230" s="36">
        <v>2</v>
      </c>
      <c r="AA230" s="36" t="s">
        <v>97</v>
      </c>
      <c r="AB230" s="36" t="s">
        <v>97</v>
      </c>
      <c r="AC230" s="36" t="s">
        <v>98</v>
      </c>
      <c r="AD230" s="36">
        <v>6</v>
      </c>
      <c r="AE230" s="36">
        <v>6</v>
      </c>
      <c r="AF230" s="36">
        <v>6</v>
      </c>
      <c r="AG230" s="36">
        <v>1</v>
      </c>
      <c r="AH230" s="36">
        <v>18</v>
      </c>
      <c r="AI230" s="36">
        <v>0</v>
      </c>
    </row>
    <row r="231" spans="1:427" x14ac:dyDescent="0.3">
      <c r="A231" s="25" t="s">
        <v>92</v>
      </c>
      <c r="B231" s="25" t="s">
        <v>278</v>
      </c>
      <c r="C231" s="25" t="s">
        <v>1586</v>
      </c>
      <c r="D231" s="26" t="s">
        <v>1555</v>
      </c>
      <c r="E231" s="26">
        <v>875</v>
      </c>
      <c r="F231" s="26">
        <v>271</v>
      </c>
      <c r="G231" s="26">
        <v>70</v>
      </c>
      <c r="H231" s="26">
        <v>40</v>
      </c>
      <c r="I231" s="26">
        <v>60</v>
      </c>
      <c r="J231" s="26">
        <v>0</v>
      </c>
      <c r="K231" s="26">
        <v>0</v>
      </c>
      <c r="L231" s="26">
        <v>60</v>
      </c>
      <c r="M231" s="26">
        <v>60</v>
      </c>
      <c r="N231" s="26">
        <v>40</v>
      </c>
      <c r="O231" s="26">
        <v>0</v>
      </c>
      <c r="P231" s="26">
        <v>0</v>
      </c>
      <c r="Q231" s="26">
        <v>100</v>
      </c>
      <c r="R231" s="26">
        <v>100</v>
      </c>
      <c r="S231" s="26">
        <v>100</v>
      </c>
      <c r="T231" s="26">
        <v>100</v>
      </c>
      <c r="U231" s="26">
        <v>70</v>
      </c>
      <c r="V231" s="26">
        <v>0</v>
      </c>
      <c r="W231" s="26">
        <v>70</v>
      </c>
      <c r="X231" s="26">
        <v>30</v>
      </c>
      <c r="Y231" s="26">
        <v>100</v>
      </c>
      <c r="Z231" s="26">
        <v>4</v>
      </c>
      <c r="AA231" s="26" t="s">
        <v>96</v>
      </c>
      <c r="AB231" s="26" t="s">
        <v>97</v>
      </c>
      <c r="AC231" s="26" t="s">
        <v>98</v>
      </c>
      <c r="AD231" s="26">
        <v>0</v>
      </c>
      <c r="AE231" s="26">
        <v>0</v>
      </c>
      <c r="AF231" s="26">
        <v>0</v>
      </c>
      <c r="AG231" s="26">
        <v>0</v>
      </c>
      <c r="AH231" s="26">
        <v>14</v>
      </c>
      <c r="AI231" s="26">
        <v>0</v>
      </c>
    </row>
    <row r="232" spans="1:427" x14ac:dyDescent="0.3">
      <c r="A232" s="25" t="s">
        <v>92</v>
      </c>
      <c r="B232" s="25" t="s">
        <v>278</v>
      </c>
      <c r="C232" s="25" t="s">
        <v>1587</v>
      </c>
      <c r="D232" s="26" t="s">
        <v>1555</v>
      </c>
      <c r="E232" s="26">
        <v>187</v>
      </c>
      <c r="F232" s="26">
        <v>92</v>
      </c>
      <c r="G232" s="26">
        <v>0</v>
      </c>
      <c r="H232" s="26">
        <v>0</v>
      </c>
      <c r="I232" s="26">
        <v>100</v>
      </c>
      <c r="J232" s="26">
        <v>0</v>
      </c>
      <c r="K232" s="26">
        <v>0</v>
      </c>
      <c r="L232" s="26">
        <v>0</v>
      </c>
      <c r="M232" s="26">
        <v>0</v>
      </c>
      <c r="N232" s="26">
        <v>3</v>
      </c>
      <c r="O232" s="26">
        <v>2</v>
      </c>
      <c r="P232" s="26">
        <v>95</v>
      </c>
      <c r="Q232" s="26">
        <v>100</v>
      </c>
      <c r="R232" s="26">
        <v>100</v>
      </c>
      <c r="S232" s="26">
        <v>100</v>
      </c>
      <c r="T232" s="26">
        <v>0</v>
      </c>
      <c r="U232" s="26">
        <v>0</v>
      </c>
      <c r="V232" s="26">
        <v>0</v>
      </c>
      <c r="W232" s="26">
        <v>0</v>
      </c>
      <c r="X232" s="26">
        <v>100</v>
      </c>
      <c r="Y232" s="26">
        <v>100</v>
      </c>
      <c r="Z232" s="26">
        <v>2</v>
      </c>
      <c r="AA232" s="26" t="s">
        <v>96</v>
      </c>
      <c r="AB232" s="26" t="s">
        <v>96</v>
      </c>
      <c r="AC232" s="26">
        <v>2</v>
      </c>
      <c r="AD232" s="26">
        <v>6</v>
      </c>
      <c r="AE232" s="26">
        <v>6</v>
      </c>
      <c r="AF232" s="26">
        <v>6</v>
      </c>
      <c r="AG232" s="26">
        <v>0</v>
      </c>
      <c r="AH232" s="26">
        <v>6</v>
      </c>
      <c r="AI232" s="26">
        <v>0</v>
      </c>
    </row>
    <row r="233" spans="1:427" x14ac:dyDescent="0.3">
      <c r="A233" s="25" t="s">
        <v>92</v>
      </c>
      <c r="B233" s="25" t="s">
        <v>278</v>
      </c>
      <c r="C233" s="25" t="s">
        <v>1588</v>
      </c>
      <c r="D233" s="26" t="s">
        <v>1555</v>
      </c>
      <c r="E233" s="26">
        <v>775</v>
      </c>
      <c r="F233" s="26">
        <v>295</v>
      </c>
      <c r="G233" s="26">
        <v>0</v>
      </c>
      <c r="H233" s="26">
        <v>0</v>
      </c>
      <c r="I233" s="26">
        <v>95</v>
      </c>
      <c r="J233" s="26">
        <v>5</v>
      </c>
      <c r="K233" s="26">
        <v>0</v>
      </c>
      <c r="L233" s="26">
        <v>0</v>
      </c>
      <c r="M233" s="26">
        <v>0</v>
      </c>
      <c r="N233" s="26">
        <v>80</v>
      </c>
      <c r="O233" s="26">
        <v>5</v>
      </c>
      <c r="P233" s="26">
        <v>15</v>
      </c>
      <c r="Q233" s="26">
        <v>100</v>
      </c>
      <c r="R233" s="26">
        <v>100</v>
      </c>
      <c r="S233" s="26">
        <v>100</v>
      </c>
      <c r="T233" s="26">
        <v>100</v>
      </c>
      <c r="U233" s="26">
        <v>70</v>
      </c>
      <c r="V233" s="26">
        <v>0</v>
      </c>
      <c r="W233" s="26">
        <v>50</v>
      </c>
      <c r="X233" s="26">
        <v>50</v>
      </c>
      <c r="Y233" s="26">
        <v>80</v>
      </c>
      <c r="Z233" s="26">
        <v>2</v>
      </c>
      <c r="AA233" s="26" t="s">
        <v>96</v>
      </c>
      <c r="AB233" s="26" t="s">
        <v>96</v>
      </c>
      <c r="AC233" s="26">
        <v>2</v>
      </c>
      <c r="AD233" s="26">
        <v>4</v>
      </c>
      <c r="AE233" s="26">
        <v>25</v>
      </c>
      <c r="AF233" s="26">
        <v>5</v>
      </c>
      <c r="AG233" s="26">
        <v>0</v>
      </c>
      <c r="AH233" s="26">
        <v>0</v>
      </c>
      <c r="AI233" s="26">
        <v>0</v>
      </c>
    </row>
    <row r="234" spans="1:427" x14ac:dyDescent="0.3">
      <c r="A234" s="35" t="s">
        <v>92</v>
      </c>
      <c r="B234" s="35" t="s">
        <v>278</v>
      </c>
      <c r="C234" s="35" t="s">
        <v>1589</v>
      </c>
      <c r="D234" s="36" t="s">
        <v>1555</v>
      </c>
      <c r="E234" s="36">
        <v>331</v>
      </c>
      <c r="F234" s="36">
        <v>318</v>
      </c>
      <c r="G234" s="36">
        <v>0</v>
      </c>
      <c r="H234" s="36">
        <v>0</v>
      </c>
      <c r="I234" s="36">
        <v>100</v>
      </c>
      <c r="J234" s="36">
        <v>0</v>
      </c>
      <c r="K234" s="36">
        <v>0</v>
      </c>
      <c r="L234" s="36">
        <v>0</v>
      </c>
      <c r="M234" s="36">
        <v>0</v>
      </c>
      <c r="N234" s="36">
        <v>100</v>
      </c>
      <c r="O234" s="36">
        <v>0</v>
      </c>
      <c r="P234" s="36">
        <v>0</v>
      </c>
      <c r="Q234" s="36">
        <v>100</v>
      </c>
      <c r="R234" s="36">
        <v>100</v>
      </c>
      <c r="S234" s="36">
        <v>100</v>
      </c>
      <c r="T234" s="36">
        <v>0</v>
      </c>
      <c r="U234" s="36">
        <v>0</v>
      </c>
      <c r="V234" s="36">
        <v>0</v>
      </c>
      <c r="W234" s="36">
        <v>0</v>
      </c>
      <c r="X234" s="36">
        <v>100</v>
      </c>
      <c r="Y234" s="36">
        <v>100</v>
      </c>
      <c r="Z234" s="36">
        <v>2</v>
      </c>
      <c r="AA234" s="36" t="s">
        <v>96</v>
      </c>
      <c r="AB234" s="36" t="s">
        <v>96</v>
      </c>
      <c r="AC234" s="36">
        <v>2</v>
      </c>
      <c r="AD234" s="36">
        <v>5</v>
      </c>
      <c r="AE234" s="36">
        <v>5</v>
      </c>
      <c r="AF234" s="36">
        <v>18</v>
      </c>
      <c r="AG234" s="36">
        <v>0</v>
      </c>
      <c r="AH234" s="36">
        <v>5</v>
      </c>
      <c r="AI234" s="36">
        <v>0</v>
      </c>
    </row>
    <row r="235" spans="1:427" x14ac:dyDescent="0.3">
      <c r="A235" s="25" t="s">
        <v>92</v>
      </c>
      <c r="B235" s="25" t="s">
        <v>278</v>
      </c>
      <c r="C235" s="25" t="s">
        <v>279</v>
      </c>
      <c r="D235" s="26" t="s">
        <v>1553</v>
      </c>
      <c r="E235" s="26">
        <v>675</v>
      </c>
      <c r="F235" s="38">
        <v>0</v>
      </c>
      <c r="G235" s="26">
        <v>100</v>
      </c>
      <c r="H235" s="26">
        <v>70</v>
      </c>
      <c r="I235" s="26">
        <v>30</v>
      </c>
      <c r="J235" s="26">
        <v>0</v>
      </c>
      <c r="K235" s="26">
        <v>0</v>
      </c>
      <c r="L235" s="26">
        <v>100</v>
      </c>
      <c r="M235" s="26">
        <v>100</v>
      </c>
      <c r="N235" s="26">
        <v>0</v>
      </c>
      <c r="O235" s="26">
        <v>0</v>
      </c>
      <c r="P235" s="26">
        <v>0</v>
      </c>
      <c r="Q235" s="26">
        <v>100</v>
      </c>
      <c r="R235" s="26">
        <v>100</v>
      </c>
      <c r="S235" s="26">
        <v>100</v>
      </c>
      <c r="T235" s="26">
        <v>100</v>
      </c>
      <c r="U235" s="26">
        <v>50</v>
      </c>
      <c r="V235" s="26">
        <v>0</v>
      </c>
      <c r="W235" s="26">
        <v>20</v>
      </c>
      <c r="X235" s="26">
        <v>80</v>
      </c>
      <c r="Y235" s="26">
        <v>100</v>
      </c>
      <c r="Z235" s="26">
        <v>4</v>
      </c>
      <c r="AA235" s="26" t="s">
        <v>96</v>
      </c>
      <c r="AB235" s="26" t="s">
        <v>97</v>
      </c>
      <c r="AC235" s="26" t="s">
        <v>98</v>
      </c>
      <c r="AD235" s="26">
        <v>4</v>
      </c>
      <c r="AE235" s="26">
        <v>4</v>
      </c>
      <c r="AF235" s="26">
        <v>4</v>
      </c>
      <c r="AG235" s="26">
        <v>0</v>
      </c>
      <c r="AH235" s="26">
        <v>0</v>
      </c>
      <c r="AI235" s="26">
        <v>0</v>
      </c>
    </row>
    <row r="236" spans="1:427" x14ac:dyDescent="0.3">
      <c r="A236" s="27" t="s">
        <v>92</v>
      </c>
      <c r="B236" s="27" t="s">
        <v>278</v>
      </c>
      <c r="C236" s="27" t="s">
        <v>279</v>
      </c>
      <c r="D236" s="27" t="s">
        <v>110</v>
      </c>
      <c r="E236" s="29" t="s">
        <v>95</v>
      </c>
      <c r="F236" s="28">
        <v>208</v>
      </c>
      <c r="G236" s="28">
        <v>100</v>
      </c>
      <c r="H236" s="28">
        <v>10</v>
      </c>
      <c r="I236" s="28">
        <v>90</v>
      </c>
      <c r="J236" s="28">
        <v>0</v>
      </c>
      <c r="K236" s="28">
        <v>0</v>
      </c>
      <c r="L236" s="28">
        <v>0</v>
      </c>
      <c r="M236" s="28">
        <v>0</v>
      </c>
      <c r="N236" s="28">
        <v>10</v>
      </c>
      <c r="O236" s="28">
        <v>0</v>
      </c>
      <c r="P236" s="28">
        <v>90</v>
      </c>
      <c r="Q236" s="28">
        <v>100</v>
      </c>
      <c r="R236" s="28">
        <v>100</v>
      </c>
      <c r="S236" s="28">
        <v>100</v>
      </c>
      <c r="T236" s="28">
        <v>0</v>
      </c>
      <c r="U236" s="28">
        <v>0</v>
      </c>
      <c r="V236" s="28">
        <v>0</v>
      </c>
      <c r="W236" s="28">
        <v>0</v>
      </c>
      <c r="X236" s="28">
        <v>100</v>
      </c>
      <c r="Y236" s="28">
        <v>60</v>
      </c>
      <c r="Z236" s="28">
        <v>4</v>
      </c>
      <c r="AA236" s="28" t="s">
        <v>96</v>
      </c>
      <c r="AB236" s="28" t="s">
        <v>97</v>
      </c>
      <c r="AC236" s="28" t="s">
        <v>98</v>
      </c>
      <c r="AD236" s="28">
        <v>4</v>
      </c>
      <c r="AE236" s="28">
        <v>4</v>
      </c>
      <c r="AF236" s="28">
        <v>4</v>
      </c>
      <c r="AG236" s="28">
        <v>0.2</v>
      </c>
      <c r="AH236" s="28">
        <v>0.25</v>
      </c>
      <c r="AI236" s="28">
        <v>0.35</v>
      </c>
    </row>
    <row r="237" spans="1:427" x14ac:dyDescent="0.3">
      <c r="A237" s="35" t="s">
        <v>92</v>
      </c>
      <c r="B237" s="35" t="s">
        <v>278</v>
      </c>
      <c r="C237" s="35" t="s">
        <v>1590</v>
      </c>
      <c r="D237" s="36" t="s">
        <v>1555</v>
      </c>
      <c r="E237" s="36">
        <v>272</v>
      </c>
      <c r="F237" s="36">
        <v>163</v>
      </c>
      <c r="G237" s="36">
        <v>100</v>
      </c>
      <c r="H237" s="36">
        <v>95</v>
      </c>
      <c r="I237" s="36">
        <v>5</v>
      </c>
      <c r="J237" s="36">
        <v>0</v>
      </c>
      <c r="K237" s="36">
        <v>0</v>
      </c>
      <c r="L237" s="36">
        <v>0</v>
      </c>
      <c r="M237" s="36">
        <v>0</v>
      </c>
      <c r="N237" s="36">
        <v>20</v>
      </c>
      <c r="O237" s="36">
        <v>5</v>
      </c>
      <c r="P237" s="36">
        <v>75</v>
      </c>
      <c r="Q237" s="36">
        <v>100</v>
      </c>
      <c r="R237" s="36">
        <v>100</v>
      </c>
      <c r="S237" s="36">
        <v>100</v>
      </c>
      <c r="T237" s="36">
        <v>0</v>
      </c>
      <c r="U237" s="36">
        <v>0</v>
      </c>
      <c r="V237" s="36">
        <v>0</v>
      </c>
      <c r="W237" s="36">
        <v>5</v>
      </c>
      <c r="X237" s="36">
        <v>95</v>
      </c>
      <c r="Y237" s="36">
        <v>90</v>
      </c>
      <c r="Z237" s="36">
        <v>2</v>
      </c>
      <c r="AA237" s="36" t="s">
        <v>96</v>
      </c>
      <c r="AB237" s="36" t="s">
        <v>96</v>
      </c>
      <c r="AC237" s="36">
        <v>4</v>
      </c>
      <c r="AD237" s="36">
        <v>9</v>
      </c>
      <c r="AE237" s="36">
        <v>9</v>
      </c>
      <c r="AF237" s="36">
        <v>9</v>
      </c>
      <c r="AG237" s="36">
        <v>0</v>
      </c>
      <c r="AH237" s="36">
        <v>9</v>
      </c>
      <c r="AI237" s="36">
        <v>0</v>
      </c>
    </row>
    <row r="238" spans="1:427" x14ac:dyDescent="0.3">
      <c r="A238" s="35" t="s">
        <v>92</v>
      </c>
      <c r="B238" s="35" t="s">
        <v>278</v>
      </c>
      <c r="C238" s="35" t="s">
        <v>1591</v>
      </c>
      <c r="D238" s="36" t="s">
        <v>1555</v>
      </c>
      <c r="E238" s="36">
        <v>145</v>
      </c>
      <c r="F238" s="36">
        <v>131</v>
      </c>
      <c r="G238" s="36">
        <v>100</v>
      </c>
      <c r="H238" s="36">
        <v>70</v>
      </c>
      <c r="I238" s="36">
        <v>30</v>
      </c>
      <c r="J238" s="36">
        <v>0</v>
      </c>
      <c r="K238" s="36">
        <v>0</v>
      </c>
      <c r="L238" s="36">
        <v>0</v>
      </c>
      <c r="M238" s="36">
        <v>0</v>
      </c>
      <c r="N238" s="36">
        <v>90</v>
      </c>
      <c r="O238" s="36">
        <v>0</v>
      </c>
      <c r="P238" s="36">
        <v>10</v>
      </c>
      <c r="Q238" s="36">
        <v>100</v>
      </c>
      <c r="R238" s="36">
        <v>100</v>
      </c>
      <c r="S238" s="36">
        <v>100</v>
      </c>
      <c r="T238" s="36">
        <v>70</v>
      </c>
      <c r="U238" s="36">
        <v>70</v>
      </c>
      <c r="V238" s="36">
        <v>0</v>
      </c>
      <c r="W238" s="36">
        <v>10</v>
      </c>
      <c r="X238" s="36">
        <v>90</v>
      </c>
      <c r="Y238" s="36">
        <v>100</v>
      </c>
      <c r="Z238" s="36">
        <v>2</v>
      </c>
      <c r="AA238" s="36" t="s">
        <v>96</v>
      </c>
      <c r="AB238" s="36" t="s">
        <v>97</v>
      </c>
      <c r="AC238" s="36" t="s">
        <v>98</v>
      </c>
      <c r="AD238" s="36">
        <v>7</v>
      </c>
      <c r="AE238" s="36">
        <v>7</v>
      </c>
      <c r="AF238" s="36">
        <v>7</v>
      </c>
      <c r="AG238" s="36">
        <v>0</v>
      </c>
      <c r="AH238" s="36">
        <v>7</v>
      </c>
      <c r="AI238" s="36">
        <v>0</v>
      </c>
    </row>
    <row r="239" spans="1:427" x14ac:dyDescent="0.3">
      <c r="A239" s="25" t="s">
        <v>92</v>
      </c>
      <c r="B239" s="25" t="s">
        <v>278</v>
      </c>
      <c r="C239" s="25" t="s">
        <v>280</v>
      </c>
      <c r="D239" s="26" t="s">
        <v>1553</v>
      </c>
      <c r="E239" s="26">
        <v>520</v>
      </c>
      <c r="F239" s="38">
        <v>140</v>
      </c>
      <c r="G239" s="26">
        <v>0</v>
      </c>
      <c r="H239" s="26">
        <v>0</v>
      </c>
      <c r="I239" s="26">
        <v>100</v>
      </c>
      <c r="J239" s="26">
        <v>0</v>
      </c>
      <c r="K239" s="26">
        <v>0</v>
      </c>
      <c r="L239" s="26">
        <v>0</v>
      </c>
      <c r="M239" s="26">
        <v>0</v>
      </c>
      <c r="N239" s="26">
        <v>80</v>
      </c>
      <c r="O239" s="26">
        <v>0</v>
      </c>
      <c r="P239" s="26">
        <v>20</v>
      </c>
      <c r="Q239" s="26">
        <v>100</v>
      </c>
      <c r="R239" s="26">
        <v>100</v>
      </c>
      <c r="S239" s="26">
        <v>100</v>
      </c>
      <c r="T239" s="26">
        <v>80</v>
      </c>
      <c r="U239" s="26">
        <v>60</v>
      </c>
      <c r="V239" s="26">
        <v>0</v>
      </c>
      <c r="W239" s="26">
        <v>0</v>
      </c>
      <c r="X239" s="26">
        <v>100</v>
      </c>
      <c r="Y239" s="26">
        <v>100</v>
      </c>
      <c r="Z239" s="26">
        <v>3</v>
      </c>
      <c r="AA239" s="26" t="s">
        <v>96</v>
      </c>
      <c r="AB239" s="26" t="s">
        <v>97</v>
      </c>
      <c r="AC239" s="26" t="s">
        <v>98</v>
      </c>
      <c r="AD239" s="26">
        <v>10</v>
      </c>
      <c r="AE239" s="26">
        <v>12</v>
      </c>
      <c r="AF239" s="26">
        <v>10</v>
      </c>
      <c r="AG239" s="26">
        <v>0</v>
      </c>
      <c r="AH239" s="26">
        <v>10</v>
      </c>
      <c r="AI239" s="26">
        <v>3</v>
      </c>
    </row>
    <row r="240" spans="1:427" x14ac:dyDescent="0.3">
      <c r="A240" s="27" t="s">
        <v>92</v>
      </c>
      <c r="B240" s="27" t="s">
        <v>278</v>
      </c>
      <c r="C240" s="27" t="s">
        <v>280</v>
      </c>
      <c r="D240" s="27" t="s">
        <v>281</v>
      </c>
      <c r="E240" s="29" t="s">
        <v>104</v>
      </c>
      <c r="F240" s="28">
        <v>56</v>
      </c>
      <c r="G240" s="28">
        <v>0</v>
      </c>
      <c r="H240" s="28">
        <v>0</v>
      </c>
      <c r="I240" s="28">
        <v>100</v>
      </c>
      <c r="J240" s="28">
        <v>0</v>
      </c>
      <c r="K240" s="28">
        <v>0</v>
      </c>
      <c r="L240" s="28">
        <v>0</v>
      </c>
      <c r="M240" s="28">
        <v>0</v>
      </c>
      <c r="N240" s="28">
        <v>100</v>
      </c>
      <c r="O240" s="28">
        <v>0</v>
      </c>
      <c r="P240" s="28">
        <v>0</v>
      </c>
      <c r="Q240" s="28">
        <v>100</v>
      </c>
      <c r="R240" s="28">
        <v>100</v>
      </c>
      <c r="S240" s="28">
        <v>100</v>
      </c>
      <c r="T240" s="28">
        <v>0</v>
      </c>
      <c r="U240" s="28">
        <v>0</v>
      </c>
      <c r="V240" s="28">
        <v>0</v>
      </c>
      <c r="W240" s="28">
        <v>0</v>
      </c>
      <c r="X240" s="28">
        <v>100</v>
      </c>
      <c r="Y240" s="28">
        <v>100</v>
      </c>
      <c r="Z240" s="28">
        <v>3</v>
      </c>
      <c r="AA240" s="28" t="s">
        <v>96</v>
      </c>
      <c r="AB240" s="28" t="s">
        <v>97</v>
      </c>
      <c r="AC240" s="28" t="s">
        <v>98</v>
      </c>
      <c r="AD240" s="28">
        <v>10</v>
      </c>
      <c r="AE240" s="28">
        <v>12</v>
      </c>
      <c r="AF240" s="28">
        <v>10</v>
      </c>
      <c r="AG240" s="28">
        <v>0</v>
      </c>
      <c r="AH240" s="28">
        <v>10</v>
      </c>
      <c r="AI240" s="28">
        <v>3</v>
      </c>
    </row>
    <row r="241" spans="1:346" x14ac:dyDescent="0.3">
      <c r="A241" s="35" t="s">
        <v>92</v>
      </c>
      <c r="B241" s="35" t="s">
        <v>278</v>
      </c>
      <c r="C241" s="35" t="s">
        <v>1592</v>
      </c>
      <c r="D241" s="36" t="s">
        <v>1555</v>
      </c>
      <c r="E241" s="36">
        <v>246</v>
      </c>
      <c r="F241" s="36">
        <v>207</v>
      </c>
      <c r="G241" s="36">
        <v>0</v>
      </c>
      <c r="H241" s="36">
        <v>0</v>
      </c>
      <c r="I241" s="36">
        <v>16</v>
      </c>
      <c r="J241" s="36">
        <v>84</v>
      </c>
      <c r="K241" s="36">
        <v>0</v>
      </c>
      <c r="L241" s="36">
        <v>0</v>
      </c>
      <c r="M241" s="36">
        <v>0</v>
      </c>
      <c r="N241" s="36">
        <v>5</v>
      </c>
      <c r="O241" s="36">
        <v>0</v>
      </c>
      <c r="P241" s="36">
        <v>95</v>
      </c>
      <c r="Q241" s="36">
        <v>100</v>
      </c>
      <c r="R241" s="36">
        <v>100</v>
      </c>
      <c r="S241" s="36">
        <v>100</v>
      </c>
      <c r="T241" s="36">
        <v>0</v>
      </c>
      <c r="U241" s="36">
        <v>0</v>
      </c>
      <c r="V241" s="36">
        <v>0</v>
      </c>
      <c r="W241" s="36">
        <v>3</v>
      </c>
      <c r="X241" s="36">
        <v>97</v>
      </c>
      <c r="Y241" s="36">
        <v>60</v>
      </c>
      <c r="Z241" s="36">
        <v>2</v>
      </c>
      <c r="AA241" s="36" t="s">
        <v>96</v>
      </c>
      <c r="AB241" s="36" t="s">
        <v>97</v>
      </c>
      <c r="AC241" s="36" t="s">
        <v>98</v>
      </c>
      <c r="AD241" s="36">
        <v>1</v>
      </c>
      <c r="AE241" s="36">
        <v>1</v>
      </c>
      <c r="AF241" s="36">
        <v>1</v>
      </c>
      <c r="AG241" s="36">
        <v>0</v>
      </c>
      <c r="AH241" s="36">
        <v>10</v>
      </c>
      <c r="AI241" s="36">
        <v>0</v>
      </c>
    </row>
    <row r="242" spans="1:346" x14ac:dyDescent="0.3">
      <c r="A242" s="25" t="s">
        <v>92</v>
      </c>
      <c r="B242" s="25" t="s">
        <v>278</v>
      </c>
      <c r="C242" s="25" t="s">
        <v>282</v>
      </c>
      <c r="D242" s="26" t="s">
        <v>1553</v>
      </c>
      <c r="E242" s="26">
        <v>441</v>
      </c>
      <c r="F242" s="26">
        <v>181</v>
      </c>
      <c r="G242" s="26">
        <v>0</v>
      </c>
      <c r="H242" s="26">
        <v>0</v>
      </c>
      <c r="I242" s="26">
        <v>70</v>
      </c>
      <c r="J242" s="26">
        <v>30</v>
      </c>
      <c r="K242" s="26">
        <v>0</v>
      </c>
      <c r="L242" s="26">
        <v>0</v>
      </c>
      <c r="M242" s="26">
        <v>0</v>
      </c>
      <c r="N242" s="26">
        <v>70</v>
      </c>
      <c r="O242" s="26">
        <v>0</v>
      </c>
      <c r="P242" s="26">
        <v>30</v>
      </c>
      <c r="Q242" s="26">
        <v>100</v>
      </c>
      <c r="R242" s="26">
        <v>100</v>
      </c>
      <c r="S242" s="26">
        <v>98</v>
      </c>
      <c r="T242" s="26">
        <v>100</v>
      </c>
      <c r="U242" s="26">
        <v>0</v>
      </c>
      <c r="V242" s="26">
        <v>0</v>
      </c>
      <c r="W242" s="26">
        <v>1</v>
      </c>
      <c r="X242" s="26">
        <v>99</v>
      </c>
      <c r="Y242" s="26">
        <v>100</v>
      </c>
      <c r="Z242" s="26">
        <v>2</v>
      </c>
      <c r="AA242" s="26" t="s">
        <v>96</v>
      </c>
      <c r="AB242" s="26" t="s">
        <v>96</v>
      </c>
      <c r="AC242" s="26">
        <v>2</v>
      </c>
      <c r="AD242" s="26">
        <v>8</v>
      </c>
      <c r="AE242" s="26">
        <v>8</v>
      </c>
      <c r="AF242" s="26">
        <v>8</v>
      </c>
      <c r="AG242" s="26">
        <v>0</v>
      </c>
      <c r="AH242" s="26">
        <v>8</v>
      </c>
      <c r="AI242" s="26">
        <v>0</v>
      </c>
    </row>
    <row r="243" spans="1:346" x14ac:dyDescent="0.3">
      <c r="A243" s="27" t="s">
        <v>92</v>
      </c>
      <c r="B243" s="27" t="s">
        <v>278</v>
      </c>
      <c r="C243" s="27" t="s">
        <v>282</v>
      </c>
      <c r="D243" s="27" t="s">
        <v>108</v>
      </c>
      <c r="E243" s="29" t="s">
        <v>95</v>
      </c>
      <c r="F243" s="28">
        <v>57</v>
      </c>
      <c r="G243" s="28">
        <v>0</v>
      </c>
      <c r="H243" s="28">
        <v>0</v>
      </c>
      <c r="I243" s="28">
        <v>50</v>
      </c>
      <c r="J243" s="28">
        <v>50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100</v>
      </c>
      <c r="Q243" s="28">
        <v>100</v>
      </c>
      <c r="R243" s="28">
        <v>100</v>
      </c>
      <c r="S243" s="28">
        <v>100</v>
      </c>
      <c r="T243" s="28">
        <v>0</v>
      </c>
      <c r="U243" s="28">
        <v>0</v>
      </c>
      <c r="V243" s="28">
        <v>0</v>
      </c>
      <c r="W243" s="28">
        <v>0</v>
      </c>
      <c r="X243" s="28">
        <v>100</v>
      </c>
      <c r="Y243" s="28">
        <v>100</v>
      </c>
      <c r="Z243" s="28">
        <v>2</v>
      </c>
      <c r="AA243" s="28" t="s">
        <v>97</v>
      </c>
      <c r="AB243" s="28" t="s">
        <v>97</v>
      </c>
      <c r="AC243" s="28" t="s">
        <v>98</v>
      </c>
      <c r="AD243" s="28">
        <v>8</v>
      </c>
      <c r="AE243" s="28">
        <v>8</v>
      </c>
      <c r="AF243" s="28">
        <v>8</v>
      </c>
      <c r="AG243" s="28">
        <v>0</v>
      </c>
      <c r="AH243" s="28">
        <v>8</v>
      </c>
      <c r="AI243" s="28">
        <v>0</v>
      </c>
    </row>
    <row r="244" spans="1:346" x14ac:dyDescent="0.3">
      <c r="A244" s="25" t="s">
        <v>92</v>
      </c>
      <c r="B244" s="25" t="s">
        <v>278</v>
      </c>
      <c r="C244" s="25" t="s">
        <v>283</v>
      </c>
      <c r="D244" s="26" t="s">
        <v>1553</v>
      </c>
      <c r="E244" s="26">
        <v>692</v>
      </c>
      <c r="F244" s="38">
        <v>190</v>
      </c>
      <c r="G244" s="26">
        <v>100</v>
      </c>
      <c r="H244" s="26">
        <v>100</v>
      </c>
      <c r="I244" s="26">
        <v>0</v>
      </c>
      <c r="J244" s="26">
        <v>0</v>
      </c>
      <c r="K244" s="26">
        <v>0</v>
      </c>
      <c r="L244" s="26">
        <v>0</v>
      </c>
      <c r="M244" s="26">
        <v>0</v>
      </c>
      <c r="N244" s="26">
        <v>60</v>
      </c>
      <c r="O244" s="26">
        <v>0</v>
      </c>
      <c r="P244" s="26">
        <v>40</v>
      </c>
      <c r="Q244" s="26">
        <v>100</v>
      </c>
      <c r="R244" s="26">
        <v>100</v>
      </c>
      <c r="S244" s="26">
        <v>100</v>
      </c>
      <c r="T244" s="26">
        <v>0</v>
      </c>
      <c r="U244" s="26">
        <v>0</v>
      </c>
      <c r="V244" s="26">
        <v>0</v>
      </c>
      <c r="W244" s="26">
        <v>45</v>
      </c>
      <c r="X244" s="26">
        <v>55</v>
      </c>
      <c r="Y244" s="26">
        <v>95</v>
      </c>
      <c r="Z244" s="26">
        <v>2</v>
      </c>
      <c r="AA244" s="26" t="s">
        <v>96</v>
      </c>
      <c r="AB244" s="26" t="s">
        <v>97</v>
      </c>
      <c r="AC244" s="26" t="s">
        <v>98</v>
      </c>
      <c r="AD244" s="26">
        <v>7</v>
      </c>
      <c r="AE244" s="26">
        <v>7</v>
      </c>
      <c r="AF244" s="26">
        <v>7</v>
      </c>
      <c r="AG244" s="26">
        <v>0</v>
      </c>
      <c r="AH244" s="26">
        <v>0</v>
      </c>
      <c r="AI244" s="26">
        <v>0</v>
      </c>
    </row>
    <row r="245" spans="1:346" x14ac:dyDescent="0.3">
      <c r="A245" s="27" t="s">
        <v>92</v>
      </c>
      <c r="B245" s="27" t="s">
        <v>278</v>
      </c>
      <c r="C245" s="27" t="s">
        <v>283</v>
      </c>
      <c r="D245" s="27" t="s">
        <v>284</v>
      </c>
      <c r="E245" s="29" t="s">
        <v>95</v>
      </c>
      <c r="F245" s="28">
        <v>30</v>
      </c>
      <c r="G245" s="28">
        <v>100</v>
      </c>
      <c r="H245" s="28">
        <v>100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30</v>
      </c>
      <c r="O245" s="28">
        <v>0</v>
      </c>
      <c r="P245" s="28">
        <v>70</v>
      </c>
      <c r="Q245" s="28">
        <v>100</v>
      </c>
      <c r="R245" s="28">
        <v>100</v>
      </c>
      <c r="S245" s="28">
        <v>100</v>
      </c>
      <c r="T245" s="28">
        <v>0</v>
      </c>
      <c r="U245" s="28">
        <v>0</v>
      </c>
      <c r="V245" s="28">
        <v>0</v>
      </c>
      <c r="W245" s="28">
        <v>0</v>
      </c>
      <c r="X245" s="28">
        <v>100</v>
      </c>
      <c r="Y245" s="28">
        <v>90</v>
      </c>
      <c r="Z245" s="28">
        <v>2</v>
      </c>
      <c r="AA245" s="28" t="s">
        <v>96</v>
      </c>
      <c r="AB245" s="28" t="s">
        <v>97</v>
      </c>
      <c r="AC245" s="28" t="s">
        <v>98</v>
      </c>
      <c r="AD245" s="28">
        <v>7</v>
      </c>
      <c r="AE245" s="28">
        <v>7</v>
      </c>
      <c r="AF245" s="28">
        <v>7</v>
      </c>
      <c r="AG245" s="28">
        <v>0</v>
      </c>
      <c r="AH245" s="28">
        <v>0</v>
      </c>
      <c r="AI245" s="28">
        <v>0</v>
      </c>
    </row>
    <row r="246" spans="1:346" s="2" customFormat="1" ht="14.4" customHeight="1" x14ac:dyDescent="0.3">
      <c r="A246" s="25" t="s">
        <v>92</v>
      </c>
      <c r="B246" s="25" t="s">
        <v>278</v>
      </c>
      <c r="C246" s="25" t="s">
        <v>285</v>
      </c>
      <c r="D246" s="26" t="s">
        <v>1553</v>
      </c>
      <c r="E246" s="26">
        <v>530</v>
      </c>
      <c r="F246" s="26">
        <v>306</v>
      </c>
      <c r="G246" s="26">
        <v>100</v>
      </c>
      <c r="H246" s="26">
        <v>25</v>
      </c>
      <c r="I246" s="26">
        <v>75</v>
      </c>
      <c r="J246" s="26">
        <v>0</v>
      </c>
      <c r="K246" s="26">
        <v>0</v>
      </c>
      <c r="L246" s="26">
        <v>0</v>
      </c>
      <c r="M246" s="26">
        <v>0</v>
      </c>
      <c r="N246" s="26">
        <v>100</v>
      </c>
      <c r="O246" s="26">
        <v>0</v>
      </c>
      <c r="P246" s="26">
        <v>0</v>
      </c>
      <c r="Q246" s="26">
        <v>100</v>
      </c>
      <c r="R246" s="26">
        <v>95</v>
      </c>
      <c r="S246" s="26">
        <v>100</v>
      </c>
      <c r="T246" s="26">
        <v>20</v>
      </c>
      <c r="U246" s="26">
        <v>20</v>
      </c>
      <c r="V246" s="26">
        <v>0</v>
      </c>
      <c r="W246" s="26">
        <v>20</v>
      </c>
      <c r="X246" s="26">
        <v>80</v>
      </c>
      <c r="Y246" s="26">
        <v>100</v>
      </c>
      <c r="Z246" s="26">
        <v>2</v>
      </c>
      <c r="AA246" s="26" t="s">
        <v>97</v>
      </c>
      <c r="AB246" s="26" t="s">
        <v>96</v>
      </c>
      <c r="AC246" s="26">
        <v>1</v>
      </c>
      <c r="AD246" s="26">
        <v>6</v>
      </c>
      <c r="AE246" s="26">
        <v>6</v>
      </c>
      <c r="AF246" s="26">
        <v>6</v>
      </c>
      <c r="AG246" s="26">
        <v>0</v>
      </c>
      <c r="AH246" s="26">
        <v>1</v>
      </c>
      <c r="AI246" s="26">
        <v>0</v>
      </c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  <c r="CA246" s="37"/>
      <c r="CB246" s="37"/>
      <c r="CC246" s="37"/>
      <c r="CD246" s="37"/>
      <c r="CE246" s="37"/>
      <c r="CF246" s="37"/>
      <c r="CG246" s="37"/>
      <c r="CH246" s="37"/>
      <c r="CI246" s="37"/>
      <c r="CJ246" s="37"/>
      <c r="CK246" s="37"/>
      <c r="CL246" s="37"/>
      <c r="CM246" s="37"/>
      <c r="CN246" s="37"/>
      <c r="CO246" s="37"/>
      <c r="CP246" s="37"/>
      <c r="CQ246" s="37"/>
      <c r="CR246" s="37"/>
      <c r="CS246" s="37"/>
      <c r="CT246" s="37"/>
      <c r="CU246" s="37"/>
      <c r="CV246" s="37"/>
      <c r="CW246" s="37"/>
      <c r="CX246" s="37"/>
      <c r="CY246" s="37"/>
      <c r="CZ246" s="37"/>
      <c r="DA246" s="37"/>
      <c r="DB246" s="37"/>
      <c r="DC246" s="37"/>
      <c r="DD246" s="37"/>
      <c r="DE246" s="37"/>
      <c r="DF246" s="37"/>
      <c r="DG246" s="37"/>
      <c r="DH246" s="37"/>
      <c r="DI246" s="37"/>
      <c r="DJ246" s="37"/>
      <c r="DK246" s="37"/>
      <c r="DL246" s="37"/>
      <c r="DM246" s="37"/>
      <c r="DN246" s="37"/>
      <c r="DO246" s="37"/>
      <c r="DP246" s="37"/>
      <c r="DQ246" s="37"/>
      <c r="DR246" s="37"/>
      <c r="DS246" s="37"/>
      <c r="DT246" s="37"/>
      <c r="DU246" s="37"/>
      <c r="DV246" s="37"/>
      <c r="DW246" s="37"/>
      <c r="DX246" s="37"/>
      <c r="DY246" s="37"/>
      <c r="DZ246" s="37"/>
      <c r="EA246" s="37"/>
      <c r="EB246" s="37"/>
      <c r="EC246" s="37"/>
      <c r="ED246" s="37"/>
      <c r="EE246" s="37"/>
      <c r="EF246" s="37"/>
      <c r="EG246" s="37"/>
      <c r="EH246" s="37"/>
      <c r="EI246" s="37"/>
      <c r="EJ246" s="37"/>
      <c r="EK246" s="37"/>
      <c r="EL246" s="37"/>
      <c r="EM246" s="37"/>
      <c r="EN246" s="37"/>
      <c r="EO246" s="37"/>
      <c r="EP246" s="37"/>
      <c r="EQ246" s="37"/>
      <c r="ER246" s="37"/>
      <c r="ES246" s="37"/>
      <c r="ET246" s="37"/>
      <c r="EU246" s="37"/>
      <c r="EV246" s="37"/>
      <c r="EW246" s="37"/>
      <c r="EX246" s="37"/>
      <c r="EY246" s="37"/>
      <c r="EZ246" s="37"/>
      <c r="FA246" s="37"/>
      <c r="FB246" s="37"/>
      <c r="FC246" s="37"/>
      <c r="FD246" s="37"/>
      <c r="FE246" s="37"/>
      <c r="FF246" s="37"/>
      <c r="FG246" s="37"/>
      <c r="FH246" s="37"/>
      <c r="FI246" s="37"/>
      <c r="FJ246" s="37"/>
      <c r="FK246" s="37"/>
      <c r="FL246" s="37"/>
      <c r="FM246" s="37"/>
      <c r="FN246" s="37"/>
      <c r="FO246" s="37"/>
      <c r="FP246" s="37"/>
      <c r="FQ246" s="37"/>
      <c r="FR246" s="37"/>
      <c r="FS246" s="37"/>
      <c r="FT246" s="37"/>
      <c r="FU246" s="37"/>
      <c r="FV246" s="37"/>
      <c r="FW246" s="37"/>
      <c r="FX246" s="37"/>
      <c r="FY246" s="37"/>
      <c r="FZ246" s="37"/>
      <c r="GA246" s="37"/>
      <c r="GB246" s="37"/>
      <c r="GC246" s="37"/>
      <c r="GD246" s="37"/>
      <c r="GE246" s="37"/>
      <c r="GF246" s="37"/>
      <c r="GG246" s="37"/>
      <c r="GH246" s="37"/>
      <c r="GI246" s="37"/>
      <c r="GJ246" s="37"/>
      <c r="GK246" s="37"/>
      <c r="GL246" s="37"/>
      <c r="GM246" s="37"/>
      <c r="GN246" s="37"/>
      <c r="GO246" s="37"/>
      <c r="GP246" s="37"/>
      <c r="GQ246" s="37"/>
      <c r="GR246" s="37"/>
      <c r="GS246" s="37"/>
      <c r="GT246" s="37"/>
      <c r="GU246" s="37"/>
      <c r="GV246" s="37"/>
      <c r="GW246" s="37"/>
      <c r="GX246" s="37"/>
      <c r="GY246" s="37"/>
      <c r="GZ246" s="37"/>
      <c r="HA246" s="37"/>
      <c r="HB246" s="37"/>
      <c r="HC246" s="37"/>
      <c r="HD246" s="37"/>
      <c r="HE246" s="37"/>
      <c r="HF246" s="37"/>
      <c r="HG246" s="37"/>
      <c r="HH246" s="37"/>
      <c r="HI246" s="37"/>
      <c r="HJ246" s="37"/>
      <c r="HK246" s="37"/>
      <c r="HL246" s="37"/>
      <c r="HM246" s="37"/>
      <c r="HN246" s="37"/>
      <c r="HO246" s="37"/>
      <c r="HP246" s="37"/>
      <c r="HQ246" s="37"/>
      <c r="HR246" s="37"/>
      <c r="HS246" s="37"/>
      <c r="HT246" s="37"/>
      <c r="HU246" s="37"/>
      <c r="HV246" s="37"/>
      <c r="HW246" s="37"/>
      <c r="HX246" s="37"/>
      <c r="HY246" s="37"/>
      <c r="HZ246" s="37"/>
      <c r="IA246" s="37"/>
      <c r="IB246" s="37"/>
      <c r="IC246" s="37"/>
      <c r="ID246" s="37"/>
      <c r="IE246" s="37"/>
      <c r="IF246" s="37"/>
      <c r="IG246" s="37"/>
      <c r="IH246" s="37"/>
      <c r="II246" s="37"/>
      <c r="IJ246" s="37"/>
      <c r="IK246" s="37"/>
      <c r="IL246" s="37"/>
      <c r="IM246" s="37"/>
      <c r="IN246" s="37"/>
      <c r="IO246" s="37"/>
      <c r="IP246" s="37"/>
      <c r="IQ246" s="37"/>
      <c r="IR246" s="37"/>
      <c r="IS246" s="37"/>
      <c r="IT246" s="37"/>
      <c r="IU246" s="37"/>
      <c r="IV246" s="37"/>
      <c r="IW246" s="37"/>
      <c r="IX246" s="37"/>
      <c r="IY246" s="37"/>
      <c r="IZ246" s="37"/>
      <c r="JA246" s="37"/>
      <c r="JB246" s="37"/>
      <c r="JC246" s="37"/>
      <c r="JD246" s="37"/>
      <c r="JE246" s="37"/>
      <c r="JF246" s="37"/>
      <c r="JG246" s="37"/>
      <c r="JH246" s="37"/>
      <c r="JI246" s="37"/>
      <c r="JJ246" s="37"/>
      <c r="JK246" s="37"/>
      <c r="JL246" s="37"/>
      <c r="JM246" s="37"/>
      <c r="JN246" s="37"/>
      <c r="JO246" s="37"/>
      <c r="JP246" s="37"/>
      <c r="JQ246" s="37"/>
      <c r="JR246" s="37"/>
      <c r="JS246" s="37"/>
      <c r="JT246" s="37"/>
      <c r="JU246" s="37"/>
      <c r="JV246" s="37"/>
      <c r="JW246" s="37"/>
      <c r="JX246" s="37"/>
      <c r="JY246" s="37"/>
      <c r="JZ246" s="37"/>
      <c r="KA246" s="37"/>
      <c r="KB246" s="37"/>
      <c r="KC246" s="37"/>
      <c r="KD246" s="37"/>
      <c r="KE246" s="37"/>
      <c r="KF246" s="37"/>
      <c r="KG246" s="37"/>
      <c r="KH246" s="37"/>
      <c r="KI246" s="37"/>
      <c r="KJ246" s="37"/>
      <c r="KK246" s="37"/>
      <c r="KL246" s="37"/>
      <c r="KM246" s="37"/>
      <c r="KN246" s="37"/>
      <c r="KO246" s="37"/>
      <c r="KP246" s="37"/>
      <c r="KQ246" s="37"/>
      <c r="KR246" s="37"/>
      <c r="KS246" s="37"/>
      <c r="KT246" s="37"/>
      <c r="KU246" s="37"/>
      <c r="KV246" s="37"/>
      <c r="KW246" s="37"/>
      <c r="KX246" s="37"/>
      <c r="KY246" s="37"/>
      <c r="KZ246" s="37"/>
      <c r="LA246" s="37"/>
      <c r="LB246" s="37"/>
      <c r="LC246" s="37"/>
      <c r="LD246" s="37"/>
      <c r="LE246" s="37"/>
      <c r="LF246" s="37"/>
      <c r="LG246" s="37"/>
      <c r="LH246" s="37"/>
      <c r="LI246" s="37"/>
      <c r="LJ246" s="37"/>
      <c r="LK246" s="37"/>
      <c r="LL246" s="37"/>
      <c r="LM246" s="37"/>
      <c r="LN246" s="37"/>
      <c r="LO246" s="37"/>
      <c r="LP246" s="37"/>
      <c r="LQ246" s="37"/>
      <c r="LR246" s="37"/>
      <c r="LS246" s="37"/>
      <c r="LT246" s="37"/>
      <c r="LU246" s="37"/>
      <c r="LV246" s="37"/>
      <c r="LW246" s="37"/>
      <c r="LX246" s="37"/>
      <c r="LY246" s="37"/>
      <c r="LZ246" s="37"/>
      <c r="MA246" s="37"/>
      <c r="MB246" s="37"/>
      <c r="MC246" s="37"/>
      <c r="MD246" s="37"/>
      <c r="ME246" s="37"/>
      <c r="MF246" s="37"/>
      <c r="MG246" s="37"/>
      <c r="MH246" s="37"/>
    </row>
    <row r="247" spans="1:346" s="2" customFormat="1" ht="14.4" customHeight="1" x14ac:dyDescent="0.3">
      <c r="A247" s="27" t="s">
        <v>92</v>
      </c>
      <c r="B247" s="27" t="s">
        <v>278</v>
      </c>
      <c r="C247" s="27" t="s">
        <v>285</v>
      </c>
      <c r="D247" s="27" t="s">
        <v>286</v>
      </c>
      <c r="E247" s="29" t="s">
        <v>95</v>
      </c>
      <c r="F247" s="28">
        <v>30</v>
      </c>
      <c r="G247" s="28">
        <v>100</v>
      </c>
      <c r="H247" s="28">
        <v>100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100</v>
      </c>
      <c r="O247" s="28">
        <v>0</v>
      </c>
      <c r="P247" s="28">
        <v>0</v>
      </c>
      <c r="Q247" s="28">
        <v>100</v>
      </c>
      <c r="R247" s="28">
        <v>0</v>
      </c>
      <c r="S247" s="28">
        <v>100</v>
      </c>
      <c r="T247" s="28">
        <v>0</v>
      </c>
      <c r="U247" s="28">
        <v>0</v>
      </c>
      <c r="V247" s="28">
        <v>0</v>
      </c>
      <c r="W247" s="28">
        <v>0</v>
      </c>
      <c r="X247" s="28">
        <v>100</v>
      </c>
      <c r="Y247" s="28">
        <v>100</v>
      </c>
      <c r="Z247" s="28">
        <v>2</v>
      </c>
      <c r="AA247" s="28" t="s">
        <v>97</v>
      </c>
      <c r="AB247" s="28" t="s">
        <v>96</v>
      </c>
      <c r="AC247" s="28">
        <v>1</v>
      </c>
      <c r="AD247" s="28">
        <v>6</v>
      </c>
      <c r="AE247" s="28">
        <v>6</v>
      </c>
      <c r="AF247" s="28">
        <v>6</v>
      </c>
      <c r="AG247" s="28">
        <v>0</v>
      </c>
      <c r="AH247" s="28">
        <v>1</v>
      </c>
      <c r="AI247" s="28">
        <v>0</v>
      </c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  <c r="HL247" s="37"/>
      <c r="HM247" s="37"/>
      <c r="HN247" s="37"/>
      <c r="HO247" s="37"/>
      <c r="HP247" s="37"/>
      <c r="HQ247" s="37"/>
      <c r="HR247" s="37"/>
      <c r="HS247" s="37"/>
      <c r="HT247" s="37"/>
      <c r="HU247" s="37"/>
      <c r="HV247" s="37"/>
      <c r="HW247" s="37"/>
      <c r="HX247" s="37"/>
      <c r="HY247" s="37"/>
      <c r="HZ247" s="37"/>
      <c r="IA247" s="37"/>
      <c r="IB247" s="37"/>
      <c r="IC247" s="37"/>
      <c r="ID247" s="37"/>
      <c r="IE247" s="37"/>
      <c r="IF247" s="37"/>
      <c r="IG247" s="37"/>
      <c r="IH247" s="37"/>
      <c r="II247" s="37"/>
      <c r="IJ247" s="37"/>
      <c r="IK247" s="37"/>
      <c r="IL247" s="37"/>
      <c r="IM247" s="37"/>
      <c r="IN247" s="37"/>
      <c r="IO247" s="37"/>
      <c r="IP247" s="37"/>
      <c r="IQ247" s="37"/>
      <c r="IR247" s="37"/>
      <c r="IS247" s="37"/>
      <c r="IT247" s="37"/>
      <c r="IU247" s="37"/>
      <c r="IV247" s="37"/>
      <c r="IW247" s="37"/>
      <c r="IX247" s="37"/>
      <c r="IY247" s="37"/>
      <c r="IZ247" s="37"/>
      <c r="JA247" s="37"/>
      <c r="JB247" s="37"/>
      <c r="JC247" s="37"/>
      <c r="JD247" s="37"/>
      <c r="JE247" s="37"/>
      <c r="JF247" s="37"/>
      <c r="JG247" s="37"/>
      <c r="JH247" s="37"/>
      <c r="JI247" s="37"/>
      <c r="JJ247" s="37"/>
      <c r="JK247" s="37"/>
      <c r="JL247" s="37"/>
      <c r="JM247" s="37"/>
      <c r="JN247" s="37"/>
      <c r="JO247" s="37"/>
      <c r="JP247" s="37"/>
      <c r="JQ247" s="37"/>
      <c r="JR247" s="37"/>
      <c r="JS247" s="37"/>
      <c r="JT247" s="37"/>
      <c r="JU247" s="37"/>
      <c r="JV247" s="37"/>
      <c r="JW247" s="37"/>
      <c r="JX247" s="37"/>
      <c r="JY247" s="37"/>
      <c r="JZ247" s="37"/>
      <c r="KA247" s="37"/>
      <c r="KB247" s="37"/>
      <c r="KC247" s="37"/>
      <c r="KD247" s="37"/>
      <c r="KE247" s="37"/>
      <c r="KF247" s="37"/>
      <c r="KG247" s="37"/>
      <c r="KH247" s="37"/>
      <c r="KI247" s="37"/>
      <c r="KJ247" s="37"/>
      <c r="KK247" s="37"/>
      <c r="KL247" s="37"/>
      <c r="KM247" s="37"/>
      <c r="KN247" s="37"/>
      <c r="KO247" s="37"/>
      <c r="KP247" s="37"/>
      <c r="KQ247" s="37"/>
      <c r="KR247" s="37"/>
      <c r="KS247" s="37"/>
      <c r="KT247" s="37"/>
      <c r="KU247" s="37"/>
      <c r="KV247" s="37"/>
      <c r="KW247" s="37"/>
      <c r="KX247" s="37"/>
      <c r="KY247" s="37"/>
      <c r="KZ247" s="37"/>
      <c r="LA247" s="37"/>
      <c r="LB247" s="37"/>
      <c r="LC247" s="37"/>
      <c r="LD247" s="37"/>
      <c r="LE247" s="37"/>
      <c r="LF247" s="37"/>
      <c r="LG247" s="37"/>
      <c r="LH247" s="37"/>
      <c r="LI247" s="37"/>
      <c r="LJ247" s="37"/>
      <c r="LK247" s="37"/>
      <c r="LL247" s="37"/>
      <c r="LM247" s="37"/>
      <c r="LN247" s="37"/>
      <c r="LO247" s="37"/>
      <c r="LP247" s="37"/>
      <c r="LQ247" s="37"/>
      <c r="LR247" s="37"/>
      <c r="LS247" s="37"/>
      <c r="LT247" s="37"/>
      <c r="LU247" s="37"/>
      <c r="LV247" s="37"/>
      <c r="LW247" s="37"/>
      <c r="LX247" s="37"/>
      <c r="LY247" s="37"/>
      <c r="LZ247" s="37"/>
      <c r="MA247" s="37"/>
      <c r="MB247" s="37"/>
      <c r="MC247" s="37"/>
      <c r="MD247" s="37"/>
      <c r="ME247" s="37"/>
      <c r="MF247" s="37"/>
      <c r="MG247" s="37"/>
      <c r="MH247" s="37"/>
    </row>
    <row r="248" spans="1:346" s="2" customFormat="1" ht="14.4" customHeight="1" x14ac:dyDescent="0.3">
      <c r="A248" s="27" t="s">
        <v>92</v>
      </c>
      <c r="B248" s="27" t="s">
        <v>278</v>
      </c>
      <c r="C248" s="27" t="s">
        <v>285</v>
      </c>
      <c r="D248" s="27" t="s">
        <v>186</v>
      </c>
      <c r="E248" s="29" t="s">
        <v>95</v>
      </c>
      <c r="F248" s="28">
        <v>62</v>
      </c>
      <c r="G248" s="28">
        <v>100</v>
      </c>
      <c r="H248" s="28">
        <v>100</v>
      </c>
      <c r="I248" s="28">
        <v>0</v>
      </c>
      <c r="J248" s="28">
        <v>0</v>
      </c>
      <c r="K248" s="28">
        <v>0</v>
      </c>
      <c r="L248" s="28">
        <v>0</v>
      </c>
      <c r="M248" s="28">
        <v>0</v>
      </c>
      <c r="N248" s="28">
        <v>100</v>
      </c>
      <c r="O248" s="28">
        <v>0</v>
      </c>
      <c r="P248" s="28">
        <v>0</v>
      </c>
      <c r="Q248" s="28">
        <v>100</v>
      </c>
      <c r="R248" s="28">
        <v>0</v>
      </c>
      <c r="S248" s="28">
        <v>100</v>
      </c>
      <c r="T248" s="28">
        <v>0</v>
      </c>
      <c r="U248" s="28">
        <v>0</v>
      </c>
      <c r="V248" s="28">
        <v>0</v>
      </c>
      <c r="W248" s="28">
        <v>0</v>
      </c>
      <c r="X248" s="28">
        <v>100</v>
      </c>
      <c r="Y248" s="28">
        <v>100</v>
      </c>
      <c r="Z248" s="28">
        <v>2</v>
      </c>
      <c r="AA248" s="28" t="s">
        <v>97</v>
      </c>
      <c r="AB248" s="28" t="s">
        <v>96</v>
      </c>
      <c r="AC248" s="28">
        <v>1</v>
      </c>
      <c r="AD248" s="28">
        <v>6</v>
      </c>
      <c r="AE248" s="28">
        <v>6</v>
      </c>
      <c r="AF248" s="28">
        <v>6</v>
      </c>
      <c r="AG248" s="28">
        <v>0</v>
      </c>
      <c r="AH248" s="28">
        <v>1</v>
      </c>
      <c r="AI248" s="28">
        <v>0</v>
      </c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7"/>
      <c r="CE248" s="37"/>
      <c r="CF248" s="37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  <c r="DM248" s="37"/>
      <c r="DN248" s="37"/>
      <c r="DO248" s="37"/>
      <c r="DP248" s="37"/>
      <c r="DQ248" s="37"/>
      <c r="DR248" s="37"/>
      <c r="DS248" s="37"/>
      <c r="DT248" s="37"/>
      <c r="DU248" s="37"/>
      <c r="DV248" s="37"/>
      <c r="DW248" s="37"/>
      <c r="DX248" s="37"/>
      <c r="DY248" s="37"/>
      <c r="DZ248" s="37"/>
      <c r="EA248" s="37"/>
      <c r="EB248" s="37"/>
      <c r="EC248" s="37"/>
      <c r="ED248" s="37"/>
      <c r="EE248" s="37"/>
      <c r="EF248" s="37"/>
      <c r="EG248" s="37"/>
      <c r="EH248" s="37"/>
      <c r="EI248" s="37"/>
      <c r="EJ248" s="37"/>
      <c r="EK248" s="37"/>
      <c r="EL248" s="37"/>
      <c r="EM248" s="37"/>
      <c r="EN248" s="37"/>
      <c r="EO248" s="37"/>
      <c r="EP248" s="37"/>
      <c r="EQ248" s="37"/>
      <c r="ER248" s="37"/>
      <c r="ES248" s="37"/>
      <c r="ET248" s="37"/>
      <c r="EU248" s="37"/>
      <c r="EV248" s="37"/>
      <c r="EW248" s="37"/>
      <c r="EX248" s="37"/>
      <c r="EY248" s="37"/>
      <c r="EZ248" s="37"/>
      <c r="FA248" s="37"/>
      <c r="FB248" s="37"/>
      <c r="FC248" s="37"/>
      <c r="FD248" s="37"/>
      <c r="FE248" s="37"/>
      <c r="FF248" s="37"/>
      <c r="FG248" s="37"/>
      <c r="FH248" s="37"/>
      <c r="FI248" s="37"/>
      <c r="FJ248" s="37"/>
      <c r="FK248" s="37"/>
      <c r="FL248" s="37"/>
      <c r="FM248" s="37"/>
      <c r="FN248" s="37"/>
      <c r="FO248" s="37"/>
      <c r="FP248" s="37"/>
      <c r="FQ248" s="37"/>
      <c r="FR248" s="37"/>
      <c r="FS248" s="37"/>
      <c r="FT248" s="37"/>
      <c r="FU248" s="37"/>
      <c r="FV248" s="37"/>
      <c r="FW248" s="37"/>
      <c r="FX248" s="37"/>
      <c r="FY248" s="37"/>
      <c r="FZ248" s="37"/>
      <c r="GA248" s="37"/>
      <c r="GB248" s="37"/>
      <c r="GC248" s="37"/>
      <c r="GD248" s="37"/>
      <c r="GE248" s="37"/>
      <c r="GF248" s="37"/>
      <c r="GG248" s="37"/>
      <c r="GH248" s="37"/>
      <c r="GI248" s="37"/>
      <c r="GJ248" s="37"/>
      <c r="GK248" s="37"/>
      <c r="GL248" s="37"/>
      <c r="GM248" s="37"/>
      <c r="GN248" s="37"/>
      <c r="GO248" s="37"/>
      <c r="GP248" s="37"/>
      <c r="GQ248" s="37"/>
      <c r="GR248" s="37"/>
      <c r="GS248" s="37"/>
      <c r="GT248" s="37"/>
      <c r="GU248" s="37"/>
      <c r="GV248" s="37"/>
      <c r="GW248" s="37"/>
      <c r="GX248" s="37"/>
      <c r="GY248" s="37"/>
      <c r="GZ248" s="37"/>
      <c r="HA248" s="37"/>
      <c r="HB248" s="37"/>
      <c r="HC248" s="37"/>
      <c r="HD248" s="37"/>
      <c r="HE248" s="37"/>
      <c r="HF248" s="37"/>
      <c r="HG248" s="37"/>
      <c r="HH248" s="37"/>
      <c r="HI248" s="37"/>
      <c r="HJ248" s="37"/>
      <c r="HK248" s="37"/>
      <c r="HL248" s="37"/>
      <c r="HM248" s="37"/>
      <c r="HN248" s="37"/>
      <c r="HO248" s="37"/>
      <c r="HP248" s="37"/>
      <c r="HQ248" s="37"/>
      <c r="HR248" s="37"/>
      <c r="HS248" s="37"/>
      <c r="HT248" s="37"/>
      <c r="HU248" s="37"/>
      <c r="HV248" s="37"/>
      <c r="HW248" s="37"/>
      <c r="HX248" s="37"/>
      <c r="HY248" s="37"/>
      <c r="HZ248" s="37"/>
      <c r="IA248" s="37"/>
      <c r="IB248" s="37"/>
      <c r="IC248" s="37"/>
      <c r="ID248" s="37"/>
      <c r="IE248" s="37"/>
      <c r="IF248" s="37"/>
      <c r="IG248" s="37"/>
      <c r="IH248" s="37"/>
      <c r="II248" s="37"/>
      <c r="IJ248" s="37"/>
      <c r="IK248" s="37"/>
      <c r="IL248" s="37"/>
      <c r="IM248" s="37"/>
      <c r="IN248" s="37"/>
      <c r="IO248" s="37"/>
      <c r="IP248" s="37"/>
      <c r="IQ248" s="37"/>
      <c r="IR248" s="37"/>
      <c r="IS248" s="37"/>
      <c r="IT248" s="37"/>
      <c r="IU248" s="37"/>
      <c r="IV248" s="37"/>
      <c r="IW248" s="37"/>
      <c r="IX248" s="37"/>
      <c r="IY248" s="37"/>
      <c r="IZ248" s="37"/>
      <c r="JA248" s="37"/>
      <c r="JB248" s="37"/>
      <c r="JC248" s="37"/>
      <c r="JD248" s="37"/>
      <c r="JE248" s="37"/>
      <c r="JF248" s="37"/>
      <c r="JG248" s="37"/>
      <c r="JH248" s="37"/>
      <c r="JI248" s="37"/>
      <c r="JJ248" s="37"/>
      <c r="JK248" s="37"/>
      <c r="JL248" s="37"/>
      <c r="JM248" s="37"/>
      <c r="JN248" s="37"/>
      <c r="JO248" s="37"/>
      <c r="JP248" s="37"/>
      <c r="JQ248" s="37"/>
      <c r="JR248" s="37"/>
      <c r="JS248" s="37"/>
      <c r="JT248" s="37"/>
      <c r="JU248" s="37"/>
      <c r="JV248" s="37"/>
      <c r="JW248" s="37"/>
      <c r="JX248" s="37"/>
      <c r="JY248" s="37"/>
      <c r="JZ248" s="37"/>
      <c r="KA248" s="37"/>
      <c r="KB248" s="37"/>
      <c r="KC248" s="37"/>
      <c r="KD248" s="37"/>
      <c r="KE248" s="37"/>
      <c r="KF248" s="37"/>
      <c r="KG248" s="37"/>
      <c r="KH248" s="37"/>
      <c r="KI248" s="37"/>
      <c r="KJ248" s="37"/>
      <c r="KK248" s="37"/>
      <c r="KL248" s="37"/>
      <c r="KM248" s="37"/>
      <c r="KN248" s="37"/>
      <c r="KO248" s="37"/>
      <c r="KP248" s="37"/>
      <c r="KQ248" s="37"/>
      <c r="KR248" s="37"/>
      <c r="KS248" s="37"/>
      <c r="KT248" s="37"/>
      <c r="KU248" s="37"/>
      <c r="KV248" s="37"/>
      <c r="KW248" s="37"/>
      <c r="KX248" s="37"/>
      <c r="KY248" s="37"/>
      <c r="KZ248" s="37"/>
      <c r="LA248" s="37"/>
      <c r="LB248" s="37"/>
      <c r="LC248" s="37"/>
      <c r="LD248" s="37"/>
      <c r="LE248" s="37"/>
      <c r="LF248" s="37"/>
      <c r="LG248" s="37"/>
      <c r="LH248" s="37"/>
      <c r="LI248" s="37"/>
      <c r="LJ248" s="37"/>
      <c r="LK248" s="37"/>
      <c r="LL248" s="37"/>
      <c r="LM248" s="37"/>
      <c r="LN248" s="37"/>
      <c r="LO248" s="37"/>
      <c r="LP248" s="37"/>
      <c r="LQ248" s="37"/>
      <c r="LR248" s="37"/>
      <c r="LS248" s="37"/>
      <c r="LT248" s="37"/>
      <c r="LU248" s="37"/>
      <c r="LV248" s="37"/>
      <c r="LW248" s="37"/>
      <c r="LX248" s="37"/>
      <c r="LY248" s="37"/>
      <c r="LZ248" s="37"/>
      <c r="MA248" s="37"/>
      <c r="MB248" s="37"/>
      <c r="MC248" s="37"/>
      <c r="MD248" s="37"/>
      <c r="ME248" s="37"/>
      <c r="MF248" s="37"/>
      <c r="MG248" s="37"/>
      <c r="MH248" s="37"/>
    </row>
    <row r="249" spans="1:346" s="2" customFormat="1" ht="14.4" customHeight="1" x14ac:dyDescent="0.3">
      <c r="A249" s="25" t="s">
        <v>92</v>
      </c>
      <c r="B249" s="25" t="s">
        <v>278</v>
      </c>
      <c r="C249" s="25" t="s">
        <v>287</v>
      </c>
      <c r="D249" s="26" t="s">
        <v>1553</v>
      </c>
      <c r="E249" s="26">
        <v>1170</v>
      </c>
      <c r="F249" s="38">
        <v>0</v>
      </c>
      <c r="G249" s="26">
        <v>100</v>
      </c>
      <c r="H249" s="26">
        <v>100</v>
      </c>
      <c r="I249" s="26">
        <v>0</v>
      </c>
      <c r="J249" s="26">
        <v>0</v>
      </c>
      <c r="K249" s="26">
        <v>0</v>
      </c>
      <c r="L249" s="26">
        <v>0</v>
      </c>
      <c r="M249" s="26">
        <v>0</v>
      </c>
      <c r="N249" s="26">
        <v>100</v>
      </c>
      <c r="O249" s="26">
        <v>0</v>
      </c>
      <c r="P249" s="26">
        <v>0</v>
      </c>
      <c r="Q249" s="26">
        <v>100</v>
      </c>
      <c r="R249" s="26">
        <v>100</v>
      </c>
      <c r="S249" s="26">
        <v>100</v>
      </c>
      <c r="T249" s="26">
        <v>100</v>
      </c>
      <c r="U249" s="26">
        <v>0</v>
      </c>
      <c r="V249" s="26">
        <v>0</v>
      </c>
      <c r="W249" s="26">
        <v>0</v>
      </c>
      <c r="X249" s="26">
        <v>100</v>
      </c>
      <c r="Y249" s="26">
        <v>100</v>
      </c>
      <c r="Z249" s="26">
        <v>5</v>
      </c>
      <c r="AA249" s="26" t="s">
        <v>96</v>
      </c>
      <c r="AB249" s="26" t="s">
        <v>96</v>
      </c>
      <c r="AC249" s="26">
        <v>2</v>
      </c>
      <c r="AD249" s="26">
        <v>1</v>
      </c>
      <c r="AE249" s="26">
        <v>0</v>
      </c>
      <c r="AF249" s="26">
        <v>1</v>
      </c>
      <c r="AG249" s="26">
        <v>2</v>
      </c>
      <c r="AH249" s="26">
        <v>1</v>
      </c>
      <c r="AI249" s="26">
        <v>1</v>
      </c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  <c r="HL249" s="37"/>
      <c r="HM249" s="37"/>
      <c r="HN249" s="37"/>
      <c r="HO249" s="37"/>
      <c r="HP249" s="37"/>
      <c r="HQ249" s="37"/>
      <c r="HR249" s="37"/>
      <c r="HS249" s="37"/>
      <c r="HT249" s="37"/>
      <c r="HU249" s="37"/>
      <c r="HV249" s="37"/>
      <c r="HW249" s="37"/>
      <c r="HX249" s="37"/>
      <c r="HY249" s="37"/>
      <c r="HZ249" s="37"/>
      <c r="IA249" s="37"/>
      <c r="IB249" s="37"/>
      <c r="IC249" s="37"/>
      <c r="ID249" s="37"/>
      <c r="IE249" s="37"/>
      <c r="IF249" s="37"/>
      <c r="IG249" s="37"/>
      <c r="IH249" s="37"/>
      <c r="II249" s="37"/>
      <c r="IJ249" s="37"/>
      <c r="IK249" s="37"/>
      <c r="IL249" s="37"/>
      <c r="IM249" s="37"/>
      <c r="IN249" s="37"/>
      <c r="IO249" s="37"/>
      <c r="IP249" s="37"/>
      <c r="IQ249" s="37"/>
      <c r="IR249" s="37"/>
      <c r="IS249" s="37"/>
      <c r="IT249" s="37"/>
      <c r="IU249" s="37"/>
      <c r="IV249" s="37"/>
      <c r="IW249" s="37"/>
      <c r="IX249" s="37"/>
      <c r="IY249" s="37"/>
      <c r="IZ249" s="37"/>
      <c r="JA249" s="37"/>
      <c r="JB249" s="37"/>
      <c r="JC249" s="37"/>
      <c r="JD249" s="37"/>
      <c r="JE249" s="37"/>
      <c r="JF249" s="37"/>
      <c r="JG249" s="37"/>
      <c r="JH249" s="37"/>
      <c r="JI249" s="37"/>
      <c r="JJ249" s="37"/>
      <c r="JK249" s="37"/>
      <c r="JL249" s="37"/>
      <c r="JM249" s="37"/>
      <c r="JN249" s="37"/>
      <c r="JO249" s="37"/>
      <c r="JP249" s="37"/>
      <c r="JQ249" s="37"/>
      <c r="JR249" s="37"/>
      <c r="JS249" s="37"/>
      <c r="JT249" s="37"/>
      <c r="JU249" s="37"/>
      <c r="JV249" s="37"/>
      <c r="JW249" s="37"/>
      <c r="JX249" s="37"/>
      <c r="JY249" s="37"/>
      <c r="JZ249" s="37"/>
      <c r="KA249" s="37"/>
      <c r="KB249" s="37"/>
      <c r="KC249" s="37"/>
      <c r="KD249" s="37"/>
      <c r="KE249" s="37"/>
      <c r="KF249" s="37"/>
      <c r="KG249" s="37"/>
      <c r="KH249" s="37"/>
      <c r="KI249" s="37"/>
      <c r="KJ249" s="37"/>
      <c r="KK249" s="37"/>
      <c r="KL249" s="37"/>
      <c r="KM249" s="37"/>
      <c r="KN249" s="37"/>
      <c r="KO249" s="37"/>
      <c r="KP249" s="37"/>
      <c r="KQ249" s="37"/>
      <c r="KR249" s="37"/>
      <c r="KS249" s="37"/>
      <c r="KT249" s="37"/>
      <c r="KU249" s="37"/>
      <c r="KV249" s="37"/>
      <c r="KW249" s="37"/>
      <c r="KX249" s="37"/>
      <c r="KY249" s="37"/>
      <c r="KZ249" s="37"/>
      <c r="LA249" s="37"/>
      <c r="LB249" s="37"/>
      <c r="LC249" s="37"/>
      <c r="LD249" s="37"/>
      <c r="LE249" s="37"/>
      <c r="LF249" s="37"/>
      <c r="LG249" s="37"/>
      <c r="LH249" s="37"/>
      <c r="LI249" s="37"/>
      <c r="LJ249" s="37"/>
      <c r="LK249" s="37"/>
      <c r="LL249" s="37"/>
      <c r="LM249" s="37"/>
      <c r="LN249" s="37"/>
      <c r="LO249" s="37"/>
      <c r="LP249" s="37"/>
      <c r="LQ249" s="37"/>
      <c r="LR249" s="37"/>
      <c r="LS249" s="37"/>
      <c r="LT249" s="37"/>
      <c r="LU249" s="37"/>
      <c r="LV249" s="37"/>
      <c r="LW249" s="37"/>
      <c r="LX249" s="37"/>
      <c r="LY249" s="37"/>
      <c r="LZ249" s="37"/>
      <c r="MA249" s="37"/>
      <c r="MB249" s="37"/>
      <c r="MC249" s="37"/>
      <c r="MD249" s="37"/>
      <c r="ME249" s="37"/>
      <c r="MF249" s="37"/>
      <c r="MG249" s="37"/>
      <c r="MH249" s="37"/>
    </row>
    <row r="250" spans="1:346" s="2" customFormat="1" ht="14.4" customHeight="1" x14ac:dyDescent="0.3">
      <c r="A250" s="27" t="s">
        <v>92</v>
      </c>
      <c r="B250" s="27" t="s">
        <v>278</v>
      </c>
      <c r="C250" s="27" t="s">
        <v>287</v>
      </c>
      <c r="D250" s="27" t="s">
        <v>288</v>
      </c>
      <c r="E250" s="29" t="s">
        <v>104</v>
      </c>
      <c r="F250" s="28">
        <v>400</v>
      </c>
      <c r="G250" s="28">
        <v>100</v>
      </c>
      <c r="H250" s="28">
        <v>50</v>
      </c>
      <c r="I250" s="28">
        <v>0</v>
      </c>
      <c r="J250" s="28">
        <v>50</v>
      </c>
      <c r="K250" s="28">
        <v>0</v>
      </c>
      <c r="L250" s="28">
        <v>0</v>
      </c>
      <c r="M250" s="28">
        <v>0</v>
      </c>
      <c r="N250" s="28">
        <v>100</v>
      </c>
      <c r="O250" s="28">
        <v>0</v>
      </c>
      <c r="P250" s="28">
        <v>0</v>
      </c>
      <c r="Q250" s="28">
        <v>100</v>
      </c>
      <c r="R250" s="28">
        <v>100</v>
      </c>
      <c r="S250" s="28">
        <v>100</v>
      </c>
      <c r="T250" s="28">
        <v>0</v>
      </c>
      <c r="U250" s="28">
        <v>0</v>
      </c>
      <c r="V250" s="28">
        <v>0</v>
      </c>
      <c r="W250" s="28">
        <v>0</v>
      </c>
      <c r="X250" s="28">
        <v>100</v>
      </c>
      <c r="Y250" s="28">
        <v>100</v>
      </c>
      <c r="Z250" s="28">
        <v>5</v>
      </c>
      <c r="AA250" s="28" t="s">
        <v>96</v>
      </c>
      <c r="AB250" s="28" t="s">
        <v>97</v>
      </c>
      <c r="AC250" s="28" t="s">
        <v>98</v>
      </c>
      <c r="AD250" s="28">
        <v>1</v>
      </c>
      <c r="AE250" s="28">
        <v>0</v>
      </c>
      <c r="AF250" s="28">
        <v>1</v>
      </c>
      <c r="AG250" s="28">
        <v>2</v>
      </c>
      <c r="AH250" s="28">
        <v>1</v>
      </c>
      <c r="AI250" s="28">
        <v>1</v>
      </c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  <c r="EM250" s="37"/>
      <c r="EN250" s="37"/>
      <c r="EO250" s="37"/>
      <c r="EP250" s="37"/>
      <c r="EQ250" s="37"/>
      <c r="ER250" s="37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  <c r="FE250" s="37"/>
      <c r="FF250" s="37"/>
      <c r="FG250" s="37"/>
      <c r="FH250" s="37"/>
      <c r="FI250" s="37"/>
      <c r="FJ250" s="37"/>
      <c r="FK250" s="37"/>
      <c r="FL250" s="37"/>
      <c r="FM250" s="37"/>
      <c r="FN250" s="37"/>
      <c r="FO250" s="37"/>
      <c r="FP250" s="37"/>
      <c r="FQ250" s="37"/>
      <c r="FR250" s="37"/>
      <c r="FS250" s="37"/>
      <c r="FT250" s="37"/>
      <c r="FU250" s="37"/>
      <c r="FV250" s="37"/>
      <c r="FW250" s="37"/>
      <c r="FX250" s="37"/>
      <c r="FY250" s="37"/>
      <c r="FZ250" s="37"/>
      <c r="GA250" s="37"/>
      <c r="GB250" s="37"/>
      <c r="GC250" s="37"/>
      <c r="GD250" s="37"/>
      <c r="GE250" s="37"/>
      <c r="GF250" s="37"/>
      <c r="GG250" s="37"/>
      <c r="GH250" s="37"/>
      <c r="GI250" s="37"/>
      <c r="GJ250" s="37"/>
      <c r="GK250" s="37"/>
      <c r="GL250" s="37"/>
      <c r="GM250" s="37"/>
      <c r="GN250" s="37"/>
      <c r="GO250" s="37"/>
      <c r="GP250" s="37"/>
      <c r="GQ250" s="37"/>
      <c r="GR250" s="37"/>
      <c r="GS250" s="37"/>
      <c r="GT250" s="37"/>
      <c r="GU250" s="37"/>
      <c r="GV250" s="37"/>
      <c r="GW250" s="37"/>
      <c r="GX250" s="37"/>
      <c r="GY250" s="37"/>
      <c r="GZ250" s="37"/>
      <c r="HA250" s="37"/>
      <c r="HB250" s="37"/>
      <c r="HC250" s="37"/>
      <c r="HD250" s="37"/>
      <c r="HE250" s="37"/>
      <c r="HF250" s="37"/>
      <c r="HG250" s="37"/>
      <c r="HH250" s="37"/>
      <c r="HI250" s="37"/>
      <c r="HJ250" s="37"/>
      <c r="HK250" s="37"/>
      <c r="HL250" s="37"/>
      <c r="HM250" s="37"/>
      <c r="HN250" s="37"/>
      <c r="HO250" s="37"/>
      <c r="HP250" s="37"/>
      <c r="HQ250" s="37"/>
      <c r="HR250" s="37"/>
      <c r="HS250" s="37"/>
      <c r="HT250" s="37"/>
      <c r="HU250" s="37"/>
      <c r="HV250" s="37"/>
      <c r="HW250" s="37"/>
      <c r="HX250" s="37"/>
      <c r="HY250" s="37"/>
      <c r="HZ250" s="37"/>
      <c r="IA250" s="37"/>
      <c r="IB250" s="37"/>
      <c r="IC250" s="37"/>
      <c r="ID250" s="37"/>
      <c r="IE250" s="37"/>
      <c r="IF250" s="37"/>
      <c r="IG250" s="37"/>
      <c r="IH250" s="37"/>
      <c r="II250" s="37"/>
      <c r="IJ250" s="37"/>
      <c r="IK250" s="37"/>
      <c r="IL250" s="37"/>
      <c r="IM250" s="37"/>
      <c r="IN250" s="37"/>
      <c r="IO250" s="37"/>
      <c r="IP250" s="37"/>
      <c r="IQ250" s="37"/>
      <c r="IR250" s="37"/>
      <c r="IS250" s="37"/>
      <c r="IT250" s="37"/>
      <c r="IU250" s="37"/>
      <c r="IV250" s="37"/>
      <c r="IW250" s="37"/>
      <c r="IX250" s="37"/>
      <c r="IY250" s="37"/>
      <c r="IZ250" s="37"/>
      <c r="JA250" s="37"/>
      <c r="JB250" s="37"/>
      <c r="JC250" s="37"/>
      <c r="JD250" s="37"/>
      <c r="JE250" s="37"/>
      <c r="JF250" s="37"/>
      <c r="JG250" s="37"/>
      <c r="JH250" s="37"/>
      <c r="JI250" s="37"/>
      <c r="JJ250" s="37"/>
      <c r="JK250" s="37"/>
      <c r="JL250" s="37"/>
      <c r="JM250" s="37"/>
      <c r="JN250" s="37"/>
      <c r="JO250" s="37"/>
      <c r="JP250" s="37"/>
      <c r="JQ250" s="37"/>
      <c r="JR250" s="37"/>
      <c r="JS250" s="37"/>
      <c r="JT250" s="37"/>
      <c r="JU250" s="37"/>
      <c r="JV250" s="37"/>
      <c r="JW250" s="37"/>
      <c r="JX250" s="37"/>
      <c r="JY250" s="37"/>
      <c r="JZ250" s="37"/>
      <c r="KA250" s="37"/>
      <c r="KB250" s="37"/>
      <c r="KC250" s="37"/>
      <c r="KD250" s="37"/>
      <c r="KE250" s="37"/>
      <c r="KF250" s="37"/>
      <c r="KG250" s="37"/>
      <c r="KH250" s="37"/>
      <c r="KI250" s="37"/>
      <c r="KJ250" s="37"/>
      <c r="KK250" s="37"/>
      <c r="KL250" s="37"/>
      <c r="KM250" s="37"/>
      <c r="KN250" s="37"/>
      <c r="KO250" s="37"/>
      <c r="KP250" s="37"/>
      <c r="KQ250" s="37"/>
      <c r="KR250" s="37"/>
      <c r="KS250" s="37"/>
      <c r="KT250" s="37"/>
      <c r="KU250" s="37"/>
      <c r="KV250" s="37"/>
      <c r="KW250" s="37"/>
      <c r="KX250" s="37"/>
      <c r="KY250" s="37"/>
      <c r="KZ250" s="37"/>
      <c r="LA250" s="37"/>
      <c r="LB250" s="37"/>
      <c r="LC250" s="37"/>
      <c r="LD250" s="37"/>
      <c r="LE250" s="37"/>
      <c r="LF250" s="37"/>
      <c r="LG250" s="37"/>
      <c r="LH250" s="37"/>
      <c r="LI250" s="37"/>
      <c r="LJ250" s="37"/>
      <c r="LK250" s="37"/>
      <c r="LL250" s="37"/>
      <c r="LM250" s="37"/>
      <c r="LN250" s="37"/>
      <c r="LO250" s="37"/>
      <c r="LP250" s="37"/>
      <c r="LQ250" s="37"/>
      <c r="LR250" s="37"/>
      <c r="LS250" s="37"/>
      <c r="LT250" s="37"/>
      <c r="LU250" s="37"/>
      <c r="LV250" s="37"/>
      <c r="LW250" s="37"/>
      <c r="LX250" s="37"/>
      <c r="LY250" s="37"/>
      <c r="LZ250" s="37"/>
      <c r="MA250" s="37"/>
      <c r="MB250" s="37"/>
      <c r="MC250" s="37"/>
      <c r="MD250" s="37"/>
      <c r="ME250" s="37"/>
      <c r="MF250" s="37"/>
      <c r="MG250" s="37"/>
      <c r="MH250" s="37"/>
    </row>
    <row r="251" spans="1:346" s="2" customFormat="1" ht="14.4" customHeight="1" x14ac:dyDescent="0.3">
      <c r="A251" s="25" t="s">
        <v>92</v>
      </c>
      <c r="B251" s="25" t="s">
        <v>278</v>
      </c>
      <c r="C251" s="25" t="s">
        <v>289</v>
      </c>
      <c r="D251" s="26" t="s">
        <v>1553</v>
      </c>
      <c r="E251" s="26">
        <v>6962</v>
      </c>
      <c r="F251" s="38">
        <v>1510</v>
      </c>
      <c r="G251" s="26">
        <v>85</v>
      </c>
      <c r="H251" s="26">
        <v>85</v>
      </c>
      <c r="I251" s="26">
        <v>0</v>
      </c>
      <c r="J251" s="26">
        <v>10</v>
      </c>
      <c r="K251" s="26">
        <v>5</v>
      </c>
      <c r="L251" s="26">
        <v>74</v>
      </c>
      <c r="M251" s="26">
        <v>74</v>
      </c>
      <c r="N251" s="26">
        <v>26</v>
      </c>
      <c r="O251" s="26">
        <v>0</v>
      </c>
      <c r="P251" s="26">
        <v>0</v>
      </c>
      <c r="Q251" s="26">
        <v>100</v>
      </c>
      <c r="R251" s="26">
        <v>100</v>
      </c>
      <c r="S251" s="26">
        <v>0</v>
      </c>
      <c r="T251" s="26">
        <v>62</v>
      </c>
      <c r="U251" s="26">
        <v>0</v>
      </c>
      <c r="V251" s="26">
        <v>65</v>
      </c>
      <c r="W251" s="26">
        <v>10</v>
      </c>
      <c r="X251" s="26">
        <v>25</v>
      </c>
      <c r="Y251" s="26">
        <v>94</v>
      </c>
      <c r="Z251" s="26">
        <v>4</v>
      </c>
      <c r="AA251" s="26" t="s">
        <v>96</v>
      </c>
      <c r="AB251" s="26" t="s">
        <v>96</v>
      </c>
      <c r="AC251" s="26">
        <v>6</v>
      </c>
      <c r="AD251" s="26">
        <v>0</v>
      </c>
      <c r="AE251" s="26">
        <v>0</v>
      </c>
      <c r="AF251" s="26">
        <v>0</v>
      </c>
      <c r="AG251" s="26">
        <v>0</v>
      </c>
      <c r="AH251" s="26">
        <v>0</v>
      </c>
      <c r="AI251" s="26">
        <v>0</v>
      </c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  <c r="HL251" s="37"/>
      <c r="HM251" s="37"/>
      <c r="HN251" s="37"/>
      <c r="HO251" s="37"/>
      <c r="HP251" s="37"/>
      <c r="HQ251" s="37"/>
      <c r="HR251" s="37"/>
      <c r="HS251" s="37"/>
      <c r="HT251" s="37"/>
      <c r="HU251" s="37"/>
      <c r="HV251" s="37"/>
      <c r="HW251" s="37"/>
      <c r="HX251" s="37"/>
      <c r="HY251" s="37"/>
      <c r="HZ251" s="37"/>
      <c r="IA251" s="37"/>
      <c r="IB251" s="37"/>
      <c r="IC251" s="37"/>
      <c r="ID251" s="37"/>
      <c r="IE251" s="37"/>
      <c r="IF251" s="37"/>
      <c r="IG251" s="37"/>
      <c r="IH251" s="37"/>
      <c r="II251" s="37"/>
      <c r="IJ251" s="37"/>
      <c r="IK251" s="37"/>
      <c r="IL251" s="37"/>
      <c r="IM251" s="37"/>
      <c r="IN251" s="37"/>
      <c r="IO251" s="37"/>
      <c r="IP251" s="37"/>
      <c r="IQ251" s="37"/>
      <c r="IR251" s="37"/>
      <c r="IS251" s="37"/>
      <c r="IT251" s="37"/>
      <c r="IU251" s="37"/>
      <c r="IV251" s="37"/>
      <c r="IW251" s="37"/>
      <c r="IX251" s="37"/>
      <c r="IY251" s="37"/>
      <c r="IZ251" s="37"/>
      <c r="JA251" s="37"/>
      <c r="JB251" s="37"/>
      <c r="JC251" s="37"/>
      <c r="JD251" s="37"/>
      <c r="JE251" s="37"/>
      <c r="JF251" s="37"/>
      <c r="JG251" s="37"/>
      <c r="JH251" s="37"/>
      <c r="JI251" s="37"/>
      <c r="JJ251" s="37"/>
      <c r="JK251" s="37"/>
      <c r="JL251" s="37"/>
      <c r="JM251" s="37"/>
      <c r="JN251" s="37"/>
      <c r="JO251" s="37"/>
      <c r="JP251" s="37"/>
      <c r="JQ251" s="37"/>
      <c r="JR251" s="37"/>
      <c r="JS251" s="37"/>
      <c r="JT251" s="37"/>
      <c r="JU251" s="37"/>
      <c r="JV251" s="37"/>
      <c r="JW251" s="37"/>
      <c r="JX251" s="37"/>
      <c r="JY251" s="37"/>
      <c r="JZ251" s="37"/>
      <c r="KA251" s="37"/>
      <c r="KB251" s="37"/>
      <c r="KC251" s="37"/>
      <c r="KD251" s="37"/>
      <c r="KE251" s="37"/>
      <c r="KF251" s="37"/>
      <c r="KG251" s="37"/>
      <c r="KH251" s="37"/>
      <c r="KI251" s="37"/>
      <c r="KJ251" s="37"/>
      <c r="KK251" s="37"/>
      <c r="KL251" s="37"/>
      <c r="KM251" s="37"/>
      <c r="KN251" s="37"/>
      <c r="KO251" s="37"/>
      <c r="KP251" s="37"/>
      <c r="KQ251" s="37"/>
      <c r="KR251" s="37"/>
      <c r="KS251" s="37"/>
      <c r="KT251" s="37"/>
      <c r="KU251" s="37"/>
      <c r="KV251" s="37"/>
      <c r="KW251" s="37"/>
      <c r="KX251" s="37"/>
      <c r="KY251" s="37"/>
      <c r="KZ251" s="37"/>
      <c r="LA251" s="37"/>
      <c r="LB251" s="37"/>
      <c r="LC251" s="37"/>
      <c r="LD251" s="37"/>
      <c r="LE251" s="37"/>
      <c r="LF251" s="37"/>
      <c r="LG251" s="37"/>
      <c r="LH251" s="37"/>
      <c r="LI251" s="37"/>
      <c r="LJ251" s="37"/>
      <c r="LK251" s="37"/>
      <c r="LL251" s="37"/>
      <c r="LM251" s="37"/>
      <c r="LN251" s="37"/>
      <c r="LO251" s="37"/>
      <c r="LP251" s="37"/>
      <c r="LQ251" s="37"/>
      <c r="LR251" s="37"/>
      <c r="LS251" s="37"/>
      <c r="LT251" s="37"/>
      <c r="LU251" s="37"/>
      <c r="LV251" s="37"/>
      <c r="LW251" s="37"/>
      <c r="LX251" s="37"/>
      <c r="LY251" s="37"/>
      <c r="LZ251" s="37"/>
      <c r="MA251" s="37"/>
      <c r="MB251" s="37"/>
      <c r="MC251" s="37"/>
      <c r="MD251" s="37"/>
      <c r="ME251" s="37"/>
      <c r="MF251" s="37"/>
      <c r="MG251" s="37"/>
      <c r="MH251" s="37"/>
    </row>
    <row r="252" spans="1:346" s="2" customFormat="1" ht="14.4" customHeight="1" x14ac:dyDescent="0.3">
      <c r="A252" s="27" t="s">
        <v>92</v>
      </c>
      <c r="B252" s="27" t="s">
        <v>278</v>
      </c>
      <c r="C252" s="27" t="s">
        <v>289</v>
      </c>
      <c r="D252" s="27" t="s">
        <v>290</v>
      </c>
      <c r="E252" s="29" t="s">
        <v>95</v>
      </c>
      <c r="F252" s="28">
        <v>62</v>
      </c>
      <c r="G252" s="28">
        <v>100</v>
      </c>
      <c r="H252" s="28">
        <v>70</v>
      </c>
      <c r="I252" s="28">
        <v>0</v>
      </c>
      <c r="J252" s="28">
        <v>0</v>
      </c>
      <c r="K252" s="28">
        <v>30</v>
      </c>
      <c r="L252" s="28">
        <v>100</v>
      </c>
      <c r="M252" s="28">
        <v>100</v>
      </c>
      <c r="N252" s="28">
        <v>0</v>
      </c>
      <c r="O252" s="28">
        <v>0</v>
      </c>
      <c r="P252" s="28">
        <v>0</v>
      </c>
      <c r="Q252" s="28">
        <v>80</v>
      </c>
      <c r="R252" s="28">
        <v>10</v>
      </c>
      <c r="S252" s="28">
        <v>100</v>
      </c>
      <c r="T252" s="28">
        <v>0</v>
      </c>
      <c r="U252" s="28">
        <v>0</v>
      </c>
      <c r="V252" s="28">
        <v>0</v>
      </c>
      <c r="W252" s="28">
        <v>0</v>
      </c>
      <c r="X252" s="28">
        <v>100</v>
      </c>
      <c r="Y252" s="28">
        <v>69</v>
      </c>
      <c r="Z252" s="28">
        <v>4</v>
      </c>
      <c r="AA252" s="28" t="s">
        <v>97</v>
      </c>
      <c r="AB252" s="28" t="s">
        <v>96</v>
      </c>
      <c r="AC252" s="28">
        <v>1</v>
      </c>
      <c r="AD252" s="28">
        <v>3</v>
      </c>
      <c r="AE252" s="28">
        <v>3</v>
      </c>
      <c r="AF252" s="28">
        <v>3</v>
      </c>
      <c r="AG252" s="28">
        <v>0</v>
      </c>
      <c r="AH252" s="28">
        <v>0</v>
      </c>
      <c r="AI252" s="28">
        <v>3</v>
      </c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7"/>
      <c r="CE252" s="37"/>
      <c r="CF252" s="37"/>
      <c r="CG252" s="37"/>
      <c r="CH252" s="37"/>
      <c r="CI252" s="37"/>
      <c r="CJ252" s="37"/>
      <c r="CK252" s="37"/>
      <c r="CL252" s="37"/>
      <c r="CM252" s="37"/>
      <c r="CN252" s="37"/>
      <c r="CO252" s="37"/>
      <c r="CP252" s="37"/>
      <c r="CQ252" s="37"/>
      <c r="CR252" s="37"/>
      <c r="CS252" s="37"/>
      <c r="CT252" s="37"/>
      <c r="CU252" s="37"/>
      <c r="CV252" s="37"/>
      <c r="CW252" s="37"/>
      <c r="CX252" s="37"/>
      <c r="CY252" s="37"/>
      <c r="CZ252" s="37"/>
      <c r="DA252" s="37"/>
      <c r="DB252" s="37"/>
      <c r="DC252" s="37"/>
      <c r="DD252" s="37"/>
      <c r="DE252" s="37"/>
      <c r="DF252" s="37"/>
      <c r="DG252" s="37"/>
      <c r="DH252" s="37"/>
      <c r="DI252" s="37"/>
      <c r="DJ252" s="37"/>
      <c r="DK252" s="37"/>
      <c r="DL252" s="37"/>
      <c r="DM252" s="37"/>
      <c r="DN252" s="37"/>
      <c r="DO252" s="37"/>
      <c r="DP252" s="37"/>
      <c r="DQ252" s="37"/>
      <c r="DR252" s="37"/>
      <c r="DS252" s="37"/>
      <c r="DT252" s="37"/>
      <c r="DU252" s="37"/>
      <c r="DV252" s="37"/>
      <c r="DW252" s="37"/>
      <c r="DX252" s="37"/>
      <c r="DY252" s="37"/>
      <c r="DZ252" s="37"/>
      <c r="EA252" s="37"/>
      <c r="EB252" s="37"/>
      <c r="EC252" s="37"/>
      <c r="ED252" s="37"/>
      <c r="EE252" s="37"/>
      <c r="EF252" s="37"/>
      <c r="EG252" s="37"/>
      <c r="EH252" s="37"/>
      <c r="EI252" s="37"/>
      <c r="EJ252" s="37"/>
      <c r="EK252" s="37"/>
      <c r="EL252" s="37"/>
      <c r="EM252" s="37"/>
      <c r="EN252" s="37"/>
      <c r="EO252" s="37"/>
      <c r="EP252" s="37"/>
      <c r="EQ252" s="37"/>
      <c r="ER252" s="37"/>
      <c r="ES252" s="37"/>
      <c r="ET252" s="37"/>
      <c r="EU252" s="37"/>
      <c r="EV252" s="37"/>
      <c r="EW252" s="37"/>
      <c r="EX252" s="37"/>
      <c r="EY252" s="37"/>
      <c r="EZ252" s="37"/>
      <c r="FA252" s="37"/>
      <c r="FB252" s="37"/>
      <c r="FC252" s="37"/>
      <c r="FD252" s="37"/>
      <c r="FE252" s="37"/>
      <c r="FF252" s="37"/>
      <c r="FG252" s="37"/>
      <c r="FH252" s="37"/>
      <c r="FI252" s="37"/>
      <c r="FJ252" s="37"/>
      <c r="FK252" s="37"/>
      <c r="FL252" s="37"/>
      <c r="FM252" s="37"/>
      <c r="FN252" s="37"/>
      <c r="FO252" s="37"/>
      <c r="FP252" s="37"/>
      <c r="FQ252" s="37"/>
      <c r="FR252" s="37"/>
      <c r="FS252" s="37"/>
      <c r="FT252" s="37"/>
      <c r="FU252" s="37"/>
      <c r="FV252" s="37"/>
      <c r="FW252" s="37"/>
      <c r="FX252" s="37"/>
      <c r="FY252" s="37"/>
      <c r="FZ252" s="37"/>
      <c r="GA252" s="37"/>
      <c r="GB252" s="37"/>
      <c r="GC252" s="37"/>
      <c r="GD252" s="37"/>
      <c r="GE252" s="37"/>
      <c r="GF252" s="37"/>
      <c r="GG252" s="37"/>
      <c r="GH252" s="37"/>
      <c r="GI252" s="37"/>
      <c r="GJ252" s="37"/>
      <c r="GK252" s="37"/>
      <c r="GL252" s="37"/>
      <c r="GM252" s="37"/>
      <c r="GN252" s="37"/>
      <c r="GO252" s="37"/>
      <c r="GP252" s="37"/>
      <c r="GQ252" s="37"/>
      <c r="GR252" s="37"/>
      <c r="GS252" s="37"/>
      <c r="GT252" s="37"/>
      <c r="GU252" s="37"/>
      <c r="GV252" s="37"/>
      <c r="GW252" s="37"/>
      <c r="GX252" s="37"/>
      <c r="GY252" s="37"/>
      <c r="GZ252" s="37"/>
      <c r="HA252" s="37"/>
      <c r="HB252" s="37"/>
      <c r="HC252" s="37"/>
      <c r="HD252" s="37"/>
      <c r="HE252" s="37"/>
      <c r="HF252" s="37"/>
      <c r="HG252" s="37"/>
      <c r="HH252" s="37"/>
      <c r="HI252" s="37"/>
      <c r="HJ252" s="37"/>
      <c r="HK252" s="37"/>
      <c r="HL252" s="37"/>
      <c r="HM252" s="37"/>
      <c r="HN252" s="37"/>
      <c r="HO252" s="37"/>
      <c r="HP252" s="37"/>
      <c r="HQ252" s="37"/>
      <c r="HR252" s="37"/>
      <c r="HS252" s="37"/>
      <c r="HT252" s="37"/>
      <c r="HU252" s="37"/>
      <c r="HV252" s="37"/>
      <c r="HW252" s="37"/>
      <c r="HX252" s="37"/>
      <c r="HY252" s="37"/>
      <c r="HZ252" s="37"/>
      <c r="IA252" s="37"/>
      <c r="IB252" s="37"/>
      <c r="IC252" s="37"/>
      <c r="ID252" s="37"/>
      <c r="IE252" s="37"/>
      <c r="IF252" s="37"/>
      <c r="IG252" s="37"/>
      <c r="IH252" s="37"/>
      <c r="II252" s="37"/>
      <c r="IJ252" s="37"/>
      <c r="IK252" s="37"/>
      <c r="IL252" s="37"/>
      <c r="IM252" s="37"/>
      <c r="IN252" s="37"/>
      <c r="IO252" s="37"/>
      <c r="IP252" s="37"/>
      <c r="IQ252" s="37"/>
      <c r="IR252" s="37"/>
      <c r="IS252" s="37"/>
      <c r="IT252" s="37"/>
      <c r="IU252" s="37"/>
      <c r="IV252" s="37"/>
      <c r="IW252" s="37"/>
      <c r="IX252" s="37"/>
      <c r="IY252" s="37"/>
      <c r="IZ252" s="37"/>
      <c r="JA252" s="37"/>
      <c r="JB252" s="37"/>
      <c r="JC252" s="37"/>
      <c r="JD252" s="37"/>
      <c r="JE252" s="37"/>
      <c r="JF252" s="37"/>
      <c r="JG252" s="37"/>
      <c r="JH252" s="37"/>
      <c r="JI252" s="37"/>
      <c r="JJ252" s="37"/>
      <c r="JK252" s="37"/>
      <c r="JL252" s="37"/>
      <c r="JM252" s="37"/>
      <c r="JN252" s="37"/>
      <c r="JO252" s="37"/>
      <c r="JP252" s="37"/>
      <c r="JQ252" s="37"/>
      <c r="JR252" s="37"/>
      <c r="JS252" s="37"/>
      <c r="JT252" s="37"/>
      <c r="JU252" s="37"/>
      <c r="JV252" s="37"/>
      <c r="JW252" s="37"/>
      <c r="JX252" s="37"/>
      <c r="JY252" s="37"/>
      <c r="JZ252" s="37"/>
      <c r="KA252" s="37"/>
      <c r="KB252" s="37"/>
      <c r="KC252" s="37"/>
      <c r="KD252" s="37"/>
      <c r="KE252" s="37"/>
      <c r="KF252" s="37"/>
      <c r="KG252" s="37"/>
      <c r="KH252" s="37"/>
      <c r="KI252" s="37"/>
      <c r="KJ252" s="37"/>
      <c r="KK252" s="37"/>
      <c r="KL252" s="37"/>
      <c r="KM252" s="37"/>
      <c r="KN252" s="37"/>
      <c r="KO252" s="37"/>
      <c r="KP252" s="37"/>
      <c r="KQ252" s="37"/>
      <c r="KR252" s="37"/>
      <c r="KS252" s="37"/>
      <c r="KT252" s="37"/>
      <c r="KU252" s="37"/>
      <c r="KV252" s="37"/>
      <c r="KW252" s="37"/>
      <c r="KX252" s="37"/>
      <c r="KY252" s="37"/>
      <c r="KZ252" s="37"/>
      <c r="LA252" s="37"/>
      <c r="LB252" s="37"/>
      <c r="LC252" s="37"/>
      <c r="LD252" s="37"/>
      <c r="LE252" s="37"/>
      <c r="LF252" s="37"/>
      <c r="LG252" s="37"/>
      <c r="LH252" s="37"/>
      <c r="LI252" s="37"/>
      <c r="LJ252" s="37"/>
      <c r="LK252" s="37"/>
      <c r="LL252" s="37"/>
      <c r="LM252" s="37"/>
      <c r="LN252" s="37"/>
      <c r="LO252" s="37"/>
      <c r="LP252" s="37"/>
      <c r="LQ252" s="37"/>
      <c r="LR252" s="37"/>
      <c r="LS252" s="37"/>
      <c r="LT252" s="37"/>
      <c r="LU252" s="37"/>
      <c r="LV252" s="37"/>
      <c r="LW252" s="37"/>
      <c r="LX252" s="37"/>
      <c r="LY252" s="37"/>
      <c r="LZ252" s="37"/>
      <c r="MA252" s="37"/>
      <c r="MB252" s="37"/>
      <c r="MC252" s="37"/>
      <c r="MD252" s="37"/>
      <c r="ME252" s="37"/>
      <c r="MF252" s="37"/>
      <c r="MG252" s="37"/>
      <c r="MH252" s="37"/>
    </row>
    <row r="253" spans="1:346" s="2" customFormat="1" ht="14.4" customHeight="1" x14ac:dyDescent="0.3">
      <c r="A253" s="27" t="s">
        <v>92</v>
      </c>
      <c r="B253" s="27" t="s">
        <v>278</v>
      </c>
      <c r="C253" s="27" t="s">
        <v>289</v>
      </c>
      <c r="D253" s="27" t="s">
        <v>291</v>
      </c>
      <c r="E253" s="29" t="s">
        <v>104</v>
      </c>
      <c r="F253" s="28">
        <v>60</v>
      </c>
      <c r="G253" s="28">
        <v>35</v>
      </c>
      <c r="H253" s="28">
        <v>35</v>
      </c>
      <c r="I253" s="28">
        <v>30</v>
      </c>
      <c r="J253" s="28">
        <v>10</v>
      </c>
      <c r="K253" s="28">
        <v>25</v>
      </c>
      <c r="L253" s="28">
        <v>0</v>
      </c>
      <c r="M253" s="28">
        <v>0</v>
      </c>
      <c r="N253" s="28">
        <v>0</v>
      </c>
      <c r="O253" s="28">
        <v>0</v>
      </c>
      <c r="P253" s="28">
        <v>100</v>
      </c>
      <c r="Q253" s="28">
        <v>100</v>
      </c>
      <c r="R253" s="28">
        <v>56</v>
      </c>
      <c r="S253" s="28">
        <v>68</v>
      </c>
      <c r="T253" s="28">
        <v>0</v>
      </c>
      <c r="U253" s="28">
        <v>0</v>
      </c>
      <c r="V253" s="28">
        <v>0</v>
      </c>
      <c r="W253" s="28">
        <v>0</v>
      </c>
      <c r="X253" s="28">
        <v>100</v>
      </c>
      <c r="Y253" s="28">
        <v>75</v>
      </c>
      <c r="Z253" s="28">
        <v>4</v>
      </c>
      <c r="AA253" s="28" t="s">
        <v>97</v>
      </c>
      <c r="AB253" s="28" t="s">
        <v>96</v>
      </c>
      <c r="AC253" s="28">
        <v>1</v>
      </c>
      <c r="AD253" s="28">
        <v>3</v>
      </c>
      <c r="AE253" s="28">
        <v>3</v>
      </c>
      <c r="AF253" s="28">
        <v>3</v>
      </c>
      <c r="AG253" s="28">
        <v>1</v>
      </c>
      <c r="AH253" s="28">
        <v>0</v>
      </c>
      <c r="AI253" s="28">
        <v>3</v>
      </c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  <c r="HL253" s="37"/>
      <c r="HM253" s="37"/>
      <c r="HN253" s="37"/>
      <c r="HO253" s="37"/>
      <c r="HP253" s="37"/>
      <c r="HQ253" s="37"/>
      <c r="HR253" s="37"/>
      <c r="HS253" s="37"/>
      <c r="HT253" s="37"/>
      <c r="HU253" s="37"/>
      <c r="HV253" s="37"/>
      <c r="HW253" s="37"/>
      <c r="HX253" s="37"/>
      <c r="HY253" s="37"/>
      <c r="HZ253" s="37"/>
      <c r="IA253" s="37"/>
      <c r="IB253" s="37"/>
      <c r="IC253" s="37"/>
      <c r="ID253" s="37"/>
      <c r="IE253" s="37"/>
      <c r="IF253" s="37"/>
      <c r="IG253" s="37"/>
      <c r="IH253" s="37"/>
      <c r="II253" s="37"/>
      <c r="IJ253" s="37"/>
      <c r="IK253" s="37"/>
      <c r="IL253" s="37"/>
      <c r="IM253" s="37"/>
      <c r="IN253" s="37"/>
      <c r="IO253" s="37"/>
      <c r="IP253" s="37"/>
      <c r="IQ253" s="37"/>
      <c r="IR253" s="37"/>
      <c r="IS253" s="37"/>
      <c r="IT253" s="37"/>
      <c r="IU253" s="37"/>
      <c r="IV253" s="37"/>
      <c r="IW253" s="37"/>
      <c r="IX253" s="37"/>
      <c r="IY253" s="37"/>
      <c r="IZ253" s="37"/>
      <c r="JA253" s="37"/>
      <c r="JB253" s="37"/>
      <c r="JC253" s="37"/>
      <c r="JD253" s="37"/>
      <c r="JE253" s="37"/>
      <c r="JF253" s="37"/>
      <c r="JG253" s="37"/>
      <c r="JH253" s="37"/>
      <c r="JI253" s="37"/>
      <c r="JJ253" s="37"/>
      <c r="JK253" s="37"/>
      <c r="JL253" s="37"/>
      <c r="JM253" s="37"/>
      <c r="JN253" s="37"/>
      <c r="JO253" s="37"/>
      <c r="JP253" s="37"/>
      <c r="JQ253" s="37"/>
      <c r="JR253" s="37"/>
      <c r="JS253" s="37"/>
      <c r="JT253" s="37"/>
      <c r="JU253" s="37"/>
      <c r="JV253" s="37"/>
      <c r="JW253" s="37"/>
      <c r="JX253" s="37"/>
      <c r="JY253" s="37"/>
      <c r="JZ253" s="37"/>
      <c r="KA253" s="37"/>
      <c r="KB253" s="37"/>
      <c r="KC253" s="37"/>
      <c r="KD253" s="37"/>
      <c r="KE253" s="37"/>
      <c r="KF253" s="37"/>
      <c r="KG253" s="37"/>
      <c r="KH253" s="37"/>
      <c r="KI253" s="37"/>
      <c r="KJ253" s="37"/>
      <c r="KK253" s="37"/>
      <c r="KL253" s="37"/>
      <c r="KM253" s="37"/>
      <c r="KN253" s="37"/>
      <c r="KO253" s="37"/>
      <c r="KP253" s="37"/>
      <c r="KQ253" s="37"/>
      <c r="KR253" s="37"/>
      <c r="KS253" s="37"/>
      <c r="KT253" s="37"/>
      <c r="KU253" s="37"/>
      <c r="KV253" s="37"/>
      <c r="KW253" s="37"/>
      <c r="KX253" s="37"/>
      <c r="KY253" s="37"/>
      <c r="KZ253" s="37"/>
      <c r="LA253" s="37"/>
      <c r="LB253" s="37"/>
      <c r="LC253" s="37"/>
      <c r="LD253" s="37"/>
      <c r="LE253" s="37"/>
      <c r="LF253" s="37"/>
      <c r="LG253" s="37"/>
      <c r="LH253" s="37"/>
      <c r="LI253" s="37"/>
      <c r="LJ253" s="37"/>
      <c r="LK253" s="37"/>
      <c r="LL253" s="37"/>
      <c r="LM253" s="37"/>
      <c r="LN253" s="37"/>
      <c r="LO253" s="37"/>
      <c r="LP253" s="37"/>
      <c r="LQ253" s="37"/>
      <c r="LR253" s="37"/>
      <c r="LS253" s="37"/>
      <c r="LT253" s="37"/>
      <c r="LU253" s="37"/>
      <c r="LV253" s="37"/>
      <c r="LW253" s="37"/>
      <c r="LX253" s="37"/>
      <c r="LY253" s="37"/>
      <c r="LZ253" s="37"/>
      <c r="MA253" s="37"/>
      <c r="MB253" s="37"/>
      <c r="MC253" s="37"/>
      <c r="MD253" s="37"/>
      <c r="ME253" s="37"/>
      <c r="MF253" s="37"/>
      <c r="MG253" s="37"/>
      <c r="MH253" s="37"/>
    </row>
    <row r="254" spans="1:346" s="2" customFormat="1" ht="14.4" customHeight="1" x14ac:dyDescent="0.3">
      <c r="A254" s="27" t="s">
        <v>92</v>
      </c>
      <c r="B254" s="27" t="s">
        <v>278</v>
      </c>
      <c r="C254" s="27" t="s">
        <v>289</v>
      </c>
      <c r="D254" s="27" t="s">
        <v>292</v>
      </c>
      <c r="E254" s="29" t="s">
        <v>104</v>
      </c>
      <c r="F254" s="28">
        <v>104</v>
      </c>
      <c r="G254" s="28">
        <v>0</v>
      </c>
      <c r="H254" s="28">
        <v>0</v>
      </c>
      <c r="I254" s="28">
        <v>0</v>
      </c>
      <c r="J254" s="28">
        <v>80</v>
      </c>
      <c r="K254" s="28">
        <v>20</v>
      </c>
      <c r="L254" s="28">
        <v>0</v>
      </c>
      <c r="M254" s="28">
        <v>0</v>
      </c>
      <c r="N254" s="28">
        <v>10</v>
      </c>
      <c r="O254" s="28">
        <v>0</v>
      </c>
      <c r="P254" s="28">
        <v>90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100</v>
      </c>
      <c r="Y254" s="28">
        <v>46</v>
      </c>
      <c r="Z254" s="28">
        <v>4</v>
      </c>
      <c r="AA254" s="28" t="s">
        <v>97</v>
      </c>
      <c r="AB254" s="28" t="s">
        <v>96</v>
      </c>
      <c r="AC254" s="28">
        <v>1</v>
      </c>
      <c r="AD254" s="28">
        <v>4</v>
      </c>
      <c r="AE254" s="28">
        <v>4</v>
      </c>
      <c r="AF254" s="28">
        <v>4</v>
      </c>
      <c r="AG254" s="28">
        <v>1</v>
      </c>
      <c r="AH254" s="28">
        <v>1</v>
      </c>
      <c r="AI254" s="28">
        <v>2</v>
      </c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  <c r="HL254" s="37"/>
      <c r="HM254" s="37"/>
      <c r="HN254" s="37"/>
      <c r="HO254" s="37"/>
      <c r="HP254" s="37"/>
      <c r="HQ254" s="37"/>
      <c r="HR254" s="37"/>
      <c r="HS254" s="37"/>
      <c r="HT254" s="37"/>
      <c r="HU254" s="37"/>
      <c r="HV254" s="37"/>
      <c r="HW254" s="37"/>
      <c r="HX254" s="37"/>
      <c r="HY254" s="37"/>
      <c r="HZ254" s="37"/>
      <c r="IA254" s="37"/>
      <c r="IB254" s="37"/>
      <c r="IC254" s="37"/>
      <c r="ID254" s="37"/>
      <c r="IE254" s="37"/>
      <c r="IF254" s="37"/>
      <c r="IG254" s="37"/>
      <c r="IH254" s="37"/>
      <c r="II254" s="37"/>
      <c r="IJ254" s="37"/>
      <c r="IK254" s="37"/>
      <c r="IL254" s="37"/>
      <c r="IM254" s="37"/>
      <c r="IN254" s="37"/>
      <c r="IO254" s="37"/>
      <c r="IP254" s="37"/>
      <c r="IQ254" s="37"/>
      <c r="IR254" s="37"/>
      <c r="IS254" s="37"/>
      <c r="IT254" s="37"/>
      <c r="IU254" s="37"/>
      <c r="IV254" s="37"/>
      <c r="IW254" s="37"/>
      <c r="IX254" s="37"/>
      <c r="IY254" s="37"/>
      <c r="IZ254" s="37"/>
      <c r="JA254" s="37"/>
      <c r="JB254" s="37"/>
      <c r="JC254" s="37"/>
      <c r="JD254" s="37"/>
      <c r="JE254" s="37"/>
      <c r="JF254" s="37"/>
      <c r="JG254" s="37"/>
      <c r="JH254" s="37"/>
      <c r="JI254" s="37"/>
      <c r="JJ254" s="37"/>
      <c r="JK254" s="37"/>
      <c r="JL254" s="37"/>
      <c r="JM254" s="37"/>
      <c r="JN254" s="37"/>
      <c r="JO254" s="37"/>
      <c r="JP254" s="37"/>
      <c r="JQ254" s="37"/>
      <c r="JR254" s="37"/>
      <c r="JS254" s="37"/>
      <c r="JT254" s="37"/>
      <c r="JU254" s="37"/>
      <c r="JV254" s="37"/>
      <c r="JW254" s="37"/>
      <c r="JX254" s="37"/>
      <c r="JY254" s="37"/>
      <c r="JZ254" s="37"/>
      <c r="KA254" s="37"/>
      <c r="KB254" s="37"/>
      <c r="KC254" s="37"/>
      <c r="KD254" s="37"/>
      <c r="KE254" s="37"/>
      <c r="KF254" s="37"/>
      <c r="KG254" s="37"/>
      <c r="KH254" s="37"/>
      <c r="KI254" s="37"/>
      <c r="KJ254" s="37"/>
      <c r="KK254" s="37"/>
      <c r="KL254" s="37"/>
      <c r="KM254" s="37"/>
      <c r="KN254" s="37"/>
      <c r="KO254" s="37"/>
      <c r="KP254" s="37"/>
      <c r="KQ254" s="37"/>
      <c r="KR254" s="37"/>
      <c r="KS254" s="37"/>
      <c r="KT254" s="37"/>
      <c r="KU254" s="37"/>
      <c r="KV254" s="37"/>
      <c r="KW254" s="37"/>
      <c r="KX254" s="37"/>
      <c r="KY254" s="37"/>
      <c r="KZ254" s="37"/>
      <c r="LA254" s="37"/>
      <c r="LB254" s="37"/>
      <c r="LC254" s="37"/>
      <c r="LD254" s="37"/>
      <c r="LE254" s="37"/>
      <c r="LF254" s="37"/>
      <c r="LG254" s="37"/>
      <c r="LH254" s="37"/>
      <c r="LI254" s="37"/>
      <c r="LJ254" s="37"/>
      <c r="LK254" s="37"/>
      <c r="LL254" s="37"/>
      <c r="LM254" s="37"/>
      <c r="LN254" s="37"/>
      <c r="LO254" s="37"/>
      <c r="LP254" s="37"/>
      <c r="LQ254" s="37"/>
      <c r="LR254" s="37"/>
      <c r="LS254" s="37"/>
      <c r="LT254" s="37"/>
      <c r="LU254" s="37"/>
      <c r="LV254" s="37"/>
      <c r="LW254" s="37"/>
      <c r="LX254" s="37"/>
      <c r="LY254" s="37"/>
      <c r="LZ254" s="37"/>
      <c r="MA254" s="37"/>
      <c r="MB254" s="37"/>
      <c r="MC254" s="37"/>
      <c r="MD254" s="37"/>
      <c r="ME254" s="37"/>
      <c r="MF254" s="37"/>
      <c r="MG254" s="37"/>
      <c r="MH254" s="37"/>
    </row>
    <row r="255" spans="1:346" s="2" customFormat="1" ht="14.4" customHeight="1" x14ac:dyDescent="0.3">
      <c r="A255" s="27" t="s">
        <v>92</v>
      </c>
      <c r="B255" s="27" t="s">
        <v>278</v>
      </c>
      <c r="C255" s="27" t="s">
        <v>289</v>
      </c>
      <c r="D255" s="27" t="s">
        <v>293</v>
      </c>
      <c r="E255" s="29" t="s">
        <v>104</v>
      </c>
      <c r="F255" s="28">
        <v>78</v>
      </c>
      <c r="G255" s="28">
        <v>20</v>
      </c>
      <c r="H255" s="28">
        <v>20</v>
      </c>
      <c r="I255" s="28">
        <v>0</v>
      </c>
      <c r="J255" s="28">
        <v>60</v>
      </c>
      <c r="K255" s="28">
        <v>20</v>
      </c>
      <c r="L255" s="28">
        <v>0</v>
      </c>
      <c r="M255" s="28">
        <v>0</v>
      </c>
      <c r="N255" s="28">
        <v>12</v>
      </c>
      <c r="O255" s="28">
        <v>0</v>
      </c>
      <c r="P255" s="28">
        <v>88</v>
      </c>
      <c r="Q255" s="28">
        <v>100</v>
      </c>
      <c r="R255" s="28">
        <v>42</v>
      </c>
      <c r="S255" s="28">
        <v>65</v>
      </c>
      <c r="T255" s="28">
        <v>0</v>
      </c>
      <c r="U255" s="28">
        <v>0</v>
      </c>
      <c r="V255" s="28">
        <v>0</v>
      </c>
      <c r="W255" s="28">
        <v>0</v>
      </c>
      <c r="X255" s="28">
        <v>100</v>
      </c>
      <c r="Y255" s="28">
        <v>53</v>
      </c>
      <c r="Z255" s="28">
        <v>4</v>
      </c>
      <c r="AA255" s="28" t="s">
        <v>97</v>
      </c>
      <c r="AB255" s="28" t="s">
        <v>96</v>
      </c>
      <c r="AC255" s="28">
        <v>2</v>
      </c>
      <c r="AD255" s="28">
        <v>6</v>
      </c>
      <c r="AE255" s="28">
        <v>6</v>
      </c>
      <c r="AF255" s="28">
        <v>6</v>
      </c>
      <c r="AG255" s="28">
        <v>1</v>
      </c>
      <c r="AH255" s="28">
        <v>2</v>
      </c>
      <c r="AI255" s="28">
        <v>0</v>
      </c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37"/>
      <c r="CE255" s="37"/>
      <c r="CF255" s="37"/>
      <c r="CG255" s="37"/>
      <c r="CH255" s="37"/>
      <c r="CI255" s="37"/>
      <c r="CJ255" s="37"/>
      <c r="CK255" s="37"/>
      <c r="CL255" s="37"/>
      <c r="CM255" s="37"/>
      <c r="CN255" s="37"/>
      <c r="CO255" s="37"/>
      <c r="CP255" s="37"/>
      <c r="CQ255" s="37"/>
      <c r="CR255" s="37"/>
      <c r="CS255" s="37"/>
      <c r="CT255" s="37"/>
      <c r="CU255" s="37"/>
      <c r="CV255" s="37"/>
      <c r="CW255" s="37"/>
      <c r="CX255" s="37"/>
      <c r="CY255" s="37"/>
      <c r="CZ255" s="37"/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  <c r="DM255" s="37"/>
      <c r="DN255" s="37"/>
      <c r="DO255" s="37"/>
      <c r="DP255" s="37"/>
      <c r="DQ255" s="37"/>
      <c r="DR255" s="37"/>
      <c r="DS255" s="37"/>
      <c r="DT255" s="37"/>
      <c r="DU255" s="37"/>
      <c r="DV255" s="37"/>
      <c r="DW255" s="37"/>
      <c r="DX255" s="37"/>
      <c r="DY255" s="37"/>
      <c r="DZ255" s="37"/>
      <c r="EA255" s="37"/>
      <c r="EB255" s="37"/>
      <c r="EC255" s="37"/>
      <c r="ED255" s="37"/>
      <c r="EE255" s="37"/>
      <c r="EF255" s="37"/>
      <c r="EG255" s="37"/>
      <c r="EH255" s="37"/>
      <c r="EI255" s="37"/>
      <c r="EJ255" s="37"/>
      <c r="EK255" s="37"/>
      <c r="EL255" s="37"/>
      <c r="EM255" s="37"/>
      <c r="EN255" s="37"/>
      <c r="EO255" s="37"/>
      <c r="EP255" s="37"/>
      <c r="EQ255" s="37"/>
      <c r="ER255" s="37"/>
      <c r="ES255" s="37"/>
      <c r="ET255" s="37"/>
      <c r="EU255" s="37"/>
      <c r="EV255" s="37"/>
      <c r="EW255" s="37"/>
      <c r="EX255" s="37"/>
      <c r="EY255" s="37"/>
      <c r="EZ255" s="37"/>
      <c r="FA255" s="37"/>
      <c r="FB255" s="37"/>
      <c r="FC255" s="37"/>
      <c r="FD255" s="37"/>
      <c r="FE255" s="37"/>
      <c r="FF255" s="37"/>
      <c r="FG255" s="37"/>
      <c r="FH255" s="37"/>
      <c r="FI255" s="37"/>
      <c r="FJ255" s="37"/>
      <c r="FK255" s="37"/>
      <c r="FL255" s="37"/>
      <c r="FM255" s="37"/>
      <c r="FN255" s="37"/>
      <c r="FO255" s="37"/>
      <c r="FP255" s="37"/>
      <c r="FQ255" s="37"/>
      <c r="FR255" s="37"/>
      <c r="FS255" s="37"/>
      <c r="FT255" s="37"/>
      <c r="FU255" s="37"/>
      <c r="FV255" s="37"/>
      <c r="FW255" s="37"/>
      <c r="FX255" s="37"/>
      <c r="FY255" s="37"/>
      <c r="FZ255" s="37"/>
      <c r="GA255" s="37"/>
      <c r="GB255" s="37"/>
      <c r="GC255" s="37"/>
      <c r="GD255" s="37"/>
      <c r="GE255" s="37"/>
      <c r="GF255" s="37"/>
      <c r="GG255" s="37"/>
      <c r="GH255" s="37"/>
      <c r="GI255" s="37"/>
      <c r="GJ255" s="37"/>
      <c r="GK255" s="37"/>
      <c r="GL255" s="37"/>
      <c r="GM255" s="37"/>
      <c r="GN255" s="37"/>
      <c r="GO255" s="37"/>
      <c r="GP255" s="37"/>
      <c r="GQ255" s="37"/>
      <c r="GR255" s="37"/>
      <c r="GS255" s="37"/>
      <c r="GT255" s="37"/>
      <c r="GU255" s="37"/>
      <c r="GV255" s="37"/>
      <c r="GW255" s="37"/>
      <c r="GX255" s="37"/>
      <c r="GY255" s="37"/>
      <c r="GZ255" s="37"/>
      <c r="HA255" s="37"/>
      <c r="HB255" s="37"/>
      <c r="HC255" s="37"/>
      <c r="HD255" s="37"/>
      <c r="HE255" s="37"/>
      <c r="HF255" s="37"/>
      <c r="HG255" s="37"/>
      <c r="HH255" s="37"/>
      <c r="HI255" s="37"/>
      <c r="HJ255" s="37"/>
      <c r="HK255" s="37"/>
      <c r="HL255" s="37"/>
      <c r="HM255" s="37"/>
      <c r="HN255" s="37"/>
      <c r="HO255" s="37"/>
      <c r="HP255" s="37"/>
      <c r="HQ255" s="37"/>
      <c r="HR255" s="37"/>
      <c r="HS255" s="37"/>
      <c r="HT255" s="37"/>
      <c r="HU255" s="37"/>
      <c r="HV255" s="37"/>
      <c r="HW255" s="37"/>
      <c r="HX255" s="37"/>
      <c r="HY255" s="37"/>
      <c r="HZ255" s="37"/>
      <c r="IA255" s="37"/>
      <c r="IB255" s="37"/>
      <c r="IC255" s="37"/>
      <c r="ID255" s="37"/>
      <c r="IE255" s="37"/>
      <c r="IF255" s="37"/>
      <c r="IG255" s="37"/>
      <c r="IH255" s="37"/>
      <c r="II255" s="37"/>
      <c r="IJ255" s="37"/>
      <c r="IK255" s="37"/>
      <c r="IL255" s="37"/>
      <c r="IM255" s="37"/>
      <c r="IN255" s="37"/>
      <c r="IO255" s="37"/>
      <c r="IP255" s="37"/>
      <c r="IQ255" s="37"/>
      <c r="IR255" s="37"/>
      <c r="IS255" s="37"/>
      <c r="IT255" s="37"/>
      <c r="IU255" s="37"/>
      <c r="IV255" s="37"/>
      <c r="IW255" s="37"/>
      <c r="IX255" s="37"/>
      <c r="IY255" s="37"/>
      <c r="IZ255" s="37"/>
      <c r="JA255" s="37"/>
      <c r="JB255" s="37"/>
      <c r="JC255" s="37"/>
      <c r="JD255" s="37"/>
      <c r="JE255" s="37"/>
      <c r="JF255" s="37"/>
      <c r="JG255" s="37"/>
      <c r="JH255" s="37"/>
      <c r="JI255" s="37"/>
      <c r="JJ255" s="37"/>
      <c r="JK255" s="37"/>
      <c r="JL255" s="37"/>
      <c r="JM255" s="37"/>
      <c r="JN255" s="37"/>
      <c r="JO255" s="37"/>
      <c r="JP255" s="37"/>
      <c r="JQ255" s="37"/>
      <c r="JR255" s="37"/>
      <c r="JS255" s="37"/>
      <c r="JT255" s="37"/>
      <c r="JU255" s="37"/>
      <c r="JV255" s="37"/>
      <c r="JW255" s="37"/>
      <c r="JX255" s="37"/>
      <c r="JY255" s="37"/>
      <c r="JZ255" s="37"/>
      <c r="KA255" s="37"/>
      <c r="KB255" s="37"/>
      <c r="KC255" s="37"/>
      <c r="KD255" s="37"/>
      <c r="KE255" s="37"/>
      <c r="KF255" s="37"/>
      <c r="KG255" s="37"/>
      <c r="KH255" s="37"/>
      <c r="KI255" s="37"/>
      <c r="KJ255" s="37"/>
      <c r="KK255" s="37"/>
      <c r="KL255" s="37"/>
      <c r="KM255" s="37"/>
      <c r="KN255" s="37"/>
      <c r="KO255" s="37"/>
      <c r="KP255" s="37"/>
      <c r="KQ255" s="37"/>
      <c r="KR255" s="37"/>
      <c r="KS255" s="37"/>
      <c r="KT255" s="37"/>
      <c r="KU255" s="37"/>
      <c r="KV255" s="37"/>
      <c r="KW255" s="37"/>
      <c r="KX255" s="37"/>
      <c r="KY255" s="37"/>
      <c r="KZ255" s="37"/>
      <c r="LA255" s="37"/>
      <c r="LB255" s="37"/>
      <c r="LC255" s="37"/>
      <c r="LD255" s="37"/>
      <c r="LE255" s="37"/>
      <c r="LF255" s="37"/>
      <c r="LG255" s="37"/>
      <c r="LH255" s="37"/>
      <c r="LI255" s="37"/>
      <c r="LJ255" s="37"/>
      <c r="LK255" s="37"/>
      <c r="LL255" s="37"/>
      <c r="LM255" s="37"/>
      <c r="LN255" s="37"/>
      <c r="LO255" s="37"/>
      <c r="LP255" s="37"/>
      <c r="LQ255" s="37"/>
      <c r="LR255" s="37"/>
      <c r="LS255" s="37"/>
      <c r="LT255" s="37"/>
      <c r="LU255" s="37"/>
      <c r="LV255" s="37"/>
      <c r="LW255" s="37"/>
      <c r="LX255" s="37"/>
      <c r="LY255" s="37"/>
      <c r="LZ255" s="37"/>
      <c r="MA255" s="37"/>
      <c r="MB255" s="37"/>
      <c r="MC255" s="37"/>
      <c r="MD255" s="37"/>
      <c r="ME255" s="37"/>
      <c r="MF255" s="37"/>
      <c r="MG255" s="37"/>
      <c r="MH255" s="37"/>
    </row>
    <row r="256" spans="1:346" ht="14.4" customHeight="1" x14ac:dyDescent="0.3">
      <c r="A256" s="25" t="s">
        <v>92</v>
      </c>
      <c r="B256" s="25" t="s">
        <v>278</v>
      </c>
      <c r="C256" s="25" t="s">
        <v>294</v>
      </c>
      <c r="D256" s="26" t="s">
        <v>1553</v>
      </c>
      <c r="E256" s="26">
        <v>1577</v>
      </c>
      <c r="F256" s="26">
        <v>770</v>
      </c>
      <c r="G256" s="26">
        <v>0</v>
      </c>
      <c r="H256" s="26">
        <v>0</v>
      </c>
      <c r="I256" s="26">
        <v>95</v>
      </c>
      <c r="J256" s="26">
        <v>5</v>
      </c>
      <c r="K256" s="26">
        <v>0</v>
      </c>
      <c r="L256" s="26">
        <v>0</v>
      </c>
      <c r="M256" s="26">
        <v>0</v>
      </c>
      <c r="N256" s="26">
        <v>80</v>
      </c>
      <c r="O256" s="26">
        <v>0</v>
      </c>
      <c r="P256" s="26">
        <v>20</v>
      </c>
      <c r="Q256" s="26">
        <v>100</v>
      </c>
      <c r="R256" s="26">
        <v>99</v>
      </c>
      <c r="S256" s="26">
        <v>100</v>
      </c>
      <c r="T256" s="26">
        <v>100</v>
      </c>
      <c r="U256" s="26">
        <v>60</v>
      </c>
      <c r="V256" s="26">
        <v>0</v>
      </c>
      <c r="W256" s="26">
        <v>20</v>
      </c>
      <c r="X256" s="26">
        <v>80</v>
      </c>
      <c r="Y256" s="26">
        <v>100</v>
      </c>
      <c r="Z256" s="26">
        <v>2</v>
      </c>
      <c r="AA256" s="26" t="s">
        <v>96</v>
      </c>
      <c r="AB256" s="26" t="s">
        <v>96</v>
      </c>
      <c r="AC256" s="26">
        <v>4</v>
      </c>
      <c r="AD256" s="26">
        <v>7</v>
      </c>
      <c r="AE256" s="26">
        <v>7</v>
      </c>
      <c r="AF256" s="26">
        <v>7</v>
      </c>
      <c r="AG256" s="26">
        <v>0</v>
      </c>
      <c r="AH256" s="26">
        <v>0</v>
      </c>
      <c r="AI256" s="26">
        <v>0</v>
      </c>
    </row>
    <row r="257" spans="1:35" ht="14.4" customHeight="1" x14ac:dyDescent="0.3">
      <c r="A257" s="27" t="s">
        <v>92</v>
      </c>
      <c r="B257" s="27" t="s">
        <v>278</v>
      </c>
      <c r="C257" s="27" t="s">
        <v>294</v>
      </c>
      <c r="D257" s="27" t="s">
        <v>186</v>
      </c>
      <c r="E257" s="29" t="s">
        <v>95</v>
      </c>
      <c r="F257" s="28">
        <v>195</v>
      </c>
      <c r="G257" s="28">
        <v>0</v>
      </c>
      <c r="H257" s="28">
        <v>0</v>
      </c>
      <c r="I257" s="28">
        <v>20</v>
      </c>
      <c r="J257" s="28">
        <v>80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100</v>
      </c>
      <c r="Q257" s="28">
        <v>100</v>
      </c>
      <c r="R257" s="28">
        <v>90</v>
      </c>
      <c r="S257" s="28">
        <v>100</v>
      </c>
      <c r="T257" s="28">
        <v>100</v>
      </c>
      <c r="U257" s="28">
        <v>0</v>
      </c>
      <c r="V257" s="28">
        <v>0</v>
      </c>
      <c r="W257" s="28">
        <v>0</v>
      </c>
      <c r="X257" s="28">
        <v>100</v>
      </c>
      <c r="Y257" s="28">
        <v>80</v>
      </c>
      <c r="Z257" s="28">
        <v>2</v>
      </c>
      <c r="AA257" s="28" t="s">
        <v>96</v>
      </c>
      <c r="AB257" s="28" t="s">
        <v>97</v>
      </c>
      <c r="AC257" s="28" t="s">
        <v>98</v>
      </c>
      <c r="AD257" s="28">
        <v>7</v>
      </c>
      <c r="AE257" s="28">
        <v>7</v>
      </c>
      <c r="AF257" s="28">
        <v>7</v>
      </c>
      <c r="AG257" s="28">
        <v>0</v>
      </c>
      <c r="AH257" s="28">
        <v>0</v>
      </c>
      <c r="AI257" s="28">
        <v>0</v>
      </c>
    </row>
    <row r="258" spans="1:35" x14ac:dyDescent="0.3">
      <c r="A258" s="27" t="s">
        <v>92</v>
      </c>
      <c r="B258" s="27" t="s">
        <v>278</v>
      </c>
      <c r="C258" s="27" t="s">
        <v>294</v>
      </c>
      <c r="D258" s="27" t="s">
        <v>295</v>
      </c>
      <c r="E258" s="29" t="s">
        <v>95</v>
      </c>
      <c r="F258" s="28">
        <v>76</v>
      </c>
      <c r="G258" s="28">
        <v>0</v>
      </c>
      <c r="H258" s="28">
        <v>0</v>
      </c>
      <c r="I258" s="28">
        <v>90</v>
      </c>
      <c r="J258" s="28">
        <v>10</v>
      </c>
      <c r="K258" s="28">
        <v>0</v>
      </c>
      <c r="L258" s="28">
        <v>0</v>
      </c>
      <c r="M258" s="28">
        <v>0</v>
      </c>
      <c r="N258" s="28">
        <v>20</v>
      </c>
      <c r="O258" s="28">
        <v>0</v>
      </c>
      <c r="P258" s="28">
        <v>80</v>
      </c>
      <c r="Q258" s="28">
        <v>100</v>
      </c>
      <c r="R258" s="28">
        <v>98</v>
      </c>
      <c r="S258" s="28">
        <v>100</v>
      </c>
      <c r="T258" s="28">
        <v>80</v>
      </c>
      <c r="U258" s="28">
        <v>0</v>
      </c>
      <c r="V258" s="28">
        <v>0</v>
      </c>
      <c r="W258" s="28">
        <v>0</v>
      </c>
      <c r="X258" s="28">
        <v>100</v>
      </c>
      <c r="Y258" s="28">
        <v>80</v>
      </c>
      <c r="Z258" s="28">
        <v>2</v>
      </c>
      <c r="AA258" s="28" t="s">
        <v>96</v>
      </c>
      <c r="AB258" s="28" t="s">
        <v>97</v>
      </c>
      <c r="AC258" s="28" t="s">
        <v>98</v>
      </c>
      <c r="AD258" s="28">
        <v>7</v>
      </c>
      <c r="AE258" s="28">
        <v>7</v>
      </c>
      <c r="AF258" s="28">
        <v>7</v>
      </c>
      <c r="AG258" s="28">
        <v>0</v>
      </c>
      <c r="AH258" s="28">
        <v>0</v>
      </c>
      <c r="AI258" s="28">
        <v>0</v>
      </c>
    </row>
    <row r="259" spans="1:35" x14ac:dyDescent="0.3">
      <c r="A259" s="35" t="s">
        <v>92</v>
      </c>
      <c r="B259" s="35" t="s">
        <v>278</v>
      </c>
      <c r="C259" s="35" t="s">
        <v>296</v>
      </c>
      <c r="D259" s="36" t="s">
        <v>1553</v>
      </c>
      <c r="E259" s="36">
        <v>1027</v>
      </c>
      <c r="F259" s="36">
        <v>730</v>
      </c>
      <c r="G259" s="36">
        <v>100</v>
      </c>
      <c r="H259" s="36">
        <v>100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100</v>
      </c>
      <c r="O259" s="36">
        <v>0</v>
      </c>
      <c r="P259" s="36">
        <v>0</v>
      </c>
      <c r="Q259" s="36">
        <v>100</v>
      </c>
      <c r="R259" s="36">
        <v>100</v>
      </c>
      <c r="S259" s="36">
        <v>100</v>
      </c>
      <c r="T259" s="36">
        <v>0</v>
      </c>
      <c r="U259" s="36">
        <v>0</v>
      </c>
      <c r="V259" s="36">
        <v>0</v>
      </c>
      <c r="W259" s="36">
        <v>0</v>
      </c>
      <c r="X259" s="36">
        <v>100</v>
      </c>
      <c r="Y259" s="36">
        <v>100</v>
      </c>
      <c r="Z259" s="36">
        <v>2</v>
      </c>
      <c r="AA259" s="36" t="s">
        <v>96</v>
      </c>
      <c r="AB259" s="36" t="s">
        <v>96</v>
      </c>
      <c r="AC259" s="36">
        <v>2</v>
      </c>
      <c r="AD259" s="36">
        <v>1</v>
      </c>
      <c r="AE259" s="36">
        <v>12</v>
      </c>
      <c r="AF259" s="36">
        <v>12</v>
      </c>
      <c r="AG259" s="36">
        <v>1</v>
      </c>
      <c r="AH259" s="36">
        <v>12</v>
      </c>
      <c r="AI259" s="36">
        <v>1</v>
      </c>
    </row>
    <row r="260" spans="1:35" x14ac:dyDescent="0.3">
      <c r="A260" s="27" t="s">
        <v>92</v>
      </c>
      <c r="B260" s="27" t="s">
        <v>278</v>
      </c>
      <c r="C260" s="27" t="s">
        <v>296</v>
      </c>
      <c r="D260" s="27" t="s">
        <v>186</v>
      </c>
      <c r="E260" s="29" t="s">
        <v>95</v>
      </c>
      <c r="F260" s="28">
        <v>40</v>
      </c>
      <c r="G260" s="28">
        <v>100</v>
      </c>
      <c r="H260" s="28">
        <v>100</v>
      </c>
      <c r="I260" s="28">
        <v>0</v>
      </c>
      <c r="J260" s="28">
        <v>0</v>
      </c>
      <c r="K260" s="28">
        <v>0</v>
      </c>
      <c r="L260" s="28">
        <v>0</v>
      </c>
      <c r="M260" s="28">
        <v>0</v>
      </c>
      <c r="N260" s="28">
        <v>100</v>
      </c>
      <c r="O260" s="28">
        <v>0</v>
      </c>
      <c r="P260" s="28">
        <v>0</v>
      </c>
      <c r="Q260" s="28">
        <v>100</v>
      </c>
      <c r="R260" s="28">
        <v>100</v>
      </c>
      <c r="S260" s="28">
        <v>100</v>
      </c>
      <c r="T260" s="28">
        <v>0</v>
      </c>
      <c r="U260" s="28">
        <v>0</v>
      </c>
      <c r="V260" s="28">
        <v>0</v>
      </c>
      <c r="W260" s="28">
        <v>0</v>
      </c>
      <c r="X260" s="28">
        <v>100</v>
      </c>
      <c r="Y260" s="28">
        <v>100</v>
      </c>
      <c r="Z260" s="28">
        <v>2</v>
      </c>
      <c r="AA260" s="28" t="s">
        <v>96</v>
      </c>
      <c r="AB260" s="28" t="s">
        <v>97</v>
      </c>
      <c r="AC260" s="28" t="s">
        <v>98</v>
      </c>
      <c r="AD260" s="28">
        <v>0.5</v>
      </c>
      <c r="AE260" s="28">
        <v>12</v>
      </c>
      <c r="AF260" s="28">
        <v>12</v>
      </c>
      <c r="AG260" s="28">
        <v>0.3</v>
      </c>
      <c r="AH260" s="28">
        <v>12</v>
      </c>
      <c r="AI260" s="28">
        <v>0.3</v>
      </c>
    </row>
    <row r="261" spans="1:35" x14ac:dyDescent="0.3">
      <c r="A261" s="25" t="s">
        <v>92</v>
      </c>
      <c r="B261" s="25" t="s">
        <v>278</v>
      </c>
      <c r="C261" s="25" t="s">
        <v>297</v>
      </c>
      <c r="D261" s="26" t="s">
        <v>1553</v>
      </c>
      <c r="E261" s="26">
        <v>234</v>
      </c>
      <c r="F261" s="26">
        <v>139</v>
      </c>
      <c r="G261" s="26">
        <v>100</v>
      </c>
      <c r="H261" s="26">
        <v>100</v>
      </c>
      <c r="I261" s="26">
        <v>0</v>
      </c>
      <c r="J261" s="26">
        <v>0</v>
      </c>
      <c r="K261" s="26">
        <v>0</v>
      </c>
      <c r="L261" s="26">
        <v>0</v>
      </c>
      <c r="M261" s="26">
        <v>0</v>
      </c>
      <c r="N261" s="26">
        <v>0</v>
      </c>
      <c r="O261" s="26">
        <v>0</v>
      </c>
      <c r="P261" s="26">
        <v>100</v>
      </c>
      <c r="Q261" s="26">
        <v>100</v>
      </c>
      <c r="R261" s="26">
        <v>100</v>
      </c>
      <c r="S261" s="26">
        <v>100</v>
      </c>
      <c r="T261" s="26">
        <v>0</v>
      </c>
      <c r="U261" s="26">
        <v>0</v>
      </c>
      <c r="V261" s="26">
        <v>0</v>
      </c>
      <c r="W261" s="26">
        <v>0</v>
      </c>
      <c r="X261" s="26">
        <v>100</v>
      </c>
      <c r="Y261" s="26">
        <v>100</v>
      </c>
      <c r="Z261" s="26">
        <v>2</v>
      </c>
      <c r="AA261" s="26" t="s">
        <v>96</v>
      </c>
      <c r="AB261" s="26" t="s">
        <v>96</v>
      </c>
      <c r="AC261" s="26">
        <v>3</v>
      </c>
      <c r="AD261" s="26">
        <v>6</v>
      </c>
      <c r="AE261" s="26">
        <v>6</v>
      </c>
      <c r="AF261" s="26">
        <v>6</v>
      </c>
      <c r="AG261" s="26">
        <v>0</v>
      </c>
      <c r="AH261" s="26">
        <v>0</v>
      </c>
      <c r="AI261" s="26">
        <v>0</v>
      </c>
    </row>
    <row r="262" spans="1:35" x14ac:dyDescent="0.3">
      <c r="A262" s="27" t="s">
        <v>92</v>
      </c>
      <c r="B262" s="27" t="s">
        <v>278</v>
      </c>
      <c r="C262" s="27" t="s">
        <v>297</v>
      </c>
      <c r="D262" s="27" t="s">
        <v>110</v>
      </c>
      <c r="E262" s="29" t="s">
        <v>104</v>
      </c>
      <c r="F262" s="28">
        <v>67</v>
      </c>
      <c r="G262" s="28">
        <v>100</v>
      </c>
      <c r="H262" s="28">
        <v>100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0</v>
      </c>
      <c r="O262" s="28">
        <v>0</v>
      </c>
      <c r="P262" s="28">
        <v>100</v>
      </c>
      <c r="Q262" s="28">
        <v>100</v>
      </c>
      <c r="R262" s="28">
        <v>100</v>
      </c>
      <c r="S262" s="28">
        <v>100</v>
      </c>
      <c r="T262" s="28">
        <v>0</v>
      </c>
      <c r="U262" s="28">
        <v>0</v>
      </c>
      <c r="V262" s="28">
        <v>0</v>
      </c>
      <c r="W262" s="28">
        <v>0</v>
      </c>
      <c r="X262" s="28">
        <v>100</v>
      </c>
      <c r="Y262" s="28">
        <v>100</v>
      </c>
      <c r="Z262" s="28">
        <v>2</v>
      </c>
      <c r="AA262" s="28" t="s">
        <v>96</v>
      </c>
      <c r="AB262" s="28" t="s">
        <v>96</v>
      </c>
      <c r="AC262" s="28">
        <v>1</v>
      </c>
      <c r="AD262" s="28">
        <v>5</v>
      </c>
      <c r="AE262" s="28">
        <v>5</v>
      </c>
      <c r="AF262" s="28">
        <v>5</v>
      </c>
      <c r="AG262" s="28">
        <v>0.1</v>
      </c>
      <c r="AH262" s="28">
        <v>20</v>
      </c>
      <c r="AI262" s="28">
        <v>0.5</v>
      </c>
    </row>
    <row r="263" spans="1:35" x14ac:dyDescent="0.3">
      <c r="A263" s="25" t="s">
        <v>92</v>
      </c>
      <c r="B263" s="25" t="s">
        <v>278</v>
      </c>
      <c r="C263" s="25" t="s">
        <v>298</v>
      </c>
      <c r="D263" s="26" t="s">
        <v>1553</v>
      </c>
      <c r="E263" s="26">
        <v>544</v>
      </c>
      <c r="F263" s="26">
        <v>144</v>
      </c>
      <c r="G263" s="26">
        <v>0</v>
      </c>
      <c r="H263" s="26">
        <v>0</v>
      </c>
      <c r="I263" s="26">
        <v>33</v>
      </c>
      <c r="J263" s="26">
        <v>67</v>
      </c>
      <c r="K263" s="26">
        <v>0</v>
      </c>
      <c r="L263" s="26">
        <v>0</v>
      </c>
      <c r="M263" s="26">
        <v>0</v>
      </c>
      <c r="N263" s="26">
        <v>100</v>
      </c>
      <c r="O263" s="26">
        <v>0</v>
      </c>
      <c r="P263" s="26">
        <v>0</v>
      </c>
      <c r="Q263" s="26">
        <v>100</v>
      </c>
      <c r="R263" s="26">
        <v>53</v>
      </c>
      <c r="S263" s="26">
        <v>100</v>
      </c>
      <c r="T263" s="26">
        <v>100</v>
      </c>
      <c r="U263" s="26">
        <v>50</v>
      </c>
      <c r="V263" s="26">
        <v>0</v>
      </c>
      <c r="W263" s="26">
        <v>95</v>
      </c>
      <c r="X263" s="26">
        <v>5</v>
      </c>
      <c r="Y263" s="26">
        <v>53</v>
      </c>
      <c r="Z263" s="26">
        <v>2</v>
      </c>
      <c r="AA263" s="26" t="s">
        <v>96</v>
      </c>
      <c r="AB263" s="26" t="s">
        <v>96</v>
      </c>
      <c r="AC263" s="26">
        <v>12</v>
      </c>
      <c r="AD263" s="26">
        <v>15</v>
      </c>
      <c r="AE263" s="26">
        <v>15</v>
      </c>
      <c r="AF263" s="26">
        <v>15</v>
      </c>
      <c r="AG263" s="26">
        <v>0</v>
      </c>
      <c r="AH263" s="26">
        <v>15</v>
      </c>
      <c r="AI263" s="26">
        <v>0</v>
      </c>
    </row>
    <row r="264" spans="1:35" x14ac:dyDescent="0.3">
      <c r="A264" s="27" t="s">
        <v>92</v>
      </c>
      <c r="B264" s="27" t="s">
        <v>278</v>
      </c>
      <c r="C264" s="27" t="s">
        <v>298</v>
      </c>
      <c r="D264" s="27" t="s">
        <v>299</v>
      </c>
      <c r="E264" s="29" t="s">
        <v>95</v>
      </c>
      <c r="F264" s="28">
        <v>112</v>
      </c>
      <c r="G264" s="28">
        <v>0</v>
      </c>
      <c r="H264" s="28">
        <v>0</v>
      </c>
      <c r="I264" s="28">
        <v>0</v>
      </c>
      <c r="J264" s="28">
        <v>100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100</v>
      </c>
      <c r="Q264" s="28">
        <v>100</v>
      </c>
      <c r="R264" s="28">
        <v>47</v>
      </c>
      <c r="S264" s="28">
        <v>0</v>
      </c>
      <c r="T264" s="28">
        <v>100</v>
      </c>
      <c r="U264" s="28">
        <v>50</v>
      </c>
      <c r="V264" s="28">
        <v>0</v>
      </c>
      <c r="W264" s="28">
        <v>20</v>
      </c>
      <c r="X264" s="28">
        <v>80</v>
      </c>
      <c r="Y264" s="28">
        <v>47</v>
      </c>
      <c r="Z264" s="28">
        <v>2</v>
      </c>
      <c r="AA264" s="28" t="s">
        <v>96</v>
      </c>
      <c r="AB264" s="28" t="s">
        <v>97</v>
      </c>
      <c r="AC264" s="28" t="s">
        <v>98</v>
      </c>
      <c r="AD264" s="28">
        <v>15</v>
      </c>
      <c r="AE264" s="28">
        <v>15</v>
      </c>
      <c r="AF264" s="28">
        <v>15</v>
      </c>
      <c r="AG264" s="28">
        <v>0</v>
      </c>
      <c r="AH264" s="28">
        <v>15</v>
      </c>
      <c r="AI264" s="28">
        <v>0</v>
      </c>
    </row>
    <row r="265" spans="1:35" x14ac:dyDescent="0.3">
      <c r="A265" s="25" t="s">
        <v>92</v>
      </c>
      <c r="B265" s="25" t="s">
        <v>278</v>
      </c>
      <c r="C265" s="25" t="s">
        <v>300</v>
      </c>
      <c r="D265" s="26" t="s">
        <v>1553</v>
      </c>
      <c r="E265" s="26">
        <v>702</v>
      </c>
      <c r="F265" s="38">
        <v>40</v>
      </c>
      <c r="G265" s="26">
        <v>100</v>
      </c>
      <c r="H265" s="26">
        <v>100</v>
      </c>
      <c r="I265" s="26">
        <v>0</v>
      </c>
      <c r="J265" s="26">
        <v>0</v>
      </c>
      <c r="K265" s="26">
        <v>0</v>
      </c>
      <c r="L265" s="26">
        <v>0</v>
      </c>
      <c r="M265" s="26">
        <v>0</v>
      </c>
      <c r="N265" s="26">
        <v>100</v>
      </c>
      <c r="O265" s="26">
        <v>0</v>
      </c>
      <c r="P265" s="26">
        <v>0</v>
      </c>
      <c r="Q265" s="26">
        <v>100</v>
      </c>
      <c r="R265" s="26">
        <v>100</v>
      </c>
      <c r="S265" s="26">
        <v>100</v>
      </c>
      <c r="T265" s="26">
        <v>100</v>
      </c>
      <c r="U265" s="26">
        <v>80</v>
      </c>
      <c r="V265" s="26">
        <v>0</v>
      </c>
      <c r="W265" s="26">
        <v>80</v>
      </c>
      <c r="X265" s="26">
        <v>20</v>
      </c>
      <c r="Y265" s="26">
        <v>100</v>
      </c>
      <c r="Z265" s="26">
        <v>2</v>
      </c>
      <c r="AA265" s="26" t="s">
        <v>96</v>
      </c>
      <c r="AB265" s="26" t="s">
        <v>97</v>
      </c>
      <c r="AC265" s="26" t="s">
        <v>98</v>
      </c>
      <c r="AD265" s="26">
        <v>3</v>
      </c>
      <c r="AE265" s="26">
        <v>14</v>
      </c>
      <c r="AF265" s="26">
        <v>11</v>
      </c>
      <c r="AG265" s="26">
        <v>0</v>
      </c>
      <c r="AH265" s="26">
        <v>3</v>
      </c>
      <c r="AI265" s="26">
        <v>0</v>
      </c>
    </row>
    <row r="266" spans="1:35" x14ac:dyDescent="0.3">
      <c r="A266" s="27" t="s">
        <v>92</v>
      </c>
      <c r="B266" s="27" t="s">
        <v>278</v>
      </c>
      <c r="C266" s="27" t="s">
        <v>300</v>
      </c>
      <c r="D266" s="27" t="s">
        <v>301</v>
      </c>
      <c r="E266" s="29" t="s">
        <v>95</v>
      </c>
      <c r="F266" s="28">
        <v>288</v>
      </c>
      <c r="G266" s="28">
        <v>100</v>
      </c>
      <c r="H266" s="28">
        <v>100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100</v>
      </c>
      <c r="O266" s="28">
        <v>0</v>
      </c>
      <c r="P266" s="28">
        <v>0</v>
      </c>
      <c r="Q266" s="28">
        <v>100</v>
      </c>
      <c r="R266" s="28">
        <v>100</v>
      </c>
      <c r="S266" s="28">
        <v>100</v>
      </c>
      <c r="T266" s="28">
        <v>100</v>
      </c>
      <c r="U266" s="28">
        <v>80</v>
      </c>
      <c r="V266" s="28">
        <v>0</v>
      </c>
      <c r="W266" s="28">
        <v>65</v>
      </c>
      <c r="X266" s="28">
        <v>35</v>
      </c>
      <c r="Y266" s="28">
        <v>100</v>
      </c>
      <c r="Z266" s="28">
        <v>2</v>
      </c>
      <c r="AA266" s="28" t="s">
        <v>96</v>
      </c>
      <c r="AB266" s="28" t="s">
        <v>97</v>
      </c>
      <c r="AC266" s="28" t="s">
        <v>98</v>
      </c>
      <c r="AD266" s="28">
        <v>3</v>
      </c>
      <c r="AE266" s="28">
        <v>14</v>
      </c>
      <c r="AF266" s="28">
        <v>11</v>
      </c>
      <c r="AG266" s="28">
        <v>0</v>
      </c>
      <c r="AH266" s="28">
        <v>3</v>
      </c>
      <c r="AI266" s="28">
        <v>0</v>
      </c>
    </row>
    <row r="267" spans="1:35" x14ac:dyDescent="0.3">
      <c r="A267" s="25" t="s">
        <v>92</v>
      </c>
      <c r="B267" s="25" t="s">
        <v>278</v>
      </c>
      <c r="C267" s="25" t="s">
        <v>302</v>
      </c>
      <c r="D267" s="26" t="s">
        <v>1553</v>
      </c>
      <c r="E267" s="26">
        <v>462</v>
      </c>
      <c r="F267" s="26">
        <v>229</v>
      </c>
      <c r="G267" s="26">
        <v>0</v>
      </c>
      <c r="H267" s="26">
        <v>0</v>
      </c>
      <c r="I267" s="26">
        <v>100</v>
      </c>
      <c r="J267" s="26">
        <v>0</v>
      </c>
      <c r="K267" s="26">
        <v>0</v>
      </c>
      <c r="L267" s="26">
        <v>0</v>
      </c>
      <c r="M267" s="26">
        <v>0</v>
      </c>
      <c r="N267" s="26">
        <v>100</v>
      </c>
      <c r="O267" s="26">
        <v>0</v>
      </c>
      <c r="P267" s="26">
        <v>0</v>
      </c>
      <c r="Q267" s="26">
        <v>100</v>
      </c>
      <c r="R267" s="26">
        <v>100</v>
      </c>
      <c r="S267" s="26">
        <v>90</v>
      </c>
      <c r="T267" s="26">
        <v>100</v>
      </c>
      <c r="U267" s="26">
        <v>32</v>
      </c>
      <c r="V267" s="26">
        <v>0</v>
      </c>
      <c r="W267" s="26">
        <v>38</v>
      </c>
      <c r="X267" s="26">
        <v>62</v>
      </c>
      <c r="Y267" s="26">
        <v>100</v>
      </c>
      <c r="Z267" s="26">
        <v>2</v>
      </c>
      <c r="AA267" s="26" t="s">
        <v>96</v>
      </c>
      <c r="AB267" s="26" t="s">
        <v>96</v>
      </c>
      <c r="AC267" s="26">
        <v>2</v>
      </c>
      <c r="AD267" s="26">
        <v>5</v>
      </c>
      <c r="AE267" s="26">
        <v>5</v>
      </c>
      <c r="AF267" s="26">
        <v>5</v>
      </c>
      <c r="AG267" s="26">
        <v>0</v>
      </c>
      <c r="AH267" s="26">
        <v>8</v>
      </c>
      <c r="AI267" s="26">
        <v>0</v>
      </c>
    </row>
    <row r="268" spans="1:35" x14ac:dyDescent="0.3">
      <c r="A268" s="27" t="s">
        <v>92</v>
      </c>
      <c r="B268" s="27" t="s">
        <v>278</v>
      </c>
      <c r="C268" s="27" t="s">
        <v>302</v>
      </c>
      <c r="D268" s="27" t="s">
        <v>303</v>
      </c>
      <c r="E268" s="29" t="s">
        <v>104</v>
      </c>
      <c r="F268" s="28">
        <v>85</v>
      </c>
      <c r="G268" s="28">
        <v>0</v>
      </c>
      <c r="H268" s="28">
        <v>0</v>
      </c>
      <c r="I268" s="28">
        <v>100</v>
      </c>
      <c r="J268" s="28">
        <v>0</v>
      </c>
      <c r="K268" s="28">
        <v>0</v>
      </c>
      <c r="L268" s="28">
        <v>0</v>
      </c>
      <c r="M268" s="28">
        <v>0</v>
      </c>
      <c r="N268" s="28">
        <v>100</v>
      </c>
      <c r="O268" s="28">
        <v>0</v>
      </c>
      <c r="P268" s="28">
        <v>0</v>
      </c>
      <c r="Q268" s="28">
        <v>100</v>
      </c>
      <c r="R268" s="28">
        <v>100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100</v>
      </c>
      <c r="Y268" s="28">
        <v>100</v>
      </c>
      <c r="Z268" s="28">
        <v>2</v>
      </c>
      <c r="AA268" s="28" t="s">
        <v>96</v>
      </c>
      <c r="AB268" s="28" t="s">
        <v>97</v>
      </c>
      <c r="AC268" s="28" t="s">
        <v>98</v>
      </c>
      <c r="AD268" s="28">
        <v>5</v>
      </c>
      <c r="AE268" s="28">
        <v>5</v>
      </c>
      <c r="AF268" s="28">
        <v>5</v>
      </c>
      <c r="AG268" s="28">
        <v>0</v>
      </c>
      <c r="AH268" s="28">
        <v>8</v>
      </c>
      <c r="AI268" s="28">
        <v>0</v>
      </c>
    </row>
    <row r="269" spans="1:35" x14ac:dyDescent="0.3">
      <c r="A269" s="25" t="s">
        <v>92</v>
      </c>
      <c r="B269" s="25" t="s">
        <v>278</v>
      </c>
      <c r="C269" s="25" t="s">
        <v>1593</v>
      </c>
      <c r="D269" s="26" t="s">
        <v>1555</v>
      </c>
      <c r="E269" s="26">
        <v>293</v>
      </c>
      <c r="F269" s="26">
        <v>147</v>
      </c>
      <c r="G269" s="26">
        <v>0</v>
      </c>
      <c r="H269" s="26">
        <v>0</v>
      </c>
      <c r="I269" s="26">
        <v>75</v>
      </c>
      <c r="J269" s="26">
        <v>20</v>
      </c>
      <c r="K269" s="26">
        <v>5</v>
      </c>
      <c r="L269" s="26">
        <v>0</v>
      </c>
      <c r="M269" s="26">
        <v>0</v>
      </c>
      <c r="N269" s="26">
        <v>50</v>
      </c>
      <c r="O269" s="26">
        <v>0</v>
      </c>
      <c r="P269" s="26">
        <v>50</v>
      </c>
      <c r="Q269" s="26">
        <v>100</v>
      </c>
      <c r="R269" s="26">
        <v>100</v>
      </c>
      <c r="S269" s="26">
        <v>100</v>
      </c>
      <c r="T269" s="26">
        <v>0</v>
      </c>
      <c r="U269" s="26">
        <v>0</v>
      </c>
      <c r="V269" s="26">
        <v>0</v>
      </c>
      <c r="W269" s="26">
        <v>5</v>
      </c>
      <c r="X269" s="26">
        <v>95</v>
      </c>
      <c r="Y269" s="26">
        <v>100</v>
      </c>
      <c r="Z269" s="26">
        <v>2</v>
      </c>
      <c r="AA269" s="26" t="s">
        <v>96</v>
      </c>
      <c r="AB269" s="26" t="s">
        <v>96</v>
      </c>
      <c r="AC269" s="26">
        <v>2</v>
      </c>
      <c r="AD269" s="26">
        <v>3</v>
      </c>
      <c r="AE269" s="26">
        <v>25</v>
      </c>
      <c r="AF269" s="26">
        <v>3</v>
      </c>
      <c r="AG269" s="26">
        <v>0</v>
      </c>
      <c r="AH269" s="26">
        <v>6</v>
      </c>
      <c r="AI269" s="26">
        <v>0</v>
      </c>
    </row>
    <row r="270" spans="1:35" x14ac:dyDescent="0.3">
      <c r="A270" s="35" t="s">
        <v>92</v>
      </c>
      <c r="B270" s="35" t="s">
        <v>278</v>
      </c>
      <c r="C270" s="35" t="s">
        <v>1594</v>
      </c>
      <c r="D270" s="36" t="s">
        <v>1555</v>
      </c>
      <c r="E270" s="36">
        <v>300</v>
      </c>
      <c r="F270" s="36">
        <v>240</v>
      </c>
      <c r="G270" s="36">
        <v>0</v>
      </c>
      <c r="H270" s="36">
        <v>0</v>
      </c>
      <c r="I270" s="36">
        <v>60</v>
      </c>
      <c r="J270" s="36">
        <v>40</v>
      </c>
      <c r="K270" s="36">
        <v>0</v>
      </c>
      <c r="L270" s="36">
        <v>0</v>
      </c>
      <c r="M270" s="36">
        <v>0</v>
      </c>
      <c r="N270" s="36">
        <v>10</v>
      </c>
      <c r="O270" s="36">
        <v>0</v>
      </c>
      <c r="P270" s="36">
        <v>90</v>
      </c>
      <c r="Q270" s="36">
        <v>100</v>
      </c>
      <c r="R270" s="36">
        <v>99</v>
      </c>
      <c r="S270" s="36">
        <v>1</v>
      </c>
      <c r="T270" s="36">
        <v>100</v>
      </c>
      <c r="U270" s="36">
        <v>10</v>
      </c>
      <c r="V270" s="36">
        <v>0</v>
      </c>
      <c r="W270" s="36">
        <v>10</v>
      </c>
      <c r="X270" s="36">
        <v>90</v>
      </c>
      <c r="Y270" s="36">
        <v>85</v>
      </c>
      <c r="Z270" s="36">
        <v>2</v>
      </c>
      <c r="AA270" s="36" t="s">
        <v>96</v>
      </c>
      <c r="AB270" s="36" t="s">
        <v>96</v>
      </c>
      <c r="AC270" s="36">
        <v>1</v>
      </c>
      <c r="AD270" s="36">
        <v>5</v>
      </c>
      <c r="AE270" s="36">
        <v>5</v>
      </c>
      <c r="AF270" s="36">
        <v>5</v>
      </c>
      <c r="AG270" s="36">
        <v>0</v>
      </c>
      <c r="AH270" s="36">
        <v>5</v>
      </c>
      <c r="AI270" s="36">
        <v>0</v>
      </c>
    </row>
    <row r="271" spans="1:35" x14ac:dyDescent="0.3">
      <c r="A271" s="25" t="s">
        <v>92</v>
      </c>
      <c r="B271" s="25" t="s">
        <v>278</v>
      </c>
      <c r="C271" s="25" t="s">
        <v>304</v>
      </c>
      <c r="D271" s="26" t="s">
        <v>1553</v>
      </c>
      <c r="E271" s="26">
        <v>2280</v>
      </c>
      <c r="F271" s="26">
        <v>752</v>
      </c>
      <c r="G271" s="26">
        <v>95</v>
      </c>
      <c r="H271" s="26">
        <v>85</v>
      </c>
      <c r="I271" s="26">
        <v>15</v>
      </c>
      <c r="J271" s="26">
        <v>0</v>
      </c>
      <c r="K271" s="26">
        <v>0</v>
      </c>
      <c r="L271" s="26">
        <v>90</v>
      </c>
      <c r="M271" s="26">
        <v>70</v>
      </c>
      <c r="N271" s="26">
        <v>22</v>
      </c>
      <c r="O271" s="26">
        <v>2</v>
      </c>
      <c r="P271" s="26">
        <v>6</v>
      </c>
      <c r="Q271" s="26">
        <v>100</v>
      </c>
      <c r="R271" s="26">
        <v>100</v>
      </c>
      <c r="S271" s="26">
        <v>100</v>
      </c>
      <c r="T271" s="26">
        <v>90</v>
      </c>
      <c r="U271" s="26">
        <v>83</v>
      </c>
      <c r="V271" s="26">
        <v>0</v>
      </c>
      <c r="W271" s="26">
        <v>65</v>
      </c>
      <c r="X271" s="26">
        <v>35</v>
      </c>
      <c r="Y271" s="26">
        <v>100</v>
      </c>
      <c r="Z271" s="26">
        <v>4</v>
      </c>
      <c r="AA271" s="26" t="s">
        <v>96</v>
      </c>
      <c r="AB271" s="26" t="s">
        <v>97</v>
      </c>
      <c r="AC271" s="26" t="s">
        <v>98</v>
      </c>
      <c r="AD271" s="26">
        <v>0</v>
      </c>
      <c r="AE271" s="26">
        <v>0</v>
      </c>
      <c r="AF271" s="26">
        <v>0</v>
      </c>
      <c r="AG271" s="26">
        <v>0</v>
      </c>
      <c r="AH271" s="26">
        <v>0</v>
      </c>
      <c r="AI271" s="26">
        <v>0</v>
      </c>
    </row>
    <row r="272" spans="1:35" x14ac:dyDescent="0.3">
      <c r="A272" s="27" t="s">
        <v>92</v>
      </c>
      <c r="B272" s="27" t="s">
        <v>278</v>
      </c>
      <c r="C272" s="27" t="s">
        <v>304</v>
      </c>
      <c r="D272" s="27" t="s">
        <v>305</v>
      </c>
      <c r="E272" s="29" t="s">
        <v>95</v>
      </c>
      <c r="F272" s="28">
        <v>46</v>
      </c>
      <c r="G272" s="28">
        <v>100</v>
      </c>
      <c r="H272" s="28">
        <v>26</v>
      </c>
      <c r="I272" s="28">
        <v>74</v>
      </c>
      <c r="J272" s="28">
        <v>0</v>
      </c>
      <c r="K272" s="28">
        <v>0</v>
      </c>
      <c r="L272" s="28">
        <v>100</v>
      </c>
      <c r="M272" s="28">
        <v>46</v>
      </c>
      <c r="N272" s="28">
        <v>4</v>
      </c>
      <c r="O272" s="28">
        <v>0</v>
      </c>
      <c r="P272" s="28">
        <v>50</v>
      </c>
      <c r="Q272" s="28">
        <v>100</v>
      </c>
      <c r="R272" s="28">
        <v>86</v>
      </c>
      <c r="S272" s="28">
        <v>100</v>
      </c>
      <c r="T272" s="28">
        <v>100</v>
      </c>
      <c r="U272" s="28">
        <v>0</v>
      </c>
      <c r="V272" s="28">
        <v>0</v>
      </c>
      <c r="W272" s="28">
        <v>0</v>
      </c>
      <c r="X272" s="28">
        <v>100</v>
      </c>
      <c r="Y272" s="28">
        <v>100</v>
      </c>
      <c r="Z272" s="28">
        <v>4</v>
      </c>
      <c r="AA272" s="28" t="s">
        <v>96</v>
      </c>
      <c r="AB272" s="28" t="s">
        <v>97</v>
      </c>
      <c r="AC272" s="28" t="s">
        <v>98</v>
      </c>
      <c r="AD272" s="28">
        <v>0</v>
      </c>
      <c r="AE272" s="28">
        <v>0</v>
      </c>
      <c r="AF272" s="28">
        <v>0</v>
      </c>
      <c r="AG272" s="28">
        <v>0</v>
      </c>
      <c r="AH272" s="28">
        <v>0</v>
      </c>
      <c r="AI272" s="28">
        <v>0</v>
      </c>
    </row>
    <row r="273" spans="1:35" x14ac:dyDescent="0.3">
      <c r="A273" s="35" t="s">
        <v>92</v>
      </c>
      <c r="B273" s="35" t="s">
        <v>278</v>
      </c>
      <c r="C273" s="35" t="s">
        <v>306</v>
      </c>
      <c r="D273" s="36" t="s">
        <v>1553</v>
      </c>
      <c r="E273" s="36">
        <v>821</v>
      </c>
      <c r="F273" s="36">
        <v>664</v>
      </c>
      <c r="G273" s="36">
        <v>0</v>
      </c>
      <c r="H273" s="36">
        <v>0</v>
      </c>
      <c r="I273" s="36">
        <v>0</v>
      </c>
      <c r="J273" s="36">
        <v>100</v>
      </c>
      <c r="K273" s="36">
        <v>0</v>
      </c>
      <c r="L273" s="36">
        <v>0</v>
      </c>
      <c r="M273" s="36">
        <v>0</v>
      </c>
      <c r="N273" s="36">
        <v>100</v>
      </c>
      <c r="O273" s="36">
        <v>0</v>
      </c>
      <c r="P273" s="36">
        <v>0</v>
      </c>
      <c r="Q273" s="36">
        <v>100</v>
      </c>
      <c r="R273" s="36">
        <v>100</v>
      </c>
      <c r="S273" s="36">
        <v>100</v>
      </c>
      <c r="T273" s="36">
        <v>10</v>
      </c>
      <c r="U273" s="36">
        <v>0</v>
      </c>
      <c r="V273" s="36">
        <v>0</v>
      </c>
      <c r="W273" s="36">
        <v>10</v>
      </c>
      <c r="X273" s="36">
        <v>90</v>
      </c>
      <c r="Y273" s="36">
        <v>100</v>
      </c>
      <c r="Z273" s="36">
        <v>2</v>
      </c>
      <c r="AA273" s="36" t="s">
        <v>96</v>
      </c>
      <c r="AB273" s="36" t="s">
        <v>97</v>
      </c>
      <c r="AC273" s="36" t="s">
        <v>98</v>
      </c>
      <c r="AD273" s="36">
        <v>12</v>
      </c>
      <c r="AE273" s="36">
        <v>12</v>
      </c>
      <c r="AF273" s="36">
        <v>12</v>
      </c>
      <c r="AG273" s="36">
        <v>1</v>
      </c>
      <c r="AH273" s="36">
        <v>12</v>
      </c>
      <c r="AI273" s="36">
        <v>1</v>
      </c>
    </row>
    <row r="274" spans="1:35" x14ac:dyDescent="0.3">
      <c r="A274" s="27" t="s">
        <v>92</v>
      </c>
      <c r="B274" s="27" t="s">
        <v>278</v>
      </c>
      <c r="C274" s="27" t="s">
        <v>306</v>
      </c>
      <c r="D274" s="27" t="s">
        <v>247</v>
      </c>
      <c r="E274" s="29" t="s">
        <v>95</v>
      </c>
      <c r="F274" s="28">
        <v>35</v>
      </c>
      <c r="G274" s="28">
        <v>100</v>
      </c>
      <c r="H274" s="28">
        <v>0</v>
      </c>
      <c r="I274" s="28">
        <v>100</v>
      </c>
      <c r="J274" s="28">
        <v>0</v>
      </c>
      <c r="K274" s="28">
        <v>0</v>
      </c>
      <c r="L274" s="28">
        <v>100</v>
      </c>
      <c r="M274" s="28">
        <v>0</v>
      </c>
      <c r="N274" s="28">
        <v>0</v>
      </c>
      <c r="O274" s="28">
        <v>0</v>
      </c>
      <c r="P274" s="28">
        <v>100</v>
      </c>
      <c r="Q274" s="28">
        <v>100</v>
      </c>
      <c r="R274" s="28">
        <v>100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100</v>
      </c>
      <c r="Y274" s="28">
        <v>100</v>
      </c>
      <c r="Z274" s="28">
        <v>2</v>
      </c>
      <c r="AA274" s="28" t="s">
        <v>96</v>
      </c>
      <c r="AB274" s="28" t="s">
        <v>97</v>
      </c>
      <c r="AC274" s="28" t="s">
        <v>98</v>
      </c>
      <c r="AD274" s="28">
        <v>12</v>
      </c>
      <c r="AE274" s="28">
        <v>12</v>
      </c>
      <c r="AF274" s="28">
        <v>12</v>
      </c>
      <c r="AG274" s="28">
        <v>0.7</v>
      </c>
      <c r="AH274" s="28">
        <v>12</v>
      </c>
      <c r="AI274" s="28">
        <v>0.8</v>
      </c>
    </row>
    <row r="275" spans="1:35" x14ac:dyDescent="0.3">
      <c r="A275" s="27" t="s">
        <v>92</v>
      </c>
      <c r="B275" s="27" t="s">
        <v>278</v>
      </c>
      <c r="C275" s="27" t="s">
        <v>306</v>
      </c>
      <c r="D275" s="27" t="s">
        <v>307</v>
      </c>
      <c r="E275" s="29" t="s">
        <v>104</v>
      </c>
      <c r="F275" s="28">
        <v>40</v>
      </c>
      <c r="G275" s="28">
        <v>0</v>
      </c>
      <c r="H275" s="28">
        <v>0</v>
      </c>
      <c r="I275" s="28">
        <v>100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100</v>
      </c>
      <c r="Q275" s="28">
        <v>100</v>
      </c>
      <c r="R275" s="28">
        <v>100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100</v>
      </c>
      <c r="Y275" s="28">
        <v>0</v>
      </c>
      <c r="Z275" s="28" t="s">
        <v>98</v>
      </c>
      <c r="AA275" s="28" t="s">
        <v>97</v>
      </c>
      <c r="AB275" s="28" t="s">
        <v>97</v>
      </c>
      <c r="AC275" s="28" t="s">
        <v>98</v>
      </c>
      <c r="AD275" s="28">
        <v>17</v>
      </c>
      <c r="AE275" s="28">
        <v>17</v>
      </c>
      <c r="AF275" s="28">
        <v>17</v>
      </c>
      <c r="AG275" s="28">
        <v>5</v>
      </c>
      <c r="AH275" s="28">
        <v>17</v>
      </c>
      <c r="AI275" s="28">
        <v>5</v>
      </c>
    </row>
    <row r="276" spans="1:35" x14ac:dyDescent="0.3">
      <c r="A276" s="35" t="s">
        <v>92</v>
      </c>
      <c r="B276" s="35" t="s">
        <v>278</v>
      </c>
      <c r="C276" s="35" t="s">
        <v>1595</v>
      </c>
      <c r="D276" s="36" t="s">
        <v>1555</v>
      </c>
      <c r="E276" s="36">
        <v>240</v>
      </c>
      <c r="F276" s="36">
        <v>228</v>
      </c>
      <c r="G276" s="36">
        <v>0</v>
      </c>
      <c r="H276" s="36">
        <v>0</v>
      </c>
      <c r="I276" s="36">
        <v>95</v>
      </c>
      <c r="J276" s="36">
        <v>5</v>
      </c>
      <c r="K276" s="36">
        <v>0</v>
      </c>
      <c r="L276" s="36">
        <v>0</v>
      </c>
      <c r="M276" s="36">
        <v>0</v>
      </c>
      <c r="N276" s="36">
        <v>8</v>
      </c>
      <c r="O276" s="36">
        <v>0</v>
      </c>
      <c r="P276" s="36">
        <v>92</v>
      </c>
      <c r="Q276" s="36">
        <v>100</v>
      </c>
      <c r="R276" s="36">
        <v>90</v>
      </c>
      <c r="S276" s="36">
        <v>100</v>
      </c>
      <c r="T276" s="36">
        <v>0</v>
      </c>
      <c r="U276" s="36">
        <v>0</v>
      </c>
      <c r="V276" s="36">
        <v>0</v>
      </c>
      <c r="W276" s="36">
        <v>0</v>
      </c>
      <c r="X276" s="36">
        <v>100</v>
      </c>
      <c r="Y276" s="36">
        <v>100</v>
      </c>
      <c r="Z276" s="36">
        <v>2</v>
      </c>
      <c r="AA276" s="36" t="s">
        <v>96</v>
      </c>
      <c r="AB276" s="36" t="s">
        <v>96</v>
      </c>
      <c r="AC276" s="36">
        <v>2</v>
      </c>
      <c r="AD276" s="36">
        <v>11</v>
      </c>
      <c r="AE276" s="36">
        <v>11</v>
      </c>
      <c r="AF276" s="36">
        <v>11</v>
      </c>
      <c r="AG276" s="36">
        <v>0</v>
      </c>
      <c r="AH276" s="36">
        <v>11</v>
      </c>
      <c r="AI276" s="36">
        <v>4</v>
      </c>
    </row>
    <row r="277" spans="1:35" x14ac:dyDescent="0.3">
      <c r="A277" s="25" t="s">
        <v>92</v>
      </c>
      <c r="B277" s="25" t="s">
        <v>278</v>
      </c>
      <c r="C277" s="25" t="s">
        <v>308</v>
      </c>
      <c r="D277" s="26" t="s">
        <v>1553</v>
      </c>
      <c r="E277" s="26">
        <v>3070</v>
      </c>
      <c r="F277" s="38">
        <v>610</v>
      </c>
      <c r="G277" s="26">
        <v>40</v>
      </c>
      <c r="H277" s="26">
        <v>30</v>
      </c>
      <c r="I277" s="26">
        <v>70</v>
      </c>
      <c r="J277" s="26">
        <v>0</v>
      </c>
      <c r="K277" s="26">
        <v>0</v>
      </c>
      <c r="L277" s="26">
        <v>60</v>
      </c>
      <c r="M277" s="26">
        <v>50</v>
      </c>
      <c r="N277" s="26">
        <v>50</v>
      </c>
      <c r="O277" s="26">
        <v>0</v>
      </c>
      <c r="P277" s="26">
        <v>0</v>
      </c>
      <c r="Q277" s="26">
        <v>100</v>
      </c>
      <c r="R277" s="26">
        <v>100</v>
      </c>
      <c r="S277" s="26">
        <v>100</v>
      </c>
      <c r="T277" s="26">
        <v>100</v>
      </c>
      <c r="U277" s="26">
        <v>60</v>
      </c>
      <c r="V277" s="26">
        <v>10</v>
      </c>
      <c r="W277" s="26">
        <v>60</v>
      </c>
      <c r="X277" s="26">
        <v>30</v>
      </c>
      <c r="Y277" s="26">
        <v>100</v>
      </c>
      <c r="Z277" s="26">
        <v>4</v>
      </c>
      <c r="AA277" s="26" t="s">
        <v>96</v>
      </c>
      <c r="AB277" s="26" t="s">
        <v>97</v>
      </c>
      <c r="AC277" s="26" t="s">
        <v>98</v>
      </c>
      <c r="AD277" s="26">
        <v>0</v>
      </c>
      <c r="AE277" s="26">
        <v>0</v>
      </c>
      <c r="AF277" s="26">
        <v>0</v>
      </c>
      <c r="AG277" s="26">
        <v>0</v>
      </c>
      <c r="AH277" s="26">
        <v>6</v>
      </c>
      <c r="AI277" s="26">
        <v>0</v>
      </c>
    </row>
    <row r="278" spans="1:35" x14ac:dyDescent="0.3">
      <c r="A278" s="27" t="s">
        <v>92</v>
      </c>
      <c r="B278" s="27" t="s">
        <v>278</v>
      </c>
      <c r="C278" s="27" t="s">
        <v>308</v>
      </c>
      <c r="D278" s="27" t="s">
        <v>309</v>
      </c>
      <c r="E278" s="29" t="s">
        <v>95</v>
      </c>
      <c r="F278" s="28">
        <v>220</v>
      </c>
      <c r="G278" s="28">
        <v>100</v>
      </c>
      <c r="H278" s="28">
        <v>10</v>
      </c>
      <c r="I278" s="28">
        <v>0</v>
      </c>
      <c r="J278" s="28">
        <v>40</v>
      </c>
      <c r="K278" s="28">
        <v>50</v>
      </c>
      <c r="L278" s="28">
        <v>100</v>
      </c>
      <c r="M278" s="28">
        <v>2</v>
      </c>
      <c r="N278" s="28">
        <v>0</v>
      </c>
      <c r="O278" s="28">
        <v>0</v>
      </c>
      <c r="P278" s="28">
        <v>98</v>
      </c>
      <c r="Q278" s="28">
        <v>100</v>
      </c>
      <c r="R278" s="28">
        <v>60</v>
      </c>
      <c r="S278" s="28">
        <v>100</v>
      </c>
      <c r="T278" s="28">
        <v>0</v>
      </c>
      <c r="U278" s="28">
        <v>0</v>
      </c>
      <c r="V278" s="28">
        <v>0</v>
      </c>
      <c r="W278" s="28">
        <v>0</v>
      </c>
      <c r="X278" s="28">
        <v>100</v>
      </c>
      <c r="Y278" s="28">
        <v>0</v>
      </c>
      <c r="Z278" s="28" t="s">
        <v>98</v>
      </c>
      <c r="AA278" s="28" t="s">
        <v>96</v>
      </c>
      <c r="AB278" s="28" t="s">
        <v>96</v>
      </c>
      <c r="AC278" s="28">
        <v>6</v>
      </c>
      <c r="AD278" s="28">
        <v>0.5</v>
      </c>
      <c r="AE278" s="28">
        <v>0.5</v>
      </c>
      <c r="AF278" s="28">
        <v>0.5</v>
      </c>
      <c r="AG278" s="28">
        <v>0.5</v>
      </c>
      <c r="AH278" s="28">
        <v>6.5</v>
      </c>
      <c r="AI278" s="28">
        <v>0.5</v>
      </c>
    </row>
    <row r="279" spans="1:35" x14ac:dyDescent="0.3">
      <c r="A279" s="25" t="s">
        <v>92</v>
      </c>
      <c r="B279" s="25" t="s">
        <v>278</v>
      </c>
      <c r="C279" s="25" t="s">
        <v>1596</v>
      </c>
      <c r="D279" s="26" t="s">
        <v>1555</v>
      </c>
      <c r="E279" s="26">
        <v>324</v>
      </c>
      <c r="F279" s="26">
        <v>146</v>
      </c>
      <c r="G279" s="26">
        <v>0</v>
      </c>
      <c r="H279" s="26">
        <v>0</v>
      </c>
      <c r="I279" s="26">
        <v>100</v>
      </c>
      <c r="J279" s="26">
        <v>0</v>
      </c>
      <c r="K279" s="26">
        <v>0</v>
      </c>
      <c r="L279" s="26">
        <v>0</v>
      </c>
      <c r="M279" s="26">
        <v>0</v>
      </c>
      <c r="N279" s="26">
        <v>85</v>
      </c>
      <c r="O279" s="26">
        <v>0</v>
      </c>
      <c r="P279" s="26">
        <v>15</v>
      </c>
      <c r="Q279" s="26">
        <v>100</v>
      </c>
      <c r="R279" s="26">
        <v>100</v>
      </c>
      <c r="S279" s="26">
        <v>100</v>
      </c>
      <c r="T279" s="26">
        <v>100</v>
      </c>
      <c r="U279" s="26">
        <v>5</v>
      </c>
      <c r="V279" s="26">
        <v>0</v>
      </c>
      <c r="W279" s="26">
        <v>5</v>
      </c>
      <c r="X279" s="26">
        <v>95</v>
      </c>
      <c r="Y279" s="26">
        <v>100</v>
      </c>
      <c r="Z279" s="26">
        <v>2</v>
      </c>
      <c r="AA279" s="26" t="s">
        <v>96</v>
      </c>
      <c r="AB279" s="26" t="s">
        <v>97</v>
      </c>
      <c r="AC279" s="26" t="s">
        <v>98</v>
      </c>
      <c r="AD279" s="26">
        <v>18</v>
      </c>
      <c r="AE279" s="26">
        <v>30</v>
      </c>
      <c r="AF279" s="26">
        <v>18</v>
      </c>
      <c r="AG279" s="26">
        <v>0</v>
      </c>
      <c r="AH279" s="26">
        <v>5</v>
      </c>
      <c r="AI279" s="26">
        <v>0</v>
      </c>
    </row>
    <row r="280" spans="1:35" x14ac:dyDescent="0.3">
      <c r="A280" s="25" t="s">
        <v>92</v>
      </c>
      <c r="B280" s="25" t="s">
        <v>278</v>
      </c>
      <c r="C280" s="25" t="s">
        <v>310</v>
      </c>
      <c r="D280" s="26" t="s">
        <v>1553</v>
      </c>
      <c r="E280" s="26">
        <v>933</v>
      </c>
      <c r="F280" s="38">
        <v>130</v>
      </c>
      <c r="G280" s="26">
        <v>100</v>
      </c>
      <c r="H280" s="26">
        <v>70</v>
      </c>
      <c r="I280" s="26">
        <v>30</v>
      </c>
      <c r="J280" s="26">
        <v>0</v>
      </c>
      <c r="K280" s="26">
        <v>0</v>
      </c>
      <c r="L280" s="26">
        <v>0</v>
      </c>
      <c r="M280" s="26">
        <v>0</v>
      </c>
      <c r="N280" s="26">
        <v>100</v>
      </c>
      <c r="O280" s="26">
        <v>0</v>
      </c>
      <c r="P280" s="26">
        <v>0</v>
      </c>
      <c r="Q280" s="26">
        <v>100</v>
      </c>
      <c r="R280" s="26">
        <v>100</v>
      </c>
      <c r="S280" s="26">
        <v>100</v>
      </c>
      <c r="T280" s="26">
        <v>100</v>
      </c>
      <c r="U280" s="26">
        <v>70</v>
      </c>
      <c r="V280" s="26">
        <v>0</v>
      </c>
      <c r="W280" s="26">
        <v>80</v>
      </c>
      <c r="X280" s="26">
        <v>20</v>
      </c>
      <c r="Y280" s="26">
        <v>100</v>
      </c>
      <c r="Z280" s="26">
        <v>2</v>
      </c>
      <c r="AA280" s="26" t="s">
        <v>96</v>
      </c>
      <c r="AB280" s="26" t="s">
        <v>96</v>
      </c>
      <c r="AC280" s="26">
        <v>4</v>
      </c>
      <c r="AD280" s="26">
        <v>5</v>
      </c>
      <c r="AE280" s="26">
        <v>12</v>
      </c>
      <c r="AF280" s="26">
        <v>12</v>
      </c>
      <c r="AG280" s="26">
        <v>0</v>
      </c>
      <c r="AH280" s="26">
        <v>8</v>
      </c>
      <c r="AI280" s="26">
        <v>0</v>
      </c>
    </row>
    <row r="281" spans="1:35" x14ac:dyDescent="0.3">
      <c r="A281" s="27" t="s">
        <v>92</v>
      </c>
      <c r="B281" s="27" t="s">
        <v>278</v>
      </c>
      <c r="C281" s="27" t="s">
        <v>310</v>
      </c>
      <c r="D281" s="27" t="s">
        <v>301</v>
      </c>
      <c r="E281" s="29" t="s">
        <v>95</v>
      </c>
      <c r="F281" s="28">
        <v>400</v>
      </c>
      <c r="G281" s="28">
        <v>100</v>
      </c>
      <c r="H281" s="28">
        <v>60</v>
      </c>
      <c r="I281" s="28">
        <v>10</v>
      </c>
      <c r="J281" s="28">
        <v>30</v>
      </c>
      <c r="K281" s="28">
        <v>0</v>
      </c>
      <c r="L281" s="28">
        <v>0</v>
      </c>
      <c r="M281" s="28">
        <v>0</v>
      </c>
      <c r="N281" s="28">
        <v>70</v>
      </c>
      <c r="O281" s="28">
        <v>0</v>
      </c>
      <c r="P281" s="28">
        <v>30</v>
      </c>
      <c r="Q281" s="28">
        <v>100</v>
      </c>
      <c r="R281" s="28">
        <v>100</v>
      </c>
      <c r="S281" s="28">
        <v>100</v>
      </c>
      <c r="T281" s="28">
        <v>100</v>
      </c>
      <c r="U281" s="28">
        <v>20</v>
      </c>
      <c r="V281" s="28">
        <v>0</v>
      </c>
      <c r="W281" s="28">
        <v>20</v>
      </c>
      <c r="X281" s="28">
        <v>80</v>
      </c>
      <c r="Y281" s="28">
        <v>100</v>
      </c>
      <c r="Z281" s="28">
        <v>2</v>
      </c>
      <c r="AA281" s="28" t="s">
        <v>96</v>
      </c>
      <c r="AB281" s="28" t="s">
        <v>97</v>
      </c>
      <c r="AC281" s="28" t="s">
        <v>98</v>
      </c>
      <c r="AD281" s="28">
        <v>5</v>
      </c>
      <c r="AE281" s="28">
        <v>12</v>
      </c>
      <c r="AF281" s="28">
        <v>12</v>
      </c>
      <c r="AG281" s="28">
        <v>1</v>
      </c>
      <c r="AH281" s="28">
        <v>8</v>
      </c>
      <c r="AI281" s="28">
        <v>1</v>
      </c>
    </row>
    <row r="282" spans="1:35" x14ac:dyDescent="0.3">
      <c r="A282" s="25" t="s">
        <v>92</v>
      </c>
      <c r="B282" s="25" t="s">
        <v>278</v>
      </c>
      <c r="C282" s="25" t="s">
        <v>311</v>
      </c>
      <c r="D282" s="26" t="s">
        <v>1553</v>
      </c>
      <c r="E282" s="26">
        <v>535</v>
      </c>
      <c r="F282" s="26">
        <v>273</v>
      </c>
      <c r="G282" s="26">
        <v>100</v>
      </c>
      <c r="H282" s="26">
        <v>85</v>
      </c>
      <c r="I282" s="26">
        <v>15</v>
      </c>
      <c r="J282" s="26">
        <v>0</v>
      </c>
      <c r="K282" s="26">
        <v>0</v>
      </c>
      <c r="L282" s="26">
        <v>0</v>
      </c>
      <c r="M282" s="26">
        <v>0</v>
      </c>
      <c r="N282" s="26">
        <v>90</v>
      </c>
      <c r="O282" s="26">
        <v>0</v>
      </c>
      <c r="P282" s="26">
        <v>10</v>
      </c>
      <c r="Q282" s="26">
        <v>100</v>
      </c>
      <c r="R282" s="26">
        <v>100</v>
      </c>
      <c r="S282" s="26">
        <v>100</v>
      </c>
      <c r="T282" s="26">
        <v>100</v>
      </c>
      <c r="U282" s="26">
        <v>70</v>
      </c>
      <c r="V282" s="26">
        <v>0</v>
      </c>
      <c r="W282" s="26">
        <v>50</v>
      </c>
      <c r="X282" s="26">
        <v>50</v>
      </c>
      <c r="Y282" s="26">
        <v>100</v>
      </c>
      <c r="Z282" s="26">
        <v>4</v>
      </c>
      <c r="AA282" s="26" t="s">
        <v>96</v>
      </c>
      <c r="AB282" s="26" t="s">
        <v>96</v>
      </c>
      <c r="AC282" s="26">
        <v>52</v>
      </c>
      <c r="AD282" s="26">
        <v>0</v>
      </c>
      <c r="AE282" s="26">
        <v>6</v>
      </c>
      <c r="AF282" s="26">
        <v>6</v>
      </c>
      <c r="AG282" s="26">
        <v>1</v>
      </c>
      <c r="AH282" s="26">
        <v>1</v>
      </c>
      <c r="AI282" s="26">
        <v>1</v>
      </c>
    </row>
    <row r="283" spans="1:35" x14ac:dyDescent="0.3">
      <c r="A283" s="27" t="s">
        <v>92</v>
      </c>
      <c r="B283" s="27" t="s">
        <v>278</v>
      </c>
      <c r="C283" s="27" t="s">
        <v>311</v>
      </c>
      <c r="D283" s="27" t="s">
        <v>301</v>
      </c>
      <c r="E283" s="29" t="s">
        <v>95</v>
      </c>
      <c r="F283" s="28">
        <v>75</v>
      </c>
      <c r="G283" s="28">
        <v>100</v>
      </c>
      <c r="H283" s="28">
        <v>100</v>
      </c>
      <c r="I283" s="28">
        <v>0</v>
      </c>
      <c r="J283" s="28">
        <v>0</v>
      </c>
      <c r="K283" s="28">
        <v>0</v>
      </c>
      <c r="L283" s="28">
        <v>0</v>
      </c>
      <c r="M283" s="28">
        <v>0</v>
      </c>
      <c r="N283" s="28">
        <v>0</v>
      </c>
      <c r="O283" s="28">
        <v>0</v>
      </c>
      <c r="P283" s="28">
        <v>100</v>
      </c>
      <c r="Q283" s="28">
        <v>100</v>
      </c>
      <c r="R283" s="28">
        <v>95</v>
      </c>
      <c r="S283" s="28">
        <v>100</v>
      </c>
      <c r="T283" s="28">
        <v>100</v>
      </c>
      <c r="U283" s="28">
        <v>0</v>
      </c>
      <c r="V283" s="28">
        <v>0</v>
      </c>
      <c r="W283" s="28">
        <v>20</v>
      </c>
      <c r="X283" s="28">
        <v>80</v>
      </c>
      <c r="Y283" s="28">
        <v>100</v>
      </c>
      <c r="Z283" s="28">
        <v>4</v>
      </c>
      <c r="AA283" s="28" t="s">
        <v>96</v>
      </c>
      <c r="AB283" s="28" t="s">
        <v>96</v>
      </c>
      <c r="AC283" s="28">
        <v>52</v>
      </c>
      <c r="AD283" s="28">
        <v>0</v>
      </c>
      <c r="AE283" s="28">
        <v>6</v>
      </c>
      <c r="AF283" s="28">
        <v>6</v>
      </c>
      <c r="AG283" s="28">
        <v>1</v>
      </c>
      <c r="AH283" s="28">
        <v>1</v>
      </c>
      <c r="AI283" s="28">
        <v>1</v>
      </c>
    </row>
    <row r="284" spans="1:35" x14ac:dyDescent="0.3">
      <c r="A284" s="35" t="s">
        <v>92</v>
      </c>
      <c r="B284" s="35" t="s">
        <v>278</v>
      </c>
      <c r="C284" s="35" t="s">
        <v>1597</v>
      </c>
      <c r="D284" s="36" t="s">
        <v>1555</v>
      </c>
      <c r="E284" s="36">
        <v>102</v>
      </c>
      <c r="F284" s="36">
        <v>80</v>
      </c>
      <c r="G284" s="36">
        <v>0</v>
      </c>
      <c r="H284" s="36">
        <v>0</v>
      </c>
      <c r="I284" s="36">
        <v>90</v>
      </c>
      <c r="J284" s="36">
        <v>10</v>
      </c>
      <c r="K284" s="36">
        <v>0</v>
      </c>
      <c r="L284" s="36">
        <v>0</v>
      </c>
      <c r="M284" s="36">
        <v>0</v>
      </c>
      <c r="N284" s="36">
        <v>20</v>
      </c>
      <c r="O284" s="36">
        <v>0</v>
      </c>
      <c r="P284" s="36">
        <v>80</v>
      </c>
      <c r="Q284" s="36">
        <v>100</v>
      </c>
      <c r="R284" s="36">
        <v>100</v>
      </c>
      <c r="S284" s="36">
        <v>100</v>
      </c>
      <c r="T284" s="36">
        <v>0</v>
      </c>
      <c r="U284" s="36">
        <v>0</v>
      </c>
      <c r="V284" s="36">
        <v>0</v>
      </c>
      <c r="W284" s="36">
        <v>0</v>
      </c>
      <c r="X284" s="36">
        <v>100</v>
      </c>
      <c r="Y284" s="36">
        <v>100</v>
      </c>
      <c r="Z284" s="36">
        <v>1</v>
      </c>
      <c r="AA284" s="36" t="s">
        <v>96</v>
      </c>
      <c r="AB284" s="36" t="s">
        <v>96</v>
      </c>
      <c r="AC284" s="36">
        <v>1</v>
      </c>
      <c r="AD284" s="36">
        <v>25</v>
      </c>
      <c r="AE284" s="36">
        <v>34</v>
      </c>
      <c r="AF284" s="36">
        <v>34</v>
      </c>
      <c r="AG284" s="36">
        <v>0</v>
      </c>
      <c r="AH284" s="36">
        <v>34</v>
      </c>
      <c r="AI284" s="36">
        <v>12</v>
      </c>
    </row>
    <row r="285" spans="1:35" x14ac:dyDescent="0.3">
      <c r="A285" s="35" t="s">
        <v>92</v>
      </c>
      <c r="B285" s="35" t="s">
        <v>278</v>
      </c>
      <c r="C285" s="35" t="s">
        <v>1598</v>
      </c>
      <c r="D285" s="36" t="s">
        <v>1555</v>
      </c>
      <c r="E285" s="36">
        <v>218</v>
      </c>
      <c r="F285" s="36">
        <v>174</v>
      </c>
      <c r="G285" s="36">
        <v>0</v>
      </c>
      <c r="H285" s="36">
        <v>0</v>
      </c>
      <c r="I285" s="36">
        <v>90</v>
      </c>
      <c r="J285" s="36">
        <v>10</v>
      </c>
      <c r="K285" s="36">
        <v>0</v>
      </c>
      <c r="L285" s="36">
        <v>0</v>
      </c>
      <c r="M285" s="36">
        <v>0</v>
      </c>
      <c r="N285" s="36">
        <v>100</v>
      </c>
      <c r="O285" s="36">
        <v>0</v>
      </c>
      <c r="P285" s="36">
        <v>0</v>
      </c>
      <c r="Q285" s="36">
        <v>100</v>
      </c>
      <c r="R285" s="36">
        <v>100</v>
      </c>
      <c r="S285" s="36">
        <v>100</v>
      </c>
      <c r="T285" s="36">
        <v>100</v>
      </c>
      <c r="U285" s="36">
        <v>20</v>
      </c>
      <c r="V285" s="36">
        <v>0</v>
      </c>
      <c r="W285" s="36">
        <v>25</v>
      </c>
      <c r="X285" s="36">
        <v>75</v>
      </c>
      <c r="Y285" s="36">
        <v>100</v>
      </c>
      <c r="Z285" s="36">
        <v>2</v>
      </c>
      <c r="AA285" s="36" t="s">
        <v>96</v>
      </c>
      <c r="AB285" s="36" t="s">
        <v>97</v>
      </c>
      <c r="AC285" s="36" t="s">
        <v>98</v>
      </c>
      <c r="AD285" s="36">
        <v>10</v>
      </c>
      <c r="AE285" s="36">
        <v>10</v>
      </c>
      <c r="AF285" s="36">
        <v>10</v>
      </c>
      <c r="AG285" s="36">
        <v>0</v>
      </c>
      <c r="AH285" s="36">
        <v>2</v>
      </c>
      <c r="AI285" s="36">
        <v>1</v>
      </c>
    </row>
    <row r="286" spans="1:35" x14ac:dyDescent="0.3">
      <c r="A286" s="25" t="s">
        <v>92</v>
      </c>
      <c r="B286" s="25" t="s">
        <v>278</v>
      </c>
      <c r="C286" s="25" t="s">
        <v>1599</v>
      </c>
      <c r="D286" s="26" t="s">
        <v>1555</v>
      </c>
      <c r="E286" s="26">
        <v>276</v>
      </c>
      <c r="F286" s="26">
        <v>97</v>
      </c>
      <c r="G286" s="26">
        <v>0</v>
      </c>
      <c r="H286" s="26">
        <v>0</v>
      </c>
      <c r="I286" s="26">
        <v>85</v>
      </c>
      <c r="J286" s="26">
        <v>15</v>
      </c>
      <c r="K286" s="26">
        <v>0</v>
      </c>
      <c r="L286" s="26">
        <v>0</v>
      </c>
      <c r="M286" s="26">
        <v>0</v>
      </c>
      <c r="N286" s="26">
        <v>80</v>
      </c>
      <c r="O286" s="26">
        <v>0</v>
      </c>
      <c r="P286" s="26">
        <v>20</v>
      </c>
      <c r="Q286" s="26">
        <v>100</v>
      </c>
      <c r="R286" s="26">
        <v>100</v>
      </c>
      <c r="S286" s="26">
        <v>100</v>
      </c>
      <c r="T286" s="26">
        <v>0</v>
      </c>
      <c r="U286" s="26">
        <v>0</v>
      </c>
      <c r="V286" s="26">
        <v>0</v>
      </c>
      <c r="W286" s="26">
        <v>1</v>
      </c>
      <c r="X286" s="26">
        <v>99</v>
      </c>
      <c r="Y286" s="26">
        <v>100</v>
      </c>
      <c r="Z286" s="26">
        <v>2</v>
      </c>
      <c r="AA286" s="26" t="s">
        <v>96</v>
      </c>
      <c r="AB286" s="26" t="s">
        <v>96</v>
      </c>
      <c r="AC286" s="26">
        <v>12</v>
      </c>
      <c r="AD286" s="26">
        <v>16</v>
      </c>
      <c r="AE286" s="26">
        <v>16</v>
      </c>
      <c r="AF286" s="26">
        <v>16</v>
      </c>
      <c r="AG286" s="26">
        <v>0</v>
      </c>
      <c r="AH286" s="26">
        <v>6</v>
      </c>
      <c r="AI286" s="26">
        <v>0</v>
      </c>
    </row>
    <row r="287" spans="1:35" x14ac:dyDescent="0.3">
      <c r="A287" s="25" t="s">
        <v>92</v>
      </c>
      <c r="B287" s="25" t="s">
        <v>278</v>
      </c>
      <c r="C287" s="25" t="s">
        <v>312</v>
      </c>
      <c r="D287" s="26" t="s">
        <v>1553</v>
      </c>
      <c r="E287" s="26">
        <v>476</v>
      </c>
      <c r="F287" s="38">
        <v>0</v>
      </c>
      <c r="G287" s="26">
        <v>100</v>
      </c>
      <c r="H287" s="26">
        <v>32</v>
      </c>
      <c r="I287" s="26">
        <v>63</v>
      </c>
      <c r="J287" s="26">
        <v>0</v>
      </c>
      <c r="K287" s="26">
        <v>5</v>
      </c>
      <c r="L287" s="26">
        <v>0</v>
      </c>
      <c r="M287" s="26">
        <v>0</v>
      </c>
      <c r="N287" s="26">
        <v>75</v>
      </c>
      <c r="O287" s="26">
        <v>0</v>
      </c>
      <c r="P287" s="26">
        <v>25</v>
      </c>
      <c r="Q287" s="26">
        <v>100</v>
      </c>
      <c r="R287" s="26">
        <v>100</v>
      </c>
      <c r="S287" s="26">
        <v>100</v>
      </c>
      <c r="T287" s="26">
        <v>100</v>
      </c>
      <c r="U287" s="26">
        <v>41</v>
      </c>
      <c r="V287" s="26">
        <v>0</v>
      </c>
      <c r="W287" s="26">
        <v>25</v>
      </c>
      <c r="X287" s="26">
        <v>75</v>
      </c>
      <c r="Y287" s="26">
        <v>70</v>
      </c>
      <c r="Z287" s="26">
        <v>2</v>
      </c>
      <c r="AA287" s="26" t="s">
        <v>96</v>
      </c>
      <c r="AB287" s="26" t="s">
        <v>96</v>
      </c>
      <c r="AC287" s="26">
        <v>2</v>
      </c>
      <c r="AD287" s="26">
        <v>0</v>
      </c>
      <c r="AE287" s="26">
        <v>8</v>
      </c>
      <c r="AF287" s="26">
        <v>8</v>
      </c>
      <c r="AG287" s="26">
        <v>0</v>
      </c>
      <c r="AH287" s="26"/>
      <c r="AI287" s="26">
        <v>0</v>
      </c>
    </row>
    <row r="288" spans="1:35" x14ac:dyDescent="0.3">
      <c r="A288" s="27" t="s">
        <v>92</v>
      </c>
      <c r="B288" s="27" t="s">
        <v>278</v>
      </c>
      <c r="C288" s="27" t="s">
        <v>312</v>
      </c>
      <c r="D288" s="27" t="s">
        <v>301</v>
      </c>
      <c r="E288" s="29" t="s">
        <v>102</v>
      </c>
      <c r="F288" s="29">
        <v>150</v>
      </c>
      <c r="G288" s="28">
        <v>100</v>
      </c>
      <c r="H288" s="28">
        <v>10</v>
      </c>
      <c r="I288" s="28">
        <v>0</v>
      </c>
      <c r="J288" s="28">
        <v>0</v>
      </c>
      <c r="K288" s="28">
        <v>90</v>
      </c>
      <c r="L288" s="28">
        <v>0</v>
      </c>
      <c r="M288" s="28">
        <v>0</v>
      </c>
      <c r="N288" s="28">
        <v>0</v>
      </c>
      <c r="O288" s="28">
        <v>0</v>
      </c>
      <c r="P288" s="28">
        <v>100</v>
      </c>
      <c r="Q288" s="28">
        <v>100</v>
      </c>
      <c r="R288" s="28">
        <v>60</v>
      </c>
      <c r="S288" s="28">
        <v>100</v>
      </c>
      <c r="T288" s="28">
        <v>100</v>
      </c>
      <c r="U288" s="28">
        <v>0</v>
      </c>
      <c r="V288" s="28">
        <v>0</v>
      </c>
      <c r="W288" s="28">
        <v>0</v>
      </c>
      <c r="X288" s="28">
        <v>100</v>
      </c>
      <c r="Y288" s="28">
        <v>80</v>
      </c>
      <c r="Z288" s="28">
        <v>2</v>
      </c>
      <c r="AA288" s="28" t="s">
        <v>96</v>
      </c>
      <c r="AB288" s="28" t="s">
        <v>97</v>
      </c>
      <c r="AC288" s="28" t="s">
        <v>98</v>
      </c>
      <c r="AD288" s="28">
        <v>0</v>
      </c>
      <c r="AE288" s="28">
        <v>8</v>
      </c>
      <c r="AF288" s="28">
        <v>8</v>
      </c>
      <c r="AG288" s="28">
        <v>0</v>
      </c>
      <c r="AH288" s="28"/>
      <c r="AI288" s="28">
        <v>0</v>
      </c>
    </row>
    <row r="289" spans="1:35" x14ac:dyDescent="0.3">
      <c r="A289" s="25" t="s">
        <v>92</v>
      </c>
      <c r="B289" s="25" t="s">
        <v>278</v>
      </c>
      <c r="C289" s="25" t="s">
        <v>313</v>
      </c>
      <c r="D289" s="26" t="s">
        <v>1553</v>
      </c>
      <c r="E289" s="26">
        <v>1657</v>
      </c>
      <c r="F289" s="38">
        <v>60</v>
      </c>
      <c r="G289" s="26">
        <v>100</v>
      </c>
      <c r="H289" s="26">
        <v>80</v>
      </c>
      <c r="I289" s="26">
        <v>18</v>
      </c>
      <c r="J289" s="26">
        <v>1</v>
      </c>
      <c r="K289" s="26">
        <v>1</v>
      </c>
      <c r="L289" s="26">
        <v>80</v>
      </c>
      <c r="M289" s="26">
        <v>60</v>
      </c>
      <c r="N289" s="26">
        <v>40</v>
      </c>
      <c r="O289" s="26">
        <v>0</v>
      </c>
      <c r="P289" s="26">
        <v>0</v>
      </c>
      <c r="Q289" s="26">
        <v>90</v>
      </c>
      <c r="R289" s="26">
        <v>90</v>
      </c>
      <c r="S289" s="26">
        <v>80</v>
      </c>
      <c r="T289" s="26">
        <v>65</v>
      </c>
      <c r="U289" s="26">
        <v>65</v>
      </c>
      <c r="V289" s="26">
        <v>0</v>
      </c>
      <c r="W289" s="26">
        <v>45</v>
      </c>
      <c r="X289" s="26">
        <v>55</v>
      </c>
      <c r="Y289" s="26">
        <v>90</v>
      </c>
      <c r="Z289" s="26">
        <v>1</v>
      </c>
      <c r="AA289" s="26" t="s">
        <v>96</v>
      </c>
      <c r="AB289" s="26" t="s">
        <v>96</v>
      </c>
      <c r="AC289" s="26">
        <v>2</v>
      </c>
      <c r="AD289" s="26">
        <v>0</v>
      </c>
      <c r="AE289" s="26">
        <v>0</v>
      </c>
      <c r="AF289" s="26">
        <v>0</v>
      </c>
      <c r="AG289" s="26">
        <v>0</v>
      </c>
      <c r="AH289" s="26">
        <v>12</v>
      </c>
      <c r="AI289" s="26">
        <v>0</v>
      </c>
    </row>
    <row r="290" spans="1:35" x14ac:dyDescent="0.3">
      <c r="A290" s="27" t="s">
        <v>92</v>
      </c>
      <c r="B290" s="27" t="s">
        <v>278</v>
      </c>
      <c r="C290" s="27" t="s">
        <v>313</v>
      </c>
      <c r="D290" s="27" t="s">
        <v>108</v>
      </c>
      <c r="E290" s="29" t="s">
        <v>102</v>
      </c>
      <c r="F290" s="28">
        <v>205</v>
      </c>
      <c r="G290" s="28">
        <v>100</v>
      </c>
      <c r="H290" s="28">
        <v>80</v>
      </c>
      <c r="I290" s="28">
        <v>20</v>
      </c>
      <c r="J290" s="28">
        <v>0</v>
      </c>
      <c r="K290" s="28">
        <v>0</v>
      </c>
      <c r="L290" s="28">
        <v>90</v>
      </c>
      <c r="M290" s="28">
        <v>70</v>
      </c>
      <c r="N290" s="28">
        <v>30</v>
      </c>
      <c r="O290" s="28">
        <v>0</v>
      </c>
      <c r="P290" s="28">
        <v>0</v>
      </c>
      <c r="Q290" s="28">
        <v>100</v>
      </c>
      <c r="R290" s="28">
        <v>100</v>
      </c>
      <c r="S290" s="28">
        <v>100</v>
      </c>
      <c r="T290" s="28">
        <v>100</v>
      </c>
      <c r="U290" s="28">
        <v>100</v>
      </c>
      <c r="V290" s="28">
        <v>0</v>
      </c>
      <c r="W290" s="28">
        <v>40</v>
      </c>
      <c r="X290" s="28">
        <v>60</v>
      </c>
      <c r="Y290" s="28">
        <v>100</v>
      </c>
      <c r="Z290" s="28">
        <v>1</v>
      </c>
      <c r="AA290" s="28" t="s">
        <v>96</v>
      </c>
      <c r="AB290" s="28" t="s">
        <v>96</v>
      </c>
      <c r="AC290" s="28">
        <v>2</v>
      </c>
      <c r="AD290" s="28">
        <v>0</v>
      </c>
      <c r="AE290" s="28">
        <v>0</v>
      </c>
      <c r="AF290" s="28">
        <v>0</v>
      </c>
      <c r="AG290" s="28">
        <v>0</v>
      </c>
      <c r="AH290" s="28">
        <v>12</v>
      </c>
      <c r="AI290" s="28">
        <v>0</v>
      </c>
    </row>
    <row r="291" spans="1:35" x14ac:dyDescent="0.3">
      <c r="A291" s="35" t="s">
        <v>92</v>
      </c>
      <c r="B291" s="35" t="s">
        <v>278</v>
      </c>
      <c r="C291" s="35" t="s">
        <v>1600</v>
      </c>
      <c r="D291" s="36" t="s">
        <v>1555</v>
      </c>
      <c r="E291" s="36">
        <v>397</v>
      </c>
      <c r="F291" s="36">
        <v>286</v>
      </c>
      <c r="G291" s="36">
        <v>96</v>
      </c>
      <c r="H291" s="36">
        <v>83</v>
      </c>
      <c r="I291" s="36">
        <v>12</v>
      </c>
      <c r="J291" s="36">
        <v>0</v>
      </c>
      <c r="K291" s="36">
        <v>5</v>
      </c>
      <c r="L291" s="36">
        <v>0</v>
      </c>
      <c r="M291" s="36">
        <v>0</v>
      </c>
      <c r="N291" s="36">
        <v>90</v>
      </c>
      <c r="O291" s="36">
        <v>0</v>
      </c>
      <c r="P291" s="36">
        <v>10</v>
      </c>
      <c r="Q291" s="36">
        <v>100</v>
      </c>
      <c r="R291" s="36">
        <v>100</v>
      </c>
      <c r="S291" s="36">
        <v>100</v>
      </c>
      <c r="T291" s="36">
        <v>0</v>
      </c>
      <c r="U291" s="36">
        <v>0</v>
      </c>
      <c r="V291" s="36">
        <v>0</v>
      </c>
      <c r="W291" s="36">
        <v>10</v>
      </c>
      <c r="X291" s="36">
        <v>90</v>
      </c>
      <c r="Y291" s="36">
        <v>70</v>
      </c>
      <c r="Z291" s="36">
        <v>2</v>
      </c>
      <c r="AA291" s="36" t="s">
        <v>96</v>
      </c>
      <c r="AB291" s="36" t="s">
        <v>96</v>
      </c>
      <c r="AC291" s="36">
        <v>2</v>
      </c>
      <c r="AD291" s="36">
        <v>5</v>
      </c>
      <c r="AE291" s="36">
        <v>5</v>
      </c>
      <c r="AF291" s="36">
        <v>5</v>
      </c>
      <c r="AG291" s="36">
        <v>0</v>
      </c>
      <c r="AH291" s="36">
        <v>3</v>
      </c>
      <c r="AI291" s="36">
        <v>0</v>
      </c>
    </row>
    <row r="292" spans="1:35" x14ac:dyDescent="0.3">
      <c r="A292" s="35" t="s">
        <v>92</v>
      </c>
      <c r="B292" s="35" t="s">
        <v>278</v>
      </c>
      <c r="C292" s="35" t="s">
        <v>1601</v>
      </c>
      <c r="D292" s="36" t="s">
        <v>1555</v>
      </c>
      <c r="E292" s="36">
        <v>969</v>
      </c>
      <c r="F292" s="36">
        <v>921</v>
      </c>
      <c r="G292" s="36">
        <v>0</v>
      </c>
      <c r="H292" s="36">
        <v>0</v>
      </c>
      <c r="I292" s="36">
        <v>0</v>
      </c>
      <c r="J292" s="36">
        <v>100</v>
      </c>
      <c r="K292" s="36">
        <v>0</v>
      </c>
      <c r="L292" s="36">
        <v>0</v>
      </c>
      <c r="M292" s="36">
        <v>0</v>
      </c>
      <c r="N292" s="36">
        <v>100</v>
      </c>
      <c r="O292" s="36">
        <v>0</v>
      </c>
      <c r="P292" s="36">
        <v>0</v>
      </c>
      <c r="Q292" s="36">
        <v>100</v>
      </c>
      <c r="R292" s="36">
        <v>100</v>
      </c>
      <c r="S292" s="36">
        <v>100</v>
      </c>
      <c r="T292" s="36">
        <v>0</v>
      </c>
      <c r="U292" s="36">
        <v>0</v>
      </c>
      <c r="V292" s="36">
        <v>0</v>
      </c>
      <c r="W292" s="36">
        <v>20</v>
      </c>
      <c r="X292" s="36">
        <v>80</v>
      </c>
      <c r="Y292" s="36">
        <v>100</v>
      </c>
      <c r="Z292" s="36">
        <v>4</v>
      </c>
      <c r="AA292" s="36" t="s">
        <v>96</v>
      </c>
      <c r="AB292" s="36" t="s">
        <v>97</v>
      </c>
      <c r="AC292" s="36" t="s">
        <v>98</v>
      </c>
      <c r="AD292" s="36">
        <v>6</v>
      </c>
      <c r="AE292" s="36">
        <v>6</v>
      </c>
      <c r="AF292" s="36">
        <v>6</v>
      </c>
      <c r="AG292" s="36">
        <v>0</v>
      </c>
      <c r="AH292" s="36">
        <v>19</v>
      </c>
      <c r="AI292" s="36">
        <v>0</v>
      </c>
    </row>
    <row r="293" spans="1:35" x14ac:dyDescent="0.3">
      <c r="A293" s="25" t="s">
        <v>92</v>
      </c>
      <c r="B293" s="25" t="s">
        <v>278</v>
      </c>
      <c r="C293" s="25" t="s">
        <v>314</v>
      </c>
      <c r="D293" s="26" t="s">
        <v>1553</v>
      </c>
      <c r="E293" s="26">
        <v>320</v>
      </c>
      <c r="F293" s="26">
        <v>74</v>
      </c>
      <c r="G293" s="26">
        <v>0</v>
      </c>
      <c r="H293" s="26">
        <v>0</v>
      </c>
      <c r="I293" s="26">
        <v>90</v>
      </c>
      <c r="J293" s="26">
        <v>10</v>
      </c>
      <c r="K293" s="26">
        <v>0</v>
      </c>
      <c r="L293" s="26">
        <v>0</v>
      </c>
      <c r="M293" s="26">
        <v>0</v>
      </c>
      <c r="N293" s="26">
        <v>30</v>
      </c>
      <c r="O293" s="26">
        <v>1</v>
      </c>
      <c r="P293" s="26">
        <v>69</v>
      </c>
      <c r="Q293" s="26">
        <v>99</v>
      </c>
      <c r="R293" s="26">
        <v>99</v>
      </c>
      <c r="S293" s="26">
        <v>100</v>
      </c>
      <c r="T293" s="26">
        <v>0</v>
      </c>
      <c r="U293" s="26">
        <v>0</v>
      </c>
      <c r="V293" s="26">
        <v>0</v>
      </c>
      <c r="W293" s="26">
        <v>30</v>
      </c>
      <c r="X293" s="26">
        <v>70</v>
      </c>
      <c r="Y293" s="26">
        <v>100</v>
      </c>
      <c r="Z293" s="26">
        <v>2</v>
      </c>
      <c r="AA293" s="26" t="s">
        <v>96</v>
      </c>
      <c r="AB293" s="26" t="s">
        <v>96</v>
      </c>
      <c r="AC293" s="26">
        <v>2</v>
      </c>
      <c r="AD293" s="26">
        <v>6</v>
      </c>
      <c r="AE293" s="26">
        <v>6</v>
      </c>
      <c r="AF293" s="26">
        <v>6</v>
      </c>
      <c r="AG293" s="26">
        <v>14</v>
      </c>
      <c r="AH293" s="26">
        <v>14</v>
      </c>
      <c r="AI293" s="26">
        <v>1</v>
      </c>
    </row>
    <row r="294" spans="1:35" x14ac:dyDescent="0.3">
      <c r="A294" s="27" t="s">
        <v>92</v>
      </c>
      <c r="B294" s="27" t="s">
        <v>278</v>
      </c>
      <c r="C294" s="27" t="s">
        <v>314</v>
      </c>
      <c r="D294" s="27" t="s">
        <v>301</v>
      </c>
      <c r="E294" s="29" t="s">
        <v>95</v>
      </c>
      <c r="F294" s="28">
        <v>86</v>
      </c>
      <c r="G294" s="28">
        <v>0</v>
      </c>
      <c r="H294" s="28">
        <v>0</v>
      </c>
      <c r="I294" s="28">
        <v>0</v>
      </c>
      <c r="J294" s="28">
        <v>100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100</v>
      </c>
      <c r="Q294" s="28">
        <v>100</v>
      </c>
      <c r="R294" s="28">
        <v>100</v>
      </c>
      <c r="S294" s="28">
        <v>100</v>
      </c>
      <c r="T294" s="28">
        <v>0</v>
      </c>
      <c r="U294" s="28">
        <v>0</v>
      </c>
      <c r="V294" s="28">
        <v>0</v>
      </c>
      <c r="W294" s="28">
        <v>0</v>
      </c>
      <c r="X294" s="28">
        <v>100</v>
      </c>
      <c r="Y294" s="28">
        <v>100</v>
      </c>
      <c r="Z294" s="28">
        <v>2</v>
      </c>
      <c r="AA294" s="28" t="s">
        <v>96</v>
      </c>
      <c r="AB294" s="28" t="s">
        <v>96</v>
      </c>
      <c r="AC294" s="28">
        <v>2</v>
      </c>
      <c r="AD294" s="28">
        <v>6</v>
      </c>
      <c r="AE294" s="28">
        <v>6</v>
      </c>
      <c r="AF294" s="28">
        <v>6</v>
      </c>
      <c r="AG294" s="28">
        <v>14</v>
      </c>
      <c r="AH294" s="28">
        <v>14</v>
      </c>
      <c r="AI294" s="28">
        <v>1</v>
      </c>
    </row>
    <row r="295" spans="1:35" x14ac:dyDescent="0.3">
      <c r="A295" s="25" t="s">
        <v>92</v>
      </c>
      <c r="B295" s="25" t="s">
        <v>278</v>
      </c>
      <c r="C295" s="25" t="s">
        <v>1602</v>
      </c>
      <c r="D295" s="26" t="s">
        <v>1555</v>
      </c>
      <c r="E295" s="26">
        <v>229</v>
      </c>
      <c r="F295" s="26">
        <v>117</v>
      </c>
      <c r="G295" s="26">
        <v>100</v>
      </c>
      <c r="H295" s="26">
        <v>30</v>
      </c>
      <c r="I295" s="26">
        <v>70</v>
      </c>
      <c r="J295" s="26">
        <v>0</v>
      </c>
      <c r="K295" s="26">
        <v>0</v>
      </c>
      <c r="L295" s="26">
        <v>0</v>
      </c>
      <c r="M295" s="26">
        <v>0</v>
      </c>
      <c r="N295" s="26">
        <v>50</v>
      </c>
      <c r="O295" s="26">
        <v>0</v>
      </c>
      <c r="P295" s="26">
        <v>50</v>
      </c>
      <c r="Q295" s="26">
        <v>90</v>
      </c>
      <c r="R295" s="26">
        <v>88</v>
      </c>
      <c r="S295" s="26">
        <v>100</v>
      </c>
      <c r="T295" s="26">
        <v>90</v>
      </c>
      <c r="U295" s="26">
        <v>45</v>
      </c>
      <c r="V295" s="26">
        <v>0</v>
      </c>
      <c r="W295" s="26">
        <v>45</v>
      </c>
      <c r="X295" s="26">
        <v>55</v>
      </c>
      <c r="Y295" s="26">
        <v>100</v>
      </c>
      <c r="Z295" s="26">
        <v>2</v>
      </c>
      <c r="AA295" s="26" t="s">
        <v>96</v>
      </c>
      <c r="AB295" s="26" t="s">
        <v>97</v>
      </c>
      <c r="AC295" s="26" t="s">
        <v>98</v>
      </c>
      <c r="AD295" s="26">
        <v>10</v>
      </c>
      <c r="AE295" s="26">
        <v>10</v>
      </c>
      <c r="AF295" s="26">
        <v>10</v>
      </c>
      <c r="AG295" s="26">
        <v>0</v>
      </c>
      <c r="AH295" s="26">
        <v>10</v>
      </c>
      <c r="AI295" s="26">
        <v>0</v>
      </c>
    </row>
    <row r="296" spans="1:35" x14ac:dyDescent="0.3">
      <c r="A296" s="25" t="s">
        <v>92</v>
      </c>
      <c r="B296" s="25" t="s">
        <v>278</v>
      </c>
      <c r="C296" s="25" t="s">
        <v>315</v>
      </c>
      <c r="D296" s="26" t="s">
        <v>1553</v>
      </c>
      <c r="E296" s="26">
        <v>527</v>
      </c>
      <c r="F296" s="38">
        <v>90</v>
      </c>
      <c r="G296" s="26">
        <v>100</v>
      </c>
      <c r="H296" s="26">
        <v>95</v>
      </c>
      <c r="I296" s="26">
        <v>0</v>
      </c>
      <c r="J296" s="26">
        <v>5</v>
      </c>
      <c r="K296" s="26">
        <v>0</v>
      </c>
      <c r="L296" s="26">
        <v>0</v>
      </c>
      <c r="M296" s="26">
        <v>0</v>
      </c>
      <c r="N296" s="26">
        <v>90</v>
      </c>
      <c r="O296" s="26">
        <v>0</v>
      </c>
      <c r="P296" s="26">
        <v>10</v>
      </c>
      <c r="Q296" s="26">
        <v>100</v>
      </c>
      <c r="R296" s="26">
        <v>100</v>
      </c>
      <c r="S296" s="26">
        <v>100</v>
      </c>
      <c r="T296" s="26">
        <v>80</v>
      </c>
      <c r="U296" s="26">
        <v>45</v>
      </c>
      <c r="V296" s="26">
        <v>0</v>
      </c>
      <c r="W296" s="26">
        <v>50</v>
      </c>
      <c r="X296" s="26">
        <v>50</v>
      </c>
      <c r="Y296" s="26">
        <v>100</v>
      </c>
      <c r="Z296" s="26">
        <v>2</v>
      </c>
      <c r="AA296" s="26" t="s">
        <v>96</v>
      </c>
      <c r="AB296" s="26" t="s">
        <v>96</v>
      </c>
      <c r="AC296" s="26">
        <v>12</v>
      </c>
      <c r="AD296" s="26">
        <v>8</v>
      </c>
      <c r="AE296" s="26">
        <v>1</v>
      </c>
      <c r="AF296" s="26">
        <v>8</v>
      </c>
      <c r="AG296" s="26">
        <v>0</v>
      </c>
      <c r="AH296" s="26">
        <v>1</v>
      </c>
      <c r="AI296" s="26">
        <v>0</v>
      </c>
    </row>
    <row r="297" spans="1:35" x14ac:dyDescent="0.3">
      <c r="A297" s="27" t="s">
        <v>92</v>
      </c>
      <c r="B297" s="27" t="s">
        <v>278</v>
      </c>
      <c r="C297" s="27" t="s">
        <v>315</v>
      </c>
      <c r="D297" s="27" t="s">
        <v>316</v>
      </c>
      <c r="E297" s="29" t="s">
        <v>95</v>
      </c>
      <c r="F297" s="28">
        <v>47</v>
      </c>
      <c r="G297" s="28">
        <v>50</v>
      </c>
      <c r="H297" s="28">
        <v>50</v>
      </c>
      <c r="I297" s="28">
        <v>0</v>
      </c>
      <c r="J297" s="28">
        <v>50</v>
      </c>
      <c r="K297" s="28">
        <v>0</v>
      </c>
      <c r="L297" s="28">
        <v>0</v>
      </c>
      <c r="M297" s="28">
        <v>0</v>
      </c>
      <c r="N297" s="28">
        <v>40</v>
      </c>
      <c r="O297" s="28">
        <v>0</v>
      </c>
      <c r="P297" s="28">
        <v>60</v>
      </c>
      <c r="Q297" s="28">
        <v>100</v>
      </c>
      <c r="R297" s="28">
        <v>100</v>
      </c>
      <c r="S297" s="28">
        <v>100</v>
      </c>
      <c r="T297" s="28">
        <v>100</v>
      </c>
      <c r="U297" s="28">
        <v>0</v>
      </c>
      <c r="V297" s="28">
        <v>0</v>
      </c>
      <c r="W297" s="28">
        <v>0</v>
      </c>
      <c r="X297" s="28">
        <v>100</v>
      </c>
      <c r="Y297" s="28">
        <v>100</v>
      </c>
      <c r="Z297" s="28">
        <v>2</v>
      </c>
      <c r="AA297" s="28" t="s">
        <v>97</v>
      </c>
      <c r="AB297" s="28" t="s">
        <v>96</v>
      </c>
      <c r="AC297" s="28">
        <v>2</v>
      </c>
      <c r="AD297" s="28">
        <v>8</v>
      </c>
      <c r="AE297" s="28">
        <v>1</v>
      </c>
      <c r="AF297" s="28">
        <v>8</v>
      </c>
      <c r="AG297" s="28">
        <v>1</v>
      </c>
      <c r="AH297" s="28">
        <v>1</v>
      </c>
      <c r="AI297" s="28">
        <v>1</v>
      </c>
    </row>
    <row r="298" spans="1:35" x14ac:dyDescent="0.3">
      <c r="A298" s="27" t="s">
        <v>92</v>
      </c>
      <c r="B298" s="27" t="s">
        <v>278</v>
      </c>
      <c r="C298" s="27" t="s">
        <v>315</v>
      </c>
      <c r="D298" s="27" t="s">
        <v>317</v>
      </c>
      <c r="E298" s="29" t="s">
        <v>95</v>
      </c>
      <c r="F298" s="28">
        <v>50</v>
      </c>
      <c r="G298" s="28">
        <v>30</v>
      </c>
      <c r="H298" s="28">
        <v>30</v>
      </c>
      <c r="I298" s="28">
        <v>0</v>
      </c>
      <c r="J298" s="28">
        <v>70</v>
      </c>
      <c r="K298" s="28">
        <v>0</v>
      </c>
      <c r="L298" s="28">
        <v>0</v>
      </c>
      <c r="M298" s="28">
        <v>0</v>
      </c>
      <c r="N298" s="28">
        <v>20</v>
      </c>
      <c r="O298" s="28">
        <v>0</v>
      </c>
      <c r="P298" s="28">
        <v>80</v>
      </c>
      <c r="Q298" s="28">
        <v>100</v>
      </c>
      <c r="R298" s="28">
        <v>70</v>
      </c>
      <c r="S298" s="28">
        <v>100</v>
      </c>
      <c r="T298" s="28">
        <v>20</v>
      </c>
      <c r="U298" s="28">
        <v>0</v>
      </c>
      <c r="V298" s="28">
        <v>0</v>
      </c>
      <c r="W298" s="28">
        <v>0</v>
      </c>
      <c r="X298" s="28">
        <v>100</v>
      </c>
      <c r="Y298" s="28">
        <v>70</v>
      </c>
      <c r="Z298" s="28">
        <v>2</v>
      </c>
      <c r="AA298" s="28" t="s">
        <v>97</v>
      </c>
      <c r="AB298" s="28" t="s">
        <v>96</v>
      </c>
      <c r="AC298" s="28">
        <v>2</v>
      </c>
      <c r="AD298" s="28">
        <v>8</v>
      </c>
      <c r="AE298" s="28">
        <v>0</v>
      </c>
      <c r="AF298" s="28">
        <v>8</v>
      </c>
      <c r="AG298" s="28">
        <v>1</v>
      </c>
      <c r="AH298" s="28">
        <v>0</v>
      </c>
      <c r="AI298" s="28">
        <v>1</v>
      </c>
    </row>
    <row r="299" spans="1:35" x14ac:dyDescent="0.3">
      <c r="A299" s="35" t="s">
        <v>92</v>
      </c>
      <c r="B299" s="35" t="s">
        <v>278</v>
      </c>
      <c r="C299" s="35" t="s">
        <v>1603</v>
      </c>
      <c r="D299" s="36" t="s">
        <v>1555</v>
      </c>
      <c r="E299" s="36">
        <v>2100</v>
      </c>
      <c r="F299" s="36">
        <v>1575</v>
      </c>
      <c r="G299" s="36">
        <v>100</v>
      </c>
      <c r="H299" s="36">
        <v>100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100</v>
      </c>
      <c r="O299" s="36">
        <v>0</v>
      </c>
      <c r="P299" s="36">
        <v>0</v>
      </c>
      <c r="Q299" s="36">
        <v>100</v>
      </c>
      <c r="R299" s="36">
        <v>100</v>
      </c>
      <c r="S299" s="36">
        <v>100</v>
      </c>
      <c r="T299" s="36">
        <v>100</v>
      </c>
      <c r="U299" s="36">
        <v>100</v>
      </c>
      <c r="V299" s="36">
        <v>0</v>
      </c>
      <c r="W299" s="36">
        <v>50</v>
      </c>
      <c r="X299" s="36">
        <v>50</v>
      </c>
      <c r="Y299" s="36">
        <v>100</v>
      </c>
      <c r="Z299" s="36">
        <v>5</v>
      </c>
      <c r="AA299" s="36" t="s">
        <v>96</v>
      </c>
      <c r="AB299" s="36" t="s">
        <v>96</v>
      </c>
      <c r="AC299" s="36">
        <v>5</v>
      </c>
      <c r="AD299" s="36">
        <v>0</v>
      </c>
      <c r="AE299" s="36">
        <v>0</v>
      </c>
      <c r="AF299" s="36">
        <v>0</v>
      </c>
      <c r="AG299" s="36">
        <v>0</v>
      </c>
      <c r="AH299" s="36">
        <v>5</v>
      </c>
      <c r="AI299" s="36">
        <v>0</v>
      </c>
    </row>
    <row r="300" spans="1:35" x14ac:dyDescent="0.3">
      <c r="A300" s="25" t="s">
        <v>92</v>
      </c>
      <c r="B300" s="25" t="s">
        <v>278</v>
      </c>
      <c r="C300" s="25" t="s">
        <v>278</v>
      </c>
      <c r="D300" s="26" t="s">
        <v>1553</v>
      </c>
      <c r="E300" s="26">
        <v>22450</v>
      </c>
      <c r="F300" s="38">
        <v>2420</v>
      </c>
      <c r="G300" s="26">
        <v>100</v>
      </c>
      <c r="H300" s="26">
        <v>100</v>
      </c>
      <c r="I300" s="26">
        <v>0</v>
      </c>
      <c r="J300" s="26">
        <v>0</v>
      </c>
      <c r="K300" s="26">
        <v>0</v>
      </c>
      <c r="L300" s="26">
        <v>100</v>
      </c>
      <c r="M300" s="26">
        <v>100</v>
      </c>
      <c r="N300" s="26">
        <v>0</v>
      </c>
      <c r="O300" s="26">
        <v>0</v>
      </c>
      <c r="P300" s="26">
        <v>0</v>
      </c>
      <c r="Q300" s="26">
        <v>100</v>
      </c>
      <c r="R300" s="26">
        <v>100</v>
      </c>
      <c r="S300" s="26">
        <v>100</v>
      </c>
      <c r="T300" s="26">
        <v>100</v>
      </c>
      <c r="U300" s="26">
        <v>90</v>
      </c>
      <c r="V300" s="26">
        <v>30</v>
      </c>
      <c r="W300" s="26">
        <v>70</v>
      </c>
      <c r="X300" s="26">
        <v>0</v>
      </c>
      <c r="Y300" s="26">
        <v>100</v>
      </c>
      <c r="Z300" s="26">
        <v>4</v>
      </c>
      <c r="AA300" s="26" t="s">
        <v>96</v>
      </c>
      <c r="AB300" s="26" t="s">
        <v>96</v>
      </c>
      <c r="AC300" s="26">
        <v>12</v>
      </c>
      <c r="AD300" s="26">
        <v>0</v>
      </c>
      <c r="AE300" s="26">
        <v>0</v>
      </c>
      <c r="AF300" s="26">
        <v>0</v>
      </c>
      <c r="AG300" s="26">
        <v>0</v>
      </c>
      <c r="AH300" s="26">
        <v>0</v>
      </c>
      <c r="AI300" s="26">
        <v>0</v>
      </c>
    </row>
    <row r="301" spans="1:35" x14ac:dyDescent="0.3">
      <c r="A301" s="27" t="s">
        <v>92</v>
      </c>
      <c r="B301" s="27" t="s">
        <v>278</v>
      </c>
      <c r="C301" s="27" t="s">
        <v>278</v>
      </c>
      <c r="D301" s="27" t="s">
        <v>318</v>
      </c>
      <c r="E301" s="29" t="s">
        <v>102</v>
      </c>
      <c r="F301" s="28">
        <v>140</v>
      </c>
      <c r="G301" s="28">
        <v>100</v>
      </c>
      <c r="H301" s="28">
        <v>100</v>
      </c>
      <c r="I301" s="28">
        <v>0</v>
      </c>
      <c r="J301" s="28">
        <v>0</v>
      </c>
      <c r="K301" s="28">
        <v>0</v>
      </c>
      <c r="L301" s="28">
        <v>100</v>
      </c>
      <c r="M301" s="28">
        <v>100</v>
      </c>
      <c r="N301" s="28">
        <v>0</v>
      </c>
      <c r="O301" s="28">
        <v>0</v>
      </c>
      <c r="P301" s="28">
        <v>0</v>
      </c>
      <c r="Q301" s="28">
        <v>100</v>
      </c>
      <c r="R301" s="28">
        <v>100</v>
      </c>
      <c r="S301" s="28">
        <v>100</v>
      </c>
      <c r="T301" s="28">
        <v>100</v>
      </c>
      <c r="U301" s="28">
        <v>100</v>
      </c>
      <c r="V301" s="28">
        <v>0</v>
      </c>
      <c r="W301" s="28">
        <v>40</v>
      </c>
      <c r="X301" s="28">
        <v>60</v>
      </c>
      <c r="Y301" s="28">
        <v>100</v>
      </c>
      <c r="Z301" s="28">
        <v>4</v>
      </c>
      <c r="AA301" s="28" t="s">
        <v>96</v>
      </c>
      <c r="AB301" s="28" t="s">
        <v>97</v>
      </c>
      <c r="AC301" s="28" t="s">
        <v>98</v>
      </c>
      <c r="AD301" s="28">
        <v>6</v>
      </c>
      <c r="AE301" s="28">
        <v>6</v>
      </c>
      <c r="AF301" s="28">
        <v>6</v>
      </c>
      <c r="AG301" s="28">
        <v>0</v>
      </c>
      <c r="AH301" s="28">
        <v>6</v>
      </c>
      <c r="AI301" s="28">
        <v>0</v>
      </c>
    </row>
    <row r="302" spans="1:35" x14ac:dyDescent="0.3">
      <c r="A302" s="27" t="s">
        <v>92</v>
      </c>
      <c r="B302" s="27" t="s">
        <v>278</v>
      </c>
      <c r="C302" s="27" t="s">
        <v>278</v>
      </c>
      <c r="D302" s="27" t="s">
        <v>319</v>
      </c>
      <c r="E302" s="29" t="s">
        <v>104</v>
      </c>
      <c r="F302" s="28">
        <v>1080</v>
      </c>
      <c r="G302" s="28">
        <v>100</v>
      </c>
      <c r="H302" s="28">
        <v>100</v>
      </c>
      <c r="I302" s="28">
        <v>0</v>
      </c>
      <c r="J302" s="28">
        <v>0</v>
      </c>
      <c r="K302" s="28">
        <v>0</v>
      </c>
      <c r="L302" s="28">
        <v>100</v>
      </c>
      <c r="M302" s="28">
        <v>100</v>
      </c>
      <c r="N302" s="28">
        <v>0</v>
      </c>
      <c r="O302" s="28">
        <v>0</v>
      </c>
      <c r="P302" s="28">
        <v>0</v>
      </c>
      <c r="Q302" s="28">
        <v>100</v>
      </c>
      <c r="R302" s="28">
        <v>100</v>
      </c>
      <c r="S302" s="28">
        <v>100</v>
      </c>
      <c r="T302" s="28">
        <v>100</v>
      </c>
      <c r="U302" s="28">
        <v>0</v>
      </c>
      <c r="V302" s="28">
        <v>0</v>
      </c>
      <c r="W302" s="28">
        <v>0</v>
      </c>
      <c r="X302" s="28">
        <v>100</v>
      </c>
      <c r="Y302" s="28">
        <v>0</v>
      </c>
      <c r="Z302" s="28" t="s">
        <v>98</v>
      </c>
      <c r="AA302" s="28" t="s">
        <v>97</v>
      </c>
      <c r="AB302" s="28" t="s">
        <v>96</v>
      </c>
      <c r="AC302" s="28">
        <v>12</v>
      </c>
      <c r="AD302" s="28">
        <v>3</v>
      </c>
      <c r="AE302" s="28">
        <v>3</v>
      </c>
      <c r="AF302" s="28">
        <v>3</v>
      </c>
      <c r="AG302" s="28">
        <v>0</v>
      </c>
      <c r="AH302" s="28">
        <v>3</v>
      </c>
      <c r="AI302" s="28">
        <v>0</v>
      </c>
    </row>
    <row r="303" spans="1:35" x14ac:dyDescent="0.3">
      <c r="A303" s="27" t="s">
        <v>92</v>
      </c>
      <c r="B303" s="27" t="s">
        <v>278</v>
      </c>
      <c r="C303" s="27" t="s">
        <v>278</v>
      </c>
      <c r="D303" s="27" t="s">
        <v>320</v>
      </c>
      <c r="E303" s="29" t="s">
        <v>102</v>
      </c>
      <c r="F303" s="28">
        <v>90</v>
      </c>
      <c r="G303" s="28">
        <v>100</v>
      </c>
      <c r="H303" s="28">
        <v>100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100</v>
      </c>
      <c r="O303" s="28">
        <v>0</v>
      </c>
      <c r="P303" s="28">
        <v>0</v>
      </c>
      <c r="Q303" s="28">
        <v>100</v>
      </c>
      <c r="R303" s="28">
        <v>100</v>
      </c>
      <c r="S303" s="28">
        <v>100</v>
      </c>
      <c r="T303" s="28">
        <v>0</v>
      </c>
      <c r="U303" s="28">
        <v>0</v>
      </c>
      <c r="V303" s="28">
        <v>0</v>
      </c>
      <c r="W303" s="28">
        <v>0</v>
      </c>
      <c r="X303" s="28">
        <v>100</v>
      </c>
      <c r="Y303" s="28">
        <v>100</v>
      </c>
      <c r="Z303" s="28">
        <v>4</v>
      </c>
      <c r="AA303" s="28" t="s">
        <v>96</v>
      </c>
      <c r="AB303" s="28" t="s">
        <v>97</v>
      </c>
      <c r="AC303" s="28" t="s">
        <v>98</v>
      </c>
      <c r="AD303" s="28">
        <v>7</v>
      </c>
      <c r="AE303" s="28">
        <v>7</v>
      </c>
      <c r="AF303" s="28">
        <v>7</v>
      </c>
      <c r="AG303" s="28">
        <v>0</v>
      </c>
      <c r="AH303" s="28">
        <v>7</v>
      </c>
      <c r="AI303" s="28">
        <v>0</v>
      </c>
    </row>
    <row r="304" spans="1:35" x14ac:dyDescent="0.3">
      <c r="A304" s="27" t="s">
        <v>92</v>
      </c>
      <c r="B304" s="27" t="s">
        <v>278</v>
      </c>
      <c r="C304" s="27" t="s">
        <v>278</v>
      </c>
      <c r="D304" s="27" t="s">
        <v>321</v>
      </c>
      <c r="E304" s="29" t="s">
        <v>102</v>
      </c>
      <c r="F304" s="28">
        <v>150</v>
      </c>
      <c r="G304" s="28">
        <v>100</v>
      </c>
      <c r="H304" s="28">
        <v>100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100</v>
      </c>
      <c r="O304" s="28">
        <v>0</v>
      </c>
      <c r="P304" s="28">
        <v>0</v>
      </c>
      <c r="Q304" s="28">
        <v>100</v>
      </c>
      <c r="R304" s="28">
        <v>100</v>
      </c>
      <c r="S304" s="28">
        <v>100</v>
      </c>
      <c r="T304" s="28">
        <v>0</v>
      </c>
      <c r="U304" s="28">
        <v>0</v>
      </c>
      <c r="V304" s="28">
        <v>0</v>
      </c>
      <c r="W304" s="28">
        <v>0</v>
      </c>
      <c r="X304" s="28">
        <v>100</v>
      </c>
      <c r="Y304" s="28">
        <v>100</v>
      </c>
      <c r="Z304" s="28">
        <v>4</v>
      </c>
      <c r="AA304" s="28" t="s">
        <v>96</v>
      </c>
      <c r="AB304" s="28" t="s">
        <v>97</v>
      </c>
      <c r="AC304" s="28" t="s">
        <v>98</v>
      </c>
      <c r="AD304" s="28">
        <v>4</v>
      </c>
      <c r="AE304" s="28">
        <v>4</v>
      </c>
      <c r="AF304" s="28">
        <v>4</v>
      </c>
      <c r="AG304" s="28">
        <v>0</v>
      </c>
      <c r="AH304" s="28">
        <v>4</v>
      </c>
      <c r="AI304" s="28">
        <v>2</v>
      </c>
    </row>
    <row r="305" spans="1:35" x14ac:dyDescent="0.3">
      <c r="A305" s="27" t="s">
        <v>92</v>
      </c>
      <c r="B305" s="27" t="s">
        <v>278</v>
      </c>
      <c r="C305" s="27" t="s">
        <v>278</v>
      </c>
      <c r="D305" s="27" t="s">
        <v>322</v>
      </c>
      <c r="E305" s="29" t="s">
        <v>102</v>
      </c>
      <c r="F305" s="28">
        <v>160</v>
      </c>
      <c r="G305" s="28">
        <v>100</v>
      </c>
      <c r="H305" s="28">
        <v>100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100</v>
      </c>
      <c r="O305" s="28">
        <v>0</v>
      </c>
      <c r="P305" s="28">
        <v>0</v>
      </c>
      <c r="Q305" s="28">
        <v>100</v>
      </c>
      <c r="R305" s="28">
        <v>100</v>
      </c>
      <c r="S305" s="28">
        <v>100</v>
      </c>
      <c r="T305" s="28">
        <v>0</v>
      </c>
      <c r="U305" s="28">
        <v>0</v>
      </c>
      <c r="V305" s="28">
        <v>0</v>
      </c>
      <c r="W305" s="28">
        <v>0</v>
      </c>
      <c r="X305" s="28">
        <v>100</v>
      </c>
      <c r="Y305" s="28">
        <v>100</v>
      </c>
      <c r="Z305" s="28">
        <v>4</v>
      </c>
      <c r="AA305" s="28" t="s">
        <v>96</v>
      </c>
      <c r="AB305" s="28" t="s">
        <v>97</v>
      </c>
      <c r="AC305" s="28" t="s">
        <v>98</v>
      </c>
      <c r="AD305" s="28">
        <v>6</v>
      </c>
      <c r="AE305" s="28">
        <v>6</v>
      </c>
      <c r="AF305" s="28">
        <v>6</v>
      </c>
      <c r="AG305" s="28">
        <v>0</v>
      </c>
      <c r="AH305" s="28">
        <v>6</v>
      </c>
      <c r="AI305" s="28">
        <v>0</v>
      </c>
    </row>
    <row r="306" spans="1:35" x14ac:dyDescent="0.3">
      <c r="A306" s="25" t="s">
        <v>92</v>
      </c>
      <c r="B306" s="25" t="s">
        <v>278</v>
      </c>
      <c r="C306" s="25" t="s">
        <v>1604</v>
      </c>
      <c r="D306" s="26" t="s">
        <v>1555</v>
      </c>
      <c r="E306" s="26">
        <v>1329</v>
      </c>
      <c r="F306" s="26">
        <v>399</v>
      </c>
      <c r="G306" s="26">
        <v>100</v>
      </c>
      <c r="H306" s="26">
        <v>80</v>
      </c>
      <c r="I306" s="26">
        <v>20</v>
      </c>
      <c r="J306" s="26">
        <v>0</v>
      </c>
      <c r="K306" s="26">
        <v>0</v>
      </c>
      <c r="L306" s="26">
        <v>80</v>
      </c>
      <c r="M306" s="26">
        <v>50</v>
      </c>
      <c r="N306" s="26">
        <v>30</v>
      </c>
      <c r="O306" s="26">
        <v>0</v>
      </c>
      <c r="P306" s="26">
        <v>20</v>
      </c>
      <c r="Q306" s="26">
        <v>100</v>
      </c>
      <c r="R306" s="26">
        <v>90</v>
      </c>
      <c r="S306" s="26">
        <v>98</v>
      </c>
      <c r="T306" s="26">
        <v>80</v>
      </c>
      <c r="U306" s="26">
        <v>5</v>
      </c>
      <c r="V306" s="26">
        <v>0</v>
      </c>
      <c r="W306" s="26">
        <v>30</v>
      </c>
      <c r="X306" s="26">
        <v>70</v>
      </c>
      <c r="Y306" s="26">
        <v>95</v>
      </c>
      <c r="Z306" s="26">
        <v>2</v>
      </c>
      <c r="AA306" s="26" t="s">
        <v>96</v>
      </c>
      <c r="AB306" s="26" t="s">
        <v>96</v>
      </c>
      <c r="AC306" s="26">
        <v>2</v>
      </c>
      <c r="AD306" s="26">
        <v>6</v>
      </c>
      <c r="AE306" s="26">
        <v>6</v>
      </c>
      <c r="AF306" s="26">
        <v>6</v>
      </c>
      <c r="AG306" s="26">
        <v>2</v>
      </c>
      <c r="AH306" s="26">
        <v>1</v>
      </c>
      <c r="AI306" s="26">
        <v>2</v>
      </c>
    </row>
    <row r="307" spans="1:35" x14ac:dyDescent="0.3">
      <c r="A307" s="35" t="s">
        <v>92</v>
      </c>
      <c r="B307" s="35" t="s">
        <v>278</v>
      </c>
      <c r="C307" s="35" t="s">
        <v>1605</v>
      </c>
      <c r="D307" s="36" t="s">
        <v>1555</v>
      </c>
      <c r="E307" s="36">
        <v>237</v>
      </c>
      <c r="F307" s="36">
        <v>201</v>
      </c>
      <c r="G307" s="36">
        <v>100</v>
      </c>
      <c r="H307" s="36">
        <v>20</v>
      </c>
      <c r="I307" s="36">
        <v>0</v>
      </c>
      <c r="J307" s="36">
        <v>80</v>
      </c>
      <c r="K307" s="36">
        <v>0</v>
      </c>
      <c r="L307" s="36">
        <v>0</v>
      </c>
      <c r="M307" s="36">
        <v>0</v>
      </c>
      <c r="N307" s="36">
        <v>20</v>
      </c>
      <c r="O307" s="36">
        <v>0</v>
      </c>
      <c r="P307" s="36">
        <v>80</v>
      </c>
      <c r="Q307" s="36">
        <v>100</v>
      </c>
      <c r="R307" s="36">
        <v>50</v>
      </c>
      <c r="S307" s="36">
        <v>100</v>
      </c>
      <c r="T307" s="36">
        <v>0</v>
      </c>
      <c r="U307" s="36">
        <v>0</v>
      </c>
      <c r="V307" s="36">
        <v>0</v>
      </c>
      <c r="W307" s="36">
        <v>0</v>
      </c>
      <c r="X307" s="36">
        <v>100</v>
      </c>
      <c r="Y307" s="36">
        <v>100</v>
      </c>
      <c r="Z307" s="36">
        <v>2</v>
      </c>
      <c r="AA307" s="36" t="s">
        <v>96</v>
      </c>
      <c r="AB307" s="36" t="s">
        <v>96</v>
      </c>
      <c r="AC307" s="36">
        <v>1</v>
      </c>
      <c r="AD307" s="36">
        <v>7</v>
      </c>
      <c r="AE307" s="36">
        <v>7</v>
      </c>
      <c r="AF307" s="36">
        <v>7</v>
      </c>
      <c r="AG307" s="36">
        <v>0</v>
      </c>
      <c r="AH307" s="36">
        <v>20</v>
      </c>
      <c r="AI307" s="36">
        <v>7</v>
      </c>
    </row>
    <row r="308" spans="1:35" x14ac:dyDescent="0.3">
      <c r="A308" s="25" t="s">
        <v>92</v>
      </c>
      <c r="B308" s="25" t="s">
        <v>278</v>
      </c>
      <c r="C308" s="25" t="s">
        <v>1749</v>
      </c>
      <c r="D308" s="26" t="s">
        <v>1555</v>
      </c>
      <c r="E308" s="26">
        <v>273</v>
      </c>
      <c r="F308" s="26">
        <v>128</v>
      </c>
      <c r="G308" s="26">
        <v>100</v>
      </c>
      <c r="H308" s="26">
        <v>90</v>
      </c>
      <c r="I308" s="26">
        <v>10</v>
      </c>
      <c r="J308" s="26">
        <v>0</v>
      </c>
      <c r="K308" s="26">
        <v>0</v>
      </c>
      <c r="L308" s="26">
        <v>0</v>
      </c>
      <c r="M308" s="26">
        <v>0</v>
      </c>
      <c r="N308" s="26">
        <v>90</v>
      </c>
      <c r="O308" s="26">
        <v>0</v>
      </c>
      <c r="P308" s="26">
        <v>10</v>
      </c>
      <c r="Q308" s="26">
        <v>100</v>
      </c>
      <c r="R308" s="26">
        <v>90</v>
      </c>
      <c r="S308" s="26">
        <v>100</v>
      </c>
      <c r="T308" s="26">
        <v>90</v>
      </c>
      <c r="U308" s="26">
        <v>20</v>
      </c>
      <c r="V308" s="26">
        <v>0</v>
      </c>
      <c r="W308" s="26">
        <v>20</v>
      </c>
      <c r="X308" s="26">
        <v>80</v>
      </c>
      <c r="Y308" s="26">
        <v>100</v>
      </c>
      <c r="Z308" s="26">
        <v>2</v>
      </c>
      <c r="AA308" s="26" t="s">
        <v>96</v>
      </c>
      <c r="AB308" s="26" t="s">
        <v>97</v>
      </c>
      <c r="AC308" s="26" t="s">
        <v>98</v>
      </c>
      <c r="AD308" s="26">
        <v>2</v>
      </c>
      <c r="AE308" s="26">
        <v>6</v>
      </c>
      <c r="AF308" s="26">
        <v>6</v>
      </c>
      <c r="AG308" s="26">
        <v>0</v>
      </c>
      <c r="AH308" s="26">
        <v>8</v>
      </c>
      <c r="AI308" s="26">
        <v>0</v>
      </c>
    </row>
    <row r="309" spans="1:35" x14ac:dyDescent="0.3">
      <c r="A309" s="35" t="s">
        <v>92</v>
      </c>
      <c r="B309" s="35" t="s">
        <v>278</v>
      </c>
      <c r="C309" s="35" t="s">
        <v>1606</v>
      </c>
      <c r="D309" s="36" t="s">
        <v>1555</v>
      </c>
      <c r="E309" s="36">
        <v>568</v>
      </c>
      <c r="F309" s="36">
        <v>562</v>
      </c>
      <c r="G309" s="36">
        <v>0</v>
      </c>
      <c r="H309" s="36">
        <v>0</v>
      </c>
      <c r="I309" s="36">
        <v>100</v>
      </c>
      <c r="J309" s="36">
        <v>0</v>
      </c>
      <c r="K309" s="36">
        <v>0</v>
      </c>
      <c r="L309" s="36">
        <v>0</v>
      </c>
      <c r="M309" s="36">
        <v>0</v>
      </c>
      <c r="N309" s="36">
        <v>100</v>
      </c>
      <c r="O309" s="36">
        <v>0</v>
      </c>
      <c r="P309" s="36">
        <v>0</v>
      </c>
      <c r="Q309" s="36">
        <v>100</v>
      </c>
      <c r="R309" s="36">
        <v>100</v>
      </c>
      <c r="S309" s="36">
        <v>100</v>
      </c>
      <c r="T309" s="36">
        <v>0</v>
      </c>
      <c r="U309" s="36">
        <v>0</v>
      </c>
      <c r="V309" s="36">
        <v>0</v>
      </c>
      <c r="W309" s="36">
        <v>0</v>
      </c>
      <c r="X309" s="36">
        <v>100</v>
      </c>
      <c r="Y309" s="36">
        <v>100</v>
      </c>
      <c r="Z309" s="36">
        <v>1</v>
      </c>
      <c r="AA309" s="36" t="s">
        <v>96</v>
      </c>
      <c r="AB309" s="36" t="s">
        <v>97</v>
      </c>
      <c r="AC309" s="36" t="s">
        <v>98</v>
      </c>
      <c r="AD309" s="36">
        <v>12</v>
      </c>
      <c r="AE309" s="36">
        <v>12</v>
      </c>
      <c r="AF309" s="36">
        <v>12</v>
      </c>
      <c r="AG309" s="36">
        <v>0</v>
      </c>
      <c r="AH309" s="36">
        <v>12</v>
      </c>
      <c r="AI309" s="36">
        <v>0</v>
      </c>
    </row>
    <row r="310" spans="1:35" x14ac:dyDescent="0.3">
      <c r="A310" s="25" t="s">
        <v>92</v>
      </c>
      <c r="B310" s="25" t="s">
        <v>278</v>
      </c>
      <c r="C310" s="25" t="s">
        <v>1607</v>
      </c>
      <c r="D310" s="26" t="s">
        <v>1555</v>
      </c>
      <c r="E310" s="26">
        <v>554</v>
      </c>
      <c r="F310" s="26">
        <v>249</v>
      </c>
      <c r="G310" s="26">
        <v>100</v>
      </c>
      <c r="H310" s="26">
        <v>89</v>
      </c>
      <c r="I310" s="26">
        <v>10</v>
      </c>
      <c r="J310" s="26">
        <v>1</v>
      </c>
      <c r="K310" s="26">
        <v>0</v>
      </c>
      <c r="L310" s="26">
        <v>100</v>
      </c>
      <c r="M310" s="26">
        <v>90</v>
      </c>
      <c r="N310" s="26">
        <v>10</v>
      </c>
      <c r="O310" s="26">
        <v>0</v>
      </c>
      <c r="P310" s="26">
        <v>0</v>
      </c>
      <c r="Q310" s="26">
        <v>100</v>
      </c>
      <c r="R310" s="26">
        <v>98</v>
      </c>
      <c r="S310" s="26">
        <v>100</v>
      </c>
      <c r="T310" s="26">
        <v>100</v>
      </c>
      <c r="U310" s="26">
        <v>75</v>
      </c>
      <c r="V310" s="26">
        <v>0</v>
      </c>
      <c r="W310" s="26">
        <v>25</v>
      </c>
      <c r="X310" s="26">
        <v>75</v>
      </c>
      <c r="Y310" s="26">
        <v>100</v>
      </c>
      <c r="Z310" s="26">
        <v>2</v>
      </c>
      <c r="AA310" s="26" t="s">
        <v>96</v>
      </c>
      <c r="AB310" s="26" t="s">
        <v>96</v>
      </c>
      <c r="AC310" s="26">
        <v>2</v>
      </c>
      <c r="AD310" s="26">
        <v>7</v>
      </c>
      <c r="AE310" s="26">
        <v>6</v>
      </c>
      <c r="AF310" s="26">
        <v>6</v>
      </c>
      <c r="AG310" s="26">
        <v>0</v>
      </c>
      <c r="AH310" s="26">
        <v>6</v>
      </c>
      <c r="AI310" s="26">
        <v>0</v>
      </c>
    </row>
    <row r="311" spans="1:35" x14ac:dyDescent="0.3">
      <c r="A311" s="25" t="s">
        <v>92</v>
      </c>
      <c r="B311" s="25" t="s">
        <v>278</v>
      </c>
      <c r="C311" s="25" t="s">
        <v>323</v>
      </c>
      <c r="D311" s="26" t="s">
        <v>1553</v>
      </c>
      <c r="E311" s="26">
        <v>976</v>
      </c>
      <c r="F311" s="26">
        <v>348</v>
      </c>
      <c r="G311" s="26">
        <v>100</v>
      </c>
      <c r="H311" s="26">
        <v>80</v>
      </c>
      <c r="I311" s="26">
        <v>20</v>
      </c>
      <c r="J311" s="26">
        <v>0</v>
      </c>
      <c r="K311" s="26">
        <v>0</v>
      </c>
      <c r="L311" s="26">
        <v>0</v>
      </c>
      <c r="M311" s="26">
        <v>0</v>
      </c>
      <c r="N311" s="26">
        <v>80</v>
      </c>
      <c r="O311" s="26">
        <v>0</v>
      </c>
      <c r="P311" s="26">
        <v>20</v>
      </c>
      <c r="Q311" s="26">
        <v>100</v>
      </c>
      <c r="R311" s="26">
        <v>90</v>
      </c>
      <c r="S311" s="26">
        <v>100</v>
      </c>
      <c r="T311" s="26">
        <v>100</v>
      </c>
      <c r="U311" s="26">
        <v>50</v>
      </c>
      <c r="V311" s="26">
        <v>0</v>
      </c>
      <c r="W311" s="26">
        <v>50</v>
      </c>
      <c r="X311" s="26">
        <v>50</v>
      </c>
      <c r="Y311" s="26">
        <v>100</v>
      </c>
      <c r="Z311" s="26">
        <v>2</v>
      </c>
      <c r="AA311" s="26" t="s">
        <v>96</v>
      </c>
      <c r="AB311" s="26" t="s">
        <v>96</v>
      </c>
      <c r="AC311" s="26">
        <v>2</v>
      </c>
      <c r="AD311" s="26">
        <v>3</v>
      </c>
      <c r="AE311" s="26">
        <v>3</v>
      </c>
      <c r="AF311" s="26">
        <v>3</v>
      </c>
      <c r="AG311" s="26">
        <v>0</v>
      </c>
      <c r="AH311" s="26">
        <v>3</v>
      </c>
      <c r="AI311" s="26">
        <v>0</v>
      </c>
    </row>
    <row r="312" spans="1:35" x14ac:dyDescent="0.3">
      <c r="A312" s="27" t="s">
        <v>92</v>
      </c>
      <c r="B312" s="27" t="s">
        <v>278</v>
      </c>
      <c r="C312" s="27" t="s">
        <v>323</v>
      </c>
      <c r="D312" s="27" t="s">
        <v>324</v>
      </c>
      <c r="E312" s="29" t="s">
        <v>104</v>
      </c>
      <c r="F312" s="28">
        <v>37</v>
      </c>
      <c r="G312" s="28">
        <v>0</v>
      </c>
      <c r="H312" s="28">
        <v>0</v>
      </c>
      <c r="I312" s="28">
        <v>100</v>
      </c>
      <c r="J312" s="28">
        <v>0</v>
      </c>
      <c r="K312" s="28">
        <v>0</v>
      </c>
      <c r="L312" s="28">
        <v>0</v>
      </c>
      <c r="M312" s="28">
        <v>0</v>
      </c>
      <c r="N312" s="28">
        <v>50</v>
      </c>
      <c r="O312" s="28">
        <v>0</v>
      </c>
      <c r="P312" s="28">
        <v>50</v>
      </c>
      <c r="Q312" s="28">
        <v>100</v>
      </c>
      <c r="R312" s="28">
        <v>0</v>
      </c>
      <c r="S312" s="28">
        <v>100</v>
      </c>
      <c r="T312" s="28">
        <v>100</v>
      </c>
      <c r="U312" s="28">
        <v>0</v>
      </c>
      <c r="V312" s="28">
        <v>0</v>
      </c>
      <c r="W312" s="28">
        <v>0</v>
      </c>
      <c r="X312" s="28">
        <v>100</v>
      </c>
      <c r="Y312" s="28">
        <v>100</v>
      </c>
      <c r="Z312" s="28">
        <v>2</v>
      </c>
      <c r="AA312" s="28" t="s">
        <v>97</v>
      </c>
      <c r="AB312" s="28" t="s">
        <v>97</v>
      </c>
      <c r="AC312" s="28" t="s">
        <v>98</v>
      </c>
      <c r="AD312" s="28">
        <v>1</v>
      </c>
      <c r="AE312" s="28">
        <v>5</v>
      </c>
      <c r="AF312" s="28">
        <v>5</v>
      </c>
      <c r="AG312" s="28">
        <v>0</v>
      </c>
      <c r="AH312" s="28">
        <v>5</v>
      </c>
      <c r="AI312" s="28">
        <v>2</v>
      </c>
    </row>
    <row r="313" spans="1:35" x14ac:dyDescent="0.3">
      <c r="A313" s="27" t="s">
        <v>92</v>
      </c>
      <c r="B313" s="27" t="s">
        <v>278</v>
      </c>
      <c r="C313" s="27" t="s">
        <v>323</v>
      </c>
      <c r="D313" s="27" t="s">
        <v>325</v>
      </c>
      <c r="E313" s="29" t="s">
        <v>95</v>
      </c>
      <c r="F313" s="28">
        <v>142</v>
      </c>
      <c r="G313" s="28">
        <v>100</v>
      </c>
      <c r="H313" s="28">
        <v>50</v>
      </c>
      <c r="I313" s="28">
        <v>50</v>
      </c>
      <c r="J313" s="28">
        <v>0</v>
      </c>
      <c r="K313" s="28">
        <v>0</v>
      </c>
      <c r="L313" s="28">
        <v>0</v>
      </c>
      <c r="M313" s="28">
        <v>0</v>
      </c>
      <c r="N313" s="28">
        <v>50</v>
      </c>
      <c r="O313" s="28">
        <v>0</v>
      </c>
      <c r="P313" s="28">
        <v>50</v>
      </c>
      <c r="Q313" s="28">
        <v>100</v>
      </c>
      <c r="R313" s="28">
        <v>0</v>
      </c>
      <c r="S313" s="28">
        <v>100</v>
      </c>
      <c r="T313" s="28">
        <v>100</v>
      </c>
      <c r="U313" s="28">
        <v>0</v>
      </c>
      <c r="V313" s="28">
        <v>0</v>
      </c>
      <c r="W313" s="28">
        <v>0</v>
      </c>
      <c r="X313" s="28">
        <v>100</v>
      </c>
      <c r="Y313" s="28">
        <v>100</v>
      </c>
      <c r="Z313" s="28">
        <v>2</v>
      </c>
      <c r="AA313" s="28" t="s">
        <v>97</v>
      </c>
      <c r="AB313" s="28" t="s">
        <v>97</v>
      </c>
      <c r="AC313" s="28" t="s">
        <v>98</v>
      </c>
      <c r="AD313" s="28">
        <v>3</v>
      </c>
      <c r="AE313" s="28">
        <v>3</v>
      </c>
      <c r="AF313" s="28">
        <v>3</v>
      </c>
      <c r="AG313" s="28">
        <v>0</v>
      </c>
      <c r="AH313" s="28">
        <v>3</v>
      </c>
      <c r="AI313" s="28">
        <v>0</v>
      </c>
    </row>
    <row r="314" spans="1:35" x14ac:dyDescent="0.3">
      <c r="A314" s="25" t="s">
        <v>92</v>
      </c>
      <c r="B314" s="25" t="s">
        <v>278</v>
      </c>
      <c r="C314" s="25" t="s">
        <v>1608</v>
      </c>
      <c r="D314" s="26" t="s">
        <v>1555</v>
      </c>
      <c r="E314" s="26">
        <v>78</v>
      </c>
      <c r="F314" s="26">
        <v>43</v>
      </c>
      <c r="G314" s="26">
        <v>100</v>
      </c>
      <c r="H314" s="26">
        <v>0</v>
      </c>
      <c r="I314" s="26">
        <v>100</v>
      </c>
      <c r="J314" s="26">
        <v>0</v>
      </c>
      <c r="K314" s="26">
        <v>0</v>
      </c>
      <c r="L314" s="26">
        <v>100</v>
      </c>
      <c r="M314" s="26">
        <v>0</v>
      </c>
      <c r="N314" s="26">
        <v>60</v>
      </c>
      <c r="O314" s="26">
        <v>0</v>
      </c>
      <c r="P314" s="26">
        <v>40</v>
      </c>
      <c r="Q314" s="26">
        <v>100</v>
      </c>
      <c r="R314" s="26">
        <v>100</v>
      </c>
      <c r="S314" s="26">
        <v>100</v>
      </c>
      <c r="T314" s="26">
        <v>0</v>
      </c>
      <c r="U314" s="26">
        <v>0</v>
      </c>
      <c r="V314" s="26">
        <v>0</v>
      </c>
      <c r="W314" s="26">
        <v>0</v>
      </c>
      <c r="X314" s="26">
        <v>100</v>
      </c>
      <c r="Y314" s="26">
        <v>100</v>
      </c>
      <c r="Z314" s="26">
        <v>1</v>
      </c>
      <c r="AA314" s="26" t="s">
        <v>96</v>
      </c>
      <c r="AB314" s="26" t="s">
        <v>96</v>
      </c>
      <c r="AC314" s="26">
        <v>1</v>
      </c>
      <c r="AD314" s="26">
        <v>13</v>
      </c>
      <c r="AE314" s="26">
        <v>13</v>
      </c>
      <c r="AF314" s="26">
        <v>13</v>
      </c>
      <c r="AG314" s="26">
        <v>1</v>
      </c>
      <c r="AH314" s="26">
        <v>24</v>
      </c>
      <c r="AI314" s="26">
        <v>11</v>
      </c>
    </row>
    <row r="315" spans="1:35" x14ac:dyDescent="0.3">
      <c r="A315" s="25" t="s">
        <v>92</v>
      </c>
      <c r="B315" s="25" t="s">
        <v>278</v>
      </c>
      <c r="C315" s="25" t="s">
        <v>1609</v>
      </c>
      <c r="D315" s="26" t="s">
        <v>1555</v>
      </c>
      <c r="E315" s="26">
        <v>382</v>
      </c>
      <c r="F315" s="26">
        <v>153</v>
      </c>
      <c r="G315" s="26">
        <v>100</v>
      </c>
      <c r="H315" s="26">
        <v>70</v>
      </c>
      <c r="I315" s="26">
        <v>25</v>
      </c>
      <c r="J315" s="26">
        <v>0</v>
      </c>
      <c r="K315" s="26">
        <v>5</v>
      </c>
      <c r="L315" s="26">
        <v>0</v>
      </c>
      <c r="M315" s="26">
        <v>0</v>
      </c>
      <c r="N315" s="26">
        <v>87</v>
      </c>
      <c r="O315" s="26">
        <v>0</v>
      </c>
      <c r="P315" s="26">
        <v>13</v>
      </c>
      <c r="Q315" s="26">
        <v>100</v>
      </c>
      <c r="R315" s="26">
        <v>100</v>
      </c>
      <c r="S315" s="26">
        <v>100</v>
      </c>
      <c r="T315" s="26">
        <v>100</v>
      </c>
      <c r="U315" s="26">
        <v>85</v>
      </c>
      <c r="V315" s="26">
        <v>0</v>
      </c>
      <c r="W315" s="26">
        <v>40</v>
      </c>
      <c r="X315" s="26">
        <v>60</v>
      </c>
      <c r="Y315" s="26">
        <v>100</v>
      </c>
      <c r="Z315" s="26">
        <v>2</v>
      </c>
      <c r="AA315" s="26" t="s">
        <v>96</v>
      </c>
      <c r="AB315" s="26" t="s">
        <v>97</v>
      </c>
      <c r="AC315" s="26" t="s">
        <v>98</v>
      </c>
      <c r="AD315" s="26">
        <v>7</v>
      </c>
      <c r="AE315" s="26">
        <v>7</v>
      </c>
      <c r="AF315" s="26">
        <v>7</v>
      </c>
      <c r="AG315" s="26">
        <v>0</v>
      </c>
      <c r="AH315" s="26">
        <v>0</v>
      </c>
      <c r="AI315" s="26">
        <v>0</v>
      </c>
    </row>
    <row r="316" spans="1:35" x14ac:dyDescent="0.3">
      <c r="A316" s="25" t="s">
        <v>92</v>
      </c>
      <c r="B316" s="25" t="s">
        <v>278</v>
      </c>
      <c r="C316" s="25" t="s">
        <v>1610</v>
      </c>
      <c r="D316" s="26" t="s">
        <v>1555</v>
      </c>
      <c r="E316" s="26">
        <v>526</v>
      </c>
      <c r="F316" s="26">
        <v>158</v>
      </c>
      <c r="G316" s="26">
        <v>100</v>
      </c>
      <c r="H316" s="26">
        <v>75</v>
      </c>
      <c r="I316" s="26">
        <v>20</v>
      </c>
      <c r="J316" s="26">
        <v>0</v>
      </c>
      <c r="K316" s="26">
        <v>5</v>
      </c>
      <c r="L316" s="26">
        <v>0</v>
      </c>
      <c r="M316" s="26">
        <v>0</v>
      </c>
      <c r="N316" s="26">
        <v>40</v>
      </c>
      <c r="O316" s="26">
        <v>1</v>
      </c>
      <c r="P316" s="26">
        <v>59</v>
      </c>
      <c r="Q316" s="26">
        <v>100</v>
      </c>
      <c r="R316" s="26">
        <v>95</v>
      </c>
      <c r="S316" s="26">
        <v>100</v>
      </c>
      <c r="T316" s="26">
        <v>100</v>
      </c>
      <c r="U316" s="26">
        <v>70</v>
      </c>
      <c r="V316" s="26">
        <v>0</v>
      </c>
      <c r="W316" s="26">
        <v>70</v>
      </c>
      <c r="X316" s="26">
        <v>30</v>
      </c>
      <c r="Y316" s="26">
        <v>100</v>
      </c>
      <c r="Z316" s="26">
        <v>2</v>
      </c>
      <c r="AA316" s="26" t="s">
        <v>96</v>
      </c>
      <c r="AB316" s="26" t="s">
        <v>96</v>
      </c>
      <c r="AC316" s="26">
        <v>4</v>
      </c>
      <c r="AD316" s="26">
        <v>4</v>
      </c>
      <c r="AE316" s="26">
        <v>14</v>
      </c>
      <c r="AF316" s="26">
        <v>25</v>
      </c>
      <c r="AG316" s="26">
        <v>0</v>
      </c>
      <c r="AH316" s="26">
        <v>15</v>
      </c>
      <c r="AI316" s="26">
        <v>0</v>
      </c>
    </row>
    <row r="317" spans="1:35" x14ac:dyDescent="0.3">
      <c r="A317" s="25" t="s">
        <v>92</v>
      </c>
      <c r="B317" s="25" t="s">
        <v>278</v>
      </c>
      <c r="C317" s="25" t="s">
        <v>326</v>
      </c>
      <c r="D317" s="26" t="s">
        <v>1553</v>
      </c>
      <c r="E317" s="26">
        <v>3806</v>
      </c>
      <c r="F317" s="38">
        <v>330</v>
      </c>
      <c r="G317" s="26">
        <v>98</v>
      </c>
      <c r="H317" s="26">
        <v>98</v>
      </c>
      <c r="I317" s="26">
        <v>2</v>
      </c>
      <c r="J317" s="26">
        <v>0</v>
      </c>
      <c r="K317" s="26">
        <v>0</v>
      </c>
      <c r="L317" s="26">
        <v>80</v>
      </c>
      <c r="M317" s="26">
        <v>75</v>
      </c>
      <c r="N317" s="26">
        <v>15</v>
      </c>
      <c r="O317" s="26">
        <v>0</v>
      </c>
      <c r="P317" s="26">
        <v>10</v>
      </c>
      <c r="Q317" s="26">
        <v>99</v>
      </c>
      <c r="R317" s="26">
        <v>98</v>
      </c>
      <c r="S317" s="26">
        <v>98</v>
      </c>
      <c r="T317" s="26">
        <v>100</v>
      </c>
      <c r="U317" s="26">
        <v>100</v>
      </c>
      <c r="V317" s="26">
        <v>50</v>
      </c>
      <c r="W317" s="26">
        <v>25</v>
      </c>
      <c r="X317" s="26">
        <v>25</v>
      </c>
      <c r="Y317" s="26">
        <v>100</v>
      </c>
      <c r="Z317" s="26">
        <v>5</v>
      </c>
      <c r="AA317" s="26" t="s">
        <v>96</v>
      </c>
      <c r="AB317" s="26" t="s">
        <v>97</v>
      </c>
      <c r="AC317" s="26" t="s">
        <v>98</v>
      </c>
      <c r="AD317" s="26">
        <v>0</v>
      </c>
      <c r="AE317" s="26">
        <v>0</v>
      </c>
      <c r="AF317" s="26">
        <v>0</v>
      </c>
      <c r="AG317" s="26">
        <v>0</v>
      </c>
      <c r="AH317" s="26">
        <v>0</v>
      </c>
      <c r="AI317" s="26">
        <v>0</v>
      </c>
    </row>
    <row r="318" spans="1:35" x14ac:dyDescent="0.3">
      <c r="A318" s="27" t="s">
        <v>92</v>
      </c>
      <c r="B318" s="27" t="s">
        <v>278</v>
      </c>
      <c r="C318" s="27" t="s">
        <v>326</v>
      </c>
      <c r="D318" s="27" t="s">
        <v>327</v>
      </c>
      <c r="E318" s="29" t="s">
        <v>95</v>
      </c>
      <c r="F318" s="28">
        <v>48</v>
      </c>
      <c r="G318" s="28">
        <v>0</v>
      </c>
      <c r="H318" s="28">
        <v>0</v>
      </c>
      <c r="I318" s="28">
        <v>0</v>
      </c>
      <c r="J318" s="28">
        <v>100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100</v>
      </c>
      <c r="Q318" s="28">
        <v>100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100</v>
      </c>
      <c r="Y318" s="28">
        <v>0</v>
      </c>
      <c r="Z318" s="28" t="s">
        <v>98</v>
      </c>
      <c r="AA318" s="28" t="s">
        <v>97</v>
      </c>
      <c r="AB318" s="28" t="s">
        <v>96</v>
      </c>
      <c r="AC318" s="28">
        <v>2</v>
      </c>
      <c r="AD318" s="28">
        <v>5</v>
      </c>
      <c r="AE318" s="28">
        <v>5</v>
      </c>
      <c r="AF318" s="28">
        <v>5</v>
      </c>
      <c r="AG318" s="28">
        <v>2</v>
      </c>
      <c r="AH318" s="28">
        <v>0</v>
      </c>
      <c r="AI318" s="28">
        <v>2</v>
      </c>
    </row>
    <row r="319" spans="1:35" x14ac:dyDescent="0.3">
      <c r="A319" s="25" t="s">
        <v>92</v>
      </c>
      <c r="B319" s="25" t="s">
        <v>278</v>
      </c>
      <c r="C319" s="25" t="s">
        <v>1611</v>
      </c>
      <c r="D319" s="26" t="s">
        <v>1555</v>
      </c>
      <c r="E319" s="26">
        <v>212</v>
      </c>
      <c r="F319" s="26">
        <v>106</v>
      </c>
      <c r="G319" s="26">
        <v>90</v>
      </c>
      <c r="H319" s="26">
        <v>90</v>
      </c>
      <c r="I319" s="26">
        <v>10</v>
      </c>
      <c r="J319" s="26">
        <v>0</v>
      </c>
      <c r="K319" s="26">
        <v>0</v>
      </c>
      <c r="L319" s="26">
        <v>0</v>
      </c>
      <c r="M319" s="26">
        <v>0</v>
      </c>
      <c r="N319" s="26">
        <v>90</v>
      </c>
      <c r="O319" s="26">
        <v>0</v>
      </c>
      <c r="P319" s="26">
        <v>10</v>
      </c>
      <c r="Q319" s="26">
        <v>100</v>
      </c>
      <c r="R319" s="26">
        <v>100</v>
      </c>
      <c r="S319" s="26">
        <v>100</v>
      </c>
      <c r="T319" s="26">
        <v>100</v>
      </c>
      <c r="U319" s="26">
        <v>60</v>
      </c>
      <c r="V319" s="26">
        <v>0</v>
      </c>
      <c r="W319" s="26">
        <v>60</v>
      </c>
      <c r="X319" s="26">
        <v>40</v>
      </c>
      <c r="Y319" s="26">
        <v>100</v>
      </c>
      <c r="Z319" s="26">
        <v>2</v>
      </c>
      <c r="AA319" s="26" t="s">
        <v>96</v>
      </c>
      <c r="AB319" s="26" t="s">
        <v>97</v>
      </c>
      <c r="AC319" s="26" t="s">
        <v>98</v>
      </c>
      <c r="AD319" s="26">
        <v>2</v>
      </c>
      <c r="AE319" s="26">
        <v>2</v>
      </c>
      <c r="AF319" s="26">
        <v>2</v>
      </c>
      <c r="AG319" s="26">
        <v>0</v>
      </c>
      <c r="AH319" s="26">
        <v>12</v>
      </c>
      <c r="AI319" s="26">
        <v>0</v>
      </c>
    </row>
    <row r="320" spans="1:35" x14ac:dyDescent="0.3">
      <c r="A320" s="35" t="s">
        <v>92</v>
      </c>
      <c r="B320" s="35" t="s">
        <v>278</v>
      </c>
      <c r="C320" s="35" t="s">
        <v>328</v>
      </c>
      <c r="D320" s="36" t="s">
        <v>1553</v>
      </c>
      <c r="E320" s="36">
        <v>782</v>
      </c>
      <c r="F320" s="36">
        <v>527</v>
      </c>
      <c r="G320" s="36">
        <v>0</v>
      </c>
      <c r="H320" s="36">
        <v>0</v>
      </c>
      <c r="I320" s="36">
        <v>50</v>
      </c>
      <c r="J320" s="36">
        <v>50</v>
      </c>
      <c r="K320" s="36">
        <v>0</v>
      </c>
      <c r="L320" s="36">
        <v>0</v>
      </c>
      <c r="M320" s="36">
        <v>0</v>
      </c>
      <c r="N320" s="36">
        <v>15</v>
      </c>
      <c r="O320" s="36">
        <v>0</v>
      </c>
      <c r="P320" s="36">
        <v>85</v>
      </c>
      <c r="Q320" s="36">
        <v>80</v>
      </c>
      <c r="R320" s="36">
        <v>80</v>
      </c>
      <c r="S320" s="36">
        <v>100</v>
      </c>
      <c r="T320" s="36">
        <v>70</v>
      </c>
      <c r="U320" s="36">
        <v>20</v>
      </c>
      <c r="V320" s="36">
        <v>0</v>
      </c>
      <c r="W320" s="36">
        <v>20</v>
      </c>
      <c r="X320" s="36">
        <v>80</v>
      </c>
      <c r="Y320" s="36">
        <v>100</v>
      </c>
      <c r="Z320" s="36">
        <v>2</v>
      </c>
      <c r="AA320" s="36" t="s">
        <v>96</v>
      </c>
      <c r="AB320" s="36" t="s">
        <v>96</v>
      </c>
      <c r="AC320" s="36">
        <v>4</v>
      </c>
      <c r="AD320" s="36">
        <v>5</v>
      </c>
      <c r="AE320" s="36">
        <v>5</v>
      </c>
      <c r="AF320" s="36">
        <v>5</v>
      </c>
      <c r="AG320" s="36">
        <v>0</v>
      </c>
      <c r="AH320" s="36">
        <v>11</v>
      </c>
      <c r="AI320" s="36">
        <v>0</v>
      </c>
    </row>
    <row r="321" spans="1:87" x14ac:dyDescent="0.3">
      <c r="A321" s="27" t="s">
        <v>92</v>
      </c>
      <c r="B321" s="27" t="s">
        <v>278</v>
      </c>
      <c r="C321" s="27" t="s">
        <v>328</v>
      </c>
      <c r="D321" s="27" t="s">
        <v>329</v>
      </c>
      <c r="E321" s="29" t="s">
        <v>95</v>
      </c>
      <c r="F321" s="28">
        <v>30</v>
      </c>
      <c r="G321" s="28">
        <v>0</v>
      </c>
      <c r="H321" s="28">
        <v>0</v>
      </c>
      <c r="I321" s="28">
        <v>84</v>
      </c>
      <c r="J321" s="28">
        <v>16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100</v>
      </c>
      <c r="Q321" s="28">
        <v>100</v>
      </c>
      <c r="R321" s="28">
        <v>60</v>
      </c>
      <c r="S321" s="28">
        <v>100</v>
      </c>
      <c r="T321" s="28">
        <v>0</v>
      </c>
      <c r="U321" s="28">
        <v>0</v>
      </c>
      <c r="V321" s="28">
        <v>0</v>
      </c>
      <c r="W321" s="28">
        <v>0</v>
      </c>
      <c r="X321" s="28">
        <v>100</v>
      </c>
      <c r="Y321" s="28">
        <v>80</v>
      </c>
      <c r="Z321" s="28">
        <v>2</v>
      </c>
      <c r="AA321" s="28" t="s">
        <v>96</v>
      </c>
      <c r="AB321" s="28" t="s">
        <v>96</v>
      </c>
      <c r="AC321" s="28">
        <v>2</v>
      </c>
      <c r="AD321" s="28">
        <v>5</v>
      </c>
      <c r="AE321" s="28">
        <v>5</v>
      </c>
      <c r="AF321" s="28">
        <v>5</v>
      </c>
      <c r="AG321" s="28">
        <v>5</v>
      </c>
      <c r="AH321" s="28">
        <v>12</v>
      </c>
      <c r="AI321" s="28">
        <v>0</v>
      </c>
    </row>
    <row r="322" spans="1:87" x14ac:dyDescent="0.3">
      <c r="A322" s="27" t="s">
        <v>92</v>
      </c>
      <c r="B322" s="27" t="s">
        <v>278</v>
      </c>
      <c r="C322" s="27" t="s">
        <v>328</v>
      </c>
      <c r="D322" s="27" t="s">
        <v>330</v>
      </c>
      <c r="E322" s="29" t="s">
        <v>104</v>
      </c>
      <c r="F322" s="28">
        <v>30</v>
      </c>
      <c r="G322" s="28">
        <v>0</v>
      </c>
      <c r="H322" s="28">
        <v>0</v>
      </c>
      <c r="I322" s="28">
        <v>50</v>
      </c>
      <c r="J322" s="28">
        <v>50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100</v>
      </c>
      <c r="Q322" s="28">
        <v>100</v>
      </c>
      <c r="R322" s="28">
        <v>80</v>
      </c>
      <c r="S322" s="28">
        <v>100</v>
      </c>
      <c r="T322" s="28">
        <v>0</v>
      </c>
      <c r="U322" s="28">
        <v>0</v>
      </c>
      <c r="V322" s="28">
        <v>0</v>
      </c>
      <c r="W322" s="28">
        <v>10</v>
      </c>
      <c r="X322" s="28">
        <v>90</v>
      </c>
      <c r="Y322" s="28">
        <v>100</v>
      </c>
      <c r="Z322" s="28">
        <v>2</v>
      </c>
      <c r="AA322" s="28" t="s">
        <v>96</v>
      </c>
      <c r="AB322" s="28" t="s">
        <v>97</v>
      </c>
      <c r="AC322" s="28" t="s">
        <v>98</v>
      </c>
      <c r="AD322" s="28">
        <v>4</v>
      </c>
      <c r="AE322" s="28">
        <v>4</v>
      </c>
      <c r="AF322" s="28">
        <v>4</v>
      </c>
      <c r="AG322" s="28">
        <v>0</v>
      </c>
      <c r="AH322" s="28">
        <v>11</v>
      </c>
      <c r="AI322" s="28">
        <v>1</v>
      </c>
    </row>
    <row r="323" spans="1:87" x14ac:dyDescent="0.3">
      <c r="A323" s="25" t="s">
        <v>92</v>
      </c>
      <c r="B323" s="25" t="s">
        <v>278</v>
      </c>
      <c r="C323" s="25" t="s">
        <v>331</v>
      </c>
      <c r="D323" s="26" t="s">
        <v>1553</v>
      </c>
      <c r="E323" s="26">
        <v>311</v>
      </c>
      <c r="F323" s="38">
        <v>50</v>
      </c>
      <c r="G323" s="26">
        <v>0</v>
      </c>
      <c r="H323" s="26">
        <v>0</v>
      </c>
      <c r="I323" s="26">
        <v>50</v>
      </c>
      <c r="J323" s="26">
        <v>50</v>
      </c>
      <c r="K323" s="26">
        <v>0</v>
      </c>
      <c r="L323" s="26">
        <v>0</v>
      </c>
      <c r="M323" s="26">
        <v>0</v>
      </c>
      <c r="N323" s="26">
        <v>80</v>
      </c>
      <c r="O323" s="26">
        <v>0</v>
      </c>
      <c r="P323" s="26">
        <v>20</v>
      </c>
      <c r="Q323" s="26">
        <v>100</v>
      </c>
      <c r="R323" s="26">
        <v>100</v>
      </c>
      <c r="S323" s="26">
        <v>100</v>
      </c>
      <c r="T323" s="26">
        <v>90</v>
      </c>
      <c r="U323" s="26">
        <v>90</v>
      </c>
      <c r="V323" s="26">
        <v>0</v>
      </c>
      <c r="W323" s="26">
        <v>10</v>
      </c>
      <c r="X323" s="26">
        <v>90</v>
      </c>
      <c r="Y323" s="26">
        <v>100</v>
      </c>
      <c r="Z323" s="26">
        <v>2</v>
      </c>
      <c r="AA323" s="26" t="s">
        <v>96</v>
      </c>
      <c r="AB323" s="26" t="s">
        <v>96</v>
      </c>
      <c r="AC323" s="26">
        <v>2</v>
      </c>
      <c r="AD323" s="26">
        <v>18</v>
      </c>
      <c r="AE323" s="26">
        <v>18</v>
      </c>
      <c r="AF323" s="26">
        <v>18</v>
      </c>
      <c r="AG323" s="26">
        <v>0</v>
      </c>
      <c r="AH323" s="26">
        <v>0</v>
      </c>
      <c r="AI323" s="26">
        <v>0</v>
      </c>
    </row>
    <row r="324" spans="1:87" x14ac:dyDescent="0.3">
      <c r="A324" s="27" t="s">
        <v>92</v>
      </c>
      <c r="B324" s="27" t="s">
        <v>278</v>
      </c>
      <c r="C324" s="27" t="s">
        <v>331</v>
      </c>
      <c r="D324" s="27" t="s">
        <v>332</v>
      </c>
      <c r="E324" s="29" t="s">
        <v>104</v>
      </c>
      <c r="F324" s="28">
        <v>142</v>
      </c>
      <c r="G324" s="28">
        <v>0</v>
      </c>
      <c r="H324" s="28">
        <v>0</v>
      </c>
      <c r="I324" s="28">
        <v>30</v>
      </c>
      <c r="J324" s="28">
        <v>70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100</v>
      </c>
      <c r="Q324" s="28">
        <v>100</v>
      </c>
      <c r="R324" s="28">
        <v>90</v>
      </c>
      <c r="S324" s="28">
        <v>100</v>
      </c>
      <c r="T324" s="28">
        <v>0</v>
      </c>
      <c r="U324" s="28">
        <v>0</v>
      </c>
      <c r="V324" s="28">
        <v>0</v>
      </c>
      <c r="W324" s="28">
        <v>0</v>
      </c>
      <c r="X324" s="28">
        <v>100</v>
      </c>
      <c r="Y324" s="28">
        <v>20</v>
      </c>
      <c r="Z324" s="28">
        <v>2</v>
      </c>
      <c r="AA324" s="28" t="s">
        <v>97</v>
      </c>
      <c r="AB324" s="28" t="s">
        <v>96</v>
      </c>
      <c r="AC324" s="28">
        <v>2</v>
      </c>
      <c r="AD324" s="28">
        <v>18</v>
      </c>
      <c r="AE324" s="28">
        <v>18</v>
      </c>
      <c r="AF324" s="28">
        <v>18</v>
      </c>
      <c r="AG324" s="28">
        <v>0.6</v>
      </c>
      <c r="AH324" s="28">
        <v>0.6</v>
      </c>
      <c r="AI324" s="28">
        <v>0.6</v>
      </c>
    </row>
    <row r="325" spans="1:87" x14ac:dyDescent="0.3">
      <c r="A325" s="25" t="s">
        <v>92</v>
      </c>
      <c r="B325" s="25" t="s">
        <v>278</v>
      </c>
      <c r="C325" s="25" t="s">
        <v>333</v>
      </c>
      <c r="D325" s="26" t="s">
        <v>1553</v>
      </c>
      <c r="E325" s="26">
        <v>801</v>
      </c>
      <c r="F325" s="26">
        <v>244</v>
      </c>
      <c r="G325" s="26">
        <v>100</v>
      </c>
      <c r="H325" s="26">
        <v>80</v>
      </c>
      <c r="I325" s="26">
        <v>20</v>
      </c>
      <c r="J325" s="26">
        <v>0</v>
      </c>
      <c r="K325" s="26">
        <v>0</v>
      </c>
      <c r="L325" s="26">
        <v>0</v>
      </c>
      <c r="M325" s="26">
        <v>0</v>
      </c>
      <c r="N325" s="26">
        <v>86</v>
      </c>
      <c r="O325" s="26">
        <v>1</v>
      </c>
      <c r="P325" s="26">
        <v>13</v>
      </c>
      <c r="Q325" s="26">
        <v>100</v>
      </c>
      <c r="R325" s="26">
        <v>90</v>
      </c>
      <c r="S325" s="26">
        <v>60</v>
      </c>
      <c r="T325" s="26">
        <v>80</v>
      </c>
      <c r="U325" s="26">
        <v>80</v>
      </c>
      <c r="V325" s="26">
        <v>0</v>
      </c>
      <c r="W325" s="26">
        <v>20</v>
      </c>
      <c r="X325" s="26">
        <v>80</v>
      </c>
      <c r="Y325" s="26">
        <v>100</v>
      </c>
      <c r="Z325" s="26">
        <v>2</v>
      </c>
      <c r="AA325" s="26" t="s">
        <v>96</v>
      </c>
      <c r="AB325" s="26" t="s">
        <v>97</v>
      </c>
      <c r="AC325" s="26" t="s">
        <v>98</v>
      </c>
      <c r="AD325" s="26">
        <v>5</v>
      </c>
      <c r="AE325" s="26">
        <v>5</v>
      </c>
      <c r="AF325" s="26">
        <v>5</v>
      </c>
      <c r="AG325" s="26">
        <v>0</v>
      </c>
      <c r="AH325" s="26">
        <v>5</v>
      </c>
      <c r="AI325" s="26">
        <v>0</v>
      </c>
    </row>
    <row r="326" spans="1:87" x14ac:dyDescent="0.3">
      <c r="A326" s="27" t="s">
        <v>92</v>
      </c>
      <c r="B326" s="27" t="s">
        <v>278</v>
      </c>
      <c r="C326" s="27" t="s">
        <v>333</v>
      </c>
      <c r="D326" s="27" t="s">
        <v>247</v>
      </c>
      <c r="E326" s="29" t="s">
        <v>95</v>
      </c>
      <c r="F326" s="28">
        <v>60</v>
      </c>
      <c r="G326" s="28">
        <v>100</v>
      </c>
      <c r="H326" s="28">
        <v>100</v>
      </c>
      <c r="I326" s="28">
        <v>0</v>
      </c>
      <c r="J326" s="28">
        <v>0</v>
      </c>
      <c r="K326" s="28">
        <v>0</v>
      </c>
      <c r="L326" s="28">
        <v>100</v>
      </c>
      <c r="M326" s="28">
        <v>100</v>
      </c>
      <c r="N326" s="28">
        <v>0</v>
      </c>
      <c r="O326" s="28">
        <v>0</v>
      </c>
      <c r="P326" s="28">
        <v>0</v>
      </c>
      <c r="Q326" s="28">
        <v>100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100</v>
      </c>
      <c r="Y326" s="28">
        <v>100</v>
      </c>
      <c r="Z326" s="28">
        <v>2</v>
      </c>
      <c r="AA326" s="28" t="s">
        <v>96</v>
      </c>
      <c r="AB326" s="28" t="s">
        <v>97</v>
      </c>
      <c r="AC326" s="28" t="s">
        <v>98</v>
      </c>
      <c r="AD326" s="28">
        <v>5</v>
      </c>
      <c r="AE326" s="28">
        <v>5</v>
      </c>
      <c r="AF326" s="28">
        <v>5</v>
      </c>
      <c r="AG326" s="28">
        <v>0</v>
      </c>
      <c r="AH326" s="28">
        <v>5</v>
      </c>
      <c r="AI326" s="28">
        <v>0</v>
      </c>
    </row>
    <row r="327" spans="1:87" s="2" customFormat="1" x14ac:dyDescent="0.3">
      <c r="A327" s="25" t="s">
        <v>92</v>
      </c>
      <c r="B327" s="25" t="s">
        <v>278</v>
      </c>
      <c r="C327" s="25" t="s">
        <v>1612</v>
      </c>
      <c r="D327" s="26" t="s">
        <v>1555</v>
      </c>
      <c r="E327" s="26">
        <v>1156</v>
      </c>
      <c r="F327" s="26">
        <v>462</v>
      </c>
      <c r="G327" s="26">
        <v>100</v>
      </c>
      <c r="H327" s="26">
        <v>80</v>
      </c>
      <c r="I327" s="26">
        <v>20</v>
      </c>
      <c r="J327" s="26">
        <v>0</v>
      </c>
      <c r="K327" s="26">
        <v>0</v>
      </c>
      <c r="L327" s="26">
        <v>90</v>
      </c>
      <c r="M327" s="26">
        <v>70</v>
      </c>
      <c r="N327" s="26">
        <v>20</v>
      </c>
      <c r="O327" s="26">
        <v>0</v>
      </c>
      <c r="P327" s="26">
        <v>10</v>
      </c>
      <c r="Q327" s="26">
        <v>100</v>
      </c>
      <c r="R327" s="26">
        <v>95</v>
      </c>
      <c r="S327" s="26">
        <v>100</v>
      </c>
      <c r="T327" s="26">
        <v>100</v>
      </c>
      <c r="U327" s="26">
        <v>75</v>
      </c>
      <c r="V327" s="26">
        <v>0</v>
      </c>
      <c r="W327" s="26">
        <v>60</v>
      </c>
      <c r="X327" s="26">
        <v>40</v>
      </c>
      <c r="Y327" s="26">
        <v>100</v>
      </c>
      <c r="Z327" s="26">
        <v>4</v>
      </c>
      <c r="AA327" s="26" t="s">
        <v>96</v>
      </c>
      <c r="AB327" s="26" t="s">
        <v>96</v>
      </c>
      <c r="AC327" s="26">
        <v>4</v>
      </c>
      <c r="AD327" s="26">
        <v>0</v>
      </c>
      <c r="AE327" s="26">
        <v>0</v>
      </c>
      <c r="AF327" s="26">
        <v>0</v>
      </c>
      <c r="AG327" s="26">
        <v>0</v>
      </c>
      <c r="AH327" s="26">
        <v>17</v>
      </c>
      <c r="AI327" s="26">
        <v>0</v>
      </c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  <c r="BJ327" s="37"/>
      <c r="BK327" s="37"/>
      <c r="BL327" s="37"/>
      <c r="BM327" s="37"/>
      <c r="BN327" s="37"/>
      <c r="BO327" s="37"/>
      <c r="BP327" s="37"/>
      <c r="BQ327" s="37"/>
      <c r="BR327" s="37"/>
      <c r="BS327" s="37"/>
      <c r="BT327" s="37"/>
      <c r="BU327" s="37"/>
      <c r="BV327" s="37"/>
      <c r="BW327" s="37"/>
      <c r="BX327" s="37"/>
      <c r="BY327" s="37"/>
      <c r="BZ327" s="37"/>
      <c r="CA327" s="37"/>
      <c r="CB327" s="37"/>
      <c r="CC327" s="37"/>
      <c r="CD327" s="37"/>
      <c r="CE327" s="37"/>
      <c r="CF327" s="37"/>
      <c r="CG327" s="37"/>
      <c r="CH327" s="37"/>
      <c r="CI327" s="37"/>
    </row>
    <row r="328" spans="1:87" x14ac:dyDescent="0.3">
      <c r="A328" s="35" t="s">
        <v>92</v>
      </c>
      <c r="B328" s="35" t="s">
        <v>278</v>
      </c>
      <c r="C328" s="35" t="s">
        <v>1613</v>
      </c>
      <c r="D328" s="36" t="s">
        <v>1555</v>
      </c>
      <c r="E328" s="36">
        <v>176</v>
      </c>
      <c r="F328" s="36">
        <v>121</v>
      </c>
      <c r="G328" s="36">
        <v>0</v>
      </c>
      <c r="H328" s="36">
        <v>0</v>
      </c>
      <c r="I328" s="36">
        <v>100</v>
      </c>
      <c r="J328" s="36">
        <v>0</v>
      </c>
      <c r="K328" s="36">
        <v>0</v>
      </c>
      <c r="L328" s="36">
        <v>0</v>
      </c>
      <c r="M328" s="36">
        <v>0</v>
      </c>
      <c r="N328" s="36">
        <v>70</v>
      </c>
      <c r="O328" s="36">
        <v>0</v>
      </c>
      <c r="P328" s="36">
        <v>30</v>
      </c>
      <c r="Q328" s="36">
        <v>100</v>
      </c>
      <c r="R328" s="36">
        <v>100</v>
      </c>
      <c r="S328" s="36">
        <v>80</v>
      </c>
      <c r="T328" s="36">
        <v>0</v>
      </c>
      <c r="U328" s="36">
        <v>0</v>
      </c>
      <c r="V328" s="36">
        <v>0</v>
      </c>
      <c r="W328" s="36">
        <v>0</v>
      </c>
      <c r="X328" s="36">
        <v>100</v>
      </c>
      <c r="Y328" s="36">
        <v>100</v>
      </c>
      <c r="Z328" s="36">
        <v>2</v>
      </c>
      <c r="AA328" s="36" t="s">
        <v>96</v>
      </c>
      <c r="AB328" s="36" t="s">
        <v>97</v>
      </c>
      <c r="AC328" s="36" t="s">
        <v>98</v>
      </c>
      <c r="AD328" s="36">
        <v>6</v>
      </c>
      <c r="AE328" s="36">
        <v>6</v>
      </c>
      <c r="AF328" s="36">
        <v>6</v>
      </c>
      <c r="AG328" s="36">
        <v>6</v>
      </c>
      <c r="AH328" s="36">
        <v>7</v>
      </c>
      <c r="AI328" s="36">
        <v>0</v>
      </c>
    </row>
    <row r="329" spans="1:87" x14ac:dyDescent="0.3">
      <c r="A329" s="35" t="s">
        <v>92</v>
      </c>
      <c r="B329" s="35" t="s">
        <v>278</v>
      </c>
      <c r="C329" s="35" t="s">
        <v>1614</v>
      </c>
      <c r="D329" s="36" t="s">
        <v>1555</v>
      </c>
      <c r="E329" s="36">
        <v>396</v>
      </c>
      <c r="F329" s="36">
        <v>277</v>
      </c>
      <c r="G329" s="36">
        <v>100</v>
      </c>
      <c r="H329" s="36">
        <v>100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100</v>
      </c>
      <c r="O329" s="36">
        <v>0</v>
      </c>
      <c r="P329" s="36">
        <v>0</v>
      </c>
      <c r="Q329" s="36">
        <v>100</v>
      </c>
      <c r="R329" s="36">
        <v>100</v>
      </c>
      <c r="S329" s="36">
        <v>100</v>
      </c>
      <c r="T329" s="36">
        <v>0</v>
      </c>
      <c r="U329" s="36">
        <v>0</v>
      </c>
      <c r="V329" s="36">
        <v>0</v>
      </c>
      <c r="W329" s="36">
        <v>0</v>
      </c>
      <c r="X329" s="36">
        <v>100</v>
      </c>
      <c r="Y329" s="36">
        <v>100</v>
      </c>
      <c r="Z329" s="36">
        <v>2</v>
      </c>
      <c r="AA329" s="36" t="s">
        <v>96</v>
      </c>
      <c r="AB329" s="36" t="s">
        <v>96</v>
      </c>
      <c r="AC329" s="36">
        <v>12</v>
      </c>
      <c r="AD329" s="36">
        <v>3</v>
      </c>
      <c r="AE329" s="36">
        <v>20</v>
      </c>
      <c r="AF329" s="36">
        <v>20</v>
      </c>
      <c r="AG329" s="36">
        <v>0</v>
      </c>
      <c r="AH329" s="36">
        <v>5</v>
      </c>
      <c r="AI329" s="36">
        <v>0</v>
      </c>
    </row>
    <row r="330" spans="1:87" x14ac:dyDescent="0.3">
      <c r="A330" s="25" t="s">
        <v>92</v>
      </c>
      <c r="B330" s="25" t="s">
        <v>278</v>
      </c>
      <c r="C330" s="25" t="s">
        <v>1615</v>
      </c>
      <c r="D330" s="26" t="s">
        <v>1555</v>
      </c>
      <c r="E330" s="26">
        <v>292</v>
      </c>
      <c r="F330" s="26">
        <v>96</v>
      </c>
      <c r="G330" s="26">
        <v>0</v>
      </c>
      <c r="H330" s="26">
        <v>0</v>
      </c>
      <c r="I330" s="26">
        <v>100</v>
      </c>
      <c r="J330" s="26">
        <v>0</v>
      </c>
      <c r="K330" s="26">
        <v>0</v>
      </c>
      <c r="L330" s="26">
        <v>0</v>
      </c>
      <c r="M330" s="26">
        <v>0</v>
      </c>
      <c r="N330" s="26">
        <v>75</v>
      </c>
      <c r="O330" s="26">
        <v>0</v>
      </c>
      <c r="P330" s="26">
        <v>25</v>
      </c>
      <c r="Q330" s="26">
        <v>100</v>
      </c>
      <c r="R330" s="26">
        <v>100</v>
      </c>
      <c r="S330" s="26">
        <v>100</v>
      </c>
      <c r="T330" s="26">
        <v>100</v>
      </c>
      <c r="U330" s="26">
        <v>20</v>
      </c>
      <c r="V330" s="26">
        <v>0</v>
      </c>
      <c r="W330" s="26">
        <v>20</v>
      </c>
      <c r="X330" s="26">
        <v>80</v>
      </c>
      <c r="Y330" s="26">
        <v>90</v>
      </c>
      <c r="Z330" s="26">
        <v>2</v>
      </c>
      <c r="AA330" s="26" t="s">
        <v>96</v>
      </c>
      <c r="AB330" s="26" t="s">
        <v>96</v>
      </c>
      <c r="AC330" s="26">
        <v>24</v>
      </c>
      <c r="AD330" s="26">
        <v>18</v>
      </c>
      <c r="AE330" s="26">
        <v>18</v>
      </c>
      <c r="AF330" s="26">
        <v>18</v>
      </c>
      <c r="AG330" s="26">
        <v>0</v>
      </c>
      <c r="AH330" s="26">
        <v>18</v>
      </c>
      <c r="AI330" s="26">
        <v>0</v>
      </c>
    </row>
    <row r="331" spans="1:87" x14ac:dyDescent="0.3">
      <c r="A331" s="25" t="s">
        <v>92</v>
      </c>
      <c r="B331" s="25" t="s">
        <v>278</v>
      </c>
      <c r="C331" s="25" t="s">
        <v>1616</v>
      </c>
      <c r="D331" s="26" t="s">
        <v>1555</v>
      </c>
      <c r="E331" s="26">
        <v>137</v>
      </c>
      <c r="F331" s="26">
        <v>44</v>
      </c>
      <c r="G331" s="26">
        <v>0</v>
      </c>
      <c r="H331" s="26">
        <v>0</v>
      </c>
      <c r="I331" s="26">
        <v>100</v>
      </c>
      <c r="J331" s="26">
        <v>0</v>
      </c>
      <c r="K331" s="26">
        <v>0</v>
      </c>
      <c r="L331" s="26">
        <v>0</v>
      </c>
      <c r="M331" s="26">
        <v>0</v>
      </c>
      <c r="N331" s="26">
        <v>100</v>
      </c>
      <c r="O331" s="26">
        <v>0</v>
      </c>
      <c r="P331" s="26">
        <v>0</v>
      </c>
      <c r="Q331" s="26">
        <v>100</v>
      </c>
      <c r="R331" s="26">
        <v>100</v>
      </c>
      <c r="S331" s="26">
        <v>100</v>
      </c>
      <c r="T331" s="26">
        <v>0</v>
      </c>
      <c r="U331" s="26">
        <v>0</v>
      </c>
      <c r="V331" s="26">
        <v>0</v>
      </c>
      <c r="W331" s="26">
        <v>0</v>
      </c>
      <c r="X331" s="26">
        <v>100</v>
      </c>
      <c r="Y331" s="26">
        <v>100</v>
      </c>
      <c r="Z331" s="26">
        <v>2</v>
      </c>
      <c r="AA331" s="26" t="s">
        <v>96</v>
      </c>
      <c r="AB331" s="26" t="s">
        <v>97</v>
      </c>
      <c r="AC331" s="26" t="s">
        <v>98</v>
      </c>
      <c r="AD331" s="26">
        <v>3</v>
      </c>
      <c r="AE331" s="26">
        <v>3</v>
      </c>
      <c r="AF331" s="26">
        <v>3</v>
      </c>
      <c r="AG331" s="26">
        <v>0</v>
      </c>
      <c r="AH331" s="26">
        <v>3</v>
      </c>
      <c r="AI331" s="26">
        <v>0</v>
      </c>
    </row>
    <row r="332" spans="1:87" x14ac:dyDescent="0.3">
      <c r="A332" s="25" t="s">
        <v>92</v>
      </c>
      <c r="B332" s="25" t="s">
        <v>278</v>
      </c>
      <c r="C332" s="25" t="s">
        <v>334</v>
      </c>
      <c r="D332" s="26" t="s">
        <v>1553</v>
      </c>
      <c r="E332" s="26">
        <v>413</v>
      </c>
      <c r="F332" s="38">
        <v>40</v>
      </c>
      <c r="G332" s="26">
        <v>100</v>
      </c>
      <c r="H332" s="26">
        <v>100</v>
      </c>
      <c r="I332" s="26">
        <v>0</v>
      </c>
      <c r="J332" s="26">
        <v>0</v>
      </c>
      <c r="K332" s="26">
        <v>0</v>
      </c>
      <c r="L332" s="26">
        <v>0</v>
      </c>
      <c r="M332" s="26">
        <v>0</v>
      </c>
      <c r="N332" s="26">
        <v>85</v>
      </c>
      <c r="O332" s="26">
        <v>5</v>
      </c>
      <c r="P332" s="26">
        <v>10</v>
      </c>
      <c r="Q332" s="26">
        <v>100</v>
      </c>
      <c r="R332" s="26">
        <v>100</v>
      </c>
      <c r="S332" s="26">
        <v>100</v>
      </c>
      <c r="T332" s="26">
        <v>0</v>
      </c>
      <c r="U332" s="26">
        <v>0</v>
      </c>
      <c r="V332" s="26">
        <v>0</v>
      </c>
      <c r="W332" s="26">
        <v>0</v>
      </c>
      <c r="X332" s="26">
        <v>100</v>
      </c>
      <c r="Y332" s="26">
        <v>100</v>
      </c>
      <c r="Z332" s="26">
        <v>2</v>
      </c>
      <c r="AA332" s="26" t="s">
        <v>96</v>
      </c>
      <c r="AB332" s="26" t="s">
        <v>96</v>
      </c>
      <c r="AC332" s="26">
        <v>2</v>
      </c>
      <c r="AD332" s="26">
        <v>8</v>
      </c>
      <c r="AE332" s="26">
        <v>8</v>
      </c>
      <c r="AF332" s="26">
        <v>8</v>
      </c>
      <c r="AG332" s="26">
        <v>6</v>
      </c>
      <c r="AH332" s="26">
        <v>6</v>
      </c>
      <c r="AI332" s="26">
        <v>0</v>
      </c>
    </row>
    <row r="333" spans="1:87" x14ac:dyDescent="0.3">
      <c r="A333" s="27" t="s">
        <v>92</v>
      </c>
      <c r="B333" s="27" t="s">
        <v>278</v>
      </c>
      <c r="C333" s="27" t="s">
        <v>334</v>
      </c>
      <c r="D333" s="27" t="s">
        <v>335</v>
      </c>
      <c r="E333" s="29" t="s">
        <v>104</v>
      </c>
      <c r="F333" s="28">
        <v>53</v>
      </c>
      <c r="G333" s="28">
        <v>50</v>
      </c>
      <c r="H333" s="28">
        <v>0</v>
      </c>
      <c r="I333" s="28">
        <v>0</v>
      </c>
      <c r="J333" s="28">
        <v>100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100</v>
      </c>
      <c r="Q333" s="28">
        <v>100</v>
      </c>
      <c r="R333" s="28">
        <v>100</v>
      </c>
      <c r="S333" s="28">
        <v>100</v>
      </c>
      <c r="T333" s="28">
        <v>0</v>
      </c>
      <c r="U333" s="28">
        <v>0</v>
      </c>
      <c r="V333" s="28">
        <v>0</v>
      </c>
      <c r="W333" s="28">
        <v>0</v>
      </c>
      <c r="X333" s="28">
        <v>100</v>
      </c>
      <c r="Y333" s="28">
        <v>0</v>
      </c>
      <c r="Z333" s="28" t="s">
        <v>98</v>
      </c>
      <c r="AA333" s="28" t="s">
        <v>97</v>
      </c>
      <c r="AB333" s="28" t="s">
        <v>96</v>
      </c>
      <c r="AC333" s="28">
        <v>2</v>
      </c>
      <c r="AD333" s="28">
        <v>6</v>
      </c>
      <c r="AE333" s="28">
        <v>6</v>
      </c>
      <c r="AF333" s="28">
        <v>6</v>
      </c>
      <c r="AG333" s="28">
        <v>4</v>
      </c>
      <c r="AH333" s="28">
        <v>4</v>
      </c>
      <c r="AI333" s="28">
        <v>2</v>
      </c>
    </row>
    <row r="334" spans="1:87" x14ac:dyDescent="0.3">
      <c r="A334" s="27" t="s">
        <v>92</v>
      </c>
      <c r="B334" s="27" t="s">
        <v>278</v>
      </c>
      <c r="C334" s="27" t="s">
        <v>334</v>
      </c>
      <c r="D334" s="27" t="s">
        <v>325</v>
      </c>
      <c r="E334" s="29" t="s">
        <v>95</v>
      </c>
      <c r="F334" s="28">
        <v>41</v>
      </c>
      <c r="G334" s="28">
        <v>90</v>
      </c>
      <c r="H334" s="28">
        <v>90</v>
      </c>
      <c r="I334" s="28">
        <v>0</v>
      </c>
      <c r="J334" s="28">
        <v>10</v>
      </c>
      <c r="K334" s="28">
        <v>0</v>
      </c>
      <c r="L334" s="28">
        <v>0</v>
      </c>
      <c r="M334" s="28">
        <v>0</v>
      </c>
      <c r="N334" s="28">
        <v>60</v>
      </c>
      <c r="O334" s="28">
        <v>0</v>
      </c>
      <c r="P334" s="28">
        <v>40</v>
      </c>
      <c r="Q334" s="28">
        <v>100</v>
      </c>
      <c r="R334" s="28">
        <v>100</v>
      </c>
      <c r="S334" s="28">
        <v>100</v>
      </c>
      <c r="T334" s="28">
        <v>0</v>
      </c>
      <c r="U334" s="28">
        <v>0</v>
      </c>
      <c r="V334" s="28">
        <v>0</v>
      </c>
      <c r="W334" s="28">
        <v>0</v>
      </c>
      <c r="X334" s="28">
        <v>100</v>
      </c>
      <c r="Y334" s="28">
        <v>100</v>
      </c>
      <c r="Z334" s="28">
        <v>2</v>
      </c>
      <c r="AA334" s="28" t="s">
        <v>96</v>
      </c>
      <c r="AB334" s="28" t="s">
        <v>97</v>
      </c>
      <c r="AC334" s="28" t="s">
        <v>98</v>
      </c>
      <c r="AD334" s="28">
        <v>8</v>
      </c>
      <c r="AE334" s="28">
        <v>8</v>
      </c>
      <c r="AF334" s="28">
        <v>8</v>
      </c>
      <c r="AG334" s="28">
        <v>6</v>
      </c>
      <c r="AH334" s="28">
        <v>6</v>
      </c>
      <c r="AI334" s="28">
        <v>0</v>
      </c>
    </row>
    <row r="335" spans="1:87" x14ac:dyDescent="0.3">
      <c r="A335" s="35" t="s">
        <v>92</v>
      </c>
      <c r="B335" s="35" t="s">
        <v>278</v>
      </c>
      <c r="C335" s="35" t="s">
        <v>1617</v>
      </c>
      <c r="D335" s="36" t="s">
        <v>1555</v>
      </c>
      <c r="E335" s="36">
        <v>244</v>
      </c>
      <c r="F335" s="36">
        <v>166</v>
      </c>
      <c r="G335" s="36">
        <v>0</v>
      </c>
      <c r="H335" s="36">
        <v>0</v>
      </c>
      <c r="I335" s="36">
        <v>100</v>
      </c>
      <c r="J335" s="36">
        <v>0</v>
      </c>
      <c r="K335" s="36">
        <v>0</v>
      </c>
      <c r="L335" s="36">
        <v>0</v>
      </c>
      <c r="M335" s="36">
        <v>0</v>
      </c>
      <c r="N335" s="36">
        <v>8</v>
      </c>
      <c r="O335" s="36">
        <v>0</v>
      </c>
      <c r="P335" s="36">
        <v>92</v>
      </c>
      <c r="Q335" s="36">
        <v>100</v>
      </c>
      <c r="R335" s="36">
        <v>100</v>
      </c>
      <c r="S335" s="36">
        <v>100</v>
      </c>
      <c r="T335" s="36">
        <v>0</v>
      </c>
      <c r="U335" s="36">
        <v>0</v>
      </c>
      <c r="V335" s="36">
        <v>0</v>
      </c>
      <c r="W335" s="36">
        <v>0</v>
      </c>
      <c r="X335" s="36">
        <v>100</v>
      </c>
      <c r="Y335" s="36">
        <v>100</v>
      </c>
      <c r="Z335" s="36">
        <v>2</v>
      </c>
      <c r="AA335" s="36" t="s">
        <v>96</v>
      </c>
      <c r="AB335" s="36" t="s">
        <v>96</v>
      </c>
      <c r="AC335" s="36">
        <v>12</v>
      </c>
      <c r="AD335" s="36">
        <v>3</v>
      </c>
      <c r="AE335" s="36">
        <v>3</v>
      </c>
      <c r="AF335" s="36">
        <v>3</v>
      </c>
      <c r="AG335" s="36">
        <v>0</v>
      </c>
      <c r="AH335" s="36">
        <v>8</v>
      </c>
      <c r="AI335" s="36">
        <v>0</v>
      </c>
    </row>
    <row r="336" spans="1:87" x14ac:dyDescent="0.3">
      <c r="A336" s="25" t="s">
        <v>92</v>
      </c>
      <c r="B336" s="25" t="s">
        <v>336</v>
      </c>
      <c r="C336" s="25" t="s">
        <v>1618</v>
      </c>
      <c r="D336" s="26" t="s">
        <v>1555</v>
      </c>
      <c r="E336" s="26">
        <v>1470</v>
      </c>
      <c r="F336" s="26">
        <v>544</v>
      </c>
      <c r="G336" s="26">
        <v>100</v>
      </c>
      <c r="H336" s="26">
        <v>90</v>
      </c>
      <c r="I336" s="26">
        <v>10</v>
      </c>
      <c r="J336" s="26">
        <v>0</v>
      </c>
      <c r="K336" s="26">
        <v>0</v>
      </c>
      <c r="L336" s="26">
        <v>0</v>
      </c>
      <c r="M336" s="26">
        <v>0</v>
      </c>
      <c r="N336" s="26">
        <v>85</v>
      </c>
      <c r="O336" s="26">
        <v>0</v>
      </c>
      <c r="P336" s="26">
        <v>15</v>
      </c>
      <c r="Q336" s="26">
        <v>100</v>
      </c>
      <c r="R336" s="26">
        <v>98</v>
      </c>
      <c r="S336" s="26">
        <v>98</v>
      </c>
      <c r="T336" s="26">
        <v>100</v>
      </c>
      <c r="U336" s="26">
        <v>70</v>
      </c>
      <c r="V336" s="26">
        <v>0</v>
      </c>
      <c r="W336" s="26">
        <v>70</v>
      </c>
      <c r="X336" s="26">
        <v>30</v>
      </c>
      <c r="Y336" s="26">
        <v>100</v>
      </c>
      <c r="Z336" s="26">
        <v>1</v>
      </c>
      <c r="AA336" s="26" t="s">
        <v>96</v>
      </c>
      <c r="AB336" s="26" t="s">
        <v>96</v>
      </c>
      <c r="AC336" s="26">
        <v>2</v>
      </c>
      <c r="AD336" s="26">
        <v>0</v>
      </c>
      <c r="AE336" s="26">
        <v>15</v>
      </c>
      <c r="AF336" s="26">
        <v>0</v>
      </c>
      <c r="AG336" s="26">
        <v>0</v>
      </c>
      <c r="AH336" s="26">
        <v>24</v>
      </c>
      <c r="AI336" s="26">
        <v>0</v>
      </c>
    </row>
    <row r="337" spans="1:427" x14ac:dyDescent="0.3">
      <c r="A337" s="25" t="s">
        <v>92</v>
      </c>
      <c r="B337" s="25" t="s">
        <v>336</v>
      </c>
      <c r="C337" s="25" t="s">
        <v>337</v>
      </c>
      <c r="D337" s="26" t="s">
        <v>1553</v>
      </c>
      <c r="E337" s="26">
        <v>431</v>
      </c>
      <c r="F337" s="38">
        <v>0</v>
      </c>
      <c r="G337" s="26">
        <v>100</v>
      </c>
      <c r="H337" s="26">
        <v>100</v>
      </c>
      <c r="I337" s="26">
        <v>0</v>
      </c>
      <c r="J337" s="26">
        <v>0</v>
      </c>
      <c r="K337" s="26">
        <v>0</v>
      </c>
      <c r="L337" s="26">
        <v>0</v>
      </c>
      <c r="M337" s="26">
        <v>0</v>
      </c>
      <c r="N337" s="26">
        <v>70</v>
      </c>
      <c r="O337" s="26">
        <v>30</v>
      </c>
      <c r="P337" s="26">
        <v>0</v>
      </c>
      <c r="Q337" s="26">
        <v>100</v>
      </c>
      <c r="R337" s="26">
        <v>100</v>
      </c>
      <c r="S337" s="26">
        <v>100</v>
      </c>
      <c r="T337" s="26">
        <v>0</v>
      </c>
      <c r="U337" s="26">
        <v>0</v>
      </c>
      <c r="V337" s="26">
        <v>0</v>
      </c>
      <c r="W337" s="26">
        <v>40</v>
      </c>
      <c r="X337" s="26">
        <v>60</v>
      </c>
      <c r="Y337" s="26">
        <v>100</v>
      </c>
      <c r="Z337" s="26">
        <v>4</v>
      </c>
      <c r="AA337" s="26" t="s">
        <v>96</v>
      </c>
      <c r="AB337" s="26" t="s">
        <v>96</v>
      </c>
      <c r="AC337" s="26">
        <v>2</v>
      </c>
      <c r="AD337" s="26">
        <v>15</v>
      </c>
      <c r="AE337" s="26">
        <v>15</v>
      </c>
      <c r="AF337" s="26">
        <v>15</v>
      </c>
      <c r="AG337" s="26">
        <v>0</v>
      </c>
      <c r="AH337" s="26">
        <v>54</v>
      </c>
      <c r="AI337" s="26">
        <v>0</v>
      </c>
    </row>
    <row r="338" spans="1:427" x14ac:dyDescent="0.3">
      <c r="A338" s="27" t="s">
        <v>92</v>
      </c>
      <c r="B338" s="27" t="s">
        <v>336</v>
      </c>
      <c r="C338" s="27" t="s">
        <v>337</v>
      </c>
      <c r="D338" s="27" t="s">
        <v>338</v>
      </c>
      <c r="E338" s="29" t="s">
        <v>104</v>
      </c>
      <c r="F338" s="28">
        <v>72</v>
      </c>
      <c r="G338" s="28">
        <v>100</v>
      </c>
      <c r="H338" s="28">
        <v>100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10</v>
      </c>
      <c r="O338" s="28">
        <v>0</v>
      </c>
      <c r="P338" s="28">
        <v>90</v>
      </c>
      <c r="Q338" s="28">
        <v>100</v>
      </c>
      <c r="R338" s="28">
        <v>100</v>
      </c>
      <c r="S338" s="28">
        <v>100</v>
      </c>
      <c r="T338" s="28">
        <v>0</v>
      </c>
      <c r="U338" s="28">
        <v>0</v>
      </c>
      <c r="V338" s="28">
        <v>0</v>
      </c>
      <c r="W338" s="28">
        <v>0</v>
      </c>
      <c r="X338" s="28">
        <v>100</v>
      </c>
      <c r="Y338" s="28">
        <v>100</v>
      </c>
      <c r="Z338" s="28">
        <v>4</v>
      </c>
      <c r="AA338" s="28" t="s">
        <v>96</v>
      </c>
      <c r="AB338" s="28" t="s">
        <v>97</v>
      </c>
      <c r="AC338" s="28" t="s">
        <v>98</v>
      </c>
      <c r="AD338" s="28">
        <v>15</v>
      </c>
      <c r="AE338" s="28">
        <v>15</v>
      </c>
      <c r="AF338" s="28">
        <v>15</v>
      </c>
      <c r="AG338" s="28">
        <v>1</v>
      </c>
      <c r="AH338" s="28">
        <v>54</v>
      </c>
      <c r="AI338" s="28">
        <v>1</v>
      </c>
    </row>
    <row r="339" spans="1:427" x14ac:dyDescent="0.3">
      <c r="A339" s="25" t="s">
        <v>92</v>
      </c>
      <c r="B339" s="25" t="s">
        <v>336</v>
      </c>
      <c r="C339" s="25" t="s">
        <v>339</v>
      </c>
      <c r="D339" s="26" t="s">
        <v>1553</v>
      </c>
      <c r="E339" s="26">
        <v>412</v>
      </c>
      <c r="F339" s="38">
        <v>40</v>
      </c>
      <c r="G339" s="26">
        <v>100</v>
      </c>
      <c r="H339" s="26">
        <v>80</v>
      </c>
      <c r="I339" s="26">
        <v>20</v>
      </c>
      <c r="J339" s="26">
        <v>0</v>
      </c>
      <c r="K339" s="26">
        <v>0</v>
      </c>
      <c r="L339" s="26">
        <v>0</v>
      </c>
      <c r="M339" s="26">
        <v>0</v>
      </c>
      <c r="N339" s="26">
        <v>100</v>
      </c>
      <c r="O339" s="26">
        <v>0</v>
      </c>
      <c r="P339" s="26">
        <v>0</v>
      </c>
      <c r="Q339" s="26">
        <v>100</v>
      </c>
      <c r="R339" s="26">
        <v>100</v>
      </c>
      <c r="S339" s="26">
        <v>100</v>
      </c>
      <c r="T339" s="26">
        <v>0</v>
      </c>
      <c r="U339" s="26">
        <v>0</v>
      </c>
      <c r="V339" s="26">
        <v>0</v>
      </c>
      <c r="W339" s="26">
        <v>0</v>
      </c>
      <c r="X339" s="26">
        <v>100</v>
      </c>
      <c r="Y339" s="26">
        <v>100</v>
      </c>
      <c r="Z339" s="26">
        <v>1</v>
      </c>
      <c r="AA339" s="26" t="s">
        <v>96</v>
      </c>
      <c r="AB339" s="26" t="s">
        <v>96</v>
      </c>
      <c r="AC339" s="26">
        <v>12</v>
      </c>
      <c r="AD339" s="26">
        <v>15</v>
      </c>
      <c r="AE339" s="26">
        <v>18</v>
      </c>
      <c r="AF339" s="26">
        <v>18</v>
      </c>
      <c r="AG339" s="26">
        <v>0</v>
      </c>
      <c r="AH339" s="26">
        <v>55</v>
      </c>
      <c r="AI339" s="26">
        <v>0</v>
      </c>
    </row>
    <row r="340" spans="1:427" x14ac:dyDescent="0.3">
      <c r="A340" s="27" t="s">
        <v>92</v>
      </c>
      <c r="B340" s="27" t="s">
        <v>336</v>
      </c>
      <c r="C340" s="27" t="s">
        <v>339</v>
      </c>
      <c r="D340" s="27" t="s">
        <v>108</v>
      </c>
      <c r="E340" s="29" t="s">
        <v>102</v>
      </c>
      <c r="F340" s="28">
        <v>42</v>
      </c>
      <c r="G340" s="28">
        <v>25</v>
      </c>
      <c r="H340" s="28">
        <v>25</v>
      </c>
      <c r="I340" s="28">
        <v>0</v>
      </c>
      <c r="J340" s="28">
        <v>75</v>
      </c>
      <c r="K340" s="28">
        <v>0</v>
      </c>
      <c r="L340" s="28">
        <v>0</v>
      </c>
      <c r="M340" s="28">
        <v>0</v>
      </c>
      <c r="N340" s="28">
        <v>100</v>
      </c>
      <c r="O340" s="28">
        <v>0</v>
      </c>
      <c r="P340" s="28">
        <v>0</v>
      </c>
      <c r="Q340" s="28">
        <v>100</v>
      </c>
      <c r="R340" s="28">
        <v>95</v>
      </c>
      <c r="S340" s="28">
        <v>100</v>
      </c>
      <c r="T340" s="28">
        <v>0</v>
      </c>
      <c r="U340" s="28">
        <v>0</v>
      </c>
      <c r="V340" s="28">
        <v>0</v>
      </c>
      <c r="W340" s="28">
        <v>0</v>
      </c>
      <c r="X340" s="28">
        <v>100</v>
      </c>
      <c r="Y340" s="28">
        <v>0</v>
      </c>
      <c r="Z340" s="28" t="s">
        <v>98</v>
      </c>
      <c r="AA340" s="28" t="s">
        <v>96</v>
      </c>
      <c r="AB340" s="28" t="s">
        <v>96</v>
      </c>
      <c r="AC340" s="28">
        <v>12</v>
      </c>
      <c r="AD340" s="28">
        <v>15</v>
      </c>
      <c r="AE340" s="28">
        <v>18</v>
      </c>
      <c r="AF340" s="28">
        <v>18</v>
      </c>
      <c r="AG340" s="28">
        <v>0</v>
      </c>
      <c r="AH340" s="28">
        <v>55</v>
      </c>
      <c r="AI340" s="28">
        <v>0</v>
      </c>
    </row>
    <row r="341" spans="1:427" x14ac:dyDescent="0.3">
      <c r="A341" s="25" t="s">
        <v>92</v>
      </c>
      <c r="B341" s="25" t="s">
        <v>336</v>
      </c>
      <c r="C341" s="25" t="s">
        <v>340</v>
      </c>
      <c r="D341" s="26" t="s">
        <v>1553</v>
      </c>
      <c r="E341" s="26">
        <v>622</v>
      </c>
      <c r="F341" s="38">
        <v>20</v>
      </c>
      <c r="G341" s="26">
        <v>80</v>
      </c>
      <c r="H341" s="26">
        <v>80</v>
      </c>
      <c r="I341" s="26">
        <v>20</v>
      </c>
      <c r="J341" s="26">
        <v>0</v>
      </c>
      <c r="K341" s="26">
        <v>0</v>
      </c>
      <c r="L341" s="26">
        <v>0</v>
      </c>
      <c r="M341" s="26">
        <v>0</v>
      </c>
      <c r="N341" s="26">
        <v>20</v>
      </c>
      <c r="O341" s="26">
        <v>0</v>
      </c>
      <c r="P341" s="26">
        <v>80</v>
      </c>
      <c r="Q341" s="26">
        <v>100</v>
      </c>
      <c r="R341" s="26">
        <v>100</v>
      </c>
      <c r="S341" s="26">
        <v>100</v>
      </c>
      <c r="T341" s="26">
        <v>80</v>
      </c>
      <c r="U341" s="26">
        <v>60</v>
      </c>
      <c r="V341" s="26">
        <v>0</v>
      </c>
      <c r="W341" s="26">
        <v>50</v>
      </c>
      <c r="X341" s="26">
        <v>50</v>
      </c>
      <c r="Y341" s="26">
        <v>100</v>
      </c>
      <c r="Z341" s="26">
        <v>2</v>
      </c>
      <c r="AA341" s="26" t="s">
        <v>96</v>
      </c>
      <c r="AB341" s="26" t="s">
        <v>97</v>
      </c>
      <c r="AC341" s="26" t="s">
        <v>98</v>
      </c>
      <c r="AD341" s="26">
        <v>4</v>
      </c>
      <c r="AE341" s="26">
        <v>4</v>
      </c>
      <c r="AF341" s="26">
        <v>4</v>
      </c>
      <c r="AG341" s="26">
        <v>0</v>
      </c>
      <c r="AH341" s="26">
        <v>0</v>
      </c>
      <c r="AI341" s="26">
        <v>0</v>
      </c>
      <c r="MI341" s="47"/>
      <c r="MJ341" s="47"/>
      <c r="MK341" s="47"/>
      <c r="ML341" s="47"/>
      <c r="MM341" s="47"/>
      <c r="MN341" s="47"/>
      <c r="MO341" s="47"/>
      <c r="MP341" s="47"/>
      <c r="MQ341" s="47"/>
      <c r="MR341" s="47"/>
      <c r="MS341" s="47"/>
      <c r="MT341" s="47"/>
      <c r="MU341" s="47"/>
      <c r="MV341" s="47"/>
      <c r="MW341" s="47"/>
      <c r="MX341" s="47"/>
      <c r="MY341" s="47"/>
      <c r="MZ341" s="47"/>
      <c r="NA341" s="47"/>
      <c r="NB341" s="47"/>
      <c r="NC341" s="47"/>
      <c r="ND341" s="47"/>
      <c r="NE341" s="47"/>
      <c r="NF341" s="47"/>
      <c r="NG341" s="47"/>
      <c r="NH341" s="47"/>
      <c r="NI341" s="47"/>
      <c r="NJ341" s="47"/>
      <c r="NK341" s="47"/>
      <c r="NL341" s="47"/>
      <c r="NM341" s="47"/>
      <c r="NN341" s="47"/>
      <c r="NO341" s="47"/>
      <c r="NP341" s="47"/>
      <c r="NQ341" s="47"/>
      <c r="NR341" s="47"/>
      <c r="NS341" s="47"/>
      <c r="NT341" s="47"/>
      <c r="NU341" s="47"/>
      <c r="NV341" s="47"/>
      <c r="NW341" s="47"/>
      <c r="NX341" s="47"/>
      <c r="NY341" s="47"/>
      <c r="NZ341" s="47"/>
      <c r="OA341" s="47"/>
      <c r="OB341" s="47"/>
      <c r="OC341" s="47"/>
      <c r="OD341" s="47"/>
      <c r="OE341" s="47"/>
      <c r="OF341" s="47"/>
      <c r="OG341" s="47"/>
      <c r="OH341" s="47"/>
      <c r="OI341" s="47"/>
      <c r="OJ341" s="47"/>
      <c r="OK341" s="47"/>
      <c r="OL341" s="47"/>
      <c r="OM341" s="47"/>
      <c r="ON341" s="47"/>
      <c r="OO341" s="47"/>
      <c r="OP341" s="47"/>
      <c r="OQ341" s="47"/>
      <c r="OR341" s="47"/>
      <c r="OS341" s="47"/>
      <c r="OT341" s="47"/>
      <c r="OU341" s="47"/>
      <c r="OV341" s="47"/>
      <c r="OW341" s="47"/>
      <c r="OX341" s="47"/>
      <c r="OY341" s="47"/>
      <c r="OZ341" s="47"/>
      <c r="PA341" s="47"/>
      <c r="PB341" s="47"/>
      <c r="PC341" s="47"/>
      <c r="PD341" s="47"/>
      <c r="PE341" s="47"/>
      <c r="PF341" s="47"/>
      <c r="PG341" s="47"/>
      <c r="PH341" s="47"/>
      <c r="PI341" s="47"/>
      <c r="PJ341" s="47"/>
      <c r="PK341" s="47"/>
    </row>
    <row r="342" spans="1:427" x14ac:dyDescent="0.3">
      <c r="A342" s="27" t="s">
        <v>92</v>
      </c>
      <c r="B342" s="27" t="s">
        <v>336</v>
      </c>
      <c r="C342" s="27" t="s">
        <v>340</v>
      </c>
      <c r="D342" s="27" t="s">
        <v>341</v>
      </c>
      <c r="E342" s="29" t="s">
        <v>102</v>
      </c>
      <c r="F342" s="28">
        <v>30</v>
      </c>
      <c r="G342" s="28">
        <v>100</v>
      </c>
      <c r="H342" s="28">
        <v>50</v>
      </c>
      <c r="I342" s="28">
        <v>50</v>
      </c>
      <c r="J342" s="28">
        <v>0</v>
      </c>
      <c r="K342" s="28">
        <v>0</v>
      </c>
      <c r="L342" s="28">
        <v>0</v>
      </c>
      <c r="M342" s="28">
        <v>0</v>
      </c>
      <c r="N342" s="28">
        <v>50</v>
      </c>
      <c r="O342" s="28">
        <v>0</v>
      </c>
      <c r="P342" s="28">
        <v>50</v>
      </c>
      <c r="Q342" s="28">
        <v>100</v>
      </c>
      <c r="R342" s="28">
        <v>100</v>
      </c>
      <c r="S342" s="28">
        <v>100</v>
      </c>
      <c r="T342" s="28">
        <v>100</v>
      </c>
      <c r="U342" s="28">
        <v>0</v>
      </c>
      <c r="V342" s="28">
        <v>0</v>
      </c>
      <c r="W342" s="28">
        <v>0</v>
      </c>
      <c r="X342" s="28">
        <v>100</v>
      </c>
      <c r="Y342" s="28">
        <v>100</v>
      </c>
      <c r="Z342" s="28">
        <v>2</v>
      </c>
      <c r="AA342" s="28" t="s">
        <v>96</v>
      </c>
      <c r="AB342" s="28" t="s">
        <v>97</v>
      </c>
      <c r="AC342" s="28" t="s">
        <v>98</v>
      </c>
      <c r="AD342" s="28">
        <v>4</v>
      </c>
      <c r="AE342" s="28">
        <v>4</v>
      </c>
      <c r="AF342" s="28">
        <v>4</v>
      </c>
      <c r="AG342" s="28">
        <v>0</v>
      </c>
      <c r="AH342" s="28">
        <v>0</v>
      </c>
      <c r="AI342" s="28">
        <v>0</v>
      </c>
    </row>
    <row r="343" spans="1:427" x14ac:dyDescent="0.3">
      <c r="A343" s="27" t="s">
        <v>92</v>
      </c>
      <c r="B343" s="27" t="s">
        <v>336</v>
      </c>
      <c r="C343" s="27" t="s">
        <v>340</v>
      </c>
      <c r="D343" s="27" t="s">
        <v>342</v>
      </c>
      <c r="E343" s="29" t="s">
        <v>102</v>
      </c>
      <c r="F343" s="28">
        <v>44</v>
      </c>
      <c r="G343" s="28">
        <v>80</v>
      </c>
      <c r="H343" s="28">
        <v>50</v>
      </c>
      <c r="I343" s="28">
        <v>50</v>
      </c>
      <c r="J343" s="28">
        <v>0</v>
      </c>
      <c r="K343" s="28">
        <v>0</v>
      </c>
      <c r="L343" s="28">
        <v>0</v>
      </c>
      <c r="M343" s="28">
        <v>0</v>
      </c>
      <c r="N343" s="28">
        <v>50</v>
      </c>
      <c r="O343" s="28">
        <v>0</v>
      </c>
      <c r="P343" s="28">
        <v>50</v>
      </c>
      <c r="Q343" s="28">
        <v>100</v>
      </c>
      <c r="R343" s="28">
        <v>100</v>
      </c>
      <c r="S343" s="28">
        <v>100</v>
      </c>
      <c r="T343" s="28">
        <v>100</v>
      </c>
      <c r="U343" s="28">
        <v>0</v>
      </c>
      <c r="V343" s="28">
        <v>0</v>
      </c>
      <c r="W343" s="28">
        <v>0</v>
      </c>
      <c r="X343" s="28">
        <v>100</v>
      </c>
      <c r="Y343" s="28">
        <v>100</v>
      </c>
      <c r="Z343" s="28">
        <v>2</v>
      </c>
      <c r="AA343" s="28" t="s">
        <v>96</v>
      </c>
      <c r="AB343" s="28" t="s">
        <v>97</v>
      </c>
      <c r="AC343" s="28" t="s">
        <v>98</v>
      </c>
      <c r="AD343" s="28">
        <v>4</v>
      </c>
      <c r="AE343" s="28">
        <v>4</v>
      </c>
      <c r="AF343" s="28">
        <v>4</v>
      </c>
      <c r="AG343" s="28">
        <v>0</v>
      </c>
      <c r="AH343" s="28">
        <v>0</v>
      </c>
      <c r="AI343" s="28">
        <v>0</v>
      </c>
    </row>
    <row r="344" spans="1:427" x14ac:dyDescent="0.3">
      <c r="A344" s="27" t="s">
        <v>92</v>
      </c>
      <c r="B344" s="27" t="s">
        <v>336</v>
      </c>
      <c r="C344" s="27" t="s">
        <v>340</v>
      </c>
      <c r="D344" s="27" t="s">
        <v>343</v>
      </c>
      <c r="E344" s="29" t="s">
        <v>102</v>
      </c>
      <c r="F344" s="28">
        <v>34</v>
      </c>
      <c r="G344" s="28">
        <v>100</v>
      </c>
      <c r="H344" s="28">
        <v>50</v>
      </c>
      <c r="I344" s="28">
        <v>50</v>
      </c>
      <c r="J344" s="28">
        <v>0</v>
      </c>
      <c r="K344" s="28">
        <v>0</v>
      </c>
      <c r="L344" s="28">
        <v>0</v>
      </c>
      <c r="M344" s="28">
        <v>0</v>
      </c>
      <c r="N344" s="28">
        <v>50</v>
      </c>
      <c r="O344" s="28">
        <v>0</v>
      </c>
      <c r="P344" s="28">
        <v>50</v>
      </c>
      <c r="Q344" s="28">
        <v>100</v>
      </c>
      <c r="R344" s="28">
        <v>100</v>
      </c>
      <c r="S344" s="28">
        <v>100</v>
      </c>
      <c r="T344" s="28">
        <v>100</v>
      </c>
      <c r="U344" s="28">
        <v>5</v>
      </c>
      <c r="V344" s="28">
        <v>0</v>
      </c>
      <c r="W344" s="28">
        <v>5</v>
      </c>
      <c r="X344" s="28">
        <v>95</v>
      </c>
      <c r="Y344" s="28">
        <v>100</v>
      </c>
      <c r="Z344" s="28">
        <v>2</v>
      </c>
      <c r="AA344" s="28" t="s">
        <v>96</v>
      </c>
      <c r="AB344" s="28" t="s">
        <v>97</v>
      </c>
      <c r="AC344" s="28" t="s">
        <v>98</v>
      </c>
      <c r="AD344" s="28">
        <v>4</v>
      </c>
      <c r="AE344" s="28">
        <v>4</v>
      </c>
      <c r="AF344" s="28">
        <v>4</v>
      </c>
      <c r="AG344" s="28">
        <v>0</v>
      </c>
      <c r="AH344" s="28">
        <v>0</v>
      </c>
      <c r="AI344" s="28">
        <v>0</v>
      </c>
    </row>
    <row r="345" spans="1:427" x14ac:dyDescent="0.3">
      <c r="A345" s="25" t="s">
        <v>92</v>
      </c>
      <c r="B345" s="25" t="s">
        <v>336</v>
      </c>
      <c r="C345" s="25" t="s">
        <v>344</v>
      </c>
      <c r="D345" s="26" t="s">
        <v>1553</v>
      </c>
      <c r="E345" s="26">
        <v>193</v>
      </c>
      <c r="F345" s="38">
        <v>0</v>
      </c>
      <c r="G345" s="26">
        <v>100</v>
      </c>
      <c r="H345" s="26">
        <v>90</v>
      </c>
      <c r="I345" s="26">
        <v>10</v>
      </c>
      <c r="J345" s="26">
        <v>0</v>
      </c>
      <c r="K345" s="26">
        <v>0</v>
      </c>
      <c r="L345" s="26">
        <v>0</v>
      </c>
      <c r="M345" s="26">
        <v>0</v>
      </c>
      <c r="N345" s="26">
        <v>70</v>
      </c>
      <c r="O345" s="26">
        <v>20</v>
      </c>
      <c r="P345" s="26">
        <v>10</v>
      </c>
      <c r="Q345" s="26">
        <v>100</v>
      </c>
      <c r="R345" s="26">
        <v>100</v>
      </c>
      <c r="S345" s="26">
        <v>100</v>
      </c>
      <c r="T345" s="26">
        <v>0</v>
      </c>
      <c r="U345" s="26">
        <v>0</v>
      </c>
      <c r="V345" s="26">
        <v>0</v>
      </c>
      <c r="W345" s="26">
        <v>20</v>
      </c>
      <c r="X345" s="26">
        <v>80</v>
      </c>
      <c r="Y345" s="26">
        <v>100</v>
      </c>
      <c r="Z345" s="26">
        <v>1</v>
      </c>
      <c r="AA345" s="26" t="s">
        <v>96</v>
      </c>
      <c r="AB345" s="26" t="s">
        <v>97</v>
      </c>
      <c r="AC345" s="26" t="s">
        <v>98</v>
      </c>
      <c r="AD345" s="26">
        <v>7</v>
      </c>
      <c r="AE345" s="26">
        <v>20</v>
      </c>
      <c r="AF345" s="26">
        <v>20</v>
      </c>
      <c r="AG345" s="26">
        <v>0</v>
      </c>
      <c r="AH345" s="26">
        <v>40</v>
      </c>
      <c r="AI345" s="26">
        <v>0</v>
      </c>
    </row>
    <row r="346" spans="1:427" x14ac:dyDescent="0.3">
      <c r="A346" s="27" t="s">
        <v>92</v>
      </c>
      <c r="B346" s="27" t="s">
        <v>336</v>
      </c>
      <c r="C346" s="27" t="s">
        <v>344</v>
      </c>
      <c r="D346" s="27" t="s">
        <v>218</v>
      </c>
      <c r="E346" s="29" t="s">
        <v>95</v>
      </c>
      <c r="F346" s="28">
        <v>34</v>
      </c>
      <c r="G346" s="28">
        <v>100</v>
      </c>
      <c r="H346" s="28">
        <v>50</v>
      </c>
      <c r="I346" s="28">
        <v>50</v>
      </c>
      <c r="J346" s="28">
        <v>0</v>
      </c>
      <c r="K346" s="28">
        <v>0</v>
      </c>
      <c r="L346" s="28">
        <v>0</v>
      </c>
      <c r="M346" s="28">
        <v>0</v>
      </c>
      <c r="N346" s="28">
        <v>1</v>
      </c>
      <c r="O346" s="28">
        <v>0</v>
      </c>
      <c r="P346" s="28">
        <v>99</v>
      </c>
      <c r="Q346" s="28">
        <v>97</v>
      </c>
      <c r="R346" s="28">
        <v>60</v>
      </c>
      <c r="S346" s="28">
        <v>100</v>
      </c>
      <c r="T346" s="28">
        <v>0</v>
      </c>
      <c r="U346" s="28">
        <v>0</v>
      </c>
      <c r="V346" s="28">
        <v>0</v>
      </c>
      <c r="W346" s="28">
        <v>0</v>
      </c>
      <c r="X346" s="28">
        <v>100</v>
      </c>
      <c r="Y346" s="28">
        <v>100</v>
      </c>
      <c r="Z346" s="28">
        <v>1</v>
      </c>
      <c r="AA346" s="28" t="s">
        <v>97</v>
      </c>
      <c r="AB346" s="28" t="s">
        <v>97</v>
      </c>
      <c r="AC346" s="28" t="s">
        <v>98</v>
      </c>
      <c r="AD346" s="28">
        <v>7</v>
      </c>
      <c r="AE346" s="28">
        <v>20</v>
      </c>
      <c r="AF346" s="28">
        <v>20</v>
      </c>
      <c r="AG346" s="28">
        <v>0</v>
      </c>
      <c r="AH346" s="28">
        <v>40</v>
      </c>
      <c r="AI346" s="28">
        <v>0</v>
      </c>
    </row>
    <row r="347" spans="1:427" x14ac:dyDescent="0.3">
      <c r="A347" s="25" t="s">
        <v>92</v>
      </c>
      <c r="B347" s="25" t="s">
        <v>336</v>
      </c>
      <c r="C347" s="25" t="s">
        <v>345</v>
      </c>
      <c r="D347" s="26" t="s">
        <v>1553</v>
      </c>
      <c r="E347" s="26">
        <v>210</v>
      </c>
      <c r="F347" s="38">
        <v>0</v>
      </c>
      <c r="G347" s="26">
        <v>100</v>
      </c>
      <c r="H347" s="26">
        <v>100</v>
      </c>
      <c r="I347" s="26">
        <v>0</v>
      </c>
      <c r="J347" s="26">
        <v>0</v>
      </c>
      <c r="K347" s="26">
        <v>0</v>
      </c>
      <c r="L347" s="26">
        <v>0</v>
      </c>
      <c r="M347" s="26">
        <v>0</v>
      </c>
      <c r="N347" s="26">
        <v>70</v>
      </c>
      <c r="O347" s="26">
        <v>0</v>
      </c>
      <c r="P347" s="26">
        <v>30</v>
      </c>
      <c r="Q347" s="26">
        <v>100</v>
      </c>
      <c r="R347" s="26">
        <v>100</v>
      </c>
      <c r="S347" s="26">
        <v>100</v>
      </c>
      <c r="T347" s="26">
        <v>0</v>
      </c>
      <c r="U347" s="26">
        <v>0</v>
      </c>
      <c r="V347" s="26">
        <v>0</v>
      </c>
      <c r="W347" s="26">
        <v>0</v>
      </c>
      <c r="X347" s="26">
        <v>100</v>
      </c>
      <c r="Y347" s="26">
        <v>100</v>
      </c>
      <c r="Z347" s="26">
        <v>2</v>
      </c>
      <c r="AA347" s="26" t="s">
        <v>96</v>
      </c>
      <c r="AB347" s="26" t="s">
        <v>97</v>
      </c>
      <c r="AC347" s="26" t="s">
        <v>98</v>
      </c>
      <c r="AD347" s="26">
        <v>12</v>
      </c>
      <c r="AE347" s="26">
        <v>12</v>
      </c>
      <c r="AF347" s="26">
        <v>12</v>
      </c>
      <c r="AG347" s="26">
        <v>0</v>
      </c>
      <c r="AH347" s="26">
        <v>46</v>
      </c>
      <c r="AI347" s="26">
        <v>2</v>
      </c>
    </row>
    <row r="348" spans="1:427" x14ac:dyDescent="0.3">
      <c r="A348" s="27" t="s">
        <v>92</v>
      </c>
      <c r="B348" s="27" t="s">
        <v>336</v>
      </c>
      <c r="C348" s="27" t="s">
        <v>345</v>
      </c>
      <c r="D348" s="27" t="s">
        <v>108</v>
      </c>
      <c r="E348" s="29" t="s">
        <v>102</v>
      </c>
      <c r="F348" s="28">
        <v>30</v>
      </c>
      <c r="G348" s="28">
        <v>100</v>
      </c>
      <c r="H348" s="28">
        <v>100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20</v>
      </c>
      <c r="O348" s="28">
        <v>0</v>
      </c>
      <c r="P348" s="28">
        <v>80</v>
      </c>
      <c r="Q348" s="28">
        <v>100</v>
      </c>
      <c r="R348" s="28">
        <v>100</v>
      </c>
      <c r="S348" s="28">
        <v>100</v>
      </c>
      <c r="T348" s="28">
        <v>0</v>
      </c>
      <c r="U348" s="28">
        <v>0</v>
      </c>
      <c r="V348" s="28">
        <v>0</v>
      </c>
      <c r="W348" s="28">
        <v>0</v>
      </c>
      <c r="X348" s="28">
        <v>100</v>
      </c>
      <c r="Y348" s="28">
        <v>100</v>
      </c>
      <c r="Z348" s="28">
        <v>2</v>
      </c>
      <c r="AA348" s="28" t="s">
        <v>96</v>
      </c>
      <c r="AB348" s="28" t="s">
        <v>97</v>
      </c>
      <c r="AC348" s="28" t="s">
        <v>98</v>
      </c>
      <c r="AD348" s="28">
        <v>12</v>
      </c>
      <c r="AE348" s="28">
        <v>12</v>
      </c>
      <c r="AF348" s="28">
        <v>12</v>
      </c>
      <c r="AG348" s="28">
        <v>0</v>
      </c>
      <c r="AH348" s="28">
        <v>46</v>
      </c>
      <c r="AI348" s="28">
        <v>2</v>
      </c>
    </row>
    <row r="349" spans="1:427" x14ac:dyDescent="0.3">
      <c r="A349" s="25" t="s">
        <v>92</v>
      </c>
      <c r="B349" s="25" t="s">
        <v>336</v>
      </c>
      <c r="C349" s="25" t="s">
        <v>346</v>
      </c>
      <c r="D349" s="26" t="s">
        <v>1553</v>
      </c>
      <c r="E349" s="26">
        <v>832</v>
      </c>
      <c r="F349" s="38">
        <v>10</v>
      </c>
      <c r="G349" s="26">
        <v>100</v>
      </c>
      <c r="H349" s="26">
        <v>80</v>
      </c>
      <c r="I349" s="26">
        <v>20</v>
      </c>
      <c r="J349" s="26">
        <v>0</v>
      </c>
      <c r="K349" s="26">
        <v>0</v>
      </c>
      <c r="L349" s="26">
        <v>0</v>
      </c>
      <c r="M349" s="26">
        <v>0</v>
      </c>
      <c r="N349" s="26">
        <v>100</v>
      </c>
      <c r="O349" s="26">
        <v>0</v>
      </c>
      <c r="P349" s="26">
        <v>0</v>
      </c>
      <c r="Q349" s="26">
        <v>100</v>
      </c>
      <c r="R349" s="26">
        <v>100</v>
      </c>
      <c r="S349" s="26">
        <v>100</v>
      </c>
      <c r="T349" s="26">
        <v>0</v>
      </c>
      <c r="U349" s="26">
        <v>0</v>
      </c>
      <c r="V349" s="26">
        <v>0</v>
      </c>
      <c r="W349" s="26">
        <v>0</v>
      </c>
      <c r="X349" s="26">
        <v>100</v>
      </c>
      <c r="Y349" s="26">
        <v>100</v>
      </c>
      <c r="Z349" s="26">
        <v>1</v>
      </c>
      <c r="AA349" s="26" t="s">
        <v>96</v>
      </c>
      <c r="AB349" s="26" t="s">
        <v>97</v>
      </c>
      <c r="AC349" s="26" t="s">
        <v>98</v>
      </c>
      <c r="AD349" s="26">
        <v>5</v>
      </c>
      <c r="AE349" s="26">
        <v>5</v>
      </c>
      <c r="AF349" s="26">
        <v>5</v>
      </c>
      <c r="AG349" s="26">
        <v>0</v>
      </c>
      <c r="AH349" s="26">
        <v>33</v>
      </c>
      <c r="AI349" s="26">
        <v>0</v>
      </c>
    </row>
    <row r="350" spans="1:427" x14ac:dyDescent="0.3">
      <c r="A350" s="27" t="s">
        <v>92</v>
      </c>
      <c r="B350" s="27" t="s">
        <v>336</v>
      </c>
      <c r="C350" s="27" t="s">
        <v>346</v>
      </c>
      <c r="D350" s="27" t="s">
        <v>347</v>
      </c>
      <c r="E350" s="29" t="s">
        <v>95</v>
      </c>
      <c r="F350" s="28">
        <v>102</v>
      </c>
      <c r="G350" s="28">
        <v>100</v>
      </c>
      <c r="H350" s="28">
        <v>100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100</v>
      </c>
      <c r="Q350" s="28">
        <v>100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100</v>
      </c>
      <c r="Y350" s="28">
        <v>0</v>
      </c>
      <c r="Z350" s="28" t="s">
        <v>98</v>
      </c>
      <c r="AA350" s="28" t="s">
        <v>97</v>
      </c>
      <c r="AB350" s="28" t="s">
        <v>96</v>
      </c>
      <c r="AC350" s="28">
        <v>12</v>
      </c>
      <c r="AD350" s="28">
        <v>5</v>
      </c>
      <c r="AE350" s="28">
        <v>5</v>
      </c>
      <c r="AF350" s="28">
        <v>5</v>
      </c>
      <c r="AG350" s="28">
        <v>0</v>
      </c>
      <c r="AH350" s="28">
        <v>33</v>
      </c>
      <c r="AI350" s="28">
        <v>0</v>
      </c>
    </row>
    <row r="351" spans="1:427" x14ac:dyDescent="0.3">
      <c r="A351" s="27" t="s">
        <v>92</v>
      </c>
      <c r="B351" s="27" t="s">
        <v>336</v>
      </c>
      <c r="C351" s="27" t="s">
        <v>346</v>
      </c>
      <c r="D351" s="27" t="s">
        <v>348</v>
      </c>
      <c r="E351" s="29" t="s">
        <v>95</v>
      </c>
      <c r="F351" s="28">
        <v>38</v>
      </c>
      <c r="G351" s="28">
        <v>100</v>
      </c>
      <c r="H351" s="28">
        <v>70</v>
      </c>
      <c r="I351" s="28">
        <v>30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100</v>
      </c>
      <c r="Q351" s="28">
        <v>100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100</v>
      </c>
      <c r="Y351" s="28">
        <v>0</v>
      </c>
      <c r="Z351" s="28" t="s">
        <v>98</v>
      </c>
      <c r="AA351" s="28" t="s">
        <v>97</v>
      </c>
      <c r="AB351" s="28" t="s">
        <v>96</v>
      </c>
      <c r="AC351" s="28">
        <v>12</v>
      </c>
      <c r="AD351" s="28">
        <v>5</v>
      </c>
      <c r="AE351" s="28">
        <v>5</v>
      </c>
      <c r="AF351" s="28">
        <v>5</v>
      </c>
      <c r="AG351" s="28">
        <v>0</v>
      </c>
      <c r="AH351" s="28">
        <v>33</v>
      </c>
      <c r="AI351" s="28">
        <v>0</v>
      </c>
    </row>
    <row r="352" spans="1:427" x14ac:dyDescent="0.3">
      <c r="A352" s="25" t="s">
        <v>92</v>
      </c>
      <c r="B352" s="25" t="s">
        <v>336</v>
      </c>
      <c r="C352" s="25" t="s">
        <v>1619</v>
      </c>
      <c r="D352" s="26" t="s">
        <v>1555</v>
      </c>
      <c r="E352" s="26">
        <v>230</v>
      </c>
      <c r="F352" s="26">
        <v>92</v>
      </c>
      <c r="G352" s="26">
        <v>100</v>
      </c>
      <c r="H352" s="26">
        <v>70</v>
      </c>
      <c r="I352" s="26">
        <v>30</v>
      </c>
      <c r="J352" s="26">
        <v>0</v>
      </c>
      <c r="K352" s="26">
        <v>0</v>
      </c>
      <c r="L352" s="26">
        <v>0</v>
      </c>
      <c r="M352" s="26">
        <v>0</v>
      </c>
      <c r="N352" s="26">
        <v>100</v>
      </c>
      <c r="O352" s="26">
        <v>0</v>
      </c>
      <c r="P352" s="26">
        <v>0</v>
      </c>
      <c r="Q352" s="26">
        <v>100</v>
      </c>
      <c r="R352" s="26">
        <v>100</v>
      </c>
      <c r="S352" s="26">
        <v>100</v>
      </c>
      <c r="T352" s="26">
        <v>0</v>
      </c>
      <c r="U352" s="26">
        <v>0</v>
      </c>
      <c r="V352" s="26">
        <v>0</v>
      </c>
      <c r="W352" s="26">
        <v>30</v>
      </c>
      <c r="X352" s="26">
        <v>70</v>
      </c>
      <c r="Y352" s="26">
        <v>100</v>
      </c>
      <c r="Z352" s="26">
        <v>1</v>
      </c>
      <c r="AA352" s="26" t="s">
        <v>96</v>
      </c>
      <c r="AB352" s="26" t="s">
        <v>97</v>
      </c>
      <c r="AC352" s="26" t="s">
        <v>98</v>
      </c>
      <c r="AD352" s="26">
        <v>10</v>
      </c>
      <c r="AE352" s="26">
        <v>10</v>
      </c>
      <c r="AF352" s="26">
        <v>10</v>
      </c>
      <c r="AG352" s="26">
        <v>0</v>
      </c>
      <c r="AH352" s="26">
        <v>60</v>
      </c>
      <c r="AI352" s="26">
        <v>0</v>
      </c>
    </row>
    <row r="353" spans="1:427" x14ac:dyDescent="0.3">
      <c r="A353" s="25" t="s">
        <v>92</v>
      </c>
      <c r="B353" s="25" t="s">
        <v>336</v>
      </c>
      <c r="C353" s="25" t="s">
        <v>1620</v>
      </c>
      <c r="D353" s="26" t="s">
        <v>1555</v>
      </c>
      <c r="E353" s="26">
        <v>132</v>
      </c>
      <c r="F353" s="26">
        <v>40</v>
      </c>
      <c r="G353" s="26">
        <v>20</v>
      </c>
      <c r="H353" s="26">
        <v>20</v>
      </c>
      <c r="I353" s="26">
        <v>80</v>
      </c>
      <c r="J353" s="26">
        <v>0</v>
      </c>
      <c r="K353" s="26">
        <v>0</v>
      </c>
      <c r="L353" s="26">
        <v>0</v>
      </c>
      <c r="M353" s="26">
        <v>0</v>
      </c>
      <c r="N353" s="26">
        <v>30</v>
      </c>
      <c r="O353" s="26">
        <v>10</v>
      </c>
      <c r="P353" s="26">
        <v>60</v>
      </c>
      <c r="Q353" s="26">
        <v>100</v>
      </c>
      <c r="R353" s="26">
        <v>100</v>
      </c>
      <c r="S353" s="26">
        <v>100</v>
      </c>
      <c r="T353" s="26">
        <v>20</v>
      </c>
      <c r="U353" s="26">
        <v>10</v>
      </c>
      <c r="V353" s="26">
        <v>0</v>
      </c>
      <c r="W353" s="26">
        <v>20</v>
      </c>
      <c r="X353" s="26">
        <v>80</v>
      </c>
      <c r="Y353" s="26">
        <v>100</v>
      </c>
      <c r="Z353" s="26">
        <v>1</v>
      </c>
      <c r="AA353" s="26" t="s">
        <v>96</v>
      </c>
      <c r="AB353" s="26" t="s">
        <v>96</v>
      </c>
      <c r="AC353" s="26">
        <v>2</v>
      </c>
      <c r="AD353" s="26">
        <v>8</v>
      </c>
      <c r="AE353" s="26">
        <v>14</v>
      </c>
      <c r="AF353" s="26">
        <v>8</v>
      </c>
      <c r="AG353" s="26">
        <v>0</v>
      </c>
      <c r="AH353" s="26">
        <v>0</v>
      </c>
      <c r="AI353" s="26">
        <v>0</v>
      </c>
    </row>
    <row r="354" spans="1:427" x14ac:dyDescent="0.3">
      <c r="A354" s="25" t="s">
        <v>92</v>
      </c>
      <c r="B354" s="25" t="s">
        <v>336</v>
      </c>
      <c r="C354" s="25" t="s">
        <v>349</v>
      </c>
      <c r="D354" s="26" t="s">
        <v>1553</v>
      </c>
      <c r="E354" s="26">
        <v>561</v>
      </c>
      <c r="F354" s="38">
        <v>0</v>
      </c>
      <c r="G354" s="26">
        <v>90</v>
      </c>
      <c r="H354" s="26">
        <v>80</v>
      </c>
      <c r="I354" s="26">
        <v>20</v>
      </c>
      <c r="J354" s="26">
        <v>0</v>
      </c>
      <c r="K354" s="26">
        <v>0</v>
      </c>
      <c r="L354" s="26">
        <v>0</v>
      </c>
      <c r="M354" s="26">
        <v>0</v>
      </c>
      <c r="N354" s="26">
        <v>100</v>
      </c>
      <c r="O354" s="26">
        <v>0</v>
      </c>
      <c r="P354" s="26">
        <v>0</v>
      </c>
      <c r="Q354" s="26">
        <v>100</v>
      </c>
      <c r="R354" s="26">
        <v>100</v>
      </c>
      <c r="S354" s="26">
        <v>100</v>
      </c>
      <c r="T354" s="26">
        <v>100</v>
      </c>
      <c r="U354" s="26">
        <v>80</v>
      </c>
      <c r="V354" s="26">
        <v>0</v>
      </c>
      <c r="W354" s="26">
        <v>60</v>
      </c>
      <c r="X354" s="26">
        <v>40</v>
      </c>
      <c r="Y354" s="26">
        <v>100</v>
      </c>
      <c r="Z354" s="26">
        <v>1</v>
      </c>
      <c r="AA354" s="26" t="s">
        <v>96</v>
      </c>
      <c r="AB354" s="26" t="s">
        <v>96</v>
      </c>
      <c r="AC354" s="26">
        <v>12</v>
      </c>
      <c r="AD354" s="26">
        <v>4</v>
      </c>
      <c r="AE354" s="26">
        <v>4</v>
      </c>
      <c r="AF354" s="26">
        <v>15</v>
      </c>
      <c r="AG354" s="26">
        <v>0</v>
      </c>
      <c r="AH354" s="26">
        <v>61</v>
      </c>
      <c r="AI354" s="26">
        <v>0</v>
      </c>
      <c r="CJ354" s="47"/>
      <c r="CK354" s="47"/>
      <c r="CL354" s="47"/>
      <c r="CM354" s="47"/>
      <c r="CN354" s="47"/>
      <c r="CO354" s="47"/>
      <c r="CP354" s="4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  <c r="ED354" s="47"/>
      <c r="EE354" s="47"/>
      <c r="EF354" s="47"/>
      <c r="EG354" s="47"/>
      <c r="EH354" s="47"/>
      <c r="EI354" s="47"/>
      <c r="EJ354" s="47"/>
      <c r="EK354" s="47"/>
      <c r="EL354" s="47"/>
      <c r="EM354" s="47"/>
      <c r="EN354" s="47"/>
      <c r="EO354" s="47"/>
      <c r="EP354" s="47"/>
      <c r="EQ354" s="47"/>
      <c r="ER354" s="47"/>
      <c r="ES354" s="47"/>
      <c r="ET354" s="47"/>
      <c r="EU354" s="47"/>
      <c r="EV354" s="47"/>
      <c r="EW354" s="47"/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  <c r="FI354" s="47"/>
      <c r="FJ354" s="47"/>
      <c r="FK354" s="47"/>
      <c r="FL354" s="47"/>
      <c r="FM354" s="47"/>
      <c r="FN354" s="47"/>
      <c r="FO354" s="47"/>
      <c r="FP354" s="47"/>
      <c r="FQ354" s="47"/>
      <c r="FR354" s="47"/>
      <c r="FS354" s="47"/>
      <c r="FT354" s="47"/>
      <c r="FU354" s="47"/>
      <c r="FV354" s="47"/>
      <c r="FW354" s="47"/>
      <c r="FX354" s="47"/>
      <c r="FY354" s="47"/>
      <c r="FZ354" s="47"/>
      <c r="GA354" s="47"/>
      <c r="GB354" s="47"/>
      <c r="GC354" s="47"/>
      <c r="GD354" s="47"/>
      <c r="GE354" s="47"/>
      <c r="GF354" s="47"/>
      <c r="GG354" s="47"/>
      <c r="GH354" s="47"/>
      <c r="GI354" s="47"/>
      <c r="GJ354" s="47"/>
      <c r="GK354" s="47"/>
      <c r="GL354" s="47"/>
      <c r="GM354" s="47"/>
      <c r="GN354" s="47"/>
      <c r="GO354" s="47"/>
      <c r="GP354" s="47"/>
      <c r="GQ354" s="47"/>
      <c r="GR354" s="47"/>
      <c r="GS354" s="47"/>
      <c r="GT354" s="47"/>
      <c r="GU354" s="47"/>
      <c r="GV354" s="47"/>
      <c r="GW354" s="47"/>
      <c r="GX354" s="47"/>
      <c r="GY354" s="47"/>
      <c r="GZ354" s="47"/>
      <c r="HA354" s="47"/>
      <c r="HB354" s="47"/>
      <c r="HC354" s="47"/>
      <c r="HD354" s="47"/>
      <c r="HE354" s="47"/>
      <c r="HF354" s="47"/>
      <c r="HG354" s="47"/>
      <c r="HH354" s="47"/>
      <c r="HI354" s="47"/>
      <c r="HJ354" s="47"/>
      <c r="HK354" s="47"/>
      <c r="HL354" s="47"/>
      <c r="HM354" s="47"/>
      <c r="HN354" s="47"/>
      <c r="HO354" s="47"/>
      <c r="HP354" s="47"/>
      <c r="HQ354" s="47"/>
      <c r="HR354" s="47"/>
      <c r="HS354" s="47"/>
      <c r="HT354" s="47"/>
      <c r="HU354" s="47"/>
      <c r="HV354" s="47"/>
      <c r="HW354" s="47"/>
      <c r="HX354" s="47"/>
      <c r="HY354" s="47"/>
      <c r="HZ354" s="47"/>
      <c r="IA354" s="47"/>
      <c r="IB354" s="47"/>
      <c r="IC354" s="47"/>
      <c r="ID354" s="47"/>
      <c r="IE354" s="47"/>
      <c r="IF354" s="47"/>
      <c r="IG354" s="47"/>
      <c r="IH354" s="47"/>
      <c r="II354" s="47"/>
      <c r="IJ354" s="47"/>
      <c r="IK354" s="47"/>
      <c r="IL354" s="47"/>
      <c r="IM354" s="47"/>
      <c r="IN354" s="47"/>
      <c r="IO354" s="47"/>
      <c r="IP354" s="47"/>
      <c r="IQ354" s="47"/>
      <c r="IR354" s="47"/>
      <c r="IS354" s="47"/>
      <c r="IT354" s="47"/>
      <c r="IU354" s="47"/>
      <c r="IV354" s="47"/>
      <c r="IW354" s="47"/>
      <c r="IX354" s="47"/>
      <c r="IY354" s="47"/>
      <c r="IZ354" s="47"/>
      <c r="JA354" s="47"/>
      <c r="JB354" s="47"/>
      <c r="JC354" s="47"/>
      <c r="JD354" s="47"/>
      <c r="JE354" s="47"/>
      <c r="JF354" s="47"/>
      <c r="JG354" s="47"/>
      <c r="JH354" s="47"/>
      <c r="JI354" s="47"/>
      <c r="JJ354" s="47"/>
      <c r="JK354" s="47"/>
      <c r="JL354" s="47"/>
      <c r="JM354" s="47"/>
      <c r="JN354" s="47"/>
      <c r="JO354" s="47"/>
      <c r="JP354" s="47"/>
      <c r="JQ354" s="47"/>
      <c r="JR354" s="47"/>
      <c r="JS354" s="47"/>
      <c r="JT354" s="47"/>
      <c r="JU354" s="47"/>
      <c r="JV354" s="47"/>
      <c r="JW354" s="47"/>
      <c r="JX354" s="47"/>
      <c r="JY354" s="47"/>
      <c r="JZ354" s="47"/>
      <c r="KA354" s="47"/>
      <c r="KB354" s="47"/>
      <c r="KC354" s="47"/>
      <c r="KD354" s="47"/>
      <c r="KE354" s="47"/>
      <c r="KF354" s="47"/>
      <c r="KG354" s="47"/>
      <c r="KH354" s="47"/>
      <c r="KI354" s="47"/>
      <c r="KJ354" s="47"/>
      <c r="KK354" s="47"/>
      <c r="KL354" s="47"/>
      <c r="KM354" s="47"/>
      <c r="KN354" s="47"/>
      <c r="KO354" s="47"/>
      <c r="KP354" s="47"/>
      <c r="KQ354" s="47"/>
      <c r="KR354" s="47"/>
      <c r="KS354" s="47"/>
      <c r="KT354" s="47"/>
      <c r="KU354" s="47"/>
      <c r="KV354" s="47"/>
      <c r="KW354" s="47"/>
      <c r="KX354" s="47"/>
      <c r="KY354" s="47"/>
      <c r="KZ354" s="47"/>
      <c r="LA354" s="47"/>
      <c r="LB354" s="47"/>
      <c r="LC354" s="47"/>
      <c r="LD354" s="47"/>
      <c r="LE354" s="47"/>
      <c r="LF354" s="47"/>
      <c r="LG354" s="47"/>
      <c r="LH354" s="47"/>
      <c r="LI354" s="47"/>
      <c r="LJ354" s="47"/>
      <c r="LK354" s="47"/>
      <c r="LL354" s="47"/>
      <c r="LM354" s="47"/>
      <c r="LN354" s="47"/>
      <c r="LO354" s="47"/>
      <c r="LP354" s="47"/>
      <c r="LQ354" s="47"/>
      <c r="LR354" s="47"/>
      <c r="LS354" s="47"/>
      <c r="LT354" s="47"/>
      <c r="LU354" s="47"/>
      <c r="LV354" s="47"/>
      <c r="LW354" s="47"/>
      <c r="LX354" s="47"/>
      <c r="LY354" s="47"/>
      <c r="LZ354" s="47"/>
      <c r="MA354" s="47"/>
      <c r="MB354" s="47"/>
      <c r="MC354" s="47"/>
      <c r="MD354" s="47"/>
      <c r="ME354" s="47"/>
      <c r="MF354" s="47"/>
      <c r="MG354" s="47"/>
      <c r="MH354" s="47"/>
      <c r="MI354" s="47"/>
      <c r="MJ354" s="47"/>
      <c r="MK354" s="47"/>
      <c r="ML354" s="47"/>
      <c r="MM354" s="47"/>
      <c r="MN354" s="47"/>
      <c r="MO354" s="47"/>
      <c r="MP354" s="47"/>
      <c r="MQ354" s="47"/>
      <c r="MR354" s="47"/>
      <c r="MS354" s="47"/>
      <c r="MT354" s="47"/>
      <c r="MU354" s="47"/>
      <c r="MV354" s="47"/>
      <c r="MW354" s="47"/>
      <c r="MX354" s="47"/>
      <c r="MY354" s="47"/>
      <c r="MZ354" s="47"/>
      <c r="NA354" s="47"/>
      <c r="NB354" s="47"/>
      <c r="NC354" s="47"/>
      <c r="ND354" s="47"/>
      <c r="NE354" s="47"/>
      <c r="NF354" s="47"/>
      <c r="NG354" s="47"/>
      <c r="NH354" s="47"/>
      <c r="NI354" s="47"/>
      <c r="NJ354" s="47"/>
      <c r="NK354" s="47"/>
      <c r="NL354" s="47"/>
      <c r="NM354" s="47"/>
      <c r="NN354" s="47"/>
      <c r="NO354" s="47"/>
      <c r="NP354" s="47"/>
      <c r="NQ354" s="47"/>
      <c r="NR354" s="47"/>
      <c r="NS354" s="47"/>
      <c r="NT354" s="47"/>
      <c r="NU354" s="47"/>
      <c r="NV354" s="47"/>
      <c r="NW354" s="47"/>
      <c r="NX354" s="47"/>
      <c r="NY354" s="47"/>
      <c r="NZ354" s="47"/>
      <c r="OA354" s="47"/>
      <c r="OB354" s="47"/>
      <c r="OC354" s="47"/>
      <c r="OD354" s="47"/>
      <c r="OE354" s="47"/>
      <c r="OF354" s="47"/>
      <c r="OG354" s="47"/>
      <c r="OH354" s="47"/>
      <c r="OI354" s="47"/>
      <c r="OJ354" s="47"/>
      <c r="OK354" s="47"/>
      <c r="OL354" s="47"/>
      <c r="OM354" s="47"/>
      <c r="ON354" s="47"/>
      <c r="OO354" s="47"/>
      <c r="OP354" s="47"/>
      <c r="OQ354" s="47"/>
      <c r="OR354" s="47"/>
      <c r="OS354" s="47"/>
      <c r="OT354" s="47"/>
      <c r="OU354" s="47"/>
      <c r="OV354" s="47"/>
      <c r="OW354" s="47"/>
      <c r="OX354" s="47"/>
      <c r="OY354" s="47"/>
      <c r="OZ354" s="47"/>
      <c r="PA354" s="47"/>
      <c r="PB354" s="47"/>
      <c r="PC354" s="47"/>
      <c r="PD354" s="47"/>
      <c r="PE354" s="47"/>
      <c r="PF354" s="47"/>
      <c r="PG354" s="47"/>
      <c r="PH354" s="47"/>
      <c r="PI354" s="47"/>
      <c r="PJ354" s="47"/>
      <c r="PK354" s="47"/>
    </row>
    <row r="355" spans="1:427" x14ac:dyDescent="0.3">
      <c r="A355" s="27" t="s">
        <v>92</v>
      </c>
      <c r="B355" s="27" t="s">
        <v>336</v>
      </c>
      <c r="C355" s="27" t="s">
        <v>349</v>
      </c>
      <c r="D355" s="27" t="s">
        <v>110</v>
      </c>
      <c r="E355" s="29" t="s">
        <v>95</v>
      </c>
      <c r="F355" s="28">
        <v>160</v>
      </c>
      <c r="G355" s="28">
        <v>5</v>
      </c>
      <c r="H355" s="28">
        <v>5</v>
      </c>
      <c r="I355" s="28">
        <v>0</v>
      </c>
      <c r="J355" s="28">
        <v>95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100</v>
      </c>
      <c r="Q355" s="28">
        <v>100</v>
      </c>
      <c r="R355" s="28">
        <v>90</v>
      </c>
      <c r="S355" s="28">
        <v>100</v>
      </c>
      <c r="T355" s="28">
        <v>3</v>
      </c>
      <c r="U355" s="28">
        <v>3</v>
      </c>
      <c r="V355" s="28">
        <v>0</v>
      </c>
      <c r="W355" s="28">
        <v>0</v>
      </c>
      <c r="X355" s="28">
        <v>100</v>
      </c>
      <c r="Y355" s="28">
        <v>100</v>
      </c>
      <c r="Z355" s="28">
        <v>1</v>
      </c>
      <c r="AA355" s="28" t="s">
        <v>96</v>
      </c>
      <c r="AB355" s="28" t="s">
        <v>96</v>
      </c>
      <c r="AC355" s="28">
        <v>12</v>
      </c>
      <c r="AD355" s="28">
        <v>4</v>
      </c>
      <c r="AE355" s="28">
        <v>4</v>
      </c>
      <c r="AF355" s="28">
        <v>15</v>
      </c>
      <c r="AG355" s="28">
        <v>1</v>
      </c>
      <c r="AH355" s="28">
        <v>61</v>
      </c>
      <c r="AI355" s="28">
        <v>1</v>
      </c>
    </row>
    <row r="356" spans="1:427" x14ac:dyDescent="0.3">
      <c r="A356" s="25" t="s">
        <v>92</v>
      </c>
      <c r="B356" s="25" t="s">
        <v>336</v>
      </c>
      <c r="C356" s="25" t="s">
        <v>1621</v>
      </c>
      <c r="D356" s="26" t="s">
        <v>1555</v>
      </c>
      <c r="E356" s="26">
        <v>1614</v>
      </c>
      <c r="F356" s="26">
        <v>516</v>
      </c>
      <c r="G356" s="26">
        <v>100</v>
      </c>
      <c r="H356" s="26">
        <v>85</v>
      </c>
      <c r="I356" s="26">
        <v>15</v>
      </c>
      <c r="J356" s="26">
        <v>0</v>
      </c>
      <c r="K356" s="26">
        <v>0</v>
      </c>
      <c r="L356" s="26">
        <v>70</v>
      </c>
      <c r="M356" s="26">
        <v>60</v>
      </c>
      <c r="N356" s="26">
        <v>20</v>
      </c>
      <c r="O356" s="26">
        <v>5</v>
      </c>
      <c r="P356" s="26">
        <v>15</v>
      </c>
      <c r="Q356" s="26">
        <v>100</v>
      </c>
      <c r="R356" s="26">
        <v>85</v>
      </c>
      <c r="S356" s="26">
        <v>70</v>
      </c>
      <c r="T356" s="26">
        <v>70</v>
      </c>
      <c r="U356" s="26">
        <v>70</v>
      </c>
      <c r="V356" s="26">
        <v>0</v>
      </c>
      <c r="W356" s="26">
        <v>40</v>
      </c>
      <c r="X356" s="26">
        <v>60</v>
      </c>
      <c r="Y356" s="26">
        <v>100</v>
      </c>
      <c r="Z356" s="26">
        <v>2</v>
      </c>
      <c r="AA356" s="26" t="s">
        <v>96</v>
      </c>
      <c r="AB356" s="26" t="s">
        <v>96</v>
      </c>
      <c r="AC356" s="26">
        <v>4</v>
      </c>
      <c r="AD356" s="26">
        <v>1</v>
      </c>
      <c r="AE356" s="26">
        <v>4</v>
      </c>
      <c r="AF356" s="26">
        <v>5</v>
      </c>
      <c r="AG356" s="26">
        <v>1</v>
      </c>
      <c r="AH356" s="26">
        <v>38</v>
      </c>
      <c r="AI356" s="26">
        <v>1</v>
      </c>
    </row>
    <row r="357" spans="1:427" x14ac:dyDescent="0.3">
      <c r="A357" s="35" t="s">
        <v>92</v>
      </c>
      <c r="B357" s="35" t="s">
        <v>336</v>
      </c>
      <c r="C357" s="35" t="s">
        <v>1622</v>
      </c>
      <c r="D357" s="36" t="s">
        <v>1555</v>
      </c>
      <c r="E357" s="36">
        <v>365</v>
      </c>
      <c r="F357" s="36">
        <v>318</v>
      </c>
      <c r="G357" s="36">
        <v>100</v>
      </c>
      <c r="H357" s="36">
        <v>25</v>
      </c>
      <c r="I357" s="36">
        <v>70</v>
      </c>
      <c r="J357" s="36">
        <v>5</v>
      </c>
      <c r="K357" s="36">
        <v>0</v>
      </c>
      <c r="L357" s="36">
        <v>0</v>
      </c>
      <c r="M357" s="36">
        <v>0</v>
      </c>
      <c r="N357" s="36">
        <v>100</v>
      </c>
      <c r="O357" s="36">
        <v>0</v>
      </c>
      <c r="P357" s="36">
        <v>0</v>
      </c>
      <c r="Q357" s="36">
        <v>100</v>
      </c>
      <c r="R357" s="36">
        <v>100</v>
      </c>
      <c r="S357" s="36">
        <v>100</v>
      </c>
      <c r="T357" s="36">
        <v>0</v>
      </c>
      <c r="U357" s="36">
        <v>0</v>
      </c>
      <c r="V357" s="36">
        <v>0</v>
      </c>
      <c r="W357" s="36">
        <v>5</v>
      </c>
      <c r="X357" s="36">
        <v>95</v>
      </c>
      <c r="Y357" s="36">
        <v>100</v>
      </c>
      <c r="Z357" s="36">
        <v>2</v>
      </c>
      <c r="AA357" s="36" t="s">
        <v>96</v>
      </c>
      <c r="AB357" s="36" t="s">
        <v>96</v>
      </c>
      <c r="AC357" s="36">
        <v>1</v>
      </c>
      <c r="AD357" s="36">
        <v>3</v>
      </c>
      <c r="AE357" s="36">
        <v>20</v>
      </c>
      <c r="AF357" s="36">
        <v>20</v>
      </c>
      <c r="AG357" s="36">
        <v>0</v>
      </c>
      <c r="AH357" s="36">
        <v>20</v>
      </c>
      <c r="AI357" s="36">
        <v>0</v>
      </c>
    </row>
    <row r="358" spans="1:427" x14ac:dyDescent="0.3">
      <c r="A358" s="25" t="s">
        <v>92</v>
      </c>
      <c r="B358" s="25" t="s">
        <v>336</v>
      </c>
      <c r="C358" s="25" t="s">
        <v>1623</v>
      </c>
      <c r="D358" s="26" t="s">
        <v>1555</v>
      </c>
      <c r="E358" s="26">
        <v>788</v>
      </c>
      <c r="F358" s="26">
        <v>236</v>
      </c>
      <c r="G358" s="26">
        <v>100</v>
      </c>
      <c r="H358" s="26">
        <v>90</v>
      </c>
      <c r="I358" s="26">
        <v>10</v>
      </c>
      <c r="J358" s="26">
        <v>0</v>
      </c>
      <c r="K358" s="26">
        <v>0</v>
      </c>
      <c r="L358" s="26">
        <v>80</v>
      </c>
      <c r="M358" s="26">
        <v>80</v>
      </c>
      <c r="N358" s="26">
        <v>20</v>
      </c>
      <c r="O358" s="26">
        <v>0</v>
      </c>
      <c r="P358" s="26">
        <v>0</v>
      </c>
      <c r="Q358" s="26">
        <v>100</v>
      </c>
      <c r="R358" s="26">
        <v>100</v>
      </c>
      <c r="S358" s="26">
        <v>100</v>
      </c>
      <c r="T358" s="26">
        <v>80</v>
      </c>
      <c r="U358" s="26">
        <v>80</v>
      </c>
      <c r="V358" s="26">
        <v>0</v>
      </c>
      <c r="W358" s="26">
        <v>50</v>
      </c>
      <c r="X358" s="26">
        <v>50</v>
      </c>
      <c r="Y358" s="26">
        <v>100</v>
      </c>
      <c r="Z358" s="26">
        <v>2</v>
      </c>
      <c r="AA358" s="26" t="s">
        <v>96</v>
      </c>
      <c r="AB358" s="26" t="s">
        <v>96</v>
      </c>
      <c r="AC358" s="26">
        <v>6</v>
      </c>
      <c r="AD358" s="26">
        <v>0</v>
      </c>
      <c r="AE358" s="26">
        <v>5</v>
      </c>
      <c r="AF358" s="26">
        <v>5</v>
      </c>
      <c r="AG358" s="26">
        <v>0</v>
      </c>
      <c r="AH358" s="26">
        <v>30</v>
      </c>
      <c r="AI358" s="26">
        <v>0</v>
      </c>
    </row>
    <row r="359" spans="1:427" x14ac:dyDescent="0.3">
      <c r="A359" s="25" t="s">
        <v>92</v>
      </c>
      <c r="B359" s="25" t="s">
        <v>336</v>
      </c>
      <c r="C359" s="25" t="s">
        <v>1624</v>
      </c>
      <c r="D359" s="26" t="s">
        <v>1555</v>
      </c>
      <c r="E359" s="26">
        <v>120</v>
      </c>
      <c r="F359" s="26">
        <v>60</v>
      </c>
      <c r="G359" s="26">
        <v>0</v>
      </c>
      <c r="H359" s="26">
        <v>0</v>
      </c>
      <c r="I359" s="26">
        <v>70</v>
      </c>
      <c r="J359" s="26">
        <v>30</v>
      </c>
      <c r="K359" s="26">
        <v>0</v>
      </c>
      <c r="L359" s="26">
        <v>0</v>
      </c>
      <c r="M359" s="26">
        <v>0</v>
      </c>
      <c r="N359" s="26">
        <v>100</v>
      </c>
      <c r="O359" s="26">
        <v>0</v>
      </c>
      <c r="P359" s="26">
        <v>0</v>
      </c>
      <c r="Q359" s="26">
        <v>100</v>
      </c>
      <c r="R359" s="26">
        <v>100</v>
      </c>
      <c r="S359" s="26">
        <v>97</v>
      </c>
      <c r="T359" s="26">
        <v>0</v>
      </c>
      <c r="U359" s="26">
        <v>0</v>
      </c>
      <c r="V359" s="26">
        <v>0</v>
      </c>
      <c r="W359" s="26">
        <v>2</v>
      </c>
      <c r="X359" s="26">
        <v>98</v>
      </c>
      <c r="Y359" s="26">
        <v>100</v>
      </c>
      <c r="Z359" s="26">
        <v>1</v>
      </c>
      <c r="AA359" s="26" t="s">
        <v>97</v>
      </c>
      <c r="AB359" s="26" t="s">
        <v>96</v>
      </c>
      <c r="AC359" s="26">
        <v>1</v>
      </c>
      <c r="AD359" s="26">
        <v>10</v>
      </c>
      <c r="AE359" s="26">
        <v>22</v>
      </c>
      <c r="AF359" s="26">
        <v>22</v>
      </c>
      <c r="AG359" s="26">
        <v>0</v>
      </c>
      <c r="AH359" s="26">
        <v>22</v>
      </c>
      <c r="AI359" s="26">
        <v>4</v>
      </c>
    </row>
    <row r="360" spans="1:427" x14ac:dyDescent="0.3">
      <c r="A360" s="25" t="s">
        <v>92</v>
      </c>
      <c r="B360" s="25" t="s">
        <v>336</v>
      </c>
      <c r="C360" s="25" t="s">
        <v>350</v>
      </c>
      <c r="D360" s="26" t="s">
        <v>1553</v>
      </c>
      <c r="E360" s="26">
        <v>575</v>
      </c>
      <c r="F360" s="38">
        <v>10</v>
      </c>
      <c r="G360" s="26">
        <v>100</v>
      </c>
      <c r="H360" s="26">
        <v>83</v>
      </c>
      <c r="I360" s="26">
        <v>5</v>
      </c>
      <c r="J360" s="26">
        <v>2</v>
      </c>
      <c r="K360" s="26">
        <v>10</v>
      </c>
      <c r="L360" s="26">
        <v>80</v>
      </c>
      <c r="M360" s="26">
        <v>75</v>
      </c>
      <c r="N360" s="26">
        <v>24</v>
      </c>
      <c r="O360" s="26">
        <v>1</v>
      </c>
      <c r="P360" s="26">
        <v>0</v>
      </c>
      <c r="Q360" s="26">
        <v>100</v>
      </c>
      <c r="R360" s="26">
        <v>100</v>
      </c>
      <c r="S360" s="26">
        <v>95</v>
      </c>
      <c r="T360" s="26">
        <v>100</v>
      </c>
      <c r="U360" s="26">
        <v>70</v>
      </c>
      <c r="V360" s="26">
        <v>0</v>
      </c>
      <c r="W360" s="26">
        <v>50</v>
      </c>
      <c r="X360" s="26">
        <v>50</v>
      </c>
      <c r="Y360" s="26">
        <v>85</v>
      </c>
      <c r="Z360" s="26">
        <v>3</v>
      </c>
      <c r="AA360" s="26" t="s">
        <v>96</v>
      </c>
      <c r="AB360" s="26" t="s">
        <v>96</v>
      </c>
      <c r="AC360" s="26">
        <v>10</v>
      </c>
      <c r="AD360" s="26">
        <v>7</v>
      </c>
      <c r="AE360" s="26">
        <v>10</v>
      </c>
      <c r="AF360" s="26">
        <v>7</v>
      </c>
      <c r="AG360" s="26">
        <v>0</v>
      </c>
      <c r="AH360" s="26">
        <v>60</v>
      </c>
      <c r="AI360" s="26">
        <v>2</v>
      </c>
    </row>
    <row r="361" spans="1:427" x14ac:dyDescent="0.3">
      <c r="A361" s="27" t="s">
        <v>92</v>
      </c>
      <c r="B361" s="27" t="s">
        <v>336</v>
      </c>
      <c r="C361" s="27" t="s">
        <v>350</v>
      </c>
      <c r="D361" s="27" t="s">
        <v>351</v>
      </c>
      <c r="E361" s="29" t="s">
        <v>95</v>
      </c>
      <c r="F361" s="28">
        <v>50</v>
      </c>
      <c r="G361" s="28">
        <v>0</v>
      </c>
      <c r="H361" s="28">
        <v>0</v>
      </c>
      <c r="I361" s="28">
        <v>0</v>
      </c>
      <c r="J361" s="28">
        <v>100</v>
      </c>
      <c r="K361" s="28">
        <v>0</v>
      </c>
      <c r="L361" s="28">
        <v>0</v>
      </c>
      <c r="M361" s="28">
        <v>0</v>
      </c>
      <c r="N361" s="28">
        <v>0</v>
      </c>
      <c r="O361" s="28">
        <v>0</v>
      </c>
      <c r="P361" s="28">
        <v>100</v>
      </c>
      <c r="Q361" s="28">
        <v>100</v>
      </c>
      <c r="R361" s="28">
        <v>50</v>
      </c>
      <c r="S361" s="28">
        <v>0</v>
      </c>
      <c r="T361" s="28">
        <v>0</v>
      </c>
      <c r="U361" s="28">
        <v>0</v>
      </c>
      <c r="V361" s="28">
        <v>0</v>
      </c>
      <c r="W361" s="28">
        <v>0</v>
      </c>
      <c r="X361" s="28">
        <v>100</v>
      </c>
      <c r="Y361" s="28">
        <v>0</v>
      </c>
      <c r="Z361" s="28" t="s">
        <v>98</v>
      </c>
      <c r="AA361" s="28" t="s">
        <v>97</v>
      </c>
      <c r="AB361" s="28" t="s">
        <v>96</v>
      </c>
      <c r="AC361" s="28">
        <v>10</v>
      </c>
      <c r="AD361" s="28">
        <v>9</v>
      </c>
      <c r="AE361" s="28">
        <v>10</v>
      </c>
      <c r="AF361" s="28">
        <v>9</v>
      </c>
      <c r="AG361" s="28">
        <v>0</v>
      </c>
      <c r="AH361" s="28">
        <v>60</v>
      </c>
      <c r="AI361" s="28">
        <v>2</v>
      </c>
    </row>
    <row r="362" spans="1:427" x14ac:dyDescent="0.3">
      <c r="A362" s="25" t="s">
        <v>92</v>
      </c>
      <c r="B362" s="25" t="s">
        <v>336</v>
      </c>
      <c r="C362" s="25" t="s">
        <v>352</v>
      </c>
      <c r="D362" s="26" t="s">
        <v>1553</v>
      </c>
      <c r="E362" s="26">
        <v>172</v>
      </c>
      <c r="F362" s="38">
        <v>0</v>
      </c>
      <c r="G362" s="26">
        <v>100</v>
      </c>
      <c r="H362" s="26">
        <v>95</v>
      </c>
      <c r="I362" s="26">
        <v>5</v>
      </c>
      <c r="J362" s="26">
        <v>0</v>
      </c>
      <c r="K362" s="26">
        <v>0</v>
      </c>
      <c r="L362" s="26">
        <v>0</v>
      </c>
      <c r="M362" s="26">
        <v>0</v>
      </c>
      <c r="N362" s="26">
        <v>100</v>
      </c>
      <c r="O362" s="26">
        <v>0</v>
      </c>
      <c r="P362" s="26">
        <v>0</v>
      </c>
      <c r="Q362" s="26">
        <v>100</v>
      </c>
      <c r="R362" s="26">
        <v>100</v>
      </c>
      <c r="S362" s="26">
        <v>100</v>
      </c>
      <c r="T362" s="26">
        <v>100</v>
      </c>
      <c r="U362" s="26">
        <v>50</v>
      </c>
      <c r="V362" s="26">
        <v>0</v>
      </c>
      <c r="W362" s="26">
        <v>0</v>
      </c>
      <c r="X362" s="26">
        <v>100</v>
      </c>
      <c r="Y362" s="26">
        <v>100</v>
      </c>
      <c r="Z362" s="26">
        <v>2</v>
      </c>
      <c r="AA362" s="26" t="s">
        <v>96</v>
      </c>
      <c r="AB362" s="26" t="s">
        <v>96</v>
      </c>
      <c r="AC362" s="26">
        <v>6</v>
      </c>
      <c r="AD362" s="26">
        <v>5</v>
      </c>
      <c r="AE362" s="26">
        <v>13</v>
      </c>
      <c r="AF362" s="26">
        <v>13</v>
      </c>
      <c r="AG362" s="26">
        <v>0</v>
      </c>
      <c r="AH362" s="26">
        <v>17</v>
      </c>
      <c r="AI362" s="26">
        <v>5</v>
      </c>
    </row>
    <row r="363" spans="1:427" x14ac:dyDescent="0.3">
      <c r="A363" s="27" t="s">
        <v>92</v>
      </c>
      <c r="B363" s="27" t="s">
        <v>336</v>
      </c>
      <c r="C363" s="27" t="s">
        <v>352</v>
      </c>
      <c r="D363" s="27" t="s">
        <v>353</v>
      </c>
      <c r="E363" s="29" t="s">
        <v>102</v>
      </c>
      <c r="F363" s="28">
        <v>41</v>
      </c>
      <c r="G363" s="28">
        <v>100</v>
      </c>
      <c r="H363" s="28">
        <v>80</v>
      </c>
      <c r="I363" s="28">
        <v>20</v>
      </c>
      <c r="J363" s="28">
        <v>0</v>
      </c>
      <c r="K363" s="28">
        <v>0</v>
      </c>
      <c r="L363" s="28">
        <v>0</v>
      </c>
      <c r="M363" s="28">
        <v>0</v>
      </c>
      <c r="N363" s="28">
        <v>90</v>
      </c>
      <c r="O363" s="28">
        <v>0</v>
      </c>
      <c r="P363" s="28">
        <v>10</v>
      </c>
      <c r="Q363" s="28">
        <v>100</v>
      </c>
      <c r="R363" s="28">
        <v>100</v>
      </c>
      <c r="S363" s="28">
        <v>100</v>
      </c>
      <c r="T363" s="28">
        <v>100</v>
      </c>
      <c r="U363" s="28">
        <v>10</v>
      </c>
      <c r="V363" s="28">
        <v>0</v>
      </c>
      <c r="W363" s="28">
        <v>0</v>
      </c>
      <c r="X363" s="28">
        <v>100</v>
      </c>
      <c r="Y363" s="28">
        <v>100</v>
      </c>
      <c r="Z363" s="28">
        <v>2</v>
      </c>
      <c r="AA363" s="28" t="s">
        <v>96</v>
      </c>
      <c r="AB363" s="28" t="s">
        <v>96</v>
      </c>
      <c r="AC363" s="28">
        <v>6</v>
      </c>
      <c r="AD363" s="28">
        <v>5</v>
      </c>
      <c r="AE363" s="28">
        <v>13</v>
      </c>
      <c r="AF363" s="28">
        <v>13</v>
      </c>
      <c r="AG363" s="28">
        <v>0</v>
      </c>
      <c r="AH363" s="28">
        <v>17</v>
      </c>
      <c r="AI363" s="28">
        <v>5</v>
      </c>
    </row>
    <row r="364" spans="1:427" x14ac:dyDescent="0.3">
      <c r="A364" s="25" t="s">
        <v>92</v>
      </c>
      <c r="B364" s="25" t="s">
        <v>336</v>
      </c>
      <c r="C364" s="25" t="s">
        <v>354</v>
      </c>
      <c r="D364" s="26" t="s">
        <v>1553</v>
      </c>
      <c r="E364" s="26">
        <v>638</v>
      </c>
      <c r="F364" s="38">
        <v>100</v>
      </c>
      <c r="G364" s="26">
        <v>100</v>
      </c>
      <c r="H364" s="26">
        <v>80</v>
      </c>
      <c r="I364" s="26">
        <v>0</v>
      </c>
      <c r="J364" s="26">
        <v>20</v>
      </c>
      <c r="K364" s="26">
        <v>0</v>
      </c>
      <c r="L364" s="26">
        <v>0</v>
      </c>
      <c r="M364" s="26">
        <v>0</v>
      </c>
      <c r="N364" s="26">
        <v>100</v>
      </c>
      <c r="O364" s="26">
        <v>0</v>
      </c>
      <c r="P364" s="26">
        <v>0</v>
      </c>
      <c r="Q364" s="26">
        <v>100</v>
      </c>
      <c r="R364" s="26">
        <v>100</v>
      </c>
      <c r="S364" s="26">
        <v>100</v>
      </c>
      <c r="T364" s="26">
        <v>100</v>
      </c>
      <c r="U364" s="26">
        <v>50</v>
      </c>
      <c r="V364" s="26">
        <v>0</v>
      </c>
      <c r="W364" s="26">
        <v>50</v>
      </c>
      <c r="X364" s="26">
        <v>50</v>
      </c>
      <c r="Y364" s="26">
        <v>100</v>
      </c>
      <c r="Z364" s="26">
        <v>2</v>
      </c>
      <c r="AA364" s="26" t="s">
        <v>96</v>
      </c>
      <c r="AB364" s="26" t="s">
        <v>96</v>
      </c>
      <c r="AC364" s="26">
        <v>6</v>
      </c>
      <c r="AD364" s="26">
        <v>9</v>
      </c>
      <c r="AE364" s="26">
        <v>9</v>
      </c>
      <c r="AF364" s="26">
        <v>9</v>
      </c>
      <c r="AG364" s="26">
        <v>1</v>
      </c>
      <c r="AH364" s="26">
        <v>50</v>
      </c>
      <c r="AI364" s="26">
        <v>1</v>
      </c>
    </row>
    <row r="365" spans="1:427" x14ac:dyDescent="0.3">
      <c r="A365" s="27" t="s">
        <v>92</v>
      </c>
      <c r="B365" s="27" t="s">
        <v>336</v>
      </c>
      <c r="C365" s="27" t="s">
        <v>354</v>
      </c>
      <c r="D365" s="27" t="s">
        <v>110</v>
      </c>
      <c r="E365" s="29" t="s">
        <v>95</v>
      </c>
      <c r="F365" s="28">
        <v>38</v>
      </c>
      <c r="G365" s="28">
        <v>100</v>
      </c>
      <c r="H365" s="28">
        <v>60</v>
      </c>
      <c r="I365" s="28">
        <v>0</v>
      </c>
      <c r="J365" s="28">
        <v>40</v>
      </c>
      <c r="K365" s="28">
        <v>0</v>
      </c>
      <c r="L365" s="28">
        <v>0</v>
      </c>
      <c r="M365" s="28">
        <v>0</v>
      </c>
      <c r="N365" s="28">
        <v>0</v>
      </c>
      <c r="O365" s="28">
        <v>0</v>
      </c>
      <c r="P365" s="28">
        <v>100</v>
      </c>
      <c r="Q365" s="28">
        <v>100</v>
      </c>
      <c r="R365" s="28">
        <v>50</v>
      </c>
      <c r="S365" s="28">
        <v>50</v>
      </c>
      <c r="T365" s="28">
        <v>0</v>
      </c>
      <c r="U365" s="28">
        <v>0</v>
      </c>
      <c r="V365" s="28">
        <v>0</v>
      </c>
      <c r="W365" s="28">
        <v>0</v>
      </c>
      <c r="X365" s="28">
        <v>100</v>
      </c>
      <c r="Y365" s="28">
        <v>50</v>
      </c>
      <c r="Z365" s="28">
        <v>2</v>
      </c>
      <c r="AA365" s="28" t="s">
        <v>97</v>
      </c>
      <c r="AB365" s="28" t="s">
        <v>97</v>
      </c>
      <c r="AC365" s="28" t="s">
        <v>98</v>
      </c>
      <c r="AD365" s="28">
        <v>9</v>
      </c>
      <c r="AE365" s="28">
        <v>9</v>
      </c>
      <c r="AF365" s="28">
        <v>9</v>
      </c>
      <c r="AG365" s="28">
        <v>5</v>
      </c>
      <c r="AH365" s="28">
        <v>50</v>
      </c>
      <c r="AI365" s="28">
        <v>1</v>
      </c>
    </row>
    <row r="366" spans="1:427" x14ac:dyDescent="0.3">
      <c r="A366" s="25" t="s">
        <v>92</v>
      </c>
      <c r="B366" s="25" t="s">
        <v>336</v>
      </c>
      <c r="C366" s="25" t="s">
        <v>1625</v>
      </c>
      <c r="D366" s="26" t="s">
        <v>1555</v>
      </c>
      <c r="E366" s="26">
        <v>270</v>
      </c>
      <c r="F366" s="26">
        <v>84</v>
      </c>
      <c r="G366" s="26">
        <v>98</v>
      </c>
      <c r="H366" s="26">
        <v>98</v>
      </c>
      <c r="I366" s="26">
        <v>0</v>
      </c>
      <c r="J366" s="26">
        <v>2</v>
      </c>
      <c r="K366" s="26">
        <v>0</v>
      </c>
      <c r="L366" s="26">
        <v>0</v>
      </c>
      <c r="M366" s="26">
        <v>0</v>
      </c>
      <c r="N366" s="26">
        <v>60</v>
      </c>
      <c r="O366" s="26">
        <v>0</v>
      </c>
      <c r="P366" s="26">
        <v>40</v>
      </c>
      <c r="Q366" s="26">
        <v>100</v>
      </c>
      <c r="R366" s="26">
        <v>100</v>
      </c>
      <c r="S366" s="26">
        <v>100</v>
      </c>
      <c r="T366" s="26">
        <v>0</v>
      </c>
      <c r="U366" s="26">
        <v>0</v>
      </c>
      <c r="V366" s="26">
        <v>0</v>
      </c>
      <c r="W366" s="26">
        <v>0</v>
      </c>
      <c r="X366" s="26">
        <v>100</v>
      </c>
      <c r="Y366" s="26">
        <v>90</v>
      </c>
      <c r="Z366" s="26">
        <v>10</v>
      </c>
      <c r="AA366" s="26" t="s">
        <v>96</v>
      </c>
      <c r="AB366" s="26" t="s">
        <v>97</v>
      </c>
      <c r="AC366" s="26" t="s">
        <v>98</v>
      </c>
      <c r="AD366" s="26">
        <v>25</v>
      </c>
      <c r="AE366" s="26">
        <v>25</v>
      </c>
      <c r="AF366" s="26">
        <v>25</v>
      </c>
      <c r="AG366" s="26">
        <v>0</v>
      </c>
      <c r="AH366" s="26">
        <v>60</v>
      </c>
      <c r="AI366" s="26">
        <v>0</v>
      </c>
    </row>
    <row r="367" spans="1:427" x14ac:dyDescent="0.3">
      <c r="A367" s="25" t="s">
        <v>92</v>
      </c>
      <c r="B367" s="25" t="s">
        <v>336</v>
      </c>
      <c r="C367" s="25" t="s">
        <v>1626</v>
      </c>
      <c r="D367" s="26" t="s">
        <v>1555</v>
      </c>
      <c r="E367" s="26">
        <v>489</v>
      </c>
      <c r="F367" s="26">
        <v>235</v>
      </c>
      <c r="G367" s="26">
        <v>100</v>
      </c>
      <c r="H367" s="26">
        <v>100</v>
      </c>
      <c r="I367" s="26">
        <v>0</v>
      </c>
      <c r="J367" s="26">
        <v>0</v>
      </c>
      <c r="K367" s="26">
        <v>0</v>
      </c>
      <c r="L367" s="26">
        <v>100</v>
      </c>
      <c r="M367" s="26">
        <v>80</v>
      </c>
      <c r="N367" s="26">
        <v>20</v>
      </c>
      <c r="O367" s="26">
        <v>0</v>
      </c>
      <c r="P367" s="26">
        <v>0</v>
      </c>
      <c r="Q367" s="26">
        <v>100</v>
      </c>
      <c r="R367" s="26">
        <v>100</v>
      </c>
      <c r="S367" s="26">
        <v>100</v>
      </c>
      <c r="T367" s="26">
        <v>100</v>
      </c>
      <c r="U367" s="26">
        <v>70</v>
      </c>
      <c r="V367" s="26">
        <v>0</v>
      </c>
      <c r="W367" s="26">
        <v>70</v>
      </c>
      <c r="X367" s="26">
        <v>30</v>
      </c>
      <c r="Y367" s="26">
        <v>100</v>
      </c>
      <c r="Z367" s="26">
        <v>2</v>
      </c>
      <c r="AA367" s="26" t="s">
        <v>96</v>
      </c>
      <c r="AB367" s="26" t="s">
        <v>96</v>
      </c>
      <c r="AC367" s="26">
        <v>6</v>
      </c>
      <c r="AD367" s="26">
        <v>3</v>
      </c>
      <c r="AE367" s="26">
        <v>10</v>
      </c>
      <c r="AF367" s="26">
        <v>10</v>
      </c>
      <c r="AG367" s="26">
        <v>0</v>
      </c>
      <c r="AH367" s="26">
        <v>30</v>
      </c>
      <c r="AI367" s="26">
        <v>0</v>
      </c>
    </row>
    <row r="368" spans="1:427" x14ac:dyDescent="0.3">
      <c r="A368" s="25" t="s">
        <v>92</v>
      </c>
      <c r="B368" s="25" t="s">
        <v>336</v>
      </c>
      <c r="C368" s="25" t="s">
        <v>336</v>
      </c>
      <c r="D368" s="26" t="s">
        <v>1553</v>
      </c>
      <c r="E368" s="26">
        <v>11601</v>
      </c>
      <c r="F368" s="38">
        <v>620</v>
      </c>
      <c r="G368" s="26">
        <v>100</v>
      </c>
      <c r="H368" s="26">
        <v>100</v>
      </c>
      <c r="I368" s="26">
        <v>0</v>
      </c>
      <c r="J368" s="26">
        <v>0</v>
      </c>
      <c r="K368" s="26">
        <v>0</v>
      </c>
      <c r="L368" s="26">
        <v>100</v>
      </c>
      <c r="M368" s="26">
        <v>100</v>
      </c>
      <c r="N368" s="26">
        <v>0</v>
      </c>
      <c r="O368" s="26">
        <v>0</v>
      </c>
      <c r="P368" s="26">
        <v>0</v>
      </c>
      <c r="Q368" s="26">
        <v>100</v>
      </c>
      <c r="R368" s="26">
        <v>100</v>
      </c>
      <c r="S368" s="26">
        <v>100</v>
      </c>
      <c r="T368" s="26">
        <v>100</v>
      </c>
      <c r="U368" s="26">
        <v>100</v>
      </c>
      <c r="V368" s="26">
        <v>40</v>
      </c>
      <c r="W368" s="26">
        <v>40</v>
      </c>
      <c r="X368" s="26">
        <v>20</v>
      </c>
      <c r="Y368" s="26">
        <v>100</v>
      </c>
      <c r="Z368" s="26">
        <v>4</v>
      </c>
      <c r="AA368" s="26" t="s">
        <v>96</v>
      </c>
      <c r="AB368" s="26" t="s">
        <v>96</v>
      </c>
      <c r="AC368" s="26">
        <v>4</v>
      </c>
      <c r="AD368" s="26">
        <v>0</v>
      </c>
      <c r="AE368" s="26">
        <v>0</v>
      </c>
      <c r="AF368" s="26">
        <v>0</v>
      </c>
      <c r="AG368" s="26">
        <v>0</v>
      </c>
      <c r="AH368" s="26">
        <v>36</v>
      </c>
      <c r="AI368" s="26">
        <v>0</v>
      </c>
    </row>
    <row r="369" spans="1:35" x14ac:dyDescent="0.3">
      <c r="A369" s="27" t="s">
        <v>92</v>
      </c>
      <c r="B369" s="27" t="s">
        <v>336</v>
      </c>
      <c r="C369" s="27" t="s">
        <v>336</v>
      </c>
      <c r="D369" s="27" t="s">
        <v>355</v>
      </c>
      <c r="E369" s="29" t="s">
        <v>102</v>
      </c>
      <c r="F369" s="28">
        <v>336</v>
      </c>
      <c r="G369" s="28">
        <v>100</v>
      </c>
      <c r="H369" s="28">
        <v>100</v>
      </c>
      <c r="I369" s="28">
        <v>0</v>
      </c>
      <c r="J369" s="28">
        <v>0</v>
      </c>
      <c r="K369" s="28">
        <v>0</v>
      </c>
      <c r="L369" s="28">
        <v>100</v>
      </c>
      <c r="M369" s="28">
        <v>100</v>
      </c>
      <c r="N369" s="28">
        <v>0</v>
      </c>
      <c r="O369" s="28">
        <v>0</v>
      </c>
      <c r="P369" s="28">
        <v>0</v>
      </c>
      <c r="Q369" s="28">
        <v>100</v>
      </c>
      <c r="R369" s="28">
        <v>100</v>
      </c>
      <c r="S369" s="28">
        <v>100</v>
      </c>
      <c r="T369" s="28">
        <v>100</v>
      </c>
      <c r="U369" s="28">
        <v>0</v>
      </c>
      <c r="V369" s="28">
        <v>0</v>
      </c>
      <c r="W369" s="28">
        <v>0</v>
      </c>
      <c r="X369" s="28">
        <v>100</v>
      </c>
      <c r="Y369" s="28">
        <v>100</v>
      </c>
      <c r="Z369" s="28">
        <v>4</v>
      </c>
      <c r="AA369" s="28" t="s">
        <v>96</v>
      </c>
      <c r="AB369" s="28" t="s">
        <v>96</v>
      </c>
      <c r="AC369" s="28">
        <v>4</v>
      </c>
      <c r="AD369" s="28">
        <v>0</v>
      </c>
      <c r="AE369" s="28">
        <v>0</v>
      </c>
      <c r="AF369" s="28">
        <v>0</v>
      </c>
      <c r="AG369" s="28">
        <v>0</v>
      </c>
      <c r="AH369" s="28">
        <v>36</v>
      </c>
      <c r="AI369" s="28">
        <v>0</v>
      </c>
    </row>
    <row r="370" spans="1:35" x14ac:dyDescent="0.3">
      <c r="A370" s="27" t="s">
        <v>92</v>
      </c>
      <c r="B370" s="27" t="s">
        <v>336</v>
      </c>
      <c r="C370" s="27" t="s">
        <v>336</v>
      </c>
      <c r="D370" s="27" t="s">
        <v>356</v>
      </c>
      <c r="E370" s="29" t="s">
        <v>102</v>
      </c>
      <c r="F370" s="28">
        <v>360</v>
      </c>
      <c r="G370" s="28">
        <v>100</v>
      </c>
      <c r="H370" s="28">
        <v>100</v>
      </c>
      <c r="I370" s="28">
        <v>0</v>
      </c>
      <c r="J370" s="28">
        <v>0</v>
      </c>
      <c r="K370" s="28">
        <v>0</v>
      </c>
      <c r="L370" s="28">
        <v>100</v>
      </c>
      <c r="M370" s="28">
        <v>100</v>
      </c>
      <c r="N370" s="28">
        <v>0</v>
      </c>
      <c r="O370" s="28">
        <v>0</v>
      </c>
      <c r="P370" s="28">
        <v>0</v>
      </c>
      <c r="Q370" s="28">
        <v>100</v>
      </c>
      <c r="R370" s="28">
        <v>100</v>
      </c>
      <c r="S370" s="28">
        <v>100</v>
      </c>
      <c r="T370" s="28">
        <v>100</v>
      </c>
      <c r="U370" s="28">
        <v>0</v>
      </c>
      <c r="V370" s="28">
        <v>0</v>
      </c>
      <c r="W370" s="28">
        <v>0</v>
      </c>
      <c r="X370" s="28">
        <v>100</v>
      </c>
      <c r="Y370" s="28">
        <v>100</v>
      </c>
      <c r="Z370" s="28">
        <v>4</v>
      </c>
      <c r="AA370" s="28" t="s">
        <v>96</v>
      </c>
      <c r="AB370" s="28" t="s">
        <v>96</v>
      </c>
      <c r="AC370" s="28">
        <v>4</v>
      </c>
      <c r="AD370" s="28">
        <v>0</v>
      </c>
      <c r="AE370" s="28">
        <v>0</v>
      </c>
      <c r="AF370" s="28">
        <v>0</v>
      </c>
      <c r="AG370" s="28">
        <v>0</v>
      </c>
      <c r="AH370" s="28">
        <v>36</v>
      </c>
      <c r="AI370" s="28">
        <v>0</v>
      </c>
    </row>
    <row r="371" spans="1:35" x14ac:dyDescent="0.3">
      <c r="A371" s="27" t="s">
        <v>92</v>
      </c>
      <c r="B371" s="27" t="s">
        <v>336</v>
      </c>
      <c r="C371" s="27" t="s">
        <v>336</v>
      </c>
      <c r="D371" s="27" t="s">
        <v>357</v>
      </c>
      <c r="E371" s="29" t="s">
        <v>102</v>
      </c>
      <c r="F371" s="28">
        <v>666</v>
      </c>
      <c r="G371" s="28">
        <v>100</v>
      </c>
      <c r="H371" s="28">
        <v>100</v>
      </c>
      <c r="I371" s="28">
        <v>0</v>
      </c>
      <c r="J371" s="28">
        <v>0</v>
      </c>
      <c r="K371" s="28">
        <v>0</v>
      </c>
      <c r="L371" s="28">
        <v>100</v>
      </c>
      <c r="M371" s="28">
        <v>100</v>
      </c>
      <c r="N371" s="28">
        <v>0</v>
      </c>
      <c r="O371" s="28">
        <v>0</v>
      </c>
      <c r="P371" s="28">
        <v>0</v>
      </c>
      <c r="Q371" s="28">
        <v>100</v>
      </c>
      <c r="R371" s="28">
        <v>100</v>
      </c>
      <c r="S371" s="28">
        <v>100</v>
      </c>
      <c r="T371" s="28">
        <v>100</v>
      </c>
      <c r="U371" s="28">
        <v>0</v>
      </c>
      <c r="V371" s="28">
        <v>30</v>
      </c>
      <c r="W371" s="28">
        <v>30</v>
      </c>
      <c r="X371" s="28">
        <v>40</v>
      </c>
      <c r="Y371" s="28">
        <v>100</v>
      </c>
      <c r="Z371" s="28">
        <v>4</v>
      </c>
      <c r="AA371" s="28" t="s">
        <v>96</v>
      </c>
      <c r="AB371" s="28" t="s">
        <v>96</v>
      </c>
      <c r="AC371" s="28">
        <v>4</v>
      </c>
      <c r="AD371" s="28">
        <v>0</v>
      </c>
      <c r="AE371" s="28">
        <v>0</v>
      </c>
      <c r="AF371" s="28">
        <v>0</v>
      </c>
      <c r="AG371" s="28">
        <v>0</v>
      </c>
      <c r="AH371" s="28">
        <v>36</v>
      </c>
      <c r="AI371" s="28">
        <v>0</v>
      </c>
    </row>
    <row r="372" spans="1:35" x14ac:dyDescent="0.3">
      <c r="A372" s="27" t="s">
        <v>92</v>
      </c>
      <c r="B372" s="27" t="s">
        <v>336</v>
      </c>
      <c r="C372" s="27" t="s">
        <v>336</v>
      </c>
      <c r="D372" s="27" t="s">
        <v>358</v>
      </c>
      <c r="E372" s="29" t="s">
        <v>104</v>
      </c>
      <c r="F372" s="28">
        <v>108</v>
      </c>
      <c r="G372" s="28">
        <v>0</v>
      </c>
      <c r="H372" s="28">
        <v>0</v>
      </c>
      <c r="I372" s="28">
        <v>100</v>
      </c>
      <c r="J372" s="28">
        <v>0</v>
      </c>
      <c r="K372" s="28">
        <v>0</v>
      </c>
      <c r="L372" s="28">
        <v>0</v>
      </c>
      <c r="M372" s="28">
        <v>0</v>
      </c>
      <c r="N372" s="28">
        <v>0</v>
      </c>
      <c r="O372" s="28">
        <v>0</v>
      </c>
      <c r="P372" s="28">
        <v>100</v>
      </c>
      <c r="Q372" s="28">
        <v>100</v>
      </c>
      <c r="R372" s="28">
        <v>0</v>
      </c>
      <c r="S372" s="28">
        <v>0</v>
      </c>
      <c r="T372" s="28">
        <v>0</v>
      </c>
      <c r="U372" s="28">
        <v>0</v>
      </c>
      <c r="V372" s="28">
        <v>0</v>
      </c>
      <c r="W372" s="28">
        <v>0</v>
      </c>
      <c r="X372" s="28">
        <v>100</v>
      </c>
      <c r="Y372" s="28">
        <v>100</v>
      </c>
      <c r="Z372" s="28">
        <v>4</v>
      </c>
      <c r="AA372" s="28" t="s">
        <v>96</v>
      </c>
      <c r="AB372" s="28" t="s">
        <v>96</v>
      </c>
      <c r="AC372" s="28">
        <v>4</v>
      </c>
      <c r="AD372" s="28">
        <v>1</v>
      </c>
      <c r="AE372" s="28">
        <v>1</v>
      </c>
      <c r="AF372" s="28">
        <v>1</v>
      </c>
      <c r="AG372" s="28">
        <v>1</v>
      </c>
      <c r="AH372" s="28">
        <v>36</v>
      </c>
      <c r="AI372" s="28">
        <v>1</v>
      </c>
    </row>
    <row r="373" spans="1:35" x14ac:dyDescent="0.3">
      <c r="A373" s="25" t="s">
        <v>92</v>
      </c>
      <c r="B373" s="25" t="s">
        <v>336</v>
      </c>
      <c r="C373" s="25" t="s">
        <v>1627</v>
      </c>
      <c r="D373" s="26" t="s">
        <v>1555</v>
      </c>
      <c r="E373" s="26">
        <v>202</v>
      </c>
      <c r="F373" s="26">
        <v>83</v>
      </c>
      <c r="G373" s="26">
        <v>90</v>
      </c>
      <c r="H373" s="26">
        <v>22</v>
      </c>
      <c r="I373" s="26">
        <v>78</v>
      </c>
      <c r="J373" s="26">
        <v>0</v>
      </c>
      <c r="K373" s="26">
        <v>0</v>
      </c>
      <c r="L373" s="26">
        <v>70</v>
      </c>
      <c r="M373" s="26">
        <v>70</v>
      </c>
      <c r="N373" s="26">
        <v>30</v>
      </c>
      <c r="O373" s="26">
        <v>0</v>
      </c>
      <c r="P373" s="26">
        <v>0</v>
      </c>
      <c r="Q373" s="26">
        <v>100</v>
      </c>
      <c r="R373" s="26">
        <v>100</v>
      </c>
      <c r="S373" s="26">
        <v>100</v>
      </c>
      <c r="T373" s="26">
        <v>94</v>
      </c>
      <c r="U373" s="26">
        <v>80</v>
      </c>
      <c r="V373" s="26">
        <v>0</v>
      </c>
      <c r="W373" s="26">
        <v>40</v>
      </c>
      <c r="X373" s="26">
        <v>60</v>
      </c>
      <c r="Y373" s="26">
        <v>100</v>
      </c>
      <c r="Z373" s="26">
        <v>2</v>
      </c>
      <c r="AA373" s="26" t="s">
        <v>96</v>
      </c>
      <c r="AB373" s="26" t="s">
        <v>96</v>
      </c>
      <c r="AC373" s="26">
        <v>5</v>
      </c>
      <c r="AD373" s="26">
        <v>3</v>
      </c>
      <c r="AE373" s="26">
        <v>15</v>
      </c>
      <c r="AF373" s="26">
        <v>15</v>
      </c>
      <c r="AG373" s="26">
        <v>0</v>
      </c>
      <c r="AH373" s="26">
        <v>26</v>
      </c>
      <c r="AI373" s="26">
        <v>0</v>
      </c>
    </row>
    <row r="374" spans="1:35" x14ac:dyDescent="0.3">
      <c r="A374" s="25" t="s">
        <v>92</v>
      </c>
      <c r="B374" s="25" t="s">
        <v>336</v>
      </c>
      <c r="C374" s="25" t="s">
        <v>1628</v>
      </c>
      <c r="D374" s="26" t="s">
        <v>1555</v>
      </c>
      <c r="E374" s="26">
        <v>145</v>
      </c>
      <c r="F374" s="26">
        <v>71</v>
      </c>
      <c r="G374" s="26">
        <v>100</v>
      </c>
      <c r="H374" s="26">
        <v>85</v>
      </c>
      <c r="I374" s="26">
        <v>15</v>
      </c>
      <c r="J374" s="26">
        <v>0</v>
      </c>
      <c r="K374" s="26">
        <v>0</v>
      </c>
      <c r="L374" s="26">
        <v>40</v>
      </c>
      <c r="M374" s="26">
        <v>40</v>
      </c>
      <c r="N374" s="26">
        <v>50</v>
      </c>
      <c r="O374" s="26">
        <v>0</v>
      </c>
      <c r="P374" s="26">
        <v>10</v>
      </c>
      <c r="Q374" s="26">
        <v>100</v>
      </c>
      <c r="R374" s="26">
        <v>85</v>
      </c>
      <c r="S374" s="26">
        <v>0</v>
      </c>
      <c r="T374" s="26">
        <v>0</v>
      </c>
      <c r="U374" s="26">
        <v>0</v>
      </c>
      <c r="V374" s="26">
        <v>0</v>
      </c>
      <c r="W374" s="26">
        <v>0</v>
      </c>
      <c r="X374" s="26">
        <v>100</v>
      </c>
      <c r="Y374" s="26">
        <v>100</v>
      </c>
      <c r="Z374" s="26">
        <v>1</v>
      </c>
      <c r="AA374" s="26" t="s">
        <v>96</v>
      </c>
      <c r="AB374" s="26" t="s">
        <v>96</v>
      </c>
      <c r="AC374" s="26">
        <v>3</v>
      </c>
      <c r="AD374" s="26">
        <v>13</v>
      </c>
      <c r="AE374" s="26">
        <v>22</v>
      </c>
      <c r="AF374" s="26">
        <v>13</v>
      </c>
      <c r="AG374" s="26">
        <v>0</v>
      </c>
      <c r="AH374" s="26">
        <v>36</v>
      </c>
      <c r="AI374" s="26">
        <v>0</v>
      </c>
    </row>
    <row r="375" spans="1:35" x14ac:dyDescent="0.3">
      <c r="A375" s="25" t="s">
        <v>92</v>
      </c>
      <c r="B375" s="25" t="s">
        <v>359</v>
      </c>
      <c r="C375" s="25" t="s">
        <v>464</v>
      </c>
      <c r="D375" s="26" t="s">
        <v>1555</v>
      </c>
      <c r="E375" s="26">
        <v>375</v>
      </c>
      <c r="F375" s="26">
        <v>116</v>
      </c>
      <c r="G375" s="26">
        <v>100</v>
      </c>
      <c r="H375" s="26">
        <v>100</v>
      </c>
      <c r="I375" s="26">
        <v>0</v>
      </c>
      <c r="J375" s="26">
        <v>0</v>
      </c>
      <c r="K375" s="26">
        <v>0</v>
      </c>
      <c r="L375" s="26">
        <v>0</v>
      </c>
      <c r="M375" s="26">
        <v>0</v>
      </c>
      <c r="N375" s="26">
        <v>85</v>
      </c>
      <c r="O375" s="26">
        <v>15</v>
      </c>
      <c r="P375" s="26">
        <v>0</v>
      </c>
      <c r="Q375" s="26">
        <v>100</v>
      </c>
      <c r="R375" s="26">
        <v>100</v>
      </c>
      <c r="S375" s="26">
        <v>100</v>
      </c>
      <c r="T375" s="26">
        <v>0</v>
      </c>
      <c r="U375" s="26">
        <v>0</v>
      </c>
      <c r="V375" s="26">
        <v>0</v>
      </c>
      <c r="W375" s="26">
        <v>0</v>
      </c>
      <c r="X375" s="26">
        <v>100</v>
      </c>
      <c r="Y375" s="26">
        <v>100</v>
      </c>
      <c r="Z375" s="26">
        <v>2</v>
      </c>
      <c r="AA375" s="26" t="s">
        <v>96</v>
      </c>
      <c r="AB375" s="26" t="s">
        <v>97</v>
      </c>
      <c r="AC375" s="26" t="s">
        <v>98</v>
      </c>
      <c r="AD375" s="26">
        <v>7</v>
      </c>
      <c r="AE375" s="26">
        <v>10</v>
      </c>
      <c r="AF375" s="26">
        <v>10</v>
      </c>
      <c r="AG375" s="26">
        <v>0</v>
      </c>
      <c r="AH375" s="26">
        <v>10</v>
      </c>
      <c r="AI375" s="26">
        <v>0</v>
      </c>
    </row>
    <row r="376" spans="1:35" x14ac:dyDescent="0.3">
      <c r="A376" s="25" t="s">
        <v>92</v>
      </c>
      <c r="B376" s="25" t="s">
        <v>359</v>
      </c>
      <c r="C376" s="25" t="s">
        <v>360</v>
      </c>
      <c r="D376" s="26" t="s">
        <v>1553</v>
      </c>
      <c r="E376" s="26">
        <v>1331</v>
      </c>
      <c r="F376" s="38">
        <v>60</v>
      </c>
      <c r="G376" s="26">
        <v>100</v>
      </c>
      <c r="H376" s="26">
        <v>100</v>
      </c>
      <c r="I376" s="26">
        <v>0</v>
      </c>
      <c r="J376" s="26">
        <v>0</v>
      </c>
      <c r="K376" s="26">
        <v>0</v>
      </c>
      <c r="L376" s="26">
        <v>100</v>
      </c>
      <c r="M376" s="26">
        <v>80</v>
      </c>
      <c r="N376" s="26">
        <v>20</v>
      </c>
      <c r="O376" s="26">
        <v>0</v>
      </c>
      <c r="P376" s="26">
        <v>0</v>
      </c>
      <c r="Q376" s="26">
        <v>100</v>
      </c>
      <c r="R376" s="26">
        <v>100</v>
      </c>
      <c r="S376" s="26">
        <v>100</v>
      </c>
      <c r="T376" s="26">
        <v>100</v>
      </c>
      <c r="U376" s="26">
        <v>50</v>
      </c>
      <c r="V376" s="26">
        <v>0</v>
      </c>
      <c r="W376" s="26">
        <v>50</v>
      </c>
      <c r="X376" s="26">
        <v>50</v>
      </c>
      <c r="Y376" s="26">
        <v>99</v>
      </c>
      <c r="Z376" s="26">
        <v>2</v>
      </c>
      <c r="AA376" s="26" t="s">
        <v>96</v>
      </c>
      <c r="AB376" s="26" t="s">
        <v>96</v>
      </c>
      <c r="AC376" s="26">
        <v>2</v>
      </c>
      <c r="AD376" s="26">
        <v>0</v>
      </c>
      <c r="AE376" s="26">
        <v>0</v>
      </c>
      <c r="AF376" s="26">
        <v>0</v>
      </c>
      <c r="AG376" s="26">
        <v>0</v>
      </c>
      <c r="AH376" s="26">
        <v>8</v>
      </c>
      <c r="AI376" s="26">
        <v>0</v>
      </c>
    </row>
    <row r="377" spans="1:35" x14ac:dyDescent="0.3">
      <c r="A377" s="27" t="s">
        <v>92</v>
      </c>
      <c r="B377" s="27" t="s">
        <v>359</v>
      </c>
      <c r="C377" s="27" t="s">
        <v>360</v>
      </c>
      <c r="D377" s="27" t="s">
        <v>361</v>
      </c>
      <c r="E377" s="29" t="s">
        <v>95</v>
      </c>
      <c r="F377" s="28">
        <v>77</v>
      </c>
      <c r="G377" s="28">
        <v>100</v>
      </c>
      <c r="H377" s="28">
        <v>100</v>
      </c>
      <c r="I377" s="28">
        <v>0</v>
      </c>
      <c r="J377" s="28">
        <v>0</v>
      </c>
      <c r="K377" s="28">
        <v>0</v>
      </c>
      <c r="L377" s="28">
        <v>0</v>
      </c>
      <c r="M377" s="28">
        <v>0</v>
      </c>
      <c r="N377" s="28">
        <v>100</v>
      </c>
      <c r="O377" s="28">
        <v>0</v>
      </c>
      <c r="P377" s="28">
        <v>0</v>
      </c>
      <c r="Q377" s="28">
        <v>100</v>
      </c>
      <c r="R377" s="28">
        <v>80</v>
      </c>
      <c r="S377" s="28">
        <v>100</v>
      </c>
      <c r="T377" s="28">
        <v>100</v>
      </c>
      <c r="U377" s="28">
        <v>0</v>
      </c>
      <c r="V377" s="28">
        <v>0</v>
      </c>
      <c r="W377" s="28">
        <v>0</v>
      </c>
      <c r="X377" s="28">
        <v>100</v>
      </c>
      <c r="Y377" s="28">
        <v>90</v>
      </c>
      <c r="Z377" s="28">
        <v>2</v>
      </c>
      <c r="AA377" s="28" t="s">
        <v>96</v>
      </c>
      <c r="AB377" s="28" t="s">
        <v>96</v>
      </c>
      <c r="AC377" s="28">
        <v>2</v>
      </c>
      <c r="AD377" s="30">
        <v>0</v>
      </c>
      <c r="AE377" s="30">
        <v>0</v>
      </c>
      <c r="AF377" s="30">
        <v>0</v>
      </c>
      <c r="AG377" s="30">
        <v>0</v>
      </c>
      <c r="AH377" s="30">
        <v>8</v>
      </c>
      <c r="AI377" s="30">
        <v>0</v>
      </c>
    </row>
    <row r="378" spans="1:35" x14ac:dyDescent="0.3">
      <c r="A378" s="25" t="s">
        <v>92</v>
      </c>
      <c r="B378" s="25" t="s">
        <v>359</v>
      </c>
      <c r="C378" s="25" t="s">
        <v>362</v>
      </c>
      <c r="D378" s="26" t="s">
        <v>1553</v>
      </c>
      <c r="E378" s="26">
        <v>1410</v>
      </c>
      <c r="F378" s="38">
        <v>10</v>
      </c>
      <c r="G378" s="26">
        <v>100</v>
      </c>
      <c r="H378" s="26">
        <v>100</v>
      </c>
      <c r="I378" s="26">
        <v>0</v>
      </c>
      <c r="J378" s="26">
        <v>0</v>
      </c>
      <c r="K378" s="26">
        <v>0</v>
      </c>
      <c r="L378" s="26">
        <v>100</v>
      </c>
      <c r="M378" s="26">
        <v>98</v>
      </c>
      <c r="N378" s="26">
        <v>2</v>
      </c>
      <c r="O378" s="26">
        <v>0</v>
      </c>
      <c r="P378" s="26">
        <v>0</v>
      </c>
      <c r="Q378" s="26">
        <v>100</v>
      </c>
      <c r="R378" s="26">
        <v>100</v>
      </c>
      <c r="S378" s="26">
        <v>100</v>
      </c>
      <c r="T378" s="26">
        <v>100</v>
      </c>
      <c r="U378" s="26">
        <v>100</v>
      </c>
      <c r="V378" s="26">
        <v>0</v>
      </c>
      <c r="W378" s="26">
        <v>100</v>
      </c>
      <c r="X378" s="26">
        <v>0</v>
      </c>
      <c r="Y378" s="26">
        <v>100</v>
      </c>
      <c r="Z378" s="26">
        <v>4</v>
      </c>
      <c r="AA378" s="26" t="s">
        <v>96</v>
      </c>
      <c r="AB378" s="26" t="s">
        <v>96</v>
      </c>
      <c r="AC378" s="26">
        <v>10</v>
      </c>
      <c r="AD378" s="26">
        <v>5</v>
      </c>
      <c r="AE378" s="26">
        <v>5</v>
      </c>
      <c r="AF378" s="26">
        <v>5</v>
      </c>
      <c r="AG378" s="26">
        <v>1</v>
      </c>
      <c r="AH378" s="26">
        <v>5</v>
      </c>
      <c r="AI378" s="26">
        <v>1</v>
      </c>
    </row>
    <row r="379" spans="1:35" x14ac:dyDescent="0.3">
      <c r="A379" s="27" t="s">
        <v>92</v>
      </c>
      <c r="B379" s="27" t="s">
        <v>359</v>
      </c>
      <c r="C379" s="27" t="s">
        <v>362</v>
      </c>
      <c r="D379" s="27" t="s">
        <v>363</v>
      </c>
      <c r="E379" s="29" t="s">
        <v>104</v>
      </c>
      <c r="F379" s="28">
        <v>79</v>
      </c>
      <c r="G379" s="28">
        <v>100</v>
      </c>
      <c r="H379" s="28">
        <v>100</v>
      </c>
      <c r="I379" s="28">
        <v>0</v>
      </c>
      <c r="J379" s="28">
        <v>0</v>
      </c>
      <c r="K379" s="28">
        <v>0</v>
      </c>
      <c r="L379" s="28">
        <v>0</v>
      </c>
      <c r="M379" s="28">
        <v>0</v>
      </c>
      <c r="N379" s="28">
        <v>0</v>
      </c>
      <c r="O379" s="28">
        <v>0</v>
      </c>
      <c r="P379" s="28">
        <v>100</v>
      </c>
      <c r="Q379" s="28">
        <v>100</v>
      </c>
      <c r="R379" s="28">
        <v>100</v>
      </c>
      <c r="S379" s="28">
        <v>100</v>
      </c>
      <c r="T379" s="28">
        <v>0</v>
      </c>
      <c r="U379" s="28">
        <v>0</v>
      </c>
      <c r="V379" s="28">
        <v>0</v>
      </c>
      <c r="W379" s="28">
        <v>0</v>
      </c>
      <c r="X379" s="28">
        <v>100</v>
      </c>
      <c r="Y379" s="28">
        <v>30</v>
      </c>
      <c r="Z379" s="28">
        <v>4</v>
      </c>
      <c r="AA379" s="28" t="s">
        <v>96</v>
      </c>
      <c r="AB379" s="28" t="s">
        <v>96</v>
      </c>
      <c r="AC379" s="28">
        <v>12</v>
      </c>
      <c r="AD379" s="30">
        <v>6</v>
      </c>
      <c r="AE379" s="30">
        <v>6</v>
      </c>
      <c r="AF379" s="30">
        <v>6</v>
      </c>
      <c r="AG379" s="30">
        <v>1</v>
      </c>
      <c r="AH379" s="30">
        <v>5</v>
      </c>
      <c r="AI379" s="30">
        <v>1</v>
      </c>
    </row>
    <row r="380" spans="1:35" x14ac:dyDescent="0.3">
      <c r="A380" s="25" t="s">
        <v>92</v>
      </c>
      <c r="B380" s="25" t="s">
        <v>359</v>
      </c>
      <c r="C380" s="25" t="s">
        <v>364</v>
      </c>
      <c r="D380" s="26" t="s">
        <v>1553</v>
      </c>
      <c r="E380" s="26">
        <v>2535</v>
      </c>
      <c r="F380" s="38">
        <v>50</v>
      </c>
      <c r="G380" s="26">
        <v>100</v>
      </c>
      <c r="H380" s="26">
        <v>90</v>
      </c>
      <c r="I380" s="26">
        <v>10</v>
      </c>
      <c r="J380" s="26">
        <v>0</v>
      </c>
      <c r="K380" s="26">
        <v>0</v>
      </c>
      <c r="L380" s="26">
        <v>0</v>
      </c>
      <c r="M380" s="26">
        <v>0</v>
      </c>
      <c r="N380" s="26">
        <v>70</v>
      </c>
      <c r="O380" s="26">
        <v>10</v>
      </c>
      <c r="P380" s="26">
        <v>20</v>
      </c>
      <c r="Q380" s="26">
        <v>100</v>
      </c>
      <c r="R380" s="26">
        <v>100</v>
      </c>
      <c r="S380" s="26">
        <v>100</v>
      </c>
      <c r="T380" s="26">
        <v>98</v>
      </c>
      <c r="U380" s="26">
        <v>80</v>
      </c>
      <c r="V380" s="26">
        <v>10</v>
      </c>
      <c r="W380" s="26">
        <v>80</v>
      </c>
      <c r="X380" s="26">
        <v>10</v>
      </c>
      <c r="Y380" s="26">
        <v>100</v>
      </c>
      <c r="Z380" s="26">
        <v>2</v>
      </c>
      <c r="AA380" s="26" t="s">
        <v>96</v>
      </c>
      <c r="AB380" s="26" t="s">
        <v>96</v>
      </c>
      <c r="AC380" s="26">
        <v>10</v>
      </c>
      <c r="AD380" s="26">
        <v>0</v>
      </c>
      <c r="AE380" s="26">
        <v>5</v>
      </c>
      <c r="AF380" s="26">
        <v>5</v>
      </c>
      <c r="AG380" s="26">
        <v>0</v>
      </c>
      <c r="AH380" s="26">
        <v>5</v>
      </c>
      <c r="AI380" s="26">
        <v>0</v>
      </c>
    </row>
    <row r="381" spans="1:35" x14ac:dyDescent="0.3">
      <c r="A381" s="27" t="s">
        <v>92</v>
      </c>
      <c r="B381" s="27" t="s">
        <v>359</v>
      </c>
      <c r="C381" s="27" t="s">
        <v>364</v>
      </c>
      <c r="D381" s="27" t="s">
        <v>365</v>
      </c>
      <c r="E381" s="29" t="s">
        <v>102</v>
      </c>
      <c r="F381" s="28">
        <v>41</v>
      </c>
      <c r="G381" s="28">
        <v>100</v>
      </c>
      <c r="H381" s="28">
        <v>100</v>
      </c>
      <c r="I381" s="28">
        <v>0</v>
      </c>
      <c r="J381" s="28">
        <v>0</v>
      </c>
      <c r="K381" s="28">
        <v>0</v>
      </c>
      <c r="L381" s="28">
        <v>0</v>
      </c>
      <c r="M381" s="28">
        <v>0</v>
      </c>
      <c r="N381" s="28">
        <v>100</v>
      </c>
      <c r="O381" s="28">
        <v>0</v>
      </c>
      <c r="P381" s="28">
        <v>0</v>
      </c>
      <c r="Q381" s="28">
        <v>100</v>
      </c>
      <c r="R381" s="28">
        <v>100</v>
      </c>
      <c r="S381" s="28">
        <v>100</v>
      </c>
      <c r="T381" s="28">
        <v>100</v>
      </c>
      <c r="U381" s="28">
        <v>100</v>
      </c>
      <c r="V381" s="28">
        <v>0</v>
      </c>
      <c r="W381" s="28">
        <v>100</v>
      </c>
      <c r="X381" s="28">
        <v>0</v>
      </c>
      <c r="Y381" s="28">
        <v>100</v>
      </c>
      <c r="Z381" s="28">
        <v>2</v>
      </c>
      <c r="AA381" s="28" t="s">
        <v>96</v>
      </c>
      <c r="AB381" s="28" t="s">
        <v>96</v>
      </c>
      <c r="AC381" s="28">
        <v>10</v>
      </c>
      <c r="AD381" s="28">
        <v>0</v>
      </c>
      <c r="AE381" s="28">
        <v>5</v>
      </c>
      <c r="AF381" s="28">
        <v>5</v>
      </c>
      <c r="AG381" s="28">
        <v>0</v>
      </c>
      <c r="AH381" s="28">
        <v>5</v>
      </c>
      <c r="AI381" s="28">
        <v>0</v>
      </c>
    </row>
    <row r="382" spans="1:35" x14ac:dyDescent="0.3">
      <c r="A382" s="27" t="s">
        <v>92</v>
      </c>
      <c r="B382" s="27" t="s">
        <v>359</v>
      </c>
      <c r="C382" s="27" t="s">
        <v>364</v>
      </c>
      <c r="D382" s="27" t="s">
        <v>368</v>
      </c>
      <c r="E382" s="29" t="s">
        <v>102</v>
      </c>
      <c r="F382" s="28">
        <v>32</v>
      </c>
      <c r="G382" s="28">
        <v>100</v>
      </c>
      <c r="H382" s="28">
        <v>100</v>
      </c>
      <c r="I382" s="28">
        <v>0</v>
      </c>
      <c r="J382" s="28">
        <v>0</v>
      </c>
      <c r="K382" s="28">
        <v>0</v>
      </c>
      <c r="L382" s="28">
        <v>0</v>
      </c>
      <c r="M382" s="28">
        <v>0</v>
      </c>
      <c r="N382" s="28">
        <v>50</v>
      </c>
      <c r="O382" s="28">
        <v>0</v>
      </c>
      <c r="P382" s="28">
        <v>50</v>
      </c>
      <c r="Q382" s="28">
        <v>100</v>
      </c>
      <c r="R382" s="28">
        <v>100</v>
      </c>
      <c r="S382" s="28">
        <v>100</v>
      </c>
      <c r="T382" s="28">
        <v>100</v>
      </c>
      <c r="U382" s="28">
        <v>0</v>
      </c>
      <c r="V382" s="28">
        <v>0</v>
      </c>
      <c r="W382" s="28">
        <v>0</v>
      </c>
      <c r="X382" s="28">
        <v>100</v>
      </c>
      <c r="Y382" s="28">
        <v>100</v>
      </c>
      <c r="Z382" s="28">
        <v>2</v>
      </c>
      <c r="AA382" s="28" t="s">
        <v>96</v>
      </c>
      <c r="AB382" s="28" t="s">
        <v>96</v>
      </c>
      <c r="AC382" s="28">
        <v>10</v>
      </c>
      <c r="AD382" s="28">
        <v>0</v>
      </c>
      <c r="AE382" s="28">
        <v>5</v>
      </c>
      <c r="AF382" s="28">
        <v>5</v>
      </c>
      <c r="AG382" s="28">
        <v>0</v>
      </c>
      <c r="AH382" s="28">
        <v>5</v>
      </c>
      <c r="AI382" s="28">
        <v>0</v>
      </c>
    </row>
    <row r="383" spans="1:35" x14ac:dyDescent="0.3">
      <c r="A383" s="25" t="s">
        <v>92</v>
      </c>
      <c r="B383" s="25" t="s">
        <v>359</v>
      </c>
      <c r="C383" s="25" t="s">
        <v>369</v>
      </c>
      <c r="D383" s="26" t="s">
        <v>1553</v>
      </c>
      <c r="E383" s="26">
        <v>932</v>
      </c>
      <c r="F383" s="38">
        <v>10</v>
      </c>
      <c r="G383" s="26">
        <v>100</v>
      </c>
      <c r="H383" s="26">
        <v>100</v>
      </c>
      <c r="I383" s="26">
        <v>0</v>
      </c>
      <c r="J383" s="26">
        <v>0</v>
      </c>
      <c r="K383" s="26">
        <v>0</v>
      </c>
      <c r="L383" s="26">
        <v>0</v>
      </c>
      <c r="M383" s="26">
        <v>0</v>
      </c>
      <c r="N383" s="26">
        <v>100</v>
      </c>
      <c r="O383" s="26">
        <v>0</v>
      </c>
      <c r="P383" s="26">
        <v>0</v>
      </c>
      <c r="Q383" s="26">
        <v>100</v>
      </c>
      <c r="R383" s="26">
        <v>99</v>
      </c>
      <c r="S383" s="26">
        <v>100</v>
      </c>
      <c r="T383" s="26">
        <v>100</v>
      </c>
      <c r="U383" s="26">
        <v>3</v>
      </c>
      <c r="V383" s="26">
        <v>0</v>
      </c>
      <c r="W383" s="26">
        <v>53</v>
      </c>
      <c r="X383" s="26">
        <v>47</v>
      </c>
      <c r="Y383" s="26">
        <v>100</v>
      </c>
      <c r="Z383" s="26">
        <v>2</v>
      </c>
      <c r="AA383" s="26" t="s">
        <v>96</v>
      </c>
      <c r="AB383" s="26" t="s">
        <v>96</v>
      </c>
      <c r="AC383" s="26">
        <v>2</v>
      </c>
      <c r="AD383" s="26">
        <v>3</v>
      </c>
      <c r="AE383" s="26">
        <v>3</v>
      </c>
      <c r="AF383" s="26">
        <v>6</v>
      </c>
      <c r="AG383" s="26">
        <v>0</v>
      </c>
      <c r="AH383" s="26">
        <v>0</v>
      </c>
      <c r="AI383" s="26">
        <v>0</v>
      </c>
    </row>
    <row r="384" spans="1:35" x14ac:dyDescent="0.3">
      <c r="A384" s="27" t="s">
        <v>92</v>
      </c>
      <c r="B384" s="27" t="s">
        <v>359</v>
      </c>
      <c r="C384" s="27" t="s">
        <v>369</v>
      </c>
      <c r="D384" s="27" t="s">
        <v>370</v>
      </c>
      <c r="E384" s="29" t="s">
        <v>104</v>
      </c>
      <c r="F384" s="28">
        <v>40</v>
      </c>
      <c r="G384" s="28">
        <v>0</v>
      </c>
      <c r="H384" s="28">
        <v>0</v>
      </c>
      <c r="I384" s="28">
        <v>0</v>
      </c>
      <c r="J384" s="28">
        <v>100</v>
      </c>
      <c r="K384" s="28">
        <v>0</v>
      </c>
      <c r="L384" s="28">
        <v>0</v>
      </c>
      <c r="M384" s="28">
        <v>0</v>
      </c>
      <c r="N384" s="28">
        <v>0</v>
      </c>
      <c r="O384" s="28">
        <v>0</v>
      </c>
      <c r="P384" s="28">
        <v>100</v>
      </c>
      <c r="Q384" s="28">
        <v>0</v>
      </c>
      <c r="R384" s="28">
        <v>0</v>
      </c>
      <c r="S384" s="28">
        <v>0</v>
      </c>
      <c r="T384" s="28">
        <v>0</v>
      </c>
      <c r="U384" s="28">
        <v>0</v>
      </c>
      <c r="V384" s="28">
        <v>0</v>
      </c>
      <c r="W384" s="28">
        <v>0</v>
      </c>
      <c r="X384" s="28">
        <v>100</v>
      </c>
      <c r="Y384" s="28">
        <v>0</v>
      </c>
      <c r="Z384" s="28" t="s">
        <v>98</v>
      </c>
      <c r="AA384" s="28" t="s">
        <v>97</v>
      </c>
      <c r="AB384" s="28" t="s">
        <v>97</v>
      </c>
      <c r="AC384" s="28" t="s">
        <v>98</v>
      </c>
      <c r="AD384" s="30">
        <v>10</v>
      </c>
      <c r="AE384" s="30">
        <v>10</v>
      </c>
      <c r="AF384" s="30">
        <v>10</v>
      </c>
      <c r="AG384" s="30">
        <v>1</v>
      </c>
      <c r="AH384" s="30">
        <v>9</v>
      </c>
      <c r="AI384" s="30">
        <v>7</v>
      </c>
    </row>
    <row r="385" spans="1:35" x14ac:dyDescent="0.3">
      <c r="A385" s="25" t="s">
        <v>92</v>
      </c>
      <c r="B385" s="25" t="s">
        <v>359</v>
      </c>
      <c r="C385" s="25" t="s">
        <v>371</v>
      </c>
      <c r="D385" s="26" t="s">
        <v>1553</v>
      </c>
      <c r="E385" s="26">
        <v>1422</v>
      </c>
      <c r="F385" s="38">
        <v>50</v>
      </c>
      <c r="G385" s="26">
        <v>100</v>
      </c>
      <c r="H385" s="26">
        <v>100</v>
      </c>
      <c r="I385" s="26">
        <v>0</v>
      </c>
      <c r="J385" s="26">
        <v>0</v>
      </c>
      <c r="K385" s="26">
        <v>0</v>
      </c>
      <c r="L385" s="26">
        <v>10</v>
      </c>
      <c r="M385" s="26">
        <v>10</v>
      </c>
      <c r="N385" s="26">
        <v>80</v>
      </c>
      <c r="O385" s="26">
        <v>8</v>
      </c>
      <c r="P385" s="26">
        <v>2</v>
      </c>
      <c r="Q385" s="26">
        <v>100</v>
      </c>
      <c r="R385" s="26">
        <v>100</v>
      </c>
      <c r="S385" s="26">
        <v>100</v>
      </c>
      <c r="T385" s="26">
        <v>98</v>
      </c>
      <c r="U385" s="26">
        <v>50</v>
      </c>
      <c r="V385" s="26">
        <v>0</v>
      </c>
      <c r="W385" s="26">
        <v>80</v>
      </c>
      <c r="X385" s="26">
        <v>20</v>
      </c>
      <c r="Y385" s="26">
        <v>100</v>
      </c>
      <c r="Z385" s="26">
        <v>2</v>
      </c>
      <c r="AA385" s="26" t="s">
        <v>96</v>
      </c>
      <c r="AB385" s="26" t="s">
        <v>96</v>
      </c>
      <c r="AC385" s="26">
        <v>12</v>
      </c>
      <c r="AD385" s="26">
        <v>3</v>
      </c>
      <c r="AE385" s="26">
        <v>3</v>
      </c>
      <c r="AF385" s="26">
        <v>3</v>
      </c>
      <c r="AG385" s="26">
        <v>0</v>
      </c>
      <c r="AH385" s="26">
        <v>4</v>
      </c>
      <c r="AI385" s="26">
        <v>0</v>
      </c>
    </row>
    <row r="386" spans="1:35" x14ac:dyDescent="0.3">
      <c r="A386" s="27" t="s">
        <v>92</v>
      </c>
      <c r="B386" s="27" t="s">
        <v>359</v>
      </c>
      <c r="C386" s="27" t="s">
        <v>371</v>
      </c>
      <c r="D386" s="27" t="s">
        <v>110</v>
      </c>
      <c r="E386" s="29" t="s">
        <v>95</v>
      </c>
      <c r="F386" s="28">
        <v>209</v>
      </c>
      <c r="G386" s="28">
        <v>100</v>
      </c>
      <c r="H386" s="28">
        <v>99</v>
      </c>
      <c r="I386" s="28">
        <v>0</v>
      </c>
      <c r="J386" s="28">
        <v>0</v>
      </c>
      <c r="K386" s="28">
        <v>1</v>
      </c>
      <c r="L386" s="28">
        <v>0</v>
      </c>
      <c r="M386" s="28">
        <v>0</v>
      </c>
      <c r="N386" s="28">
        <v>0</v>
      </c>
      <c r="O386" s="28">
        <v>98</v>
      </c>
      <c r="P386" s="28">
        <v>2</v>
      </c>
      <c r="Q386" s="28">
        <v>100</v>
      </c>
      <c r="R386" s="28">
        <v>99</v>
      </c>
      <c r="S386" s="28">
        <v>100</v>
      </c>
      <c r="T386" s="28">
        <v>0</v>
      </c>
      <c r="U386" s="28">
        <v>0</v>
      </c>
      <c r="V386" s="28">
        <v>0</v>
      </c>
      <c r="W386" s="28">
        <v>20</v>
      </c>
      <c r="X386" s="28">
        <v>80</v>
      </c>
      <c r="Y386" s="28">
        <v>100</v>
      </c>
      <c r="Z386" s="28">
        <v>2</v>
      </c>
      <c r="AA386" s="28" t="s">
        <v>96</v>
      </c>
      <c r="AB386" s="28" t="s">
        <v>96</v>
      </c>
      <c r="AC386" s="28">
        <v>2</v>
      </c>
      <c r="AD386" s="30">
        <v>3</v>
      </c>
      <c r="AE386" s="30">
        <v>3</v>
      </c>
      <c r="AF386" s="30">
        <v>3</v>
      </c>
      <c r="AG386" s="30">
        <v>0</v>
      </c>
      <c r="AH386" s="30">
        <v>4</v>
      </c>
      <c r="AI386" s="30">
        <v>0</v>
      </c>
    </row>
    <row r="387" spans="1:35" x14ac:dyDescent="0.3">
      <c r="A387" s="25" t="s">
        <v>92</v>
      </c>
      <c r="B387" s="25" t="s">
        <v>359</v>
      </c>
      <c r="C387" s="25" t="s">
        <v>359</v>
      </c>
      <c r="D387" s="26" t="s">
        <v>1553</v>
      </c>
      <c r="E387" s="26">
        <v>42760</v>
      </c>
      <c r="F387" s="38">
        <v>2210</v>
      </c>
      <c r="G387" s="26">
        <v>90</v>
      </c>
      <c r="H387" s="26">
        <v>90</v>
      </c>
      <c r="I387" s="26">
        <v>5</v>
      </c>
      <c r="J387" s="26">
        <v>5</v>
      </c>
      <c r="K387" s="26">
        <v>0</v>
      </c>
      <c r="L387" s="26">
        <v>90</v>
      </c>
      <c r="M387" s="26">
        <v>90</v>
      </c>
      <c r="N387" s="26">
        <v>5</v>
      </c>
      <c r="O387" s="26">
        <v>0</v>
      </c>
      <c r="P387" s="26">
        <v>5</v>
      </c>
      <c r="Q387" s="26">
        <v>100</v>
      </c>
      <c r="R387" s="26">
        <v>100</v>
      </c>
      <c r="S387" s="26">
        <v>100</v>
      </c>
      <c r="T387" s="26">
        <v>70</v>
      </c>
      <c r="U387" s="26">
        <v>70</v>
      </c>
      <c r="V387" s="26">
        <v>45</v>
      </c>
      <c r="W387" s="26">
        <v>25</v>
      </c>
      <c r="X387" s="26">
        <v>30</v>
      </c>
      <c r="Y387" s="26">
        <v>100</v>
      </c>
      <c r="Z387" s="26">
        <v>8</v>
      </c>
      <c r="AA387" s="26" t="s">
        <v>96</v>
      </c>
      <c r="AB387" s="26" t="s">
        <v>97</v>
      </c>
      <c r="AC387" s="26" t="s">
        <v>98</v>
      </c>
      <c r="AD387" s="26">
        <v>0</v>
      </c>
      <c r="AE387" s="26">
        <v>0</v>
      </c>
      <c r="AF387" s="26">
        <v>0</v>
      </c>
      <c r="AG387" s="26">
        <v>0</v>
      </c>
      <c r="AH387" s="26">
        <v>0</v>
      </c>
      <c r="AI387" s="26">
        <v>0</v>
      </c>
    </row>
    <row r="388" spans="1:35" x14ac:dyDescent="0.3">
      <c r="A388" s="27" t="s">
        <v>92</v>
      </c>
      <c r="B388" s="27" t="s">
        <v>359</v>
      </c>
      <c r="C388" s="27" t="s">
        <v>359</v>
      </c>
      <c r="D388" s="27" t="s">
        <v>372</v>
      </c>
      <c r="E388" s="29" t="s">
        <v>104</v>
      </c>
      <c r="F388" s="28">
        <v>95</v>
      </c>
      <c r="G388" s="28">
        <v>50</v>
      </c>
      <c r="H388" s="28">
        <v>50</v>
      </c>
      <c r="I388" s="28">
        <v>50</v>
      </c>
      <c r="J388" s="28">
        <v>0</v>
      </c>
      <c r="K388" s="28">
        <v>0</v>
      </c>
      <c r="L388" s="28">
        <v>0</v>
      </c>
      <c r="M388" s="28">
        <v>0</v>
      </c>
      <c r="N388" s="28">
        <v>90</v>
      </c>
      <c r="O388" s="28">
        <v>0</v>
      </c>
      <c r="P388" s="28">
        <v>10</v>
      </c>
      <c r="Q388" s="28">
        <v>100</v>
      </c>
      <c r="R388" s="28">
        <v>100</v>
      </c>
      <c r="S388" s="28">
        <v>100</v>
      </c>
      <c r="T388" s="28">
        <v>0</v>
      </c>
      <c r="U388" s="28">
        <v>0</v>
      </c>
      <c r="V388" s="28">
        <v>0</v>
      </c>
      <c r="W388" s="28">
        <v>0</v>
      </c>
      <c r="X388" s="28">
        <v>100</v>
      </c>
      <c r="Y388" s="28">
        <v>100</v>
      </c>
      <c r="Z388" s="28">
        <v>4</v>
      </c>
      <c r="AA388" s="28" t="s">
        <v>96</v>
      </c>
      <c r="AB388" s="28" t="s">
        <v>97</v>
      </c>
      <c r="AC388" s="28" t="s">
        <v>98</v>
      </c>
      <c r="AD388" s="30">
        <v>2</v>
      </c>
      <c r="AE388" s="30">
        <v>2</v>
      </c>
      <c r="AF388" s="30">
        <v>2</v>
      </c>
      <c r="AG388" s="30">
        <v>0</v>
      </c>
      <c r="AH388" s="30">
        <v>3</v>
      </c>
      <c r="AI388" s="30">
        <v>3</v>
      </c>
    </row>
    <row r="389" spans="1:35" x14ac:dyDescent="0.3">
      <c r="A389" s="27" t="s">
        <v>92</v>
      </c>
      <c r="B389" s="27" t="s">
        <v>359</v>
      </c>
      <c r="C389" s="27" t="s">
        <v>359</v>
      </c>
      <c r="D389" s="27" t="s">
        <v>373</v>
      </c>
      <c r="E389" s="29" t="s">
        <v>95</v>
      </c>
      <c r="F389" s="28">
        <v>360</v>
      </c>
      <c r="G389" s="28">
        <v>100</v>
      </c>
      <c r="H389" s="28">
        <v>80</v>
      </c>
      <c r="I389" s="28">
        <v>0</v>
      </c>
      <c r="J389" s="28">
        <v>20</v>
      </c>
      <c r="K389" s="28">
        <v>0</v>
      </c>
      <c r="L389" s="28">
        <v>70</v>
      </c>
      <c r="M389" s="28">
        <v>70</v>
      </c>
      <c r="N389" s="28">
        <v>0</v>
      </c>
      <c r="O389" s="28">
        <v>0</v>
      </c>
      <c r="P389" s="28">
        <v>30</v>
      </c>
      <c r="Q389" s="28">
        <v>100</v>
      </c>
      <c r="R389" s="28">
        <v>60</v>
      </c>
      <c r="S389" s="28">
        <v>0</v>
      </c>
      <c r="T389" s="28">
        <v>0</v>
      </c>
      <c r="U389" s="28">
        <v>0</v>
      </c>
      <c r="V389" s="28">
        <v>0</v>
      </c>
      <c r="W389" s="28">
        <v>0</v>
      </c>
      <c r="X389" s="28">
        <v>100</v>
      </c>
      <c r="Y389" s="28">
        <v>0</v>
      </c>
      <c r="Z389" s="28" t="s">
        <v>98</v>
      </c>
      <c r="AA389" s="28" t="s">
        <v>97</v>
      </c>
      <c r="AB389" s="28" t="s">
        <v>96</v>
      </c>
      <c r="AC389" s="28">
        <v>110</v>
      </c>
      <c r="AD389" s="30">
        <v>2</v>
      </c>
      <c r="AE389" s="30">
        <v>4</v>
      </c>
      <c r="AF389" s="30">
        <v>2</v>
      </c>
      <c r="AG389" s="30">
        <v>0</v>
      </c>
      <c r="AH389" s="30">
        <v>0</v>
      </c>
      <c r="AI389" s="30">
        <v>0</v>
      </c>
    </row>
    <row r="390" spans="1:35" x14ac:dyDescent="0.3">
      <c r="A390" s="27" t="s">
        <v>92</v>
      </c>
      <c r="B390" s="27" t="s">
        <v>359</v>
      </c>
      <c r="C390" s="27" t="s">
        <v>359</v>
      </c>
      <c r="D390" s="27" t="s">
        <v>374</v>
      </c>
      <c r="E390" s="29" t="s">
        <v>102</v>
      </c>
      <c r="F390" s="28">
        <v>174</v>
      </c>
      <c r="G390" s="28">
        <v>100</v>
      </c>
      <c r="H390" s="28">
        <v>100</v>
      </c>
      <c r="I390" s="28">
        <v>0</v>
      </c>
      <c r="J390" s="28">
        <v>0</v>
      </c>
      <c r="K390" s="28">
        <v>0</v>
      </c>
      <c r="L390" s="28">
        <v>100</v>
      </c>
      <c r="M390" s="28">
        <v>100</v>
      </c>
      <c r="N390" s="28">
        <v>0</v>
      </c>
      <c r="O390" s="28">
        <v>0</v>
      </c>
      <c r="P390" s="28">
        <v>0</v>
      </c>
      <c r="Q390" s="28">
        <v>100</v>
      </c>
      <c r="R390" s="28">
        <v>100</v>
      </c>
      <c r="S390" s="28">
        <v>100</v>
      </c>
      <c r="T390" s="28">
        <v>0</v>
      </c>
      <c r="U390" s="28">
        <v>0</v>
      </c>
      <c r="V390" s="28">
        <v>100</v>
      </c>
      <c r="W390" s="28">
        <v>0</v>
      </c>
      <c r="X390" s="28">
        <v>0</v>
      </c>
      <c r="Y390" s="28">
        <v>100</v>
      </c>
      <c r="Z390" s="28">
        <v>5</v>
      </c>
      <c r="AA390" s="28" t="s">
        <v>97</v>
      </c>
      <c r="AB390" s="28" t="s">
        <v>97</v>
      </c>
      <c r="AC390" s="28" t="s">
        <v>98</v>
      </c>
      <c r="AD390" s="30">
        <v>2</v>
      </c>
      <c r="AE390" s="30">
        <v>4</v>
      </c>
      <c r="AF390" s="30">
        <v>2</v>
      </c>
      <c r="AG390" s="30">
        <v>0</v>
      </c>
      <c r="AH390" s="30">
        <v>5</v>
      </c>
      <c r="AI390" s="30">
        <v>0</v>
      </c>
    </row>
    <row r="391" spans="1:35" x14ac:dyDescent="0.3">
      <c r="A391" s="27" t="s">
        <v>92</v>
      </c>
      <c r="B391" s="27" t="s">
        <v>359</v>
      </c>
      <c r="C391" s="27" t="s">
        <v>359</v>
      </c>
      <c r="D391" s="27" t="s">
        <v>375</v>
      </c>
      <c r="E391" s="29" t="s">
        <v>102</v>
      </c>
      <c r="F391" s="28">
        <v>92</v>
      </c>
      <c r="G391" s="28">
        <v>100</v>
      </c>
      <c r="H391" s="28">
        <v>100</v>
      </c>
      <c r="I391" s="28">
        <v>0</v>
      </c>
      <c r="J391" s="28">
        <v>0</v>
      </c>
      <c r="K391" s="28">
        <v>0</v>
      </c>
      <c r="L391" s="28">
        <v>100</v>
      </c>
      <c r="M391" s="28">
        <v>100</v>
      </c>
      <c r="N391" s="28">
        <v>0</v>
      </c>
      <c r="O391" s="28">
        <v>0</v>
      </c>
      <c r="P391" s="28">
        <v>0</v>
      </c>
      <c r="Q391" s="28">
        <v>100</v>
      </c>
      <c r="R391" s="28">
        <v>100</v>
      </c>
      <c r="S391" s="28">
        <v>100</v>
      </c>
      <c r="T391" s="28">
        <v>0</v>
      </c>
      <c r="U391" s="28">
        <v>0</v>
      </c>
      <c r="V391" s="28">
        <v>100</v>
      </c>
      <c r="W391" s="28">
        <v>0</v>
      </c>
      <c r="X391" s="28">
        <v>0</v>
      </c>
      <c r="Y391" s="28">
        <v>100</v>
      </c>
      <c r="Z391" s="28">
        <v>8</v>
      </c>
      <c r="AA391" s="28" t="s">
        <v>96</v>
      </c>
      <c r="AB391" s="28" t="s">
        <v>97</v>
      </c>
      <c r="AC391" s="28" t="s">
        <v>98</v>
      </c>
      <c r="AD391" s="30">
        <v>3</v>
      </c>
      <c r="AE391" s="30">
        <v>3</v>
      </c>
      <c r="AF391" s="30">
        <v>2</v>
      </c>
      <c r="AG391" s="30">
        <v>0</v>
      </c>
      <c r="AH391" s="30">
        <v>0</v>
      </c>
      <c r="AI391" s="30">
        <v>0</v>
      </c>
    </row>
    <row r="392" spans="1:35" x14ac:dyDescent="0.3">
      <c r="A392" s="27" t="s">
        <v>92</v>
      </c>
      <c r="B392" s="27" t="s">
        <v>359</v>
      </c>
      <c r="C392" s="27" t="s">
        <v>359</v>
      </c>
      <c r="D392" s="27" t="s">
        <v>376</v>
      </c>
      <c r="E392" s="29" t="s">
        <v>104</v>
      </c>
      <c r="F392" s="28">
        <v>66</v>
      </c>
      <c r="G392" s="28">
        <v>0</v>
      </c>
      <c r="H392" s="28">
        <v>0</v>
      </c>
      <c r="I392" s="28">
        <v>2</v>
      </c>
      <c r="J392" s="28">
        <v>98</v>
      </c>
      <c r="K392" s="28">
        <v>0</v>
      </c>
      <c r="L392" s="28">
        <v>0</v>
      </c>
      <c r="M392" s="28">
        <v>0</v>
      </c>
      <c r="N392" s="28">
        <v>30</v>
      </c>
      <c r="O392" s="28">
        <v>0</v>
      </c>
      <c r="P392" s="28">
        <v>70</v>
      </c>
      <c r="Q392" s="28">
        <v>100</v>
      </c>
      <c r="R392" s="28">
        <v>100</v>
      </c>
      <c r="S392" s="28">
        <v>100</v>
      </c>
      <c r="T392" s="28">
        <v>0</v>
      </c>
      <c r="U392" s="28">
        <v>0</v>
      </c>
      <c r="V392" s="28">
        <v>0</v>
      </c>
      <c r="W392" s="28">
        <v>0</v>
      </c>
      <c r="X392" s="28">
        <v>100</v>
      </c>
      <c r="Y392" s="28">
        <v>0</v>
      </c>
      <c r="Z392" s="28" t="s">
        <v>98</v>
      </c>
      <c r="AA392" s="28" t="s">
        <v>97</v>
      </c>
      <c r="AB392" s="28" t="s">
        <v>96</v>
      </c>
      <c r="AC392" s="28">
        <v>6</v>
      </c>
      <c r="AD392" s="30">
        <v>8</v>
      </c>
      <c r="AE392" s="30">
        <v>8</v>
      </c>
      <c r="AF392" s="30">
        <v>8</v>
      </c>
      <c r="AG392" s="30">
        <v>0</v>
      </c>
      <c r="AH392" s="30">
        <v>10</v>
      </c>
      <c r="AI392" s="30">
        <v>2</v>
      </c>
    </row>
    <row r="393" spans="1:35" x14ac:dyDescent="0.3">
      <c r="A393" s="25" t="s">
        <v>92</v>
      </c>
      <c r="B393" s="25" t="s">
        <v>359</v>
      </c>
      <c r="C393" s="25" t="s">
        <v>377</v>
      </c>
      <c r="D393" s="26" t="s">
        <v>1553</v>
      </c>
      <c r="E393" s="26">
        <v>2803</v>
      </c>
      <c r="F393" s="38">
        <v>110</v>
      </c>
      <c r="G393" s="26">
        <v>100</v>
      </c>
      <c r="H393" s="26">
        <v>95</v>
      </c>
      <c r="I393" s="26">
        <v>5</v>
      </c>
      <c r="J393" s="26">
        <v>0</v>
      </c>
      <c r="K393" s="26">
        <v>0</v>
      </c>
      <c r="L393" s="26">
        <v>68</v>
      </c>
      <c r="M393" s="26">
        <v>68</v>
      </c>
      <c r="N393" s="26">
        <v>31</v>
      </c>
      <c r="O393" s="26">
        <v>1</v>
      </c>
      <c r="P393" s="26">
        <v>0</v>
      </c>
      <c r="Q393" s="26">
        <v>100</v>
      </c>
      <c r="R393" s="26">
        <v>100</v>
      </c>
      <c r="S393" s="26">
        <v>75</v>
      </c>
      <c r="T393" s="26">
        <v>95</v>
      </c>
      <c r="U393" s="26">
        <v>95</v>
      </c>
      <c r="V393" s="26">
        <v>0</v>
      </c>
      <c r="W393" s="26">
        <v>95</v>
      </c>
      <c r="X393" s="26">
        <v>5</v>
      </c>
      <c r="Y393" s="26">
        <v>100</v>
      </c>
      <c r="Z393" s="26">
        <v>2</v>
      </c>
      <c r="AA393" s="26" t="s">
        <v>96</v>
      </c>
      <c r="AB393" s="26" t="s">
        <v>97</v>
      </c>
      <c r="AC393" s="26" t="s">
        <v>98</v>
      </c>
      <c r="AD393" s="26">
        <v>2</v>
      </c>
      <c r="AE393" s="26">
        <v>2</v>
      </c>
      <c r="AF393" s="26">
        <v>2</v>
      </c>
      <c r="AG393" s="26">
        <v>1</v>
      </c>
      <c r="AH393" s="26">
        <v>1</v>
      </c>
      <c r="AI393" s="26">
        <v>0</v>
      </c>
    </row>
    <row r="394" spans="1:35" x14ac:dyDescent="0.3">
      <c r="A394" s="27" t="s">
        <v>92</v>
      </c>
      <c r="B394" s="27" t="s">
        <v>359</v>
      </c>
      <c r="C394" s="27" t="s">
        <v>377</v>
      </c>
      <c r="D394" s="27" t="s">
        <v>378</v>
      </c>
      <c r="E394" s="29" t="s">
        <v>95</v>
      </c>
      <c r="F394" s="28">
        <v>50</v>
      </c>
      <c r="G394" s="28">
        <v>100</v>
      </c>
      <c r="H394" s="28">
        <v>95</v>
      </c>
      <c r="I394" s="28">
        <v>5</v>
      </c>
      <c r="J394" s="28">
        <v>0</v>
      </c>
      <c r="K394" s="28">
        <v>0</v>
      </c>
      <c r="L394" s="28">
        <v>0</v>
      </c>
      <c r="M394" s="28">
        <v>0</v>
      </c>
      <c r="N394" s="28">
        <v>0</v>
      </c>
      <c r="O394" s="28">
        <v>35</v>
      </c>
      <c r="P394" s="28">
        <v>65</v>
      </c>
      <c r="Q394" s="28">
        <v>100</v>
      </c>
      <c r="R394" s="28">
        <v>100</v>
      </c>
      <c r="S394" s="28">
        <v>50</v>
      </c>
      <c r="T394" s="28">
        <v>0</v>
      </c>
      <c r="U394" s="28">
        <v>0</v>
      </c>
      <c r="V394" s="28">
        <v>0</v>
      </c>
      <c r="W394" s="28">
        <v>35</v>
      </c>
      <c r="X394" s="28">
        <v>65</v>
      </c>
      <c r="Y394" s="28">
        <v>100</v>
      </c>
      <c r="Z394" s="28">
        <v>2</v>
      </c>
      <c r="AA394" s="28" t="s">
        <v>96</v>
      </c>
      <c r="AB394" s="28" t="s">
        <v>97</v>
      </c>
      <c r="AC394" s="28" t="s">
        <v>98</v>
      </c>
      <c r="AD394" s="30">
        <v>0</v>
      </c>
      <c r="AE394" s="30">
        <v>0</v>
      </c>
      <c r="AF394" s="30">
        <v>0</v>
      </c>
      <c r="AG394" s="30">
        <v>0</v>
      </c>
      <c r="AH394" s="30">
        <v>0</v>
      </c>
      <c r="AI394" s="30">
        <v>0</v>
      </c>
    </row>
    <row r="395" spans="1:35" x14ac:dyDescent="0.3">
      <c r="A395" s="27" t="s">
        <v>92</v>
      </c>
      <c r="B395" s="27" t="s">
        <v>359</v>
      </c>
      <c r="C395" s="27" t="s">
        <v>377</v>
      </c>
      <c r="D395" s="27" t="s">
        <v>379</v>
      </c>
      <c r="E395" s="29" t="s">
        <v>95</v>
      </c>
      <c r="F395" s="28">
        <v>130</v>
      </c>
      <c r="G395" s="28">
        <v>100</v>
      </c>
      <c r="H395" s="28">
        <v>95</v>
      </c>
      <c r="I395" s="28">
        <v>5</v>
      </c>
      <c r="J395" s="28">
        <v>0</v>
      </c>
      <c r="K395" s="28">
        <v>0</v>
      </c>
      <c r="L395" s="28">
        <v>100</v>
      </c>
      <c r="M395" s="28">
        <v>15</v>
      </c>
      <c r="N395" s="28">
        <v>0</v>
      </c>
      <c r="O395" s="28">
        <v>45</v>
      </c>
      <c r="P395" s="28">
        <v>40</v>
      </c>
      <c r="Q395" s="28">
        <v>100</v>
      </c>
      <c r="R395" s="28">
        <v>100</v>
      </c>
      <c r="S395" s="28">
        <v>75</v>
      </c>
      <c r="T395" s="28">
        <v>100</v>
      </c>
      <c r="U395" s="28">
        <v>15</v>
      </c>
      <c r="V395" s="28">
        <v>0</v>
      </c>
      <c r="W395" s="28">
        <v>55</v>
      </c>
      <c r="X395" s="28">
        <v>45</v>
      </c>
      <c r="Y395" s="28">
        <v>100</v>
      </c>
      <c r="Z395" s="28">
        <v>2</v>
      </c>
      <c r="AA395" s="28" t="s">
        <v>96</v>
      </c>
      <c r="AB395" s="28" t="s">
        <v>97</v>
      </c>
      <c r="AC395" s="28" t="s">
        <v>98</v>
      </c>
      <c r="AD395" s="30">
        <v>2</v>
      </c>
      <c r="AE395" s="30">
        <v>1</v>
      </c>
      <c r="AF395" s="30">
        <v>3</v>
      </c>
      <c r="AG395" s="30">
        <v>2</v>
      </c>
      <c r="AH395" s="30">
        <v>1</v>
      </c>
      <c r="AI395" s="30">
        <v>1</v>
      </c>
    </row>
    <row r="396" spans="1:35" x14ac:dyDescent="0.3">
      <c r="A396" s="27" t="s">
        <v>92</v>
      </c>
      <c r="B396" s="27" t="s">
        <v>359</v>
      </c>
      <c r="C396" s="27" t="s">
        <v>377</v>
      </c>
      <c r="D396" s="27" t="s">
        <v>380</v>
      </c>
      <c r="E396" s="29" t="s">
        <v>104</v>
      </c>
      <c r="F396" s="28">
        <v>217</v>
      </c>
      <c r="G396" s="28">
        <v>100</v>
      </c>
      <c r="H396" s="28">
        <v>97</v>
      </c>
      <c r="I396" s="28">
        <v>0</v>
      </c>
      <c r="J396" s="28">
        <v>0</v>
      </c>
      <c r="K396" s="28">
        <v>3</v>
      </c>
      <c r="L396" s="28">
        <v>0</v>
      </c>
      <c r="M396" s="28">
        <v>0</v>
      </c>
      <c r="N396" s="28">
        <v>0</v>
      </c>
      <c r="O396" s="28">
        <v>0</v>
      </c>
      <c r="P396" s="28">
        <v>100</v>
      </c>
      <c r="Q396" s="28">
        <v>100</v>
      </c>
      <c r="R396" s="28">
        <v>95</v>
      </c>
      <c r="S396" s="28">
        <v>5</v>
      </c>
      <c r="T396" s="28">
        <v>0</v>
      </c>
      <c r="U396" s="28">
        <v>0</v>
      </c>
      <c r="V396" s="28">
        <v>0</v>
      </c>
      <c r="W396" s="28">
        <v>0</v>
      </c>
      <c r="X396" s="28">
        <v>100</v>
      </c>
      <c r="Y396" s="28">
        <v>0</v>
      </c>
      <c r="Z396" s="28" t="s">
        <v>98</v>
      </c>
      <c r="AA396" s="28" t="s">
        <v>97</v>
      </c>
      <c r="AB396" s="28" t="s">
        <v>96</v>
      </c>
      <c r="AC396" s="28">
        <v>5</v>
      </c>
      <c r="AD396" s="30">
        <v>3</v>
      </c>
      <c r="AE396" s="30">
        <v>2</v>
      </c>
      <c r="AF396" s="30">
        <v>2</v>
      </c>
      <c r="AG396" s="30">
        <v>1</v>
      </c>
      <c r="AH396" s="30">
        <v>1</v>
      </c>
      <c r="AI396" s="30">
        <v>1</v>
      </c>
    </row>
    <row r="397" spans="1:35" x14ac:dyDescent="0.3">
      <c r="A397" s="25" t="s">
        <v>92</v>
      </c>
      <c r="B397" s="25" t="s">
        <v>381</v>
      </c>
      <c r="C397" s="25" t="s">
        <v>382</v>
      </c>
      <c r="D397" s="26" t="s">
        <v>1553</v>
      </c>
      <c r="E397" s="26">
        <v>2192</v>
      </c>
      <c r="F397" s="38">
        <v>170</v>
      </c>
      <c r="G397" s="26">
        <v>100</v>
      </c>
      <c r="H397" s="26">
        <v>79</v>
      </c>
      <c r="I397" s="26">
        <v>10</v>
      </c>
      <c r="J397" s="26">
        <v>10</v>
      </c>
      <c r="K397" s="26">
        <v>1</v>
      </c>
      <c r="L397" s="26">
        <v>35</v>
      </c>
      <c r="M397" s="26">
        <v>35</v>
      </c>
      <c r="N397" s="26">
        <v>58</v>
      </c>
      <c r="O397" s="26">
        <v>7</v>
      </c>
      <c r="P397" s="26">
        <v>0</v>
      </c>
      <c r="Q397" s="26">
        <v>100</v>
      </c>
      <c r="R397" s="26">
        <v>100</v>
      </c>
      <c r="S397" s="26">
        <v>100</v>
      </c>
      <c r="T397" s="26">
        <v>80</v>
      </c>
      <c r="U397" s="26">
        <v>80</v>
      </c>
      <c r="V397" s="26">
        <v>0</v>
      </c>
      <c r="W397" s="26">
        <v>70</v>
      </c>
      <c r="X397" s="26">
        <v>30</v>
      </c>
      <c r="Y397" s="26">
        <v>100</v>
      </c>
      <c r="Z397" s="26">
        <v>4</v>
      </c>
      <c r="AA397" s="26" t="s">
        <v>96</v>
      </c>
      <c r="AB397" s="26" t="s">
        <v>96</v>
      </c>
      <c r="AC397" s="26">
        <v>5</v>
      </c>
      <c r="AD397" s="26">
        <v>8</v>
      </c>
      <c r="AE397" s="26">
        <v>8</v>
      </c>
      <c r="AF397" s="26">
        <v>8</v>
      </c>
      <c r="AG397" s="26">
        <v>0</v>
      </c>
      <c r="AH397" s="26">
        <v>8</v>
      </c>
      <c r="AI397" s="26">
        <v>0</v>
      </c>
    </row>
    <row r="398" spans="1:35" x14ac:dyDescent="0.3">
      <c r="A398" s="27" t="s">
        <v>92</v>
      </c>
      <c r="B398" s="27" t="s">
        <v>381</v>
      </c>
      <c r="C398" s="27" t="s">
        <v>382</v>
      </c>
      <c r="D398" s="27" t="s">
        <v>383</v>
      </c>
      <c r="E398" s="29" t="s">
        <v>102</v>
      </c>
      <c r="F398" s="28">
        <v>50</v>
      </c>
      <c r="G398" s="28">
        <v>100</v>
      </c>
      <c r="H398" s="28">
        <v>100</v>
      </c>
      <c r="I398" s="28">
        <v>0</v>
      </c>
      <c r="J398" s="28">
        <v>0</v>
      </c>
      <c r="K398" s="28">
        <v>0</v>
      </c>
      <c r="L398" s="28">
        <v>0</v>
      </c>
      <c r="M398" s="28">
        <v>0</v>
      </c>
      <c r="N398" s="28">
        <v>0</v>
      </c>
      <c r="O398" s="28">
        <v>0</v>
      </c>
      <c r="P398" s="28">
        <v>100</v>
      </c>
      <c r="Q398" s="28">
        <v>100</v>
      </c>
      <c r="R398" s="28">
        <v>96</v>
      </c>
      <c r="S398" s="28">
        <v>100</v>
      </c>
      <c r="T398" s="28">
        <v>100</v>
      </c>
      <c r="U398" s="28">
        <v>0</v>
      </c>
      <c r="V398" s="28">
        <v>0</v>
      </c>
      <c r="W398" s="28">
        <v>0</v>
      </c>
      <c r="X398" s="28">
        <v>100</v>
      </c>
      <c r="Y398" s="28">
        <v>0</v>
      </c>
      <c r="Z398" s="28" t="s">
        <v>98</v>
      </c>
      <c r="AA398" s="28" t="s">
        <v>96</v>
      </c>
      <c r="AB398" s="28" t="s">
        <v>96</v>
      </c>
      <c r="AC398" s="28">
        <v>5</v>
      </c>
      <c r="AD398" s="30">
        <v>8</v>
      </c>
      <c r="AE398" s="30">
        <v>8</v>
      </c>
      <c r="AF398" s="30">
        <v>8</v>
      </c>
      <c r="AG398" s="30">
        <v>0</v>
      </c>
      <c r="AH398" s="30">
        <v>8</v>
      </c>
      <c r="AI398" s="30">
        <v>1</v>
      </c>
    </row>
    <row r="399" spans="1:35" x14ac:dyDescent="0.3">
      <c r="A399" s="25" t="s">
        <v>92</v>
      </c>
      <c r="B399" s="25" t="s">
        <v>381</v>
      </c>
      <c r="C399" s="25" t="s">
        <v>453</v>
      </c>
      <c r="D399" s="26" t="s">
        <v>1555</v>
      </c>
      <c r="E399" s="26">
        <v>127</v>
      </c>
      <c r="F399" s="26">
        <v>55</v>
      </c>
      <c r="G399" s="26">
        <v>70</v>
      </c>
      <c r="H399" s="26">
        <v>70</v>
      </c>
      <c r="I399" s="26">
        <v>0</v>
      </c>
      <c r="J399" s="26">
        <v>30</v>
      </c>
      <c r="K399" s="26">
        <v>0</v>
      </c>
      <c r="L399" s="26">
        <v>0</v>
      </c>
      <c r="M399" s="26">
        <v>0</v>
      </c>
      <c r="N399" s="26">
        <v>20</v>
      </c>
      <c r="O399" s="26">
        <v>5</v>
      </c>
      <c r="P399" s="26">
        <v>75</v>
      </c>
      <c r="Q399" s="26">
        <v>100</v>
      </c>
      <c r="R399" s="26">
        <v>83</v>
      </c>
      <c r="S399" s="26">
        <v>70</v>
      </c>
      <c r="T399" s="26">
        <v>0</v>
      </c>
      <c r="U399" s="26">
        <v>0</v>
      </c>
      <c r="V399" s="26">
        <v>0</v>
      </c>
      <c r="W399" s="26">
        <v>0</v>
      </c>
      <c r="X399" s="26">
        <v>100</v>
      </c>
      <c r="Y399" s="26">
        <v>60</v>
      </c>
      <c r="Z399" s="26">
        <v>2</v>
      </c>
      <c r="AA399" s="26" t="s">
        <v>96</v>
      </c>
      <c r="AB399" s="26" t="s">
        <v>96</v>
      </c>
      <c r="AC399" s="26">
        <v>12</v>
      </c>
      <c r="AD399" s="26">
        <v>10</v>
      </c>
      <c r="AE399" s="26">
        <v>10</v>
      </c>
      <c r="AF399" s="26">
        <v>10</v>
      </c>
      <c r="AG399" s="26">
        <v>0</v>
      </c>
      <c r="AH399" s="26">
        <v>10</v>
      </c>
      <c r="AI399" s="26">
        <v>0</v>
      </c>
    </row>
    <row r="400" spans="1:35" x14ac:dyDescent="0.3">
      <c r="A400" s="25" t="s">
        <v>92</v>
      </c>
      <c r="B400" s="25" t="s">
        <v>381</v>
      </c>
      <c r="C400" s="25" t="s">
        <v>381</v>
      </c>
      <c r="D400" s="26" t="s">
        <v>1553</v>
      </c>
      <c r="E400" s="26">
        <v>5879</v>
      </c>
      <c r="F400" s="38">
        <v>220</v>
      </c>
      <c r="G400" s="26">
        <v>80</v>
      </c>
      <c r="H400" s="26">
        <v>80</v>
      </c>
      <c r="I400" s="26">
        <v>5</v>
      </c>
      <c r="J400" s="26">
        <v>15</v>
      </c>
      <c r="K400" s="26">
        <v>0</v>
      </c>
      <c r="L400" s="26">
        <v>50</v>
      </c>
      <c r="M400" s="26">
        <v>40</v>
      </c>
      <c r="N400" s="26">
        <v>40</v>
      </c>
      <c r="O400" s="26">
        <v>10</v>
      </c>
      <c r="P400" s="26">
        <v>10</v>
      </c>
      <c r="Q400" s="26">
        <v>100</v>
      </c>
      <c r="R400" s="26">
        <v>100</v>
      </c>
      <c r="S400" s="26">
        <v>90</v>
      </c>
      <c r="T400" s="26">
        <v>60</v>
      </c>
      <c r="U400" s="26">
        <v>50</v>
      </c>
      <c r="V400" s="26">
        <v>30</v>
      </c>
      <c r="W400" s="26">
        <v>50</v>
      </c>
      <c r="X400" s="26">
        <v>20</v>
      </c>
      <c r="Y400" s="26">
        <v>100</v>
      </c>
      <c r="Z400" s="26">
        <v>4</v>
      </c>
      <c r="AA400" s="26" t="s">
        <v>96</v>
      </c>
      <c r="AB400" s="26" t="s">
        <v>96</v>
      </c>
      <c r="AC400" s="26">
        <v>2</v>
      </c>
      <c r="AD400" s="26">
        <v>0</v>
      </c>
      <c r="AE400" s="26">
        <v>0</v>
      </c>
      <c r="AF400" s="26">
        <v>0</v>
      </c>
      <c r="AG400" s="26">
        <v>0</v>
      </c>
      <c r="AH400" s="26">
        <v>0</v>
      </c>
      <c r="AI400" s="26">
        <v>0</v>
      </c>
    </row>
    <row r="401" spans="1:35" x14ac:dyDescent="0.3">
      <c r="A401" s="27" t="s">
        <v>92</v>
      </c>
      <c r="B401" s="27" t="s">
        <v>381</v>
      </c>
      <c r="C401" s="27" t="s">
        <v>381</v>
      </c>
      <c r="D401" s="27" t="s">
        <v>384</v>
      </c>
      <c r="E401" s="29" t="s">
        <v>102</v>
      </c>
      <c r="F401" s="28">
        <v>42</v>
      </c>
      <c r="G401" s="28">
        <v>100</v>
      </c>
      <c r="H401" s="28">
        <v>100</v>
      </c>
      <c r="I401" s="28">
        <v>0</v>
      </c>
      <c r="J401" s="28">
        <v>0</v>
      </c>
      <c r="K401" s="28">
        <v>0</v>
      </c>
      <c r="L401" s="28">
        <v>0</v>
      </c>
      <c r="M401" s="28">
        <v>0</v>
      </c>
      <c r="N401" s="28">
        <v>0</v>
      </c>
      <c r="O401" s="28">
        <v>0</v>
      </c>
      <c r="P401" s="28">
        <v>100</v>
      </c>
      <c r="Q401" s="28">
        <v>100</v>
      </c>
      <c r="R401" s="28">
        <v>50</v>
      </c>
      <c r="S401" s="28">
        <v>100</v>
      </c>
      <c r="T401" s="28">
        <v>0</v>
      </c>
      <c r="U401" s="28">
        <v>0</v>
      </c>
      <c r="V401" s="28">
        <v>0</v>
      </c>
      <c r="W401" s="28">
        <v>0</v>
      </c>
      <c r="X401" s="28">
        <v>100</v>
      </c>
      <c r="Y401" s="28">
        <v>60</v>
      </c>
      <c r="Z401" s="28">
        <v>4</v>
      </c>
      <c r="AA401" s="28" t="s">
        <v>96</v>
      </c>
      <c r="AB401" s="28" t="s">
        <v>96</v>
      </c>
      <c r="AC401" s="28">
        <v>2</v>
      </c>
      <c r="AD401" s="30">
        <v>0</v>
      </c>
      <c r="AE401" s="30">
        <v>0</v>
      </c>
      <c r="AF401" s="30">
        <v>0</v>
      </c>
      <c r="AG401" s="30">
        <v>0</v>
      </c>
      <c r="AH401" s="30">
        <v>0</v>
      </c>
      <c r="AI401" s="30">
        <v>0</v>
      </c>
    </row>
    <row r="402" spans="1:35" x14ac:dyDescent="0.3">
      <c r="A402" s="27" t="s">
        <v>92</v>
      </c>
      <c r="B402" s="27" t="s">
        <v>381</v>
      </c>
      <c r="C402" s="27" t="s">
        <v>381</v>
      </c>
      <c r="D402" s="27" t="s">
        <v>203</v>
      </c>
      <c r="E402" s="29" t="s">
        <v>102</v>
      </c>
      <c r="F402" s="28">
        <v>65</v>
      </c>
      <c r="G402" s="28">
        <v>100</v>
      </c>
      <c r="H402" s="28">
        <v>100</v>
      </c>
      <c r="I402" s="28">
        <v>0</v>
      </c>
      <c r="J402" s="28">
        <v>0</v>
      </c>
      <c r="K402" s="28">
        <v>0</v>
      </c>
      <c r="L402" s="28">
        <v>0</v>
      </c>
      <c r="M402" s="28">
        <v>0</v>
      </c>
      <c r="N402" s="28">
        <v>10</v>
      </c>
      <c r="O402" s="28">
        <v>0</v>
      </c>
      <c r="P402" s="28">
        <v>90</v>
      </c>
      <c r="Q402" s="28">
        <v>100</v>
      </c>
      <c r="R402" s="28">
        <v>50</v>
      </c>
      <c r="S402" s="28">
        <v>100</v>
      </c>
      <c r="T402" s="28">
        <v>0</v>
      </c>
      <c r="U402" s="28">
        <v>0</v>
      </c>
      <c r="V402" s="28">
        <v>0</v>
      </c>
      <c r="W402" s="28">
        <v>0</v>
      </c>
      <c r="X402" s="28">
        <v>100</v>
      </c>
      <c r="Y402" s="28">
        <v>80</v>
      </c>
      <c r="Z402" s="28">
        <v>4</v>
      </c>
      <c r="AA402" s="28" t="s">
        <v>96</v>
      </c>
      <c r="AB402" s="28" t="s">
        <v>96</v>
      </c>
      <c r="AC402" s="28">
        <v>2</v>
      </c>
      <c r="AD402" s="30">
        <v>0</v>
      </c>
      <c r="AE402" s="30">
        <v>0</v>
      </c>
      <c r="AF402" s="30">
        <v>0</v>
      </c>
      <c r="AG402" s="30">
        <v>0</v>
      </c>
      <c r="AH402" s="30">
        <v>0</v>
      </c>
      <c r="AI402" s="30">
        <v>0</v>
      </c>
    </row>
    <row r="403" spans="1:35" x14ac:dyDescent="0.3">
      <c r="A403" s="27" t="s">
        <v>92</v>
      </c>
      <c r="B403" s="27" t="s">
        <v>381</v>
      </c>
      <c r="C403" s="27" t="s">
        <v>381</v>
      </c>
      <c r="D403" s="27" t="s">
        <v>385</v>
      </c>
      <c r="E403" s="29" t="s">
        <v>95</v>
      </c>
      <c r="F403" s="28">
        <v>200</v>
      </c>
      <c r="G403" s="28">
        <v>100</v>
      </c>
      <c r="H403" s="28">
        <v>50</v>
      </c>
      <c r="I403" s="28">
        <v>0</v>
      </c>
      <c r="J403" s="28">
        <v>50</v>
      </c>
      <c r="K403" s="28">
        <v>0</v>
      </c>
      <c r="L403" s="28">
        <v>0</v>
      </c>
      <c r="M403" s="28">
        <v>0</v>
      </c>
      <c r="N403" s="28">
        <v>10</v>
      </c>
      <c r="O403" s="28">
        <v>0</v>
      </c>
      <c r="P403" s="28">
        <v>90</v>
      </c>
      <c r="Q403" s="28">
        <v>100</v>
      </c>
      <c r="R403" s="28">
        <v>50</v>
      </c>
      <c r="S403" s="28">
        <v>100</v>
      </c>
      <c r="T403" s="28">
        <v>0</v>
      </c>
      <c r="U403" s="28">
        <v>0</v>
      </c>
      <c r="V403" s="28">
        <v>0</v>
      </c>
      <c r="W403" s="28">
        <v>0</v>
      </c>
      <c r="X403" s="28">
        <v>100</v>
      </c>
      <c r="Y403" s="28">
        <v>50</v>
      </c>
      <c r="Z403" s="28">
        <v>4</v>
      </c>
      <c r="AA403" s="28" t="s">
        <v>96</v>
      </c>
      <c r="AB403" s="28" t="s">
        <v>96</v>
      </c>
      <c r="AC403" s="28">
        <v>2</v>
      </c>
      <c r="AD403" s="30">
        <v>0</v>
      </c>
      <c r="AE403" s="30">
        <v>0</v>
      </c>
      <c r="AF403" s="30">
        <v>0</v>
      </c>
      <c r="AG403" s="30">
        <v>0</v>
      </c>
      <c r="AH403" s="30">
        <v>0</v>
      </c>
      <c r="AI403" s="30">
        <v>0</v>
      </c>
    </row>
    <row r="404" spans="1:35" x14ac:dyDescent="0.3">
      <c r="A404" s="25" t="s">
        <v>92</v>
      </c>
      <c r="B404" s="25" t="s">
        <v>386</v>
      </c>
      <c r="C404" s="25" t="s">
        <v>387</v>
      </c>
      <c r="D404" s="26" t="s">
        <v>1553</v>
      </c>
      <c r="E404" s="26">
        <v>893</v>
      </c>
      <c r="F404" s="38">
        <v>0</v>
      </c>
      <c r="G404" s="26">
        <v>0</v>
      </c>
      <c r="H404" s="26">
        <v>0</v>
      </c>
      <c r="I404" s="26">
        <v>100</v>
      </c>
      <c r="J404" s="26">
        <v>0</v>
      </c>
      <c r="K404" s="26">
        <v>0</v>
      </c>
      <c r="L404" s="26">
        <v>0</v>
      </c>
      <c r="M404" s="26">
        <v>0</v>
      </c>
      <c r="N404" s="26">
        <v>95</v>
      </c>
      <c r="O404" s="26">
        <v>3</v>
      </c>
      <c r="P404" s="26">
        <v>2</v>
      </c>
      <c r="Q404" s="26">
        <v>100</v>
      </c>
      <c r="R404" s="26">
        <v>100</v>
      </c>
      <c r="S404" s="26">
        <v>100</v>
      </c>
      <c r="T404" s="26">
        <v>85</v>
      </c>
      <c r="U404" s="26">
        <v>0</v>
      </c>
      <c r="V404" s="26">
        <v>0</v>
      </c>
      <c r="W404" s="26">
        <v>90</v>
      </c>
      <c r="X404" s="26">
        <v>10</v>
      </c>
      <c r="Y404" s="26">
        <v>80</v>
      </c>
      <c r="Z404" s="26">
        <v>2</v>
      </c>
      <c r="AA404" s="26" t="s">
        <v>97</v>
      </c>
      <c r="AB404" s="26" t="s">
        <v>96</v>
      </c>
      <c r="AC404" s="26">
        <v>2</v>
      </c>
      <c r="AD404" s="26">
        <v>2</v>
      </c>
      <c r="AE404" s="26">
        <v>2</v>
      </c>
      <c r="AF404" s="26">
        <v>10</v>
      </c>
      <c r="AG404" s="26">
        <v>0</v>
      </c>
      <c r="AH404" s="26">
        <v>1</v>
      </c>
      <c r="AI404" s="26">
        <v>0</v>
      </c>
    </row>
    <row r="405" spans="1:35" x14ac:dyDescent="0.3">
      <c r="A405" s="27" t="s">
        <v>92</v>
      </c>
      <c r="B405" s="27" t="s">
        <v>386</v>
      </c>
      <c r="C405" s="27" t="s">
        <v>387</v>
      </c>
      <c r="D405" s="27" t="s">
        <v>108</v>
      </c>
      <c r="E405" s="29" t="s">
        <v>102</v>
      </c>
      <c r="F405" s="28">
        <v>110</v>
      </c>
      <c r="G405" s="28">
        <v>0</v>
      </c>
      <c r="H405" s="28">
        <v>0</v>
      </c>
      <c r="I405" s="28">
        <v>0</v>
      </c>
      <c r="J405" s="28">
        <v>100</v>
      </c>
      <c r="K405" s="28">
        <v>0</v>
      </c>
      <c r="L405" s="28">
        <v>0</v>
      </c>
      <c r="M405" s="28">
        <v>0</v>
      </c>
      <c r="N405" s="28">
        <v>95</v>
      </c>
      <c r="O405" s="28">
        <v>0</v>
      </c>
      <c r="P405" s="28">
        <v>5</v>
      </c>
      <c r="Q405" s="28">
        <v>100</v>
      </c>
      <c r="R405" s="28">
        <v>100</v>
      </c>
      <c r="S405" s="28">
        <v>100</v>
      </c>
      <c r="T405" s="28">
        <v>0</v>
      </c>
      <c r="U405" s="28">
        <v>0</v>
      </c>
      <c r="V405" s="28">
        <v>0</v>
      </c>
      <c r="W405" s="28">
        <v>0</v>
      </c>
      <c r="X405" s="28">
        <v>100</v>
      </c>
      <c r="Y405" s="28">
        <v>0</v>
      </c>
      <c r="Z405" s="28" t="s">
        <v>98</v>
      </c>
      <c r="AA405" s="28" t="s">
        <v>97</v>
      </c>
      <c r="AB405" s="28" t="s">
        <v>97</v>
      </c>
      <c r="AC405" s="28" t="s">
        <v>98</v>
      </c>
      <c r="AD405" s="30">
        <v>12</v>
      </c>
      <c r="AE405" s="30">
        <v>12</v>
      </c>
      <c r="AF405" s="30">
        <v>12</v>
      </c>
      <c r="AG405" s="30">
        <v>0</v>
      </c>
      <c r="AH405" s="30">
        <v>0</v>
      </c>
      <c r="AI405" s="30">
        <v>0</v>
      </c>
    </row>
    <row r="406" spans="1:35" x14ac:dyDescent="0.3">
      <c r="A406" s="25" t="s">
        <v>92</v>
      </c>
      <c r="B406" s="25" t="s">
        <v>386</v>
      </c>
      <c r="C406" s="25" t="s">
        <v>388</v>
      </c>
      <c r="D406" s="26" t="s">
        <v>1553</v>
      </c>
      <c r="E406" s="26">
        <v>539</v>
      </c>
      <c r="F406" s="38">
        <v>0</v>
      </c>
      <c r="G406" s="26">
        <v>100</v>
      </c>
      <c r="H406" s="26">
        <v>40</v>
      </c>
      <c r="I406" s="26">
        <v>60</v>
      </c>
      <c r="J406" s="26">
        <v>0</v>
      </c>
      <c r="K406" s="26">
        <v>0</v>
      </c>
      <c r="L406" s="26">
        <v>50</v>
      </c>
      <c r="M406" s="26">
        <v>50</v>
      </c>
      <c r="N406" s="26">
        <v>40</v>
      </c>
      <c r="O406" s="26">
        <v>5</v>
      </c>
      <c r="P406" s="26">
        <v>5</v>
      </c>
      <c r="Q406" s="26">
        <v>100</v>
      </c>
      <c r="R406" s="26">
        <v>100</v>
      </c>
      <c r="S406" s="26">
        <v>100</v>
      </c>
      <c r="T406" s="26">
        <v>100</v>
      </c>
      <c r="U406" s="26">
        <v>85</v>
      </c>
      <c r="V406" s="26">
        <v>0</v>
      </c>
      <c r="W406" s="26">
        <v>40</v>
      </c>
      <c r="X406" s="26">
        <v>60</v>
      </c>
      <c r="Y406" s="26">
        <v>100</v>
      </c>
      <c r="Z406" s="26">
        <v>2</v>
      </c>
      <c r="AA406" s="26" t="s">
        <v>96</v>
      </c>
      <c r="AB406" s="26" t="s">
        <v>97</v>
      </c>
      <c r="AC406" s="26" t="s">
        <v>98</v>
      </c>
      <c r="AD406" s="26">
        <v>6</v>
      </c>
      <c r="AE406" s="26">
        <v>6</v>
      </c>
      <c r="AF406" s="26">
        <v>13</v>
      </c>
      <c r="AG406" s="26">
        <v>0</v>
      </c>
      <c r="AH406" s="26">
        <v>5</v>
      </c>
      <c r="AI406" s="26">
        <v>0</v>
      </c>
    </row>
    <row r="407" spans="1:35" x14ac:dyDescent="0.3">
      <c r="A407" s="27" t="s">
        <v>92</v>
      </c>
      <c r="B407" s="27" t="s">
        <v>386</v>
      </c>
      <c r="C407" s="27" t="s">
        <v>388</v>
      </c>
      <c r="D407" s="27" t="s">
        <v>108</v>
      </c>
      <c r="E407" s="29" t="s">
        <v>95</v>
      </c>
      <c r="F407" s="28">
        <v>67</v>
      </c>
      <c r="G407" s="28">
        <v>100</v>
      </c>
      <c r="H407" s="28">
        <v>20</v>
      </c>
      <c r="I407" s="28">
        <v>80</v>
      </c>
      <c r="J407" s="28">
        <v>0</v>
      </c>
      <c r="K407" s="28">
        <v>0</v>
      </c>
      <c r="L407" s="28">
        <v>0</v>
      </c>
      <c r="M407" s="28">
        <v>0</v>
      </c>
      <c r="N407" s="28">
        <v>0</v>
      </c>
      <c r="O407" s="28">
        <v>0</v>
      </c>
      <c r="P407" s="28">
        <v>100</v>
      </c>
      <c r="Q407" s="28">
        <v>100</v>
      </c>
      <c r="R407" s="28">
        <v>100</v>
      </c>
      <c r="S407" s="28">
        <v>100</v>
      </c>
      <c r="T407" s="28">
        <v>0</v>
      </c>
      <c r="U407" s="28">
        <v>0</v>
      </c>
      <c r="V407" s="28">
        <v>0</v>
      </c>
      <c r="W407" s="28">
        <v>0</v>
      </c>
      <c r="X407" s="28">
        <v>100</v>
      </c>
      <c r="Y407" s="28">
        <v>100</v>
      </c>
      <c r="Z407" s="28">
        <v>2</v>
      </c>
      <c r="AA407" s="28" t="s">
        <v>96</v>
      </c>
      <c r="AB407" s="28" t="s">
        <v>97</v>
      </c>
      <c r="AC407" s="28" t="s">
        <v>98</v>
      </c>
      <c r="AD407" s="30">
        <v>6</v>
      </c>
      <c r="AE407" s="30">
        <v>6</v>
      </c>
      <c r="AF407" s="30">
        <v>13</v>
      </c>
      <c r="AG407" s="30">
        <v>1</v>
      </c>
      <c r="AH407" s="30">
        <v>5</v>
      </c>
      <c r="AI407" s="30">
        <v>1</v>
      </c>
    </row>
    <row r="408" spans="1:35" x14ac:dyDescent="0.3">
      <c r="A408" s="25" t="s">
        <v>92</v>
      </c>
      <c r="B408" s="25" t="s">
        <v>386</v>
      </c>
      <c r="C408" s="25" t="s">
        <v>389</v>
      </c>
      <c r="D408" s="26" t="s">
        <v>1553</v>
      </c>
      <c r="E408" s="26">
        <v>967</v>
      </c>
      <c r="F408" s="38">
        <v>0</v>
      </c>
      <c r="G408" s="26">
        <v>100</v>
      </c>
      <c r="H408" s="26">
        <v>100</v>
      </c>
      <c r="I408" s="26">
        <v>0</v>
      </c>
      <c r="J408" s="26">
        <v>0</v>
      </c>
      <c r="K408" s="26">
        <v>0</v>
      </c>
      <c r="L408" s="26">
        <v>0</v>
      </c>
      <c r="M408" s="26">
        <v>0</v>
      </c>
      <c r="N408" s="26">
        <v>95</v>
      </c>
      <c r="O408" s="26">
        <v>5</v>
      </c>
      <c r="P408" s="26">
        <v>0</v>
      </c>
      <c r="Q408" s="26">
        <v>100</v>
      </c>
      <c r="R408" s="26">
        <v>100</v>
      </c>
      <c r="S408" s="26">
        <v>100</v>
      </c>
      <c r="T408" s="26">
        <v>100</v>
      </c>
      <c r="U408" s="26">
        <v>100</v>
      </c>
      <c r="V408" s="26">
        <v>0</v>
      </c>
      <c r="W408" s="26">
        <v>90</v>
      </c>
      <c r="X408" s="26">
        <v>10</v>
      </c>
      <c r="Y408" s="26">
        <v>100</v>
      </c>
      <c r="Z408" s="26">
        <v>2</v>
      </c>
      <c r="AA408" s="26" t="s">
        <v>96</v>
      </c>
      <c r="AB408" s="26" t="s">
        <v>96</v>
      </c>
      <c r="AC408" s="26">
        <v>1</v>
      </c>
      <c r="AD408" s="26">
        <v>15</v>
      </c>
      <c r="AE408" s="26">
        <v>15</v>
      </c>
      <c r="AF408" s="26">
        <v>15</v>
      </c>
      <c r="AG408" s="26">
        <v>0</v>
      </c>
      <c r="AH408" s="26">
        <v>15</v>
      </c>
      <c r="AI408" s="26">
        <v>0</v>
      </c>
    </row>
    <row r="409" spans="1:35" x14ac:dyDescent="0.3">
      <c r="A409" s="27" t="s">
        <v>92</v>
      </c>
      <c r="B409" s="27" t="s">
        <v>386</v>
      </c>
      <c r="C409" s="27" t="s">
        <v>389</v>
      </c>
      <c r="D409" s="27" t="s">
        <v>108</v>
      </c>
      <c r="E409" s="29" t="s">
        <v>102</v>
      </c>
      <c r="F409" s="28">
        <v>50</v>
      </c>
      <c r="G409" s="28">
        <v>100</v>
      </c>
      <c r="H409" s="28">
        <v>100</v>
      </c>
      <c r="I409" s="28">
        <v>0</v>
      </c>
      <c r="J409" s="28">
        <v>0</v>
      </c>
      <c r="K409" s="28">
        <v>0</v>
      </c>
      <c r="L409" s="28">
        <v>0</v>
      </c>
      <c r="M409" s="28">
        <v>0</v>
      </c>
      <c r="N409" s="28">
        <v>95</v>
      </c>
      <c r="O409" s="28">
        <v>5</v>
      </c>
      <c r="P409" s="28">
        <v>0</v>
      </c>
      <c r="Q409" s="28">
        <v>100</v>
      </c>
      <c r="R409" s="28">
        <v>100</v>
      </c>
      <c r="S409" s="28">
        <v>100</v>
      </c>
      <c r="T409" s="28">
        <v>100</v>
      </c>
      <c r="U409" s="28">
        <v>0</v>
      </c>
      <c r="V409" s="28">
        <v>0</v>
      </c>
      <c r="W409" s="28">
        <v>50</v>
      </c>
      <c r="X409" s="28">
        <v>50</v>
      </c>
      <c r="Y409" s="28">
        <v>100</v>
      </c>
      <c r="Z409" s="28">
        <v>2</v>
      </c>
      <c r="AA409" s="28" t="s">
        <v>96</v>
      </c>
      <c r="AB409" s="28" t="s">
        <v>97</v>
      </c>
      <c r="AC409" s="28" t="s">
        <v>98</v>
      </c>
      <c r="AD409" s="30">
        <v>15</v>
      </c>
      <c r="AE409" s="30">
        <v>15</v>
      </c>
      <c r="AF409" s="30">
        <v>15</v>
      </c>
      <c r="AG409" s="30">
        <v>0</v>
      </c>
      <c r="AH409" s="30">
        <v>15</v>
      </c>
      <c r="AI409" s="30">
        <v>0</v>
      </c>
    </row>
    <row r="410" spans="1:35" x14ac:dyDescent="0.3">
      <c r="A410" s="25" t="s">
        <v>92</v>
      </c>
      <c r="B410" s="25" t="s">
        <v>386</v>
      </c>
      <c r="C410" s="25" t="s">
        <v>390</v>
      </c>
      <c r="D410" s="26" t="s">
        <v>1553</v>
      </c>
      <c r="E410" s="26">
        <v>685</v>
      </c>
      <c r="F410" s="38">
        <v>30</v>
      </c>
      <c r="G410" s="26">
        <v>100</v>
      </c>
      <c r="H410" s="26">
        <v>100</v>
      </c>
      <c r="I410" s="26">
        <v>0</v>
      </c>
      <c r="J410" s="26">
        <v>0</v>
      </c>
      <c r="K410" s="26">
        <v>0</v>
      </c>
      <c r="L410" s="26">
        <v>0</v>
      </c>
      <c r="M410" s="26">
        <v>0</v>
      </c>
      <c r="N410" s="26">
        <v>90</v>
      </c>
      <c r="O410" s="26">
        <v>0</v>
      </c>
      <c r="P410" s="26">
        <v>10</v>
      </c>
      <c r="Q410" s="26">
        <v>100</v>
      </c>
      <c r="R410" s="26">
        <v>100</v>
      </c>
      <c r="S410" s="26">
        <v>100</v>
      </c>
      <c r="T410" s="26">
        <v>100</v>
      </c>
      <c r="U410" s="26">
        <v>70</v>
      </c>
      <c r="V410" s="26">
        <v>0</v>
      </c>
      <c r="W410" s="26">
        <v>50</v>
      </c>
      <c r="X410" s="26">
        <v>50</v>
      </c>
      <c r="Y410" s="26">
        <v>100</v>
      </c>
      <c r="Z410" s="26">
        <v>2</v>
      </c>
      <c r="AA410" s="26" t="s">
        <v>96</v>
      </c>
      <c r="AB410" s="26" t="s">
        <v>96</v>
      </c>
      <c r="AC410" s="26">
        <v>2</v>
      </c>
      <c r="AD410" s="26">
        <v>8</v>
      </c>
      <c r="AE410" s="26">
        <v>8</v>
      </c>
      <c r="AF410" s="26">
        <v>17</v>
      </c>
      <c r="AG410" s="26">
        <v>0</v>
      </c>
      <c r="AH410" s="26">
        <v>8</v>
      </c>
      <c r="AI410" s="26">
        <v>0</v>
      </c>
    </row>
    <row r="411" spans="1:35" x14ac:dyDescent="0.3">
      <c r="A411" s="27" t="s">
        <v>92</v>
      </c>
      <c r="B411" s="27" t="s">
        <v>386</v>
      </c>
      <c r="C411" s="27" t="s">
        <v>390</v>
      </c>
      <c r="D411" s="27" t="s">
        <v>390</v>
      </c>
      <c r="E411" s="29" t="s">
        <v>95</v>
      </c>
      <c r="F411" s="28">
        <v>40</v>
      </c>
      <c r="G411" s="28">
        <v>100</v>
      </c>
      <c r="H411" s="28">
        <v>100</v>
      </c>
      <c r="I411" s="28">
        <v>0</v>
      </c>
      <c r="J411" s="28">
        <v>0</v>
      </c>
      <c r="K411" s="28">
        <v>0</v>
      </c>
      <c r="L411" s="28">
        <v>0</v>
      </c>
      <c r="M411" s="28">
        <v>0</v>
      </c>
      <c r="N411" s="28">
        <v>100</v>
      </c>
      <c r="O411" s="28">
        <v>0</v>
      </c>
      <c r="P411" s="28">
        <v>0</v>
      </c>
      <c r="Q411" s="28">
        <v>100</v>
      </c>
      <c r="R411" s="28">
        <v>100</v>
      </c>
      <c r="S411" s="28">
        <v>100</v>
      </c>
      <c r="T411" s="28">
        <v>100</v>
      </c>
      <c r="U411" s="28">
        <v>0</v>
      </c>
      <c r="V411" s="28">
        <v>0</v>
      </c>
      <c r="W411" s="28">
        <v>0</v>
      </c>
      <c r="X411" s="28">
        <v>100</v>
      </c>
      <c r="Y411" s="28">
        <v>100</v>
      </c>
      <c r="Z411" s="28">
        <v>2</v>
      </c>
      <c r="AA411" s="28" t="s">
        <v>96</v>
      </c>
      <c r="AB411" s="28" t="s">
        <v>96</v>
      </c>
      <c r="AC411" s="28">
        <v>2</v>
      </c>
      <c r="AD411" s="30">
        <v>8</v>
      </c>
      <c r="AE411" s="30">
        <v>8</v>
      </c>
      <c r="AF411" s="30">
        <v>17</v>
      </c>
      <c r="AG411" s="30">
        <v>0</v>
      </c>
      <c r="AH411" s="30">
        <v>8</v>
      </c>
      <c r="AI411" s="30">
        <v>0</v>
      </c>
    </row>
    <row r="412" spans="1:35" x14ac:dyDescent="0.3">
      <c r="A412" s="25" t="s">
        <v>92</v>
      </c>
      <c r="B412" s="25" t="s">
        <v>386</v>
      </c>
      <c r="C412" s="25" t="s">
        <v>391</v>
      </c>
      <c r="D412" s="26" t="s">
        <v>1553</v>
      </c>
      <c r="E412" s="26">
        <v>1128</v>
      </c>
      <c r="F412" s="38">
        <v>170</v>
      </c>
      <c r="G412" s="26">
        <v>100</v>
      </c>
      <c r="H412" s="26">
        <v>98</v>
      </c>
      <c r="I412" s="26">
        <v>0</v>
      </c>
      <c r="J412" s="26">
        <v>0</v>
      </c>
      <c r="K412" s="26">
        <v>2</v>
      </c>
      <c r="L412" s="26">
        <v>75</v>
      </c>
      <c r="M412" s="26">
        <v>50</v>
      </c>
      <c r="N412" s="26">
        <v>15</v>
      </c>
      <c r="O412" s="26">
        <v>5</v>
      </c>
      <c r="P412" s="26">
        <v>30</v>
      </c>
      <c r="Q412" s="26">
        <v>100</v>
      </c>
      <c r="R412" s="26">
        <v>100</v>
      </c>
      <c r="S412" s="26">
        <v>100</v>
      </c>
      <c r="T412" s="26">
        <v>100</v>
      </c>
      <c r="U412" s="26">
        <v>90</v>
      </c>
      <c r="V412" s="26">
        <v>0</v>
      </c>
      <c r="W412" s="26">
        <v>70</v>
      </c>
      <c r="X412" s="26">
        <v>30</v>
      </c>
      <c r="Y412" s="26">
        <v>100</v>
      </c>
      <c r="Z412" s="26">
        <v>4</v>
      </c>
      <c r="AA412" s="26" t="s">
        <v>96</v>
      </c>
      <c r="AB412" s="26" t="s">
        <v>96</v>
      </c>
      <c r="AC412" s="26">
        <v>2</v>
      </c>
      <c r="AD412" s="26">
        <v>5</v>
      </c>
      <c r="AE412" s="26">
        <v>5</v>
      </c>
      <c r="AF412" s="26">
        <v>5</v>
      </c>
      <c r="AG412" s="26">
        <v>0</v>
      </c>
      <c r="AH412" s="26">
        <v>5</v>
      </c>
      <c r="AI412" s="26">
        <v>0</v>
      </c>
    </row>
    <row r="413" spans="1:35" x14ac:dyDescent="0.3">
      <c r="A413" s="27" t="s">
        <v>92</v>
      </c>
      <c r="B413" s="27" t="s">
        <v>386</v>
      </c>
      <c r="C413" s="27" t="s">
        <v>391</v>
      </c>
      <c r="D413" s="27" t="s">
        <v>108</v>
      </c>
      <c r="E413" s="29" t="s">
        <v>102</v>
      </c>
      <c r="F413" s="28">
        <v>30</v>
      </c>
      <c r="G413" s="28">
        <v>100</v>
      </c>
      <c r="H413" s="28">
        <v>100</v>
      </c>
      <c r="I413" s="28">
        <v>0</v>
      </c>
      <c r="J413" s="28">
        <v>0</v>
      </c>
      <c r="K413" s="28">
        <v>0</v>
      </c>
      <c r="L413" s="28">
        <v>100</v>
      </c>
      <c r="M413" s="28">
        <v>0</v>
      </c>
      <c r="N413" s="28">
        <v>0</v>
      </c>
      <c r="O413" s="28">
        <v>0</v>
      </c>
      <c r="P413" s="28">
        <v>100</v>
      </c>
      <c r="Q413" s="28">
        <v>100</v>
      </c>
      <c r="R413" s="28">
        <v>100</v>
      </c>
      <c r="S413" s="28">
        <v>100</v>
      </c>
      <c r="T413" s="28">
        <v>100</v>
      </c>
      <c r="U413" s="28">
        <v>0</v>
      </c>
      <c r="V413" s="28">
        <v>0</v>
      </c>
      <c r="W413" s="28">
        <v>0</v>
      </c>
      <c r="X413" s="28">
        <v>100</v>
      </c>
      <c r="Y413" s="28">
        <v>100</v>
      </c>
      <c r="Z413" s="28">
        <v>4</v>
      </c>
      <c r="AA413" s="28" t="s">
        <v>96</v>
      </c>
      <c r="AB413" s="28" t="s">
        <v>96</v>
      </c>
      <c r="AC413" s="28">
        <v>2</v>
      </c>
      <c r="AD413" s="28">
        <v>5</v>
      </c>
      <c r="AE413" s="28">
        <v>5</v>
      </c>
      <c r="AF413" s="28">
        <v>5</v>
      </c>
      <c r="AG413" s="28">
        <v>0</v>
      </c>
      <c r="AH413" s="28">
        <v>5</v>
      </c>
      <c r="AI413" s="28">
        <v>2</v>
      </c>
    </row>
    <row r="414" spans="1:35" x14ac:dyDescent="0.3">
      <c r="A414" s="25" t="s">
        <v>92</v>
      </c>
      <c r="B414" s="25" t="s">
        <v>386</v>
      </c>
      <c r="C414" s="25" t="s">
        <v>392</v>
      </c>
      <c r="D414" s="26" t="s">
        <v>1553</v>
      </c>
      <c r="E414" s="26">
        <v>1226</v>
      </c>
      <c r="F414" s="38">
        <v>0</v>
      </c>
      <c r="G414" s="26">
        <v>95</v>
      </c>
      <c r="H414" s="26">
        <v>95</v>
      </c>
      <c r="I414" s="26">
        <v>5</v>
      </c>
      <c r="J414" s="26">
        <v>0</v>
      </c>
      <c r="K414" s="26">
        <v>0</v>
      </c>
      <c r="L414" s="26">
        <v>0</v>
      </c>
      <c r="M414" s="26">
        <v>0</v>
      </c>
      <c r="N414" s="26">
        <v>80</v>
      </c>
      <c r="O414" s="26">
        <v>20</v>
      </c>
      <c r="P414" s="26">
        <v>0</v>
      </c>
      <c r="Q414" s="26">
        <v>100</v>
      </c>
      <c r="R414" s="26">
        <v>100</v>
      </c>
      <c r="S414" s="26">
        <v>98</v>
      </c>
      <c r="T414" s="26">
        <v>80</v>
      </c>
      <c r="U414" s="26">
        <v>70</v>
      </c>
      <c r="V414" s="26">
        <v>0</v>
      </c>
      <c r="W414" s="26">
        <v>30</v>
      </c>
      <c r="X414" s="26">
        <v>70</v>
      </c>
      <c r="Y414" s="26">
        <v>100</v>
      </c>
      <c r="Z414" s="26">
        <v>2</v>
      </c>
      <c r="AA414" s="26" t="s">
        <v>96</v>
      </c>
      <c r="AB414" s="26" t="s">
        <v>96</v>
      </c>
      <c r="AC414" s="26">
        <v>12</v>
      </c>
      <c r="AD414" s="26">
        <v>10</v>
      </c>
      <c r="AE414" s="26">
        <v>10</v>
      </c>
      <c r="AF414" s="26">
        <v>10</v>
      </c>
      <c r="AG414" s="26">
        <v>0</v>
      </c>
      <c r="AH414" s="26">
        <v>0</v>
      </c>
      <c r="AI414" s="26">
        <v>0</v>
      </c>
    </row>
    <row r="415" spans="1:35" x14ac:dyDescent="0.3">
      <c r="A415" s="27" t="s">
        <v>92</v>
      </c>
      <c r="B415" s="27" t="s">
        <v>386</v>
      </c>
      <c r="C415" s="27" t="s">
        <v>392</v>
      </c>
      <c r="D415" s="27" t="s">
        <v>108</v>
      </c>
      <c r="E415" s="29" t="s">
        <v>102</v>
      </c>
      <c r="F415" s="28">
        <v>62</v>
      </c>
      <c r="G415" s="28">
        <v>100</v>
      </c>
      <c r="H415" s="28">
        <v>100</v>
      </c>
      <c r="I415" s="28">
        <v>0</v>
      </c>
      <c r="J415" s="28">
        <v>0</v>
      </c>
      <c r="K415" s="28">
        <v>0</v>
      </c>
      <c r="L415" s="28">
        <v>0</v>
      </c>
      <c r="M415" s="28">
        <v>0</v>
      </c>
      <c r="N415" s="28">
        <v>0</v>
      </c>
      <c r="O415" s="28">
        <v>0</v>
      </c>
      <c r="P415" s="28">
        <v>100</v>
      </c>
      <c r="Q415" s="28">
        <v>100</v>
      </c>
      <c r="R415" s="28">
        <v>100</v>
      </c>
      <c r="S415" s="28">
        <v>100</v>
      </c>
      <c r="T415" s="28">
        <v>100</v>
      </c>
      <c r="U415" s="28">
        <v>0</v>
      </c>
      <c r="V415" s="28">
        <v>0</v>
      </c>
      <c r="W415" s="28">
        <v>0</v>
      </c>
      <c r="X415" s="28">
        <v>100</v>
      </c>
      <c r="Y415" s="28">
        <v>100</v>
      </c>
      <c r="Z415" s="28">
        <v>2</v>
      </c>
      <c r="AA415" s="28" t="s">
        <v>96</v>
      </c>
      <c r="AB415" s="28" t="s">
        <v>97</v>
      </c>
      <c r="AC415" s="28" t="s">
        <v>98</v>
      </c>
      <c r="AD415" s="28">
        <v>10</v>
      </c>
      <c r="AE415" s="28">
        <v>10</v>
      </c>
      <c r="AF415" s="28">
        <v>10</v>
      </c>
      <c r="AG415" s="28">
        <v>0</v>
      </c>
      <c r="AH415" s="28">
        <v>0</v>
      </c>
      <c r="AI415" s="28">
        <v>0</v>
      </c>
    </row>
    <row r="416" spans="1:35" x14ac:dyDescent="0.3">
      <c r="A416" s="25" t="s">
        <v>92</v>
      </c>
      <c r="B416" s="25" t="s">
        <v>386</v>
      </c>
      <c r="C416" s="25" t="s">
        <v>386</v>
      </c>
      <c r="D416" s="26" t="s">
        <v>1553</v>
      </c>
      <c r="E416" s="26">
        <v>18241</v>
      </c>
      <c r="F416" s="38">
        <v>990</v>
      </c>
      <c r="G416" s="26">
        <v>100</v>
      </c>
      <c r="H416" s="26">
        <v>100</v>
      </c>
      <c r="I416" s="26">
        <v>0</v>
      </c>
      <c r="J416" s="26">
        <v>0</v>
      </c>
      <c r="K416" s="26">
        <v>0</v>
      </c>
      <c r="L416" s="26">
        <v>98</v>
      </c>
      <c r="M416" s="26">
        <v>98</v>
      </c>
      <c r="N416" s="26">
        <v>0</v>
      </c>
      <c r="O416" s="26">
        <v>0</v>
      </c>
      <c r="P416" s="26">
        <v>2</v>
      </c>
      <c r="Q416" s="26">
        <v>100</v>
      </c>
      <c r="R416" s="26">
        <v>100</v>
      </c>
      <c r="S416" s="26">
        <v>100</v>
      </c>
      <c r="T416" s="26">
        <v>100</v>
      </c>
      <c r="U416" s="26">
        <v>98</v>
      </c>
      <c r="V416" s="26">
        <v>95</v>
      </c>
      <c r="W416" s="26">
        <v>2</v>
      </c>
      <c r="X416" s="26">
        <v>3</v>
      </c>
      <c r="Y416" s="26">
        <v>100</v>
      </c>
      <c r="Z416" s="26">
        <v>2</v>
      </c>
      <c r="AA416" s="26" t="s">
        <v>96</v>
      </c>
      <c r="AB416" s="26" t="s">
        <v>97</v>
      </c>
      <c r="AC416" s="26" t="s">
        <v>98</v>
      </c>
      <c r="AD416" s="26">
        <v>0</v>
      </c>
      <c r="AE416" s="26">
        <v>0</v>
      </c>
      <c r="AF416" s="26">
        <v>0</v>
      </c>
      <c r="AG416" s="26">
        <v>0</v>
      </c>
      <c r="AH416" s="26">
        <v>3</v>
      </c>
      <c r="AI416" s="26">
        <v>0</v>
      </c>
    </row>
    <row r="417" spans="1:427" x14ac:dyDescent="0.3">
      <c r="A417" s="27" t="s">
        <v>92</v>
      </c>
      <c r="B417" s="27" t="s">
        <v>386</v>
      </c>
      <c r="C417" s="27" t="s">
        <v>386</v>
      </c>
      <c r="D417" s="27" t="s">
        <v>393</v>
      </c>
      <c r="E417" s="29" t="s">
        <v>102</v>
      </c>
      <c r="F417" s="28">
        <v>88</v>
      </c>
      <c r="G417" s="28">
        <v>100</v>
      </c>
      <c r="H417" s="28">
        <v>100</v>
      </c>
      <c r="I417" s="28">
        <v>0</v>
      </c>
      <c r="J417" s="28">
        <v>0</v>
      </c>
      <c r="K417" s="28">
        <v>0</v>
      </c>
      <c r="L417" s="28">
        <v>100</v>
      </c>
      <c r="M417" s="28">
        <v>100</v>
      </c>
      <c r="N417" s="28">
        <v>0</v>
      </c>
      <c r="O417" s="28">
        <v>0</v>
      </c>
      <c r="P417" s="28">
        <v>0</v>
      </c>
      <c r="Q417" s="28">
        <v>100</v>
      </c>
      <c r="R417" s="28">
        <v>100</v>
      </c>
      <c r="S417" s="28">
        <v>100</v>
      </c>
      <c r="T417" s="28">
        <v>0</v>
      </c>
      <c r="U417" s="28">
        <v>0</v>
      </c>
      <c r="V417" s="28">
        <v>100</v>
      </c>
      <c r="W417" s="28">
        <v>0</v>
      </c>
      <c r="X417" s="28">
        <v>0</v>
      </c>
      <c r="Y417" s="28">
        <v>100</v>
      </c>
      <c r="Z417" s="28">
        <v>4</v>
      </c>
      <c r="AA417" s="28" t="s">
        <v>96</v>
      </c>
      <c r="AB417" s="28" t="s">
        <v>97</v>
      </c>
      <c r="AC417" s="28" t="s">
        <v>98</v>
      </c>
      <c r="AD417" s="28">
        <v>0</v>
      </c>
      <c r="AE417" s="28">
        <v>0</v>
      </c>
      <c r="AF417" s="28">
        <v>0</v>
      </c>
      <c r="AG417" s="28">
        <v>0</v>
      </c>
      <c r="AH417" s="28">
        <v>4</v>
      </c>
      <c r="AI417" s="28">
        <v>0</v>
      </c>
    </row>
    <row r="418" spans="1:427" x14ac:dyDescent="0.3">
      <c r="A418" s="27" t="s">
        <v>92</v>
      </c>
      <c r="B418" s="27" t="s">
        <v>386</v>
      </c>
      <c r="C418" s="27" t="s">
        <v>386</v>
      </c>
      <c r="D418" s="27" t="s">
        <v>394</v>
      </c>
      <c r="E418" s="29" t="s">
        <v>95</v>
      </c>
      <c r="F418" s="28">
        <v>458</v>
      </c>
      <c r="G418" s="28">
        <v>100</v>
      </c>
      <c r="H418" s="28">
        <v>0</v>
      </c>
      <c r="I418" s="28">
        <v>0</v>
      </c>
      <c r="J418" s="28">
        <v>10</v>
      </c>
      <c r="K418" s="28">
        <v>90</v>
      </c>
      <c r="L418" s="28">
        <v>30</v>
      </c>
      <c r="M418" s="28">
        <v>30</v>
      </c>
      <c r="N418" s="28">
        <v>0</v>
      </c>
      <c r="O418" s="28">
        <v>0</v>
      </c>
      <c r="P418" s="28">
        <v>70</v>
      </c>
      <c r="Q418" s="28">
        <v>0</v>
      </c>
      <c r="R418" s="28">
        <v>0</v>
      </c>
      <c r="S418" s="28">
        <v>0</v>
      </c>
      <c r="T418" s="28">
        <v>0</v>
      </c>
      <c r="U418" s="28">
        <v>0</v>
      </c>
      <c r="V418" s="28">
        <v>0</v>
      </c>
      <c r="W418" s="28">
        <v>0</v>
      </c>
      <c r="X418" s="28">
        <v>100</v>
      </c>
      <c r="Y418" s="28">
        <v>80</v>
      </c>
      <c r="Z418" s="28">
        <v>2</v>
      </c>
      <c r="AA418" s="28" t="s">
        <v>97</v>
      </c>
      <c r="AB418" s="28" t="s">
        <v>96</v>
      </c>
      <c r="AC418" s="28">
        <v>9</v>
      </c>
      <c r="AD418" s="28">
        <v>0</v>
      </c>
      <c r="AE418" s="28">
        <v>0</v>
      </c>
      <c r="AF418" s="28">
        <v>0</v>
      </c>
      <c r="AG418" s="28">
        <v>0</v>
      </c>
      <c r="AH418" s="28">
        <v>3</v>
      </c>
      <c r="AI418" s="28">
        <v>0</v>
      </c>
    </row>
    <row r="419" spans="1:427" x14ac:dyDescent="0.3">
      <c r="A419" s="27" t="s">
        <v>92</v>
      </c>
      <c r="B419" s="27" t="s">
        <v>386</v>
      </c>
      <c r="C419" s="27" t="s">
        <v>386</v>
      </c>
      <c r="D419" s="27" t="s">
        <v>395</v>
      </c>
      <c r="E419" s="29" t="s">
        <v>104</v>
      </c>
      <c r="F419" s="28">
        <v>60</v>
      </c>
      <c r="G419" s="28">
        <v>100</v>
      </c>
      <c r="H419" s="28">
        <v>0</v>
      </c>
      <c r="I419" s="28">
        <v>0</v>
      </c>
      <c r="J419" s="28">
        <v>0</v>
      </c>
      <c r="K419" s="28">
        <v>100</v>
      </c>
      <c r="L419" s="28">
        <v>100</v>
      </c>
      <c r="M419" s="28">
        <v>0</v>
      </c>
      <c r="N419" s="28">
        <v>0</v>
      </c>
      <c r="O419" s="28">
        <v>0</v>
      </c>
      <c r="P419" s="28">
        <v>100</v>
      </c>
      <c r="Q419" s="28">
        <v>1</v>
      </c>
      <c r="R419" s="28">
        <v>1</v>
      </c>
      <c r="S419" s="28">
        <v>100</v>
      </c>
      <c r="T419" s="28">
        <v>0</v>
      </c>
      <c r="U419" s="28">
        <v>0</v>
      </c>
      <c r="V419" s="28">
        <v>0</v>
      </c>
      <c r="W419" s="28">
        <v>0</v>
      </c>
      <c r="X419" s="28">
        <v>100</v>
      </c>
      <c r="Y419" s="28">
        <v>50</v>
      </c>
      <c r="Z419" s="28">
        <v>2</v>
      </c>
      <c r="AA419" s="28" t="s">
        <v>97</v>
      </c>
      <c r="AB419" s="28" t="s">
        <v>96</v>
      </c>
      <c r="AC419" s="28">
        <v>12</v>
      </c>
      <c r="AD419" s="28">
        <v>6</v>
      </c>
      <c r="AE419" s="28">
        <v>6</v>
      </c>
      <c r="AF419" s="28">
        <v>6</v>
      </c>
      <c r="AG419" s="28">
        <v>0</v>
      </c>
      <c r="AH419" s="28">
        <v>0</v>
      </c>
      <c r="AI419" s="28">
        <v>4</v>
      </c>
    </row>
    <row r="420" spans="1:427" x14ac:dyDescent="0.3">
      <c r="A420" s="27" t="s">
        <v>92</v>
      </c>
      <c r="B420" s="27" t="s">
        <v>386</v>
      </c>
      <c r="C420" s="27" t="s">
        <v>386</v>
      </c>
      <c r="D420" s="27" t="s">
        <v>396</v>
      </c>
      <c r="E420" s="29" t="s">
        <v>102</v>
      </c>
      <c r="F420" s="28">
        <v>51</v>
      </c>
      <c r="G420" s="28">
        <v>100</v>
      </c>
      <c r="H420" s="28">
        <v>100</v>
      </c>
      <c r="I420" s="28">
        <v>0</v>
      </c>
      <c r="J420" s="28">
        <v>0</v>
      </c>
      <c r="K420" s="28">
        <v>0</v>
      </c>
      <c r="L420" s="28">
        <v>100</v>
      </c>
      <c r="M420" s="28">
        <v>100</v>
      </c>
      <c r="N420" s="28">
        <v>0</v>
      </c>
      <c r="O420" s="28">
        <v>0</v>
      </c>
      <c r="P420" s="28">
        <v>0</v>
      </c>
      <c r="Q420" s="28">
        <v>100</v>
      </c>
      <c r="R420" s="28">
        <v>100</v>
      </c>
      <c r="S420" s="28">
        <v>100</v>
      </c>
      <c r="T420" s="28">
        <v>0</v>
      </c>
      <c r="U420" s="28">
        <v>0</v>
      </c>
      <c r="V420" s="28">
        <v>100</v>
      </c>
      <c r="W420" s="28">
        <v>0</v>
      </c>
      <c r="X420" s="28">
        <v>0</v>
      </c>
      <c r="Y420" s="28">
        <v>100</v>
      </c>
      <c r="Z420" s="28">
        <v>4</v>
      </c>
      <c r="AA420" s="28" t="s">
        <v>96</v>
      </c>
      <c r="AB420" s="28" t="s">
        <v>97</v>
      </c>
      <c r="AC420" s="28" t="s">
        <v>98</v>
      </c>
      <c r="AD420" s="28">
        <v>0</v>
      </c>
      <c r="AE420" s="28">
        <v>0</v>
      </c>
      <c r="AF420" s="28">
        <v>0</v>
      </c>
      <c r="AG420" s="28">
        <v>0</v>
      </c>
      <c r="AH420" s="28">
        <v>3</v>
      </c>
      <c r="AI420" s="28">
        <v>0</v>
      </c>
    </row>
    <row r="421" spans="1:427" x14ac:dyDescent="0.3">
      <c r="A421" s="25" t="s">
        <v>401</v>
      </c>
      <c r="B421" s="25" t="s">
        <v>398</v>
      </c>
      <c r="C421" s="25" t="s">
        <v>399</v>
      </c>
      <c r="D421" s="26" t="s">
        <v>1553</v>
      </c>
      <c r="E421" s="26">
        <v>37323</v>
      </c>
      <c r="F421" s="38">
        <v>600</v>
      </c>
      <c r="G421" s="26">
        <v>100</v>
      </c>
      <c r="H421" s="26">
        <v>100</v>
      </c>
      <c r="I421" s="26">
        <v>0</v>
      </c>
      <c r="J421" s="26">
        <v>0</v>
      </c>
      <c r="K421" s="26">
        <v>0</v>
      </c>
      <c r="L421" s="26">
        <v>100</v>
      </c>
      <c r="M421" s="26">
        <v>100</v>
      </c>
      <c r="N421" s="26">
        <v>0</v>
      </c>
      <c r="O421" s="26">
        <v>0</v>
      </c>
      <c r="P421" s="26">
        <v>0</v>
      </c>
      <c r="Q421" s="26">
        <v>100</v>
      </c>
      <c r="R421" s="26">
        <v>100</v>
      </c>
      <c r="S421" s="26">
        <v>100</v>
      </c>
      <c r="T421" s="26">
        <v>100</v>
      </c>
      <c r="U421" s="26">
        <v>100</v>
      </c>
      <c r="V421" s="26">
        <v>60</v>
      </c>
      <c r="W421" s="26">
        <v>20</v>
      </c>
      <c r="X421" s="26">
        <v>20</v>
      </c>
      <c r="Y421" s="26">
        <v>100</v>
      </c>
      <c r="Z421" s="26">
        <v>4</v>
      </c>
      <c r="AA421" s="26" t="s">
        <v>96</v>
      </c>
      <c r="AB421" s="26" t="s">
        <v>96</v>
      </c>
      <c r="AC421" s="26">
        <v>12</v>
      </c>
      <c r="AD421" s="26">
        <v>0</v>
      </c>
      <c r="AE421" s="26">
        <v>0</v>
      </c>
      <c r="AF421" s="26">
        <v>0</v>
      </c>
      <c r="AG421" s="26">
        <v>0</v>
      </c>
      <c r="AH421" s="26">
        <v>0</v>
      </c>
      <c r="AI421" s="26">
        <v>0</v>
      </c>
      <c r="CJ421" s="47"/>
      <c r="CK421" s="47"/>
      <c r="CL421" s="47"/>
      <c r="CM421" s="47"/>
      <c r="CN421" s="47"/>
      <c r="CO421" s="47"/>
      <c r="CP421" s="4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  <c r="ED421" s="47"/>
      <c r="EE421" s="47"/>
      <c r="EF421" s="47"/>
      <c r="EG421" s="47"/>
      <c r="EH421" s="47"/>
      <c r="EI421" s="47"/>
      <c r="EJ421" s="47"/>
      <c r="EK421" s="47"/>
      <c r="EL421" s="47"/>
      <c r="EM421" s="47"/>
      <c r="EN421" s="47"/>
      <c r="EO421" s="47"/>
      <c r="EP421" s="47"/>
      <c r="EQ421" s="47"/>
      <c r="ER421" s="47"/>
      <c r="ES421" s="47"/>
      <c r="ET421" s="47"/>
      <c r="EU421" s="47"/>
      <c r="EV421" s="47"/>
      <c r="EW421" s="47"/>
      <c r="EX421" s="47"/>
      <c r="EY421" s="47"/>
      <c r="EZ421" s="47"/>
      <c r="FA421" s="47"/>
      <c r="FB421" s="47"/>
      <c r="FC421" s="47"/>
      <c r="FD421" s="47"/>
      <c r="FE421" s="47"/>
      <c r="FF421" s="47"/>
      <c r="FG421" s="47"/>
      <c r="FH421" s="47"/>
      <c r="FI421" s="47"/>
      <c r="FJ421" s="47"/>
      <c r="FK421" s="47"/>
      <c r="FL421" s="47"/>
      <c r="FM421" s="47"/>
      <c r="FN421" s="47"/>
      <c r="FO421" s="47"/>
      <c r="FP421" s="47"/>
      <c r="FQ421" s="47"/>
      <c r="FR421" s="47"/>
      <c r="FS421" s="47"/>
      <c r="FT421" s="47"/>
      <c r="FU421" s="47"/>
      <c r="FV421" s="47"/>
      <c r="FW421" s="47"/>
      <c r="FX421" s="47"/>
      <c r="FY421" s="47"/>
      <c r="FZ421" s="47"/>
      <c r="GA421" s="47"/>
      <c r="GB421" s="47"/>
      <c r="GC421" s="47"/>
      <c r="GD421" s="47"/>
      <c r="GE421" s="47"/>
      <c r="GF421" s="47"/>
      <c r="GG421" s="47"/>
      <c r="GH421" s="47"/>
      <c r="GI421" s="47"/>
      <c r="GJ421" s="47"/>
      <c r="GK421" s="47"/>
      <c r="GL421" s="47"/>
      <c r="GM421" s="47"/>
      <c r="GN421" s="47"/>
      <c r="GO421" s="47"/>
      <c r="GP421" s="47"/>
      <c r="GQ421" s="47"/>
      <c r="GR421" s="47"/>
      <c r="GS421" s="47"/>
      <c r="GT421" s="47"/>
      <c r="GU421" s="47"/>
      <c r="GV421" s="47"/>
      <c r="GW421" s="47"/>
      <c r="GX421" s="47"/>
      <c r="GY421" s="47"/>
      <c r="GZ421" s="47"/>
      <c r="HA421" s="47"/>
      <c r="HB421" s="47"/>
      <c r="HC421" s="47"/>
      <c r="HD421" s="47"/>
      <c r="HE421" s="47"/>
      <c r="HF421" s="47"/>
      <c r="HG421" s="47"/>
      <c r="HH421" s="47"/>
      <c r="HI421" s="47"/>
      <c r="HJ421" s="47"/>
      <c r="HK421" s="47"/>
      <c r="HL421" s="47"/>
      <c r="HM421" s="47"/>
      <c r="HN421" s="47"/>
      <c r="HO421" s="47"/>
      <c r="HP421" s="47"/>
      <c r="HQ421" s="47"/>
      <c r="HR421" s="47"/>
      <c r="HS421" s="47"/>
      <c r="HT421" s="47"/>
      <c r="HU421" s="47"/>
      <c r="HV421" s="47"/>
      <c r="HW421" s="47"/>
      <c r="HX421" s="47"/>
      <c r="HY421" s="47"/>
      <c r="HZ421" s="47"/>
      <c r="IA421" s="47"/>
      <c r="IB421" s="47"/>
      <c r="IC421" s="47"/>
      <c r="ID421" s="47"/>
      <c r="IE421" s="47"/>
      <c r="IF421" s="47"/>
      <c r="IG421" s="47"/>
      <c r="IH421" s="47"/>
      <c r="II421" s="47"/>
      <c r="IJ421" s="47"/>
      <c r="IK421" s="47"/>
      <c r="IL421" s="47"/>
      <c r="IM421" s="47"/>
      <c r="IN421" s="47"/>
      <c r="IO421" s="47"/>
      <c r="IP421" s="47"/>
      <c r="IQ421" s="47"/>
      <c r="IR421" s="47"/>
      <c r="IS421" s="47"/>
      <c r="IT421" s="47"/>
      <c r="IU421" s="47"/>
      <c r="IV421" s="47"/>
      <c r="IW421" s="47"/>
      <c r="IX421" s="47"/>
      <c r="IY421" s="47"/>
      <c r="IZ421" s="47"/>
      <c r="JA421" s="47"/>
      <c r="JB421" s="47"/>
      <c r="JC421" s="47"/>
      <c r="JD421" s="47"/>
      <c r="JE421" s="47"/>
      <c r="JF421" s="47"/>
      <c r="JG421" s="47"/>
      <c r="JH421" s="47"/>
      <c r="JI421" s="47"/>
      <c r="JJ421" s="47"/>
      <c r="JK421" s="47"/>
      <c r="JL421" s="47"/>
      <c r="JM421" s="47"/>
      <c r="JN421" s="47"/>
      <c r="JO421" s="47"/>
      <c r="JP421" s="47"/>
      <c r="JQ421" s="47"/>
      <c r="JR421" s="47"/>
      <c r="JS421" s="47"/>
      <c r="JT421" s="47"/>
      <c r="JU421" s="47"/>
      <c r="JV421" s="47"/>
      <c r="JW421" s="47"/>
      <c r="JX421" s="47"/>
      <c r="JY421" s="47"/>
      <c r="JZ421" s="47"/>
      <c r="KA421" s="47"/>
      <c r="KB421" s="47"/>
      <c r="KC421" s="47"/>
      <c r="KD421" s="47"/>
      <c r="KE421" s="47"/>
      <c r="KF421" s="47"/>
      <c r="KG421" s="47"/>
      <c r="KH421" s="47"/>
      <c r="KI421" s="47"/>
      <c r="KJ421" s="47"/>
      <c r="KK421" s="47"/>
      <c r="KL421" s="47"/>
      <c r="KM421" s="47"/>
      <c r="KN421" s="47"/>
      <c r="KO421" s="47"/>
      <c r="KP421" s="47"/>
      <c r="KQ421" s="47"/>
      <c r="KR421" s="47"/>
      <c r="KS421" s="47"/>
      <c r="KT421" s="47"/>
      <c r="KU421" s="47"/>
      <c r="KV421" s="47"/>
      <c r="KW421" s="47"/>
      <c r="KX421" s="47"/>
      <c r="KY421" s="47"/>
      <c r="KZ421" s="47"/>
      <c r="LA421" s="47"/>
      <c r="LB421" s="47"/>
      <c r="LC421" s="47"/>
      <c r="LD421" s="47"/>
      <c r="LE421" s="47"/>
      <c r="LF421" s="47"/>
      <c r="LG421" s="47"/>
      <c r="LH421" s="47"/>
      <c r="LI421" s="47"/>
      <c r="LJ421" s="47"/>
      <c r="LK421" s="47"/>
      <c r="LL421" s="47"/>
      <c r="LM421" s="47"/>
      <c r="LN421" s="47"/>
      <c r="LO421" s="47"/>
      <c r="LP421" s="47"/>
      <c r="LQ421" s="47"/>
      <c r="LR421" s="47"/>
      <c r="LS421" s="47"/>
      <c r="LT421" s="47"/>
      <c r="LU421" s="47"/>
      <c r="LV421" s="47"/>
      <c r="LW421" s="47"/>
      <c r="LX421" s="47"/>
      <c r="LY421" s="47"/>
      <c r="LZ421" s="47"/>
      <c r="MA421" s="47"/>
      <c r="MB421" s="47"/>
      <c r="MC421" s="47"/>
      <c r="MD421" s="47"/>
      <c r="ME421" s="47"/>
      <c r="MF421" s="47"/>
      <c r="MG421" s="47"/>
      <c r="MH421" s="47"/>
      <c r="MI421" s="47"/>
      <c r="MJ421" s="47"/>
      <c r="MK421" s="47"/>
      <c r="ML421" s="47"/>
      <c r="MM421" s="47"/>
      <c r="MN421" s="47"/>
      <c r="MO421" s="47"/>
      <c r="MP421" s="47"/>
      <c r="MQ421" s="47"/>
      <c r="MR421" s="47"/>
      <c r="MS421" s="47"/>
      <c r="MT421" s="47"/>
      <c r="MU421" s="47"/>
      <c r="MV421" s="47"/>
      <c r="MW421" s="47"/>
      <c r="MX421" s="47"/>
      <c r="MY421" s="47"/>
      <c r="MZ421" s="47"/>
      <c r="NA421" s="47"/>
      <c r="NB421" s="47"/>
      <c r="NC421" s="47"/>
      <c r="ND421" s="47"/>
      <c r="NE421" s="47"/>
      <c r="NF421" s="47"/>
      <c r="NG421" s="47"/>
      <c r="NH421" s="47"/>
      <c r="NI421" s="47"/>
      <c r="NJ421" s="47"/>
      <c r="NK421" s="47"/>
      <c r="NL421" s="47"/>
      <c r="NM421" s="47"/>
      <c r="NN421" s="47"/>
      <c r="NO421" s="47"/>
      <c r="NP421" s="47"/>
      <c r="NQ421" s="47"/>
      <c r="NR421" s="47"/>
      <c r="NS421" s="47"/>
      <c r="NT421" s="47"/>
      <c r="NU421" s="47"/>
      <c r="NV421" s="47"/>
      <c r="NW421" s="47"/>
      <c r="NX421" s="47"/>
      <c r="NY421" s="47"/>
      <c r="NZ421" s="47"/>
      <c r="OA421" s="47"/>
      <c r="OB421" s="47"/>
      <c r="OC421" s="47"/>
      <c r="OD421" s="47"/>
      <c r="OE421" s="47"/>
      <c r="OF421" s="47"/>
      <c r="OG421" s="47"/>
      <c r="OH421" s="47"/>
      <c r="OI421" s="47"/>
      <c r="OJ421" s="47"/>
      <c r="OK421" s="47"/>
      <c r="OL421" s="47"/>
      <c r="OM421" s="47"/>
      <c r="ON421" s="47"/>
      <c r="OO421" s="47"/>
      <c r="OP421" s="47"/>
      <c r="OQ421" s="47"/>
      <c r="OR421" s="47"/>
      <c r="OS421" s="47"/>
      <c r="OT421" s="47"/>
      <c r="OU421" s="47"/>
      <c r="OV421" s="47"/>
      <c r="OW421" s="47"/>
      <c r="OX421" s="47"/>
      <c r="OY421" s="47"/>
      <c r="OZ421" s="47"/>
      <c r="PA421" s="47"/>
      <c r="PB421" s="47"/>
      <c r="PC421" s="47"/>
      <c r="PD421" s="47"/>
      <c r="PE421" s="47"/>
      <c r="PF421" s="47"/>
      <c r="PG421" s="47"/>
      <c r="PH421" s="47"/>
      <c r="PI421" s="47"/>
      <c r="PJ421" s="47"/>
      <c r="PK421" s="47"/>
    </row>
    <row r="422" spans="1:427" x14ac:dyDescent="0.3">
      <c r="A422" s="25" t="s">
        <v>401</v>
      </c>
      <c r="B422" s="25" t="s">
        <v>398</v>
      </c>
      <c r="C422" s="25" t="s">
        <v>402</v>
      </c>
      <c r="D422" s="26" t="s">
        <v>1553</v>
      </c>
      <c r="E422" s="26">
        <v>102982</v>
      </c>
      <c r="F422" s="38">
        <v>3950</v>
      </c>
      <c r="G422" s="26">
        <v>100</v>
      </c>
      <c r="H422" s="26">
        <v>100</v>
      </c>
      <c r="I422" s="26">
        <v>0</v>
      </c>
      <c r="J422" s="26">
        <v>0</v>
      </c>
      <c r="K422" s="26">
        <v>0</v>
      </c>
      <c r="L422" s="26">
        <v>100</v>
      </c>
      <c r="M422" s="26">
        <v>100</v>
      </c>
      <c r="N422" s="26">
        <v>0</v>
      </c>
      <c r="O422" s="26">
        <v>0</v>
      </c>
      <c r="P422" s="26">
        <v>0</v>
      </c>
      <c r="Q422" s="26">
        <v>100</v>
      </c>
      <c r="R422" s="26">
        <v>100</v>
      </c>
      <c r="S422" s="26">
        <v>100</v>
      </c>
      <c r="T422" s="26">
        <v>100</v>
      </c>
      <c r="U422" s="26">
        <v>100</v>
      </c>
      <c r="V422" s="26">
        <v>60</v>
      </c>
      <c r="W422" s="26">
        <v>40</v>
      </c>
      <c r="X422" s="26">
        <v>0</v>
      </c>
      <c r="Y422" s="26">
        <v>100</v>
      </c>
      <c r="Z422" s="26">
        <v>4</v>
      </c>
      <c r="AA422" s="26" t="s">
        <v>96</v>
      </c>
      <c r="AB422" s="26" t="s">
        <v>96</v>
      </c>
      <c r="AC422" s="26">
        <v>12</v>
      </c>
      <c r="AD422" s="26">
        <v>0</v>
      </c>
      <c r="AE422" s="26">
        <v>0</v>
      </c>
      <c r="AF422" s="26">
        <v>0</v>
      </c>
      <c r="AG422" s="26">
        <v>0</v>
      </c>
      <c r="AH422" s="26">
        <v>0</v>
      </c>
      <c r="AI422" s="26">
        <v>0</v>
      </c>
      <c r="CJ422" s="47"/>
      <c r="CK422" s="47"/>
      <c r="CL422" s="47"/>
      <c r="CM422" s="47"/>
      <c r="CN422" s="47"/>
      <c r="CO422" s="47"/>
      <c r="CP422" s="4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  <c r="ED422" s="47"/>
      <c r="EE422" s="47"/>
      <c r="EF422" s="47"/>
      <c r="EG422" s="47"/>
      <c r="EH422" s="47"/>
      <c r="EI422" s="47"/>
      <c r="EJ422" s="47"/>
      <c r="EK422" s="47"/>
      <c r="EL422" s="47"/>
      <c r="EM422" s="47"/>
      <c r="EN422" s="47"/>
      <c r="EO422" s="47"/>
      <c r="EP422" s="47"/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7"/>
      <c r="FC422" s="47"/>
      <c r="FD422" s="47"/>
      <c r="FE422" s="47"/>
      <c r="FF422" s="47"/>
      <c r="FG422" s="47"/>
      <c r="FH422" s="47"/>
      <c r="FI422" s="47"/>
      <c r="FJ422" s="47"/>
      <c r="FK422" s="47"/>
      <c r="FL422" s="47"/>
      <c r="FM422" s="47"/>
      <c r="FN422" s="47"/>
      <c r="FO422" s="47"/>
      <c r="FP422" s="47"/>
      <c r="FQ422" s="47"/>
      <c r="FR422" s="47"/>
      <c r="FS422" s="47"/>
      <c r="FT422" s="47"/>
      <c r="FU422" s="47"/>
      <c r="FV422" s="47"/>
      <c r="FW422" s="47"/>
      <c r="FX422" s="47"/>
      <c r="FY422" s="47"/>
      <c r="FZ422" s="47"/>
      <c r="GA422" s="47"/>
      <c r="GB422" s="47"/>
      <c r="GC422" s="47"/>
      <c r="GD422" s="47"/>
      <c r="GE422" s="47"/>
      <c r="GF422" s="47"/>
      <c r="GG422" s="47"/>
      <c r="GH422" s="47"/>
      <c r="GI422" s="47"/>
      <c r="GJ422" s="47"/>
      <c r="GK422" s="47"/>
      <c r="GL422" s="47"/>
      <c r="GM422" s="47"/>
      <c r="GN422" s="47"/>
      <c r="GO422" s="47"/>
      <c r="GP422" s="47"/>
      <c r="GQ422" s="47"/>
      <c r="GR422" s="47"/>
      <c r="GS422" s="47"/>
      <c r="GT422" s="47"/>
      <c r="GU422" s="47"/>
      <c r="GV422" s="47"/>
      <c r="GW422" s="47"/>
      <c r="GX422" s="47"/>
      <c r="GY422" s="47"/>
      <c r="GZ422" s="47"/>
      <c r="HA422" s="47"/>
      <c r="HB422" s="47"/>
      <c r="HC422" s="47"/>
      <c r="HD422" s="47"/>
      <c r="HE422" s="47"/>
      <c r="HF422" s="47"/>
      <c r="HG422" s="47"/>
      <c r="HH422" s="47"/>
      <c r="HI422" s="47"/>
      <c r="HJ422" s="47"/>
      <c r="HK422" s="47"/>
      <c r="HL422" s="47"/>
      <c r="HM422" s="47"/>
      <c r="HN422" s="47"/>
      <c r="HO422" s="47"/>
      <c r="HP422" s="47"/>
      <c r="HQ422" s="47"/>
      <c r="HR422" s="47"/>
      <c r="HS422" s="47"/>
      <c r="HT422" s="47"/>
      <c r="HU422" s="47"/>
      <c r="HV422" s="47"/>
      <c r="HW422" s="47"/>
      <c r="HX422" s="47"/>
      <c r="HY422" s="47"/>
      <c r="HZ422" s="47"/>
      <c r="IA422" s="47"/>
      <c r="IB422" s="47"/>
      <c r="IC422" s="47"/>
      <c r="ID422" s="47"/>
      <c r="IE422" s="47"/>
      <c r="IF422" s="47"/>
      <c r="IG422" s="47"/>
      <c r="IH422" s="47"/>
      <c r="II422" s="47"/>
      <c r="IJ422" s="47"/>
      <c r="IK422" s="47"/>
      <c r="IL422" s="47"/>
      <c r="IM422" s="47"/>
      <c r="IN422" s="47"/>
      <c r="IO422" s="47"/>
      <c r="IP422" s="47"/>
      <c r="IQ422" s="47"/>
      <c r="IR422" s="47"/>
      <c r="IS422" s="47"/>
      <c r="IT422" s="47"/>
      <c r="IU422" s="47"/>
      <c r="IV422" s="47"/>
      <c r="IW422" s="47"/>
      <c r="IX422" s="47"/>
      <c r="IY422" s="47"/>
      <c r="IZ422" s="47"/>
      <c r="JA422" s="47"/>
      <c r="JB422" s="47"/>
      <c r="JC422" s="47"/>
      <c r="JD422" s="47"/>
      <c r="JE422" s="47"/>
      <c r="JF422" s="47"/>
      <c r="JG422" s="47"/>
      <c r="JH422" s="47"/>
      <c r="JI422" s="47"/>
      <c r="JJ422" s="47"/>
      <c r="JK422" s="47"/>
      <c r="JL422" s="47"/>
      <c r="JM422" s="47"/>
      <c r="JN422" s="47"/>
      <c r="JO422" s="47"/>
      <c r="JP422" s="47"/>
      <c r="JQ422" s="47"/>
      <c r="JR422" s="47"/>
      <c r="JS422" s="47"/>
      <c r="JT422" s="47"/>
      <c r="JU422" s="47"/>
      <c r="JV422" s="47"/>
      <c r="JW422" s="47"/>
      <c r="JX422" s="47"/>
      <c r="JY422" s="47"/>
      <c r="JZ422" s="47"/>
      <c r="KA422" s="47"/>
      <c r="KB422" s="47"/>
      <c r="KC422" s="47"/>
      <c r="KD422" s="47"/>
      <c r="KE422" s="47"/>
      <c r="KF422" s="47"/>
      <c r="KG422" s="47"/>
      <c r="KH422" s="47"/>
      <c r="KI422" s="47"/>
      <c r="KJ422" s="47"/>
      <c r="KK422" s="47"/>
      <c r="KL422" s="47"/>
      <c r="KM422" s="47"/>
      <c r="KN422" s="47"/>
      <c r="KO422" s="47"/>
      <c r="KP422" s="47"/>
      <c r="KQ422" s="47"/>
      <c r="KR422" s="47"/>
      <c r="KS422" s="47"/>
      <c r="KT422" s="47"/>
      <c r="KU422" s="47"/>
      <c r="KV422" s="47"/>
      <c r="KW422" s="47"/>
      <c r="KX422" s="47"/>
      <c r="KY422" s="47"/>
      <c r="KZ422" s="47"/>
      <c r="LA422" s="47"/>
      <c r="LB422" s="47"/>
      <c r="LC422" s="47"/>
      <c r="LD422" s="47"/>
      <c r="LE422" s="47"/>
      <c r="LF422" s="47"/>
      <c r="LG422" s="47"/>
      <c r="LH422" s="47"/>
      <c r="LI422" s="47"/>
      <c r="LJ422" s="47"/>
      <c r="LK422" s="47"/>
      <c r="LL422" s="47"/>
      <c r="LM422" s="47"/>
      <c r="LN422" s="47"/>
      <c r="LO422" s="47"/>
      <c r="LP422" s="47"/>
      <c r="LQ422" s="47"/>
      <c r="LR422" s="47"/>
      <c r="LS422" s="47"/>
      <c r="LT422" s="47"/>
      <c r="LU422" s="47"/>
      <c r="LV422" s="47"/>
      <c r="LW422" s="47"/>
      <c r="LX422" s="47"/>
      <c r="LY422" s="47"/>
      <c r="LZ422" s="47"/>
      <c r="MA422" s="47"/>
      <c r="MB422" s="47"/>
      <c r="MC422" s="47"/>
      <c r="MD422" s="47"/>
      <c r="ME422" s="47"/>
      <c r="MF422" s="47"/>
      <c r="MG422" s="47"/>
      <c r="MH422" s="47"/>
      <c r="MI422" s="47"/>
      <c r="MJ422" s="47"/>
      <c r="MK422" s="47"/>
      <c r="ML422" s="47"/>
      <c r="MM422" s="47"/>
      <c r="MN422" s="47"/>
      <c r="MO422" s="47"/>
      <c r="MP422" s="47"/>
      <c r="MQ422" s="47"/>
      <c r="MR422" s="47"/>
      <c r="MS422" s="47"/>
      <c r="MT422" s="47"/>
      <c r="MU422" s="47"/>
      <c r="MV422" s="47"/>
      <c r="MW422" s="47"/>
      <c r="MX422" s="47"/>
      <c r="MY422" s="47"/>
      <c r="MZ422" s="47"/>
      <c r="NA422" s="47"/>
      <c r="NB422" s="47"/>
      <c r="NC422" s="47"/>
      <c r="ND422" s="47"/>
      <c r="NE422" s="47"/>
      <c r="NF422" s="47"/>
      <c r="NG422" s="47"/>
      <c r="NH422" s="47"/>
      <c r="NI422" s="47"/>
      <c r="NJ422" s="47"/>
      <c r="NK422" s="47"/>
      <c r="NL422" s="47"/>
      <c r="NM422" s="47"/>
      <c r="NN422" s="47"/>
      <c r="NO422" s="47"/>
      <c r="NP422" s="47"/>
      <c r="NQ422" s="47"/>
      <c r="NR422" s="47"/>
      <c r="NS422" s="47"/>
      <c r="NT422" s="47"/>
      <c r="NU422" s="47"/>
      <c r="NV422" s="47"/>
      <c r="NW422" s="47"/>
      <c r="NX422" s="47"/>
      <c r="NY422" s="47"/>
      <c r="NZ422" s="47"/>
      <c r="OA422" s="47"/>
      <c r="OB422" s="47"/>
      <c r="OC422" s="47"/>
      <c r="OD422" s="47"/>
      <c r="OE422" s="47"/>
      <c r="OF422" s="47"/>
      <c r="OG422" s="47"/>
      <c r="OH422" s="47"/>
      <c r="OI422" s="47"/>
      <c r="OJ422" s="47"/>
      <c r="OK422" s="47"/>
      <c r="OL422" s="47"/>
      <c r="OM422" s="47"/>
      <c r="ON422" s="47"/>
      <c r="OO422" s="47"/>
      <c r="OP422" s="47"/>
      <c r="OQ422" s="47"/>
      <c r="OR422" s="47"/>
      <c r="OS422" s="47"/>
      <c r="OT422" s="47"/>
      <c r="OU422" s="47"/>
      <c r="OV422" s="47"/>
      <c r="OW422" s="47"/>
      <c r="OX422" s="47"/>
      <c r="OY422" s="47"/>
      <c r="OZ422" s="47"/>
      <c r="PA422" s="47"/>
      <c r="PB422" s="47"/>
      <c r="PC422" s="47"/>
      <c r="PD422" s="47"/>
      <c r="PE422" s="47"/>
      <c r="PF422" s="47"/>
      <c r="PG422" s="47"/>
      <c r="PH422" s="47"/>
      <c r="PI422" s="47"/>
      <c r="PJ422" s="47"/>
      <c r="PK422" s="47"/>
    </row>
    <row r="423" spans="1:427" x14ac:dyDescent="0.3">
      <c r="A423" s="27" t="s">
        <v>401</v>
      </c>
      <c r="B423" s="27" t="s">
        <v>398</v>
      </c>
      <c r="C423" s="27" t="s">
        <v>402</v>
      </c>
      <c r="D423" s="27" t="s">
        <v>403</v>
      </c>
      <c r="E423" s="29" t="s">
        <v>95</v>
      </c>
      <c r="F423" s="29">
        <v>1200</v>
      </c>
      <c r="G423" s="28">
        <v>100</v>
      </c>
      <c r="H423" s="28">
        <v>100</v>
      </c>
      <c r="I423" s="28">
        <v>0</v>
      </c>
      <c r="J423" s="28">
        <v>0</v>
      </c>
      <c r="K423" s="28">
        <v>0</v>
      </c>
      <c r="L423" s="28">
        <v>100</v>
      </c>
      <c r="M423" s="28">
        <v>100</v>
      </c>
      <c r="N423" s="28">
        <v>0</v>
      </c>
      <c r="O423" s="28">
        <v>0</v>
      </c>
      <c r="P423" s="28">
        <v>0</v>
      </c>
      <c r="Q423" s="28">
        <v>100</v>
      </c>
      <c r="R423" s="28">
        <v>100</v>
      </c>
      <c r="S423" s="28">
        <v>100</v>
      </c>
      <c r="T423" s="28">
        <v>100</v>
      </c>
      <c r="U423" s="28">
        <v>100</v>
      </c>
      <c r="V423" s="28">
        <v>100</v>
      </c>
      <c r="W423" s="28">
        <v>0</v>
      </c>
      <c r="X423" s="28">
        <v>0</v>
      </c>
      <c r="Y423" s="28">
        <v>100</v>
      </c>
      <c r="Z423" s="28">
        <v>4</v>
      </c>
      <c r="AA423" s="28" t="s">
        <v>96</v>
      </c>
      <c r="AB423" s="28" t="s">
        <v>96</v>
      </c>
      <c r="AC423" s="28">
        <v>12</v>
      </c>
      <c r="AD423" s="28">
        <v>1</v>
      </c>
      <c r="AE423" s="28">
        <v>1</v>
      </c>
      <c r="AF423" s="28">
        <v>1</v>
      </c>
      <c r="AG423" s="28">
        <v>0</v>
      </c>
      <c r="AH423" s="28">
        <v>1</v>
      </c>
      <c r="AI423" s="28">
        <v>0</v>
      </c>
    </row>
    <row r="424" spans="1:427" x14ac:dyDescent="0.3">
      <c r="A424" s="25" t="s">
        <v>401</v>
      </c>
      <c r="B424" s="25" t="s">
        <v>398</v>
      </c>
      <c r="C424" s="25" t="s">
        <v>404</v>
      </c>
      <c r="D424" s="26" t="s">
        <v>1553</v>
      </c>
      <c r="E424" s="26">
        <v>24283</v>
      </c>
      <c r="F424" s="38">
        <v>2260</v>
      </c>
      <c r="G424" s="26">
        <v>100</v>
      </c>
      <c r="H424" s="26">
        <v>100</v>
      </c>
      <c r="I424" s="26">
        <v>0</v>
      </c>
      <c r="J424" s="26">
        <v>0</v>
      </c>
      <c r="K424" s="26">
        <v>0</v>
      </c>
      <c r="L424" s="26">
        <v>80</v>
      </c>
      <c r="M424" s="26">
        <v>80</v>
      </c>
      <c r="N424" s="26">
        <v>20</v>
      </c>
      <c r="O424" s="26">
        <v>0</v>
      </c>
      <c r="P424" s="26">
        <v>0</v>
      </c>
      <c r="Q424" s="26">
        <v>100</v>
      </c>
      <c r="R424" s="26">
        <v>100</v>
      </c>
      <c r="S424" s="26">
        <v>100</v>
      </c>
      <c r="T424" s="26">
        <v>90</v>
      </c>
      <c r="U424" s="26">
        <v>50</v>
      </c>
      <c r="V424" s="26">
        <v>0</v>
      </c>
      <c r="W424" s="26">
        <v>50</v>
      </c>
      <c r="X424" s="26">
        <v>50</v>
      </c>
      <c r="Y424" s="26">
        <v>90</v>
      </c>
      <c r="Z424" s="26">
        <v>2</v>
      </c>
      <c r="AA424" s="26" t="s">
        <v>96</v>
      </c>
      <c r="AB424" s="26" t="s">
        <v>96</v>
      </c>
      <c r="AC424" s="26">
        <v>2</v>
      </c>
      <c r="AD424" s="26">
        <v>0</v>
      </c>
      <c r="AE424" s="26">
        <v>0</v>
      </c>
      <c r="AF424" s="26">
        <v>0</v>
      </c>
      <c r="AG424" s="26">
        <v>0</v>
      </c>
      <c r="AH424" s="26">
        <v>0</v>
      </c>
      <c r="AI424" s="26">
        <v>0</v>
      </c>
      <c r="CJ424" s="47"/>
      <c r="CK424" s="47"/>
      <c r="CL424" s="47"/>
      <c r="CM424" s="47"/>
      <c r="CN424" s="47"/>
      <c r="CO424" s="47"/>
      <c r="CP424" s="4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  <c r="HG424" s="47"/>
      <c r="HH424" s="47"/>
      <c r="HI424" s="47"/>
      <c r="HJ424" s="47"/>
      <c r="HK424" s="47"/>
      <c r="HL424" s="47"/>
      <c r="HM424" s="47"/>
      <c r="HN424" s="47"/>
      <c r="HO424" s="47"/>
      <c r="HP424" s="47"/>
      <c r="HQ424" s="47"/>
      <c r="HR424" s="47"/>
      <c r="HS424" s="47"/>
      <c r="HT424" s="47"/>
      <c r="HU424" s="47"/>
      <c r="HV424" s="47"/>
      <c r="HW424" s="47"/>
      <c r="HX424" s="47"/>
      <c r="HY424" s="47"/>
      <c r="HZ424" s="47"/>
      <c r="IA424" s="47"/>
      <c r="IB424" s="47"/>
      <c r="IC424" s="47"/>
      <c r="ID424" s="47"/>
      <c r="IE424" s="47"/>
      <c r="IF424" s="47"/>
      <c r="IG424" s="47"/>
      <c r="IH424" s="47"/>
      <c r="II424" s="47"/>
      <c r="IJ424" s="47"/>
      <c r="IK424" s="47"/>
      <c r="IL424" s="47"/>
      <c r="IM424" s="47"/>
      <c r="IN424" s="47"/>
      <c r="IO424" s="47"/>
      <c r="IP424" s="47"/>
      <c r="IQ424" s="47"/>
      <c r="IR424" s="47"/>
      <c r="IS424" s="47"/>
      <c r="IT424" s="47"/>
      <c r="IU424" s="47"/>
      <c r="IV424" s="47"/>
      <c r="IW424" s="47"/>
      <c r="IX424" s="47"/>
      <c r="IY424" s="47"/>
      <c r="IZ424" s="47"/>
      <c r="JA424" s="47"/>
      <c r="JB424" s="47"/>
      <c r="JC424" s="47"/>
      <c r="JD424" s="47"/>
      <c r="JE424" s="47"/>
      <c r="JF424" s="47"/>
      <c r="JG424" s="47"/>
      <c r="JH424" s="47"/>
      <c r="JI424" s="47"/>
      <c r="JJ424" s="47"/>
      <c r="JK424" s="47"/>
      <c r="JL424" s="47"/>
      <c r="JM424" s="47"/>
      <c r="JN424" s="47"/>
      <c r="JO424" s="47"/>
      <c r="JP424" s="47"/>
      <c r="JQ424" s="47"/>
      <c r="JR424" s="47"/>
      <c r="JS424" s="47"/>
      <c r="JT424" s="47"/>
      <c r="JU424" s="47"/>
      <c r="JV424" s="47"/>
      <c r="JW424" s="47"/>
      <c r="JX424" s="47"/>
      <c r="JY424" s="47"/>
      <c r="JZ424" s="47"/>
      <c r="KA424" s="47"/>
      <c r="KB424" s="47"/>
      <c r="KC424" s="47"/>
      <c r="KD424" s="47"/>
      <c r="KE424" s="47"/>
      <c r="KF424" s="47"/>
      <c r="KG424" s="47"/>
      <c r="KH424" s="47"/>
      <c r="KI424" s="47"/>
      <c r="KJ424" s="47"/>
      <c r="KK424" s="47"/>
      <c r="KL424" s="47"/>
      <c r="KM424" s="47"/>
      <c r="KN424" s="47"/>
      <c r="KO424" s="47"/>
      <c r="KP424" s="47"/>
      <c r="KQ424" s="47"/>
      <c r="KR424" s="47"/>
      <c r="KS424" s="47"/>
      <c r="KT424" s="47"/>
      <c r="KU424" s="47"/>
      <c r="KV424" s="47"/>
      <c r="KW424" s="47"/>
      <c r="KX424" s="47"/>
      <c r="KY424" s="47"/>
      <c r="KZ424" s="47"/>
      <c r="LA424" s="47"/>
      <c r="LB424" s="47"/>
      <c r="LC424" s="47"/>
      <c r="LD424" s="47"/>
      <c r="LE424" s="47"/>
      <c r="LF424" s="47"/>
      <c r="LG424" s="47"/>
      <c r="LH424" s="47"/>
      <c r="LI424" s="47"/>
      <c r="LJ424" s="47"/>
      <c r="LK424" s="47"/>
      <c r="LL424" s="47"/>
      <c r="LM424" s="47"/>
      <c r="LN424" s="47"/>
      <c r="LO424" s="47"/>
      <c r="LP424" s="47"/>
      <c r="LQ424" s="47"/>
      <c r="LR424" s="47"/>
      <c r="LS424" s="47"/>
      <c r="LT424" s="47"/>
      <c r="LU424" s="47"/>
      <c r="LV424" s="47"/>
      <c r="LW424" s="47"/>
      <c r="LX424" s="47"/>
      <c r="LY424" s="47"/>
      <c r="LZ424" s="47"/>
      <c r="MA424" s="47"/>
      <c r="MB424" s="47"/>
      <c r="MC424" s="47"/>
      <c r="MD424" s="47"/>
      <c r="ME424" s="47"/>
      <c r="MF424" s="47"/>
      <c r="MG424" s="47"/>
      <c r="MH424" s="47"/>
      <c r="MI424" s="47"/>
      <c r="MJ424" s="47"/>
      <c r="MK424" s="47"/>
      <c r="ML424" s="47"/>
      <c r="MM424" s="47"/>
      <c r="MN424" s="47"/>
      <c r="MO424" s="47"/>
      <c r="MP424" s="47"/>
      <c r="MQ424" s="47"/>
      <c r="MR424" s="47"/>
      <c r="MS424" s="47"/>
      <c r="MT424" s="47"/>
      <c r="MU424" s="47"/>
      <c r="MV424" s="47"/>
      <c r="MW424" s="47"/>
      <c r="MX424" s="47"/>
      <c r="MY424" s="47"/>
      <c r="MZ424" s="47"/>
      <c r="NA424" s="47"/>
      <c r="NB424" s="47"/>
      <c r="NC424" s="47"/>
      <c r="ND424" s="47"/>
      <c r="NE424" s="47"/>
      <c r="NF424" s="47"/>
      <c r="NG424" s="47"/>
      <c r="NH424" s="47"/>
      <c r="NI424" s="47"/>
      <c r="NJ424" s="47"/>
      <c r="NK424" s="47"/>
      <c r="NL424" s="47"/>
      <c r="NM424" s="47"/>
      <c r="NN424" s="47"/>
      <c r="NO424" s="47"/>
      <c r="NP424" s="47"/>
      <c r="NQ424" s="47"/>
      <c r="NR424" s="47"/>
      <c r="NS424" s="47"/>
      <c r="NT424" s="47"/>
      <c r="NU424" s="47"/>
      <c r="NV424" s="47"/>
      <c r="NW424" s="47"/>
      <c r="NX424" s="47"/>
      <c r="NY424" s="47"/>
      <c r="NZ424" s="47"/>
      <c r="OA424" s="47"/>
      <c r="OB424" s="47"/>
      <c r="OC424" s="47"/>
      <c r="OD424" s="47"/>
      <c r="OE424" s="47"/>
      <c r="OF424" s="47"/>
      <c r="OG424" s="47"/>
      <c r="OH424" s="47"/>
      <c r="OI424" s="47"/>
      <c r="OJ424" s="47"/>
      <c r="OK424" s="47"/>
      <c r="OL424" s="47"/>
      <c r="OM424" s="47"/>
      <c r="ON424" s="47"/>
      <c r="OO424" s="47"/>
      <c r="OP424" s="47"/>
      <c r="OQ424" s="47"/>
      <c r="OR424" s="47"/>
      <c r="OS424" s="47"/>
      <c r="OT424" s="47"/>
      <c r="OU424" s="47"/>
      <c r="OV424" s="47"/>
      <c r="OW424" s="47"/>
      <c r="OX424" s="47"/>
      <c r="OY424" s="47"/>
      <c r="OZ424" s="47"/>
      <c r="PA424" s="47"/>
      <c r="PB424" s="47"/>
      <c r="PC424" s="47"/>
      <c r="PD424" s="47"/>
      <c r="PE424" s="47"/>
      <c r="PF424" s="47"/>
      <c r="PG424" s="47"/>
      <c r="PH424" s="47"/>
      <c r="PI424" s="47"/>
      <c r="PJ424" s="47"/>
      <c r="PK424" s="47"/>
    </row>
    <row r="425" spans="1:427" x14ac:dyDescent="0.3">
      <c r="A425" s="27" t="s">
        <v>401</v>
      </c>
      <c r="B425" s="27" t="s">
        <v>398</v>
      </c>
      <c r="C425" s="27" t="s">
        <v>404</v>
      </c>
      <c r="D425" s="27" t="s">
        <v>405</v>
      </c>
      <c r="E425" s="29" t="s">
        <v>102</v>
      </c>
      <c r="F425" s="29">
        <v>30</v>
      </c>
      <c r="G425" s="28">
        <v>100</v>
      </c>
      <c r="H425" s="28">
        <v>100</v>
      </c>
      <c r="I425" s="28">
        <v>0</v>
      </c>
      <c r="J425" s="28">
        <v>0</v>
      </c>
      <c r="K425" s="28">
        <v>0</v>
      </c>
      <c r="L425" s="28">
        <v>100</v>
      </c>
      <c r="M425" s="28">
        <v>100</v>
      </c>
      <c r="N425" s="28">
        <v>0</v>
      </c>
      <c r="O425" s="28">
        <v>0</v>
      </c>
      <c r="P425" s="28">
        <v>0</v>
      </c>
      <c r="Q425" s="28">
        <v>100</v>
      </c>
      <c r="R425" s="28">
        <v>100</v>
      </c>
      <c r="S425" s="28">
        <v>100</v>
      </c>
      <c r="T425" s="28">
        <v>100</v>
      </c>
      <c r="U425" s="28">
        <v>0</v>
      </c>
      <c r="V425" s="28">
        <v>0</v>
      </c>
      <c r="W425" s="28">
        <v>0</v>
      </c>
      <c r="X425" s="28">
        <v>100</v>
      </c>
      <c r="Y425" s="28">
        <v>100</v>
      </c>
      <c r="Z425" s="28">
        <v>2</v>
      </c>
      <c r="AA425" s="28" t="s">
        <v>97</v>
      </c>
      <c r="AB425" s="28" t="s">
        <v>96</v>
      </c>
      <c r="AC425" s="28">
        <v>2</v>
      </c>
      <c r="AD425" s="28">
        <v>0</v>
      </c>
      <c r="AE425" s="28">
        <v>0</v>
      </c>
      <c r="AF425" s="28">
        <v>0</v>
      </c>
      <c r="AG425" s="28">
        <v>0</v>
      </c>
      <c r="AH425" s="28">
        <v>0</v>
      </c>
      <c r="AI425" s="28">
        <v>0</v>
      </c>
    </row>
    <row r="426" spans="1:427" x14ac:dyDescent="0.3">
      <c r="A426" s="27" t="s">
        <v>401</v>
      </c>
      <c r="B426" s="27" t="s">
        <v>398</v>
      </c>
      <c r="C426" s="27" t="s">
        <v>404</v>
      </c>
      <c r="D426" s="27" t="s">
        <v>406</v>
      </c>
      <c r="E426" s="29" t="s">
        <v>102</v>
      </c>
      <c r="F426" s="29">
        <v>100</v>
      </c>
      <c r="G426" s="28">
        <v>100</v>
      </c>
      <c r="H426" s="28">
        <v>100</v>
      </c>
      <c r="I426" s="28">
        <v>0</v>
      </c>
      <c r="J426" s="28">
        <v>0</v>
      </c>
      <c r="K426" s="28">
        <v>0</v>
      </c>
      <c r="L426" s="28">
        <v>100</v>
      </c>
      <c r="M426" s="28">
        <v>60</v>
      </c>
      <c r="N426" s="28">
        <v>40</v>
      </c>
      <c r="O426" s="28">
        <v>0</v>
      </c>
      <c r="P426" s="28">
        <v>0</v>
      </c>
      <c r="Q426" s="28">
        <v>100</v>
      </c>
      <c r="R426" s="28">
        <v>100</v>
      </c>
      <c r="S426" s="28">
        <v>100</v>
      </c>
      <c r="T426" s="28">
        <v>100</v>
      </c>
      <c r="U426" s="28">
        <v>0</v>
      </c>
      <c r="V426" s="28">
        <v>0</v>
      </c>
      <c r="W426" s="28">
        <v>0</v>
      </c>
      <c r="X426" s="28">
        <v>100</v>
      </c>
      <c r="Y426" s="28">
        <v>100</v>
      </c>
      <c r="Z426" s="28">
        <v>2</v>
      </c>
      <c r="AA426" s="28" t="s">
        <v>97</v>
      </c>
      <c r="AB426" s="28" t="s">
        <v>96</v>
      </c>
      <c r="AC426" s="28">
        <v>2</v>
      </c>
      <c r="AD426" s="28">
        <v>0</v>
      </c>
      <c r="AE426" s="28">
        <v>0</v>
      </c>
      <c r="AF426" s="28">
        <v>0</v>
      </c>
      <c r="AG426" s="28">
        <v>0</v>
      </c>
      <c r="AH426" s="28">
        <v>0</v>
      </c>
      <c r="AI426" s="28">
        <v>0</v>
      </c>
    </row>
    <row r="427" spans="1:427" x14ac:dyDescent="0.3">
      <c r="A427" s="25" t="s">
        <v>401</v>
      </c>
      <c r="B427" s="25" t="s">
        <v>398</v>
      </c>
      <c r="C427" s="25" t="s">
        <v>410</v>
      </c>
      <c r="D427" s="26" t="s">
        <v>1553</v>
      </c>
      <c r="E427" s="26">
        <v>20267</v>
      </c>
      <c r="F427" s="38">
        <v>320</v>
      </c>
      <c r="G427" s="26">
        <v>100</v>
      </c>
      <c r="H427" s="26">
        <v>100</v>
      </c>
      <c r="I427" s="26">
        <v>0</v>
      </c>
      <c r="J427" s="26">
        <v>0</v>
      </c>
      <c r="K427" s="26">
        <v>0</v>
      </c>
      <c r="L427" s="26">
        <v>100</v>
      </c>
      <c r="M427" s="26">
        <v>100</v>
      </c>
      <c r="N427" s="26">
        <v>0</v>
      </c>
      <c r="O427" s="26">
        <v>0</v>
      </c>
      <c r="P427" s="26">
        <v>0</v>
      </c>
      <c r="Q427" s="26">
        <v>100</v>
      </c>
      <c r="R427" s="26">
        <v>100</v>
      </c>
      <c r="S427" s="26">
        <v>100</v>
      </c>
      <c r="T427" s="26">
        <v>100</v>
      </c>
      <c r="U427" s="26">
        <v>100</v>
      </c>
      <c r="V427" s="26">
        <v>60</v>
      </c>
      <c r="W427" s="26">
        <v>20</v>
      </c>
      <c r="X427" s="26">
        <v>20</v>
      </c>
      <c r="Y427" s="26">
        <v>100</v>
      </c>
      <c r="Z427" s="26">
        <v>4</v>
      </c>
      <c r="AA427" s="26" t="s">
        <v>96</v>
      </c>
      <c r="AB427" s="26" t="s">
        <v>96</v>
      </c>
      <c r="AC427" s="26">
        <v>12</v>
      </c>
      <c r="AD427" s="26">
        <v>0</v>
      </c>
      <c r="AE427" s="26">
        <v>0</v>
      </c>
      <c r="AF427" s="26">
        <v>0</v>
      </c>
      <c r="AG427" s="26">
        <v>0</v>
      </c>
      <c r="AH427" s="26">
        <v>3</v>
      </c>
      <c r="AI427" s="26">
        <v>0</v>
      </c>
      <c r="CJ427" s="47"/>
      <c r="CK427" s="47"/>
      <c r="CL427" s="47"/>
      <c r="CM427" s="47"/>
      <c r="CN427" s="47"/>
      <c r="CO427" s="47"/>
      <c r="CP427" s="4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  <c r="ED427" s="47"/>
      <c r="EE427" s="47"/>
      <c r="EF427" s="47"/>
      <c r="EG427" s="47"/>
      <c r="EH427" s="47"/>
      <c r="EI427" s="47"/>
      <c r="EJ427" s="47"/>
      <c r="EK427" s="47"/>
      <c r="EL427" s="47"/>
      <c r="EM427" s="47"/>
      <c r="EN427" s="47"/>
      <c r="EO427" s="47"/>
      <c r="EP427" s="47"/>
      <c r="EQ427" s="47"/>
      <c r="ER427" s="47"/>
      <c r="ES427" s="47"/>
      <c r="ET427" s="47"/>
      <c r="EU427" s="47"/>
      <c r="EV427" s="47"/>
      <c r="EW427" s="47"/>
      <c r="EX427" s="47"/>
      <c r="EY427" s="47"/>
      <c r="EZ427" s="47"/>
      <c r="FA427" s="47"/>
      <c r="FB427" s="47"/>
      <c r="FC427" s="47"/>
      <c r="FD427" s="47"/>
      <c r="FE427" s="47"/>
      <c r="FF427" s="47"/>
      <c r="FG427" s="47"/>
      <c r="FH427" s="47"/>
      <c r="FI427" s="47"/>
      <c r="FJ427" s="47"/>
      <c r="FK427" s="47"/>
      <c r="FL427" s="47"/>
      <c r="FM427" s="47"/>
      <c r="FN427" s="47"/>
      <c r="FO427" s="47"/>
      <c r="FP427" s="47"/>
      <c r="FQ427" s="47"/>
      <c r="FR427" s="47"/>
      <c r="FS427" s="47"/>
      <c r="FT427" s="47"/>
      <c r="FU427" s="47"/>
      <c r="FV427" s="47"/>
      <c r="FW427" s="47"/>
      <c r="FX427" s="47"/>
      <c r="FY427" s="47"/>
      <c r="FZ427" s="47"/>
      <c r="GA427" s="47"/>
      <c r="GB427" s="47"/>
      <c r="GC427" s="47"/>
      <c r="GD427" s="47"/>
      <c r="GE427" s="47"/>
      <c r="GF427" s="47"/>
      <c r="GG427" s="47"/>
      <c r="GH427" s="47"/>
      <c r="GI427" s="47"/>
      <c r="GJ427" s="47"/>
      <c r="GK427" s="47"/>
      <c r="GL427" s="47"/>
      <c r="GM427" s="47"/>
      <c r="GN427" s="47"/>
      <c r="GO427" s="47"/>
      <c r="GP427" s="47"/>
      <c r="GQ427" s="47"/>
      <c r="GR427" s="47"/>
      <c r="GS427" s="47"/>
      <c r="GT427" s="47"/>
      <c r="GU427" s="47"/>
      <c r="GV427" s="47"/>
      <c r="GW427" s="47"/>
      <c r="GX427" s="47"/>
      <c r="GY427" s="47"/>
      <c r="GZ427" s="47"/>
      <c r="HA427" s="47"/>
      <c r="HB427" s="47"/>
      <c r="HC427" s="47"/>
      <c r="HD427" s="47"/>
      <c r="HE427" s="47"/>
      <c r="HF427" s="47"/>
      <c r="HG427" s="47"/>
      <c r="HH427" s="47"/>
      <c r="HI427" s="47"/>
      <c r="HJ427" s="47"/>
      <c r="HK427" s="47"/>
      <c r="HL427" s="47"/>
      <c r="HM427" s="47"/>
      <c r="HN427" s="47"/>
      <c r="HO427" s="47"/>
      <c r="HP427" s="47"/>
      <c r="HQ427" s="47"/>
      <c r="HR427" s="47"/>
      <c r="HS427" s="47"/>
      <c r="HT427" s="47"/>
      <c r="HU427" s="47"/>
      <c r="HV427" s="47"/>
      <c r="HW427" s="47"/>
      <c r="HX427" s="47"/>
      <c r="HY427" s="47"/>
      <c r="HZ427" s="47"/>
      <c r="IA427" s="47"/>
      <c r="IB427" s="47"/>
      <c r="IC427" s="47"/>
      <c r="ID427" s="47"/>
      <c r="IE427" s="47"/>
      <c r="IF427" s="47"/>
      <c r="IG427" s="47"/>
      <c r="IH427" s="47"/>
      <c r="II427" s="47"/>
      <c r="IJ427" s="47"/>
      <c r="IK427" s="47"/>
      <c r="IL427" s="47"/>
      <c r="IM427" s="47"/>
      <c r="IN427" s="47"/>
      <c r="IO427" s="47"/>
      <c r="IP427" s="47"/>
      <c r="IQ427" s="47"/>
      <c r="IR427" s="47"/>
      <c r="IS427" s="47"/>
      <c r="IT427" s="47"/>
      <c r="IU427" s="47"/>
      <c r="IV427" s="47"/>
      <c r="IW427" s="47"/>
      <c r="IX427" s="47"/>
      <c r="IY427" s="47"/>
      <c r="IZ427" s="47"/>
      <c r="JA427" s="47"/>
      <c r="JB427" s="47"/>
      <c r="JC427" s="47"/>
      <c r="JD427" s="47"/>
      <c r="JE427" s="47"/>
      <c r="JF427" s="47"/>
      <c r="JG427" s="47"/>
      <c r="JH427" s="47"/>
      <c r="JI427" s="47"/>
      <c r="JJ427" s="47"/>
      <c r="JK427" s="47"/>
      <c r="JL427" s="47"/>
      <c r="JM427" s="47"/>
      <c r="JN427" s="47"/>
      <c r="JO427" s="47"/>
      <c r="JP427" s="47"/>
      <c r="JQ427" s="47"/>
      <c r="JR427" s="47"/>
      <c r="JS427" s="47"/>
      <c r="JT427" s="47"/>
      <c r="JU427" s="47"/>
      <c r="JV427" s="47"/>
      <c r="JW427" s="47"/>
      <c r="JX427" s="47"/>
      <c r="JY427" s="47"/>
      <c r="JZ427" s="47"/>
      <c r="KA427" s="47"/>
      <c r="KB427" s="47"/>
      <c r="KC427" s="47"/>
      <c r="KD427" s="47"/>
      <c r="KE427" s="47"/>
      <c r="KF427" s="47"/>
      <c r="KG427" s="47"/>
      <c r="KH427" s="47"/>
      <c r="KI427" s="47"/>
      <c r="KJ427" s="47"/>
      <c r="KK427" s="47"/>
      <c r="KL427" s="47"/>
      <c r="KM427" s="47"/>
      <c r="KN427" s="47"/>
      <c r="KO427" s="47"/>
      <c r="KP427" s="47"/>
      <c r="KQ427" s="47"/>
      <c r="KR427" s="47"/>
      <c r="KS427" s="47"/>
      <c r="KT427" s="47"/>
      <c r="KU427" s="47"/>
      <c r="KV427" s="47"/>
      <c r="KW427" s="47"/>
      <c r="KX427" s="47"/>
      <c r="KY427" s="47"/>
      <c r="KZ427" s="47"/>
      <c r="LA427" s="47"/>
      <c r="LB427" s="47"/>
      <c r="LC427" s="47"/>
      <c r="LD427" s="47"/>
      <c r="LE427" s="47"/>
      <c r="LF427" s="47"/>
      <c r="LG427" s="47"/>
      <c r="LH427" s="47"/>
      <c r="LI427" s="47"/>
      <c r="LJ427" s="47"/>
      <c r="LK427" s="47"/>
      <c r="LL427" s="47"/>
      <c r="LM427" s="47"/>
      <c r="LN427" s="47"/>
      <c r="LO427" s="47"/>
      <c r="LP427" s="47"/>
      <c r="LQ427" s="47"/>
      <c r="LR427" s="47"/>
      <c r="LS427" s="47"/>
      <c r="LT427" s="47"/>
      <c r="LU427" s="47"/>
      <c r="LV427" s="47"/>
      <c r="LW427" s="47"/>
      <c r="LX427" s="47"/>
      <c r="LY427" s="47"/>
      <c r="LZ427" s="47"/>
      <c r="MA427" s="47"/>
      <c r="MB427" s="47"/>
      <c r="MC427" s="47"/>
      <c r="MD427" s="47"/>
      <c r="ME427" s="47"/>
      <c r="MF427" s="47"/>
      <c r="MG427" s="47"/>
      <c r="MH427" s="47"/>
      <c r="MI427" s="47"/>
      <c r="MJ427" s="47"/>
      <c r="MK427" s="47"/>
      <c r="ML427" s="47"/>
      <c r="MM427" s="47"/>
      <c r="MN427" s="47"/>
      <c r="MO427" s="47"/>
      <c r="MP427" s="47"/>
      <c r="MQ427" s="47"/>
      <c r="MR427" s="47"/>
      <c r="MS427" s="47"/>
      <c r="MT427" s="47"/>
      <c r="MU427" s="47"/>
      <c r="MV427" s="47"/>
      <c r="MW427" s="47"/>
      <c r="MX427" s="47"/>
      <c r="MY427" s="47"/>
      <c r="MZ427" s="47"/>
      <c r="NA427" s="47"/>
      <c r="NB427" s="47"/>
      <c r="NC427" s="47"/>
      <c r="ND427" s="47"/>
      <c r="NE427" s="47"/>
      <c r="NF427" s="47"/>
      <c r="NG427" s="47"/>
      <c r="NH427" s="47"/>
      <c r="NI427" s="47"/>
      <c r="NJ427" s="47"/>
      <c r="NK427" s="47"/>
      <c r="NL427" s="47"/>
      <c r="NM427" s="47"/>
      <c r="NN427" s="47"/>
      <c r="NO427" s="47"/>
      <c r="NP427" s="47"/>
      <c r="NQ427" s="47"/>
      <c r="NR427" s="47"/>
      <c r="NS427" s="47"/>
      <c r="NT427" s="47"/>
      <c r="NU427" s="47"/>
      <c r="NV427" s="47"/>
      <c r="NW427" s="47"/>
      <c r="NX427" s="47"/>
      <c r="NY427" s="47"/>
      <c r="NZ427" s="47"/>
      <c r="OA427" s="47"/>
      <c r="OB427" s="47"/>
      <c r="OC427" s="47"/>
      <c r="OD427" s="47"/>
      <c r="OE427" s="47"/>
      <c r="OF427" s="47"/>
      <c r="OG427" s="47"/>
      <c r="OH427" s="47"/>
      <c r="OI427" s="47"/>
      <c r="OJ427" s="47"/>
      <c r="OK427" s="47"/>
      <c r="OL427" s="47"/>
      <c r="OM427" s="47"/>
      <c r="ON427" s="47"/>
      <c r="OO427" s="47"/>
      <c r="OP427" s="47"/>
      <c r="OQ427" s="47"/>
      <c r="OR427" s="47"/>
      <c r="OS427" s="47"/>
      <c r="OT427" s="47"/>
      <c r="OU427" s="47"/>
      <c r="OV427" s="47"/>
      <c r="OW427" s="47"/>
      <c r="OX427" s="47"/>
      <c r="OY427" s="47"/>
      <c r="OZ427" s="47"/>
      <c r="PA427" s="47"/>
      <c r="PB427" s="47"/>
      <c r="PC427" s="47"/>
      <c r="PD427" s="47"/>
      <c r="PE427" s="47"/>
      <c r="PF427" s="47"/>
      <c r="PG427" s="47"/>
      <c r="PH427" s="47"/>
      <c r="PI427" s="47"/>
      <c r="PJ427" s="47"/>
      <c r="PK427" s="47"/>
    </row>
    <row r="428" spans="1:427" x14ac:dyDescent="0.3">
      <c r="A428" s="27" t="s">
        <v>401</v>
      </c>
      <c r="B428" s="27" t="s">
        <v>398</v>
      </c>
      <c r="C428" s="27" t="s">
        <v>410</v>
      </c>
      <c r="D428" s="27" t="s">
        <v>411</v>
      </c>
      <c r="E428" s="29" t="s">
        <v>95</v>
      </c>
      <c r="F428" s="29">
        <v>1300</v>
      </c>
      <c r="G428" s="28">
        <v>100</v>
      </c>
      <c r="H428" s="28">
        <v>99</v>
      </c>
      <c r="I428" s="28">
        <v>0</v>
      </c>
      <c r="J428" s="28">
        <v>0</v>
      </c>
      <c r="K428" s="28">
        <v>1</v>
      </c>
      <c r="L428" s="28">
        <v>100</v>
      </c>
      <c r="M428" s="28">
        <v>99</v>
      </c>
      <c r="N428" s="28">
        <v>0</v>
      </c>
      <c r="O428" s="28">
        <v>0</v>
      </c>
      <c r="P428" s="28">
        <v>1</v>
      </c>
      <c r="Q428" s="28">
        <v>100</v>
      </c>
      <c r="R428" s="28">
        <v>99</v>
      </c>
      <c r="S428" s="28">
        <v>100</v>
      </c>
      <c r="T428" s="28">
        <v>100</v>
      </c>
      <c r="U428" s="28">
        <v>60</v>
      </c>
      <c r="V428" s="28">
        <v>100</v>
      </c>
      <c r="W428" s="28">
        <v>0</v>
      </c>
      <c r="X428" s="28">
        <v>0</v>
      </c>
      <c r="Y428" s="28">
        <v>100</v>
      </c>
      <c r="Z428" s="28">
        <v>4</v>
      </c>
      <c r="AA428" s="28" t="s">
        <v>96</v>
      </c>
      <c r="AB428" s="28" t="s">
        <v>96</v>
      </c>
      <c r="AC428" s="28">
        <v>24</v>
      </c>
      <c r="AD428" s="28">
        <v>0</v>
      </c>
      <c r="AE428" s="28">
        <v>0</v>
      </c>
      <c r="AF428" s="28">
        <v>0</v>
      </c>
      <c r="AG428" s="28">
        <v>0</v>
      </c>
      <c r="AH428" s="28">
        <v>1</v>
      </c>
      <c r="AI428" s="28">
        <v>0</v>
      </c>
    </row>
    <row r="429" spans="1:427" x14ac:dyDescent="0.3">
      <c r="A429" s="25" t="s">
        <v>401</v>
      </c>
      <c r="B429" s="25" t="s">
        <v>412</v>
      </c>
      <c r="C429" s="25" t="s">
        <v>413</v>
      </c>
      <c r="D429" s="26" t="s">
        <v>1553</v>
      </c>
      <c r="E429" s="26">
        <v>1345</v>
      </c>
      <c r="F429" s="38">
        <v>30</v>
      </c>
      <c r="G429" s="26">
        <v>100</v>
      </c>
      <c r="H429" s="26">
        <v>60</v>
      </c>
      <c r="I429" s="26">
        <v>40</v>
      </c>
      <c r="J429" s="26">
        <v>0</v>
      </c>
      <c r="K429" s="26">
        <v>0</v>
      </c>
      <c r="L429" s="26">
        <v>0</v>
      </c>
      <c r="M429" s="26">
        <v>0</v>
      </c>
      <c r="N429" s="26">
        <v>90</v>
      </c>
      <c r="O429" s="26">
        <v>10</v>
      </c>
      <c r="P429" s="26">
        <v>0</v>
      </c>
      <c r="Q429" s="26">
        <v>100</v>
      </c>
      <c r="R429" s="26">
        <v>100</v>
      </c>
      <c r="S429" s="26">
        <v>100</v>
      </c>
      <c r="T429" s="26">
        <v>100</v>
      </c>
      <c r="U429" s="26">
        <v>50</v>
      </c>
      <c r="V429" s="26">
        <v>0</v>
      </c>
      <c r="W429" s="26">
        <v>50</v>
      </c>
      <c r="X429" s="26">
        <v>50</v>
      </c>
      <c r="Y429" s="26">
        <v>100</v>
      </c>
      <c r="Z429" s="26">
        <v>2</v>
      </c>
      <c r="AA429" s="26" t="s">
        <v>96</v>
      </c>
      <c r="AB429" s="26" t="s">
        <v>96</v>
      </c>
      <c r="AC429" s="26">
        <v>2</v>
      </c>
      <c r="AD429" s="26">
        <v>0</v>
      </c>
      <c r="AE429" s="26">
        <v>6</v>
      </c>
      <c r="AF429" s="26">
        <v>15</v>
      </c>
      <c r="AG429" s="26">
        <v>1</v>
      </c>
      <c r="AH429" s="26">
        <v>2</v>
      </c>
      <c r="AI429" s="26">
        <v>0</v>
      </c>
      <c r="CJ429" s="47"/>
      <c r="CK429" s="47"/>
      <c r="CL429" s="47"/>
      <c r="CM429" s="47"/>
      <c r="CN429" s="47"/>
      <c r="CO429" s="47"/>
      <c r="CP429" s="4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  <c r="ED429" s="47"/>
      <c r="EE429" s="47"/>
      <c r="EF429" s="47"/>
      <c r="EG429" s="47"/>
      <c r="EH429" s="47"/>
      <c r="EI429" s="47"/>
      <c r="EJ429" s="47"/>
      <c r="EK429" s="47"/>
      <c r="EL429" s="47"/>
      <c r="EM429" s="47"/>
      <c r="EN429" s="47"/>
      <c r="EO429" s="47"/>
      <c r="EP429" s="47"/>
      <c r="EQ429" s="47"/>
      <c r="ER429" s="47"/>
      <c r="ES429" s="47"/>
      <c r="ET429" s="47"/>
      <c r="EU429" s="47"/>
      <c r="EV429" s="47"/>
      <c r="EW429" s="47"/>
      <c r="EX429" s="47"/>
      <c r="EY429" s="47"/>
      <c r="EZ429" s="47"/>
      <c r="FA429" s="47"/>
      <c r="FB429" s="47"/>
      <c r="FC429" s="47"/>
      <c r="FD429" s="47"/>
      <c r="FE429" s="47"/>
      <c r="FF429" s="47"/>
      <c r="FG429" s="47"/>
      <c r="FH429" s="47"/>
      <c r="FI429" s="47"/>
      <c r="FJ429" s="47"/>
      <c r="FK429" s="47"/>
      <c r="FL429" s="47"/>
      <c r="FM429" s="47"/>
      <c r="FN429" s="47"/>
      <c r="FO429" s="47"/>
      <c r="FP429" s="47"/>
      <c r="FQ429" s="47"/>
      <c r="FR429" s="47"/>
      <c r="FS429" s="47"/>
      <c r="FT429" s="47"/>
      <c r="FU429" s="47"/>
      <c r="FV429" s="47"/>
      <c r="FW429" s="47"/>
      <c r="FX429" s="47"/>
      <c r="FY429" s="47"/>
      <c r="FZ429" s="47"/>
      <c r="GA429" s="47"/>
      <c r="GB429" s="47"/>
      <c r="GC429" s="47"/>
      <c r="GD429" s="47"/>
      <c r="GE429" s="47"/>
      <c r="GF429" s="47"/>
      <c r="GG429" s="47"/>
      <c r="GH429" s="47"/>
      <c r="GI429" s="47"/>
      <c r="GJ429" s="47"/>
      <c r="GK429" s="47"/>
      <c r="GL429" s="47"/>
      <c r="GM429" s="47"/>
      <c r="GN429" s="47"/>
      <c r="GO429" s="47"/>
      <c r="GP429" s="47"/>
      <c r="GQ429" s="47"/>
      <c r="GR429" s="47"/>
      <c r="GS429" s="47"/>
      <c r="GT429" s="47"/>
      <c r="GU429" s="47"/>
      <c r="GV429" s="47"/>
      <c r="GW429" s="47"/>
      <c r="GX429" s="47"/>
      <c r="GY429" s="47"/>
      <c r="GZ429" s="47"/>
      <c r="HA429" s="47"/>
      <c r="HB429" s="47"/>
      <c r="HC429" s="47"/>
      <c r="HD429" s="47"/>
      <c r="HE429" s="47"/>
      <c r="HF429" s="47"/>
      <c r="HG429" s="47"/>
      <c r="HH429" s="47"/>
      <c r="HI429" s="47"/>
      <c r="HJ429" s="47"/>
      <c r="HK429" s="47"/>
      <c r="HL429" s="47"/>
      <c r="HM429" s="47"/>
      <c r="HN429" s="47"/>
      <c r="HO429" s="47"/>
      <c r="HP429" s="47"/>
      <c r="HQ429" s="47"/>
      <c r="HR429" s="47"/>
      <c r="HS429" s="47"/>
      <c r="HT429" s="47"/>
      <c r="HU429" s="47"/>
      <c r="HV429" s="47"/>
      <c r="HW429" s="47"/>
      <c r="HX429" s="47"/>
      <c r="HY429" s="47"/>
      <c r="HZ429" s="47"/>
      <c r="IA429" s="47"/>
      <c r="IB429" s="47"/>
      <c r="IC429" s="47"/>
      <c r="ID429" s="47"/>
      <c r="IE429" s="47"/>
      <c r="IF429" s="47"/>
      <c r="IG429" s="47"/>
      <c r="IH429" s="47"/>
      <c r="II429" s="47"/>
      <c r="IJ429" s="47"/>
      <c r="IK429" s="47"/>
      <c r="IL429" s="47"/>
      <c r="IM429" s="47"/>
      <c r="IN429" s="47"/>
      <c r="IO429" s="47"/>
      <c r="IP429" s="47"/>
      <c r="IQ429" s="47"/>
      <c r="IR429" s="47"/>
      <c r="IS429" s="47"/>
      <c r="IT429" s="47"/>
      <c r="IU429" s="47"/>
      <c r="IV429" s="47"/>
      <c r="IW429" s="47"/>
      <c r="IX429" s="47"/>
      <c r="IY429" s="47"/>
      <c r="IZ429" s="47"/>
      <c r="JA429" s="47"/>
      <c r="JB429" s="47"/>
      <c r="JC429" s="47"/>
      <c r="JD429" s="47"/>
      <c r="JE429" s="47"/>
      <c r="JF429" s="47"/>
      <c r="JG429" s="47"/>
      <c r="JH429" s="47"/>
      <c r="JI429" s="47"/>
      <c r="JJ429" s="47"/>
      <c r="JK429" s="47"/>
      <c r="JL429" s="47"/>
      <c r="JM429" s="47"/>
      <c r="JN429" s="47"/>
      <c r="JO429" s="47"/>
      <c r="JP429" s="47"/>
      <c r="JQ429" s="47"/>
      <c r="JR429" s="47"/>
      <c r="JS429" s="47"/>
      <c r="JT429" s="47"/>
      <c r="JU429" s="47"/>
      <c r="JV429" s="47"/>
      <c r="JW429" s="47"/>
      <c r="JX429" s="47"/>
      <c r="JY429" s="47"/>
      <c r="JZ429" s="47"/>
      <c r="KA429" s="47"/>
      <c r="KB429" s="47"/>
      <c r="KC429" s="47"/>
      <c r="KD429" s="47"/>
      <c r="KE429" s="47"/>
      <c r="KF429" s="47"/>
      <c r="KG429" s="47"/>
      <c r="KH429" s="47"/>
      <c r="KI429" s="47"/>
      <c r="KJ429" s="47"/>
      <c r="KK429" s="47"/>
      <c r="KL429" s="47"/>
      <c r="KM429" s="47"/>
      <c r="KN429" s="47"/>
      <c r="KO429" s="47"/>
      <c r="KP429" s="47"/>
      <c r="KQ429" s="47"/>
      <c r="KR429" s="47"/>
      <c r="KS429" s="47"/>
      <c r="KT429" s="47"/>
      <c r="KU429" s="47"/>
      <c r="KV429" s="47"/>
      <c r="KW429" s="47"/>
      <c r="KX429" s="47"/>
      <c r="KY429" s="47"/>
      <c r="KZ429" s="47"/>
      <c r="LA429" s="47"/>
      <c r="LB429" s="47"/>
      <c r="LC429" s="47"/>
      <c r="LD429" s="47"/>
      <c r="LE429" s="47"/>
      <c r="LF429" s="47"/>
      <c r="LG429" s="47"/>
      <c r="LH429" s="47"/>
      <c r="LI429" s="47"/>
      <c r="LJ429" s="47"/>
      <c r="LK429" s="47"/>
      <c r="LL429" s="47"/>
      <c r="LM429" s="47"/>
      <c r="LN429" s="47"/>
      <c r="LO429" s="47"/>
      <c r="LP429" s="47"/>
      <c r="LQ429" s="47"/>
      <c r="LR429" s="47"/>
      <c r="LS429" s="47"/>
      <c r="LT429" s="47"/>
      <c r="LU429" s="47"/>
      <c r="LV429" s="47"/>
      <c r="LW429" s="47"/>
      <c r="LX429" s="47"/>
      <c r="LY429" s="47"/>
      <c r="LZ429" s="47"/>
      <c r="MA429" s="47"/>
      <c r="MB429" s="47"/>
      <c r="MC429" s="47"/>
      <c r="MD429" s="47"/>
      <c r="ME429" s="47"/>
      <c r="MF429" s="47"/>
      <c r="MG429" s="47"/>
      <c r="MH429" s="47"/>
      <c r="MI429" s="47"/>
      <c r="MJ429" s="47"/>
      <c r="MK429" s="47"/>
      <c r="ML429" s="47"/>
      <c r="MM429" s="47"/>
      <c r="MN429" s="47"/>
      <c r="MO429" s="47"/>
      <c r="MP429" s="47"/>
      <c r="MQ429" s="47"/>
      <c r="MR429" s="47"/>
      <c r="MS429" s="47"/>
      <c r="MT429" s="47"/>
      <c r="MU429" s="47"/>
      <c r="MV429" s="47"/>
      <c r="MW429" s="47"/>
      <c r="MX429" s="47"/>
      <c r="MY429" s="47"/>
      <c r="MZ429" s="47"/>
      <c r="NA429" s="47"/>
      <c r="NB429" s="47"/>
      <c r="NC429" s="47"/>
      <c r="ND429" s="47"/>
      <c r="NE429" s="47"/>
      <c r="NF429" s="47"/>
      <c r="NG429" s="47"/>
      <c r="NH429" s="47"/>
      <c r="NI429" s="47"/>
      <c r="NJ429" s="47"/>
      <c r="NK429" s="47"/>
      <c r="NL429" s="47"/>
      <c r="NM429" s="47"/>
      <c r="NN429" s="47"/>
      <c r="NO429" s="47"/>
      <c r="NP429" s="47"/>
      <c r="NQ429" s="47"/>
      <c r="NR429" s="47"/>
      <c r="NS429" s="47"/>
      <c r="NT429" s="47"/>
      <c r="NU429" s="47"/>
      <c r="NV429" s="47"/>
      <c r="NW429" s="47"/>
      <c r="NX429" s="47"/>
      <c r="NY429" s="47"/>
      <c r="NZ429" s="47"/>
      <c r="OA429" s="47"/>
      <c r="OB429" s="47"/>
      <c r="OC429" s="47"/>
      <c r="OD429" s="47"/>
      <c r="OE429" s="47"/>
      <c r="OF429" s="47"/>
      <c r="OG429" s="47"/>
      <c r="OH429" s="47"/>
      <c r="OI429" s="47"/>
      <c r="OJ429" s="47"/>
      <c r="OK429" s="47"/>
      <c r="OL429" s="47"/>
      <c r="OM429" s="47"/>
      <c r="ON429" s="47"/>
      <c r="OO429" s="47"/>
      <c r="OP429" s="47"/>
      <c r="OQ429" s="47"/>
      <c r="OR429" s="47"/>
      <c r="OS429" s="47"/>
      <c r="OT429" s="47"/>
      <c r="OU429" s="47"/>
      <c r="OV429" s="47"/>
      <c r="OW429" s="47"/>
      <c r="OX429" s="47"/>
      <c r="OY429" s="47"/>
      <c r="OZ429" s="47"/>
      <c r="PA429" s="47"/>
      <c r="PB429" s="47"/>
      <c r="PC429" s="47"/>
      <c r="PD429" s="47"/>
      <c r="PE429" s="47"/>
      <c r="PF429" s="47"/>
      <c r="PG429" s="47"/>
      <c r="PH429" s="47"/>
      <c r="PI429" s="47"/>
      <c r="PJ429" s="47"/>
      <c r="PK429" s="47"/>
    </row>
    <row r="430" spans="1:427" x14ac:dyDescent="0.3">
      <c r="A430" s="27" t="s">
        <v>401</v>
      </c>
      <c r="B430" s="27" t="s">
        <v>412</v>
      </c>
      <c r="C430" s="27" t="s">
        <v>413</v>
      </c>
      <c r="D430" s="27" t="s">
        <v>414</v>
      </c>
      <c r="E430" s="29" t="s">
        <v>95</v>
      </c>
      <c r="F430" s="28">
        <v>40</v>
      </c>
      <c r="G430" s="28">
        <v>100</v>
      </c>
      <c r="H430" s="28">
        <v>10</v>
      </c>
      <c r="I430" s="28">
        <v>90</v>
      </c>
      <c r="J430" s="28">
        <v>0</v>
      </c>
      <c r="K430" s="28">
        <v>0</v>
      </c>
      <c r="L430" s="28">
        <v>0</v>
      </c>
      <c r="M430" s="28">
        <v>0</v>
      </c>
      <c r="N430" s="28">
        <v>5</v>
      </c>
      <c r="O430" s="28">
        <v>0</v>
      </c>
      <c r="P430" s="28">
        <v>95</v>
      </c>
      <c r="Q430" s="28">
        <v>100</v>
      </c>
      <c r="R430" s="28">
        <v>95</v>
      </c>
      <c r="S430" s="28">
        <v>100</v>
      </c>
      <c r="T430" s="28">
        <v>100</v>
      </c>
      <c r="U430" s="28">
        <v>0</v>
      </c>
      <c r="V430" s="28">
        <v>0</v>
      </c>
      <c r="W430" s="28">
        <v>0</v>
      </c>
      <c r="X430" s="28">
        <v>100</v>
      </c>
      <c r="Y430" s="28">
        <v>80</v>
      </c>
      <c r="Z430" s="28">
        <v>2</v>
      </c>
      <c r="AA430" s="28" t="s">
        <v>96</v>
      </c>
      <c r="AB430" s="28" t="s">
        <v>96</v>
      </c>
      <c r="AC430" s="28">
        <v>1</v>
      </c>
      <c r="AD430" s="28">
        <v>1</v>
      </c>
      <c r="AE430" s="28">
        <v>6</v>
      </c>
      <c r="AF430" s="28">
        <v>15</v>
      </c>
      <c r="AG430" s="28">
        <v>1</v>
      </c>
      <c r="AH430" s="28">
        <v>2</v>
      </c>
      <c r="AI430" s="28">
        <v>1</v>
      </c>
    </row>
    <row r="431" spans="1:427" x14ac:dyDescent="0.3">
      <c r="A431" s="25" t="s">
        <v>401</v>
      </c>
      <c r="B431" s="25" t="s">
        <v>412</v>
      </c>
      <c r="C431" s="25" t="s">
        <v>415</v>
      </c>
      <c r="D431" s="26" t="s">
        <v>1553</v>
      </c>
      <c r="E431" s="26">
        <v>1604</v>
      </c>
      <c r="F431" s="38">
        <v>0</v>
      </c>
      <c r="G431" s="26">
        <v>100</v>
      </c>
      <c r="H431" s="26">
        <v>100</v>
      </c>
      <c r="I431" s="26">
        <v>0</v>
      </c>
      <c r="J431" s="26">
        <v>0</v>
      </c>
      <c r="K431" s="26">
        <v>0</v>
      </c>
      <c r="L431" s="26">
        <v>65</v>
      </c>
      <c r="M431" s="26">
        <v>65</v>
      </c>
      <c r="N431" s="26">
        <v>35</v>
      </c>
      <c r="O431" s="26">
        <v>0</v>
      </c>
      <c r="P431" s="26">
        <v>0</v>
      </c>
      <c r="Q431" s="26">
        <v>100</v>
      </c>
      <c r="R431" s="26">
        <v>100</v>
      </c>
      <c r="S431" s="26">
        <v>100</v>
      </c>
      <c r="T431" s="26">
        <v>100</v>
      </c>
      <c r="U431" s="26">
        <v>100</v>
      </c>
      <c r="V431" s="26">
        <v>0</v>
      </c>
      <c r="W431" s="26">
        <v>100</v>
      </c>
      <c r="X431" s="26">
        <v>0</v>
      </c>
      <c r="Y431" s="26">
        <v>100</v>
      </c>
      <c r="Z431" s="26">
        <v>4</v>
      </c>
      <c r="AA431" s="26" t="s">
        <v>96</v>
      </c>
      <c r="AB431" s="26" t="s">
        <v>97</v>
      </c>
      <c r="AC431" s="26" t="s">
        <v>98</v>
      </c>
      <c r="AD431" s="26">
        <v>0</v>
      </c>
      <c r="AE431" s="26">
        <v>5</v>
      </c>
      <c r="AF431" s="26">
        <v>5</v>
      </c>
      <c r="AG431" s="26">
        <v>0</v>
      </c>
      <c r="AH431" s="26">
        <v>7</v>
      </c>
      <c r="AI431" s="26">
        <v>0</v>
      </c>
    </row>
    <row r="432" spans="1:427" x14ac:dyDescent="0.3">
      <c r="A432" s="27" t="s">
        <v>401</v>
      </c>
      <c r="B432" s="27" t="s">
        <v>412</v>
      </c>
      <c r="C432" s="27" t="s">
        <v>415</v>
      </c>
      <c r="D432" s="27" t="s">
        <v>416</v>
      </c>
      <c r="E432" s="29" t="s">
        <v>102</v>
      </c>
      <c r="F432" s="28">
        <v>70</v>
      </c>
      <c r="G432" s="28">
        <v>100</v>
      </c>
      <c r="H432" s="28">
        <v>100</v>
      </c>
      <c r="I432" s="28">
        <v>0</v>
      </c>
      <c r="J432" s="28">
        <v>0</v>
      </c>
      <c r="K432" s="28">
        <v>0</v>
      </c>
      <c r="L432" s="28">
        <v>0</v>
      </c>
      <c r="M432" s="28">
        <v>0</v>
      </c>
      <c r="N432" s="28">
        <v>50</v>
      </c>
      <c r="O432" s="28">
        <v>0</v>
      </c>
      <c r="P432" s="28">
        <v>50</v>
      </c>
      <c r="Q432" s="28">
        <v>100</v>
      </c>
      <c r="R432" s="28">
        <v>100</v>
      </c>
      <c r="S432" s="28">
        <v>97</v>
      </c>
      <c r="T432" s="28">
        <v>100</v>
      </c>
      <c r="U432" s="28">
        <v>70</v>
      </c>
      <c r="V432" s="28">
        <v>0</v>
      </c>
      <c r="W432" s="28">
        <v>70</v>
      </c>
      <c r="X432" s="28">
        <v>30</v>
      </c>
      <c r="Y432" s="28">
        <v>100</v>
      </c>
      <c r="Z432" s="28">
        <v>4</v>
      </c>
      <c r="AA432" s="28" t="s">
        <v>96</v>
      </c>
      <c r="AB432" s="28" t="s">
        <v>97</v>
      </c>
      <c r="AC432" s="28" t="s">
        <v>98</v>
      </c>
      <c r="AD432" s="28">
        <v>1</v>
      </c>
      <c r="AE432" s="28">
        <v>5</v>
      </c>
      <c r="AF432" s="28">
        <v>5</v>
      </c>
      <c r="AG432" s="28">
        <v>0</v>
      </c>
      <c r="AH432" s="28">
        <v>7</v>
      </c>
      <c r="AI432" s="28">
        <v>1</v>
      </c>
    </row>
    <row r="433" spans="1:35" x14ac:dyDescent="0.3">
      <c r="A433" s="25" t="s">
        <v>401</v>
      </c>
      <c r="B433" s="25" t="s">
        <v>412</v>
      </c>
      <c r="C433" s="25" t="s">
        <v>417</v>
      </c>
      <c r="D433" s="26" t="s">
        <v>1553</v>
      </c>
      <c r="E433" s="26">
        <v>1704</v>
      </c>
      <c r="F433" s="38">
        <v>0</v>
      </c>
      <c r="G433" s="26">
        <v>100</v>
      </c>
      <c r="H433" s="26">
        <v>100</v>
      </c>
      <c r="I433" s="26">
        <v>0</v>
      </c>
      <c r="J433" s="26">
        <v>0</v>
      </c>
      <c r="K433" s="26">
        <v>0</v>
      </c>
      <c r="L433" s="26">
        <v>0</v>
      </c>
      <c r="M433" s="26">
        <v>0</v>
      </c>
      <c r="N433" s="26">
        <v>100</v>
      </c>
      <c r="O433" s="26">
        <v>0</v>
      </c>
      <c r="P433" s="26">
        <v>0</v>
      </c>
      <c r="Q433" s="26">
        <v>100</v>
      </c>
      <c r="R433" s="26">
        <v>100</v>
      </c>
      <c r="S433" s="26">
        <v>100</v>
      </c>
      <c r="T433" s="26">
        <v>0</v>
      </c>
      <c r="U433" s="26">
        <v>0</v>
      </c>
      <c r="V433" s="26">
        <v>0</v>
      </c>
      <c r="W433" s="26">
        <v>0</v>
      </c>
      <c r="X433" s="26">
        <v>100</v>
      </c>
      <c r="Y433" s="26">
        <v>100</v>
      </c>
      <c r="Z433" s="26">
        <v>2</v>
      </c>
      <c r="AA433" s="26" t="s">
        <v>97</v>
      </c>
      <c r="AB433" s="26" t="s">
        <v>97</v>
      </c>
      <c r="AC433" s="26" t="s">
        <v>98</v>
      </c>
      <c r="AD433" s="26">
        <v>1</v>
      </c>
      <c r="AE433" s="26">
        <v>1</v>
      </c>
      <c r="AF433" s="26">
        <v>10</v>
      </c>
      <c r="AG433" s="26">
        <v>1</v>
      </c>
      <c r="AH433" s="26">
        <v>1</v>
      </c>
      <c r="AI433" s="26">
        <v>1</v>
      </c>
    </row>
    <row r="434" spans="1:35" x14ac:dyDescent="0.3">
      <c r="A434" s="27" t="s">
        <v>401</v>
      </c>
      <c r="B434" s="27" t="s">
        <v>412</v>
      </c>
      <c r="C434" s="27" t="s">
        <v>417</v>
      </c>
      <c r="D434" s="27" t="s">
        <v>218</v>
      </c>
      <c r="E434" s="29" t="s">
        <v>95</v>
      </c>
      <c r="F434" s="28">
        <v>100</v>
      </c>
      <c r="G434" s="28">
        <v>100</v>
      </c>
      <c r="H434" s="28">
        <v>100</v>
      </c>
      <c r="I434" s="28">
        <v>0</v>
      </c>
      <c r="J434" s="28">
        <v>0</v>
      </c>
      <c r="K434" s="28">
        <v>0</v>
      </c>
      <c r="L434" s="28">
        <v>0</v>
      </c>
      <c r="M434" s="28">
        <v>0</v>
      </c>
      <c r="N434" s="28">
        <v>100</v>
      </c>
      <c r="O434" s="28">
        <v>0</v>
      </c>
      <c r="P434" s="28">
        <v>0</v>
      </c>
      <c r="Q434" s="28">
        <v>100</v>
      </c>
      <c r="R434" s="28">
        <v>100</v>
      </c>
      <c r="S434" s="28">
        <v>100</v>
      </c>
      <c r="T434" s="28">
        <v>0</v>
      </c>
      <c r="U434" s="28">
        <v>0</v>
      </c>
      <c r="V434" s="28">
        <v>0</v>
      </c>
      <c r="W434" s="28">
        <v>0</v>
      </c>
      <c r="X434" s="28">
        <v>100</v>
      </c>
      <c r="Y434" s="28">
        <v>100</v>
      </c>
      <c r="Z434" s="28">
        <v>2</v>
      </c>
      <c r="AA434" s="28" t="s">
        <v>97</v>
      </c>
      <c r="AB434" s="28" t="s">
        <v>97</v>
      </c>
      <c r="AC434" s="28" t="s">
        <v>98</v>
      </c>
      <c r="AD434" s="28">
        <v>1</v>
      </c>
      <c r="AE434" s="28">
        <v>1</v>
      </c>
      <c r="AF434" s="28">
        <v>10</v>
      </c>
      <c r="AG434" s="28">
        <v>1</v>
      </c>
      <c r="AH434" s="28">
        <v>1</v>
      </c>
      <c r="AI434" s="28">
        <v>1</v>
      </c>
    </row>
    <row r="435" spans="1:35" x14ac:dyDescent="0.3">
      <c r="A435" s="25" t="s">
        <v>401</v>
      </c>
      <c r="B435" s="25" t="s">
        <v>412</v>
      </c>
      <c r="C435" s="25" t="s">
        <v>418</v>
      </c>
      <c r="D435" s="26" t="s">
        <v>1553</v>
      </c>
      <c r="E435" s="26">
        <v>3103</v>
      </c>
      <c r="F435" s="38">
        <v>0</v>
      </c>
      <c r="G435" s="26">
        <v>100</v>
      </c>
      <c r="H435" s="26">
        <v>100</v>
      </c>
      <c r="I435" s="26">
        <v>0</v>
      </c>
      <c r="J435" s="26">
        <v>0</v>
      </c>
      <c r="K435" s="26">
        <v>0</v>
      </c>
      <c r="L435" s="26">
        <v>100</v>
      </c>
      <c r="M435" s="26">
        <v>100</v>
      </c>
      <c r="N435" s="26">
        <v>0</v>
      </c>
      <c r="O435" s="26">
        <v>0</v>
      </c>
      <c r="P435" s="26">
        <v>0</v>
      </c>
      <c r="Q435" s="26">
        <v>100</v>
      </c>
      <c r="R435" s="26">
        <v>100</v>
      </c>
      <c r="S435" s="26">
        <v>100</v>
      </c>
      <c r="T435" s="26">
        <v>100</v>
      </c>
      <c r="U435" s="26">
        <v>100</v>
      </c>
      <c r="V435" s="26">
        <v>0</v>
      </c>
      <c r="W435" s="26">
        <v>100</v>
      </c>
      <c r="X435" s="26">
        <v>0</v>
      </c>
      <c r="Y435" s="26">
        <v>100</v>
      </c>
      <c r="Z435" s="26">
        <v>4</v>
      </c>
      <c r="AA435" s="26" t="s">
        <v>97</v>
      </c>
      <c r="AB435" s="26" t="s">
        <v>97</v>
      </c>
      <c r="AC435" s="26" t="s">
        <v>98</v>
      </c>
      <c r="AD435" s="26">
        <v>0</v>
      </c>
      <c r="AE435" s="26">
        <v>0</v>
      </c>
      <c r="AF435" s="26">
        <v>16</v>
      </c>
      <c r="AG435" s="26">
        <v>0</v>
      </c>
      <c r="AH435" s="26">
        <v>0</v>
      </c>
      <c r="AI435" s="26">
        <v>0</v>
      </c>
    </row>
    <row r="436" spans="1:35" x14ac:dyDescent="0.3">
      <c r="A436" s="27" t="s">
        <v>401</v>
      </c>
      <c r="B436" s="27" t="s">
        <v>412</v>
      </c>
      <c r="C436" s="27" t="s">
        <v>418</v>
      </c>
      <c r="D436" s="27" t="s">
        <v>419</v>
      </c>
      <c r="E436" s="29" t="s">
        <v>95</v>
      </c>
      <c r="F436" s="28">
        <v>614</v>
      </c>
      <c r="G436" s="28">
        <v>100</v>
      </c>
      <c r="H436" s="28">
        <v>100</v>
      </c>
      <c r="I436" s="28">
        <v>0</v>
      </c>
      <c r="J436" s="28">
        <v>0</v>
      </c>
      <c r="K436" s="28">
        <v>0</v>
      </c>
      <c r="L436" s="28">
        <v>100</v>
      </c>
      <c r="M436" s="28">
        <v>100</v>
      </c>
      <c r="N436" s="28">
        <v>0</v>
      </c>
      <c r="O436" s="28">
        <v>0</v>
      </c>
      <c r="P436" s="28">
        <v>0</v>
      </c>
      <c r="Q436" s="28">
        <v>100</v>
      </c>
      <c r="R436" s="28">
        <v>100</v>
      </c>
      <c r="S436" s="28">
        <v>100</v>
      </c>
      <c r="T436" s="28">
        <v>100</v>
      </c>
      <c r="U436" s="28">
        <v>0</v>
      </c>
      <c r="V436" s="28">
        <v>0</v>
      </c>
      <c r="W436" s="28">
        <v>60</v>
      </c>
      <c r="X436" s="28">
        <v>40</v>
      </c>
      <c r="Y436" s="28">
        <v>100</v>
      </c>
      <c r="Z436" s="28">
        <v>4</v>
      </c>
      <c r="AA436" s="28" t="s">
        <v>97</v>
      </c>
      <c r="AB436" s="28" t="s">
        <v>97</v>
      </c>
      <c r="AC436" s="28" t="s">
        <v>98</v>
      </c>
      <c r="AD436" s="28">
        <v>0</v>
      </c>
      <c r="AE436" s="28">
        <v>0</v>
      </c>
      <c r="AF436" s="28">
        <v>16</v>
      </c>
      <c r="AG436" s="28">
        <v>0</v>
      </c>
      <c r="AH436" s="28">
        <v>0</v>
      </c>
      <c r="AI436" s="28">
        <v>0</v>
      </c>
    </row>
    <row r="437" spans="1:35" x14ac:dyDescent="0.3">
      <c r="A437" s="25" t="s">
        <v>401</v>
      </c>
      <c r="B437" s="25" t="s">
        <v>412</v>
      </c>
      <c r="C437" s="25" t="s">
        <v>412</v>
      </c>
      <c r="D437" s="26" t="s">
        <v>1553</v>
      </c>
      <c r="E437" s="26">
        <v>18757</v>
      </c>
      <c r="F437" s="38">
        <v>300</v>
      </c>
      <c r="G437" s="26">
        <v>100</v>
      </c>
      <c r="H437" s="26">
        <v>100</v>
      </c>
      <c r="I437" s="26">
        <v>0</v>
      </c>
      <c r="J437" s="26">
        <v>0</v>
      </c>
      <c r="K437" s="26">
        <v>0</v>
      </c>
      <c r="L437" s="26">
        <v>97</v>
      </c>
      <c r="M437" s="26">
        <v>97</v>
      </c>
      <c r="N437" s="26">
        <v>3</v>
      </c>
      <c r="O437" s="26">
        <v>0</v>
      </c>
      <c r="P437" s="26">
        <v>0</v>
      </c>
      <c r="Q437" s="26">
        <v>100</v>
      </c>
      <c r="R437" s="26">
        <v>100</v>
      </c>
      <c r="S437" s="26">
        <v>98</v>
      </c>
      <c r="T437" s="26">
        <v>95</v>
      </c>
      <c r="U437" s="26">
        <v>95</v>
      </c>
      <c r="V437" s="26">
        <v>30</v>
      </c>
      <c r="W437" s="26">
        <v>40</v>
      </c>
      <c r="X437" s="26">
        <v>30</v>
      </c>
      <c r="Y437" s="26">
        <v>100</v>
      </c>
      <c r="Z437" s="26">
        <v>4</v>
      </c>
      <c r="AA437" s="26" t="s">
        <v>96</v>
      </c>
      <c r="AB437" s="26" t="s">
        <v>96</v>
      </c>
      <c r="AC437" s="26">
        <v>2</v>
      </c>
      <c r="AD437" s="26">
        <v>0</v>
      </c>
      <c r="AE437" s="26">
        <v>0</v>
      </c>
      <c r="AF437" s="26">
        <v>0</v>
      </c>
      <c r="AG437" s="26">
        <v>0</v>
      </c>
      <c r="AH437" s="26">
        <v>0</v>
      </c>
      <c r="AI437" s="26">
        <v>0</v>
      </c>
    </row>
    <row r="438" spans="1:35" x14ac:dyDescent="0.3">
      <c r="A438" s="27" t="s">
        <v>401</v>
      </c>
      <c r="B438" s="27" t="s">
        <v>412</v>
      </c>
      <c r="C438" s="27" t="s">
        <v>412</v>
      </c>
      <c r="D438" s="27" t="s">
        <v>420</v>
      </c>
      <c r="E438" s="29" t="s">
        <v>95</v>
      </c>
      <c r="F438" s="28">
        <v>80</v>
      </c>
      <c r="G438" s="28">
        <v>100</v>
      </c>
      <c r="H438" s="28">
        <v>100</v>
      </c>
      <c r="I438" s="28">
        <v>0</v>
      </c>
      <c r="J438" s="28">
        <v>0</v>
      </c>
      <c r="K438" s="28">
        <v>0</v>
      </c>
      <c r="L438" s="28">
        <v>0</v>
      </c>
      <c r="M438" s="28">
        <v>0</v>
      </c>
      <c r="N438" s="28">
        <v>100</v>
      </c>
      <c r="O438" s="28">
        <v>0</v>
      </c>
      <c r="P438" s="28">
        <v>0</v>
      </c>
      <c r="Q438" s="28">
        <v>100</v>
      </c>
      <c r="R438" s="28">
        <v>100</v>
      </c>
      <c r="S438" s="28">
        <v>100</v>
      </c>
      <c r="T438" s="28">
        <v>0</v>
      </c>
      <c r="U438" s="28">
        <v>0</v>
      </c>
      <c r="V438" s="28">
        <v>0</v>
      </c>
      <c r="W438" s="28">
        <v>1</v>
      </c>
      <c r="X438" s="28">
        <v>99</v>
      </c>
      <c r="Y438" s="28">
        <v>100</v>
      </c>
      <c r="Z438" s="28">
        <v>4</v>
      </c>
      <c r="AA438" s="28" t="s">
        <v>96</v>
      </c>
      <c r="AB438" s="28" t="s">
        <v>97</v>
      </c>
      <c r="AC438" s="28" t="s">
        <v>98</v>
      </c>
      <c r="AD438" s="28">
        <v>1</v>
      </c>
      <c r="AE438" s="28">
        <v>2</v>
      </c>
      <c r="AF438" s="28">
        <v>1</v>
      </c>
      <c r="AG438" s="28">
        <v>1</v>
      </c>
      <c r="AH438" s="28">
        <v>3</v>
      </c>
      <c r="AI438" s="28">
        <v>1</v>
      </c>
    </row>
    <row r="439" spans="1:35" x14ac:dyDescent="0.3">
      <c r="A439" s="25" t="s">
        <v>401</v>
      </c>
      <c r="B439" s="25" t="s">
        <v>412</v>
      </c>
      <c r="C439" s="25" t="s">
        <v>421</v>
      </c>
      <c r="D439" s="26" t="s">
        <v>1553</v>
      </c>
      <c r="E439" s="26">
        <v>1327</v>
      </c>
      <c r="F439" s="38">
        <v>0</v>
      </c>
      <c r="G439" s="26">
        <v>40</v>
      </c>
      <c r="H439" s="26">
        <v>40</v>
      </c>
      <c r="I439" s="26">
        <v>50</v>
      </c>
      <c r="J439" s="26">
        <v>0</v>
      </c>
      <c r="K439" s="26">
        <v>10</v>
      </c>
      <c r="L439" s="26">
        <v>50</v>
      </c>
      <c r="M439" s="26">
        <v>50</v>
      </c>
      <c r="N439" s="26">
        <v>50</v>
      </c>
      <c r="O439" s="26">
        <v>0</v>
      </c>
      <c r="P439" s="26">
        <v>0</v>
      </c>
      <c r="Q439" s="26">
        <v>100</v>
      </c>
      <c r="R439" s="26">
        <v>100</v>
      </c>
      <c r="S439" s="26">
        <v>100</v>
      </c>
      <c r="T439" s="26">
        <v>0</v>
      </c>
      <c r="U439" s="26">
        <v>0</v>
      </c>
      <c r="V439" s="26">
        <v>100</v>
      </c>
      <c r="W439" s="26">
        <v>0</v>
      </c>
      <c r="X439" s="26">
        <v>0</v>
      </c>
      <c r="Y439" s="26">
        <v>100</v>
      </c>
      <c r="Z439" s="26">
        <v>4</v>
      </c>
      <c r="AA439" s="26" t="s">
        <v>96</v>
      </c>
      <c r="AB439" s="26" t="s">
        <v>96</v>
      </c>
      <c r="AC439" s="26">
        <v>2</v>
      </c>
      <c r="AD439" s="26">
        <v>3</v>
      </c>
      <c r="AE439" s="26">
        <v>3</v>
      </c>
      <c r="AF439" s="26">
        <v>10</v>
      </c>
      <c r="AG439" s="26">
        <v>0</v>
      </c>
      <c r="AH439" s="26">
        <v>0</v>
      </c>
      <c r="AI439" s="26">
        <v>0</v>
      </c>
    </row>
    <row r="440" spans="1:35" x14ac:dyDescent="0.3">
      <c r="A440" s="27" t="s">
        <v>401</v>
      </c>
      <c r="B440" s="27" t="s">
        <v>412</v>
      </c>
      <c r="C440" s="27" t="s">
        <v>421</v>
      </c>
      <c r="D440" s="27" t="s">
        <v>218</v>
      </c>
      <c r="E440" s="29" t="s">
        <v>95</v>
      </c>
      <c r="F440" s="28">
        <v>214</v>
      </c>
      <c r="G440" s="28">
        <v>0</v>
      </c>
      <c r="H440" s="28">
        <v>0</v>
      </c>
      <c r="I440" s="28">
        <v>0</v>
      </c>
      <c r="J440" s="28">
        <v>50</v>
      </c>
      <c r="K440" s="28">
        <v>50</v>
      </c>
      <c r="L440" s="28">
        <v>0</v>
      </c>
      <c r="M440" s="28">
        <v>0</v>
      </c>
      <c r="N440" s="28">
        <v>80</v>
      </c>
      <c r="O440" s="28">
        <v>0</v>
      </c>
      <c r="P440" s="28">
        <v>20</v>
      </c>
      <c r="Q440" s="28">
        <v>100</v>
      </c>
      <c r="R440" s="28">
        <v>100</v>
      </c>
      <c r="S440" s="28">
        <v>100</v>
      </c>
      <c r="T440" s="28">
        <v>0</v>
      </c>
      <c r="U440" s="28">
        <v>0</v>
      </c>
      <c r="V440" s="28">
        <v>50</v>
      </c>
      <c r="W440" s="28">
        <v>0</v>
      </c>
      <c r="X440" s="28">
        <v>50</v>
      </c>
      <c r="Y440" s="28">
        <v>100</v>
      </c>
      <c r="Z440" s="28">
        <v>4</v>
      </c>
      <c r="AA440" s="28" t="s">
        <v>96</v>
      </c>
      <c r="AB440" s="28" t="s">
        <v>96</v>
      </c>
      <c r="AC440" s="28">
        <v>2</v>
      </c>
      <c r="AD440" s="28">
        <v>3</v>
      </c>
      <c r="AE440" s="28">
        <v>3</v>
      </c>
      <c r="AF440" s="28">
        <v>10</v>
      </c>
      <c r="AG440" s="28">
        <v>3</v>
      </c>
      <c r="AH440" s="28">
        <v>5</v>
      </c>
      <c r="AI440" s="28">
        <v>1</v>
      </c>
    </row>
    <row r="441" spans="1:35" x14ac:dyDescent="0.3">
      <c r="A441" s="25" t="s">
        <v>401</v>
      </c>
      <c r="B441" s="25" t="s">
        <v>412</v>
      </c>
      <c r="C441" s="25" t="s">
        <v>422</v>
      </c>
      <c r="D441" s="26" t="s">
        <v>1553</v>
      </c>
      <c r="E441" s="26">
        <v>900</v>
      </c>
      <c r="F441" s="38">
        <v>0</v>
      </c>
      <c r="G441" s="26">
        <v>100</v>
      </c>
      <c r="H441" s="26">
        <v>100</v>
      </c>
      <c r="I441" s="26">
        <v>0</v>
      </c>
      <c r="J441" s="26">
        <v>0</v>
      </c>
      <c r="K441" s="26">
        <v>0</v>
      </c>
      <c r="L441" s="26">
        <v>0</v>
      </c>
      <c r="M441" s="26">
        <v>0</v>
      </c>
      <c r="N441" s="26">
        <v>100</v>
      </c>
      <c r="O441" s="26">
        <v>0</v>
      </c>
      <c r="P441" s="26">
        <v>0</v>
      </c>
      <c r="Q441" s="26">
        <v>100</v>
      </c>
      <c r="R441" s="26">
        <v>100</v>
      </c>
      <c r="S441" s="26">
        <v>100</v>
      </c>
      <c r="T441" s="26">
        <v>100</v>
      </c>
      <c r="U441" s="26">
        <v>100</v>
      </c>
      <c r="V441" s="26">
        <v>0</v>
      </c>
      <c r="W441" s="26">
        <v>50</v>
      </c>
      <c r="X441" s="26">
        <v>50</v>
      </c>
      <c r="Y441" s="26">
        <v>100</v>
      </c>
      <c r="Z441" s="26">
        <v>2</v>
      </c>
      <c r="AA441" s="26" t="s">
        <v>96</v>
      </c>
      <c r="AB441" s="26" t="s">
        <v>96</v>
      </c>
      <c r="AC441" s="26">
        <v>2</v>
      </c>
      <c r="AD441" s="26">
        <v>0</v>
      </c>
      <c r="AE441" s="26">
        <v>10</v>
      </c>
      <c r="AF441" s="26">
        <v>10</v>
      </c>
      <c r="AG441" s="26">
        <v>0</v>
      </c>
      <c r="AH441" s="26">
        <v>10</v>
      </c>
      <c r="AI441" s="26">
        <v>0</v>
      </c>
    </row>
    <row r="442" spans="1:35" x14ac:dyDescent="0.3">
      <c r="A442" s="27" t="s">
        <v>401</v>
      </c>
      <c r="B442" s="27" t="s">
        <v>412</v>
      </c>
      <c r="C442" s="27" t="s">
        <v>422</v>
      </c>
      <c r="D442" s="27" t="s">
        <v>110</v>
      </c>
      <c r="E442" s="29" t="s">
        <v>95</v>
      </c>
      <c r="F442" s="28">
        <v>52</v>
      </c>
      <c r="G442" s="28">
        <v>100</v>
      </c>
      <c r="H442" s="28">
        <v>100</v>
      </c>
      <c r="I442" s="28">
        <v>0</v>
      </c>
      <c r="J442" s="28">
        <v>0</v>
      </c>
      <c r="K442" s="28">
        <v>0</v>
      </c>
      <c r="L442" s="28">
        <v>0</v>
      </c>
      <c r="M442" s="28">
        <v>0</v>
      </c>
      <c r="N442" s="28">
        <v>100</v>
      </c>
      <c r="O442" s="28">
        <v>0</v>
      </c>
      <c r="P442" s="28">
        <v>0</v>
      </c>
      <c r="Q442" s="28">
        <v>100</v>
      </c>
      <c r="R442" s="28">
        <v>100</v>
      </c>
      <c r="S442" s="28">
        <v>100</v>
      </c>
      <c r="T442" s="28">
        <v>0</v>
      </c>
      <c r="U442" s="28">
        <v>0</v>
      </c>
      <c r="V442" s="28">
        <v>0</v>
      </c>
      <c r="W442" s="28">
        <v>0</v>
      </c>
      <c r="X442" s="28">
        <v>100</v>
      </c>
      <c r="Y442" s="28">
        <v>100</v>
      </c>
      <c r="Z442" s="28">
        <v>2</v>
      </c>
      <c r="AA442" s="28" t="s">
        <v>96</v>
      </c>
      <c r="AB442" s="28" t="s">
        <v>96</v>
      </c>
      <c r="AC442" s="28">
        <v>2</v>
      </c>
      <c r="AD442" s="28">
        <v>0</v>
      </c>
      <c r="AE442" s="28">
        <v>10</v>
      </c>
      <c r="AF442" s="28">
        <v>10</v>
      </c>
      <c r="AG442" s="28">
        <v>0</v>
      </c>
      <c r="AH442" s="28">
        <v>10</v>
      </c>
      <c r="AI442" s="28">
        <v>0</v>
      </c>
    </row>
    <row r="443" spans="1:35" x14ac:dyDescent="0.3">
      <c r="A443" s="25" t="s">
        <v>401</v>
      </c>
      <c r="B443" s="25" t="s">
        <v>412</v>
      </c>
      <c r="C443" s="25" t="s">
        <v>423</v>
      </c>
      <c r="D443" s="26" t="s">
        <v>1553</v>
      </c>
      <c r="E443" s="26">
        <v>2450</v>
      </c>
      <c r="F443" s="38">
        <v>50</v>
      </c>
      <c r="G443" s="26">
        <v>0</v>
      </c>
      <c r="H443" s="26">
        <v>0</v>
      </c>
      <c r="I443" s="26">
        <v>10</v>
      </c>
      <c r="J443" s="26">
        <v>90</v>
      </c>
      <c r="K443" s="26">
        <v>0</v>
      </c>
      <c r="L443" s="26">
        <v>75</v>
      </c>
      <c r="M443" s="26">
        <v>72</v>
      </c>
      <c r="N443" s="26">
        <v>5</v>
      </c>
      <c r="O443" s="26">
        <v>0</v>
      </c>
      <c r="P443" s="26">
        <v>23</v>
      </c>
      <c r="Q443" s="26">
        <v>90</v>
      </c>
      <c r="R443" s="26">
        <v>90</v>
      </c>
      <c r="S443" s="26">
        <v>90</v>
      </c>
      <c r="T443" s="26">
        <v>0</v>
      </c>
      <c r="U443" s="26">
        <v>0</v>
      </c>
      <c r="V443" s="26">
        <v>0</v>
      </c>
      <c r="W443" s="26">
        <v>10</v>
      </c>
      <c r="X443" s="26">
        <v>90</v>
      </c>
      <c r="Y443" s="26">
        <v>100</v>
      </c>
      <c r="Z443" s="26">
        <v>4</v>
      </c>
      <c r="AA443" s="26" t="s">
        <v>96</v>
      </c>
      <c r="AB443" s="26" t="s">
        <v>96</v>
      </c>
      <c r="AC443" s="26">
        <v>2</v>
      </c>
      <c r="AD443" s="26">
        <v>1</v>
      </c>
      <c r="AE443" s="26">
        <v>20</v>
      </c>
      <c r="AF443" s="26">
        <v>7</v>
      </c>
      <c r="AG443" s="26">
        <v>1</v>
      </c>
      <c r="AH443" s="26">
        <v>1</v>
      </c>
      <c r="AI443" s="26">
        <v>1</v>
      </c>
    </row>
    <row r="444" spans="1:35" x14ac:dyDescent="0.3">
      <c r="A444" s="27" t="s">
        <v>401</v>
      </c>
      <c r="B444" s="27" t="s">
        <v>412</v>
      </c>
      <c r="C444" s="27" t="s">
        <v>423</v>
      </c>
      <c r="D444" s="27" t="s">
        <v>110</v>
      </c>
      <c r="E444" s="29" t="s">
        <v>95</v>
      </c>
      <c r="F444" s="28">
        <v>690</v>
      </c>
      <c r="G444" s="28">
        <v>0</v>
      </c>
      <c r="H444" s="28">
        <v>0</v>
      </c>
      <c r="I444" s="28">
        <v>10</v>
      </c>
      <c r="J444" s="28">
        <v>90</v>
      </c>
      <c r="K444" s="28">
        <v>0</v>
      </c>
      <c r="L444" s="28">
        <v>75</v>
      </c>
      <c r="M444" s="28">
        <v>5</v>
      </c>
      <c r="N444" s="28">
        <v>5</v>
      </c>
      <c r="O444" s="28">
        <v>0</v>
      </c>
      <c r="P444" s="28">
        <v>90</v>
      </c>
      <c r="Q444" s="28">
        <v>90</v>
      </c>
      <c r="R444" s="28">
        <v>5</v>
      </c>
      <c r="S444" s="28">
        <v>5</v>
      </c>
      <c r="T444" s="28">
        <v>0</v>
      </c>
      <c r="U444" s="28">
        <v>0</v>
      </c>
      <c r="V444" s="28">
        <v>0</v>
      </c>
      <c r="W444" s="28">
        <v>10</v>
      </c>
      <c r="X444" s="28">
        <v>90</v>
      </c>
      <c r="Y444" s="28">
        <v>10</v>
      </c>
      <c r="Z444" s="28">
        <v>4</v>
      </c>
      <c r="AA444" s="28" t="s">
        <v>96</v>
      </c>
      <c r="AB444" s="28" t="s">
        <v>96</v>
      </c>
      <c r="AC444" s="28">
        <v>2</v>
      </c>
      <c r="AD444" s="28">
        <v>1</v>
      </c>
      <c r="AE444" s="28">
        <v>20</v>
      </c>
      <c r="AF444" s="28">
        <v>7</v>
      </c>
      <c r="AG444" s="28">
        <v>1</v>
      </c>
      <c r="AH444" s="28">
        <v>1</v>
      </c>
      <c r="AI444" s="28">
        <v>1</v>
      </c>
    </row>
    <row r="445" spans="1:35" x14ac:dyDescent="0.3">
      <c r="A445" s="25" t="s">
        <v>401</v>
      </c>
      <c r="B445" s="25" t="s">
        <v>412</v>
      </c>
      <c r="C445" s="25" t="s">
        <v>424</v>
      </c>
      <c r="D445" s="26" t="s">
        <v>1553</v>
      </c>
      <c r="E445" s="26">
        <v>3600</v>
      </c>
      <c r="F445" s="38">
        <v>100</v>
      </c>
      <c r="G445" s="26">
        <v>100</v>
      </c>
      <c r="H445" s="26">
        <v>90</v>
      </c>
      <c r="I445" s="26">
        <v>10</v>
      </c>
      <c r="J445" s="26">
        <v>0</v>
      </c>
      <c r="K445" s="26">
        <v>0</v>
      </c>
      <c r="L445" s="26">
        <v>100</v>
      </c>
      <c r="M445" s="26">
        <v>90</v>
      </c>
      <c r="N445" s="26">
        <v>10</v>
      </c>
      <c r="O445" s="26">
        <v>0</v>
      </c>
      <c r="P445" s="26">
        <v>0</v>
      </c>
      <c r="Q445" s="26">
        <v>100</v>
      </c>
      <c r="R445" s="26">
        <v>100</v>
      </c>
      <c r="S445" s="26">
        <v>100</v>
      </c>
      <c r="T445" s="26">
        <v>100</v>
      </c>
      <c r="U445" s="26">
        <v>100</v>
      </c>
      <c r="V445" s="26">
        <v>60</v>
      </c>
      <c r="W445" s="26">
        <v>20</v>
      </c>
      <c r="X445" s="26">
        <v>20</v>
      </c>
      <c r="Y445" s="26">
        <v>100</v>
      </c>
      <c r="Z445" s="26">
        <v>2</v>
      </c>
      <c r="AA445" s="26" t="s">
        <v>96</v>
      </c>
      <c r="AB445" s="26" t="s">
        <v>97</v>
      </c>
      <c r="AC445" s="26" t="s">
        <v>98</v>
      </c>
      <c r="AD445" s="26">
        <v>0</v>
      </c>
      <c r="AE445" s="26">
        <v>0</v>
      </c>
      <c r="AF445" s="26">
        <v>0</v>
      </c>
      <c r="AG445" s="26">
        <v>0</v>
      </c>
      <c r="AH445" s="26">
        <v>0</v>
      </c>
      <c r="AI445" s="26">
        <v>0</v>
      </c>
    </row>
    <row r="446" spans="1:35" x14ac:dyDescent="0.3">
      <c r="A446" s="27" t="s">
        <v>401</v>
      </c>
      <c r="B446" s="27" t="s">
        <v>412</v>
      </c>
      <c r="C446" s="27" t="s">
        <v>424</v>
      </c>
      <c r="D446" s="27" t="s">
        <v>425</v>
      </c>
      <c r="E446" s="29" t="s">
        <v>95</v>
      </c>
      <c r="F446" s="28">
        <v>40</v>
      </c>
      <c r="G446" s="28">
        <v>100</v>
      </c>
      <c r="H446" s="28">
        <v>80</v>
      </c>
      <c r="I446" s="28">
        <v>20</v>
      </c>
      <c r="J446" s="28">
        <v>0</v>
      </c>
      <c r="K446" s="28">
        <v>0</v>
      </c>
      <c r="L446" s="28">
        <v>100</v>
      </c>
      <c r="M446" s="28">
        <v>80</v>
      </c>
      <c r="N446" s="28">
        <v>20</v>
      </c>
      <c r="O446" s="28">
        <v>0</v>
      </c>
      <c r="P446" s="28">
        <v>0</v>
      </c>
      <c r="Q446" s="28">
        <v>100</v>
      </c>
      <c r="R446" s="28">
        <v>100</v>
      </c>
      <c r="S446" s="28">
        <v>100</v>
      </c>
      <c r="T446" s="28">
        <v>100</v>
      </c>
      <c r="U446" s="28">
        <v>60</v>
      </c>
      <c r="V446" s="28">
        <v>0</v>
      </c>
      <c r="W446" s="28">
        <v>0</v>
      </c>
      <c r="X446" s="28">
        <v>100</v>
      </c>
      <c r="Y446" s="28">
        <v>100</v>
      </c>
      <c r="Z446" s="28">
        <v>2</v>
      </c>
      <c r="AA446" s="28" t="s">
        <v>96</v>
      </c>
      <c r="AB446" s="28" t="s">
        <v>97</v>
      </c>
      <c r="AC446" s="28" t="s">
        <v>98</v>
      </c>
      <c r="AD446" s="28">
        <v>0</v>
      </c>
      <c r="AE446" s="28">
        <v>0</v>
      </c>
      <c r="AF446" s="28">
        <v>0</v>
      </c>
      <c r="AG446" s="28">
        <v>0</v>
      </c>
      <c r="AH446" s="28">
        <v>0</v>
      </c>
      <c r="AI446" s="28">
        <v>0</v>
      </c>
    </row>
    <row r="447" spans="1:35" x14ac:dyDescent="0.3">
      <c r="A447" s="25" t="s">
        <v>401</v>
      </c>
      <c r="B447" s="25" t="s">
        <v>412</v>
      </c>
      <c r="C447" s="25" t="s">
        <v>426</v>
      </c>
      <c r="D447" s="26" t="s">
        <v>1553</v>
      </c>
      <c r="E447" s="26">
        <v>1698</v>
      </c>
      <c r="F447" s="38">
        <v>40</v>
      </c>
      <c r="G447" s="26">
        <v>100</v>
      </c>
      <c r="H447" s="26">
        <v>100</v>
      </c>
      <c r="I447" s="26">
        <v>0</v>
      </c>
      <c r="J447" s="26">
        <v>0</v>
      </c>
      <c r="K447" s="26">
        <v>0</v>
      </c>
      <c r="L447" s="26">
        <v>50</v>
      </c>
      <c r="M447" s="26">
        <v>50</v>
      </c>
      <c r="N447" s="26">
        <v>50</v>
      </c>
      <c r="O447" s="26">
        <v>0</v>
      </c>
      <c r="P447" s="26">
        <v>0</v>
      </c>
      <c r="Q447" s="26">
        <v>100</v>
      </c>
      <c r="R447" s="26">
        <v>100</v>
      </c>
      <c r="S447" s="26">
        <v>100</v>
      </c>
      <c r="T447" s="26">
        <v>0</v>
      </c>
      <c r="U447" s="26">
        <v>0</v>
      </c>
      <c r="V447" s="26">
        <v>80</v>
      </c>
      <c r="W447" s="26">
        <v>0</v>
      </c>
      <c r="X447" s="26">
        <v>20</v>
      </c>
      <c r="Y447" s="26">
        <v>100</v>
      </c>
      <c r="Z447" s="26">
        <v>2</v>
      </c>
      <c r="AA447" s="26" t="s">
        <v>96</v>
      </c>
      <c r="AB447" s="26" t="s">
        <v>97</v>
      </c>
      <c r="AC447" s="26" t="s">
        <v>98</v>
      </c>
      <c r="AD447" s="26">
        <v>0</v>
      </c>
      <c r="AE447" s="26">
        <v>15</v>
      </c>
      <c r="AF447" s="26">
        <v>15</v>
      </c>
      <c r="AG447" s="26">
        <v>0</v>
      </c>
      <c r="AH447" s="26">
        <v>15</v>
      </c>
      <c r="AI447" s="26">
        <v>0</v>
      </c>
    </row>
    <row r="448" spans="1:35" x14ac:dyDescent="0.3">
      <c r="A448" s="27" t="s">
        <v>401</v>
      </c>
      <c r="B448" s="27" t="s">
        <v>412</v>
      </c>
      <c r="C448" s="27" t="s">
        <v>426</v>
      </c>
      <c r="D448" s="27" t="s">
        <v>218</v>
      </c>
      <c r="E448" s="29" t="s">
        <v>104</v>
      </c>
      <c r="F448" s="28">
        <v>67</v>
      </c>
      <c r="G448" s="28">
        <v>100</v>
      </c>
      <c r="H448" s="28">
        <v>100</v>
      </c>
      <c r="I448" s="28">
        <v>0</v>
      </c>
      <c r="J448" s="28">
        <v>0</v>
      </c>
      <c r="K448" s="28">
        <v>0</v>
      </c>
      <c r="L448" s="28">
        <v>50</v>
      </c>
      <c r="M448" s="28">
        <v>50</v>
      </c>
      <c r="N448" s="28">
        <v>50</v>
      </c>
      <c r="O448" s="28">
        <v>0</v>
      </c>
      <c r="P448" s="28">
        <v>0</v>
      </c>
      <c r="Q448" s="28">
        <v>100</v>
      </c>
      <c r="R448" s="28">
        <v>100</v>
      </c>
      <c r="S448" s="28">
        <v>0</v>
      </c>
      <c r="T448" s="28">
        <v>0</v>
      </c>
      <c r="U448" s="28">
        <v>0</v>
      </c>
      <c r="V448" s="28">
        <v>0</v>
      </c>
      <c r="W448" s="28">
        <v>0</v>
      </c>
      <c r="X448" s="28">
        <v>100</v>
      </c>
      <c r="Y448" s="28">
        <v>100</v>
      </c>
      <c r="Z448" s="28">
        <v>2</v>
      </c>
      <c r="AA448" s="28" t="s">
        <v>96</v>
      </c>
      <c r="AB448" s="28" t="s">
        <v>97</v>
      </c>
      <c r="AC448" s="28" t="s">
        <v>98</v>
      </c>
      <c r="AD448" s="28">
        <v>0</v>
      </c>
      <c r="AE448" s="28">
        <v>15</v>
      </c>
      <c r="AF448" s="28">
        <v>15</v>
      </c>
      <c r="AG448" s="28">
        <v>0</v>
      </c>
      <c r="AH448" s="28">
        <v>15</v>
      </c>
      <c r="AI448" s="28">
        <v>0</v>
      </c>
    </row>
    <row r="449" spans="1:35" x14ac:dyDescent="0.3">
      <c r="A449" s="25" t="s">
        <v>401</v>
      </c>
      <c r="B449" s="25" t="s">
        <v>412</v>
      </c>
      <c r="C449" s="25" t="s">
        <v>427</v>
      </c>
      <c r="D449" s="26" t="s">
        <v>1553</v>
      </c>
      <c r="E449" s="26">
        <v>3698</v>
      </c>
      <c r="F449" s="38">
        <v>0</v>
      </c>
      <c r="G449" s="26">
        <v>100</v>
      </c>
      <c r="H449" s="26">
        <v>100</v>
      </c>
      <c r="I449" s="26">
        <v>0</v>
      </c>
      <c r="J449" s="26">
        <v>0</v>
      </c>
      <c r="K449" s="26">
        <v>0</v>
      </c>
      <c r="L449" s="26">
        <v>30</v>
      </c>
      <c r="M449" s="26">
        <v>30</v>
      </c>
      <c r="N449" s="26">
        <v>70</v>
      </c>
      <c r="O449" s="26">
        <v>0</v>
      </c>
      <c r="P449" s="26">
        <v>0</v>
      </c>
      <c r="Q449" s="26">
        <v>100</v>
      </c>
      <c r="R449" s="26">
        <v>100</v>
      </c>
      <c r="S449" s="26">
        <v>100</v>
      </c>
      <c r="T449" s="26">
        <v>100</v>
      </c>
      <c r="U449" s="26">
        <v>75</v>
      </c>
      <c r="V449" s="26">
        <v>3</v>
      </c>
      <c r="W449" s="26">
        <v>95</v>
      </c>
      <c r="X449" s="26">
        <v>2</v>
      </c>
      <c r="Y449" s="26">
        <v>100</v>
      </c>
      <c r="Z449" s="26">
        <v>4</v>
      </c>
      <c r="AA449" s="26" t="s">
        <v>97</v>
      </c>
      <c r="AB449" s="26" t="s">
        <v>96</v>
      </c>
      <c r="AC449" s="26">
        <v>12</v>
      </c>
      <c r="AD449" s="26">
        <v>0</v>
      </c>
      <c r="AE449" s="26">
        <v>0</v>
      </c>
      <c r="AF449" s="26">
        <v>8</v>
      </c>
      <c r="AG449" s="26">
        <v>0</v>
      </c>
      <c r="AH449" s="26">
        <v>0</v>
      </c>
      <c r="AI449" s="26">
        <v>0</v>
      </c>
    </row>
    <row r="450" spans="1:35" x14ac:dyDescent="0.3">
      <c r="A450" s="27" t="s">
        <v>401</v>
      </c>
      <c r="B450" s="27" t="s">
        <v>412</v>
      </c>
      <c r="C450" s="27" t="s">
        <v>427</v>
      </c>
      <c r="D450" s="27" t="s">
        <v>428</v>
      </c>
      <c r="E450" s="29" t="s">
        <v>102</v>
      </c>
      <c r="F450" s="29">
        <v>296</v>
      </c>
      <c r="G450" s="28">
        <v>90</v>
      </c>
      <c r="H450" s="28">
        <v>90</v>
      </c>
      <c r="I450" s="28">
        <v>0</v>
      </c>
      <c r="J450" s="28">
        <v>10</v>
      </c>
      <c r="K450" s="28">
        <v>0</v>
      </c>
      <c r="L450" s="28">
        <v>0</v>
      </c>
      <c r="M450" s="28">
        <v>0</v>
      </c>
      <c r="N450" s="28">
        <v>0</v>
      </c>
      <c r="O450" s="28">
        <v>0</v>
      </c>
      <c r="P450" s="28">
        <v>100</v>
      </c>
      <c r="Q450" s="28">
        <v>95</v>
      </c>
      <c r="R450" s="28">
        <v>95</v>
      </c>
      <c r="S450" s="28">
        <v>100</v>
      </c>
      <c r="T450" s="28">
        <v>80</v>
      </c>
      <c r="U450" s="28">
        <v>80</v>
      </c>
      <c r="V450" s="28">
        <v>0</v>
      </c>
      <c r="W450" s="28">
        <v>50</v>
      </c>
      <c r="X450" s="28">
        <v>50</v>
      </c>
      <c r="Y450" s="28">
        <v>100</v>
      </c>
      <c r="Z450" s="28">
        <v>2</v>
      </c>
      <c r="AA450" s="28" t="s">
        <v>96</v>
      </c>
      <c r="AB450" s="28" t="s">
        <v>96</v>
      </c>
      <c r="AC450" s="28">
        <v>5</v>
      </c>
      <c r="AD450" s="28">
        <v>1</v>
      </c>
      <c r="AE450" s="28">
        <v>1</v>
      </c>
      <c r="AF450" s="28">
        <v>9</v>
      </c>
      <c r="AG450" s="28">
        <v>1</v>
      </c>
      <c r="AH450" s="28">
        <v>3</v>
      </c>
      <c r="AI450" s="28">
        <v>1</v>
      </c>
    </row>
    <row r="451" spans="1:35" x14ac:dyDescent="0.3">
      <c r="A451" s="25" t="s">
        <v>401</v>
      </c>
      <c r="B451" s="25" t="s">
        <v>412</v>
      </c>
      <c r="C451" s="25" t="s">
        <v>431</v>
      </c>
      <c r="D451" s="26" t="s">
        <v>1553</v>
      </c>
      <c r="E451" s="26">
        <v>2278</v>
      </c>
      <c r="F451" s="38">
        <v>140</v>
      </c>
      <c r="G451" s="26">
        <v>100</v>
      </c>
      <c r="H451" s="26">
        <v>95</v>
      </c>
      <c r="I451" s="26">
        <v>5</v>
      </c>
      <c r="J451" s="26">
        <v>0</v>
      </c>
      <c r="K451" s="26">
        <v>0</v>
      </c>
      <c r="L451" s="26">
        <v>50</v>
      </c>
      <c r="M451" s="26">
        <v>50</v>
      </c>
      <c r="N451" s="26">
        <v>50</v>
      </c>
      <c r="O451" s="26">
        <v>0</v>
      </c>
      <c r="P451" s="26">
        <v>0</v>
      </c>
      <c r="Q451" s="26">
        <v>100</v>
      </c>
      <c r="R451" s="26">
        <v>100</v>
      </c>
      <c r="S451" s="26">
        <v>100</v>
      </c>
      <c r="T451" s="26">
        <v>100</v>
      </c>
      <c r="U451" s="26">
        <v>95</v>
      </c>
      <c r="V451" s="26">
        <v>0</v>
      </c>
      <c r="W451" s="26">
        <v>95</v>
      </c>
      <c r="X451" s="26">
        <v>5</v>
      </c>
      <c r="Y451" s="26">
        <v>100</v>
      </c>
      <c r="Z451" s="26">
        <v>2</v>
      </c>
      <c r="AA451" s="26" t="s">
        <v>96</v>
      </c>
      <c r="AB451" s="26" t="s">
        <v>96</v>
      </c>
      <c r="AC451" s="26">
        <v>2</v>
      </c>
      <c r="AD451" s="26">
        <v>1</v>
      </c>
      <c r="AE451" s="26">
        <v>1</v>
      </c>
      <c r="AF451" s="26">
        <v>33</v>
      </c>
      <c r="AG451" s="26">
        <v>1</v>
      </c>
      <c r="AH451" s="26">
        <v>1</v>
      </c>
      <c r="AI451" s="26">
        <v>1</v>
      </c>
    </row>
    <row r="452" spans="1:35" x14ac:dyDescent="0.3">
      <c r="A452" s="27" t="s">
        <v>401</v>
      </c>
      <c r="B452" s="27" t="s">
        <v>412</v>
      </c>
      <c r="C452" s="27" t="s">
        <v>431</v>
      </c>
      <c r="D452" s="27" t="s">
        <v>432</v>
      </c>
      <c r="E452" s="29" t="s">
        <v>95</v>
      </c>
      <c r="F452" s="28">
        <v>200</v>
      </c>
      <c r="G452" s="28">
        <v>100</v>
      </c>
      <c r="H452" s="28">
        <v>90</v>
      </c>
      <c r="I452" s="28">
        <v>10</v>
      </c>
      <c r="J452" s="28">
        <v>0</v>
      </c>
      <c r="K452" s="28">
        <v>0</v>
      </c>
      <c r="L452" s="28">
        <v>100</v>
      </c>
      <c r="M452" s="28">
        <v>80</v>
      </c>
      <c r="N452" s="28">
        <v>20</v>
      </c>
      <c r="O452" s="28">
        <v>0</v>
      </c>
      <c r="P452" s="28">
        <v>0</v>
      </c>
      <c r="Q452" s="28">
        <v>100</v>
      </c>
      <c r="R452" s="28">
        <v>100</v>
      </c>
      <c r="S452" s="28">
        <v>100</v>
      </c>
      <c r="T452" s="28">
        <v>100</v>
      </c>
      <c r="U452" s="28">
        <v>70</v>
      </c>
      <c r="V452" s="28">
        <v>0</v>
      </c>
      <c r="W452" s="28">
        <v>70</v>
      </c>
      <c r="X452" s="28">
        <v>30</v>
      </c>
      <c r="Y452" s="28">
        <v>100</v>
      </c>
      <c r="Z452" s="28">
        <v>2</v>
      </c>
      <c r="AA452" s="28" t="s">
        <v>96</v>
      </c>
      <c r="AB452" s="28" t="s">
        <v>96</v>
      </c>
      <c r="AC452" s="28">
        <v>2</v>
      </c>
      <c r="AD452" s="28">
        <v>1</v>
      </c>
      <c r="AE452" s="28">
        <v>1</v>
      </c>
      <c r="AF452" s="28">
        <v>33</v>
      </c>
      <c r="AG452" s="28">
        <v>1</v>
      </c>
      <c r="AH452" s="28">
        <v>0</v>
      </c>
      <c r="AI452" s="28">
        <v>1</v>
      </c>
    </row>
    <row r="453" spans="1:35" x14ac:dyDescent="0.3">
      <c r="A453" s="25" t="s">
        <v>401</v>
      </c>
      <c r="B453" s="25" t="s">
        <v>412</v>
      </c>
      <c r="C453" s="25" t="s">
        <v>433</v>
      </c>
      <c r="D453" s="26" t="s">
        <v>1553</v>
      </c>
      <c r="E453" s="26">
        <v>1885</v>
      </c>
      <c r="F453" s="38">
        <v>140</v>
      </c>
      <c r="G453" s="26">
        <v>90</v>
      </c>
      <c r="H453" s="26">
        <v>90</v>
      </c>
      <c r="I453" s="26">
        <v>10</v>
      </c>
      <c r="J453" s="26">
        <v>0</v>
      </c>
      <c r="K453" s="26">
        <v>0</v>
      </c>
      <c r="L453" s="26">
        <v>0</v>
      </c>
      <c r="M453" s="26">
        <v>0</v>
      </c>
      <c r="N453" s="26">
        <v>80</v>
      </c>
      <c r="O453" s="26">
        <v>5</v>
      </c>
      <c r="P453" s="26">
        <v>15</v>
      </c>
      <c r="Q453" s="26">
        <v>100</v>
      </c>
      <c r="R453" s="26">
        <v>100</v>
      </c>
      <c r="S453" s="26">
        <v>100</v>
      </c>
      <c r="T453" s="26">
        <v>100</v>
      </c>
      <c r="U453" s="26">
        <v>90</v>
      </c>
      <c r="V453" s="26">
        <v>10</v>
      </c>
      <c r="W453" s="26">
        <v>90</v>
      </c>
      <c r="X453" s="26">
        <v>0</v>
      </c>
      <c r="Y453" s="26">
        <v>100</v>
      </c>
      <c r="Z453" s="26">
        <v>2</v>
      </c>
      <c r="AA453" s="26" t="s">
        <v>96</v>
      </c>
      <c r="AB453" s="26" t="s">
        <v>96</v>
      </c>
      <c r="AC453" s="26">
        <v>5</v>
      </c>
      <c r="AD453" s="26">
        <v>0</v>
      </c>
      <c r="AE453" s="26">
        <v>20</v>
      </c>
      <c r="AF453" s="26">
        <v>20</v>
      </c>
      <c r="AG453" s="26">
        <v>0</v>
      </c>
      <c r="AH453" s="26">
        <v>0</v>
      </c>
      <c r="AI453" s="26">
        <v>0</v>
      </c>
    </row>
    <row r="454" spans="1:35" x14ac:dyDescent="0.3">
      <c r="A454" s="27" t="s">
        <v>401</v>
      </c>
      <c r="B454" s="27" t="s">
        <v>412</v>
      </c>
      <c r="C454" s="27" t="s">
        <v>433</v>
      </c>
      <c r="D454" s="27" t="s">
        <v>108</v>
      </c>
      <c r="E454" s="29" t="s">
        <v>102</v>
      </c>
      <c r="F454" s="28">
        <v>50</v>
      </c>
      <c r="G454" s="28">
        <v>0</v>
      </c>
      <c r="H454" s="28">
        <v>0</v>
      </c>
      <c r="I454" s="28">
        <v>100</v>
      </c>
      <c r="J454" s="28">
        <v>0</v>
      </c>
      <c r="K454" s="28">
        <v>0</v>
      </c>
      <c r="L454" s="28">
        <v>0</v>
      </c>
      <c r="M454" s="28">
        <v>0</v>
      </c>
      <c r="N454" s="28">
        <v>0</v>
      </c>
      <c r="O454" s="28">
        <v>0</v>
      </c>
      <c r="P454" s="28">
        <v>100</v>
      </c>
      <c r="Q454" s="28">
        <v>0</v>
      </c>
      <c r="R454" s="28">
        <v>0</v>
      </c>
      <c r="S454" s="28">
        <v>0</v>
      </c>
      <c r="T454" s="28">
        <v>0</v>
      </c>
      <c r="U454" s="28">
        <v>0</v>
      </c>
      <c r="V454" s="28">
        <v>0</v>
      </c>
      <c r="W454" s="28">
        <v>0</v>
      </c>
      <c r="X454" s="28">
        <v>100</v>
      </c>
      <c r="Y454" s="28">
        <v>100</v>
      </c>
      <c r="Z454" s="28">
        <v>2</v>
      </c>
      <c r="AA454" s="28" t="s">
        <v>96</v>
      </c>
      <c r="AB454" s="28" t="s">
        <v>97</v>
      </c>
      <c r="AC454" s="28" t="s">
        <v>98</v>
      </c>
      <c r="AD454" s="28">
        <v>0</v>
      </c>
      <c r="AE454" s="28">
        <v>20</v>
      </c>
      <c r="AF454" s="28">
        <v>20</v>
      </c>
      <c r="AG454" s="28">
        <v>0</v>
      </c>
      <c r="AH454" s="28">
        <v>0</v>
      </c>
      <c r="AI454" s="28">
        <v>0</v>
      </c>
    </row>
    <row r="455" spans="1:35" x14ac:dyDescent="0.3">
      <c r="A455" s="25" t="s">
        <v>401</v>
      </c>
      <c r="B455" s="25" t="s">
        <v>412</v>
      </c>
      <c r="C455" s="25" t="s">
        <v>434</v>
      </c>
      <c r="D455" s="26" t="s">
        <v>1553</v>
      </c>
      <c r="E455" s="26">
        <v>2916</v>
      </c>
      <c r="F455" s="38">
        <v>0</v>
      </c>
      <c r="G455" s="26">
        <v>100</v>
      </c>
      <c r="H455" s="26">
        <v>75</v>
      </c>
      <c r="I455" s="26">
        <v>25</v>
      </c>
      <c r="J455" s="26">
        <v>0</v>
      </c>
      <c r="K455" s="26">
        <v>0</v>
      </c>
      <c r="L455" s="26">
        <v>88</v>
      </c>
      <c r="M455" s="26">
        <v>82</v>
      </c>
      <c r="N455" s="26">
        <v>16</v>
      </c>
      <c r="O455" s="26">
        <v>0</v>
      </c>
      <c r="P455" s="26">
        <v>2</v>
      </c>
      <c r="Q455" s="26">
        <v>100</v>
      </c>
      <c r="R455" s="26">
        <v>99</v>
      </c>
      <c r="S455" s="26">
        <v>100</v>
      </c>
      <c r="T455" s="26">
        <v>100</v>
      </c>
      <c r="U455" s="26">
        <v>95</v>
      </c>
      <c r="V455" s="26">
        <v>0</v>
      </c>
      <c r="W455" s="26">
        <v>80</v>
      </c>
      <c r="X455" s="26">
        <v>20</v>
      </c>
      <c r="Y455" s="26">
        <v>95</v>
      </c>
      <c r="Z455" s="26">
        <v>2</v>
      </c>
      <c r="AA455" s="26" t="s">
        <v>96</v>
      </c>
      <c r="AB455" s="26" t="s">
        <v>96</v>
      </c>
      <c r="AC455" s="26">
        <v>2</v>
      </c>
      <c r="AD455" s="26">
        <v>0</v>
      </c>
      <c r="AE455" s="26">
        <v>0</v>
      </c>
      <c r="AF455" s="26">
        <v>5</v>
      </c>
      <c r="AG455" s="26">
        <v>0</v>
      </c>
      <c r="AH455" s="26">
        <v>0</v>
      </c>
      <c r="AI455" s="26">
        <v>0</v>
      </c>
    </row>
    <row r="456" spans="1:35" x14ac:dyDescent="0.3">
      <c r="A456" s="27" t="s">
        <v>401</v>
      </c>
      <c r="B456" s="27" t="s">
        <v>412</v>
      </c>
      <c r="C456" s="27" t="s">
        <v>434</v>
      </c>
      <c r="D456" s="27" t="s">
        <v>108</v>
      </c>
      <c r="E456" s="29" t="s">
        <v>95</v>
      </c>
      <c r="F456" s="28">
        <v>140</v>
      </c>
      <c r="G456" s="28">
        <v>100</v>
      </c>
      <c r="H456" s="28">
        <v>90</v>
      </c>
      <c r="I456" s="28">
        <v>10</v>
      </c>
      <c r="J456" s="28">
        <v>0</v>
      </c>
      <c r="K456" s="28">
        <v>0</v>
      </c>
      <c r="L456" s="28">
        <v>97</v>
      </c>
      <c r="M456" s="28">
        <v>95</v>
      </c>
      <c r="N456" s="28">
        <v>3</v>
      </c>
      <c r="O456" s="28">
        <v>0</v>
      </c>
      <c r="P456" s="28">
        <v>2</v>
      </c>
      <c r="Q456" s="28">
        <v>100</v>
      </c>
      <c r="R456" s="28">
        <v>99</v>
      </c>
      <c r="S456" s="28">
        <v>100</v>
      </c>
      <c r="T456" s="28">
        <v>100</v>
      </c>
      <c r="U456" s="28">
        <v>80</v>
      </c>
      <c r="V456" s="28">
        <v>0</v>
      </c>
      <c r="W456" s="28">
        <v>80</v>
      </c>
      <c r="X456" s="28">
        <v>20</v>
      </c>
      <c r="Y456" s="28">
        <v>95</v>
      </c>
      <c r="Z456" s="28">
        <v>2</v>
      </c>
      <c r="AA456" s="28" t="s">
        <v>96</v>
      </c>
      <c r="AB456" s="28" t="s">
        <v>97</v>
      </c>
      <c r="AC456" s="28" t="s">
        <v>98</v>
      </c>
      <c r="AD456" s="28">
        <v>0</v>
      </c>
      <c r="AE456" s="28">
        <v>0</v>
      </c>
      <c r="AF456" s="28">
        <v>5</v>
      </c>
      <c r="AG456" s="28">
        <v>0</v>
      </c>
      <c r="AH456" s="28">
        <v>0</v>
      </c>
      <c r="AI456" s="28">
        <v>0</v>
      </c>
    </row>
    <row r="457" spans="1:35" x14ac:dyDescent="0.3">
      <c r="A457" s="25" t="s">
        <v>401</v>
      </c>
      <c r="B457" s="25" t="s">
        <v>412</v>
      </c>
      <c r="C457" s="25" t="s">
        <v>435</v>
      </c>
      <c r="D457" s="26" t="s">
        <v>1553</v>
      </c>
      <c r="E457" s="26">
        <v>3387</v>
      </c>
      <c r="F457" s="38">
        <v>300</v>
      </c>
      <c r="G457" s="26">
        <v>99</v>
      </c>
      <c r="H457" s="26">
        <v>99</v>
      </c>
      <c r="I457" s="26">
        <v>1</v>
      </c>
      <c r="J457" s="26">
        <v>0</v>
      </c>
      <c r="K457" s="26">
        <v>0</v>
      </c>
      <c r="L457" s="26">
        <v>100</v>
      </c>
      <c r="M457" s="26">
        <v>98</v>
      </c>
      <c r="N457" s="26">
        <v>2</v>
      </c>
      <c r="O457" s="26">
        <v>0</v>
      </c>
      <c r="P457" s="26">
        <v>0</v>
      </c>
      <c r="Q457" s="26">
        <v>100</v>
      </c>
      <c r="R457" s="26">
        <v>100</v>
      </c>
      <c r="S457" s="26">
        <v>100</v>
      </c>
      <c r="T457" s="26">
        <v>100</v>
      </c>
      <c r="U457" s="26">
        <v>60</v>
      </c>
      <c r="V457" s="26">
        <v>0</v>
      </c>
      <c r="W457" s="26">
        <v>90</v>
      </c>
      <c r="X457" s="26">
        <v>10</v>
      </c>
      <c r="Y457" s="26">
        <v>100</v>
      </c>
      <c r="Z457" s="26">
        <v>2</v>
      </c>
      <c r="AA457" s="26" t="s">
        <v>96</v>
      </c>
      <c r="AB457" s="26" t="s">
        <v>96</v>
      </c>
      <c r="AC457" s="26">
        <v>2</v>
      </c>
      <c r="AD457" s="26">
        <v>0</v>
      </c>
      <c r="AE457" s="26">
        <v>0</v>
      </c>
      <c r="AF457" s="26">
        <v>12</v>
      </c>
      <c r="AG457" s="26">
        <v>0</v>
      </c>
      <c r="AH457" s="26">
        <v>0</v>
      </c>
      <c r="AI457" s="26">
        <v>0</v>
      </c>
    </row>
    <row r="458" spans="1:35" x14ac:dyDescent="0.3">
      <c r="A458" s="27" t="s">
        <v>401</v>
      </c>
      <c r="B458" s="27" t="s">
        <v>412</v>
      </c>
      <c r="C458" s="27" t="s">
        <v>435</v>
      </c>
      <c r="D458" s="27" t="s">
        <v>436</v>
      </c>
      <c r="E458" s="29" t="s">
        <v>95</v>
      </c>
      <c r="F458" s="28">
        <v>69</v>
      </c>
      <c r="G458" s="28">
        <v>100</v>
      </c>
      <c r="H458" s="28">
        <v>95</v>
      </c>
      <c r="I458" s="28">
        <v>0</v>
      </c>
      <c r="J458" s="28">
        <v>0</v>
      </c>
      <c r="K458" s="28">
        <v>5</v>
      </c>
      <c r="L458" s="28">
        <v>0</v>
      </c>
      <c r="M458" s="28">
        <v>0</v>
      </c>
      <c r="N458" s="28">
        <v>80</v>
      </c>
      <c r="O458" s="28">
        <v>0</v>
      </c>
      <c r="P458" s="28">
        <v>20</v>
      </c>
      <c r="Q458" s="28">
        <v>100</v>
      </c>
      <c r="R458" s="28">
        <v>95</v>
      </c>
      <c r="S458" s="28">
        <v>0</v>
      </c>
      <c r="T458" s="28">
        <v>0</v>
      </c>
      <c r="U458" s="28">
        <v>0</v>
      </c>
      <c r="V458" s="28">
        <v>0</v>
      </c>
      <c r="W458" s="28">
        <v>10</v>
      </c>
      <c r="X458" s="28">
        <v>90</v>
      </c>
      <c r="Y458" s="28">
        <v>100</v>
      </c>
      <c r="Z458" s="28">
        <v>2</v>
      </c>
      <c r="AA458" s="28" t="s">
        <v>96</v>
      </c>
      <c r="AB458" s="28" t="s">
        <v>97</v>
      </c>
      <c r="AC458" s="28" t="s">
        <v>98</v>
      </c>
      <c r="AD458" s="28">
        <v>0</v>
      </c>
      <c r="AE458" s="28">
        <v>0</v>
      </c>
      <c r="AF458" s="28">
        <v>12</v>
      </c>
      <c r="AG458" s="28">
        <v>0</v>
      </c>
      <c r="AH458" s="28">
        <v>0</v>
      </c>
      <c r="AI458" s="28">
        <v>0</v>
      </c>
    </row>
    <row r="459" spans="1:35" x14ac:dyDescent="0.3">
      <c r="A459" s="25" t="s">
        <v>401</v>
      </c>
      <c r="B459" s="25" t="s">
        <v>437</v>
      </c>
      <c r="C459" s="25" t="s">
        <v>437</v>
      </c>
      <c r="D459" s="26" t="s">
        <v>1553</v>
      </c>
      <c r="E459" s="26">
        <v>24820</v>
      </c>
      <c r="F459" s="38">
        <v>130</v>
      </c>
      <c r="G459" s="26">
        <v>99</v>
      </c>
      <c r="H459" s="26">
        <v>99</v>
      </c>
      <c r="I459" s="26">
        <v>0</v>
      </c>
      <c r="J459" s="26">
        <v>1</v>
      </c>
      <c r="K459" s="26">
        <v>0</v>
      </c>
      <c r="L459" s="26">
        <v>70</v>
      </c>
      <c r="M459" s="26">
        <v>70</v>
      </c>
      <c r="N459" s="26">
        <v>30</v>
      </c>
      <c r="O459" s="26">
        <v>0</v>
      </c>
      <c r="P459" s="26">
        <v>0</v>
      </c>
      <c r="Q459" s="26">
        <v>100</v>
      </c>
      <c r="R459" s="26">
        <v>100</v>
      </c>
      <c r="S459" s="26">
        <v>100</v>
      </c>
      <c r="T459" s="26">
        <v>100</v>
      </c>
      <c r="U459" s="26">
        <v>80</v>
      </c>
      <c r="V459" s="26">
        <v>60</v>
      </c>
      <c r="W459" s="26">
        <v>40</v>
      </c>
      <c r="X459" s="26">
        <v>0</v>
      </c>
      <c r="Y459" s="26">
        <v>100</v>
      </c>
      <c r="Z459" s="26">
        <v>9</v>
      </c>
      <c r="AA459" s="26" t="s">
        <v>96</v>
      </c>
      <c r="AB459" s="26" t="s">
        <v>97</v>
      </c>
      <c r="AC459" s="26" t="s">
        <v>98</v>
      </c>
      <c r="AD459" s="26">
        <v>0</v>
      </c>
      <c r="AE459" s="26">
        <v>0</v>
      </c>
      <c r="AF459" s="26">
        <v>0</v>
      </c>
      <c r="AG459" s="26">
        <v>0</v>
      </c>
      <c r="AH459" s="26">
        <v>0</v>
      </c>
      <c r="AI459" s="26">
        <v>0</v>
      </c>
    </row>
    <row r="460" spans="1:35" x14ac:dyDescent="0.3">
      <c r="A460" s="27" t="s">
        <v>401</v>
      </c>
      <c r="B460" s="27" t="s">
        <v>437</v>
      </c>
      <c r="C460" s="27" t="s">
        <v>437</v>
      </c>
      <c r="D460" s="27" t="s">
        <v>438</v>
      </c>
      <c r="E460" s="29" t="s">
        <v>95</v>
      </c>
      <c r="F460" s="28">
        <v>115</v>
      </c>
      <c r="G460" s="28">
        <v>0</v>
      </c>
      <c r="H460" s="28">
        <v>0</v>
      </c>
      <c r="I460" s="28">
        <v>100</v>
      </c>
      <c r="J460" s="28">
        <v>0</v>
      </c>
      <c r="K460" s="28">
        <v>0</v>
      </c>
      <c r="L460" s="28">
        <v>0</v>
      </c>
      <c r="M460" s="28">
        <v>0</v>
      </c>
      <c r="N460" s="28">
        <v>0</v>
      </c>
      <c r="O460" s="28">
        <v>0</v>
      </c>
      <c r="P460" s="28">
        <v>100</v>
      </c>
      <c r="Q460" s="28">
        <v>100</v>
      </c>
      <c r="R460" s="28">
        <v>10</v>
      </c>
      <c r="S460" s="28">
        <v>0</v>
      </c>
      <c r="T460" s="28">
        <v>0</v>
      </c>
      <c r="U460" s="28">
        <v>0</v>
      </c>
      <c r="V460" s="28">
        <v>0</v>
      </c>
      <c r="W460" s="28">
        <v>0</v>
      </c>
      <c r="X460" s="28">
        <v>100</v>
      </c>
      <c r="Y460" s="28">
        <v>0</v>
      </c>
      <c r="Z460" s="28" t="s">
        <v>98</v>
      </c>
      <c r="AA460" s="28" t="s">
        <v>97</v>
      </c>
      <c r="AB460" s="28" t="s">
        <v>96</v>
      </c>
      <c r="AC460" s="28">
        <v>2</v>
      </c>
      <c r="AD460" s="28">
        <v>2</v>
      </c>
      <c r="AE460" s="28">
        <v>2</v>
      </c>
      <c r="AF460" s="28">
        <v>2</v>
      </c>
      <c r="AG460" s="28">
        <v>0</v>
      </c>
      <c r="AH460" s="28">
        <v>1</v>
      </c>
      <c r="AI460" s="28">
        <v>1</v>
      </c>
    </row>
    <row r="461" spans="1:35" x14ac:dyDescent="0.3">
      <c r="A461" s="25" t="s">
        <v>401</v>
      </c>
      <c r="B461" s="25" t="s">
        <v>439</v>
      </c>
      <c r="C461" s="25" t="s">
        <v>440</v>
      </c>
      <c r="D461" s="26" t="s">
        <v>1553</v>
      </c>
      <c r="E461" s="26">
        <v>6902</v>
      </c>
      <c r="F461" s="38">
        <v>80</v>
      </c>
      <c r="G461" s="26">
        <v>100</v>
      </c>
      <c r="H461" s="26">
        <v>100</v>
      </c>
      <c r="I461" s="26">
        <v>0</v>
      </c>
      <c r="J461" s="26">
        <v>0</v>
      </c>
      <c r="K461" s="26">
        <v>0</v>
      </c>
      <c r="L461" s="26">
        <v>100</v>
      </c>
      <c r="M461" s="26">
        <v>100</v>
      </c>
      <c r="N461" s="26">
        <v>0</v>
      </c>
      <c r="O461" s="26">
        <v>0</v>
      </c>
      <c r="P461" s="26">
        <v>0</v>
      </c>
      <c r="Q461" s="26">
        <v>100</v>
      </c>
      <c r="R461" s="26">
        <v>100</v>
      </c>
      <c r="S461" s="26">
        <v>100</v>
      </c>
      <c r="T461" s="26">
        <v>100</v>
      </c>
      <c r="U461" s="26">
        <v>100</v>
      </c>
      <c r="V461" s="26">
        <v>0</v>
      </c>
      <c r="W461" s="26">
        <v>95</v>
      </c>
      <c r="X461" s="26">
        <v>5</v>
      </c>
      <c r="Y461" s="26">
        <v>100</v>
      </c>
      <c r="Z461" s="26">
        <v>2</v>
      </c>
      <c r="AA461" s="26" t="s">
        <v>96</v>
      </c>
      <c r="AB461" s="26" t="s">
        <v>96</v>
      </c>
      <c r="AC461" s="26">
        <v>2</v>
      </c>
      <c r="AD461" s="26">
        <v>0</v>
      </c>
      <c r="AE461" s="26">
        <v>0</v>
      </c>
      <c r="AF461" s="26">
        <v>0</v>
      </c>
      <c r="AG461" s="26">
        <v>0</v>
      </c>
      <c r="AH461" s="26">
        <v>3</v>
      </c>
      <c r="AI461" s="26">
        <v>0</v>
      </c>
    </row>
    <row r="462" spans="1:35" x14ac:dyDescent="0.3">
      <c r="A462" s="27" t="s">
        <v>401</v>
      </c>
      <c r="B462" s="27" t="s">
        <v>439</v>
      </c>
      <c r="C462" s="27" t="s">
        <v>440</v>
      </c>
      <c r="D462" s="27" t="s">
        <v>441</v>
      </c>
      <c r="E462" s="29" t="s">
        <v>102</v>
      </c>
      <c r="F462" s="28">
        <v>330</v>
      </c>
      <c r="G462" s="28">
        <v>100</v>
      </c>
      <c r="H462" s="28">
        <v>100</v>
      </c>
      <c r="I462" s="28">
        <v>0</v>
      </c>
      <c r="J462" s="28">
        <v>0</v>
      </c>
      <c r="K462" s="28">
        <v>0</v>
      </c>
      <c r="L462" s="28">
        <v>100</v>
      </c>
      <c r="M462" s="28">
        <v>100</v>
      </c>
      <c r="N462" s="28">
        <v>0</v>
      </c>
      <c r="O462" s="28">
        <v>0</v>
      </c>
      <c r="P462" s="28">
        <v>0</v>
      </c>
      <c r="Q462" s="28">
        <v>100</v>
      </c>
      <c r="R462" s="28">
        <v>100</v>
      </c>
      <c r="S462" s="28">
        <v>100</v>
      </c>
      <c r="T462" s="28">
        <v>100</v>
      </c>
      <c r="U462" s="28">
        <v>100</v>
      </c>
      <c r="V462" s="28">
        <v>0</v>
      </c>
      <c r="W462" s="28">
        <v>90</v>
      </c>
      <c r="X462" s="28">
        <v>10</v>
      </c>
      <c r="Y462" s="28">
        <v>100</v>
      </c>
      <c r="Z462" s="28">
        <v>2</v>
      </c>
      <c r="AA462" s="28" t="s">
        <v>96</v>
      </c>
      <c r="AB462" s="28" t="s">
        <v>96</v>
      </c>
      <c r="AC462" s="28">
        <v>2</v>
      </c>
      <c r="AD462" s="28">
        <v>1</v>
      </c>
      <c r="AE462" s="28">
        <v>1</v>
      </c>
      <c r="AF462" s="28">
        <v>1</v>
      </c>
      <c r="AG462" s="28">
        <v>0</v>
      </c>
      <c r="AH462" s="28">
        <v>3</v>
      </c>
      <c r="AI462" s="28">
        <v>0</v>
      </c>
    </row>
    <row r="463" spans="1:35" x14ac:dyDescent="0.3">
      <c r="A463" s="25" t="s">
        <v>401</v>
      </c>
      <c r="B463" s="25" t="s">
        <v>439</v>
      </c>
      <c r="C463" s="25" t="s">
        <v>442</v>
      </c>
      <c r="D463" s="26" t="s">
        <v>1553</v>
      </c>
      <c r="E463" s="26">
        <v>2703</v>
      </c>
      <c r="F463" s="38">
        <v>20</v>
      </c>
      <c r="G463" s="26">
        <v>100</v>
      </c>
      <c r="H463" s="26">
        <v>95</v>
      </c>
      <c r="I463" s="26">
        <v>2</v>
      </c>
      <c r="J463" s="26">
        <v>3</v>
      </c>
      <c r="K463" s="26">
        <v>0</v>
      </c>
      <c r="L463" s="26">
        <v>65</v>
      </c>
      <c r="M463" s="26">
        <v>61</v>
      </c>
      <c r="N463" s="26">
        <v>30</v>
      </c>
      <c r="O463" s="26">
        <v>9</v>
      </c>
      <c r="P463" s="26">
        <v>0</v>
      </c>
      <c r="Q463" s="26">
        <v>100</v>
      </c>
      <c r="R463" s="26">
        <v>100</v>
      </c>
      <c r="S463" s="26">
        <v>97</v>
      </c>
      <c r="T463" s="26">
        <v>96</v>
      </c>
      <c r="U463" s="26">
        <v>96</v>
      </c>
      <c r="V463" s="26">
        <v>0</v>
      </c>
      <c r="W463" s="26">
        <v>98</v>
      </c>
      <c r="X463" s="26">
        <v>2</v>
      </c>
      <c r="Y463" s="26">
        <v>98</v>
      </c>
      <c r="Z463" s="26">
        <v>4</v>
      </c>
      <c r="AA463" s="26" t="s">
        <v>96</v>
      </c>
      <c r="AB463" s="26" t="s">
        <v>96</v>
      </c>
      <c r="AC463" s="26">
        <v>2</v>
      </c>
      <c r="AD463" s="26">
        <v>0</v>
      </c>
      <c r="AE463" s="26">
        <v>0</v>
      </c>
      <c r="AF463" s="26">
        <v>3</v>
      </c>
      <c r="AG463" s="26">
        <v>0</v>
      </c>
      <c r="AH463" s="26">
        <v>0</v>
      </c>
      <c r="AI463" s="26">
        <v>0</v>
      </c>
    </row>
    <row r="464" spans="1:35" x14ac:dyDescent="0.3">
      <c r="A464" s="27" t="s">
        <v>401</v>
      </c>
      <c r="B464" s="27" t="s">
        <v>439</v>
      </c>
      <c r="C464" s="27" t="s">
        <v>442</v>
      </c>
      <c r="D464" s="27" t="s">
        <v>443</v>
      </c>
      <c r="E464" s="29" t="s">
        <v>102</v>
      </c>
      <c r="F464" s="28">
        <v>34</v>
      </c>
      <c r="G464" s="28">
        <v>98</v>
      </c>
      <c r="H464" s="28">
        <v>98</v>
      </c>
      <c r="I464" s="28">
        <v>0</v>
      </c>
      <c r="J464" s="28">
        <v>2</v>
      </c>
      <c r="K464" s="28">
        <v>0</v>
      </c>
      <c r="L464" s="28">
        <v>100</v>
      </c>
      <c r="M464" s="28">
        <v>20</v>
      </c>
      <c r="N464" s="28">
        <v>80</v>
      </c>
      <c r="O464" s="28">
        <v>0</v>
      </c>
      <c r="P464" s="28">
        <v>0</v>
      </c>
      <c r="Q464" s="28">
        <v>100</v>
      </c>
      <c r="R464" s="28">
        <v>100</v>
      </c>
      <c r="S464" s="28">
        <v>100</v>
      </c>
      <c r="T464" s="28">
        <v>96</v>
      </c>
      <c r="U464" s="28">
        <v>50</v>
      </c>
      <c r="V464" s="28">
        <v>0</v>
      </c>
      <c r="W464" s="28">
        <v>50</v>
      </c>
      <c r="X464" s="28">
        <v>50</v>
      </c>
      <c r="Y464" s="28">
        <v>100</v>
      </c>
      <c r="Z464" s="28">
        <v>4</v>
      </c>
      <c r="AA464" s="28" t="s">
        <v>96</v>
      </c>
      <c r="AB464" s="28" t="s">
        <v>97</v>
      </c>
      <c r="AC464" s="28" t="s">
        <v>98</v>
      </c>
      <c r="AD464" s="28">
        <v>0</v>
      </c>
      <c r="AE464" s="28">
        <v>0</v>
      </c>
      <c r="AF464" s="28">
        <v>3</v>
      </c>
      <c r="AG464" s="28">
        <v>0</v>
      </c>
      <c r="AH464" s="28">
        <v>0</v>
      </c>
      <c r="AI464" s="28">
        <v>0</v>
      </c>
    </row>
    <row r="465" spans="1:87" x14ac:dyDescent="0.3">
      <c r="A465" s="27" t="s">
        <v>397</v>
      </c>
      <c r="B465" s="27" t="s">
        <v>398</v>
      </c>
      <c r="C465" s="27" t="s">
        <v>399</v>
      </c>
      <c r="D465" s="27" t="s">
        <v>400</v>
      </c>
      <c r="E465" s="29" t="s">
        <v>104</v>
      </c>
      <c r="F465" s="29">
        <v>150</v>
      </c>
      <c r="G465" s="28">
        <v>100</v>
      </c>
      <c r="H465" s="28">
        <v>100</v>
      </c>
      <c r="I465" s="28">
        <v>0</v>
      </c>
      <c r="J465" s="28">
        <v>0</v>
      </c>
      <c r="K465" s="28">
        <v>0</v>
      </c>
      <c r="L465" s="28">
        <v>100</v>
      </c>
      <c r="M465" s="28">
        <v>100</v>
      </c>
      <c r="N465" s="28">
        <v>0</v>
      </c>
      <c r="O465" s="28">
        <v>0</v>
      </c>
      <c r="P465" s="28">
        <v>0</v>
      </c>
      <c r="Q465" s="28">
        <v>100</v>
      </c>
      <c r="R465" s="28">
        <v>100</v>
      </c>
      <c r="S465" s="28">
        <v>100</v>
      </c>
      <c r="T465" s="28">
        <v>100</v>
      </c>
      <c r="U465" s="28">
        <v>100</v>
      </c>
      <c r="V465" s="28">
        <v>100</v>
      </c>
      <c r="W465" s="28">
        <v>0</v>
      </c>
      <c r="X465" s="28">
        <v>0</v>
      </c>
      <c r="Y465" s="28">
        <v>100</v>
      </c>
      <c r="Z465" s="28">
        <v>4</v>
      </c>
      <c r="AA465" s="28" t="s">
        <v>96</v>
      </c>
      <c r="AB465" s="28" t="s">
        <v>97</v>
      </c>
      <c r="AC465" s="28" t="s">
        <v>98</v>
      </c>
      <c r="AD465" s="28">
        <v>4</v>
      </c>
      <c r="AE465" s="28">
        <v>4</v>
      </c>
      <c r="AF465" s="28">
        <v>4</v>
      </c>
      <c r="AG465" s="28">
        <v>1</v>
      </c>
      <c r="AH465" s="28">
        <v>4</v>
      </c>
      <c r="AI465" s="28">
        <v>0</v>
      </c>
    </row>
    <row r="466" spans="1:87" x14ac:dyDescent="0.3">
      <c r="A466" s="27" t="s">
        <v>397</v>
      </c>
      <c r="B466" s="27" t="s">
        <v>407</v>
      </c>
      <c r="C466" s="27" t="s">
        <v>408</v>
      </c>
      <c r="D466" s="27" t="s">
        <v>409</v>
      </c>
      <c r="E466" s="29" t="s">
        <v>95</v>
      </c>
      <c r="F466" s="29">
        <v>35</v>
      </c>
      <c r="G466" s="28">
        <v>0</v>
      </c>
      <c r="H466" s="28">
        <v>0</v>
      </c>
      <c r="I466" s="28">
        <v>0</v>
      </c>
      <c r="J466" s="28">
        <v>100</v>
      </c>
      <c r="K466" s="28">
        <v>0</v>
      </c>
      <c r="L466" s="28">
        <v>0</v>
      </c>
      <c r="M466" s="28">
        <v>0</v>
      </c>
      <c r="N466" s="28">
        <v>0</v>
      </c>
      <c r="O466" s="28">
        <v>0</v>
      </c>
      <c r="P466" s="28">
        <v>100</v>
      </c>
      <c r="Q466" s="28">
        <v>0</v>
      </c>
      <c r="R466" s="28">
        <v>0</v>
      </c>
      <c r="S466" s="28">
        <v>0</v>
      </c>
      <c r="T466" s="28">
        <v>0</v>
      </c>
      <c r="U466" s="28">
        <v>0</v>
      </c>
      <c r="V466" s="28">
        <v>0</v>
      </c>
      <c r="W466" s="28">
        <v>0</v>
      </c>
      <c r="X466" s="28">
        <v>100</v>
      </c>
      <c r="Y466" s="28">
        <v>0</v>
      </c>
      <c r="Z466" s="28" t="s">
        <v>98</v>
      </c>
      <c r="AA466" s="28" t="s">
        <v>97</v>
      </c>
      <c r="AB466" s="28" t="s">
        <v>96</v>
      </c>
      <c r="AC466" s="28">
        <v>2</v>
      </c>
      <c r="AD466" s="28">
        <v>1</v>
      </c>
      <c r="AE466" s="28">
        <v>1</v>
      </c>
      <c r="AF466" s="28">
        <v>1</v>
      </c>
      <c r="AG466" s="28">
        <v>1</v>
      </c>
      <c r="AH466" s="28">
        <v>1</v>
      </c>
      <c r="AI466" s="28">
        <v>0</v>
      </c>
    </row>
    <row r="467" spans="1:87" x14ac:dyDescent="0.3">
      <c r="A467" s="25" t="s">
        <v>444</v>
      </c>
      <c r="B467" s="25" t="s">
        <v>445</v>
      </c>
      <c r="C467" s="25" t="s">
        <v>445</v>
      </c>
      <c r="D467" s="26" t="s">
        <v>1553</v>
      </c>
      <c r="E467" s="26">
        <v>6081</v>
      </c>
      <c r="F467" s="38">
        <v>190</v>
      </c>
      <c r="G467" s="26">
        <v>100</v>
      </c>
      <c r="H467" s="26">
        <v>100</v>
      </c>
      <c r="I467" s="26">
        <v>0</v>
      </c>
      <c r="J467" s="26">
        <v>0</v>
      </c>
      <c r="K467" s="26">
        <v>0</v>
      </c>
      <c r="L467" s="26">
        <v>80</v>
      </c>
      <c r="M467" s="26">
        <v>80</v>
      </c>
      <c r="N467" s="26">
        <v>7</v>
      </c>
      <c r="O467" s="26">
        <v>3</v>
      </c>
      <c r="P467" s="26">
        <v>10</v>
      </c>
      <c r="Q467" s="26">
        <v>100</v>
      </c>
      <c r="R467" s="26">
        <v>99</v>
      </c>
      <c r="S467" s="26">
        <v>100</v>
      </c>
      <c r="T467" s="26">
        <v>90</v>
      </c>
      <c r="U467" s="26">
        <v>85</v>
      </c>
      <c r="V467" s="26">
        <v>50</v>
      </c>
      <c r="W467" s="26">
        <v>35</v>
      </c>
      <c r="X467" s="26">
        <v>15</v>
      </c>
      <c r="Y467" s="26">
        <v>100</v>
      </c>
      <c r="Z467" s="26">
        <v>2</v>
      </c>
      <c r="AA467" s="26" t="s">
        <v>96</v>
      </c>
      <c r="AB467" s="26" t="s">
        <v>96</v>
      </c>
      <c r="AC467" s="26">
        <v>2</v>
      </c>
      <c r="AD467" s="26">
        <v>0</v>
      </c>
      <c r="AE467" s="26">
        <v>0</v>
      </c>
      <c r="AF467" s="26">
        <v>0</v>
      </c>
      <c r="AG467" s="26">
        <v>0</v>
      </c>
      <c r="AH467" s="26">
        <v>0</v>
      </c>
      <c r="AI467" s="26">
        <v>0</v>
      </c>
    </row>
    <row r="468" spans="1:87" x14ac:dyDescent="0.3">
      <c r="A468" s="27" t="s">
        <v>444</v>
      </c>
      <c r="B468" s="27" t="s">
        <v>445</v>
      </c>
      <c r="C468" s="27" t="s">
        <v>445</v>
      </c>
      <c r="D468" s="27" t="s">
        <v>446</v>
      </c>
      <c r="E468" s="29" t="s">
        <v>102</v>
      </c>
      <c r="F468" s="28">
        <v>60</v>
      </c>
      <c r="G468" s="28">
        <v>100</v>
      </c>
      <c r="H468" s="28">
        <v>100</v>
      </c>
      <c r="I468" s="28">
        <v>0</v>
      </c>
      <c r="J468" s="28">
        <v>0</v>
      </c>
      <c r="K468" s="28">
        <v>0</v>
      </c>
      <c r="L468" s="28">
        <v>100</v>
      </c>
      <c r="M468" s="28">
        <v>60</v>
      </c>
      <c r="N468" s="28">
        <v>40</v>
      </c>
      <c r="O468" s="28">
        <v>0</v>
      </c>
      <c r="P468" s="28">
        <v>0</v>
      </c>
      <c r="Q468" s="28">
        <v>100</v>
      </c>
      <c r="R468" s="28">
        <v>90</v>
      </c>
      <c r="S468" s="28">
        <v>100</v>
      </c>
      <c r="T468" s="28">
        <v>100</v>
      </c>
      <c r="U468" s="28">
        <v>80</v>
      </c>
      <c r="V468" s="28">
        <v>0</v>
      </c>
      <c r="W468" s="28">
        <v>30</v>
      </c>
      <c r="X468" s="28">
        <v>70</v>
      </c>
      <c r="Y468" s="28">
        <v>100</v>
      </c>
      <c r="Z468" s="28">
        <v>2</v>
      </c>
      <c r="AA468" s="28" t="s">
        <v>97</v>
      </c>
      <c r="AB468" s="28" t="s">
        <v>97</v>
      </c>
      <c r="AC468" s="28" t="s">
        <v>98</v>
      </c>
      <c r="AD468" s="28">
        <v>0</v>
      </c>
      <c r="AE468" s="28">
        <v>0</v>
      </c>
      <c r="AF468" s="28">
        <v>0</v>
      </c>
      <c r="AG468" s="28">
        <v>0</v>
      </c>
      <c r="AH468" s="28">
        <v>0</v>
      </c>
      <c r="AI468" s="28">
        <v>0</v>
      </c>
    </row>
    <row r="469" spans="1:87" x14ac:dyDescent="0.3">
      <c r="A469" s="27" t="s">
        <v>444</v>
      </c>
      <c r="B469" s="27" t="s">
        <v>445</v>
      </c>
      <c r="C469" s="27" t="s">
        <v>445</v>
      </c>
      <c r="D469" s="27" t="s">
        <v>447</v>
      </c>
      <c r="E469" s="29" t="s">
        <v>95</v>
      </c>
      <c r="F469" s="28">
        <v>108</v>
      </c>
      <c r="G469" s="28">
        <v>0</v>
      </c>
      <c r="H469" s="28">
        <v>0</v>
      </c>
      <c r="I469" s="28">
        <v>0</v>
      </c>
      <c r="J469" s="28">
        <v>0</v>
      </c>
      <c r="K469" s="28">
        <v>100</v>
      </c>
      <c r="L469" s="28">
        <v>0</v>
      </c>
      <c r="M469" s="28">
        <v>0</v>
      </c>
      <c r="N469" s="28">
        <v>0</v>
      </c>
      <c r="O469" s="28">
        <v>0</v>
      </c>
      <c r="P469" s="28">
        <v>100</v>
      </c>
      <c r="Q469" s="28">
        <v>100</v>
      </c>
      <c r="R469" s="28">
        <v>1</v>
      </c>
      <c r="S469" s="28">
        <v>100</v>
      </c>
      <c r="T469" s="28">
        <v>0</v>
      </c>
      <c r="U469" s="28">
        <v>0</v>
      </c>
      <c r="V469" s="28">
        <v>0</v>
      </c>
      <c r="W469" s="28">
        <v>0</v>
      </c>
      <c r="X469" s="28">
        <v>100</v>
      </c>
      <c r="Y469" s="28">
        <v>100</v>
      </c>
      <c r="Z469" s="28">
        <v>2</v>
      </c>
      <c r="AA469" s="28" t="s">
        <v>97</v>
      </c>
      <c r="AB469" s="28" t="s">
        <v>97</v>
      </c>
      <c r="AC469" s="28" t="s">
        <v>98</v>
      </c>
      <c r="AD469" s="28">
        <v>1</v>
      </c>
      <c r="AE469" s="28">
        <v>1</v>
      </c>
      <c r="AF469" s="28">
        <v>1</v>
      </c>
      <c r="AG469" s="28">
        <v>0</v>
      </c>
      <c r="AH469" s="28">
        <v>0</v>
      </c>
      <c r="AI469" s="28">
        <v>1</v>
      </c>
    </row>
    <row r="470" spans="1:87" x14ac:dyDescent="0.3">
      <c r="A470" s="27" t="s">
        <v>444</v>
      </c>
      <c r="B470" s="27" t="s">
        <v>445</v>
      </c>
      <c r="C470" s="27" t="s">
        <v>445</v>
      </c>
      <c r="D470" s="27" t="s">
        <v>448</v>
      </c>
      <c r="E470" s="29" t="s">
        <v>102</v>
      </c>
      <c r="F470" s="28">
        <v>92</v>
      </c>
      <c r="G470" s="28">
        <v>100</v>
      </c>
      <c r="H470" s="28">
        <v>100</v>
      </c>
      <c r="I470" s="28">
        <v>0</v>
      </c>
      <c r="J470" s="28">
        <v>0</v>
      </c>
      <c r="K470" s="28">
        <v>0</v>
      </c>
      <c r="L470" s="28">
        <v>100</v>
      </c>
      <c r="M470" s="28">
        <v>100</v>
      </c>
      <c r="N470" s="28">
        <v>0</v>
      </c>
      <c r="O470" s="28">
        <v>0</v>
      </c>
      <c r="P470" s="28">
        <v>0</v>
      </c>
      <c r="Q470" s="28">
        <v>100</v>
      </c>
      <c r="R470" s="28">
        <v>60</v>
      </c>
      <c r="S470" s="28">
        <v>100</v>
      </c>
      <c r="T470" s="28">
        <v>100</v>
      </c>
      <c r="U470" s="28">
        <v>0</v>
      </c>
      <c r="V470" s="28">
        <v>0</v>
      </c>
      <c r="W470" s="28">
        <v>0</v>
      </c>
      <c r="X470" s="28">
        <v>100</v>
      </c>
      <c r="Y470" s="28">
        <v>100</v>
      </c>
      <c r="Z470" s="28">
        <v>2</v>
      </c>
      <c r="AA470" s="28" t="s">
        <v>97</v>
      </c>
      <c r="AB470" s="28" t="s">
        <v>97</v>
      </c>
      <c r="AC470" s="28" t="s">
        <v>98</v>
      </c>
      <c r="AD470" s="28">
        <v>0</v>
      </c>
      <c r="AE470" s="28">
        <v>0</v>
      </c>
      <c r="AF470" s="28">
        <v>0</v>
      </c>
      <c r="AG470" s="28">
        <v>0</v>
      </c>
      <c r="AH470" s="28">
        <v>0</v>
      </c>
      <c r="AI470" s="28">
        <v>0</v>
      </c>
    </row>
    <row r="471" spans="1:87" x14ac:dyDescent="0.3">
      <c r="A471" s="27" t="s">
        <v>444</v>
      </c>
      <c r="B471" s="27" t="s">
        <v>445</v>
      </c>
      <c r="C471" s="27" t="s">
        <v>445</v>
      </c>
      <c r="D471" s="27" t="s">
        <v>449</v>
      </c>
      <c r="E471" s="29" t="s">
        <v>95</v>
      </c>
      <c r="F471" s="28">
        <v>61</v>
      </c>
      <c r="G471" s="28">
        <v>100</v>
      </c>
      <c r="H471" s="28">
        <v>100</v>
      </c>
      <c r="I471" s="28">
        <v>0</v>
      </c>
      <c r="J471" s="28">
        <v>0</v>
      </c>
      <c r="K471" s="28">
        <v>0</v>
      </c>
      <c r="L471" s="28">
        <v>0</v>
      </c>
      <c r="M471" s="28">
        <v>0</v>
      </c>
      <c r="N471" s="28">
        <v>50</v>
      </c>
      <c r="O471" s="28">
        <v>0</v>
      </c>
      <c r="P471" s="28">
        <v>50</v>
      </c>
      <c r="Q471" s="28">
        <v>100</v>
      </c>
      <c r="R471" s="28">
        <v>100</v>
      </c>
      <c r="S471" s="28">
        <v>100</v>
      </c>
      <c r="T471" s="28">
        <v>90</v>
      </c>
      <c r="U471" s="28">
        <v>30</v>
      </c>
      <c r="V471" s="28">
        <v>0</v>
      </c>
      <c r="W471" s="28">
        <v>35</v>
      </c>
      <c r="X471" s="28">
        <v>65</v>
      </c>
      <c r="Y471" s="28">
        <v>100</v>
      </c>
      <c r="Z471" s="28">
        <v>2</v>
      </c>
      <c r="AA471" s="28" t="s">
        <v>97</v>
      </c>
      <c r="AB471" s="28" t="s">
        <v>97</v>
      </c>
      <c r="AC471" s="28" t="s">
        <v>98</v>
      </c>
      <c r="AD471" s="28">
        <v>3</v>
      </c>
      <c r="AE471" s="28">
        <v>3</v>
      </c>
      <c r="AF471" s="28">
        <v>3</v>
      </c>
      <c r="AG471" s="28">
        <v>0</v>
      </c>
      <c r="AH471" s="28">
        <v>0</v>
      </c>
      <c r="AI471" s="28">
        <v>3</v>
      </c>
    </row>
    <row r="472" spans="1:87" x14ac:dyDescent="0.3">
      <c r="A472" s="27" t="s">
        <v>444</v>
      </c>
      <c r="B472" s="27" t="s">
        <v>445</v>
      </c>
      <c r="C472" s="27" t="s">
        <v>445</v>
      </c>
      <c r="D472" s="27" t="s">
        <v>1761</v>
      </c>
      <c r="E472" s="29" t="s">
        <v>95</v>
      </c>
      <c r="F472" s="28">
        <v>97</v>
      </c>
      <c r="G472" s="28">
        <v>20</v>
      </c>
      <c r="H472" s="28">
        <v>20</v>
      </c>
      <c r="I472" s="28">
        <v>0</v>
      </c>
      <c r="J472" s="28">
        <v>0</v>
      </c>
      <c r="K472" s="28">
        <v>80</v>
      </c>
      <c r="L472" s="28">
        <v>0</v>
      </c>
      <c r="M472" s="28">
        <v>0</v>
      </c>
      <c r="N472" s="28">
        <v>0</v>
      </c>
      <c r="O472" s="28">
        <v>0</v>
      </c>
      <c r="P472" s="28">
        <v>100</v>
      </c>
      <c r="Q472" s="28">
        <v>100</v>
      </c>
      <c r="R472" s="28">
        <v>1</v>
      </c>
      <c r="S472" s="28">
        <v>100</v>
      </c>
      <c r="T472" s="28">
        <v>100</v>
      </c>
      <c r="U472" s="28">
        <v>0</v>
      </c>
      <c r="V472" s="28">
        <v>0</v>
      </c>
      <c r="W472" s="28">
        <v>0</v>
      </c>
      <c r="X472" s="28">
        <v>100</v>
      </c>
      <c r="Y472" s="28">
        <v>100</v>
      </c>
      <c r="Z472" s="28">
        <v>2</v>
      </c>
      <c r="AA472" s="28" t="s">
        <v>97</v>
      </c>
      <c r="AB472" s="28" t="s">
        <v>97</v>
      </c>
      <c r="AC472" s="28" t="s">
        <v>98</v>
      </c>
      <c r="AD472" s="28">
        <v>0</v>
      </c>
      <c r="AE472" s="28">
        <v>0</v>
      </c>
      <c r="AF472" s="28">
        <v>0</v>
      </c>
      <c r="AG472" s="28">
        <v>0</v>
      </c>
      <c r="AH472" s="28">
        <v>0</v>
      </c>
      <c r="AI472" s="28">
        <v>0</v>
      </c>
    </row>
    <row r="473" spans="1:87" s="2" customFormat="1" x14ac:dyDescent="0.3">
      <c r="A473" s="25" t="s">
        <v>444</v>
      </c>
      <c r="B473" s="25" t="s">
        <v>445</v>
      </c>
      <c r="C473" s="25" t="s">
        <v>450</v>
      </c>
      <c r="D473" s="26" t="s">
        <v>1553</v>
      </c>
      <c r="E473" s="26">
        <v>1447</v>
      </c>
      <c r="F473" s="38">
        <v>0</v>
      </c>
      <c r="G473" s="26">
        <v>0</v>
      </c>
      <c r="H473" s="26">
        <v>0</v>
      </c>
      <c r="I473" s="26">
        <v>95</v>
      </c>
      <c r="J473" s="26">
        <v>5</v>
      </c>
      <c r="K473" s="26">
        <v>0</v>
      </c>
      <c r="L473" s="26">
        <v>0</v>
      </c>
      <c r="M473" s="26">
        <v>0</v>
      </c>
      <c r="N473" s="26">
        <v>100</v>
      </c>
      <c r="O473" s="26">
        <v>0</v>
      </c>
      <c r="P473" s="26">
        <v>0</v>
      </c>
      <c r="Q473" s="26">
        <v>100</v>
      </c>
      <c r="R473" s="26">
        <v>100</v>
      </c>
      <c r="S473" s="26">
        <v>100</v>
      </c>
      <c r="T473" s="26">
        <v>100</v>
      </c>
      <c r="U473" s="26">
        <v>80</v>
      </c>
      <c r="V473" s="26">
        <v>0</v>
      </c>
      <c r="W473" s="26">
        <v>80</v>
      </c>
      <c r="X473" s="26">
        <v>20</v>
      </c>
      <c r="Y473" s="26">
        <v>100</v>
      </c>
      <c r="Z473" s="26">
        <v>2</v>
      </c>
      <c r="AA473" s="26" t="s">
        <v>96</v>
      </c>
      <c r="AB473" s="26" t="s">
        <v>96</v>
      </c>
      <c r="AC473" s="26">
        <v>2</v>
      </c>
      <c r="AD473" s="26">
        <v>0</v>
      </c>
      <c r="AE473" s="26">
        <v>5</v>
      </c>
      <c r="AF473" s="26">
        <v>12</v>
      </c>
      <c r="AG473" s="26">
        <v>0</v>
      </c>
      <c r="AH473" s="26">
        <v>0</v>
      </c>
      <c r="AI473" s="26">
        <v>0</v>
      </c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  <c r="BG473" s="37"/>
      <c r="BH473" s="37"/>
      <c r="BI473" s="37"/>
      <c r="BJ473" s="37"/>
      <c r="BK473" s="37"/>
      <c r="BL473" s="37"/>
      <c r="BM473" s="37"/>
      <c r="BN473" s="37"/>
      <c r="BO473" s="37"/>
      <c r="BP473" s="37"/>
      <c r="BQ473" s="37"/>
      <c r="BR473" s="37"/>
      <c r="BS473" s="37"/>
      <c r="BT473" s="37"/>
      <c r="BU473" s="37"/>
      <c r="BV473" s="37"/>
      <c r="BW473" s="37"/>
      <c r="BX473" s="37"/>
      <c r="BY473" s="37"/>
      <c r="BZ473" s="37"/>
      <c r="CA473" s="37"/>
      <c r="CB473" s="37"/>
      <c r="CC473" s="37"/>
      <c r="CD473" s="37"/>
      <c r="CE473" s="37"/>
      <c r="CF473" s="37"/>
      <c r="CG473" s="37"/>
      <c r="CH473" s="37"/>
      <c r="CI473" s="37"/>
    </row>
    <row r="474" spans="1:87" x14ac:dyDescent="0.3">
      <c r="A474" s="27" t="s">
        <v>444</v>
      </c>
      <c r="B474" s="27" t="s">
        <v>445</v>
      </c>
      <c r="C474" s="27" t="s">
        <v>450</v>
      </c>
      <c r="D474" s="27" t="s">
        <v>451</v>
      </c>
      <c r="E474" s="29" t="s">
        <v>95</v>
      </c>
      <c r="F474" s="28">
        <v>520</v>
      </c>
      <c r="G474" s="28">
        <v>0</v>
      </c>
      <c r="H474" s="28">
        <v>0</v>
      </c>
      <c r="I474" s="28">
        <v>95</v>
      </c>
      <c r="J474" s="28">
        <v>5</v>
      </c>
      <c r="K474" s="28">
        <v>0</v>
      </c>
      <c r="L474" s="28">
        <v>0</v>
      </c>
      <c r="M474" s="28">
        <v>0</v>
      </c>
      <c r="N474" s="28">
        <v>100</v>
      </c>
      <c r="O474" s="28">
        <v>0</v>
      </c>
      <c r="P474" s="28">
        <v>0</v>
      </c>
      <c r="Q474" s="28">
        <v>100</v>
      </c>
      <c r="R474" s="28">
        <v>100</v>
      </c>
      <c r="S474" s="28">
        <v>100</v>
      </c>
      <c r="T474" s="28">
        <v>100</v>
      </c>
      <c r="U474" s="28">
        <v>50</v>
      </c>
      <c r="V474" s="28">
        <v>0</v>
      </c>
      <c r="W474" s="28">
        <v>50</v>
      </c>
      <c r="X474" s="28">
        <v>50</v>
      </c>
      <c r="Y474" s="28">
        <v>100</v>
      </c>
      <c r="Z474" s="28">
        <v>2</v>
      </c>
      <c r="AA474" s="28" t="s">
        <v>96</v>
      </c>
      <c r="AB474" s="28" t="s">
        <v>97</v>
      </c>
      <c r="AC474" s="28" t="s">
        <v>98</v>
      </c>
      <c r="AD474" s="28">
        <v>0</v>
      </c>
      <c r="AE474" s="28">
        <v>5</v>
      </c>
      <c r="AF474" s="28">
        <v>12</v>
      </c>
      <c r="AG474" s="28">
        <v>0</v>
      </c>
      <c r="AH474" s="28">
        <v>0</v>
      </c>
      <c r="AI474" s="28">
        <v>0</v>
      </c>
    </row>
    <row r="475" spans="1:87" x14ac:dyDescent="0.3">
      <c r="A475" s="25" t="s">
        <v>444</v>
      </c>
      <c r="B475" s="25" t="s">
        <v>445</v>
      </c>
      <c r="C475" s="25" t="s">
        <v>452</v>
      </c>
      <c r="D475" s="26" t="s">
        <v>1553</v>
      </c>
      <c r="E475" s="26">
        <v>1852</v>
      </c>
      <c r="F475" s="38">
        <v>0</v>
      </c>
      <c r="G475" s="26">
        <v>90</v>
      </c>
      <c r="H475" s="26">
        <v>60</v>
      </c>
      <c r="I475" s="26">
        <v>40</v>
      </c>
      <c r="J475" s="26">
        <v>0</v>
      </c>
      <c r="K475" s="26">
        <v>0</v>
      </c>
      <c r="L475" s="26">
        <v>75</v>
      </c>
      <c r="M475" s="26">
        <v>75</v>
      </c>
      <c r="N475" s="26">
        <v>20</v>
      </c>
      <c r="O475" s="26">
        <v>0</v>
      </c>
      <c r="P475" s="26">
        <v>5</v>
      </c>
      <c r="Q475" s="26">
        <v>100</v>
      </c>
      <c r="R475" s="26">
        <v>100</v>
      </c>
      <c r="S475" s="26">
        <v>100</v>
      </c>
      <c r="T475" s="26">
        <v>100</v>
      </c>
      <c r="U475" s="26">
        <v>70</v>
      </c>
      <c r="V475" s="26">
        <v>0</v>
      </c>
      <c r="W475" s="26">
        <v>70</v>
      </c>
      <c r="X475" s="26">
        <v>30</v>
      </c>
      <c r="Y475" s="26">
        <v>100</v>
      </c>
      <c r="Z475" s="26">
        <v>2</v>
      </c>
      <c r="AA475" s="26" t="s">
        <v>96</v>
      </c>
      <c r="AB475" s="26" t="s">
        <v>97</v>
      </c>
      <c r="AC475" s="26" t="s">
        <v>98</v>
      </c>
      <c r="AD475" s="26">
        <v>2</v>
      </c>
      <c r="AE475" s="26">
        <v>3</v>
      </c>
      <c r="AF475" s="26">
        <v>6</v>
      </c>
      <c r="AG475" s="26">
        <v>0</v>
      </c>
      <c r="AH475" s="26">
        <v>0</v>
      </c>
      <c r="AI475" s="26">
        <v>0</v>
      </c>
    </row>
    <row r="476" spans="1:87" x14ac:dyDescent="0.3">
      <c r="A476" s="27" t="s">
        <v>444</v>
      </c>
      <c r="B476" s="27" t="s">
        <v>445</v>
      </c>
      <c r="C476" s="27" t="s">
        <v>452</v>
      </c>
      <c r="D476" s="27" t="s">
        <v>453</v>
      </c>
      <c r="E476" s="29" t="s">
        <v>104</v>
      </c>
      <c r="F476" s="28">
        <v>92</v>
      </c>
      <c r="G476" s="28">
        <v>100</v>
      </c>
      <c r="H476" s="28">
        <v>100</v>
      </c>
      <c r="I476" s="28">
        <v>0</v>
      </c>
      <c r="J476" s="28">
        <v>0</v>
      </c>
      <c r="K476" s="28">
        <v>0</v>
      </c>
      <c r="L476" s="28">
        <v>0</v>
      </c>
      <c r="M476" s="28">
        <v>0</v>
      </c>
      <c r="N476" s="28">
        <v>0</v>
      </c>
      <c r="O476" s="28">
        <v>0</v>
      </c>
      <c r="P476" s="28">
        <v>100</v>
      </c>
      <c r="Q476" s="28">
        <v>95</v>
      </c>
      <c r="R476" s="28">
        <v>95</v>
      </c>
      <c r="S476" s="28">
        <v>0</v>
      </c>
      <c r="T476" s="28">
        <v>0</v>
      </c>
      <c r="U476" s="28">
        <v>0</v>
      </c>
      <c r="V476" s="28">
        <v>0</v>
      </c>
      <c r="W476" s="28">
        <v>0</v>
      </c>
      <c r="X476" s="28">
        <v>100</v>
      </c>
      <c r="Y476" s="28">
        <v>100</v>
      </c>
      <c r="Z476" s="28">
        <v>2</v>
      </c>
      <c r="AA476" s="28" t="s">
        <v>97</v>
      </c>
      <c r="AB476" s="28" t="s">
        <v>96</v>
      </c>
      <c r="AC476" s="28">
        <v>1</v>
      </c>
      <c r="AD476" s="28">
        <v>3</v>
      </c>
      <c r="AE476" s="28">
        <v>3</v>
      </c>
      <c r="AF476" s="28">
        <v>6</v>
      </c>
      <c r="AG476" s="28">
        <v>0</v>
      </c>
      <c r="AH476" s="28">
        <v>0</v>
      </c>
      <c r="AI476" s="28">
        <v>1</v>
      </c>
    </row>
    <row r="477" spans="1:87" x14ac:dyDescent="0.3">
      <c r="A477" s="27" t="s">
        <v>444</v>
      </c>
      <c r="B477" s="27" t="s">
        <v>445</v>
      </c>
      <c r="C477" s="27" t="s">
        <v>452</v>
      </c>
      <c r="D477" s="27" t="s">
        <v>454</v>
      </c>
      <c r="E477" s="29" t="s">
        <v>102</v>
      </c>
      <c r="F477" s="28">
        <v>32</v>
      </c>
      <c r="G477" s="28">
        <v>100</v>
      </c>
      <c r="H477" s="28">
        <v>100</v>
      </c>
      <c r="I477" s="28">
        <v>0</v>
      </c>
      <c r="J477" s="28">
        <v>0</v>
      </c>
      <c r="K477" s="28">
        <v>0</v>
      </c>
      <c r="L477" s="28">
        <v>50</v>
      </c>
      <c r="M477" s="28">
        <v>0</v>
      </c>
      <c r="N477" s="28">
        <v>50</v>
      </c>
      <c r="O477" s="28">
        <v>0</v>
      </c>
      <c r="P477" s="28">
        <v>50</v>
      </c>
      <c r="Q477" s="28">
        <v>100</v>
      </c>
      <c r="R477" s="28">
        <v>100</v>
      </c>
      <c r="S477" s="28">
        <v>0</v>
      </c>
      <c r="T477" s="28">
        <v>0</v>
      </c>
      <c r="U477" s="28">
        <v>0</v>
      </c>
      <c r="V477" s="28">
        <v>0</v>
      </c>
      <c r="W477" s="28">
        <v>0</v>
      </c>
      <c r="X477" s="28">
        <v>100</v>
      </c>
      <c r="Y477" s="28">
        <v>100</v>
      </c>
      <c r="Z477" s="28">
        <v>2</v>
      </c>
      <c r="AA477" s="28" t="s">
        <v>96</v>
      </c>
      <c r="AB477" s="28" t="s">
        <v>97</v>
      </c>
      <c r="AC477" s="28" t="s">
        <v>98</v>
      </c>
      <c r="AD477" s="28">
        <v>3</v>
      </c>
      <c r="AE477" s="28">
        <v>3</v>
      </c>
      <c r="AF477" s="28">
        <v>6</v>
      </c>
      <c r="AG477" s="28">
        <v>1</v>
      </c>
      <c r="AH477" s="28">
        <v>2</v>
      </c>
      <c r="AI477" s="28">
        <v>0</v>
      </c>
    </row>
    <row r="478" spans="1:87" x14ac:dyDescent="0.3">
      <c r="A478" s="25" t="s">
        <v>444</v>
      </c>
      <c r="B478" s="25" t="s">
        <v>445</v>
      </c>
      <c r="C478" s="25" t="s">
        <v>455</v>
      </c>
      <c r="D478" s="26" t="s">
        <v>1553</v>
      </c>
      <c r="E478" s="26">
        <v>700</v>
      </c>
      <c r="F478" s="38">
        <v>0</v>
      </c>
      <c r="G478" s="26">
        <v>100</v>
      </c>
      <c r="H478" s="26">
        <v>100</v>
      </c>
      <c r="I478" s="26">
        <v>0</v>
      </c>
      <c r="J478" s="26">
        <v>0</v>
      </c>
      <c r="K478" s="26">
        <v>0</v>
      </c>
      <c r="L478" s="26">
        <v>100</v>
      </c>
      <c r="M478" s="26">
        <v>100</v>
      </c>
      <c r="N478" s="26">
        <v>0</v>
      </c>
      <c r="O478" s="26">
        <v>0</v>
      </c>
      <c r="P478" s="26">
        <v>0</v>
      </c>
      <c r="Q478" s="26">
        <v>100</v>
      </c>
      <c r="R478" s="26">
        <v>100</v>
      </c>
      <c r="S478" s="26">
        <v>100</v>
      </c>
      <c r="T478" s="26">
        <v>100</v>
      </c>
      <c r="U478" s="26">
        <v>100</v>
      </c>
      <c r="V478" s="26">
        <v>0</v>
      </c>
      <c r="W478" s="26">
        <v>100</v>
      </c>
      <c r="X478" s="26">
        <v>0</v>
      </c>
      <c r="Y478" s="26">
        <v>100</v>
      </c>
      <c r="Z478" s="26">
        <v>2</v>
      </c>
      <c r="AA478" s="26" t="s">
        <v>96</v>
      </c>
      <c r="AB478" s="26" t="s">
        <v>96</v>
      </c>
      <c r="AC478" s="26">
        <v>5</v>
      </c>
      <c r="AD478" s="26">
        <v>10</v>
      </c>
      <c r="AE478" s="26">
        <v>10</v>
      </c>
      <c r="AF478" s="26">
        <v>15</v>
      </c>
      <c r="AG478" s="26">
        <v>1</v>
      </c>
      <c r="AH478" s="26">
        <v>10</v>
      </c>
      <c r="AI478" s="26">
        <v>1</v>
      </c>
    </row>
    <row r="479" spans="1:87" x14ac:dyDescent="0.3">
      <c r="A479" s="27" t="s">
        <v>444</v>
      </c>
      <c r="B479" s="27" t="s">
        <v>445</v>
      </c>
      <c r="C479" s="27" t="s">
        <v>455</v>
      </c>
      <c r="D479" s="27" t="s">
        <v>456</v>
      </c>
      <c r="E479" s="29" t="s">
        <v>95</v>
      </c>
      <c r="F479" s="28">
        <v>80</v>
      </c>
      <c r="G479" s="28">
        <v>0</v>
      </c>
      <c r="H479" s="28">
        <v>0</v>
      </c>
      <c r="I479" s="28">
        <v>0</v>
      </c>
      <c r="J479" s="28">
        <v>100</v>
      </c>
      <c r="K479" s="28">
        <v>0</v>
      </c>
      <c r="L479" s="28">
        <v>0</v>
      </c>
      <c r="M479" s="28">
        <v>0</v>
      </c>
      <c r="N479" s="28">
        <v>0</v>
      </c>
      <c r="O479" s="28">
        <v>0</v>
      </c>
      <c r="P479" s="28">
        <v>100</v>
      </c>
      <c r="Q479" s="28">
        <v>0</v>
      </c>
      <c r="R479" s="28">
        <v>0</v>
      </c>
      <c r="S479" s="28">
        <v>0</v>
      </c>
      <c r="T479" s="28">
        <v>0</v>
      </c>
      <c r="U479" s="28">
        <v>0</v>
      </c>
      <c r="V479" s="28">
        <v>0</v>
      </c>
      <c r="W479" s="28">
        <v>0</v>
      </c>
      <c r="X479" s="28">
        <v>100</v>
      </c>
      <c r="Y479" s="28">
        <v>0</v>
      </c>
      <c r="Z479" s="28" t="s">
        <v>98</v>
      </c>
      <c r="AA479" s="28" t="s">
        <v>97</v>
      </c>
      <c r="AB479" s="28" t="s">
        <v>97</v>
      </c>
      <c r="AC479" s="28" t="s">
        <v>98</v>
      </c>
      <c r="AD479" s="28">
        <v>4</v>
      </c>
      <c r="AE479" s="28">
        <v>10</v>
      </c>
      <c r="AF479" s="28">
        <v>16</v>
      </c>
      <c r="AG479" s="28">
        <v>1</v>
      </c>
      <c r="AH479" s="28">
        <v>0</v>
      </c>
      <c r="AI479" s="28">
        <v>1</v>
      </c>
    </row>
    <row r="480" spans="1:87" x14ac:dyDescent="0.3">
      <c r="A480" s="25" t="s">
        <v>444</v>
      </c>
      <c r="B480" s="25" t="s">
        <v>445</v>
      </c>
      <c r="C480" s="25" t="s">
        <v>457</v>
      </c>
      <c r="D480" s="26" t="s">
        <v>1553</v>
      </c>
      <c r="E480" s="26">
        <v>1816</v>
      </c>
      <c r="F480" s="26">
        <v>678</v>
      </c>
      <c r="G480" s="26">
        <v>40</v>
      </c>
      <c r="H480" s="26">
        <v>40</v>
      </c>
      <c r="I480" s="26">
        <v>50</v>
      </c>
      <c r="J480" s="26">
        <v>10</v>
      </c>
      <c r="K480" s="26">
        <v>0</v>
      </c>
      <c r="L480" s="26">
        <v>0</v>
      </c>
      <c r="M480" s="26">
        <v>0</v>
      </c>
      <c r="N480" s="26">
        <v>90</v>
      </c>
      <c r="O480" s="26">
        <v>10</v>
      </c>
      <c r="P480" s="26">
        <v>0</v>
      </c>
      <c r="Q480" s="26">
        <v>100</v>
      </c>
      <c r="R480" s="26">
        <v>100</v>
      </c>
      <c r="S480" s="26">
        <v>100</v>
      </c>
      <c r="T480" s="26">
        <v>90</v>
      </c>
      <c r="U480" s="26">
        <v>60</v>
      </c>
      <c r="V480" s="26">
        <v>0</v>
      </c>
      <c r="W480" s="26">
        <v>30</v>
      </c>
      <c r="X480" s="26">
        <v>70</v>
      </c>
      <c r="Y480" s="26">
        <v>90</v>
      </c>
      <c r="Z480" s="26">
        <v>2</v>
      </c>
      <c r="AA480" s="26" t="s">
        <v>96</v>
      </c>
      <c r="AB480" s="26" t="s">
        <v>96</v>
      </c>
      <c r="AC480" s="26">
        <v>2</v>
      </c>
      <c r="AD480" s="26">
        <v>0</v>
      </c>
      <c r="AE480" s="26">
        <v>0</v>
      </c>
      <c r="AF480" s="26">
        <v>15</v>
      </c>
      <c r="AG480" s="26">
        <v>0</v>
      </c>
      <c r="AH480" s="26">
        <v>0</v>
      </c>
      <c r="AI480" s="26">
        <v>0</v>
      </c>
    </row>
    <row r="481" spans="1:87" x14ac:dyDescent="0.3">
      <c r="A481" s="27" t="s">
        <v>444</v>
      </c>
      <c r="B481" s="27" t="s">
        <v>445</v>
      </c>
      <c r="C481" s="27" t="s">
        <v>457</v>
      </c>
      <c r="D481" s="27" t="s">
        <v>458</v>
      </c>
      <c r="E481" s="29" t="s">
        <v>95</v>
      </c>
      <c r="F481" s="28">
        <v>284</v>
      </c>
      <c r="G481" s="28">
        <v>25</v>
      </c>
      <c r="H481" s="28">
        <v>25</v>
      </c>
      <c r="I481" s="28">
        <v>2</v>
      </c>
      <c r="J481" s="28">
        <v>0</v>
      </c>
      <c r="K481" s="28">
        <v>73</v>
      </c>
      <c r="L481" s="28">
        <v>40</v>
      </c>
      <c r="M481" s="28">
        <v>40</v>
      </c>
      <c r="N481" s="28">
        <v>20</v>
      </c>
      <c r="O481" s="28">
        <v>0</v>
      </c>
      <c r="P481" s="28">
        <v>40</v>
      </c>
      <c r="Q481" s="28">
        <v>90</v>
      </c>
      <c r="R481" s="28">
        <v>90</v>
      </c>
      <c r="S481" s="28">
        <v>90</v>
      </c>
      <c r="T481" s="28">
        <v>0</v>
      </c>
      <c r="U481" s="28">
        <v>0</v>
      </c>
      <c r="V481" s="28">
        <v>0</v>
      </c>
      <c r="W481" s="28">
        <v>0</v>
      </c>
      <c r="X481" s="28">
        <v>100</v>
      </c>
      <c r="Y481" s="28">
        <v>50</v>
      </c>
      <c r="Z481" s="28">
        <v>2</v>
      </c>
      <c r="AA481" s="28" t="s">
        <v>96</v>
      </c>
      <c r="AB481" s="28" t="s">
        <v>96</v>
      </c>
      <c r="AC481" s="28">
        <v>8</v>
      </c>
      <c r="AD481" s="28">
        <v>1</v>
      </c>
      <c r="AE481" s="28">
        <v>1</v>
      </c>
      <c r="AF481" s="28">
        <v>16</v>
      </c>
      <c r="AG481" s="28">
        <v>5</v>
      </c>
      <c r="AH481" s="28">
        <v>2</v>
      </c>
      <c r="AI481" s="28">
        <v>1</v>
      </c>
    </row>
    <row r="482" spans="1:87" x14ac:dyDescent="0.3">
      <c r="A482" s="25" t="s">
        <v>444</v>
      </c>
      <c r="B482" s="25" t="s">
        <v>445</v>
      </c>
      <c r="C482" s="25" t="s">
        <v>459</v>
      </c>
      <c r="D482" s="26" t="s">
        <v>1553</v>
      </c>
      <c r="E482" s="26">
        <v>3506</v>
      </c>
      <c r="F482" s="38">
        <v>350</v>
      </c>
      <c r="G482" s="26">
        <v>92</v>
      </c>
      <c r="H482" s="26">
        <v>90</v>
      </c>
      <c r="I482" s="26">
        <v>10</v>
      </c>
      <c r="J482" s="26">
        <v>0</v>
      </c>
      <c r="K482" s="26">
        <v>0</v>
      </c>
      <c r="L482" s="26">
        <v>76</v>
      </c>
      <c r="M482" s="26">
        <v>76</v>
      </c>
      <c r="N482" s="26">
        <v>7</v>
      </c>
      <c r="O482" s="26">
        <v>12</v>
      </c>
      <c r="P482" s="26">
        <v>5</v>
      </c>
      <c r="Q482" s="26">
        <v>100</v>
      </c>
      <c r="R482" s="26">
        <v>100</v>
      </c>
      <c r="S482" s="26">
        <v>90</v>
      </c>
      <c r="T482" s="26">
        <v>0</v>
      </c>
      <c r="U482" s="26">
        <v>0</v>
      </c>
      <c r="V482" s="26">
        <v>0</v>
      </c>
      <c r="W482" s="26">
        <v>5</v>
      </c>
      <c r="X482" s="26">
        <v>95</v>
      </c>
      <c r="Y482" s="26">
        <v>80</v>
      </c>
      <c r="Z482" s="26">
        <v>2</v>
      </c>
      <c r="AA482" s="26" t="s">
        <v>96</v>
      </c>
      <c r="AB482" s="26" t="s">
        <v>96</v>
      </c>
      <c r="AC482" s="26">
        <v>2</v>
      </c>
      <c r="AD482" s="26">
        <v>0</v>
      </c>
      <c r="AE482" s="26">
        <v>0</v>
      </c>
      <c r="AF482" s="26">
        <v>0</v>
      </c>
      <c r="AG482" s="26">
        <v>0</v>
      </c>
      <c r="AH482" s="26">
        <v>0</v>
      </c>
      <c r="AI482" s="26">
        <v>0</v>
      </c>
    </row>
    <row r="483" spans="1:87" x14ac:dyDescent="0.3">
      <c r="A483" s="27" t="s">
        <v>444</v>
      </c>
      <c r="B483" s="27" t="s">
        <v>445</v>
      </c>
      <c r="C483" s="27" t="s">
        <v>459</v>
      </c>
      <c r="D483" s="27" t="s">
        <v>460</v>
      </c>
      <c r="E483" s="29" t="s">
        <v>104</v>
      </c>
      <c r="F483" s="28">
        <v>776</v>
      </c>
      <c r="G483" s="28">
        <v>94</v>
      </c>
      <c r="H483" s="28">
        <v>94</v>
      </c>
      <c r="I483" s="28">
        <v>0</v>
      </c>
      <c r="J483" s="28">
        <v>6</v>
      </c>
      <c r="K483" s="28">
        <v>0</v>
      </c>
      <c r="L483" s="28">
        <v>97</v>
      </c>
      <c r="M483" s="28">
        <v>95</v>
      </c>
      <c r="N483" s="28">
        <v>0</v>
      </c>
      <c r="O483" s="28">
        <v>0</v>
      </c>
      <c r="P483" s="28">
        <v>5</v>
      </c>
      <c r="Q483" s="28">
        <v>100</v>
      </c>
      <c r="R483" s="28">
        <v>95</v>
      </c>
      <c r="S483" s="28">
        <v>0</v>
      </c>
      <c r="T483" s="28">
        <v>0</v>
      </c>
      <c r="U483" s="28">
        <v>0</v>
      </c>
      <c r="V483" s="28">
        <v>0</v>
      </c>
      <c r="W483" s="28">
        <v>0</v>
      </c>
      <c r="X483" s="28">
        <v>100</v>
      </c>
      <c r="Y483" s="28">
        <v>0</v>
      </c>
      <c r="Z483" s="28" t="s">
        <v>98</v>
      </c>
      <c r="AA483" s="28" t="s">
        <v>97</v>
      </c>
      <c r="AB483" s="28" t="s">
        <v>96</v>
      </c>
      <c r="AC483" s="28">
        <v>2</v>
      </c>
      <c r="AD483" s="28">
        <v>2</v>
      </c>
      <c r="AE483" s="28">
        <v>2</v>
      </c>
      <c r="AF483" s="28">
        <v>20</v>
      </c>
      <c r="AG483" s="28">
        <v>2</v>
      </c>
      <c r="AH483" s="28">
        <v>3</v>
      </c>
      <c r="AI483" s="28">
        <v>2</v>
      </c>
    </row>
    <row r="484" spans="1:87" x14ac:dyDescent="0.3">
      <c r="A484" s="27" t="s">
        <v>444</v>
      </c>
      <c r="B484" s="27" t="s">
        <v>445</v>
      </c>
      <c r="C484" s="27" t="s">
        <v>459</v>
      </c>
      <c r="D484" s="27" t="s">
        <v>461</v>
      </c>
      <c r="E484" s="29" t="s">
        <v>104</v>
      </c>
      <c r="F484" s="28">
        <v>709</v>
      </c>
      <c r="G484" s="28">
        <v>98</v>
      </c>
      <c r="H484" s="28">
        <v>90</v>
      </c>
      <c r="I484" s="28">
        <v>0</v>
      </c>
      <c r="J484" s="28">
        <v>10</v>
      </c>
      <c r="K484" s="28">
        <v>0</v>
      </c>
      <c r="L484" s="28">
        <v>97</v>
      </c>
      <c r="M484" s="28">
        <v>96</v>
      </c>
      <c r="N484" s="28">
        <v>0</v>
      </c>
      <c r="O484" s="28">
        <v>0</v>
      </c>
      <c r="P484" s="28">
        <v>4</v>
      </c>
      <c r="Q484" s="28">
        <v>100</v>
      </c>
      <c r="R484" s="28">
        <v>95</v>
      </c>
      <c r="S484" s="28">
        <v>0</v>
      </c>
      <c r="T484" s="28">
        <v>0</v>
      </c>
      <c r="U484" s="28">
        <v>0</v>
      </c>
      <c r="V484" s="28">
        <v>0</v>
      </c>
      <c r="W484" s="28">
        <v>0</v>
      </c>
      <c r="X484" s="28">
        <v>100</v>
      </c>
      <c r="Y484" s="28">
        <v>0</v>
      </c>
      <c r="Z484" s="28" t="s">
        <v>98</v>
      </c>
      <c r="AA484" s="28" t="s">
        <v>97</v>
      </c>
      <c r="AB484" s="28" t="s">
        <v>96</v>
      </c>
      <c r="AC484" s="28">
        <v>2</v>
      </c>
      <c r="AD484" s="28">
        <v>1</v>
      </c>
      <c r="AE484" s="28">
        <v>1</v>
      </c>
      <c r="AF484" s="28">
        <v>20</v>
      </c>
      <c r="AG484" s="28">
        <v>1</v>
      </c>
      <c r="AH484" s="28">
        <v>2</v>
      </c>
      <c r="AI484" s="28">
        <v>1</v>
      </c>
    </row>
    <row r="485" spans="1:87" s="2" customFormat="1" x14ac:dyDescent="0.3">
      <c r="A485" s="27" t="s">
        <v>444</v>
      </c>
      <c r="B485" s="27" t="s">
        <v>445</v>
      </c>
      <c r="C485" s="27" t="s">
        <v>459</v>
      </c>
      <c r="D485" s="27" t="s">
        <v>462</v>
      </c>
      <c r="E485" s="29" t="s">
        <v>104</v>
      </c>
      <c r="F485" s="28">
        <v>267</v>
      </c>
      <c r="G485" s="28">
        <v>97</v>
      </c>
      <c r="H485" s="28">
        <v>97</v>
      </c>
      <c r="I485" s="28">
        <v>0</v>
      </c>
      <c r="J485" s="28">
        <v>0</v>
      </c>
      <c r="K485" s="28">
        <v>3</v>
      </c>
      <c r="L485" s="28">
        <v>97</v>
      </c>
      <c r="M485" s="28">
        <v>95</v>
      </c>
      <c r="N485" s="28">
        <v>0</v>
      </c>
      <c r="O485" s="28">
        <v>0</v>
      </c>
      <c r="P485" s="28">
        <v>5</v>
      </c>
      <c r="Q485" s="28">
        <v>100</v>
      </c>
      <c r="R485" s="28">
        <v>97</v>
      </c>
      <c r="S485" s="28">
        <v>0</v>
      </c>
      <c r="T485" s="28">
        <v>0</v>
      </c>
      <c r="U485" s="28">
        <v>0</v>
      </c>
      <c r="V485" s="28">
        <v>0</v>
      </c>
      <c r="W485" s="28">
        <v>0</v>
      </c>
      <c r="X485" s="28">
        <v>100</v>
      </c>
      <c r="Y485" s="28">
        <v>0</v>
      </c>
      <c r="Z485" s="28" t="s">
        <v>98</v>
      </c>
      <c r="AA485" s="28" t="s">
        <v>97</v>
      </c>
      <c r="AB485" s="28" t="s">
        <v>96</v>
      </c>
      <c r="AC485" s="28">
        <v>2</v>
      </c>
      <c r="AD485" s="28">
        <v>2</v>
      </c>
      <c r="AE485" s="28">
        <v>2</v>
      </c>
      <c r="AF485" s="28">
        <v>20</v>
      </c>
      <c r="AG485" s="28">
        <v>2</v>
      </c>
      <c r="AH485" s="28">
        <v>2</v>
      </c>
      <c r="AI485" s="28">
        <v>2</v>
      </c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  <c r="BG485" s="37"/>
      <c r="BH485" s="37"/>
      <c r="BI485" s="37"/>
      <c r="BJ485" s="37"/>
      <c r="BK485" s="37"/>
      <c r="BL485" s="37"/>
      <c r="BM485" s="37"/>
      <c r="BN485" s="37"/>
      <c r="BO485" s="37"/>
      <c r="BP485" s="37"/>
      <c r="BQ485" s="37"/>
      <c r="BR485" s="37"/>
      <c r="BS485" s="37"/>
      <c r="BT485" s="37"/>
      <c r="BU485" s="37"/>
      <c r="BV485" s="37"/>
      <c r="BW485" s="37"/>
      <c r="BX485" s="37"/>
      <c r="BY485" s="37"/>
      <c r="BZ485" s="37"/>
      <c r="CA485" s="37"/>
      <c r="CB485" s="37"/>
      <c r="CC485" s="37"/>
      <c r="CD485" s="37"/>
      <c r="CE485" s="37"/>
      <c r="CF485" s="37"/>
      <c r="CG485" s="37"/>
      <c r="CH485" s="37"/>
      <c r="CI485" s="37"/>
    </row>
    <row r="486" spans="1:87" x14ac:dyDescent="0.3">
      <c r="A486" s="25" t="s">
        <v>444</v>
      </c>
      <c r="B486" s="25" t="s">
        <v>445</v>
      </c>
      <c r="C486" s="25" t="s">
        <v>463</v>
      </c>
      <c r="D486" s="26" t="s">
        <v>1553</v>
      </c>
      <c r="E486" s="26">
        <v>3320</v>
      </c>
      <c r="F486" s="38">
        <v>80</v>
      </c>
      <c r="G486" s="26">
        <v>92</v>
      </c>
      <c r="H486" s="26">
        <v>92</v>
      </c>
      <c r="I486" s="26">
        <v>8</v>
      </c>
      <c r="J486" s="26">
        <v>0</v>
      </c>
      <c r="K486" s="26">
        <v>0</v>
      </c>
      <c r="L486" s="26">
        <v>86</v>
      </c>
      <c r="M486" s="26">
        <v>86</v>
      </c>
      <c r="N486" s="26">
        <v>14</v>
      </c>
      <c r="O486" s="26">
        <v>0</v>
      </c>
      <c r="P486" s="26">
        <v>0</v>
      </c>
      <c r="Q486" s="26">
        <v>100</v>
      </c>
      <c r="R486" s="26">
        <v>100</v>
      </c>
      <c r="S486" s="26">
        <v>100</v>
      </c>
      <c r="T486" s="26">
        <v>80</v>
      </c>
      <c r="U486" s="26">
        <v>80</v>
      </c>
      <c r="V486" s="26">
        <v>76</v>
      </c>
      <c r="W486" s="26">
        <v>16</v>
      </c>
      <c r="X486" s="26">
        <v>8</v>
      </c>
      <c r="Y486" s="26">
        <v>100</v>
      </c>
      <c r="Z486" s="26">
        <v>4</v>
      </c>
      <c r="AA486" s="26" t="s">
        <v>96</v>
      </c>
      <c r="AB486" s="26" t="s">
        <v>96</v>
      </c>
      <c r="AC486" s="26">
        <v>6</v>
      </c>
      <c r="AD486" s="26">
        <v>0</v>
      </c>
      <c r="AE486" s="26">
        <v>0</v>
      </c>
      <c r="AF486" s="26">
        <v>6</v>
      </c>
      <c r="AG486" s="26">
        <v>2</v>
      </c>
      <c r="AH486" s="26">
        <v>2</v>
      </c>
      <c r="AI486" s="26">
        <v>0</v>
      </c>
    </row>
    <row r="487" spans="1:87" x14ac:dyDescent="0.3">
      <c r="A487" s="27" t="s">
        <v>444</v>
      </c>
      <c r="B487" s="27" t="s">
        <v>445</v>
      </c>
      <c r="C487" s="27" t="s">
        <v>463</v>
      </c>
      <c r="D487" s="27" t="s">
        <v>464</v>
      </c>
      <c r="E487" s="29" t="s">
        <v>102</v>
      </c>
      <c r="F487" s="28">
        <v>467</v>
      </c>
      <c r="G487" s="28">
        <v>100</v>
      </c>
      <c r="H487" s="28">
        <v>100</v>
      </c>
      <c r="I487" s="28">
        <v>0</v>
      </c>
      <c r="J487" s="28">
        <v>0</v>
      </c>
      <c r="K487" s="28">
        <v>0</v>
      </c>
      <c r="L487" s="28">
        <v>100</v>
      </c>
      <c r="M487" s="28">
        <v>100</v>
      </c>
      <c r="N487" s="28">
        <v>0</v>
      </c>
      <c r="O487" s="28">
        <v>0</v>
      </c>
      <c r="P487" s="28">
        <v>0</v>
      </c>
      <c r="Q487" s="28">
        <v>100</v>
      </c>
      <c r="R487" s="28">
        <v>100</v>
      </c>
      <c r="S487" s="28">
        <v>100</v>
      </c>
      <c r="T487" s="28">
        <v>0</v>
      </c>
      <c r="U487" s="28">
        <v>0</v>
      </c>
      <c r="V487" s="28">
        <v>100</v>
      </c>
      <c r="W487" s="28">
        <v>0</v>
      </c>
      <c r="X487" s="28">
        <v>0</v>
      </c>
      <c r="Y487" s="28">
        <v>100</v>
      </c>
      <c r="Z487" s="28">
        <v>4</v>
      </c>
      <c r="AA487" s="28" t="s">
        <v>96</v>
      </c>
      <c r="AB487" s="28" t="s">
        <v>96</v>
      </c>
      <c r="AC487" s="28">
        <v>2</v>
      </c>
      <c r="AD487" s="28">
        <v>0</v>
      </c>
      <c r="AE487" s="28">
        <v>0</v>
      </c>
      <c r="AF487" s="28">
        <v>0</v>
      </c>
      <c r="AG487" s="28">
        <v>0</v>
      </c>
      <c r="AH487" s="28">
        <v>0</v>
      </c>
      <c r="AI487" s="28">
        <v>0</v>
      </c>
    </row>
    <row r="488" spans="1:87" x14ac:dyDescent="0.3">
      <c r="A488" s="27" t="s">
        <v>444</v>
      </c>
      <c r="B488" s="27" t="s">
        <v>445</v>
      </c>
      <c r="C488" s="27" t="s">
        <v>463</v>
      </c>
      <c r="D488" s="27" t="s">
        <v>465</v>
      </c>
      <c r="E488" s="29" t="s">
        <v>102</v>
      </c>
      <c r="F488" s="28">
        <v>123</v>
      </c>
      <c r="G488" s="28">
        <v>0</v>
      </c>
      <c r="H488" s="28">
        <v>0</v>
      </c>
      <c r="I488" s="28">
        <v>0</v>
      </c>
      <c r="J488" s="28">
        <v>0</v>
      </c>
      <c r="K488" s="28">
        <v>100</v>
      </c>
      <c r="L488" s="28">
        <v>100</v>
      </c>
      <c r="M488" s="28">
        <v>100</v>
      </c>
      <c r="N488" s="28">
        <v>0</v>
      </c>
      <c r="O488" s="28">
        <v>0</v>
      </c>
      <c r="P488" s="28">
        <v>0</v>
      </c>
      <c r="Q488" s="28">
        <v>100</v>
      </c>
      <c r="R488" s="28">
        <v>100</v>
      </c>
      <c r="S488" s="28">
        <v>100</v>
      </c>
      <c r="T488" s="28">
        <v>0</v>
      </c>
      <c r="U488" s="28">
        <v>0</v>
      </c>
      <c r="V488" s="28">
        <v>0</v>
      </c>
      <c r="W488" s="28">
        <v>0</v>
      </c>
      <c r="X488" s="28">
        <v>100</v>
      </c>
      <c r="Y488" s="28">
        <v>100</v>
      </c>
      <c r="Z488" s="28">
        <v>4</v>
      </c>
      <c r="AA488" s="28" t="s">
        <v>96</v>
      </c>
      <c r="AB488" s="28" t="s">
        <v>96</v>
      </c>
      <c r="AC488" s="28">
        <v>2</v>
      </c>
      <c r="AD488" s="28">
        <v>0</v>
      </c>
      <c r="AE488" s="28">
        <v>0</v>
      </c>
      <c r="AF488" s="28">
        <v>6</v>
      </c>
      <c r="AG488" s="28">
        <v>0</v>
      </c>
      <c r="AH488" s="28">
        <v>0</v>
      </c>
      <c r="AI488" s="28">
        <v>0</v>
      </c>
    </row>
    <row r="489" spans="1:87" x14ac:dyDescent="0.3">
      <c r="A489" s="27" t="s">
        <v>444</v>
      </c>
      <c r="B489" s="27" t="s">
        <v>445</v>
      </c>
      <c r="C489" s="27" t="s">
        <v>463</v>
      </c>
      <c r="D489" s="27" t="s">
        <v>466</v>
      </c>
      <c r="E489" s="29" t="s">
        <v>95</v>
      </c>
      <c r="F489" s="28">
        <v>118</v>
      </c>
      <c r="G489" s="28">
        <v>100</v>
      </c>
      <c r="H489" s="28">
        <v>100</v>
      </c>
      <c r="I489" s="28">
        <v>0</v>
      </c>
      <c r="J489" s="28">
        <v>0</v>
      </c>
      <c r="K489" s="28">
        <v>0</v>
      </c>
      <c r="L489" s="28">
        <v>0</v>
      </c>
      <c r="M489" s="28">
        <v>0</v>
      </c>
      <c r="N489" s="28">
        <v>100</v>
      </c>
      <c r="O489" s="28">
        <v>0</v>
      </c>
      <c r="P489" s="28">
        <v>0</v>
      </c>
      <c r="Q489" s="28">
        <v>100</v>
      </c>
      <c r="R489" s="28">
        <v>100</v>
      </c>
      <c r="S489" s="28">
        <v>100</v>
      </c>
      <c r="T489" s="28">
        <v>0</v>
      </c>
      <c r="U489" s="28">
        <v>0</v>
      </c>
      <c r="V489" s="28">
        <v>0</v>
      </c>
      <c r="W489" s="28">
        <v>0</v>
      </c>
      <c r="X489" s="28">
        <v>100</v>
      </c>
      <c r="Y489" s="28">
        <v>100</v>
      </c>
      <c r="Z489" s="28">
        <v>2</v>
      </c>
      <c r="AA489" s="28" t="s">
        <v>96</v>
      </c>
      <c r="AB489" s="28" t="s">
        <v>97</v>
      </c>
      <c r="AC489" s="28" t="s">
        <v>98</v>
      </c>
      <c r="AD489" s="28">
        <v>2</v>
      </c>
      <c r="AE489" s="28">
        <v>2</v>
      </c>
      <c r="AF489" s="28">
        <v>8</v>
      </c>
      <c r="AG489" s="28">
        <v>1</v>
      </c>
      <c r="AH489" s="28">
        <v>1</v>
      </c>
      <c r="AI489" s="28">
        <v>1</v>
      </c>
    </row>
    <row r="490" spans="1:87" x14ac:dyDescent="0.3">
      <c r="A490" s="27" t="s">
        <v>444</v>
      </c>
      <c r="B490" s="27" t="s">
        <v>445</v>
      </c>
      <c r="C490" s="27" t="s">
        <v>463</v>
      </c>
      <c r="D490" s="27" t="s">
        <v>218</v>
      </c>
      <c r="E490" s="29" t="s">
        <v>95</v>
      </c>
      <c r="F490" s="28">
        <v>64</v>
      </c>
      <c r="G490" s="28">
        <v>0</v>
      </c>
      <c r="H490" s="28">
        <v>0</v>
      </c>
      <c r="I490" s="28">
        <v>0</v>
      </c>
      <c r="J490" s="28">
        <v>100</v>
      </c>
      <c r="K490" s="28">
        <v>0</v>
      </c>
      <c r="L490" s="28">
        <v>0</v>
      </c>
      <c r="M490" s="28">
        <v>0</v>
      </c>
      <c r="N490" s="28">
        <v>0</v>
      </c>
      <c r="O490" s="28">
        <v>0</v>
      </c>
      <c r="P490" s="28">
        <v>100</v>
      </c>
      <c r="Q490" s="28">
        <v>100</v>
      </c>
      <c r="R490" s="28">
        <v>100</v>
      </c>
      <c r="S490" s="28">
        <v>100</v>
      </c>
      <c r="T490" s="28">
        <v>0</v>
      </c>
      <c r="U490" s="28">
        <v>0</v>
      </c>
      <c r="V490" s="28">
        <v>0</v>
      </c>
      <c r="W490" s="28">
        <v>0</v>
      </c>
      <c r="X490" s="28">
        <v>100</v>
      </c>
      <c r="Y490" s="28">
        <v>100</v>
      </c>
      <c r="Z490" s="28">
        <v>4</v>
      </c>
      <c r="AA490" s="28" t="s">
        <v>96</v>
      </c>
      <c r="AB490" s="28" t="s">
        <v>96</v>
      </c>
      <c r="AC490" s="28">
        <v>2</v>
      </c>
      <c r="AD490" s="28">
        <v>1</v>
      </c>
      <c r="AE490" s="28">
        <v>1</v>
      </c>
      <c r="AF490" s="28">
        <v>6</v>
      </c>
      <c r="AG490" s="28">
        <v>1</v>
      </c>
      <c r="AH490" s="28">
        <v>0</v>
      </c>
      <c r="AI490" s="28">
        <v>1</v>
      </c>
    </row>
    <row r="491" spans="1:87" x14ac:dyDescent="0.3">
      <c r="A491" s="25" t="s">
        <v>444</v>
      </c>
      <c r="B491" s="25" t="s">
        <v>445</v>
      </c>
      <c r="C491" s="25" t="s">
        <v>467</v>
      </c>
      <c r="D491" s="26" t="s">
        <v>1553</v>
      </c>
      <c r="E491" s="26">
        <v>3086</v>
      </c>
      <c r="F491" s="38">
        <v>40</v>
      </c>
      <c r="G491" s="26">
        <v>0</v>
      </c>
      <c r="H491" s="26">
        <v>0</v>
      </c>
      <c r="I491" s="26">
        <v>95</v>
      </c>
      <c r="J491" s="26">
        <v>5</v>
      </c>
      <c r="K491" s="26">
        <v>0</v>
      </c>
      <c r="L491" s="26">
        <v>0</v>
      </c>
      <c r="M491" s="26">
        <v>0</v>
      </c>
      <c r="N491" s="26">
        <v>90</v>
      </c>
      <c r="O491" s="26">
        <v>5</v>
      </c>
      <c r="P491" s="26">
        <v>5</v>
      </c>
      <c r="Q491" s="26">
        <v>100</v>
      </c>
      <c r="R491" s="26">
        <v>100</v>
      </c>
      <c r="S491" s="26">
        <v>100</v>
      </c>
      <c r="T491" s="26">
        <v>100</v>
      </c>
      <c r="U491" s="26">
        <v>90</v>
      </c>
      <c r="V491" s="26">
        <v>0</v>
      </c>
      <c r="W491" s="26">
        <v>50</v>
      </c>
      <c r="X491" s="26">
        <v>50</v>
      </c>
      <c r="Y491" s="26">
        <v>100</v>
      </c>
      <c r="Z491" s="26">
        <v>2</v>
      </c>
      <c r="AA491" s="26" t="s">
        <v>96</v>
      </c>
      <c r="AB491" s="26" t="s">
        <v>96</v>
      </c>
      <c r="AC491" s="26">
        <v>2</v>
      </c>
      <c r="AD491" s="26">
        <v>2</v>
      </c>
      <c r="AE491" s="26">
        <v>7</v>
      </c>
      <c r="AF491" s="26">
        <v>6</v>
      </c>
      <c r="AG491" s="26">
        <v>0</v>
      </c>
      <c r="AH491" s="26">
        <v>0</v>
      </c>
      <c r="AI491" s="26">
        <v>0</v>
      </c>
    </row>
    <row r="492" spans="1:87" x14ac:dyDescent="0.3">
      <c r="A492" s="27" t="s">
        <v>444</v>
      </c>
      <c r="B492" s="27" t="s">
        <v>445</v>
      </c>
      <c r="C492" s="27" t="s">
        <v>467</v>
      </c>
      <c r="D492" s="27" t="s">
        <v>468</v>
      </c>
      <c r="E492" s="29" t="s">
        <v>95</v>
      </c>
      <c r="F492" s="28">
        <v>2458</v>
      </c>
      <c r="G492" s="28">
        <v>0</v>
      </c>
      <c r="H492" s="28">
        <v>0</v>
      </c>
      <c r="I492" s="28">
        <v>5</v>
      </c>
      <c r="J492" s="28">
        <v>0</v>
      </c>
      <c r="K492" s="28">
        <v>95</v>
      </c>
      <c r="L492" s="28">
        <v>0</v>
      </c>
      <c r="M492" s="28">
        <v>0</v>
      </c>
      <c r="N492" s="28">
        <v>1</v>
      </c>
      <c r="O492" s="28">
        <v>0</v>
      </c>
      <c r="P492" s="28">
        <v>99</v>
      </c>
      <c r="Q492" s="28">
        <v>100</v>
      </c>
      <c r="R492" s="28">
        <v>10</v>
      </c>
      <c r="S492" s="28">
        <v>100</v>
      </c>
      <c r="T492" s="28">
        <v>0</v>
      </c>
      <c r="U492" s="28">
        <v>0</v>
      </c>
      <c r="V492" s="28">
        <v>0</v>
      </c>
      <c r="W492" s="28">
        <v>0</v>
      </c>
      <c r="X492" s="28">
        <v>100</v>
      </c>
      <c r="Y492" s="28">
        <v>0</v>
      </c>
      <c r="Z492" s="28" t="s">
        <v>98</v>
      </c>
      <c r="AA492" s="28" t="s">
        <v>97</v>
      </c>
      <c r="AB492" s="28" t="s">
        <v>96</v>
      </c>
      <c r="AC492" s="28">
        <v>5</v>
      </c>
      <c r="AD492" s="28">
        <v>2</v>
      </c>
      <c r="AE492" s="28">
        <v>7</v>
      </c>
      <c r="AF492" s="28">
        <v>6</v>
      </c>
      <c r="AG492" s="28">
        <v>0</v>
      </c>
      <c r="AH492" s="28">
        <v>0</v>
      </c>
      <c r="AI492" s="28">
        <v>0</v>
      </c>
    </row>
    <row r="493" spans="1:87" x14ac:dyDescent="0.3">
      <c r="A493" s="25" t="s">
        <v>444</v>
      </c>
      <c r="B493" s="25" t="s">
        <v>445</v>
      </c>
      <c r="C493" s="25" t="s">
        <v>469</v>
      </c>
      <c r="D493" s="26" t="s">
        <v>1553</v>
      </c>
      <c r="E493" s="26">
        <v>486</v>
      </c>
      <c r="F493" s="38">
        <v>120</v>
      </c>
      <c r="G493" s="26">
        <v>100</v>
      </c>
      <c r="H493" s="26">
        <v>100</v>
      </c>
      <c r="I493" s="26">
        <v>0</v>
      </c>
      <c r="J493" s="26">
        <v>0</v>
      </c>
      <c r="K493" s="26">
        <v>0</v>
      </c>
      <c r="L493" s="26">
        <v>0</v>
      </c>
      <c r="M493" s="26">
        <v>0</v>
      </c>
      <c r="N493" s="26">
        <v>60</v>
      </c>
      <c r="O493" s="26">
        <v>10</v>
      </c>
      <c r="P493" s="26">
        <v>30</v>
      </c>
      <c r="Q493" s="26">
        <v>100</v>
      </c>
      <c r="R493" s="26">
        <v>100</v>
      </c>
      <c r="S493" s="26">
        <v>100</v>
      </c>
      <c r="T493" s="26">
        <v>0</v>
      </c>
      <c r="U493" s="26">
        <v>0</v>
      </c>
      <c r="V493" s="26">
        <v>0</v>
      </c>
      <c r="W493" s="26">
        <v>10</v>
      </c>
      <c r="X493" s="26">
        <v>90</v>
      </c>
      <c r="Y493" s="26">
        <v>100</v>
      </c>
      <c r="Z493" s="26">
        <v>2</v>
      </c>
      <c r="AA493" s="26" t="s">
        <v>96</v>
      </c>
      <c r="AB493" s="26" t="s">
        <v>96</v>
      </c>
      <c r="AC493" s="26">
        <v>2</v>
      </c>
      <c r="AD493" s="26">
        <v>4</v>
      </c>
      <c r="AE493" s="26">
        <v>25</v>
      </c>
      <c r="AF493" s="26">
        <v>25</v>
      </c>
      <c r="AG493" s="26">
        <v>0</v>
      </c>
      <c r="AH493" s="26">
        <v>7</v>
      </c>
      <c r="AI493" s="26">
        <v>0</v>
      </c>
    </row>
    <row r="494" spans="1:87" x14ac:dyDescent="0.3">
      <c r="A494" s="27" t="s">
        <v>444</v>
      </c>
      <c r="B494" s="27" t="s">
        <v>445</v>
      </c>
      <c r="C494" s="27" t="s">
        <v>469</v>
      </c>
      <c r="D494" s="27" t="s">
        <v>470</v>
      </c>
      <c r="E494" s="29" t="s">
        <v>95</v>
      </c>
      <c r="F494" s="28">
        <v>30</v>
      </c>
      <c r="G494" s="28">
        <v>100</v>
      </c>
      <c r="H494" s="28">
        <v>100</v>
      </c>
      <c r="I494" s="28">
        <v>0</v>
      </c>
      <c r="J494" s="28">
        <v>0</v>
      </c>
      <c r="K494" s="28">
        <v>0</v>
      </c>
      <c r="L494" s="28">
        <v>0</v>
      </c>
      <c r="M494" s="28">
        <v>0</v>
      </c>
      <c r="N494" s="28">
        <v>0</v>
      </c>
      <c r="O494" s="28">
        <v>0</v>
      </c>
      <c r="P494" s="28">
        <v>100</v>
      </c>
      <c r="Q494" s="28">
        <v>100</v>
      </c>
      <c r="R494" s="28">
        <v>100</v>
      </c>
      <c r="S494" s="28">
        <v>100</v>
      </c>
      <c r="T494" s="28">
        <v>0</v>
      </c>
      <c r="U494" s="28">
        <v>0</v>
      </c>
      <c r="V494" s="28">
        <v>0</v>
      </c>
      <c r="W494" s="28">
        <v>0</v>
      </c>
      <c r="X494" s="28">
        <v>100</v>
      </c>
      <c r="Y494" s="28">
        <v>100</v>
      </c>
      <c r="Z494" s="28">
        <v>2</v>
      </c>
      <c r="AA494" s="28" t="s">
        <v>96</v>
      </c>
      <c r="AB494" s="28" t="s">
        <v>96</v>
      </c>
      <c r="AC494" s="28">
        <v>2</v>
      </c>
      <c r="AD494" s="28">
        <v>4</v>
      </c>
      <c r="AE494" s="28">
        <v>25</v>
      </c>
      <c r="AF494" s="28">
        <v>25</v>
      </c>
      <c r="AG494" s="28">
        <v>0</v>
      </c>
      <c r="AH494" s="28">
        <v>7</v>
      </c>
      <c r="AI494" s="28">
        <v>0</v>
      </c>
    </row>
    <row r="495" spans="1:87" x14ac:dyDescent="0.3">
      <c r="A495" s="25" t="s">
        <v>444</v>
      </c>
      <c r="B495" s="25" t="s">
        <v>445</v>
      </c>
      <c r="C495" s="25" t="s">
        <v>471</v>
      </c>
      <c r="D495" s="26" t="s">
        <v>1553</v>
      </c>
      <c r="E495" s="26">
        <v>2136</v>
      </c>
      <c r="F495" s="38">
        <v>150</v>
      </c>
      <c r="G495" s="26">
        <v>90</v>
      </c>
      <c r="H495" s="26">
        <v>65</v>
      </c>
      <c r="I495" s="26">
        <v>35</v>
      </c>
      <c r="J495" s="26">
        <v>0</v>
      </c>
      <c r="K495" s="26">
        <v>0</v>
      </c>
      <c r="L495" s="26">
        <v>0</v>
      </c>
      <c r="M495" s="26">
        <v>0</v>
      </c>
      <c r="N495" s="26">
        <v>60</v>
      </c>
      <c r="O495" s="26">
        <v>10</v>
      </c>
      <c r="P495" s="26">
        <v>30</v>
      </c>
      <c r="Q495" s="26">
        <v>100</v>
      </c>
      <c r="R495" s="26">
        <v>100</v>
      </c>
      <c r="S495" s="26">
        <v>100</v>
      </c>
      <c r="T495" s="26">
        <v>0</v>
      </c>
      <c r="U495" s="26">
        <v>0</v>
      </c>
      <c r="V495" s="26">
        <v>0</v>
      </c>
      <c r="W495" s="26">
        <v>5</v>
      </c>
      <c r="X495" s="26">
        <v>95</v>
      </c>
      <c r="Y495" s="26">
        <v>98</v>
      </c>
      <c r="Z495" s="26">
        <v>2</v>
      </c>
      <c r="AA495" s="26" t="s">
        <v>96</v>
      </c>
      <c r="AB495" s="26" t="s">
        <v>97</v>
      </c>
      <c r="AC495" s="26">
        <v>4</v>
      </c>
      <c r="AD495" s="26">
        <v>0</v>
      </c>
      <c r="AE495" s="26">
        <v>10</v>
      </c>
      <c r="AF495" s="26">
        <v>30</v>
      </c>
      <c r="AG495" s="26">
        <v>0</v>
      </c>
      <c r="AH495" s="26">
        <v>0</v>
      </c>
      <c r="AI495" s="26">
        <v>0</v>
      </c>
    </row>
    <row r="496" spans="1:87" x14ac:dyDescent="0.3">
      <c r="A496" s="27" t="s">
        <v>444</v>
      </c>
      <c r="B496" s="27" t="s">
        <v>445</v>
      </c>
      <c r="C496" s="27" t="s">
        <v>471</v>
      </c>
      <c r="D496" s="27" t="s">
        <v>110</v>
      </c>
      <c r="E496" s="29" t="s">
        <v>95</v>
      </c>
      <c r="F496" s="28">
        <v>1283</v>
      </c>
      <c r="G496" s="28">
        <v>90</v>
      </c>
      <c r="H496" s="28">
        <v>60</v>
      </c>
      <c r="I496" s="28">
        <v>20</v>
      </c>
      <c r="J496" s="28">
        <v>20</v>
      </c>
      <c r="K496" s="28">
        <v>0</v>
      </c>
      <c r="L496" s="28">
        <v>95</v>
      </c>
      <c r="M496" s="28">
        <v>95</v>
      </c>
      <c r="N496" s="28">
        <v>5</v>
      </c>
      <c r="O496" s="28">
        <v>0</v>
      </c>
      <c r="P496" s="28">
        <v>0</v>
      </c>
      <c r="Q496" s="28">
        <v>100</v>
      </c>
      <c r="R496" s="28">
        <v>100</v>
      </c>
      <c r="S496" s="28">
        <v>100</v>
      </c>
      <c r="T496" s="28">
        <v>0</v>
      </c>
      <c r="U496" s="28">
        <v>0</v>
      </c>
      <c r="V496" s="28">
        <v>0</v>
      </c>
      <c r="W496" s="28">
        <v>0</v>
      </c>
      <c r="X496" s="28">
        <v>100</v>
      </c>
      <c r="Y496" s="28">
        <v>90</v>
      </c>
      <c r="Z496" s="28">
        <v>2</v>
      </c>
      <c r="AA496" s="28" t="s">
        <v>96</v>
      </c>
      <c r="AB496" s="28" t="s">
        <v>96</v>
      </c>
      <c r="AC496" s="28">
        <v>4</v>
      </c>
      <c r="AD496" s="28">
        <v>1</v>
      </c>
      <c r="AE496" s="28">
        <v>5</v>
      </c>
      <c r="AF496" s="28">
        <v>28</v>
      </c>
      <c r="AG496" s="28">
        <v>0</v>
      </c>
      <c r="AH496" s="28">
        <v>0</v>
      </c>
      <c r="AI496" s="28">
        <v>1</v>
      </c>
    </row>
    <row r="497" spans="1:427" x14ac:dyDescent="0.3">
      <c r="A497" s="25" t="s">
        <v>444</v>
      </c>
      <c r="B497" s="25" t="s">
        <v>445</v>
      </c>
      <c r="C497" s="25" t="s">
        <v>472</v>
      </c>
      <c r="D497" s="26" t="s">
        <v>1553</v>
      </c>
      <c r="E497" s="26">
        <v>603</v>
      </c>
      <c r="F497" s="38">
        <v>0</v>
      </c>
      <c r="G497" s="26">
        <v>90</v>
      </c>
      <c r="H497" s="26">
        <v>90</v>
      </c>
      <c r="I497" s="26">
        <v>10</v>
      </c>
      <c r="J497" s="26">
        <v>0</v>
      </c>
      <c r="K497" s="26">
        <v>0</v>
      </c>
      <c r="L497" s="26">
        <v>0</v>
      </c>
      <c r="M497" s="26">
        <v>0</v>
      </c>
      <c r="N497" s="26">
        <v>99</v>
      </c>
      <c r="O497" s="26">
        <v>0</v>
      </c>
      <c r="P497" s="26">
        <v>1</v>
      </c>
      <c r="Q497" s="26">
        <v>100</v>
      </c>
      <c r="R497" s="26">
        <v>100</v>
      </c>
      <c r="S497" s="26">
        <v>100</v>
      </c>
      <c r="T497" s="26">
        <v>0</v>
      </c>
      <c r="U497" s="26">
        <v>0</v>
      </c>
      <c r="V497" s="26">
        <v>0</v>
      </c>
      <c r="W497" s="26">
        <v>1</v>
      </c>
      <c r="X497" s="26">
        <v>99</v>
      </c>
      <c r="Y497" s="26">
        <v>100</v>
      </c>
      <c r="Z497" s="26">
        <v>2</v>
      </c>
      <c r="AA497" s="26" t="s">
        <v>96</v>
      </c>
      <c r="AB497" s="26" t="s">
        <v>96</v>
      </c>
      <c r="AC497" s="26">
        <v>12</v>
      </c>
      <c r="AD497" s="26">
        <v>5</v>
      </c>
      <c r="AE497" s="26">
        <v>5</v>
      </c>
      <c r="AF497" s="26">
        <v>30</v>
      </c>
      <c r="AG497" s="26">
        <v>5</v>
      </c>
      <c r="AH497" s="26">
        <v>6</v>
      </c>
      <c r="AI497" s="26">
        <v>5</v>
      </c>
    </row>
    <row r="498" spans="1:427" x14ac:dyDescent="0.3">
      <c r="A498" s="27" t="s">
        <v>444</v>
      </c>
      <c r="B498" s="27" t="s">
        <v>445</v>
      </c>
      <c r="C498" s="27" t="s">
        <v>472</v>
      </c>
      <c r="D498" s="27" t="s">
        <v>110</v>
      </c>
      <c r="E498" s="29" t="s">
        <v>104</v>
      </c>
      <c r="F498" s="28">
        <v>245</v>
      </c>
      <c r="G498" s="28">
        <v>5</v>
      </c>
      <c r="H498" s="28">
        <v>5</v>
      </c>
      <c r="I498" s="28">
        <v>0</v>
      </c>
      <c r="J498" s="28">
        <v>95</v>
      </c>
      <c r="K498" s="28">
        <v>0</v>
      </c>
      <c r="L498" s="28">
        <v>0</v>
      </c>
      <c r="M498" s="28">
        <v>0</v>
      </c>
      <c r="N498" s="28">
        <v>0</v>
      </c>
      <c r="O498" s="28">
        <v>0</v>
      </c>
      <c r="P498" s="28">
        <v>100</v>
      </c>
      <c r="Q498" s="28">
        <v>100</v>
      </c>
      <c r="R498" s="28">
        <v>100</v>
      </c>
      <c r="S498" s="28">
        <v>100</v>
      </c>
      <c r="T498" s="28">
        <v>0</v>
      </c>
      <c r="U498" s="28">
        <v>0</v>
      </c>
      <c r="V498" s="28">
        <v>0</v>
      </c>
      <c r="W498" s="28">
        <v>0</v>
      </c>
      <c r="X498" s="28">
        <v>100</v>
      </c>
      <c r="Y498" s="28">
        <v>0</v>
      </c>
      <c r="Z498" s="28" t="s">
        <v>98</v>
      </c>
      <c r="AA498" s="28" t="s">
        <v>97</v>
      </c>
      <c r="AB498" s="28" t="s">
        <v>97</v>
      </c>
      <c r="AC498" s="28" t="s">
        <v>98</v>
      </c>
      <c r="AD498" s="28">
        <v>3</v>
      </c>
      <c r="AE498" s="28">
        <v>3</v>
      </c>
      <c r="AF498" s="28">
        <v>23</v>
      </c>
      <c r="AG498" s="28">
        <v>1</v>
      </c>
      <c r="AH498" s="28">
        <v>4</v>
      </c>
      <c r="AI498" s="28">
        <v>1</v>
      </c>
    </row>
    <row r="499" spans="1:427" x14ac:dyDescent="0.3">
      <c r="A499" s="25" t="s">
        <v>444</v>
      </c>
      <c r="B499" s="25" t="s">
        <v>445</v>
      </c>
      <c r="C499" s="25" t="s">
        <v>473</v>
      </c>
      <c r="D499" s="26" t="s">
        <v>1553</v>
      </c>
      <c r="E499" s="26">
        <v>691</v>
      </c>
      <c r="F499" s="38">
        <v>10</v>
      </c>
      <c r="G499" s="26">
        <v>100</v>
      </c>
      <c r="H499" s="26">
        <v>95</v>
      </c>
      <c r="I499" s="26">
        <v>0</v>
      </c>
      <c r="J499" s="26">
        <v>0</v>
      </c>
      <c r="K499" s="26">
        <v>5</v>
      </c>
      <c r="L499" s="26">
        <v>0</v>
      </c>
      <c r="M499" s="26">
        <v>0</v>
      </c>
      <c r="N499" s="26">
        <v>50</v>
      </c>
      <c r="O499" s="26">
        <v>10</v>
      </c>
      <c r="P499" s="26">
        <v>40</v>
      </c>
      <c r="Q499" s="26">
        <v>100</v>
      </c>
      <c r="R499" s="26">
        <v>98</v>
      </c>
      <c r="S499" s="26">
        <v>100</v>
      </c>
      <c r="T499" s="26">
        <v>0</v>
      </c>
      <c r="U499" s="26">
        <v>0</v>
      </c>
      <c r="V499" s="26">
        <v>0</v>
      </c>
      <c r="W499" s="26">
        <v>10</v>
      </c>
      <c r="X499" s="26">
        <v>90</v>
      </c>
      <c r="Y499" s="26">
        <v>80</v>
      </c>
      <c r="Z499" s="26">
        <v>2</v>
      </c>
      <c r="AA499" s="26" t="s">
        <v>96</v>
      </c>
      <c r="AB499" s="26" t="s">
        <v>96</v>
      </c>
      <c r="AC499" s="26">
        <v>3</v>
      </c>
      <c r="AD499" s="26">
        <v>10</v>
      </c>
      <c r="AE499" s="26">
        <v>10</v>
      </c>
      <c r="AF499" s="26">
        <v>10</v>
      </c>
      <c r="AG499" s="26">
        <v>0</v>
      </c>
      <c r="AH499" s="26">
        <v>4</v>
      </c>
      <c r="AI499" s="26">
        <v>0</v>
      </c>
    </row>
    <row r="500" spans="1:427" x14ac:dyDescent="0.3">
      <c r="A500" s="27" t="s">
        <v>444</v>
      </c>
      <c r="B500" s="27" t="s">
        <v>445</v>
      </c>
      <c r="C500" s="27" t="s">
        <v>473</v>
      </c>
      <c r="D500" s="27" t="s">
        <v>474</v>
      </c>
      <c r="E500" s="29" t="s">
        <v>95</v>
      </c>
      <c r="F500" s="28">
        <v>104</v>
      </c>
      <c r="G500" s="28">
        <v>0</v>
      </c>
      <c r="H500" s="28">
        <v>0</v>
      </c>
      <c r="I500" s="28">
        <v>0</v>
      </c>
      <c r="J500" s="28">
        <v>0</v>
      </c>
      <c r="K500" s="28">
        <v>100</v>
      </c>
      <c r="L500" s="28">
        <v>0</v>
      </c>
      <c r="M500" s="28">
        <v>0</v>
      </c>
      <c r="N500" s="28">
        <v>0</v>
      </c>
      <c r="O500" s="28">
        <v>0</v>
      </c>
      <c r="P500" s="28">
        <v>100</v>
      </c>
      <c r="Q500" s="28">
        <v>20</v>
      </c>
      <c r="R500" s="28">
        <v>20</v>
      </c>
      <c r="S500" s="28">
        <v>100</v>
      </c>
      <c r="T500" s="28">
        <v>0</v>
      </c>
      <c r="U500" s="28">
        <v>0</v>
      </c>
      <c r="V500" s="28">
        <v>0</v>
      </c>
      <c r="W500" s="28">
        <v>0</v>
      </c>
      <c r="X500" s="28">
        <v>100</v>
      </c>
      <c r="Y500" s="28">
        <v>0</v>
      </c>
      <c r="Z500" s="28" t="s">
        <v>98</v>
      </c>
      <c r="AA500" s="28" t="s">
        <v>97</v>
      </c>
      <c r="AB500" s="28" t="s">
        <v>96</v>
      </c>
      <c r="AC500" s="28">
        <v>4</v>
      </c>
      <c r="AD500" s="28">
        <v>12</v>
      </c>
      <c r="AE500" s="28">
        <v>12</v>
      </c>
      <c r="AF500" s="28">
        <v>10</v>
      </c>
      <c r="AG500" s="28">
        <v>1</v>
      </c>
      <c r="AH500" s="28">
        <v>5</v>
      </c>
      <c r="AI500" s="28">
        <v>1</v>
      </c>
    </row>
    <row r="501" spans="1:427" s="2" customFormat="1" x14ac:dyDescent="0.3">
      <c r="A501" s="25" t="s">
        <v>444</v>
      </c>
      <c r="B501" s="25" t="s">
        <v>475</v>
      </c>
      <c r="C501" s="25" t="s">
        <v>476</v>
      </c>
      <c r="D501" s="26" t="s">
        <v>1553</v>
      </c>
      <c r="E501" s="26">
        <v>26500</v>
      </c>
      <c r="F501" s="38">
        <v>150</v>
      </c>
      <c r="G501" s="26">
        <v>100</v>
      </c>
      <c r="H501" s="26">
        <v>100</v>
      </c>
      <c r="I501" s="26">
        <v>0</v>
      </c>
      <c r="J501" s="26">
        <v>0</v>
      </c>
      <c r="K501" s="26">
        <v>0</v>
      </c>
      <c r="L501" s="26">
        <v>100</v>
      </c>
      <c r="M501" s="26">
        <v>95</v>
      </c>
      <c r="N501" s="26">
        <v>0</v>
      </c>
      <c r="O501" s="26">
        <v>0</v>
      </c>
      <c r="P501" s="26">
        <v>5</v>
      </c>
      <c r="Q501" s="26">
        <v>100</v>
      </c>
      <c r="R501" s="26">
        <v>100</v>
      </c>
      <c r="S501" s="26">
        <v>100</v>
      </c>
      <c r="T501" s="26">
        <v>100</v>
      </c>
      <c r="U501" s="26">
        <v>95</v>
      </c>
      <c r="V501" s="26">
        <v>95</v>
      </c>
      <c r="W501" s="26">
        <v>0</v>
      </c>
      <c r="X501" s="26">
        <v>5</v>
      </c>
      <c r="Y501" s="26">
        <v>100</v>
      </c>
      <c r="Z501" s="26">
        <v>4</v>
      </c>
      <c r="AA501" s="26" t="s">
        <v>96</v>
      </c>
      <c r="AB501" s="26" t="s">
        <v>97</v>
      </c>
      <c r="AC501" s="26" t="s">
        <v>98</v>
      </c>
      <c r="AD501" s="26">
        <v>0</v>
      </c>
      <c r="AE501" s="26">
        <v>0</v>
      </c>
      <c r="AF501" s="26">
        <v>4</v>
      </c>
      <c r="AG501" s="26">
        <v>0</v>
      </c>
      <c r="AH501" s="26">
        <v>3</v>
      </c>
      <c r="AI501" s="26">
        <v>0</v>
      </c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  <c r="BG501" s="37"/>
      <c r="BH501" s="37"/>
      <c r="BI501" s="37"/>
      <c r="BJ501" s="37"/>
      <c r="BK501" s="37"/>
      <c r="BL501" s="37"/>
      <c r="BM501" s="37"/>
      <c r="BN501" s="37"/>
      <c r="BO501" s="37"/>
      <c r="BP501" s="37"/>
      <c r="BQ501" s="37"/>
      <c r="BR501" s="37"/>
      <c r="BS501" s="37"/>
      <c r="BT501" s="37"/>
      <c r="BU501" s="37"/>
      <c r="BV501" s="37"/>
      <c r="BW501" s="37"/>
      <c r="BX501" s="37"/>
      <c r="BY501" s="37"/>
      <c r="BZ501" s="37"/>
      <c r="CA501" s="37"/>
      <c r="CB501" s="37"/>
      <c r="CC501" s="37"/>
      <c r="CD501" s="37"/>
      <c r="CE501" s="37"/>
      <c r="CF501" s="37"/>
      <c r="CG501" s="37"/>
      <c r="CH501" s="37"/>
      <c r="CI501" s="37"/>
    </row>
    <row r="502" spans="1:427" x14ac:dyDescent="0.3">
      <c r="A502" s="27" t="s">
        <v>444</v>
      </c>
      <c r="B502" s="27" t="s">
        <v>475</v>
      </c>
      <c r="C502" s="27" t="s">
        <v>476</v>
      </c>
      <c r="D502" s="27" t="s">
        <v>477</v>
      </c>
      <c r="E502" s="29" t="s">
        <v>95</v>
      </c>
      <c r="F502" s="28">
        <v>195</v>
      </c>
      <c r="G502" s="28">
        <v>0</v>
      </c>
      <c r="H502" s="28">
        <v>0</v>
      </c>
      <c r="I502" s="28">
        <v>0</v>
      </c>
      <c r="J502" s="28">
        <v>0</v>
      </c>
      <c r="K502" s="28">
        <v>100</v>
      </c>
      <c r="L502" s="28">
        <v>0</v>
      </c>
      <c r="M502" s="28">
        <v>0</v>
      </c>
      <c r="N502" s="28">
        <v>0</v>
      </c>
      <c r="O502" s="28">
        <v>0</v>
      </c>
      <c r="P502" s="28">
        <v>100</v>
      </c>
      <c r="Q502" s="28">
        <v>100</v>
      </c>
      <c r="R502" s="28">
        <v>100</v>
      </c>
      <c r="S502" s="28">
        <v>0</v>
      </c>
      <c r="T502" s="28">
        <v>0</v>
      </c>
      <c r="U502" s="28">
        <v>0</v>
      </c>
      <c r="V502" s="28">
        <v>0</v>
      </c>
      <c r="W502" s="28">
        <v>0</v>
      </c>
      <c r="X502" s="28">
        <v>100</v>
      </c>
      <c r="Y502" s="28">
        <v>0</v>
      </c>
      <c r="Z502" s="28" t="s">
        <v>98</v>
      </c>
      <c r="AA502" s="28" t="s">
        <v>97</v>
      </c>
      <c r="AB502" s="28" t="s">
        <v>96</v>
      </c>
      <c r="AC502" s="28">
        <v>40</v>
      </c>
      <c r="AD502" s="28">
        <v>3</v>
      </c>
      <c r="AE502" s="28">
        <v>3</v>
      </c>
      <c r="AF502" s="28">
        <v>3</v>
      </c>
      <c r="AG502" s="28">
        <v>2</v>
      </c>
      <c r="AH502" s="28">
        <v>6</v>
      </c>
      <c r="AI502" s="28">
        <v>0</v>
      </c>
    </row>
    <row r="503" spans="1:427" x14ac:dyDescent="0.3">
      <c r="A503" s="27" t="s">
        <v>444</v>
      </c>
      <c r="B503" s="27" t="s">
        <v>475</v>
      </c>
      <c r="C503" s="27" t="s">
        <v>476</v>
      </c>
      <c r="D503" s="27" t="s">
        <v>478</v>
      </c>
      <c r="E503" s="29" t="s">
        <v>95</v>
      </c>
      <c r="F503" s="28">
        <v>31</v>
      </c>
      <c r="G503" s="28">
        <v>0</v>
      </c>
      <c r="H503" s="28">
        <v>0</v>
      </c>
      <c r="I503" s="28">
        <v>0</v>
      </c>
      <c r="J503" s="28">
        <v>100</v>
      </c>
      <c r="K503" s="28">
        <v>0</v>
      </c>
      <c r="L503" s="28">
        <v>0</v>
      </c>
      <c r="M503" s="28">
        <v>0</v>
      </c>
      <c r="N503" s="28">
        <v>0</v>
      </c>
      <c r="O503" s="28">
        <v>0</v>
      </c>
      <c r="P503" s="28">
        <v>100</v>
      </c>
      <c r="Q503" s="28">
        <v>0</v>
      </c>
      <c r="R503" s="28">
        <v>0</v>
      </c>
      <c r="S503" s="28">
        <v>0</v>
      </c>
      <c r="T503" s="28">
        <v>0</v>
      </c>
      <c r="U503" s="28">
        <v>0</v>
      </c>
      <c r="V503" s="28">
        <v>0</v>
      </c>
      <c r="W503" s="28">
        <v>0</v>
      </c>
      <c r="X503" s="28">
        <v>100</v>
      </c>
      <c r="Y503" s="28">
        <v>0</v>
      </c>
      <c r="Z503" s="28">
        <v>0</v>
      </c>
      <c r="AA503" s="28" t="s">
        <v>97</v>
      </c>
      <c r="AB503" s="28" t="s">
        <v>96</v>
      </c>
      <c r="AC503" s="28">
        <v>12</v>
      </c>
      <c r="AD503" s="28">
        <v>1</v>
      </c>
      <c r="AE503" s="28">
        <v>1</v>
      </c>
      <c r="AF503" s="28">
        <v>1</v>
      </c>
      <c r="AG503" s="28">
        <v>0</v>
      </c>
      <c r="AH503" s="28">
        <v>1</v>
      </c>
      <c r="AI503" s="28">
        <v>0</v>
      </c>
    </row>
    <row r="504" spans="1:427" x14ac:dyDescent="0.3">
      <c r="A504" s="25" t="s">
        <v>444</v>
      </c>
      <c r="B504" s="25" t="s">
        <v>475</v>
      </c>
      <c r="C504" s="25" t="s">
        <v>479</v>
      </c>
      <c r="D504" s="26" t="s">
        <v>1553</v>
      </c>
      <c r="E504" s="26">
        <v>713</v>
      </c>
      <c r="F504" s="38">
        <v>120</v>
      </c>
      <c r="G504" s="26">
        <v>100</v>
      </c>
      <c r="H504" s="26">
        <v>100</v>
      </c>
      <c r="I504" s="26">
        <v>0</v>
      </c>
      <c r="J504" s="26">
        <v>0</v>
      </c>
      <c r="K504" s="26">
        <v>0</v>
      </c>
      <c r="L504" s="26">
        <v>100</v>
      </c>
      <c r="M504" s="26">
        <v>100</v>
      </c>
      <c r="N504" s="26">
        <v>0</v>
      </c>
      <c r="O504" s="26">
        <v>0</v>
      </c>
      <c r="P504" s="26">
        <v>0</v>
      </c>
      <c r="Q504" s="26">
        <v>100</v>
      </c>
      <c r="R504" s="26">
        <v>100</v>
      </c>
      <c r="S504" s="26">
        <v>100</v>
      </c>
      <c r="T504" s="26">
        <v>100</v>
      </c>
      <c r="U504" s="26">
        <v>100</v>
      </c>
      <c r="V504" s="26">
        <v>0</v>
      </c>
      <c r="W504" s="26">
        <v>80</v>
      </c>
      <c r="X504" s="26">
        <v>20</v>
      </c>
      <c r="Y504" s="26">
        <v>100</v>
      </c>
      <c r="Z504" s="26">
        <v>4</v>
      </c>
      <c r="AA504" s="26" t="s">
        <v>96</v>
      </c>
      <c r="AB504" s="26" t="s">
        <v>96</v>
      </c>
      <c r="AC504" s="26">
        <v>10</v>
      </c>
      <c r="AD504" s="26">
        <v>1</v>
      </c>
      <c r="AE504" s="26">
        <v>1</v>
      </c>
      <c r="AF504" s="26">
        <v>1</v>
      </c>
      <c r="AG504" s="26">
        <v>0</v>
      </c>
      <c r="AH504" s="26">
        <v>1</v>
      </c>
      <c r="AI504" s="26">
        <v>0</v>
      </c>
      <c r="MI504" s="47"/>
      <c r="MJ504" s="47"/>
      <c r="MK504" s="47"/>
      <c r="ML504" s="47"/>
      <c r="MM504" s="47"/>
      <c r="MN504" s="47"/>
      <c r="MO504" s="47"/>
      <c r="MP504" s="47"/>
      <c r="MQ504" s="47"/>
      <c r="MR504" s="47"/>
      <c r="MS504" s="47"/>
      <c r="MT504" s="47"/>
      <c r="MU504" s="47"/>
      <c r="MV504" s="47"/>
      <c r="MW504" s="47"/>
      <c r="MX504" s="47"/>
      <c r="MY504" s="47"/>
      <c r="MZ504" s="47"/>
      <c r="NA504" s="47"/>
      <c r="NB504" s="47"/>
      <c r="NC504" s="47"/>
      <c r="ND504" s="47"/>
      <c r="NE504" s="47"/>
      <c r="NF504" s="47"/>
      <c r="NG504" s="47"/>
      <c r="NH504" s="47"/>
      <c r="NI504" s="47"/>
      <c r="NJ504" s="47"/>
      <c r="NK504" s="47"/>
      <c r="NL504" s="47"/>
      <c r="NM504" s="47"/>
      <c r="NN504" s="47"/>
      <c r="NO504" s="47"/>
      <c r="NP504" s="47"/>
      <c r="NQ504" s="47"/>
      <c r="NR504" s="47"/>
      <c r="NS504" s="47"/>
      <c r="NT504" s="47"/>
      <c r="NU504" s="47"/>
      <c r="NV504" s="47"/>
      <c r="NW504" s="47"/>
      <c r="NX504" s="47"/>
      <c r="NY504" s="47"/>
      <c r="NZ504" s="47"/>
      <c r="OA504" s="47"/>
      <c r="OB504" s="47"/>
      <c r="OC504" s="47"/>
      <c r="OD504" s="47"/>
      <c r="OE504" s="47"/>
      <c r="OF504" s="47"/>
      <c r="OG504" s="47"/>
      <c r="OH504" s="47"/>
      <c r="OI504" s="47"/>
      <c r="OJ504" s="47"/>
      <c r="OK504" s="47"/>
      <c r="OL504" s="47"/>
      <c r="OM504" s="47"/>
      <c r="ON504" s="47"/>
      <c r="OO504" s="47"/>
      <c r="OP504" s="47"/>
      <c r="OQ504" s="47"/>
      <c r="OR504" s="47"/>
      <c r="OS504" s="47"/>
      <c r="OT504" s="47"/>
      <c r="OU504" s="47"/>
      <c r="OV504" s="47"/>
      <c r="OW504" s="47"/>
      <c r="OX504" s="47"/>
      <c r="OY504" s="47"/>
      <c r="OZ504" s="47"/>
      <c r="PA504" s="47"/>
      <c r="PB504" s="47"/>
      <c r="PC504" s="47"/>
      <c r="PD504" s="47"/>
      <c r="PE504" s="47"/>
      <c r="PF504" s="47"/>
      <c r="PG504" s="47"/>
      <c r="PH504" s="47"/>
      <c r="PI504" s="47"/>
      <c r="PJ504" s="47"/>
      <c r="PK504" s="47"/>
    </row>
    <row r="505" spans="1:427" x14ac:dyDescent="0.3">
      <c r="A505" s="27" t="s">
        <v>444</v>
      </c>
      <c r="B505" s="27" t="s">
        <v>475</v>
      </c>
      <c r="C505" s="27" t="s">
        <v>479</v>
      </c>
      <c r="D505" s="27" t="s">
        <v>480</v>
      </c>
      <c r="E505" s="29" t="s">
        <v>102</v>
      </c>
      <c r="F505" s="28">
        <v>200</v>
      </c>
      <c r="G505" s="28">
        <v>100</v>
      </c>
      <c r="H505" s="28">
        <v>40</v>
      </c>
      <c r="I505" s="28">
        <v>20</v>
      </c>
      <c r="J505" s="28">
        <v>0</v>
      </c>
      <c r="K505" s="28">
        <v>40</v>
      </c>
      <c r="L505" s="28">
        <v>100</v>
      </c>
      <c r="M505" s="28">
        <v>40</v>
      </c>
      <c r="N505" s="28">
        <v>0</v>
      </c>
      <c r="O505" s="28">
        <v>0</v>
      </c>
      <c r="P505" s="28">
        <v>60</v>
      </c>
      <c r="Q505" s="28">
        <v>100</v>
      </c>
      <c r="R505" s="28">
        <v>100</v>
      </c>
      <c r="S505" s="28">
        <v>100</v>
      </c>
      <c r="T505" s="28">
        <v>100</v>
      </c>
      <c r="U505" s="28">
        <v>40</v>
      </c>
      <c r="V505" s="28">
        <v>0</v>
      </c>
      <c r="W505" s="28">
        <v>20</v>
      </c>
      <c r="X505" s="28">
        <v>80</v>
      </c>
      <c r="Y505" s="28">
        <v>40</v>
      </c>
      <c r="Z505" s="28">
        <v>4</v>
      </c>
      <c r="AA505" s="28" t="s">
        <v>97</v>
      </c>
      <c r="AB505" s="28" t="s">
        <v>96</v>
      </c>
      <c r="AC505" s="28">
        <v>4</v>
      </c>
      <c r="AD505" s="28">
        <v>1</v>
      </c>
      <c r="AE505" s="28">
        <v>1</v>
      </c>
      <c r="AF505" s="28">
        <v>1</v>
      </c>
      <c r="AG505" s="28">
        <v>1</v>
      </c>
      <c r="AH505" s="28">
        <v>1</v>
      </c>
      <c r="AI505" s="28">
        <v>1</v>
      </c>
    </row>
    <row r="506" spans="1:427" x14ac:dyDescent="0.3">
      <c r="A506" s="25" t="s">
        <v>444</v>
      </c>
      <c r="B506" s="25" t="s">
        <v>475</v>
      </c>
      <c r="C506" s="25" t="s">
        <v>481</v>
      </c>
      <c r="D506" s="26" t="s">
        <v>1553</v>
      </c>
      <c r="E506" s="26">
        <v>22018</v>
      </c>
      <c r="F506" s="38">
        <v>230</v>
      </c>
      <c r="G506" s="26">
        <v>100</v>
      </c>
      <c r="H506" s="26">
        <v>99</v>
      </c>
      <c r="I506" s="26">
        <v>1</v>
      </c>
      <c r="J506" s="26">
        <v>0</v>
      </c>
      <c r="K506" s="26">
        <v>0</v>
      </c>
      <c r="L506" s="26">
        <v>99</v>
      </c>
      <c r="M506" s="26">
        <v>96</v>
      </c>
      <c r="N506" s="26">
        <v>2</v>
      </c>
      <c r="O506" s="26">
        <v>1</v>
      </c>
      <c r="P506" s="26">
        <v>1</v>
      </c>
      <c r="Q506" s="26">
        <v>100</v>
      </c>
      <c r="R506" s="26">
        <v>100</v>
      </c>
      <c r="S506" s="26">
        <v>95</v>
      </c>
      <c r="T506" s="26">
        <v>90</v>
      </c>
      <c r="U506" s="26">
        <v>90</v>
      </c>
      <c r="V506" s="26">
        <v>99</v>
      </c>
      <c r="W506" s="26">
        <v>0</v>
      </c>
      <c r="X506" s="26">
        <v>1</v>
      </c>
      <c r="Y506" s="26">
        <v>100</v>
      </c>
      <c r="Z506" s="26">
        <v>8</v>
      </c>
      <c r="AA506" s="26" t="s">
        <v>96</v>
      </c>
      <c r="AB506" s="26" t="s">
        <v>96</v>
      </c>
      <c r="AC506" s="26">
        <v>12</v>
      </c>
      <c r="AD506" s="26">
        <v>0</v>
      </c>
      <c r="AE506" s="26">
        <v>0</v>
      </c>
      <c r="AF506" s="26">
        <v>0</v>
      </c>
      <c r="AG506" s="26">
        <v>0</v>
      </c>
      <c r="AH506" s="26">
        <v>0</v>
      </c>
      <c r="AI506" s="26">
        <v>0</v>
      </c>
      <c r="MI506" s="47"/>
      <c r="MJ506" s="47"/>
      <c r="MK506" s="47"/>
      <c r="ML506" s="47"/>
      <c r="MM506" s="47"/>
      <c r="MN506" s="47"/>
      <c r="MO506" s="47"/>
      <c r="MP506" s="47"/>
      <c r="MQ506" s="47"/>
      <c r="MR506" s="47"/>
      <c r="MS506" s="47"/>
      <c r="MT506" s="47"/>
      <c r="MU506" s="47"/>
      <c r="MV506" s="47"/>
      <c r="MW506" s="47"/>
      <c r="MX506" s="47"/>
      <c r="MY506" s="47"/>
      <c r="MZ506" s="47"/>
      <c r="NA506" s="47"/>
      <c r="NB506" s="47"/>
      <c r="NC506" s="47"/>
      <c r="ND506" s="47"/>
      <c r="NE506" s="47"/>
      <c r="NF506" s="47"/>
      <c r="NG506" s="47"/>
      <c r="NH506" s="47"/>
      <c r="NI506" s="47"/>
      <c r="NJ506" s="47"/>
      <c r="NK506" s="47"/>
      <c r="NL506" s="47"/>
      <c r="NM506" s="47"/>
      <c r="NN506" s="47"/>
      <c r="NO506" s="47"/>
      <c r="NP506" s="47"/>
      <c r="NQ506" s="47"/>
      <c r="NR506" s="47"/>
      <c r="NS506" s="47"/>
      <c r="NT506" s="47"/>
      <c r="NU506" s="47"/>
      <c r="NV506" s="47"/>
      <c r="NW506" s="47"/>
      <c r="NX506" s="47"/>
      <c r="NY506" s="47"/>
      <c r="NZ506" s="47"/>
      <c r="OA506" s="47"/>
      <c r="OB506" s="47"/>
      <c r="OC506" s="47"/>
      <c r="OD506" s="47"/>
      <c r="OE506" s="47"/>
      <c r="OF506" s="47"/>
      <c r="OG506" s="47"/>
      <c r="OH506" s="47"/>
      <c r="OI506" s="47"/>
      <c r="OJ506" s="47"/>
      <c r="OK506" s="47"/>
      <c r="OL506" s="47"/>
      <c r="OM506" s="47"/>
      <c r="ON506" s="47"/>
      <c r="OO506" s="47"/>
      <c r="OP506" s="47"/>
      <c r="OQ506" s="47"/>
      <c r="OR506" s="47"/>
      <c r="OS506" s="47"/>
      <c r="OT506" s="47"/>
      <c r="OU506" s="47"/>
      <c r="OV506" s="47"/>
      <c r="OW506" s="47"/>
      <c r="OX506" s="47"/>
      <c r="OY506" s="47"/>
      <c r="OZ506" s="47"/>
      <c r="PA506" s="47"/>
      <c r="PB506" s="47"/>
      <c r="PC506" s="47"/>
      <c r="PD506" s="47"/>
      <c r="PE506" s="47"/>
      <c r="PF506" s="47"/>
      <c r="PG506" s="47"/>
      <c r="PH506" s="47"/>
      <c r="PI506" s="47"/>
      <c r="PJ506" s="47"/>
      <c r="PK506" s="47"/>
    </row>
    <row r="507" spans="1:427" x14ac:dyDescent="0.3">
      <c r="A507" s="27" t="s">
        <v>444</v>
      </c>
      <c r="B507" s="27" t="s">
        <v>475</v>
      </c>
      <c r="C507" s="27" t="s">
        <v>481</v>
      </c>
      <c r="D507" s="27" t="s">
        <v>482</v>
      </c>
      <c r="E507" s="29" t="s">
        <v>102</v>
      </c>
      <c r="F507" s="28">
        <v>54</v>
      </c>
      <c r="G507" s="28">
        <v>0</v>
      </c>
      <c r="H507" s="28">
        <v>0</v>
      </c>
      <c r="I507" s="28">
        <v>100</v>
      </c>
      <c r="J507" s="28">
        <v>0</v>
      </c>
      <c r="K507" s="28">
        <v>0</v>
      </c>
      <c r="L507" s="28">
        <v>0</v>
      </c>
      <c r="M507" s="28">
        <v>0</v>
      </c>
      <c r="N507" s="28">
        <v>0</v>
      </c>
      <c r="O507" s="28">
        <v>0</v>
      </c>
      <c r="P507" s="28">
        <v>100</v>
      </c>
      <c r="Q507" s="28">
        <v>90</v>
      </c>
      <c r="R507" s="28">
        <v>90</v>
      </c>
      <c r="S507" s="28">
        <v>80</v>
      </c>
      <c r="T507" s="28">
        <v>0</v>
      </c>
      <c r="U507" s="28">
        <v>0</v>
      </c>
      <c r="V507" s="28">
        <v>0</v>
      </c>
      <c r="W507" s="28">
        <v>0</v>
      </c>
      <c r="X507" s="28">
        <v>100</v>
      </c>
      <c r="Y507" s="28">
        <v>0</v>
      </c>
      <c r="Z507" s="28" t="s">
        <v>98</v>
      </c>
      <c r="AA507" s="28" t="s">
        <v>97</v>
      </c>
      <c r="AB507" s="28" t="s">
        <v>96</v>
      </c>
      <c r="AC507" s="28">
        <v>12</v>
      </c>
      <c r="AD507" s="28">
        <v>1</v>
      </c>
      <c r="AE507" s="28">
        <v>1</v>
      </c>
      <c r="AF507" s="28">
        <v>1</v>
      </c>
      <c r="AG507" s="28">
        <v>0.5</v>
      </c>
      <c r="AH507" s="28">
        <v>2</v>
      </c>
      <c r="AI507" s="28">
        <v>0.5</v>
      </c>
    </row>
    <row r="508" spans="1:427" x14ac:dyDescent="0.3">
      <c r="A508" s="27" t="s">
        <v>444</v>
      </c>
      <c r="B508" s="27" t="s">
        <v>475</v>
      </c>
      <c r="C508" s="27" t="s">
        <v>481</v>
      </c>
      <c r="D508" s="27" t="s">
        <v>483</v>
      </c>
      <c r="E508" s="29" t="s">
        <v>95</v>
      </c>
      <c r="F508" s="28">
        <v>49</v>
      </c>
      <c r="G508" s="28">
        <v>0</v>
      </c>
      <c r="H508" s="28">
        <v>0</v>
      </c>
      <c r="I508" s="28">
        <v>20</v>
      </c>
      <c r="J508" s="28">
        <v>80</v>
      </c>
      <c r="K508" s="28">
        <v>0</v>
      </c>
      <c r="L508" s="28">
        <v>0</v>
      </c>
      <c r="M508" s="28">
        <v>0</v>
      </c>
      <c r="N508" s="28">
        <v>20</v>
      </c>
      <c r="O508" s="28">
        <v>0</v>
      </c>
      <c r="P508" s="28">
        <v>80</v>
      </c>
      <c r="Q508" s="28">
        <v>90</v>
      </c>
      <c r="R508" s="28">
        <v>70</v>
      </c>
      <c r="S508" s="28">
        <v>80</v>
      </c>
      <c r="T508" s="28">
        <v>0</v>
      </c>
      <c r="U508" s="28">
        <v>0</v>
      </c>
      <c r="V508" s="28">
        <v>0</v>
      </c>
      <c r="W508" s="28">
        <v>0</v>
      </c>
      <c r="X508" s="28">
        <v>100</v>
      </c>
      <c r="Y508" s="28">
        <v>0</v>
      </c>
      <c r="Z508" s="28" t="s">
        <v>98</v>
      </c>
      <c r="AA508" s="28" t="s">
        <v>97</v>
      </c>
      <c r="AB508" s="28" t="s">
        <v>96</v>
      </c>
      <c r="AC508" s="28">
        <v>12</v>
      </c>
      <c r="AD508" s="28">
        <v>1</v>
      </c>
      <c r="AE508" s="28">
        <v>1</v>
      </c>
      <c r="AF508" s="28">
        <v>1</v>
      </c>
      <c r="AG508" s="28">
        <v>1</v>
      </c>
      <c r="AH508" s="28">
        <v>1</v>
      </c>
      <c r="AI508" s="28">
        <v>1</v>
      </c>
    </row>
    <row r="509" spans="1:427" x14ac:dyDescent="0.3">
      <c r="A509" s="27" t="s">
        <v>444</v>
      </c>
      <c r="B509" s="27" t="s">
        <v>475</v>
      </c>
      <c r="C509" s="27" t="s">
        <v>481</v>
      </c>
      <c r="D509" s="27" t="s">
        <v>484</v>
      </c>
      <c r="E509" s="29" t="s">
        <v>95</v>
      </c>
      <c r="F509" s="28">
        <v>158</v>
      </c>
      <c r="G509" s="28">
        <v>0</v>
      </c>
      <c r="H509" s="28">
        <v>0</v>
      </c>
      <c r="I509" s="28">
        <v>100</v>
      </c>
      <c r="J509" s="28">
        <v>0</v>
      </c>
      <c r="K509" s="28">
        <v>0</v>
      </c>
      <c r="L509" s="28">
        <v>0</v>
      </c>
      <c r="M509" s="28">
        <v>0</v>
      </c>
      <c r="N509" s="28">
        <v>20</v>
      </c>
      <c r="O509" s="28">
        <v>0</v>
      </c>
      <c r="P509" s="28">
        <v>80</v>
      </c>
      <c r="Q509" s="28">
        <v>90</v>
      </c>
      <c r="R509" s="28">
        <v>70</v>
      </c>
      <c r="S509" s="28">
        <v>80</v>
      </c>
      <c r="T509" s="28">
        <v>0</v>
      </c>
      <c r="U509" s="28">
        <v>0</v>
      </c>
      <c r="V509" s="28">
        <v>0</v>
      </c>
      <c r="W509" s="28">
        <v>0</v>
      </c>
      <c r="X509" s="28">
        <v>100</v>
      </c>
      <c r="Y509" s="28">
        <v>0</v>
      </c>
      <c r="Z509" s="28" t="s">
        <v>98</v>
      </c>
      <c r="AA509" s="28" t="s">
        <v>97</v>
      </c>
      <c r="AB509" s="28" t="s">
        <v>96</v>
      </c>
      <c r="AC509" s="28">
        <v>12</v>
      </c>
      <c r="AD509" s="28">
        <v>1</v>
      </c>
      <c r="AE509" s="28">
        <v>1</v>
      </c>
      <c r="AF509" s="28">
        <v>1</v>
      </c>
      <c r="AG509" s="28">
        <v>1</v>
      </c>
      <c r="AH509" s="28">
        <v>1</v>
      </c>
      <c r="AI509" s="28">
        <v>1</v>
      </c>
    </row>
    <row r="510" spans="1:427" x14ac:dyDescent="0.3">
      <c r="A510" s="25" t="s">
        <v>444</v>
      </c>
      <c r="B510" s="25" t="s">
        <v>475</v>
      </c>
      <c r="C510" s="25" t="s">
        <v>485</v>
      </c>
      <c r="D510" s="26" t="s">
        <v>1553</v>
      </c>
      <c r="E510" s="26">
        <v>2767</v>
      </c>
      <c r="F510" s="38">
        <v>200</v>
      </c>
      <c r="G510" s="26">
        <v>100</v>
      </c>
      <c r="H510" s="26">
        <v>100</v>
      </c>
      <c r="I510" s="26">
        <v>0</v>
      </c>
      <c r="J510" s="26">
        <v>0</v>
      </c>
      <c r="K510" s="26">
        <v>0</v>
      </c>
      <c r="L510" s="26">
        <v>100</v>
      </c>
      <c r="M510" s="26">
        <v>100</v>
      </c>
      <c r="N510" s="26">
        <v>0</v>
      </c>
      <c r="O510" s="26">
        <v>0</v>
      </c>
      <c r="P510" s="26">
        <v>0</v>
      </c>
      <c r="Q510" s="26">
        <v>100</v>
      </c>
      <c r="R510" s="26">
        <v>100</v>
      </c>
      <c r="S510" s="26">
        <v>100</v>
      </c>
      <c r="T510" s="26">
        <v>100</v>
      </c>
      <c r="U510" s="26">
        <v>100</v>
      </c>
      <c r="V510" s="26">
        <v>100</v>
      </c>
      <c r="W510" s="26">
        <v>0</v>
      </c>
      <c r="X510" s="26">
        <v>0</v>
      </c>
      <c r="Y510" s="26">
        <v>100</v>
      </c>
      <c r="Z510" s="26">
        <v>2</v>
      </c>
      <c r="AA510" s="26" t="s">
        <v>96</v>
      </c>
      <c r="AB510" s="26" t="s">
        <v>96</v>
      </c>
      <c r="AC510" s="26">
        <v>3</v>
      </c>
      <c r="AD510" s="26">
        <v>3</v>
      </c>
      <c r="AE510" s="26">
        <v>2</v>
      </c>
      <c r="AF510" s="26">
        <v>2</v>
      </c>
      <c r="AG510" s="26">
        <v>1</v>
      </c>
      <c r="AH510" s="26">
        <v>5</v>
      </c>
      <c r="AI510" s="26">
        <v>1</v>
      </c>
      <c r="MI510" s="47"/>
      <c r="MJ510" s="47"/>
      <c r="MK510" s="47"/>
      <c r="ML510" s="47"/>
      <c r="MM510" s="47"/>
      <c r="MN510" s="47"/>
      <c r="MO510" s="47"/>
      <c r="MP510" s="47"/>
      <c r="MQ510" s="47"/>
      <c r="MR510" s="47"/>
      <c r="MS510" s="47"/>
      <c r="MT510" s="47"/>
      <c r="MU510" s="47"/>
      <c r="MV510" s="47"/>
      <c r="MW510" s="47"/>
      <c r="MX510" s="47"/>
      <c r="MY510" s="47"/>
      <c r="MZ510" s="47"/>
      <c r="NA510" s="47"/>
      <c r="NB510" s="47"/>
      <c r="NC510" s="47"/>
      <c r="ND510" s="47"/>
      <c r="NE510" s="47"/>
      <c r="NF510" s="47"/>
      <c r="NG510" s="47"/>
      <c r="NH510" s="47"/>
      <c r="NI510" s="47"/>
      <c r="NJ510" s="47"/>
      <c r="NK510" s="47"/>
      <c r="NL510" s="47"/>
      <c r="NM510" s="47"/>
      <c r="NN510" s="47"/>
      <c r="NO510" s="47"/>
      <c r="NP510" s="47"/>
      <c r="NQ510" s="47"/>
      <c r="NR510" s="47"/>
      <c r="NS510" s="47"/>
      <c r="NT510" s="47"/>
      <c r="NU510" s="47"/>
      <c r="NV510" s="47"/>
      <c r="NW510" s="47"/>
      <c r="NX510" s="47"/>
      <c r="NY510" s="47"/>
      <c r="NZ510" s="47"/>
      <c r="OA510" s="47"/>
      <c r="OB510" s="47"/>
      <c r="OC510" s="47"/>
      <c r="OD510" s="47"/>
      <c r="OE510" s="47"/>
      <c r="OF510" s="47"/>
      <c r="OG510" s="47"/>
      <c r="OH510" s="47"/>
      <c r="OI510" s="47"/>
      <c r="OJ510" s="47"/>
      <c r="OK510" s="47"/>
      <c r="OL510" s="47"/>
      <c r="OM510" s="47"/>
      <c r="ON510" s="47"/>
      <c r="OO510" s="47"/>
      <c r="OP510" s="47"/>
      <c r="OQ510" s="47"/>
      <c r="OR510" s="47"/>
      <c r="OS510" s="47"/>
      <c r="OT510" s="47"/>
      <c r="OU510" s="47"/>
      <c r="OV510" s="47"/>
      <c r="OW510" s="47"/>
      <c r="OX510" s="47"/>
      <c r="OY510" s="47"/>
      <c r="OZ510" s="47"/>
      <c r="PA510" s="47"/>
      <c r="PB510" s="47"/>
      <c r="PC510" s="47"/>
      <c r="PD510" s="47"/>
      <c r="PE510" s="47"/>
      <c r="PF510" s="47"/>
      <c r="PG510" s="47"/>
      <c r="PH510" s="47"/>
      <c r="PI510" s="47"/>
      <c r="PJ510" s="47"/>
      <c r="PK510" s="47"/>
    </row>
    <row r="511" spans="1:427" x14ac:dyDescent="0.3">
      <c r="A511" s="27" t="s">
        <v>444</v>
      </c>
      <c r="B511" s="27" t="s">
        <v>475</v>
      </c>
      <c r="C511" s="27" t="s">
        <v>485</v>
      </c>
      <c r="D511" s="27" t="s">
        <v>486</v>
      </c>
      <c r="E511" s="29" t="s">
        <v>95</v>
      </c>
      <c r="F511" s="28">
        <v>100</v>
      </c>
      <c r="G511" s="28">
        <v>100</v>
      </c>
      <c r="H511" s="28">
        <v>100</v>
      </c>
      <c r="I511" s="28">
        <v>0</v>
      </c>
      <c r="J511" s="28">
        <v>0</v>
      </c>
      <c r="K511" s="28">
        <v>0</v>
      </c>
      <c r="L511" s="28">
        <v>100</v>
      </c>
      <c r="M511" s="28">
        <v>100</v>
      </c>
      <c r="N511" s="28">
        <v>0</v>
      </c>
      <c r="O511" s="28">
        <v>0</v>
      </c>
      <c r="P511" s="28">
        <v>0</v>
      </c>
      <c r="Q511" s="28">
        <v>100</v>
      </c>
      <c r="R511" s="28">
        <v>100</v>
      </c>
      <c r="S511" s="28">
        <v>100</v>
      </c>
      <c r="T511" s="28">
        <v>0</v>
      </c>
      <c r="U511" s="28">
        <v>0</v>
      </c>
      <c r="V511" s="28">
        <v>100</v>
      </c>
      <c r="W511" s="28">
        <v>0</v>
      </c>
      <c r="X511" s="28">
        <v>0</v>
      </c>
      <c r="Y511" s="28">
        <v>0</v>
      </c>
      <c r="Z511" s="28" t="s">
        <v>98</v>
      </c>
      <c r="AA511" s="28" t="s">
        <v>97</v>
      </c>
      <c r="AB511" s="28" t="s">
        <v>96</v>
      </c>
      <c r="AC511" s="28">
        <v>3</v>
      </c>
      <c r="AD511" s="28">
        <v>2</v>
      </c>
      <c r="AE511" s="28">
        <v>2</v>
      </c>
      <c r="AF511" s="28">
        <v>2</v>
      </c>
      <c r="AG511" s="28">
        <v>0.5</v>
      </c>
      <c r="AH511" s="28">
        <v>5</v>
      </c>
      <c r="AI511" s="28">
        <v>1</v>
      </c>
    </row>
    <row r="512" spans="1:427" x14ac:dyDescent="0.3">
      <c r="A512" s="25" t="s">
        <v>444</v>
      </c>
      <c r="B512" s="25" t="s">
        <v>475</v>
      </c>
      <c r="C512" s="25" t="s">
        <v>487</v>
      </c>
      <c r="D512" s="26" t="s">
        <v>1553</v>
      </c>
      <c r="E512" s="26">
        <v>5750</v>
      </c>
      <c r="F512" s="38">
        <v>10</v>
      </c>
      <c r="G512" s="26">
        <v>100</v>
      </c>
      <c r="H512" s="26">
        <v>100</v>
      </c>
      <c r="I512" s="26">
        <v>0</v>
      </c>
      <c r="J512" s="26">
        <v>0</v>
      </c>
      <c r="K512" s="26">
        <v>0</v>
      </c>
      <c r="L512" s="26">
        <v>100</v>
      </c>
      <c r="M512" s="26">
        <v>100</v>
      </c>
      <c r="N512" s="26">
        <v>0</v>
      </c>
      <c r="O512" s="26">
        <v>0</v>
      </c>
      <c r="P512" s="26">
        <v>0</v>
      </c>
      <c r="Q512" s="26">
        <v>100</v>
      </c>
      <c r="R512" s="26">
        <v>100</v>
      </c>
      <c r="S512" s="26">
        <v>100</v>
      </c>
      <c r="T512" s="26">
        <v>100</v>
      </c>
      <c r="U512" s="26">
        <v>100</v>
      </c>
      <c r="V512" s="26">
        <v>0</v>
      </c>
      <c r="W512" s="26">
        <v>70</v>
      </c>
      <c r="X512" s="26">
        <v>30</v>
      </c>
      <c r="Y512" s="26">
        <v>100</v>
      </c>
      <c r="Z512" s="26">
        <v>4</v>
      </c>
      <c r="AA512" s="26" t="s">
        <v>96</v>
      </c>
      <c r="AB512" s="26" t="s">
        <v>96</v>
      </c>
      <c r="AC512" s="26">
        <v>12</v>
      </c>
      <c r="AD512" s="26">
        <v>0</v>
      </c>
      <c r="AE512" s="26">
        <v>0</v>
      </c>
      <c r="AF512" s="26">
        <v>1</v>
      </c>
      <c r="AG512" s="26">
        <v>0</v>
      </c>
      <c r="AH512" s="26">
        <v>1</v>
      </c>
      <c r="AI512" s="26">
        <v>0</v>
      </c>
      <c r="MI512" s="47"/>
      <c r="MJ512" s="47"/>
      <c r="MK512" s="47"/>
      <c r="ML512" s="47"/>
      <c r="MM512" s="47"/>
      <c r="MN512" s="47"/>
      <c r="MO512" s="47"/>
      <c r="MP512" s="47"/>
      <c r="MQ512" s="47"/>
      <c r="MR512" s="47"/>
      <c r="MS512" s="47"/>
      <c r="MT512" s="47"/>
      <c r="MU512" s="47"/>
      <c r="MV512" s="47"/>
      <c r="MW512" s="47"/>
      <c r="MX512" s="47"/>
      <c r="MY512" s="47"/>
      <c r="MZ512" s="47"/>
      <c r="NA512" s="47"/>
      <c r="NB512" s="47"/>
      <c r="NC512" s="47"/>
      <c r="ND512" s="47"/>
      <c r="NE512" s="47"/>
      <c r="NF512" s="47"/>
      <c r="NG512" s="47"/>
      <c r="NH512" s="47"/>
      <c r="NI512" s="47"/>
      <c r="NJ512" s="47"/>
      <c r="NK512" s="47"/>
      <c r="NL512" s="47"/>
      <c r="NM512" s="47"/>
      <c r="NN512" s="47"/>
      <c r="NO512" s="47"/>
      <c r="NP512" s="47"/>
      <c r="NQ512" s="47"/>
      <c r="NR512" s="47"/>
      <c r="NS512" s="47"/>
      <c r="NT512" s="47"/>
      <c r="NU512" s="47"/>
      <c r="NV512" s="47"/>
      <c r="NW512" s="47"/>
      <c r="NX512" s="47"/>
      <c r="NY512" s="47"/>
      <c r="NZ512" s="47"/>
      <c r="OA512" s="47"/>
      <c r="OB512" s="47"/>
      <c r="OC512" s="47"/>
      <c r="OD512" s="47"/>
      <c r="OE512" s="47"/>
      <c r="OF512" s="47"/>
      <c r="OG512" s="47"/>
      <c r="OH512" s="47"/>
      <c r="OI512" s="47"/>
      <c r="OJ512" s="47"/>
      <c r="OK512" s="47"/>
      <c r="OL512" s="47"/>
      <c r="OM512" s="47"/>
      <c r="ON512" s="47"/>
      <c r="OO512" s="47"/>
      <c r="OP512" s="47"/>
      <c r="OQ512" s="47"/>
      <c r="OR512" s="47"/>
      <c r="OS512" s="47"/>
      <c r="OT512" s="47"/>
      <c r="OU512" s="47"/>
      <c r="OV512" s="47"/>
      <c r="OW512" s="47"/>
      <c r="OX512" s="47"/>
      <c r="OY512" s="47"/>
      <c r="OZ512" s="47"/>
      <c r="PA512" s="47"/>
      <c r="PB512" s="47"/>
      <c r="PC512" s="47"/>
      <c r="PD512" s="47"/>
      <c r="PE512" s="47"/>
      <c r="PF512" s="47"/>
      <c r="PG512" s="47"/>
      <c r="PH512" s="47"/>
      <c r="PI512" s="47"/>
      <c r="PJ512" s="47"/>
      <c r="PK512" s="47"/>
    </row>
    <row r="513" spans="1:427" x14ac:dyDescent="0.3">
      <c r="A513" s="27" t="s">
        <v>444</v>
      </c>
      <c r="B513" s="27" t="s">
        <v>475</v>
      </c>
      <c r="C513" s="27" t="s">
        <v>487</v>
      </c>
      <c r="D513" s="27" t="s">
        <v>488</v>
      </c>
      <c r="E513" s="29" t="s">
        <v>102</v>
      </c>
      <c r="F513" s="28">
        <v>103</v>
      </c>
      <c r="G513" s="28">
        <v>100</v>
      </c>
      <c r="H513" s="28">
        <v>100</v>
      </c>
      <c r="I513" s="28">
        <v>0</v>
      </c>
      <c r="J513" s="28">
        <v>0</v>
      </c>
      <c r="K513" s="28">
        <v>0</v>
      </c>
      <c r="L513" s="28">
        <v>0</v>
      </c>
      <c r="M513" s="28">
        <v>0</v>
      </c>
      <c r="N513" s="28">
        <v>0</v>
      </c>
      <c r="O513" s="28">
        <v>0</v>
      </c>
      <c r="P513" s="28">
        <v>100</v>
      </c>
      <c r="Q513" s="28">
        <v>100</v>
      </c>
      <c r="R513" s="28">
        <v>100</v>
      </c>
      <c r="S513" s="28">
        <v>0</v>
      </c>
      <c r="T513" s="28">
        <v>0</v>
      </c>
      <c r="U513" s="28">
        <v>0</v>
      </c>
      <c r="V513" s="28">
        <v>0</v>
      </c>
      <c r="W513" s="28">
        <v>0</v>
      </c>
      <c r="X513" s="28">
        <v>100</v>
      </c>
      <c r="Y513" s="28">
        <v>0</v>
      </c>
      <c r="Z513" s="28" t="s">
        <v>98</v>
      </c>
      <c r="AA513" s="28" t="s">
        <v>97</v>
      </c>
      <c r="AB513" s="28" t="s">
        <v>97</v>
      </c>
      <c r="AC513" s="28" t="s">
        <v>98</v>
      </c>
      <c r="AD513" s="28">
        <v>0.5</v>
      </c>
      <c r="AE513" s="28">
        <v>0.5</v>
      </c>
      <c r="AF513" s="28">
        <v>3</v>
      </c>
      <c r="AG513" s="28">
        <v>0</v>
      </c>
      <c r="AH513" s="28">
        <v>2</v>
      </c>
      <c r="AI513" s="28">
        <v>0.5</v>
      </c>
    </row>
    <row r="514" spans="1:427" x14ac:dyDescent="0.3">
      <c r="A514" s="35" t="s">
        <v>444</v>
      </c>
      <c r="B514" s="35" t="s">
        <v>475</v>
      </c>
      <c r="C514" s="35" t="s">
        <v>489</v>
      </c>
      <c r="D514" s="36" t="s">
        <v>1553</v>
      </c>
      <c r="E514" s="36">
        <v>6907</v>
      </c>
      <c r="F514" s="36">
        <v>6677</v>
      </c>
      <c r="G514" s="36">
        <v>100</v>
      </c>
      <c r="H514" s="36">
        <v>100</v>
      </c>
      <c r="I514" s="36">
        <v>0</v>
      </c>
      <c r="J514" s="36">
        <v>0</v>
      </c>
      <c r="K514" s="36">
        <v>0</v>
      </c>
      <c r="L514" s="36">
        <v>100</v>
      </c>
      <c r="M514" s="36">
        <v>100</v>
      </c>
      <c r="N514" s="36">
        <v>0</v>
      </c>
      <c r="O514" s="36">
        <v>0</v>
      </c>
      <c r="P514" s="36">
        <v>0</v>
      </c>
      <c r="Q514" s="36">
        <v>100</v>
      </c>
      <c r="R514" s="36">
        <v>100</v>
      </c>
      <c r="S514" s="36">
        <v>100</v>
      </c>
      <c r="T514" s="36">
        <v>70</v>
      </c>
      <c r="U514" s="36">
        <v>0</v>
      </c>
      <c r="V514" s="36">
        <v>0</v>
      </c>
      <c r="W514" s="36">
        <v>60</v>
      </c>
      <c r="X514" s="36">
        <v>40</v>
      </c>
      <c r="Y514" s="36">
        <v>0</v>
      </c>
      <c r="Z514" s="36">
        <v>0</v>
      </c>
      <c r="AA514" s="36" t="s">
        <v>97</v>
      </c>
      <c r="AB514" s="36" t="s">
        <v>96</v>
      </c>
      <c r="AC514" s="36">
        <v>144</v>
      </c>
      <c r="AD514" s="36">
        <v>3</v>
      </c>
      <c r="AE514" s="36">
        <v>0</v>
      </c>
      <c r="AF514" s="36">
        <v>3</v>
      </c>
      <c r="AG514" s="36">
        <v>0</v>
      </c>
      <c r="AH514" s="36">
        <v>6</v>
      </c>
      <c r="AI514" s="36">
        <v>0</v>
      </c>
      <c r="MI514" s="47"/>
      <c r="MJ514" s="47"/>
      <c r="MK514" s="47"/>
      <c r="ML514" s="47"/>
      <c r="MM514" s="47"/>
      <c r="MN514" s="47"/>
      <c r="MO514" s="47"/>
      <c r="MP514" s="47"/>
      <c r="MQ514" s="47"/>
      <c r="MR514" s="47"/>
      <c r="MS514" s="47"/>
      <c r="MT514" s="47"/>
      <c r="MU514" s="47"/>
      <c r="MV514" s="47"/>
      <c r="MW514" s="47"/>
      <c r="MX514" s="47"/>
      <c r="MY514" s="47"/>
      <c r="MZ514" s="47"/>
      <c r="NA514" s="47"/>
      <c r="NB514" s="47"/>
      <c r="NC514" s="47"/>
      <c r="ND514" s="47"/>
      <c r="NE514" s="47"/>
      <c r="NF514" s="47"/>
      <c r="NG514" s="47"/>
      <c r="NH514" s="47"/>
      <c r="NI514" s="47"/>
      <c r="NJ514" s="47"/>
      <c r="NK514" s="47"/>
      <c r="NL514" s="47"/>
      <c r="NM514" s="47"/>
      <c r="NN514" s="47"/>
      <c r="NO514" s="47"/>
      <c r="NP514" s="47"/>
      <c r="NQ514" s="47"/>
      <c r="NR514" s="47"/>
      <c r="NS514" s="47"/>
      <c r="NT514" s="47"/>
      <c r="NU514" s="47"/>
      <c r="NV514" s="47"/>
      <c r="NW514" s="47"/>
      <c r="NX514" s="47"/>
      <c r="NY514" s="47"/>
      <c r="NZ514" s="47"/>
      <c r="OA514" s="47"/>
      <c r="OB514" s="47"/>
      <c r="OC514" s="47"/>
      <c r="OD514" s="47"/>
      <c r="OE514" s="47"/>
      <c r="OF514" s="47"/>
      <c r="OG514" s="47"/>
      <c r="OH514" s="47"/>
      <c r="OI514" s="47"/>
      <c r="OJ514" s="47"/>
      <c r="OK514" s="47"/>
      <c r="OL514" s="47"/>
      <c r="OM514" s="47"/>
      <c r="ON514" s="47"/>
      <c r="OO514" s="47"/>
      <c r="OP514" s="47"/>
      <c r="OQ514" s="47"/>
      <c r="OR514" s="47"/>
      <c r="OS514" s="47"/>
      <c r="OT514" s="47"/>
      <c r="OU514" s="47"/>
      <c r="OV514" s="47"/>
      <c r="OW514" s="47"/>
      <c r="OX514" s="47"/>
      <c r="OY514" s="47"/>
      <c r="OZ514" s="47"/>
      <c r="PA514" s="47"/>
      <c r="PB514" s="47"/>
      <c r="PC514" s="47"/>
      <c r="PD514" s="47"/>
      <c r="PE514" s="47"/>
      <c r="PF514" s="47"/>
      <c r="PG514" s="47"/>
      <c r="PH514" s="47"/>
      <c r="PI514" s="47"/>
      <c r="PJ514" s="47"/>
      <c r="PK514" s="47"/>
    </row>
    <row r="515" spans="1:427" x14ac:dyDescent="0.3">
      <c r="A515" s="27" t="s">
        <v>444</v>
      </c>
      <c r="B515" s="27" t="s">
        <v>475</v>
      </c>
      <c r="C515" s="27" t="s">
        <v>489</v>
      </c>
      <c r="D515" s="27" t="s">
        <v>490</v>
      </c>
      <c r="E515" s="29" t="s">
        <v>95</v>
      </c>
      <c r="F515" s="28">
        <v>230</v>
      </c>
      <c r="G515" s="28">
        <v>0</v>
      </c>
      <c r="H515" s="28">
        <v>0</v>
      </c>
      <c r="I515" s="28">
        <v>0</v>
      </c>
      <c r="J515" s="28">
        <v>0</v>
      </c>
      <c r="K515" s="28">
        <v>100</v>
      </c>
      <c r="L515" s="28">
        <v>0</v>
      </c>
      <c r="M515" s="28">
        <v>0</v>
      </c>
      <c r="N515" s="28">
        <v>0</v>
      </c>
      <c r="O515" s="28">
        <v>0</v>
      </c>
      <c r="P515" s="28">
        <v>100</v>
      </c>
      <c r="Q515" s="28">
        <v>0</v>
      </c>
      <c r="R515" s="28">
        <v>0</v>
      </c>
      <c r="S515" s="28">
        <v>0</v>
      </c>
      <c r="T515" s="28">
        <v>0</v>
      </c>
      <c r="U515" s="28">
        <v>0</v>
      </c>
      <c r="V515" s="28">
        <v>0</v>
      </c>
      <c r="W515" s="28">
        <v>0</v>
      </c>
      <c r="X515" s="28">
        <v>100</v>
      </c>
      <c r="Y515" s="28">
        <v>0</v>
      </c>
      <c r="Z515" s="28" t="s">
        <v>98</v>
      </c>
      <c r="AA515" s="28" t="s">
        <v>97</v>
      </c>
      <c r="AB515" s="28" t="s">
        <v>97</v>
      </c>
      <c r="AC515" s="28" t="s">
        <v>98</v>
      </c>
      <c r="AD515" s="28">
        <v>3</v>
      </c>
      <c r="AE515" s="28">
        <v>1</v>
      </c>
      <c r="AF515" s="28">
        <v>3</v>
      </c>
      <c r="AG515" s="28">
        <v>1</v>
      </c>
      <c r="AH515" s="28">
        <v>8</v>
      </c>
      <c r="AI515" s="28">
        <v>1</v>
      </c>
    </row>
    <row r="516" spans="1:427" x14ac:dyDescent="0.3">
      <c r="A516" s="25" t="s">
        <v>444</v>
      </c>
      <c r="B516" s="25" t="s">
        <v>475</v>
      </c>
      <c r="C516" s="25" t="s">
        <v>491</v>
      </c>
      <c r="D516" s="26" t="s">
        <v>1553</v>
      </c>
      <c r="E516" s="26">
        <v>23869</v>
      </c>
      <c r="F516" s="38">
        <v>330</v>
      </c>
      <c r="G516" s="26">
        <v>100</v>
      </c>
      <c r="H516" s="26">
        <v>100</v>
      </c>
      <c r="I516" s="26">
        <v>0</v>
      </c>
      <c r="J516" s="26">
        <v>0</v>
      </c>
      <c r="K516" s="26">
        <v>0</v>
      </c>
      <c r="L516" s="26">
        <v>100</v>
      </c>
      <c r="M516" s="26">
        <v>100</v>
      </c>
      <c r="N516" s="26">
        <v>0</v>
      </c>
      <c r="O516" s="26">
        <v>0</v>
      </c>
      <c r="P516" s="26">
        <v>0</v>
      </c>
      <c r="Q516" s="26">
        <v>100</v>
      </c>
      <c r="R516" s="26">
        <v>100</v>
      </c>
      <c r="S516" s="26">
        <v>100</v>
      </c>
      <c r="T516" s="26">
        <v>100</v>
      </c>
      <c r="U516" s="26">
        <v>100</v>
      </c>
      <c r="V516" s="26">
        <v>100</v>
      </c>
      <c r="W516" s="26">
        <v>0</v>
      </c>
      <c r="X516" s="26">
        <v>0</v>
      </c>
      <c r="Y516" s="26">
        <v>100</v>
      </c>
      <c r="Z516" s="26">
        <v>4</v>
      </c>
      <c r="AA516" s="26" t="s">
        <v>96</v>
      </c>
      <c r="AB516" s="26" t="s">
        <v>96</v>
      </c>
      <c r="AC516" s="26">
        <v>1</v>
      </c>
      <c r="AD516" s="26">
        <v>0</v>
      </c>
      <c r="AE516" s="26">
        <v>0</v>
      </c>
      <c r="AF516" s="26">
        <v>0</v>
      </c>
      <c r="AG516" s="26">
        <v>0</v>
      </c>
      <c r="AH516" s="26">
        <v>3</v>
      </c>
      <c r="AI516" s="26">
        <v>0</v>
      </c>
      <c r="MI516" s="47"/>
      <c r="MJ516" s="47"/>
      <c r="MK516" s="47"/>
      <c r="ML516" s="47"/>
      <c r="MM516" s="47"/>
      <c r="MN516" s="47"/>
      <c r="MO516" s="47"/>
      <c r="MP516" s="47"/>
      <c r="MQ516" s="47"/>
      <c r="MR516" s="47"/>
      <c r="MS516" s="47"/>
      <c r="MT516" s="47"/>
      <c r="MU516" s="47"/>
      <c r="MV516" s="47"/>
      <c r="MW516" s="47"/>
      <c r="MX516" s="47"/>
      <c r="MY516" s="47"/>
      <c r="MZ516" s="47"/>
      <c r="NA516" s="47"/>
      <c r="NB516" s="47"/>
      <c r="NC516" s="47"/>
      <c r="ND516" s="47"/>
      <c r="NE516" s="47"/>
      <c r="NF516" s="47"/>
      <c r="NG516" s="47"/>
      <c r="NH516" s="47"/>
      <c r="NI516" s="47"/>
      <c r="NJ516" s="47"/>
      <c r="NK516" s="47"/>
      <c r="NL516" s="47"/>
      <c r="NM516" s="47"/>
      <c r="NN516" s="47"/>
      <c r="NO516" s="47"/>
      <c r="NP516" s="47"/>
      <c r="NQ516" s="47"/>
      <c r="NR516" s="47"/>
      <c r="NS516" s="47"/>
      <c r="NT516" s="47"/>
      <c r="NU516" s="47"/>
      <c r="NV516" s="47"/>
      <c r="NW516" s="47"/>
      <c r="NX516" s="47"/>
      <c r="NY516" s="47"/>
      <c r="NZ516" s="47"/>
      <c r="OA516" s="47"/>
      <c r="OB516" s="47"/>
      <c r="OC516" s="47"/>
      <c r="OD516" s="47"/>
      <c r="OE516" s="47"/>
      <c r="OF516" s="47"/>
      <c r="OG516" s="47"/>
      <c r="OH516" s="47"/>
      <c r="OI516" s="47"/>
      <c r="OJ516" s="47"/>
      <c r="OK516" s="47"/>
      <c r="OL516" s="47"/>
      <c r="OM516" s="47"/>
      <c r="ON516" s="47"/>
      <c r="OO516" s="47"/>
      <c r="OP516" s="47"/>
      <c r="OQ516" s="47"/>
      <c r="OR516" s="47"/>
      <c r="OS516" s="47"/>
      <c r="OT516" s="47"/>
      <c r="OU516" s="47"/>
      <c r="OV516" s="47"/>
      <c r="OW516" s="47"/>
      <c r="OX516" s="47"/>
      <c r="OY516" s="47"/>
      <c r="OZ516" s="47"/>
      <c r="PA516" s="47"/>
      <c r="PB516" s="47"/>
      <c r="PC516" s="47"/>
      <c r="PD516" s="47"/>
      <c r="PE516" s="47"/>
      <c r="PF516" s="47"/>
      <c r="PG516" s="47"/>
      <c r="PH516" s="47"/>
      <c r="PI516" s="47"/>
      <c r="PJ516" s="47"/>
      <c r="PK516" s="47"/>
    </row>
    <row r="517" spans="1:427" x14ac:dyDescent="0.3">
      <c r="A517" s="27" t="s">
        <v>444</v>
      </c>
      <c r="B517" s="27" t="s">
        <v>475</v>
      </c>
      <c r="C517" s="27" t="s">
        <v>491</v>
      </c>
      <c r="D517" s="27" t="s">
        <v>492</v>
      </c>
      <c r="E517" s="29" t="s">
        <v>95</v>
      </c>
      <c r="F517" s="28">
        <v>146</v>
      </c>
      <c r="G517" s="28">
        <v>0</v>
      </c>
      <c r="H517" s="28">
        <v>0</v>
      </c>
      <c r="I517" s="28">
        <v>100</v>
      </c>
      <c r="J517" s="28">
        <v>0</v>
      </c>
      <c r="K517" s="28">
        <v>0</v>
      </c>
      <c r="L517" s="28">
        <v>0</v>
      </c>
      <c r="M517" s="28">
        <v>0</v>
      </c>
      <c r="N517" s="28">
        <v>0</v>
      </c>
      <c r="O517" s="28">
        <v>0</v>
      </c>
      <c r="P517" s="28">
        <v>100</v>
      </c>
      <c r="Q517" s="28">
        <v>0</v>
      </c>
      <c r="R517" s="28">
        <v>0</v>
      </c>
      <c r="S517" s="28">
        <v>0</v>
      </c>
      <c r="T517" s="28">
        <v>0</v>
      </c>
      <c r="U517" s="28">
        <v>0</v>
      </c>
      <c r="V517" s="28">
        <v>0</v>
      </c>
      <c r="W517" s="28">
        <v>0</v>
      </c>
      <c r="X517" s="28">
        <v>100</v>
      </c>
      <c r="Y517" s="28">
        <v>0</v>
      </c>
      <c r="Z517" s="28" t="s">
        <v>98</v>
      </c>
      <c r="AA517" s="28" t="s">
        <v>97</v>
      </c>
      <c r="AB517" s="28" t="s">
        <v>96</v>
      </c>
      <c r="AC517" s="28">
        <v>10</v>
      </c>
      <c r="AD517" s="28">
        <v>1</v>
      </c>
      <c r="AE517" s="28">
        <v>1</v>
      </c>
      <c r="AF517" s="28">
        <v>1</v>
      </c>
      <c r="AG517" s="28">
        <v>0</v>
      </c>
      <c r="AH517" s="28">
        <v>3</v>
      </c>
      <c r="AI517" s="28">
        <v>1</v>
      </c>
    </row>
    <row r="518" spans="1:427" x14ac:dyDescent="0.3">
      <c r="A518" s="25" t="s">
        <v>444</v>
      </c>
      <c r="B518" s="25" t="s">
        <v>475</v>
      </c>
      <c r="C518" s="25" t="s">
        <v>493</v>
      </c>
      <c r="D518" s="26" t="s">
        <v>1553</v>
      </c>
      <c r="E518" s="26">
        <v>21684</v>
      </c>
      <c r="F518" s="38">
        <v>10</v>
      </c>
      <c r="G518" s="26">
        <v>100</v>
      </c>
      <c r="H518" s="26">
        <v>100</v>
      </c>
      <c r="I518" s="26">
        <v>0</v>
      </c>
      <c r="J518" s="26">
        <v>0</v>
      </c>
      <c r="K518" s="26">
        <v>0</v>
      </c>
      <c r="L518" s="26">
        <v>100</v>
      </c>
      <c r="M518" s="26">
        <v>100</v>
      </c>
      <c r="N518" s="26">
        <v>0</v>
      </c>
      <c r="O518" s="26">
        <v>0</v>
      </c>
      <c r="P518" s="26">
        <v>0</v>
      </c>
      <c r="Q518" s="26">
        <v>100</v>
      </c>
      <c r="R518" s="26">
        <v>100</v>
      </c>
      <c r="S518" s="26">
        <v>100</v>
      </c>
      <c r="T518" s="26">
        <v>100</v>
      </c>
      <c r="U518" s="26">
        <v>100</v>
      </c>
      <c r="V518" s="26">
        <v>100</v>
      </c>
      <c r="W518" s="26">
        <v>0</v>
      </c>
      <c r="X518" s="26">
        <v>0</v>
      </c>
      <c r="Y518" s="26">
        <v>100</v>
      </c>
      <c r="Z518" s="26">
        <v>4</v>
      </c>
      <c r="AA518" s="26" t="s">
        <v>97</v>
      </c>
      <c r="AB518" s="26" t="s">
        <v>97</v>
      </c>
      <c r="AC518" s="26" t="s">
        <v>98</v>
      </c>
      <c r="AD518" s="26">
        <v>0</v>
      </c>
      <c r="AE518" s="26">
        <v>0</v>
      </c>
      <c r="AF518" s="26">
        <v>0</v>
      </c>
      <c r="AG518" s="26">
        <v>0</v>
      </c>
      <c r="AH518" s="26">
        <v>3</v>
      </c>
      <c r="AI518" s="26">
        <v>0</v>
      </c>
      <c r="MI518" s="47"/>
      <c r="MJ518" s="47"/>
      <c r="MK518" s="47"/>
      <c r="ML518" s="47"/>
      <c r="MM518" s="47"/>
      <c r="MN518" s="47"/>
      <c r="MO518" s="47"/>
      <c r="MP518" s="47"/>
      <c r="MQ518" s="47"/>
      <c r="MR518" s="47"/>
      <c r="MS518" s="47"/>
      <c r="MT518" s="47"/>
      <c r="MU518" s="47"/>
      <c r="MV518" s="47"/>
      <c r="MW518" s="47"/>
      <c r="MX518" s="47"/>
      <c r="MY518" s="47"/>
      <c r="MZ518" s="47"/>
      <c r="NA518" s="47"/>
      <c r="NB518" s="47"/>
      <c r="NC518" s="47"/>
      <c r="ND518" s="47"/>
      <c r="NE518" s="47"/>
      <c r="NF518" s="47"/>
      <c r="NG518" s="47"/>
      <c r="NH518" s="47"/>
      <c r="NI518" s="47"/>
      <c r="NJ518" s="47"/>
      <c r="NK518" s="47"/>
      <c r="NL518" s="47"/>
      <c r="NM518" s="47"/>
      <c r="NN518" s="47"/>
      <c r="NO518" s="47"/>
      <c r="NP518" s="47"/>
      <c r="NQ518" s="47"/>
      <c r="NR518" s="47"/>
      <c r="NS518" s="47"/>
      <c r="NT518" s="47"/>
      <c r="NU518" s="47"/>
      <c r="NV518" s="47"/>
      <c r="NW518" s="47"/>
      <c r="NX518" s="47"/>
      <c r="NY518" s="47"/>
      <c r="NZ518" s="47"/>
      <c r="OA518" s="47"/>
      <c r="OB518" s="47"/>
      <c r="OC518" s="47"/>
      <c r="OD518" s="47"/>
      <c r="OE518" s="47"/>
      <c r="OF518" s="47"/>
      <c r="OG518" s="47"/>
      <c r="OH518" s="47"/>
      <c r="OI518" s="47"/>
      <c r="OJ518" s="47"/>
      <c r="OK518" s="47"/>
      <c r="OL518" s="47"/>
      <c r="OM518" s="47"/>
      <c r="ON518" s="47"/>
      <c r="OO518" s="47"/>
      <c r="OP518" s="47"/>
      <c r="OQ518" s="47"/>
      <c r="OR518" s="47"/>
      <c r="OS518" s="47"/>
      <c r="OT518" s="47"/>
      <c r="OU518" s="47"/>
      <c r="OV518" s="47"/>
      <c r="OW518" s="47"/>
      <c r="OX518" s="47"/>
      <c r="OY518" s="47"/>
      <c r="OZ518" s="47"/>
      <c r="PA518" s="47"/>
      <c r="PB518" s="47"/>
      <c r="PC518" s="47"/>
      <c r="PD518" s="47"/>
      <c r="PE518" s="47"/>
      <c r="PF518" s="47"/>
      <c r="PG518" s="47"/>
      <c r="PH518" s="47"/>
      <c r="PI518" s="47"/>
      <c r="PJ518" s="47"/>
      <c r="PK518" s="47"/>
    </row>
    <row r="519" spans="1:427" x14ac:dyDescent="0.3">
      <c r="A519" s="27" t="s">
        <v>444</v>
      </c>
      <c r="B519" s="27" t="s">
        <v>475</v>
      </c>
      <c r="C519" s="27" t="s">
        <v>493</v>
      </c>
      <c r="D519" s="27" t="s">
        <v>494</v>
      </c>
      <c r="E519" s="29" t="s">
        <v>95</v>
      </c>
      <c r="F519" s="28">
        <v>278</v>
      </c>
      <c r="G519" s="28">
        <v>100</v>
      </c>
      <c r="H519" s="28">
        <v>80</v>
      </c>
      <c r="I519" s="28">
        <v>0</v>
      </c>
      <c r="J519" s="28">
        <v>0</v>
      </c>
      <c r="K519" s="28">
        <v>20</v>
      </c>
      <c r="L519" s="28">
        <v>100</v>
      </c>
      <c r="M519" s="28">
        <v>80</v>
      </c>
      <c r="N519" s="28">
        <v>0</v>
      </c>
      <c r="O519" s="28">
        <v>0</v>
      </c>
      <c r="P519" s="28">
        <v>20</v>
      </c>
      <c r="Q519" s="28">
        <v>100</v>
      </c>
      <c r="R519" s="28">
        <v>100</v>
      </c>
      <c r="S519" s="28">
        <v>100</v>
      </c>
      <c r="T519" s="28">
        <v>80</v>
      </c>
      <c r="U519" s="28">
        <v>30</v>
      </c>
      <c r="V519" s="28">
        <v>30</v>
      </c>
      <c r="W519" s="28">
        <v>20</v>
      </c>
      <c r="X519" s="28">
        <v>50</v>
      </c>
      <c r="Y519" s="28">
        <v>0</v>
      </c>
      <c r="Z519" s="28" t="s">
        <v>98</v>
      </c>
      <c r="AA519" s="28" t="s">
        <v>97</v>
      </c>
      <c r="AB519" s="28" t="s">
        <v>96</v>
      </c>
      <c r="AC519" s="28">
        <v>5</v>
      </c>
      <c r="AD519" s="28">
        <v>1</v>
      </c>
      <c r="AE519" s="28">
        <v>1</v>
      </c>
      <c r="AF519" s="28">
        <v>1</v>
      </c>
      <c r="AG519" s="28">
        <v>5</v>
      </c>
      <c r="AH519" s="28">
        <v>2</v>
      </c>
      <c r="AI519" s="28">
        <v>1</v>
      </c>
    </row>
    <row r="520" spans="1:427" x14ac:dyDescent="0.3">
      <c r="A520" s="25" t="s">
        <v>444</v>
      </c>
      <c r="B520" s="25" t="s">
        <v>475</v>
      </c>
      <c r="C520" s="25" t="s">
        <v>495</v>
      </c>
      <c r="D520" s="26" t="s">
        <v>1553</v>
      </c>
      <c r="E520" s="26">
        <v>5753</v>
      </c>
      <c r="F520" s="38">
        <v>20</v>
      </c>
      <c r="G520" s="26">
        <v>100</v>
      </c>
      <c r="H520" s="26">
        <v>100</v>
      </c>
      <c r="I520" s="26">
        <v>0</v>
      </c>
      <c r="J520" s="26">
        <v>0</v>
      </c>
      <c r="K520" s="26">
        <v>0</v>
      </c>
      <c r="L520" s="26">
        <v>100</v>
      </c>
      <c r="M520" s="26">
        <v>100</v>
      </c>
      <c r="N520" s="26">
        <v>0</v>
      </c>
      <c r="O520" s="26">
        <v>0</v>
      </c>
      <c r="P520" s="26">
        <v>0</v>
      </c>
      <c r="Q520" s="26">
        <v>100</v>
      </c>
      <c r="R520" s="26">
        <v>100</v>
      </c>
      <c r="S520" s="26">
        <v>100</v>
      </c>
      <c r="T520" s="26">
        <v>100</v>
      </c>
      <c r="U520" s="26">
        <v>100</v>
      </c>
      <c r="V520" s="26">
        <v>70</v>
      </c>
      <c r="W520" s="26">
        <v>27</v>
      </c>
      <c r="X520" s="26">
        <v>3</v>
      </c>
      <c r="Y520" s="26">
        <v>100</v>
      </c>
      <c r="Z520" s="26">
        <v>4</v>
      </c>
      <c r="AA520" s="26" t="s">
        <v>96</v>
      </c>
      <c r="AB520" s="26" t="s">
        <v>96</v>
      </c>
      <c r="AC520" s="26">
        <v>48</v>
      </c>
      <c r="AD520" s="26">
        <v>0</v>
      </c>
      <c r="AE520" s="26">
        <v>0</v>
      </c>
      <c r="AF520" s="26">
        <v>3</v>
      </c>
      <c r="AG520" s="26">
        <v>0</v>
      </c>
      <c r="AH520" s="26">
        <v>15</v>
      </c>
      <c r="AI520" s="26">
        <v>0</v>
      </c>
      <c r="MI520" s="47"/>
      <c r="MJ520" s="47"/>
      <c r="MK520" s="47"/>
      <c r="ML520" s="47"/>
      <c r="MM520" s="47"/>
      <c r="MN520" s="47"/>
      <c r="MO520" s="47"/>
      <c r="MP520" s="47"/>
      <c r="MQ520" s="47"/>
      <c r="MR520" s="47"/>
      <c r="MS520" s="47"/>
      <c r="MT520" s="47"/>
      <c r="MU520" s="47"/>
      <c r="MV520" s="47"/>
      <c r="MW520" s="47"/>
      <c r="MX520" s="47"/>
      <c r="MY520" s="47"/>
      <c r="MZ520" s="47"/>
      <c r="NA520" s="47"/>
      <c r="NB520" s="47"/>
      <c r="NC520" s="47"/>
      <c r="ND520" s="47"/>
      <c r="NE520" s="47"/>
      <c r="NF520" s="47"/>
      <c r="NG520" s="47"/>
      <c r="NH520" s="47"/>
      <c r="NI520" s="47"/>
      <c r="NJ520" s="47"/>
      <c r="NK520" s="47"/>
      <c r="NL520" s="47"/>
      <c r="NM520" s="47"/>
      <c r="NN520" s="47"/>
      <c r="NO520" s="47"/>
      <c r="NP520" s="47"/>
      <c r="NQ520" s="47"/>
      <c r="NR520" s="47"/>
      <c r="NS520" s="47"/>
      <c r="NT520" s="47"/>
      <c r="NU520" s="47"/>
      <c r="NV520" s="47"/>
      <c r="NW520" s="47"/>
      <c r="NX520" s="47"/>
      <c r="NY520" s="47"/>
      <c r="NZ520" s="47"/>
      <c r="OA520" s="47"/>
      <c r="OB520" s="47"/>
      <c r="OC520" s="47"/>
      <c r="OD520" s="47"/>
      <c r="OE520" s="47"/>
      <c r="OF520" s="47"/>
      <c r="OG520" s="47"/>
      <c r="OH520" s="47"/>
      <c r="OI520" s="47"/>
      <c r="OJ520" s="47"/>
      <c r="OK520" s="47"/>
      <c r="OL520" s="47"/>
      <c r="OM520" s="47"/>
      <c r="ON520" s="47"/>
      <c r="OO520" s="47"/>
      <c r="OP520" s="47"/>
      <c r="OQ520" s="47"/>
      <c r="OR520" s="47"/>
      <c r="OS520" s="47"/>
      <c r="OT520" s="47"/>
      <c r="OU520" s="47"/>
      <c r="OV520" s="47"/>
      <c r="OW520" s="47"/>
      <c r="OX520" s="47"/>
      <c r="OY520" s="47"/>
      <c r="OZ520" s="47"/>
      <c r="PA520" s="47"/>
      <c r="PB520" s="47"/>
      <c r="PC520" s="47"/>
      <c r="PD520" s="47"/>
      <c r="PE520" s="47"/>
      <c r="PF520" s="47"/>
      <c r="PG520" s="47"/>
      <c r="PH520" s="47"/>
      <c r="PI520" s="47"/>
      <c r="PJ520" s="47"/>
      <c r="PK520" s="47"/>
    </row>
    <row r="521" spans="1:427" x14ac:dyDescent="0.3">
      <c r="A521" s="27" t="s">
        <v>444</v>
      </c>
      <c r="B521" s="27" t="s">
        <v>475</v>
      </c>
      <c r="C521" s="27" t="s">
        <v>495</v>
      </c>
      <c r="D521" s="27" t="s">
        <v>496</v>
      </c>
      <c r="E521" s="29" t="s">
        <v>102</v>
      </c>
      <c r="F521" s="28">
        <v>1300</v>
      </c>
      <c r="G521" s="28">
        <v>100</v>
      </c>
      <c r="H521" s="28">
        <v>100</v>
      </c>
      <c r="I521" s="28">
        <v>0</v>
      </c>
      <c r="J521" s="28">
        <v>0</v>
      </c>
      <c r="K521" s="28">
        <v>0</v>
      </c>
      <c r="L521" s="28">
        <v>100</v>
      </c>
      <c r="M521" s="28">
        <v>100</v>
      </c>
      <c r="N521" s="28">
        <v>0</v>
      </c>
      <c r="O521" s="28">
        <v>0</v>
      </c>
      <c r="P521" s="28">
        <v>0</v>
      </c>
      <c r="Q521" s="28">
        <v>100</v>
      </c>
      <c r="R521" s="28">
        <v>80</v>
      </c>
      <c r="S521" s="28">
        <v>100</v>
      </c>
      <c r="T521" s="28">
        <v>100</v>
      </c>
      <c r="U521" s="28">
        <v>70</v>
      </c>
      <c r="V521" s="28">
        <v>100</v>
      </c>
      <c r="W521" s="28">
        <v>0</v>
      </c>
      <c r="X521" s="28">
        <v>0</v>
      </c>
      <c r="Y521" s="28">
        <v>0</v>
      </c>
      <c r="Z521" s="28" t="s">
        <v>98</v>
      </c>
      <c r="AA521" s="28" t="s">
        <v>97</v>
      </c>
      <c r="AB521" s="28" t="s">
        <v>96</v>
      </c>
      <c r="AC521" s="28">
        <v>48</v>
      </c>
      <c r="AD521" s="28">
        <v>0</v>
      </c>
      <c r="AE521" s="28">
        <v>0</v>
      </c>
      <c r="AF521" s="28">
        <v>2</v>
      </c>
      <c r="AG521" s="28">
        <v>0</v>
      </c>
      <c r="AH521" s="28">
        <v>15</v>
      </c>
      <c r="AI521" s="28">
        <v>0</v>
      </c>
    </row>
    <row r="522" spans="1:427" x14ac:dyDescent="0.3">
      <c r="A522" s="25" t="s">
        <v>444</v>
      </c>
      <c r="B522" s="25" t="s">
        <v>475</v>
      </c>
      <c r="C522" s="25" t="s">
        <v>497</v>
      </c>
      <c r="D522" s="26" t="s">
        <v>1553</v>
      </c>
      <c r="E522" s="26">
        <v>39848</v>
      </c>
      <c r="F522" s="38">
        <v>400</v>
      </c>
      <c r="G522" s="26">
        <v>100</v>
      </c>
      <c r="H522" s="26">
        <v>100</v>
      </c>
      <c r="I522" s="26">
        <v>0</v>
      </c>
      <c r="J522" s="26">
        <v>0</v>
      </c>
      <c r="K522" s="26">
        <v>0</v>
      </c>
      <c r="L522" s="26">
        <v>100</v>
      </c>
      <c r="M522" s="26">
        <v>100</v>
      </c>
      <c r="N522" s="26">
        <v>0</v>
      </c>
      <c r="O522" s="26">
        <v>0</v>
      </c>
      <c r="P522" s="26">
        <v>0</v>
      </c>
      <c r="Q522" s="26">
        <v>100</v>
      </c>
      <c r="R522" s="26">
        <v>100</v>
      </c>
      <c r="S522" s="26">
        <v>100</v>
      </c>
      <c r="T522" s="26">
        <v>100</v>
      </c>
      <c r="U522" s="26">
        <v>100</v>
      </c>
      <c r="V522" s="26">
        <v>60</v>
      </c>
      <c r="W522" s="26">
        <v>20</v>
      </c>
      <c r="X522" s="26">
        <v>20</v>
      </c>
      <c r="Y522" s="26">
        <v>100</v>
      </c>
      <c r="Z522" s="26">
        <v>4</v>
      </c>
      <c r="AA522" s="26" t="s">
        <v>96</v>
      </c>
      <c r="AB522" s="26" t="s">
        <v>96</v>
      </c>
      <c r="AC522" s="26">
        <v>12</v>
      </c>
      <c r="AD522" s="26">
        <v>0</v>
      </c>
      <c r="AE522" s="26">
        <v>0</v>
      </c>
      <c r="AF522" s="26">
        <v>0</v>
      </c>
      <c r="AG522" s="26">
        <v>0</v>
      </c>
      <c r="AH522" s="26">
        <v>1</v>
      </c>
      <c r="AI522" s="26">
        <v>0</v>
      </c>
      <c r="MI522" s="47"/>
      <c r="MJ522" s="47"/>
      <c r="MK522" s="47"/>
      <c r="ML522" s="47"/>
      <c r="MM522" s="47"/>
      <c r="MN522" s="47"/>
      <c r="MO522" s="47"/>
      <c r="MP522" s="47"/>
      <c r="MQ522" s="47"/>
      <c r="MR522" s="47"/>
      <c r="MS522" s="47"/>
      <c r="MT522" s="47"/>
      <c r="MU522" s="47"/>
      <c r="MV522" s="47"/>
      <c r="MW522" s="47"/>
      <c r="MX522" s="47"/>
      <c r="MY522" s="47"/>
      <c r="MZ522" s="47"/>
      <c r="NA522" s="47"/>
      <c r="NB522" s="47"/>
      <c r="NC522" s="47"/>
      <c r="ND522" s="47"/>
      <c r="NE522" s="47"/>
      <c r="NF522" s="47"/>
      <c r="NG522" s="47"/>
      <c r="NH522" s="47"/>
      <c r="NI522" s="47"/>
      <c r="NJ522" s="47"/>
      <c r="NK522" s="47"/>
      <c r="NL522" s="47"/>
      <c r="NM522" s="47"/>
      <c r="NN522" s="47"/>
      <c r="NO522" s="47"/>
      <c r="NP522" s="47"/>
      <c r="NQ522" s="47"/>
      <c r="NR522" s="47"/>
      <c r="NS522" s="47"/>
      <c r="NT522" s="47"/>
      <c r="NU522" s="47"/>
      <c r="NV522" s="47"/>
      <c r="NW522" s="47"/>
      <c r="NX522" s="47"/>
      <c r="NY522" s="47"/>
      <c r="NZ522" s="47"/>
      <c r="OA522" s="47"/>
      <c r="OB522" s="47"/>
      <c r="OC522" s="47"/>
      <c r="OD522" s="47"/>
      <c r="OE522" s="47"/>
      <c r="OF522" s="47"/>
      <c r="OG522" s="47"/>
      <c r="OH522" s="47"/>
      <c r="OI522" s="47"/>
      <c r="OJ522" s="47"/>
      <c r="OK522" s="47"/>
      <c r="OL522" s="47"/>
      <c r="OM522" s="47"/>
      <c r="ON522" s="47"/>
      <c r="OO522" s="47"/>
      <c r="OP522" s="47"/>
      <c r="OQ522" s="47"/>
      <c r="OR522" s="47"/>
      <c r="OS522" s="47"/>
      <c r="OT522" s="47"/>
      <c r="OU522" s="47"/>
      <c r="OV522" s="47"/>
      <c r="OW522" s="47"/>
      <c r="OX522" s="47"/>
      <c r="OY522" s="47"/>
      <c r="OZ522" s="47"/>
      <c r="PA522" s="47"/>
      <c r="PB522" s="47"/>
      <c r="PC522" s="47"/>
      <c r="PD522" s="47"/>
      <c r="PE522" s="47"/>
      <c r="PF522" s="47"/>
      <c r="PG522" s="47"/>
      <c r="PH522" s="47"/>
      <c r="PI522" s="47"/>
      <c r="PJ522" s="47"/>
      <c r="PK522" s="47"/>
    </row>
    <row r="523" spans="1:427" x14ac:dyDescent="0.3">
      <c r="A523" s="27" t="s">
        <v>444</v>
      </c>
      <c r="B523" s="27" t="s">
        <v>475</v>
      </c>
      <c r="C523" s="27" t="s">
        <v>497</v>
      </c>
      <c r="D523" s="27" t="s">
        <v>498</v>
      </c>
      <c r="E523" s="29" t="s">
        <v>102</v>
      </c>
      <c r="F523" s="28">
        <v>400</v>
      </c>
      <c r="G523" s="28">
        <v>100</v>
      </c>
      <c r="H523" s="28">
        <v>100</v>
      </c>
      <c r="I523" s="28">
        <v>0</v>
      </c>
      <c r="J523" s="28">
        <v>0</v>
      </c>
      <c r="K523" s="28">
        <v>0</v>
      </c>
      <c r="L523" s="28">
        <v>100</v>
      </c>
      <c r="M523" s="28">
        <v>100</v>
      </c>
      <c r="N523" s="28">
        <v>0</v>
      </c>
      <c r="O523" s="28">
        <v>0</v>
      </c>
      <c r="P523" s="28">
        <v>0</v>
      </c>
      <c r="Q523" s="28">
        <v>100</v>
      </c>
      <c r="R523" s="28">
        <v>100</v>
      </c>
      <c r="S523" s="28">
        <v>100</v>
      </c>
      <c r="T523" s="28">
        <v>100</v>
      </c>
      <c r="U523" s="28">
        <v>60</v>
      </c>
      <c r="V523" s="28">
        <v>100</v>
      </c>
      <c r="W523" s="28">
        <v>0</v>
      </c>
      <c r="X523" s="28">
        <v>0</v>
      </c>
      <c r="Y523" s="28">
        <v>100</v>
      </c>
      <c r="Z523" s="28">
        <v>4</v>
      </c>
      <c r="AA523" s="28" t="s">
        <v>96</v>
      </c>
      <c r="AB523" s="28" t="s">
        <v>96</v>
      </c>
      <c r="AC523" s="28">
        <v>12</v>
      </c>
      <c r="AD523" s="28">
        <v>1</v>
      </c>
      <c r="AE523" s="28">
        <v>1</v>
      </c>
      <c r="AF523" s="28">
        <v>1</v>
      </c>
      <c r="AG523" s="28">
        <v>0</v>
      </c>
      <c r="AH523" s="28">
        <v>1</v>
      </c>
      <c r="AI523" s="28">
        <v>0</v>
      </c>
    </row>
    <row r="524" spans="1:427" x14ac:dyDescent="0.3">
      <c r="A524" s="25" t="s">
        <v>444</v>
      </c>
      <c r="B524" s="25" t="s">
        <v>499</v>
      </c>
      <c r="C524" s="25" t="s">
        <v>500</v>
      </c>
      <c r="D524" s="26" t="s">
        <v>1553</v>
      </c>
      <c r="E524" s="26">
        <v>563</v>
      </c>
      <c r="F524" s="38">
        <v>20</v>
      </c>
      <c r="G524" s="26">
        <v>100</v>
      </c>
      <c r="H524" s="26">
        <v>100</v>
      </c>
      <c r="I524" s="26">
        <v>0</v>
      </c>
      <c r="J524" s="26">
        <v>0</v>
      </c>
      <c r="K524" s="26">
        <v>0</v>
      </c>
      <c r="L524" s="26">
        <v>100</v>
      </c>
      <c r="M524" s="26">
        <v>80</v>
      </c>
      <c r="N524" s="26">
        <v>0</v>
      </c>
      <c r="O524" s="26">
        <v>0</v>
      </c>
      <c r="P524" s="26">
        <v>20</v>
      </c>
      <c r="Q524" s="26">
        <v>100</v>
      </c>
      <c r="R524" s="26">
        <v>100</v>
      </c>
      <c r="S524" s="26">
        <v>100</v>
      </c>
      <c r="T524" s="26">
        <v>0</v>
      </c>
      <c r="U524" s="26">
        <v>0</v>
      </c>
      <c r="V524" s="26">
        <v>0</v>
      </c>
      <c r="W524" s="26">
        <v>0</v>
      </c>
      <c r="X524" s="26">
        <v>100</v>
      </c>
      <c r="Y524" s="26">
        <v>100</v>
      </c>
      <c r="Z524" s="26">
        <v>2</v>
      </c>
      <c r="AA524" s="26" t="s">
        <v>96</v>
      </c>
      <c r="AB524" s="26" t="s">
        <v>97</v>
      </c>
      <c r="AC524" s="26" t="s">
        <v>98</v>
      </c>
      <c r="AD524" s="26">
        <v>7</v>
      </c>
      <c r="AE524" s="26">
        <v>7</v>
      </c>
      <c r="AF524" s="26">
        <v>25</v>
      </c>
      <c r="AG524" s="26">
        <v>0</v>
      </c>
      <c r="AH524" s="26">
        <v>25</v>
      </c>
      <c r="AI524" s="26">
        <v>7</v>
      </c>
      <c r="CJ524" s="47"/>
      <c r="CK524" s="47"/>
      <c r="CL524" s="47"/>
      <c r="CM524" s="47"/>
      <c r="CN524" s="47"/>
      <c r="CO524" s="47"/>
      <c r="CP524" s="47"/>
      <c r="CQ524" s="47"/>
      <c r="CR524" s="47"/>
      <c r="CS524" s="47"/>
      <c r="CT524" s="47"/>
      <c r="CU524" s="47"/>
      <c r="CV524" s="47"/>
      <c r="CW524" s="47"/>
      <c r="CX524" s="47"/>
      <c r="CY524" s="47"/>
      <c r="CZ524" s="47"/>
      <c r="DA524" s="47"/>
      <c r="DB524" s="47"/>
      <c r="DC524" s="47"/>
      <c r="DD524" s="47"/>
      <c r="DE524" s="47"/>
      <c r="DF524" s="47"/>
      <c r="DG524" s="47"/>
      <c r="DH524" s="47"/>
      <c r="DI524" s="47"/>
      <c r="DJ524" s="47"/>
      <c r="DK524" s="47"/>
      <c r="DL524" s="47"/>
      <c r="DM524" s="47"/>
      <c r="DN524" s="47"/>
      <c r="DO524" s="47"/>
      <c r="DP524" s="47"/>
      <c r="DQ524" s="47"/>
      <c r="DR524" s="47"/>
      <c r="DS524" s="47"/>
      <c r="DT524" s="47"/>
      <c r="DU524" s="47"/>
      <c r="DV524" s="47"/>
      <c r="DW524" s="47"/>
      <c r="DX524" s="47"/>
      <c r="DY524" s="47"/>
      <c r="DZ524" s="47"/>
      <c r="EA524" s="47"/>
      <c r="EB524" s="47"/>
      <c r="EC524" s="47"/>
      <c r="ED524" s="47"/>
      <c r="EE524" s="47"/>
      <c r="EF524" s="47"/>
      <c r="EG524" s="47"/>
      <c r="EH524" s="47"/>
      <c r="EI524" s="47"/>
      <c r="EJ524" s="47"/>
      <c r="EK524" s="47"/>
      <c r="EL524" s="47"/>
      <c r="EM524" s="47"/>
      <c r="EN524" s="47"/>
      <c r="EO524" s="47"/>
      <c r="EP524" s="47"/>
      <c r="EQ524" s="47"/>
      <c r="ER524" s="47"/>
      <c r="ES524" s="47"/>
      <c r="ET524" s="47"/>
      <c r="EU524" s="47"/>
      <c r="EV524" s="47"/>
      <c r="EW524" s="47"/>
      <c r="EX524" s="47"/>
      <c r="EY524" s="47"/>
      <c r="EZ524" s="47"/>
      <c r="FA524" s="47"/>
      <c r="FB524" s="47"/>
      <c r="FC524" s="47"/>
      <c r="FD524" s="47"/>
      <c r="FE524" s="47"/>
      <c r="FF524" s="47"/>
      <c r="FG524" s="47"/>
      <c r="FH524" s="47"/>
      <c r="FI524" s="47"/>
      <c r="FJ524" s="47"/>
      <c r="FK524" s="47"/>
      <c r="FL524" s="47"/>
      <c r="FM524" s="47"/>
      <c r="FN524" s="47"/>
      <c r="FO524" s="47"/>
      <c r="FP524" s="47"/>
      <c r="FQ524" s="47"/>
      <c r="FR524" s="47"/>
      <c r="FS524" s="47"/>
      <c r="FT524" s="47"/>
      <c r="FU524" s="47"/>
      <c r="FV524" s="47"/>
      <c r="FW524" s="47"/>
      <c r="FX524" s="47"/>
      <c r="FY524" s="47"/>
      <c r="FZ524" s="47"/>
      <c r="GA524" s="47"/>
      <c r="GB524" s="47"/>
      <c r="GC524" s="47"/>
      <c r="GD524" s="47"/>
      <c r="GE524" s="47"/>
      <c r="GF524" s="47"/>
      <c r="GG524" s="47"/>
      <c r="GH524" s="47"/>
      <c r="GI524" s="47"/>
      <c r="GJ524" s="47"/>
      <c r="GK524" s="47"/>
      <c r="GL524" s="47"/>
      <c r="GM524" s="47"/>
      <c r="GN524" s="47"/>
      <c r="GO524" s="47"/>
      <c r="GP524" s="47"/>
      <c r="GQ524" s="47"/>
      <c r="GR524" s="47"/>
      <c r="GS524" s="47"/>
      <c r="GT524" s="47"/>
      <c r="GU524" s="47"/>
      <c r="GV524" s="47"/>
      <c r="GW524" s="47"/>
      <c r="GX524" s="47"/>
      <c r="GY524" s="47"/>
      <c r="GZ524" s="47"/>
      <c r="HA524" s="47"/>
      <c r="HB524" s="47"/>
      <c r="HC524" s="47"/>
      <c r="HD524" s="47"/>
      <c r="HE524" s="47"/>
      <c r="HF524" s="47"/>
      <c r="HG524" s="47"/>
      <c r="HH524" s="47"/>
      <c r="HI524" s="47"/>
      <c r="HJ524" s="47"/>
      <c r="HK524" s="47"/>
      <c r="HL524" s="47"/>
      <c r="HM524" s="47"/>
      <c r="HN524" s="47"/>
      <c r="HO524" s="47"/>
      <c r="HP524" s="47"/>
      <c r="HQ524" s="47"/>
      <c r="HR524" s="47"/>
      <c r="HS524" s="47"/>
      <c r="HT524" s="47"/>
      <c r="HU524" s="47"/>
      <c r="HV524" s="47"/>
      <c r="HW524" s="47"/>
      <c r="HX524" s="47"/>
      <c r="HY524" s="47"/>
      <c r="HZ524" s="47"/>
      <c r="IA524" s="47"/>
      <c r="IB524" s="47"/>
      <c r="IC524" s="47"/>
      <c r="ID524" s="47"/>
      <c r="IE524" s="47"/>
      <c r="IF524" s="47"/>
      <c r="IG524" s="47"/>
      <c r="IH524" s="47"/>
      <c r="II524" s="47"/>
      <c r="IJ524" s="47"/>
      <c r="IK524" s="47"/>
      <c r="IL524" s="47"/>
      <c r="IM524" s="47"/>
      <c r="IN524" s="47"/>
      <c r="IO524" s="47"/>
      <c r="IP524" s="47"/>
      <c r="IQ524" s="47"/>
      <c r="IR524" s="47"/>
      <c r="IS524" s="47"/>
      <c r="IT524" s="47"/>
      <c r="IU524" s="47"/>
      <c r="IV524" s="47"/>
      <c r="IW524" s="47"/>
      <c r="IX524" s="47"/>
      <c r="IY524" s="47"/>
      <c r="IZ524" s="47"/>
      <c r="JA524" s="47"/>
      <c r="JB524" s="47"/>
      <c r="JC524" s="47"/>
      <c r="JD524" s="47"/>
      <c r="JE524" s="47"/>
      <c r="JF524" s="47"/>
      <c r="JG524" s="47"/>
      <c r="JH524" s="47"/>
      <c r="JI524" s="47"/>
      <c r="JJ524" s="47"/>
      <c r="JK524" s="47"/>
      <c r="JL524" s="47"/>
      <c r="JM524" s="47"/>
      <c r="JN524" s="47"/>
      <c r="JO524" s="47"/>
      <c r="JP524" s="47"/>
      <c r="JQ524" s="47"/>
      <c r="JR524" s="47"/>
      <c r="JS524" s="47"/>
      <c r="JT524" s="47"/>
      <c r="JU524" s="47"/>
      <c r="JV524" s="47"/>
      <c r="JW524" s="47"/>
      <c r="JX524" s="47"/>
      <c r="JY524" s="47"/>
      <c r="JZ524" s="47"/>
      <c r="KA524" s="47"/>
      <c r="KB524" s="47"/>
      <c r="KC524" s="47"/>
      <c r="KD524" s="47"/>
      <c r="KE524" s="47"/>
      <c r="KF524" s="47"/>
      <c r="KG524" s="47"/>
      <c r="KH524" s="47"/>
      <c r="KI524" s="47"/>
      <c r="KJ524" s="47"/>
      <c r="KK524" s="47"/>
      <c r="KL524" s="47"/>
      <c r="KM524" s="47"/>
      <c r="KN524" s="47"/>
      <c r="KO524" s="47"/>
      <c r="KP524" s="47"/>
      <c r="KQ524" s="47"/>
      <c r="KR524" s="47"/>
      <c r="KS524" s="47"/>
      <c r="KT524" s="47"/>
      <c r="KU524" s="47"/>
      <c r="KV524" s="47"/>
      <c r="KW524" s="47"/>
      <c r="KX524" s="47"/>
      <c r="KY524" s="47"/>
      <c r="KZ524" s="47"/>
      <c r="LA524" s="47"/>
      <c r="LB524" s="47"/>
      <c r="LC524" s="47"/>
      <c r="LD524" s="47"/>
      <c r="LE524" s="47"/>
      <c r="LF524" s="47"/>
      <c r="LG524" s="47"/>
      <c r="LH524" s="47"/>
      <c r="LI524" s="47"/>
      <c r="LJ524" s="47"/>
      <c r="LK524" s="47"/>
      <c r="LL524" s="47"/>
      <c r="LM524" s="47"/>
      <c r="LN524" s="47"/>
      <c r="LO524" s="47"/>
      <c r="LP524" s="47"/>
      <c r="LQ524" s="47"/>
      <c r="LR524" s="47"/>
      <c r="LS524" s="47"/>
      <c r="LT524" s="47"/>
      <c r="LU524" s="47"/>
      <c r="LV524" s="47"/>
      <c r="LW524" s="47"/>
      <c r="LX524" s="47"/>
      <c r="LY524" s="47"/>
      <c r="LZ524" s="47"/>
      <c r="MA524" s="47"/>
      <c r="MB524" s="47"/>
      <c r="MC524" s="47"/>
      <c r="MD524" s="47"/>
      <c r="ME524" s="47"/>
      <c r="MF524" s="47"/>
      <c r="MG524" s="47"/>
      <c r="MH524" s="47"/>
      <c r="MI524" s="47"/>
      <c r="MJ524" s="47"/>
      <c r="MK524" s="47"/>
      <c r="ML524" s="47"/>
      <c r="MM524" s="47"/>
      <c r="MN524" s="47"/>
      <c r="MO524" s="47"/>
      <c r="MP524" s="47"/>
      <c r="MQ524" s="47"/>
      <c r="MR524" s="47"/>
      <c r="MS524" s="47"/>
      <c r="MT524" s="47"/>
      <c r="MU524" s="47"/>
      <c r="MV524" s="47"/>
      <c r="MW524" s="47"/>
      <c r="MX524" s="47"/>
      <c r="MY524" s="47"/>
      <c r="MZ524" s="47"/>
      <c r="NA524" s="47"/>
      <c r="NB524" s="47"/>
      <c r="NC524" s="47"/>
      <c r="ND524" s="47"/>
      <c r="NE524" s="47"/>
      <c r="NF524" s="47"/>
      <c r="NG524" s="47"/>
      <c r="NH524" s="47"/>
      <c r="NI524" s="47"/>
      <c r="NJ524" s="47"/>
      <c r="NK524" s="47"/>
      <c r="NL524" s="47"/>
      <c r="NM524" s="47"/>
      <c r="NN524" s="47"/>
      <c r="NO524" s="47"/>
      <c r="NP524" s="47"/>
      <c r="NQ524" s="47"/>
      <c r="NR524" s="47"/>
      <c r="NS524" s="47"/>
      <c r="NT524" s="47"/>
      <c r="NU524" s="47"/>
      <c r="NV524" s="47"/>
      <c r="NW524" s="47"/>
      <c r="NX524" s="47"/>
      <c r="NY524" s="47"/>
      <c r="NZ524" s="47"/>
      <c r="OA524" s="47"/>
      <c r="OB524" s="47"/>
      <c r="OC524" s="47"/>
      <c r="OD524" s="47"/>
      <c r="OE524" s="47"/>
      <c r="OF524" s="47"/>
      <c r="OG524" s="47"/>
      <c r="OH524" s="47"/>
      <c r="OI524" s="47"/>
      <c r="OJ524" s="47"/>
      <c r="OK524" s="47"/>
      <c r="OL524" s="47"/>
      <c r="OM524" s="47"/>
      <c r="ON524" s="47"/>
      <c r="OO524" s="47"/>
      <c r="OP524" s="47"/>
      <c r="OQ524" s="47"/>
      <c r="OR524" s="47"/>
      <c r="OS524" s="47"/>
      <c r="OT524" s="47"/>
      <c r="OU524" s="47"/>
      <c r="OV524" s="47"/>
      <c r="OW524" s="47"/>
      <c r="OX524" s="47"/>
      <c r="OY524" s="47"/>
      <c r="OZ524" s="47"/>
      <c r="PA524" s="47"/>
      <c r="PB524" s="47"/>
      <c r="PC524" s="47"/>
      <c r="PD524" s="47"/>
      <c r="PE524" s="47"/>
      <c r="PF524" s="47"/>
      <c r="PG524" s="47"/>
      <c r="PH524" s="47"/>
      <c r="PI524" s="47"/>
      <c r="PJ524" s="47"/>
      <c r="PK524" s="47"/>
    </row>
    <row r="525" spans="1:427" x14ac:dyDescent="0.3">
      <c r="A525" s="27" t="s">
        <v>444</v>
      </c>
      <c r="B525" s="27" t="s">
        <v>499</v>
      </c>
      <c r="C525" s="27" t="s">
        <v>500</v>
      </c>
      <c r="D525" s="27" t="s">
        <v>110</v>
      </c>
      <c r="E525" s="29" t="s">
        <v>95</v>
      </c>
      <c r="F525" s="28">
        <v>320</v>
      </c>
      <c r="G525" s="28">
        <v>90</v>
      </c>
      <c r="H525" s="28">
        <v>90</v>
      </c>
      <c r="I525" s="28">
        <v>0</v>
      </c>
      <c r="J525" s="28">
        <v>0</v>
      </c>
      <c r="K525" s="28">
        <v>10</v>
      </c>
      <c r="L525" s="28">
        <v>60</v>
      </c>
      <c r="M525" s="28">
        <v>20</v>
      </c>
      <c r="N525" s="28">
        <v>0</v>
      </c>
      <c r="O525" s="28">
        <v>0</v>
      </c>
      <c r="P525" s="28">
        <v>80</v>
      </c>
      <c r="Q525" s="28">
        <v>100</v>
      </c>
      <c r="R525" s="28">
        <v>50</v>
      </c>
      <c r="S525" s="28">
        <v>65</v>
      </c>
      <c r="T525" s="28">
        <v>0</v>
      </c>
      <c r="U525" s="28">
        <v>0</v>
      </c>
      <c r="V525" s="28">
        <v>0</v>
      </c>
      <c r="W525" s="28">
        <v>0</v>
      </c>
      <c r="X525" s="28">
        <v>100</v>
      </c>
      <c r="Y525" s="28">
        <v>100</v>
      </c>
      <c r="Z525" s="28">
        <v>2</v>
      </c>
      <c r="AA525" s="28" t="s">
        <v>96</v>
      </c>
      <c r="AB525" s="28" t="s">
        <v>97</v>
      </c>
      <c r="AC525" s="28" t="s">
        <v>98</v>
      </c>
      <c r="AD525" s="28">
        <v>7</v>
      </c>
      <c r="AE525" s="28">
        <v>7</v>
      </c>
      <c r="AF525" s="28">
        <v>25</v>
      </c>
      <c r="AG525" s="28">
        <v>1</v>
      </c>
      <c r="AH525" s="28">
        <v>25</v>
      </c>
      <c r="AI525" s="28">
        <v>7</v>
      </c>
    </row>
    <row r="526" spans="1:427" x14ac:dyDescent="0.3">
      <c r="A526" s="25" t="s">
        <v>444</v>
      </c>
      <c r="B526" s="25" t="s">
        <v>499</v>
      </c>
      <c r="C526" s="25" t="s">
        <v>501</v>
      </c>
      <c r="D526" s="26" t="s">
        <v>1553</v>
      </c>
      <c r="E526" s="26">
        <v>783</v>
      </c>
      <c r="F526" s="38">
        <v>0</v>
      </c>
      <c r="G526" s="26">
        <v>100</v>
      </c>
      <c r="H526" s="26">
        <v>80</v>
      </c>
      <c r="I526" s="26">
        <v>20</v>
      </c>
      <c r="J526" s="26">
        <v>0</v>
      </c>
      <c r="K526" s="26">
        <v>0</v>
      </c>
      <c r="L526" s="26">
        <v>100</v>
      </c>
      <c r="M526" s="26">
        <v>30</v>
      </c>
      <c r="N526" s="26">
        <v>70</v>
      </c>
      <c r="O526" s="26">
        <v>0</v>
      </c>
      <c r="P526" s="26">
        <v>0</v>
      </c>
      <c r="Q526" s="26">
        <v>100</v>
      </c>
      <c r="R526" s="26">
        <v>100</v>
      </c>
      <c r="S526" s="26">
        <v>0</v>
      </c>
      <c r="T526" s="26">
        <v>100</v>
      </c>
      <c r="U526" s="26">
        <v>100</v>
      </c>
      <c r="V526" s="26">
        <v>0</v>
      </c>
      <c r="W526" s="26">
        <v>100</v>
      </c>
      <c r="X526" s="26">
        <v>0</v>
      </c>
      <c r="Y526" s="26">
        <v>100</v>
      </c>
      <c r="Z526" s="26">
        <v>2</v>
      </c>
      <c r="AA526" s="26" t="s">
        <v>96</v>
      </c>
      <c r="AB526" s="26" t="s">
        <v>96</v>
      </c>
      <c r="AC526" s="26">
        <v>12</v>
      </c>
      <c r="AD526" s="26">
        <v>5</v>
      </c>
      <c r="AE526" s="26">
        <v>5</v>
      </c>
      <c r="AF526" s="26">
        <v>15</v>
      </c>
      <c r="AG526" s="26">
        <v>5</v>
      </c>
      <c r="AH526" s="26">
        <v>15</v>
      </c>
      <c r="AI526" s="26">
        <v>3</v>
      </c>
    </row>
    <row r="527" spans="1:427" x14ac:dyDescent="0.3">
      <c r="A527" s="27" t="s">
        <v>444</v>
      </c>
      <c r="B527" s="27" t="s">
        <v>499</v>
      </c>
      <c r="C527" s="27" t="s">
        <v>501</v>
      </c>
      <c r="D527" s="27" t="s">
        <v>108</v>
      </c>
      <c r="E527" s="29" t="s">
        <v>95</v>
      </c>
      <c r="F527" s="28">
        <v>115</v>
      </c>
      <c r="G527" s="28">
        <v>100</v>
      </c>
      <c r="H527" s="28">
        <v>80</v>
      </c>
      <c r="I527" s="28">
        <v>0</v>
      </c>
      <c r="J527" s="28">
        <v>0</v>
      </c>
      <c r="K527" s="28">
        <v>20</v>
      </c>
      <c r="L527" s="28">
        <v>100</v>
      </c>
      <c r="M527" s="28">
        <v>0</v>
      </c>
      <c r="N527" s="28">
        <v>100</v>
      </c>
      <c r="O527" s="28">
        <v>0</v>
      </c>
      <c r="P527" s="28">
        <v>0</v>
      </c>
      <c r="Q527" s="28">
        <v>100</v>
      </c>
      <c r="R527" s="28">
        <v>97</v>
      </c>
      <c r="S527" s="28">
        <v>0</v>
      </c>
      <c r="T527" s="28">
        <v>100</v>
      </c>
      <c r="U527" s="28">
        <v>100</v>
      </c>
      <c r="V527" s="28">
        <v>0</v>
      </c>
      <c r="W527" s="28">
        <v>70</v>
      </c>
      <c r="X527" s="28">
        <v>30</v>
      </c>
      <c r="Y527" s="28">
        <v>100</v>
      </c>
      <c r="Z527" s="28">
        <v>2</v>
      </c>
      <c r="AA527" s="28" t="s">
        <v>96</v>
      </c>
      <c r="AB527" s="28" t="s">
        <v>96</v>
      </c>
      <c r="AC527" s="28">
        <v>12</v>
      </c>
      <c r="AD527" s="28">
        <v>5</v>
      </c>
      <c r="AE527" s="28">
        <v>5</v>
      </c>
      <c r="AF527" s="28">
        <v>15</v>
      </c>
      <c r="AG527" s="28">
        <v>5</v>
      </c>
      <c r="AH527" s="28">
        <v>15</v>
      </c>
      <c r="AI527" s="28">
        <v>3</v>
      </c>
    </row>
    <row r="528" spans="1:427" x14ac:dyDescent="0.3">
      <c r="A528" s="25" t="s">
        <v>444</v>
      </c>
      <c r="B528" s="25" t="s">
        <v>499</v>
      </c>
      <c r="C528" s="25" t="s">
        <v>502</v>
      </c>
      <c r="D528" s="26" t="s">
        <v>1553</v>
      </c>
      <c r="E528" s="26">
        <v>1586</v>
      </c>
      <c r="F528" s="38">
        <v>60</v>
      </c>
      <c r="G528" s="26">
        <v>100</v>
      </c>
      <c r="H528" s="26">
        <v>100</v>
      </c>
      <c r="I528" s="26">
        <v>0</v>
      </c>
      <c r="J528" s="26">
        <v>0</v>
      </c>
      <c r="K528" s="26">
        <v>0</v>
      </c>
      <c r="L528" s="26">
        <v>90</v>
      </c>
      <c r="M528" s="26">
        <v>90</v>
      </c>
      <c r="N528" s="26">
        <v>1</v>
      </c>
      <c r="O528" s="26">
        <v>0</v>
      </c>
      <c r="P528" s="26">
        <v>9</v>
      </c>
      <c r="Q528" s="26">
        <v>100</v>
      </c>
      <c r="R528" s="26">
        <v>100</v>
      </c>
      <c r="S528" s="26">
        <v>100</v>
      </c>
      <c r="T528" s="26">
        <v>100</v>
      </c>
      <c r="U528" s="26">
        <v>70</v>
      </c>
      <c r="V528" s="26">
        <v>0</v>
      </c>
      <c r="W528" s="26">
        <v>60</v>
      </c>
      <c r="X528" s="26">
        <v>40</v>
      </c>
      <c r="Y528" s="26">
        <v>100</v>
      </c>
      <c r="Z528" s="26">
        <v>2</v>
      </c>
      <c r="AA528" s="26" t="s">
        <v>96</v>
      </c>
      <c r="AB528" s="26" t="s">
        <v>96</v>
      </c>
      <c r="AC528" s="26">
        <v>8</v>
      </c>
      <c r="AD528" s="26">
        <v>0</v>
      </c>
      <c r="AE528" s="26">
        <v>0</v>
      </c>
      <c r="AF528" s="26">
        <v>25</v>
      </c>
      <c r="AG528" s="26">
        <v>0</v>
      </c>
      <c r="AH528" s="26">
        <v>25</v>
      </c>
      <c r="AI528" s="26">
        <v>0</v>
      </c>
    </row>
    <row r="529" spans="1:426" x14ac:dyDescent="0.3">
      <c r="A529" s="27" t="s">
        <v>444</v>
      </c>
      <c r="B529" s="27" t="s">
        <v>499</v>
      </c>
      <c r="C529" s="27" t="s">
        <v>502</v>
      </c>
      <c r="D529" s="27" t="s">
        <v>110</v>
      </c>
      <c r="E529" s="29" t="s">
        <v>95</v>
      </c>
      <c r="F529" s="28">
        <v>416</v>
      </c>
      <c r="G529" s="28">
        <v>100</v>
      </c>
      <c r="H529" s="28">
        <v>99</v>
      </c>
      <c r="I529" s="28">
        <v>0</v>
      </c>
      <c r="J529" s="28">
        <v>1</v>
      </c>
      <c r="K529" s="28">
        <v>0</v>
      </c>
      <c r="L529" s="28">
        <v>0</v>
      </c>
      <c r="M529" s="28">
        <v>0</v>
      </c>
      <c r="N529" s="28">
        <v>1</v>
      </c>
      <c r="O529" s="28">
        <v>0</v>
      </c>
      <c r="P529" s="28">
        <v>99</v>
      </c>
      <c r="Q529" s="28">
        <v>80</v>
      </c>
      <c r="R529" s="28">
        <v>80</v>
      </c>
      <c r="S529" s="28">
        <v>50</v>
      </c>
      <c r="T529" s="28">
        <v>0</v>
      </c>
      <c r="U529" s="28">
        <v>0</v>
      </c>
      <c r="V529" s="28">
        <v>0</v>
      </c>
      <c r="W529" s="28">
        <v>0</v>
      </c>
      <c r="X529" s="28">
        <v>100</v>
      </c>
      <c r="Y529" s="28">
        <v>10</v>
      </c>
      <c r="Z529" s="28">
        <v>2</v>
      </c>
      <c r="AA529" s="28" t="s">
        <v>97</v>
      </c>
      <c r="AB529" s="28" t="s">
        <v>96</v>
      </c>
      <c r="AC529" s="28">
        <v>6</v>
      </c>
      <c r="AD529" s="28">
        <v>1</v>
      </c>
      <c r="AE529" s="28">
        <v>1</v>
      </c>
      <c r="AF529" s="28">
        <v>26</v>
      </c>
      <c r="AG529" s="28">
        <v>1</v>
      </c>
      <c r="AH529" s="28">
        <v>26</v>
      </c>
      <c r="AI529" s="28">
        <v>1</v>
      </c>
    </row>
    <row r="530" spans="1:426" x14ac:dyDescent="0.3">
      <c r="A530" s="25" t="s">
        <v>444</v>
      </c>
      <c r="B530" s="25" t="s">
        <v>499</v>
      </c>
      <c r="C530" s="25" t="s">
        <v>503</v>
      </c>
      <c r="D530" s="26" t="s">
        <v>1553</v>
      </c>
      <c r="E530" s="26">
        <v>645</v>
      </c>
      <c r="F530" s="38">
        <v>0</v>
      </c>
      <c r="G530" s="26">
        <v>0</v>
      </c>
      <c r="H530" s="26">
        <v>0</v>
      </c>
      <c r="I530" s="26">
        <v>100</v>
      </c>
      <c r="J530" s="26">
        <v>0</v>
      </c>
      <c r="K530" s="26">
        <v>0</v>
      </c>
      <c r="L530" s="26">
        <v>0</v>
      </c>
      <c r="M530" s="26">
        <v>0</v>
      </c>
      <c r="N530" s="26">
        <v>100</v>
      </c>
      <c r="O530" s="26">
        <v>0</v>
      </c>
      <c r="P530" s="26">
        <v>0</v>
      </c>
      <c r="Q530" s="26">
        <v>100</v>
      </c>
      <c r="R530" s="26">
        <v>100</v>
      </c>
      <c r="S530" s="26">
        <v>100</v>
      </c>
      <c r="T530" s="26">
        <v>100</v>
      </c>
      <c r="U530" s="26">
        <v>95</v>
      </c>
      <c r="V530" s="26">
        <v>0</v>
      </c>
      <c r="W530" s="26">
        <v>40</v>
      </c>
      <c r="X530" s="26">
        <v>60</v>
      </c>
      <c r="Y530" s="26">
        <v>100</v>
      </c>
      <c r="Z530" s="26">
        <v>2</v>
      </c>
      <c r="AA530" s="26" t="s">
        <v>96</v>
      </c>
      <c r="AB530" s="26" t="s">
        <v>96</v>
      </c>
      <c r="AC530" s="26">
        <v>2</v>
      </c>
      <c r="AD530" s="26">
        <v>2</v>
      </c>
      <c r="AE530" s="26">
        <v>2</v>
      </c>
      <c r="AF530" s="26">
        <v>22</v>
      </c>
      <c r="AG530" s="26">
        <v>0</v>
      </c>
      <c r="AH530" s="26">
        <v>1</v>
      </c>
      <c r="AI530" s="26">
        <v>0</v>
      </c>
    </row>
    <row r="531" spans="1:426" x14ac:dyDescent="0.3">
      <c r="A531" s="27" t="s">
        <v>444</v>
      </c>
      <c r="B531" s="27" t="s">
        <v>499</v>
      </c>
      <c r="C531" s="27" t="s">
        <v>503</v>
      </c>
      <c r="D531" s="27" t="s">
        <v>504</v>
      </c>
      <c r="E531" s="29" t="s">
        <v>95</v>
      </c>
      <c r="F531" s="28">
        <v>176</v>
      </c>
      <c r="G531" s="28">
        <v>0</v>
      </c>
      <c r="H531" s="28">
        <v>0</v>
      </c>
      <c r="I531" s="28">
        <v>10</v>
      </c>
      <c r="J531" s="28">
        <v>90</v>
      </c>
      <c r="K531" s="28">
        <v>0</v>
      </c>
      <c r="L531" s="28">
        <v>0</v>
      </c>
      <c r="M531" s="28">
        <v>0</v>
      </c>
      <c r="N531" s="28">
        <v>3</v>
      </c>
      <c r="O531" s="28">
        <v>0</v>
      </c>
      <c r="P531" s="28">
        <v>97</v>
      </c>
      <c r="Q531" s="28">
        <v>100</v>
      </c>
      <c r="R531" s="28">
        <v>100</v>
      </c>
      <c r="S531" s="28">
        <v>100</v>
      </c>
      <c r="T531" s="28">
        <v>10</v>
      </c>
      <c r="U531" s="28">
        <v>3</v>
      </c>
      <c r="V531" s="28">
        <v>0</v>
      </c>
      <c r="W531" s="28">
        <v>3</v>
      </c>
      <c r="X531" s="28">
        <v>97</v>
      </c>
      <c r="Y531" s="28">
        <v>100</v>
      </c>
      <c r="Z531" s="28">
        <v>2</v>
      </c>
      <c r="AA531" s="28" t="s">
        <v>96</v>
      </c>
      <c r="AB531" s="28" t="s">
        <v>96</v>
      </c>
      <c r="AC531" s="28">
        <v>2</v>
      </c>
      <c r="AD531" s="28">
        <v>2</v>
      </c>
      <c r="AE531" s="28">
        <v>2</v>
      </c>
      <c r="AF531" s="28">
        <v>22</v>
      </c>
      <c r="AG531" s="28">
        <v>0</v>
      </c>
      <c r="AH531" s="28">
        <v>1</v>
      </c>
      <c r="AI531" s="28">
        <v>0</v>
      </c>
    </row>
    <row r="532" spans="1:426" x14ac:dyDescent="0.3">
      <c r="A532" s="25" t="s">
        <v>444</v>
      </c>
      <c r="B532" s="25" t="s">
        <v>499</v>
      </c>
      <c r="C532" s="25" t="s">
        <v>505</v>
      </c>
      <c r="D532" s="26" t="s">
        <v>1553</v>
      </c>
      <c r="E532" s="26">
        <v>926</v>
      </c>
      <c r="F532" s="38">
        <v>0</v>
      </c>
      <c r="G532" s="26">
        <v>100</v>
      </c>
      <c r="H532" s="26">
        <v>50</v>
      </c>
      <c r="I532" s="26">
        <v>50</v>
      </c>
      <c r="J532" s="26">
        <v>0</v>
      </c>
      <c r="K532" s="26">
        <v>0</v>
      </c>
      <c r="L532" s="26">
        <v>100</v>
      </c>
      <c r="M532" s="26">
        <v>70</v>
      </c>
      <c r="N532" s="26">
        <v>30</v>
      </c>
      <c r="O532" s="26">
        <v>0</v>
      </c>
      <c r="P532" s="26">
        <v>0</v>
      </c>
      <c r="Q532" s="26">
        <v>100</v>
      </c>
      <c r="R532" s="26">
        <v>100</v>
      </c>
      <c r="S532" s="26">
        <v>100</v>
      </c>
      <c r="T532" s="26">
        <v>0</v>
      </c>
      <c r="U532" s="26">
        <v>0</v>
      </c>
      <c r="V532" s="26">
        <v>0</v>
      </c>
      <c r="W532" s="26">
        <v>0</v>
      </c>
      <c r="X532" s="26">
        <v>100</v>
      </c>
      <c r="Y532" s="26">
        <v>100</v>
      </c>
      <c r="Z532" s="26">
        <v>2</v>
      </c>
      <c r="AA532" s="26" t="s">
        <v>96</v>
      </c>
      <c r="AB532" s="26" t="s">
        <v>96</v>
      </c>
      <c r="AC532" s="26">
        <v>1</v>
      </c>
      <c r="AD532" s="26">
        <v>4</v>
      </c>
      <c r="AE532" s="26">
        <v>4</v>
      </c>
      <c r="AF532" s="26">
        <v>30</v>
      </c>
      <c r="AG532" s="26">
        <v>0</v>
      </c>
      <c r="AH532" s="26">
        <v>30</v>
      </c>
      <c r="AI532" s="26">
        <v>0</v>
      </c>
      <c r="CJ532" s="47"/>
      <c r="CK532" s="47"/>
      <c r="CL532" s="47"/>
      <c r="CM532" s="47"/>
      <c r="CN532" s="47"/>
      <c r="CO532" s="47"/>
      <c r="CP532" s="47"/>
      <c r="CQ532" s="47"/>
      <c r="CR532" s="47"/>
      <c r="CS532" s="47"/>
      <c r="CT532" s="47"/>
      <c r="CU532" s="47"/>
      <c r="CV532" s="47"/>
      <c r="CW532" s="47"/>
      <c r="CX532" s="47"/>
      <c r="CY532" s="47"/>
      <c r="CZ532" s="47"/>
      <c r="DA532" s="47"/>
      <c r="DB532" s="47"/>
      <c r="DC532" s="47"/>
      <c r="DD532" s="47"/>
      <c r="DE532" s="47"/>
      <c r="DF532" s="47"/>
      <c r="DG532" s="47"/>
      <c r="DH532" s="47"/>
      <c r="DI532" s="47"/>
      <c r="DJ532" s="47"/>
      <c r="DK532" s="47"/>
      <c r="DL532" s="47"/>
      <c r="DM532" s="47"/>
      <c r="DN532" s="47"/>
      <c r="DO532" s="47"/>
      <c r="DP532" s="47"/>
      <c r="DQ532" s="47"/>
      <c r="DR532" s="47"/>
      <c r="DS532" s="47"/>
      <c r="DT532" s="47"/>
      <c r="DU532" s="47"/>
      <c r="DV532" s="47"/>
      <c r="DW532" s="47"/>
      <c r="DX532" s="47"/>
      <c r="DY532" s="47"/>
      <c r="DZ532" s="47"/>
      <c r="EA532" s="47"/>
      <c r="EB532" s="47"/>
      <c r="EC532" s="47"/>
      <c r="ED532" s="47"/>
      <c r="EE532" s="47"/>
      <c r="EF532" s="47"/>
      <c r="EG532" s="47"/>
      <c r="EH532" s="47"/>
      <c r="EI532" s="47"/>
      <c r="EJ532" s="47"/>
      <c r="EK532" s="47"/>
      <c r="EL532" s="47"/>
      <c r="EM532" s="47"/>
      <c r="EN532" s="47"/>
      <c r="EO532" s="47"/>
      <c r="EP532" s="47"/>
      <c r="EQ532" s="47"/>
      <c r="ER532" s="47"/>
      <c r="ES532" s="47"/>
      <c r="ET532" s="47"/>
      <c r="EU532" s="47"/>
      <c r="EV532" s="47"/>
      <c r="EW532" s="47"/>
      <c r="EX532" s="47"/>
      <c r="EY532" s="47"/>
      <c r="EZ532" s="47"/>
      <c r="FA532" s="47"/>
      <c r="FB532" s="47"/>
      <c r="FC532" s="47"/>
      <c r="FD532" s="47"/>
      <c r="FE532" s="47"/>
      <c r="FF532" s="47"/>
      <c r="FG532" s="47"/>
      <c r="FH532" s="47"/>
      <c r="FI532" s="47"/>
      <c r="FJ532" s="47"/>
      <c r="FK532" s="47"/>
      <c r="FL532" s="47"/>
      <c r="FM532" s="47"/>
      <c r="FN532" s="47"/>
      <c r="FO532" s="47"/>
      <c r="FP532" s="47"/>
      <c r="FQ532" s="47"/>
      <c r="FR532" s="47"/>
      <c r="FS532" s="47"/>
      <c r="FT532" s="47"/>
      <c r="FU532" s="47"/>
      <c r="FV532" s="47"/>
      <c r="FW532" s="47"/>
      <c r="FX532" s="47"/>
      <c r="FY532" s="47"/>
      <c r="FZ532" s="47"/>
      <c r="GA532" s="47"/>
      <c r="GB532" s="47"/>
      <c r="GC532" s="47"/>
      <c r="GD532" s="47"/>
      <c r="GE532" s="47"/>
      <c r="GF532" s="47"/>
      <c r="GG532" s="47"/>
      <c r="GH532" s="47"/>
      <c r="GI532" s="47"/>
      <c r="GJ532" s="47"/>
      <c r="GK532" s="47"/>
      <c r="GL532" s="47"/>
      <c r="GM532" s="47"/>
      <c r="GN532" s="47"/>
      <c r="GO532" s="47"/>
      <c r="GP532" s="47"/>
      <c r="GQ532" s="47"/>
      <c r="GR532" s="47"/>
      <c r="GS532" s="47"/>
      <c r="GT532" s="47"/>
      <c r="GU532" s="47"/>
      <c r="GV532" s="47"/>
      <c r="GW532" s="47"/>
      <c r="GX532" s="47"/>
      <c r="GY532" s="47"/>
      <c r="GZ532" s="47"/>
      <c r="HA532" s="47"/>
      <c r="HB532" s="47"/>
      <c r="HC532" s="47"/>
      <c r="HD532" s="47"/>
      <c r="HE532" s="47"/>
      <c r="HF532" s="47"/>
      <c r="HG532" s="47"/>
      <c r="HH532" s="47"/>
      <c r="HI532" s="47"/>
      <c r="HJ532" s="47"/>
      <c r="HK532" s="47"/>
      <c r="HL532" s="47"/>
      <c r="HM532" s="47"/>
      <c r="HN532" s="47"/>
      <c r="HO532" s="47"/>
      <c r="HP532" s="47"/>
      <c r="HQ532" s="47"/>
      <c r="HR532" s="47"/>
      <c r="HS532" s="47"/>
      <c r="HT532" s="47"/>
      <c r="HU532" s="47"/>
      <c r="HV532" s="47"/>
      <c r="HW532" s="47"/>
      <c r="HX532" s="47"/>
      <c r="HY532" s="47"/>
      <c r="HZ532" s="47"/>
      <c r="IA532" s="47"/>
      <c r="IB532" s="47"/>
      <c r="IC532" s="47"/>
      <c r="ID532" s="47"/>
      <c r="IE532" s="47"/>
      <c r="IF532" s="47"/>
      <c r="IG532" s="47"/>
      <c r="IH532" s="47"/>
      <c r="II532" s="47"/>
      <c r="IJ532" s="47"/>
      <c r="IK532" s="47"/>
      <c r="IL532" s="47"/>
      <c r="IM532" s="47"/>
      <c r="IN532" s="47"/>
      <c r="IO532" s="47"/>
      <c r="IP532" s="47"/>
      <c r="IQ532" s="47"/>
      <c r="IR532" s="47"/>
      <c r="IS532" s="47"/>
      <c r="IT532" s="47"/>
      <c r="IU532" s="47"/>
      <c r="IV532" s="47"/>
      <c r="IW532" s="47"/>
      <c r="IX532" s="47"/>
      <c r="IY532" s="47"/>
      <c r="IZ532" s="47"/>
      <c r="JA532" s="47"/>
      <c r="JB532" s="47"/>
      <c r="JC532" s="47"/>
      <c r="JD532" s="47"/>
      <c r="JE532" s="47"/>
      <c r="JF532" s="47"/>
      <c r="JG532" s="47"/>
      <c r="JH532" s="47"/>
      <c r="JI532" s="47"/>
      <c r="JJ532" s="47"/>
      <c r="JK532" s="47"/>
      <c r="JL532" s="47"/>
      <c r="JM532" s="47"/>
      <c r="JN532" s="47"/>
      <c r="JO532" s="47"/>
      <c r="JP532" s="47"/>
      <c r="JQ532" s="47"/>
      <c r="JR532" s="47"/>
      <c r="JS532" s="47"/>
      <c r="JT532" s="47"/>
      <c r="JU532" s="47"/>
      <c r="JV532" s="47"/>
      <c r="JW532" s="47"/>
      <c r="JX532" s="47"/>
      <c r="JY532" s="47"/>
      <c r="JZ532" s="47"/>
      <c r="KA532" s="47"/>
      <c r="KB532" s="47"/>
      <c r="KC532" s="47"/>
      <c r="KD532" s="47"/>
      <c r="KE532" s="47"/>
      <c r="KF532" s="47"/>
      <c r="KG532" s="47"/>
      <c r="KH532" s="47"/>
      <c r="KI532" s="47"/>
      <c r="KJ532" s="47"/>
      <c r="KK532" s="47"/>
      <c r="KL532" s="47"/>
      <c r="KM532" s="47"/>
      <c r="KN532" s="47"/>
      <c r="KO532" s="47"/>
      <c r="KP532" s="47"/>
      <c r="KQ532" s="47"/>
      <c r="KR532" s="47"/>
      <c r="KS532" s="47"/>
      <c r="KT532" s="47"/>
      <c r="KU532" s="47"/>
      <c r="KV532" s="47"/>
      <c r="KW532" s="47"/>
      <c r="KX532" s="47"/>
      <c r="KY532" s="47"/>
      <c r="KZ532" s="47"/>
      <c r="LA532" s="47"/>
      <c r="LB532" s="47"/>
      <c r="LC532" s="47"/>
      <c r="LD532" s="47"/>
      <c r="LE532" s="47"/>
      <c r="LF532" s="47"/>
      <c r="LG532" s="47"/>
      <c r="LH532" s="47"/>
      <c r="LI532" s="47"/>
      <c r="LJ532" s="47"/>
      <c r="LK532" s="47"/>
      <c r="LL532" s="47"/>
      <c r="LM532" s="47"/>
      <c r="LN532" s="47"/>
      <c r="LO532" s="47"/>
      <c r="LP532" s="47"/>
      <c r="LQ532" s="47"/>
      <c r="LR532" s="47"/>
      <c r="LS532" s="47"/>
      <c r="LT532" s="47"/>
      <c r="LU532" s="47"/>
      <c r="LV532" s="47"/>
      <c r="LW532" s="47"/>
      <c r="LX532" s="47"/>
      <c r="LY532" s="47"/>
      <c r="LZ532" s="47"/>
      <c r="MA532" s="47"/>
      <c r="MB532" s="47"/>
      <c r="MC532" s="47"/>
      <c r="MD532" s="47"/>
      <c r="ME532" s="47"/>
      <c r="MF532" s="47"/>
      <c r="MG532" s="47"/>
      <c r="MH532" s="47"/>
      <c r="MI532" s="47"/>
      <c r="MJ532" s="47"/>
      <c r="MK532" s="47"/>
      <c r="ML532" s="47"/>
      <c r="MM532" s="47"/>
      <c r="MN532" s="47"/>
      <c r="MO532" s="47"/>
      <c r="MP532" s="47"/>
      <c r="MQ532" s="47"/>
      <c r="MR532" s="47"/>
      <c r="MS532" s="47"/>
      <c r="MT532" s="47"/>
      <c r="MU532" s="47"/>
      <c r="MV532" s="47"/>
      <c r="MW532" s="47"/>
      <c r="MX532" s="47"/>
      <c r="MY532" s="47"/>
      <c r="MZ532" s="47"/>
      <c r="NA532" s="47"/>
      <c r="NB532" s="47"/>
      <c r="NC532" s="47"/>
      <c r="ND532" s="47"/>
      <c r="NE532" s="47"/>
      <c r="NF532" s="47"/>
      <c r="NG532" s="47"/>
      <c r="NH532" s="47"/>
      <c r="NI532" s="47"/>
      <c r="NJ532" s="47"/>
      <c r="NK532" s="47"/>
      <c r="NL532" s="47"/>
      <c r="NM532" s="47"/>
      <c r="NN532" s="47"/>
      <c r="NO532" s="47"/>
      <c r="NP532" s="47"/>
      <c r="NQ532" s="47"/>
      <c r="NR532" s="47"/>
      <c r="NS532" s="47"/>
      <c r="NT532" s="47"/>
      <c r="NU532" s="47"/>
      <c r="NV532" s="47"/>
      <c r="NW532" s="47"/>
      <c r="NX532" s="47"/>
      <c r="NY532" s="47"/>
      <c r="NZ532" s="47"/>
      <c r="OA532" s="47"/>
      <c r="OB532" s="47"/>
      <c r="OC532" s="47"/>
      <c r="OD532" s="47"/>
      <c r="OE532" s="47"/>
      <c r="OF532" s="47"/>
      <c r="OG532" s="47"/>
      <c r="OH532" s="47"/>
      <c r="OI532" s="47"/>
      <c r="OJ532" s="47"/>
      <c r="OK532" s="47"/>
      <c r="OL532" s="47"/>
      <c r="OM532" s="47"/>
      <c r="ON532" s="47"/>
      <c r="OO532" s="47"/>
      <c r="OP532" s="47"/>
      <c r="OQ532" s="47"/>
      <c r="OR532" s="47"/>
      <c r="OS532" s="47"/>
      <c r="OT532" s="47"/>
      <c r="OU532" s="47"/>
      <c r="OV532" s="47"/>
      <c r="OW532" s="47"/>
      <c r="OX532" s="47"/>
      <c r="OY532" s="47"/>
      <c r="OZ532" s="47"/>
      <c r="PA532" s="47"/>
      <c r="PB532" s="47"/>
      <c r="PC532" s="47"/>
      <c r="PD532" s="47"/>
      <c r="PE532" s="47"/>
      <c r="PF532" s="47"/>
      <c r="PG532" s="47"/>
      <c r="PH532" s="47"/>
      <c r="PI532" s="47"/>
      <c r="PJ532" s="47"/>
    </row>
    <row r="533" spans="1:426" x14ac:dyDescent="0.3">
      <c r="A533" s="27" t="s">
        <v>444</v>
      </c>
      <c r="B533" s="27" t="s">
        <v>499</v>
      </c>
      <c r="C533" s="27" t="s">
        <v>505</v>
      </c>
      <c r="D533" s="27" t="s">
        <v>146</v>
      </c>
      <c r="E533" s="29" t="s">
        <v>104</v>
      </c>
      <c r="F533" s="28">
        <v>411</v>
      </c>
      <c r="G533" s="28">
        <v>100</v>
      </c>
      <c r="H533" s="28">
        <v>100</v>
      </c>
      <c r="I533" s="28">
        <v>0</v>
      </c>
      <c r="J533" s="28">
        <v>0</v>
      </c>
      <c r="K533" s="28">
        <v>0</v>
      </c>
      <c r="L533" s="28">
        <v>100</v>
      </c>
      <c r="M533" s="28">
        <v>10</v>
      </c>
      <c r="N533" s="28">
        <v>0</v>
      </c>
      <c r="O533" s="28">
        <v>0</v>
      </c>
      <c r="P533" s="28">
        <v>90</v>
      </c>
      <c r="Q533" s="28">
        <v>100</v>
      </c>
      <c r="R533" s="28">
        <v>80</v>
      </c>
      <c r="S533" s="28">
        <v>10</v>
      </c>
      <c r="T533" s="28">
        <v>0</v>
      </c>
      <c r="U533" s="28">
        <v>0</v>
      </c>
      <c r="V533" s="28">
        <v>0</v>
      </c>
      <c r="W533" s="28">
        <v>0</v>
      </c>
      <c r="X533" s="28">
        <v>100</v>
      </c>
      <c r="Y533" s="28">
        <v>100</v>
      </c>
      <c r="Z533" s="28">
        <v>2</v>
      </c>
      <c r="AA533" s="28" t="s">
        <v>97</v>
      </c>
      <c r="AB533" s="28" t="s">
        <v>96</v>
      </c>
      <c r="AC533" s="28">
        <v>12</v>
      </c>
      <c r="AD533" s="28">
        <v>4</v>
      </c>
      <c r="AE533" s="28">
        <v>4</v>
      </c>
      <c r="AF533" s="28">
        <v>30</v>
      </c>
      <c r="AG533" s="28">
        <v>0</v>
      </c>
      <c r="AH533" s="28">
        <v>30</v>
      </c>
      <c r="AI533" s="28">
        <v>1</v>
      </c>
    </row>
    <row r="534" spans="1:426" x14ac:dyDescent="0.3">
      <c r="A534" s="27" t="s">
        <v>444</v>
      </c>
      <c r="B534" s="27" t="s">
        <v>499</v>
      </c>
      <c r="C534" s="27" t="s">
        <v>505</v>
      </c>
      <c r="D534" s="27" t="s">
        <v>147</v>
      </c>
      <c r="E534" s="29" t="s">
        <v>95</v>
      </c>
      <c r="F534" s="28">
        <v>236</v>
      </c>
      <c r="G534" s="28">
        <v>100</v>
      </c>
      <c r="H534" s="28">
        <v>100</v>
      </c>
      <c r="I534" s="28">
        <v>0</v>
      </c>
      <c r="J534" s="28">
        <v>0</v>
      </c>
      <c r="K534" s="28">
        <v>0</v>
      </c>
      <c r="L534" s="28">
        <v>100</v>
      </c>
      <c r="M534" s="28">
        <v>10</v>
      </c>
      <c r="N534" s="28">
        <v>0</v>
      </c>
      <c r="O534" s="28">
        <v>0</v>
      </c>
      <c r="P534" s="28">
        <v>90</v>
      </c>
      <c r="Q534" s="28">
        <v>100</v>
      </c>
      <c r="R534" s="28">
        <v>90</v>
      </c>
      <c r="S534" s="28">
        <v>0</v>
      </c>
      <c r="T534" s="28">
        <v>0</v>
      </c>
      <c r="U534" s="28">
        <v>0</v>
      </c>
      <c r="V534" s="28">
        <v>0</v>
      </c>
      <c r="W534" s="28">
        <v>0</v>
      </c>
      <c r="X534" s="28">
        <v>100</v>
      </c>
      <c r="Y534" s="28">
        <v>100</v>
      </c>
      <c r="Z534" s="28">
        <v>2</v>
      </c>
      <c r="AA534" s="28" t="s">
        <v>97</v>
      </c>
      <c r="AB534" s="28" t="s">
        <v>97</v>
      </c>
      <c r="AC534" s="28" t="s">
        <v>98</v>
      </c>
      <c r="AD534" s="28">
        <v>3.5</v>
      </c>
      <c r="AE534" s="28">
        <v>3.5</v>
      </c>
      <c r="AF534" s="28">
        <v>30</v>
      </c>
      <c r="AG534" s="28">
        <v>0.5</v>
      </c>
      <c r="AH534" s="28">
        <v>30</v>
      </c>
      <c r="AI534" s="28">
        <v>0.5</v>
      </c>
    </row>
    <row r="535" spans="1:426" x14ac:dyDescent="0.3">
      <c r="A535" s="25" t="s">
        <v>444</v>
      </c>
      <c r="B535" s="25" t="s">
        <v>499</v>
      </c>
      <c r="C535" s="25" t="s">
        <v>506</v>
      </c>
      <c r="D535" s="26" t="s">
        <v>1553</v>
      </c>
      <c r="E535" s="26">
        <v>1186</v>
      </c>
      <c r="F535" s="38">
        <v>50</v>
      </c>
      <c r="G535" s="26">
        <v>100</v>
      </c>
      <c r="H535" s="26">
        <v>45</v>
      </c>
      <c r="I535" s="26">
        <v>55</v>
      </c>
      <c r="J535" s="26">
        <v>0</v>
      </c>
      <c r="K535" s="26">
        <v>0</v>
      </c>
      <c r="L535" s="26">
        <v>0</v>
      </c>
      <c r="M535" s="26">
        <v>0</v>
      </c>
      <c r="N535" s="26">
        <v>100</v>
      </c>
      <c r="O535" s="26">
        <v>0</v>
      </c>
      <c r="P535" s="26">
        <v>0</v>
      </c>
      <c r="Q535" s="26">
        <v>100</v>
      </c>
      <c r="R535" s="26">
        <v>100</v>
      </c>
      <c r="S535" s="26">
        <v>100</v>
      </c>
      <c r="T535" s="26">
        <v>100</v>
      </c>
      <c r="U535" s="26">
        <v>100</v>
      </c>
      <c r="V535" s="26">
        <v>0</v>
      </c>
      <c r="W535" s="26">
        <v>100</v>
      </c>
      <c r="X535" s="26">
        <v>0</v>
      </c>
      <c r="Y535" s="26">
        <v>100</v>
      </c>
      <c r="Z535" s="26">
        <v>2</v>
      </c>
      <c r="AA535" s="26" t="s">
        <v>96</v>
      </c>
      <c r="AB535" s="26" t="s">
        <v>96</v>
      </c>
      <c r="AC535" s="26">
        <v>6</v>
      </c>
      <c r="AD535" s="26">
        <v>0</v>
      </c>
      <c r="AE535" s="26">
        <v>0</v>
      </c>
      <c r="AF535" s="26">
        <v>5</v>
      </c>
      <c r="AG535" s="26">
        <v>0</v>
      </c>
      <c r="AH535" s="26">
        <v>12</v>
      </c>
      <c r="AI535" s="26">
        <v>0</v>
      </c>
    </row>
    <row r="536" spans="1:426" x14ac:dyDescent="0.3">
      <c r="A536" s="27" t="s">
        <v>444</v>
      </c>
      <c r="B536" s="27" t="s">
        <v>499</v>
      </c>
      <c r="C536" s="27" t="s">
        <v>506</v>
      </c>
      <c r="D536" s="27" t="s">
        <v>507</v>
      </c>
      <c r="E536" s="29" t="s">
        <v>102</v>
      </c>
      <c r="F536" s="28">
        <v>81</v>
      </c>
      <c r="G536" s="28">
        <v>100</v>
      </c>
      <c r="H536" s="28">
        <v>85</v>
      </c>
      <c r="I536" s="28">
        <v>15</v>
      </c>
      <c r="J536" s="28">
        <v>0</v>
      </c>
      <c r="K536" s="28">
        <v>0</v>
      </c>
      <c r="L536" s="28">
        <v>0</v>
      </c>
      <c r="M536" s="28">
        <v>0</v>
      </c>
      <c r="N536" s="28">
        <v>100</v>
      </c>
      <c r="O536" s="28">
        <v>0</v>
      </c>
      <c r="P536" s="28">
        <v>0</v>
      </c>
      <c r="Q536" s="28">
        <v>100</v>
      </c>
      <c r="R536" s="28">
        <v>95</v>
      </c>
      <c r="S536" s="28">
        <v>100</v>
      </c>
      <c r="T536" s="28">
        <v>100</v>
      </c>
      <c r="U536" s="28">
        <v>90</v>
      </c>
      <c r="V536" s="28">
        <v>0</v>
      </c>
      <c r="W536" s="28">
        <v>90</v>
      </c>
      <c r="X536" s="28">
        <v>10</v>
      </c>
      <c r="Y536" s="28">
        <v>100</v>
      </c>
      <c r="Z536" s="28">
        <v>2</v>
      </c>
      <c r="AA536" s="28" t="s">
        <v>96</v>
      </c>
      <c r="AB536" s="28" t="s">
        <v>97</v>
      </c>
      <c r="AC536" s="28" t="s">
        <v>98</v>
      </c>
      <c r="AD536" s="28">
        <v>1</v>
      </c>
      <c r="AE536" s="28">
        <v>1</v>
      </c>
      <c r="AF536" s="28">
        <v>5</v>
      </c>
      <c r="AG536" s="28">
        <v>0.5</v>
      </c>
      <c r="AH536" s="28">
        <v>12</v>
      </c>
      <c r="AI536" s="28">
        <v>0.5</v>
      </c>
    </row>
    <row r="537" spans="1:426" x14ac:dyDescent="0.3">
      <c r="A537" s="27" t="s">
        <v>444</v>
      </c>
      <c r="B537" s="27" t="s">
        <v>499</v>
      </c>
      <c r="C537" s="27" t="s">
        <v>506</v>
      </c>
      <c r="D537" s="27" t="s">
        <v>353</v>
      </c>
      <c r="E537" s="29" t="s">
        <v>102</v>
      </c>
      <c r="F537" s="28">
        <v>37</v>
      </c>
      <c r="G537" s="28">
        <v>100</v>
      </c>
      <c r="H537" s="28">
        <v>100</v>
      </c>
      <c r="I537" s="28">
        <v>0</v>
      </c>
      <c r="J537" s="28">
        <v>0</v>
      </c>
      <c r="K537" s="28">
        <v>0</v>
      </c>
      <c r="L537" s="28">
        <v>0</v>
      </c>
      <c r="M537" s="28">
        <v>0</v>
      </c>
      <c r="N537" s="28">
        <v>100</v>
      </c>
      <c r="O537" s="28">
        <v>0</v>
      </c>
      <c r="P537" s="28">
        <v>0</v>
      </c>
      <c r="Q537" s="28">
        <v>100</v>
      </c>
      <c r="R537" s="28">
        <v>100</v>
      </c>
      <c r="S537" s="28">
        <v>100</v>
      </c>
      <c r="T537" s="28">
        <v>100</v>
      </c>
      <c r="U537" s="28">
        <v>100</v>
      </c>
      <c r="V537" s="28">
        <v>0</v>
      </c>
      <c r="W537" s="28">
        <v>100</v>
      </c>
      <c r="X537" s="28">
        <v>0</v>
      </c>
      <c r="Y537" s="28">
        <v>100</v>
      </c>
      <c r="Z537" s="28">
        <v>2</v>
      </c>
      <c r="AA537" s="28" t="s">
        <v>96</v>
      </c>
      <c r="AB537" s="28" t="s">
        <v>97</v>
      </c>
      <c r="AC537" s="28" t="s">
        <v>98</v>
      </c>
      <c r="AD537" s="28">
        <v>0.3</v>
      </c>
      <c r="AE537" s="28">
        <v>0.3</v>
      </c>
      <c r="AF537" s="28">
        <v>5</v>
      </c>
      <c r="AG537" s="28">
        <v>0.3</v>
      </c>
      <c r="AH537" s="28">
        <v>12</v>
      </c>
      <c r="AI537" s="28">
        <v>0.3</v>
      </c>
    </row>
    <row r="538" spans="1:426" x14ac:dyDescent="0.3">
      <c r="A538" s="27" t="s">
        <v>444</v>
      </c>
      <c r="B538" s="27" t="s">
        <v>499</v>
      </c>
      <c r="C538" s="27" t="s">
        <v>506</v>
      </c>
      <c r="D538" s="27" t="s">
        <v>508</v>
      </c>
      <c r="E538" s="29" t="s">
        <v>102</v>
      </c>
      <c r="F538" s="28">
        <v>105</v>
      </c>
      <c r="G538" s="28">
        <v>100</v>
      </c>
      <c r="H538" s="28">
        <v>75</v>
      </c>
      <c r="I538" s="28">
        <v>25</v>
      </c>
      <c r="J538" s="28">
        <v>0</v>
      </c>
      <c r="K538" s="28">
        <v>0</v>
      </c>
      <c r="L538" s="28">
        <v>0</v>
      </c>
      <c r="M538" s="28">
        <v>0</v>
      </c>
      <c r="N538" s="28">
        <v>100</v>
      </c>
      <c r="O538" s="28">
        <v>0</v>
      </c>
      <c r="P538" s="28">
        <v>0</v>
      </c>
      <c r="Q538" s="28">
        <v>100</v>
      </c>
      <c r="R538" s="28">
        <v>95</v>
      </c>
      <c r="S538" s="28">
        <v>100</v>
      </c>
      <c r="T538" s="28">
        <v>100</v>
      </c>
      <c r="U538" s="28">
        <v>90</v>
      </c>
      <c r="V538" s="28">
        <v>0</v>
      </c>
      <c r="W538" s="28">
        <v>90</v>
      </c>
      <c r="X538" s="28">
        <v>10</v>
      </c>
      <c r="Y538" s="28">
        <v>100</v>
      </c>
      <c r="Z538" s="28">
        <v>2</v>
      </c>
      <c r="AA538" s="28" t="s">
        <v>96</v>
      </c>
      <c r="AB538" s="28" t="s">
        <v>97</v>
      </c>
      <c r="AC538" s="28" t="s">
        <v>98</v>
      </c>
      <c r="AD538" s="28">
        <v>0.5</v>
      </c>
      <c r="AE538" s="28">
        <v>0.5</v>
      </c>
      <c r="AF538" s="28">
        <v>5</v>
      </c>
      <c r="AG538" s="28">
        <v>0</v>
      </c>
      <c r="AH538" s="28">
        <v>12</v>
      </c>
      <c r="AI538" s="28">
        <v>0.5</v>
      </c>
    </row>
    <row r="539" spans="1:426" x14ac:dyDescent="0.3">
      <c r="A539" s="25" t="s">
        <v>444</v>
      </c>
      <c r="B539" s="25" t="s">
        <v>499</v>
      </c>
      <c r="C539" s="25" t="s">
        <v>509</v>
      </c>
      <c r="D539" s="26" t="s">
        <v>1553</v>
      </c>
      <c r="E539" s="26">
        <v>689</v>
      </c>
      <c r="F539" s="38">
        <v>0</v>
      </c>
      <c r="G539" s="26">
        <v>70</v>
      </c>
      <c r="H539" s="26">
        <v>60</v>
      </c>
      <c r="I539" s="26">
        <v>40</v>
      </c>
      <c r="J539" s="26">
        <v>0</v>
      </c>
      <c r="K539" s="26">
        <v>0</v>
      </c>
      <c r="L539" s="26">
        <v>0</v>
      </c>
      <c r="M539" s="26">
        <v>0</v>
      </c>
      <c r="N539" s="26">
        <v>98</v>
      </c>
      <c r="O539" s="26">
        <v>2</v>
      </c>
      <c r="P539" s="26">
        <v>0</v>
      </c>
      <c r="Q539" s="26">
        <v>100</v>
      </c>
      <c r="R539" s="26">
        <v>99</v>
      </c>
      <c r="S539" s="26">
        <v>100</v>
      </c>
      <c r="T539" s="26">
        <v>0</v>
      </c>
      <c r="U539" s="26">
        <v>0</v>
      </c>
      <c r="V539" s="26">
        <v>0</v>
      </c>
      <c r="W539" s="26">
        <v>2</v>
      </c>
      <c r="X539" s="26">
        <v>98</v>
      </c>
      <c r="Y539" s="26">
        <v>100</v>
      </c>
      <c r="Z539" s="26">
        <v>2</v>
      </c>
      <c r="AA539" s="26" t="s">
        <v>96</v>
      </c>
      <c r="AB539" s="26" t="s">
        <v>97</v>
      </c>
      <c r="AC539" s="26" t="s">
        <v>98</v>
      </c>
      <c r="AD539" s="26">
        <v>3</v>
      </c>
      <c r="AE539" s="26">
        <v>3</v>
      </c>
      <c r="AF539" s="26">
        <v>24</v>
      </c>
      <c r="AG539" s="26">
        <v>0</v>
      </c>
      <c r="AH539" s="26">
        <v>22</v>
      </c>
      <c r="AI539" s="26">
        <v>0</v>
      </c>
    </row>
    <row r="540" spans="1:426" x14ac:dyDescent="0.3">
      <c r="A540" s="27" t="s">
        <v>444</v>
      </c>
      <c r="B540" s="27" t="s">
        <v>499</v>
      </c>
      <c r="C540" s="27" t="s">
        <v>509</v>
      </c>
      <c r="D540" s="27" t="s">
        <v>110</v>
      </c>
      <c r="E540" s="29" t="s">
        <v>104</v>
      </c>
      <c r="F540" s="28">
        <v>378</v>
      </c>
      <c r="G540" s="28">
        <v>0</v>
      </c>
      <c r="H540" s="28">
        <v>0</v>
      </c>
      <c r="I540" s="28">
        <v>100</v>
      </c>
      <c r="J540" s="28">
        <v>0</v>
      </c>
      <c r="K540" s="28">
        <v>0</v>
      </c>
      <c r="L540" s="28">
        <v>0</v>
      </c>
      <c r="M540" s="28">
        <v>0</v>
      </c>
      <c r="N540" s="28">
        <v>2</v>
      </c>
      <c r="O540" s="28">
        <v>0</v>
      </c>
      <c r="P540" s="28">
        <v>98</v>
      </c>
      <c r="Q540" s="28">
        <v>100</v>
      </c>
      <c r="R540" s="28">
        <v>99</v>
      </c>
      <c r="S540" s="28">
        <v>100</v>
      </c>
      <c r="T540" s="28">
        <v>0</v>
      </c>
      <c r="U540" s="28">
        <v>0</v>
      </c>
      <c r="V540" s="28">
        <v>0</v>
      </c>
      <c r="W540" s="28">
        <v>0</v>
      </c>
      <c r="X540" s="28">
        <v>100</v>
      </c>
      <c r="Y540" s="28">
        <v>100</v>
      </c>
      <c r="Z540" s="28">
        <v>2</v>
      </c>
      <c r="AA540" s="28" t="s">
        <v>97</v>
      </c>
      <c r="AB540" s="28" t="s">
        <v>96</v>
      </c>
      <c r="AC540" s="28">
        <v>4</v>
      </c>
      <c r="AD540" s="28">
        <v>3</v>
      </c>
      <c r="AE540" s="28">
        <v>3</v>
      </c>
      <c r="AF540" s="28">
        <v>24</v>
      </c>
      <c r="AG540" s="28">
        <v>1</v>
      </c>
      <c r="AH540" s="28">
        <v>22</v>
      </c>
      <c r="AI540" s="28">
        <v>1</v>
      </c>
    </row>
    <row r="541" spans="1:426" x14ac:dyDescent="0.3">
      <c r="A541" s="25" t="s">
        <v>444</v>
      </c>
      <c r="B541" s="25" t="s">
        <v>499</v>
      </c>
      <c r="C541" s="25" t="s">
        <v>510</v>
      </c>
      <c r="D541" s="26" t="s">
        <v>1553</v>
      </c>
      <c r="E541" s="26">
        <v>5770</v>
      </c>
      <c r="F541" s="38">
        <v>620</v>
      </c>
      <c r="G541" s="26">
        <v>100</v>
      </c>
      <c r="H541" s="26">
        <v>70</v>
      </c>
      <c r="I541" s="26">
        <v>30</v>
      </c>
      <c r="J541" s="26">
        <v>0</v>
      </c>
      <c r="K541" s="26">
        <v>0</v>
      </c>
      <c r="L541" s="26">
        <v>100</v>
      </c>
      <c r="M541" s="26">
        <v>90</v>
      </c>
      <c r="N541" s="26">
        <v>10</v>
      </c>
      <c r="O541" s="26">
        <v>0</v>
      </c>
      <c r="P541" s="26">
        <v>0</v>
      </c>
      <c r="Q541" s="26">
        <v>100</v>
      </c>
      <c r="R541" s="26">
        <v>100</v>
      </c>
      <c r="S541" s="26">
        <v>100</v>
      </c>
      <c r="T541" s="26">
        <v>100</v>
      </c>
      <c r="U541" s="26">
        <v>90</v>
      </c>
      <c r="V541" s="26">
        <v>0</v>
      </c>
      <c r="W541" s="26">
        <v>70</v>
      </c>
      <c r="X541" s="26">
        <v>30</v>
      </c>
      <c r="Y541" s="26">
        <v>100</v>
      </c>
      <c r="Z541" s="26">
        <v>2</v>
      </c>
      <c r="AA541" s="26" t="s">
        <v>96</v>
      </c>
      <c r="AB541" s="26" t="s">
        <v>97</v>
      </c>
      <c r="AC541" s="26" t="s">
        <v>98</v>
      </c>
      <c r="AD541" s="26">
        <v>0</v>
      </c>
      <c r="AE541" s="26">
        <v>0</v>
      </c>
      <c r="AF541" s="26">
        <v>0</v>
      </c>
      <c r="AG541" s="26">
        <v>0</v>
      </c>
      <c r="AH541" s="26">
        <v>0</v>
      </c>
      <c r="AI541" s="26">
        <v>0</v>
      </c>
    </row>
    <row r="542" spans="1:426" x14ac:dyDescent="0.3">
      <c r="A542" s="27" t="s">
        <v>444</v>
      </c>
      <c r="B542" s="27" t="s">
        <v>499</v>
      </c>
      <c r="C542" s="27" t="s">
        <v>510</v>
      </c>
      <c r="D542" s="27" t="s">
        <v>511</v>
      </c>
      <c r="E542" s="29" t="s">
        <v>95</v>
      </c>
      <c r="F542" s="28">
        <v>410</v>
      </c>
      <c r="G542" s="28">
        <v>0</v>
      </c>
      <c r="H542" s="28">
        <v>0</v>
      </c>
      <c r="I542" s="28">
        <v>100</v>
      </c>
      <c r="J542" s="28">
        <v>0</v>
      </c>
      <c r="K542" s="28">
        <v>0</v>
      </c>
      <c r="L542" s="28">
        <v>0</v>
      </c>
      <c r="M542" s="28">
        <v>0</v>
      </c>
      <c r="N542" s="28">
        <v>0</v>
      </c>
      <c r="O542" s="28">
        <v>0</v>
      </c>
      <c r="P542" s="28">
        <v>100</v>
      </c>
      <c r="Q542" s="28">
        <v>100</v>
      </c>
      <c r="R542" s="28">
        <v>100</v>
      </c>
      <c r="S542" s="28">
        <v>0</v>
      </c>
      <c r="T542" s="28">
        <v>0</v>
      </c>
      <c r="U542" s="28">
        <v>0</v>
      </c>
      <c r="V542" s="28">
        <v>0</v>
      </c>
      <c r="W542" s="28">
        <v>0</v>
      </c>
      <c r="X542" s="28">
        <v>100</v>
      </c>
      <c r="Y542" s="28">
        <v>0</v>
      </c>
      <c r="Z542" s="28" t="s">
        <v>98</v>
      </c>
      <c r="AA542" s="28" t="s">
        <v>97</v>
      </c>
      <c r="AB542" s="28" t="s">
        <v>96</v>
      </c>
      <c r="AC542" s="28">
        <v>12</v>
      </c>
      <c r="AD542" s="28">
        <v>0</v>
      </c>
      <c r="AE542" s="28">
        <v>0</v>
      </c>
      <c r="AF542" s="28">
        <v>0</v>
      </c>
      <c r="AG542" s="28">
        <v>0</v>
      </c>
      <c r="AH542" s="28">
        <v>0</v>
      </c>
      <c r="AI542" s="28">
        <v>0</v>
      </c>
    </row>
    <row r="543" spans="1:426" x14ac:dyDescent="0.3">
      <c r="A543" s="27" t="s">
        <v>444</v>
      </c>
      <c r="B543" s="27" t="s">
        <v>499</v>
      </c>
      <c r="C543" s="27" t="s">
        <v>510</v>
      </c>
      <c r="D543" s="27" t="s">
        <v>512</v>
      </c>
      <c r="E543" s="29" t="s">
        <v>95</v>
      </c>
      <c r="F543" s="28">
        <v>30</v>
      </c>
      <c r="G543" s="28">
        <v>0</v>
      </c>
      <c r="H543" s="28">
        <v>0</v>
      </c>
      <c r="I543" s="28">
        <v>100</v>
      </c>
      <c r="J543" s="28">
        <v>0</v>
      </c>
      <c r="K543" s="28">
        <v>0</v>
      </c>
      <c r="L543" s="28">
        <v>0</v>
      </c>
      <c r="M543" s="28">
        <v>0</v>
      </c>
      <c r="N543" s="28">
        <v>0</v>
      </c>
      <c r="O543" s="28">
        <v>0</v>
      </c>
      <c r="P543" s="28">
        <v>100</v>
      </c>
      <c r="Q543" s="28">
        <v>100</v>
      </c>
      <c r="R543" s="28">
        <v>100</v>
      </c>
      <c r="S543" s="28">
        <v>0</v>
      </c>
      <c r="T543" s="28">
        <v>0</v>
      </c>
      <c r="U543" s="28">
        <v>0</v>
      </c>
      <c r="V543" s="28">
        <v>0</v>
      </c>
      <c r="W543" s="28">
        <v>0</v>
      </c>
      <c r="X543" s="28">
        <v>100</v>
      </c>
      <c r="Y543" s="28">
        <v>0</v>
      </c>
      <c r="Z543" s="28" t="s">
        <v>98</v>
      </c>
      <c r="AA543" s="28" t="s">
        <v>97</v>
      </c>
      <c r="AB543" s="28" t="s">
        <v>96</v>
      </c>
      <c r="AC543" s="28">
        <v>12</v>
      </c>
      <c r="AD543" s="28">
        <v>0</v>
      </c>
      <c r="AE543" s="28">
        <v>0</v>
      </c>
      <c r="AF543" s="28">
        <v>0</v>
      </c>
      <c r="AG543" s="28">
        <v>0</v>
      </c>
      <c r="AH543" s="28">
        <v>0</v>
      </c>
      <c r="AI543" s="28">
        <v>0</v>
      </c>
    </row>
    <row r="544" spans="1:426" x14ac:dyDescent="0.3">
      <c r="A544" s="27" t="s">
        <v>444</v>
      </c>
      <c r="B544" s="27" t="s">
        <v>499</v>
      </c>
      <c r="C544" s="27" t="s">
        <v>510</v>
      </c>
      <c r="D544" s="27" t="s">
        <v>513</v>
      </c>
      <c r="E544" s="29" t="s">
        <v>95</v>
      </c>
      <c r="F544" s="28">
        <v>96</v>
      </c>
      <c r="G544" s="28">
        <v>0</v>
      </c>
      <c r="H544" s="28">
        <v>0</v>
      </c>
      <c r="I544" s="28">
        <v>100</v>
      </c>
      <c r="J544" s="28">
        <v>0</v>
      </c>
      <c r="K544" s="28">
        <v>0</v>
      </c>
      <c r="L544" s="28">
        <v>0</v>
      </c>
      <c r="M544" s="28">
        <v>0</v>
      </c>
      <c r="N544" s="28">
        <v>33</v>
      </c>
      <c r="O544" s="28">
        <v>0</v>
      </c>
      <c r="P544" s="28">
        <v>67</v>
      </c>
      <c r="Q544" s="28">
        <v>100</v>
      </c>
      <c r="R544" s="28">
        <v>100</v>
      </c>
      <c r="S544" s="28">
        <v>0</v>
      </c>
      <c r="T544" s="28">
        <v>0</v>
      </c>
      <c r="U544" s="28">
        <v>0</v>
      </c>
      <c r="V544" s="28">
        <v>0</v>
      </c>
      <c r="W544" s="28">
        <v>0</v>
      </c>
      <c r="X544" s="28">
        <v>100</v>
      </c>
      <c r="Y544" s="28">
        <v>30</v>
      </c>
      <c r="Z544" s="28">
        <v>2</v>
      </c>
      <c r="AA544" s="28" t="s">
        <v>96</v>
      </c>
      <c r="AB544" s="28" t="s">
        <v>97</v>
      </c>
      <c r="AC544" s="28" t="s">
        <v>98</v>
      </c>
      <c r="AD544" s="28">
        <v>0</v>
      </c>
      <c r="AE544" s="28">
        <v>0</v>
      </c>
      <c r="AF544" s="28">
        <v>0</v>
      </c>
      <c r="AG544" s="28">
        <v>0</v>
      </c>
      <c r="AH544" s="28">
        <v>0</v>
      </c>
      <c r="AI544" s="28">
        <v>0</v>
      </c>
    </row>
    <row r="545" spans="1:35" x14ac:dyDescent="0.3">
      <c r="A545" s="25" t="s">
        <v>444</v>
      </c>
      <c r="B545" s="25" t="s">
        <v>499</v>
      </c>
      <c r="C545" s="25" t="s">
        <v>514</v>
      </c>
      <c r="D545" s="26" t="s">
        <v>1553</v>
      </c>
      <c r="E545" s="26">
        <v>2150</v>
      </c>
      <c r="F545" s="38">
        <v>100</v>
      </c>
      <c r="G545" s="26">
        <v>100</v>
      </c>
      <c r="H545" s="26">
        <v>100</v>
      </c>
      <c r="I545" s="26">
        <v>0</v>
      </c>
      <c r="J545" s="26">
        <v>0</v>
      </c>
      <c r="K545" s="26">
        <v>0</v>
      </c>
      <c r="L545" s="26">
        <v>0</v>
      </c>
      <c r="M545" s="26">
        <v>0</v>
      </c>
      <c r="N545" s="26">
        <v>100</v>
      </c>
      <c r="O545" s="26">
        <v>0</v>
      </c>
      <c r="P545" s="26">
        <v>0</v>
      </c>
      <c r="Q545" s="26">
        <v>100</v>
      </c>
      <c r="R545" s="26">
        <v>100</v>
      </c>
      <c r="S545" s="26">
        <v>100</v>
      </c>
      <c r="T545" s="26">
        <v>100</v>
      </c>
      <c r="U545" s="26">
        <v>100</v>
      </c>
      <c r="V545" s="26">
        <v>0</v>
      </c>
      <c r="W545" s="26">
        <v>75</v>
      </c>
      <c r="X545" s="26">
        <v>25</v>
      </c>
      <c r="Y545" s="26">
        <v>100</v>
      </c>
      <c r="Z545" s="26">
        <v>2</v>
      </c>
      <c r="AA545" s="26" t="s">
        <v>96</v>
      </c>
      <c r="AB545" s="26" t="s">
        <v>96</v>
      </c>
      <c r="AC545" s="26">
        <v>2</v>
      </c>
      <c r="AD545" s="26">
        <v>0</v>
      </c>
      <c r="AE545" s="26">
        <v>0</v>
      </c>
      <c r="AF545" s="26">
        <v>6</v>
      </c>
      <c r="AG545" s="26">
        <v>0</v>
      </c>
      <c r="AH545" s="26">
        <v>0</v>
      </c>
      <c r="AI545" s="26">
        <v>0</v>
      </c>
    </row>
    <row r="546" spans="1:35" x14ac:dyDescent="0.3">
      <c r="A546" s="27" t="s">
        <v>444</v>
      </c>
      <c r="B546" s="27" t="s">
        <v>499</v>
      </c>
      <c r="C546" s="27" t="s">
        <v>514</v>
      </c>
      <c r="D546" s="27" t="s">
        <v>515</v>
      </c>
      <c r="E546" s="29" t="s">
        <v>102</v>
      </c>
      <c r="F546" s="29">
        <v>94</v>
      </c>
      <c r="G546" s="28">
        <v>100</v>
      </c>
      <c r="H546" s="28">
        <v>100</v>
      </c>
      <c r="I546" s="28">
        <v>0</v>
      </c>
      <c r="J546" s="28">
        <v>0</v>
      </c>
      <c r="K546" s="28">
        <v>0</v>
      </c>
      <c r="L546" s="28">
        <v>0</v>
      </c>
      <c r="M546" s="28">
        <v>0</v>
      </c>
      <c r="N546" s="28">
        <v>100</v>
      </c>
      <c r="O546" s="28">
        <v>0</v>
      </c>
      <c r="P546" s="28">
        <v>0</v>
      </c>
      <c r="Q546" s="28">
        <v>100</v>
      </c>
      <c r="R546" s="28">
        <v>100</v>
      </c>
      <c r="S546" s="28">
        <v>100</v>
      </c>
      <c r="T546" s="28">
        <v>100</v>
      </c>
      <c r="U546" s="28">
        <v>80</v>
      </c>
      <c r="V546" s="28">
        <v>0</v>
      </c>
      <c r="W546" s="28">
        <v>80</v>
      </c>
      <c r="X546" s="28">
        <v>20</v>
      </c>
      <c r="Y546" s="28">
        <v>100</v>
      </c>
      <c r="Z546" s="28">
        <v>2</v>
      </c>
      <c r="AA546" s="28" t="s">
        <v>96</v>
      </c>
      <c r="AB546" s="28" t="s">
        <v>97</v>
      </c>
      <c r="AC546" s="28" t="s">
        <v>98</v>
      </c>
      <c r="AD546" s="28">
        <v>0</v>
      </c>
      <c r="AE546" s="28">
        <v>0</v>
      </c>
      <c r="AF546" s="28">
        <v>6</v>
      </c>
      <c r="AG546" s="28">
        <v>0</v>
      </c>
      <c r="AH546" s="28">
        <v>0</v>
      </c>
      <c r="AI546" s="28">
        <v>0</v>
      </c>
    </row>
    <row r="547" spans="1:35" x14ac:dyDescent="0.3">
      <c r="A547" s="25" t="s">
        <v>444</v>
      </c>
      <c r="B547" s="25" t="s">
        <v>499</v>
      </c>
      <c r="C547" s="25" t="s">
        <v>516</v>
      </c>
      <c r="D547" s="26" t="s">
        <v>1553</v>
      </c>
      <c r="E547" s="26">
        <v>401</v>
      </c>
      <c r="F547" s="38">
        <v>0</v>
      </c>
      <c r="G547" s="26">
        <v>100</v>
      </c>
      <c r="H547" s="26">
        <v>100</v>
      </c>
      <c r="I547" s="26">
        <v>0</v>
      </c>
      <c r="J547" s="26">
        <v>0</v>
      </c>
      <c r="K547" s="26">
        <v>0</v>
      </c>
      <c r="L547" s="26">
        <v>0</v>
      </c>
      <c r="M547" s="26">
        <v>0</v>
      </c>
      <c r="N547" s="26">
        <v>100</v>
      </c>
      <c r="O547" s="26">
        <v>0</v>
      </c>
      <c r="P547" s="26">
        <v>0</v>
      </c>
      <c r="Q547" s="26">
        <v>100</v>
      </c>
      <c r="R547" s="26">
        <v>100</v>
      </c>
      <c r="S547" s="26">
        <v>100</v>
      </c>
      <c r="T547" s="26">
        <v>100</v>
      </c>
      <c r="U547" s="26">
        <v>60</v>
      </c>
      <c r="V547" s="26">
        <v>0</v>
      </c>
      <c r="W547" s="26">
        <v>50</v>
      </c>
      <c r="X547" s="26">
        <v>50</v>
      </c>
      <c r="Y547" s="26">
        <v>100</v>
      </c>
      <c r="Z547" s="26">
        <v>2</v>
      </c>
      <c r="AA547" s="26" t="s">
        <v>96</v>
      </c>
      <c r="AB547" s="26" t="s">
        <v>97</v>
      </c>
      <c r="AC547" s="26" t="s">
        <v>98</v>
      </c>
      <c r="AD547" s="26">
        <v>9</v>
      </c>
      <c r="AE547" s="26">
        <v>9</v>
      </c>
      <c r="AF547" s="26">
        <v>9</v>
      </c>
      <c r="AG547" s="26">
        <v>3</v>
      </c>
      <c r="AH547" s="26">
        <v>9</v>
      </c>
      <c r="AI547" s="26">
        <v>3</v>
      </c>
    </row>
    <row r="548" spans="1:35" x14ac:dyDescent="0.3">
      <c r="A548" s="27" t="s">
        <v>444</v>
      </c>
      <c r="B548" s="27" t="s">
        <v>499</v>
      </c>
      <c r="C548" s="27" t="s">
        <v>516</v>
      </c>
      <c r="D548" s="27" t="s">
        <v>517</v>
      </c>
      <c r="E548" s="29" t="s">
        <v>104</v>
      </c>
      <c r="F548" s="29">
        <v>54</v>
      </c>
      <c r="G548" s="28">
        <v>100</v>
      </c>
      <c r="H548" s="28">
        <v>100</v>
      </c>
      <c r="I548" s="28">
        <v>0</v>
      </c>
      <c r="J548" s="28">
        <v>0</v>
      </c>
      <c r="K548" s="28">
        <v>0</v>
      </c>
      <c r="L548" s="28">
        <v>0</v>
      </c>
      <c r="M548" s="28">
        <v>0</v>
      </c>
      <c r="N548" s="28">
        <v>100</v>
      </c>
      <c r="O548" s="28">
        <v>0</v>
      </c>
      <c r="P548" s="28">
        <v>0</v>
      </c>
      <c r="Q548" s="28">
        <v>100</v>
      </c>
      <c r="R548" s="28">
        <v>100</v>
      </c>
      <c r="S548" s="28">
        <v>0</v>
      </c>
      <c r="T548" s="28">
        <v>0</v>
      </c>
      <c r="U548" s="28">
        <v>0</v>
      </c>
      <c r="V548" s="28">
        <v>0</v>
      </c>
      <c r="W548" s="28">
        <v>0</v>
      </c>
      <c r="X548" s="28">
        <v>100</v>
      </c>
      <c r="Y548" s="28">
        <v>75</v>
      </c>
      <c r="Z548" s="28">
        <v>2</v>
      </c>
      <c r="AA548" s="28" t="s">
        <v>97</v>
      </c>
      <c r="AB548" s="28" t="s">
        <v>97</v>
      </c>
      <c r="AC548" s="28" t="s">
        <v>98</v>
      </c>
      <c r="AD548" s="28">
        <v>6</v>
      </c>
      <c r="AE548" s="28">
        <v>6</v>
      </c>
      <c r="AF548" s="28">
        <v>6</v>
      </c>
      <c r="AG548" s="28">
        <v>0</v>
      </c>
      <c r="AH548" s="28">
        <v>6</v>
      </c>
      <c r="AI548" s="28">
        <v>0</v>
      </c>
    </row>
    <row r="549" spans="1:35" x14ac:dyDescent="0.3">
      <c r="A549" s="25" t="s">
        <v>444</v>
      </c>
      <c r="B549" s="25" t="s">
        <v>499</v>
      </c>
      <c r="C549" s="25" t="s">
        <v>518</v>
      </c>
      <c r="D549" s="26" t="s">
        <v>1553</v>
      </c>
      <c r="E549" s="26">
        <v>2324</v>
      </c>
      <c r="F549" s="38">
        <v>0</v>
      </c>
      <c r="G549" s="26">
        <v>100</v>
      </c>
      <c r="H549" s="26">
        <v>100</v>
      </c>
      <c r="I549" s="26">
        <v>0</v>
      </c>
      <c r="J549" s="26">
        <v>0</v>
      </c>
      <c r="K549" s="26">
        <v>0</v>
      </c>
      <c r="L549" s="26">
        <v>80</v>
      </c>
      <c r="M549" s="26">
        <v>80</v>
      </c>
      <c r="N549" s="26">
        <v>20</v>
      </c>
      <c r="O549" s="26">
        <v>0</v>
      </c>
      <c r="P549" s="26">
        <v>0</v>
      </c>
      <c r="Q549" s="26">
        <v>100</v>
      </c>
      <c r="R549" s="26">
        <v>100</v>
      </c>
      <c r="S549" s="26">
        <v>100</v>
      </c>
      <c r="T549" s="26">
        <v>70</v>
      </c>
      <c r="U549" s="26">
        <v>70</v>
      </c>
      <c r="V549" s="26">
        <v>0</v>
      </c>
      <c r="W549" s="26">
        <v>40</v>
      </c>
      <c r="X549" s="26">
        <v>60</v>
      </c>
      <c r="Y549" s="26">
        <v>100</v>
      </c>
      <c r="Z549" s="26">
        <v>4</v>
      </c>
      <c r="AA549" s="26" t="s">
        <v>96</v>
      </c>
      <c r="AB549" s="26" t="s">
        <v>97</v>
      </c>
      <c r="AC549" s="26" t="s">
        <v>98</v>
      </c>
      <c r="AD549" s="26">
        <v>4</v>
      </c>
      <c r="AE549" s="26">
        <v>4</v>
      </c>
      <c r="AF549" s="26">
        <v>4</v>
      </c>
      <c r="AG549" s="26">
        <v>0</v>
      </c>
      <c r="AH549" s="26">
        <v>4</v>
      </c>
      <c r="AI549" s="26">
        <v>0</v>
      </c>
    </row>
    <row r="550" spans="1:35" x14ac:dyDescent="0.3">
      <c r="A550" s="27" t="s">
        <v>444</v>
      </c>
      <c r="B550" s="27" t="s">
        <v>499</v>
      </c>
      <c r="C550" s="27" t="s">
        <v>518</v>
      </c>
      <c r="D550" s="27" t="s">
        <v>110</v>
      </c>
      <c r="E550" s="29" t="s">
        <v>95</v>
      </c>
      <c r="F550" s="28">
        <v>990</v>
      </c>
      <c r="G550" s="28">
        <v>100</v>
      </c>
      <c r="H550" s="28">
        <v>100</v>
      </c>
      <c r="I550" s="28">
        <v>0</v>
      </c>
      <c r="J550" s="28">
        <v>0</v>
      </c>
      <c r="K550" s="28">
        <v>0</v>
      </c>
      <c r="L550" s="28">
        <v>100</v>
      </c>
      <c r="M550" s="28">
        <v>5</v>
      </c>
      <c r="N550" s="28">
        <v>8</v>
      </c>
      <c r="O550" s="28">
        <v>0</v>
      </c>
      <c r="P550" s="28">
        <v>87</v>
      </c>
      <c r="Q550" s="28">
        <v>100</v>
      </c>
      <c r="R550" s="28">
        <v>80</v>
      </c>
      <c r="S550" s="28">
        <v>100</v>
      </c>
      <c r="T550" s="28">
        <v>5</v>
      </c>
      <c r="U550" s="28">
        <v>5</v>
      </c>
      <c r="V550" s="28">
        <v>5</v>
      </c>
      <c r="W550" s="28">
        <v>5</v>
      </c>
      <c r="X550" s="28">
        <v>90</v>
      </c>
      <c r="Y550" s="28">
        <v>100</v>
      </c>
      <c r="Z550" s="28">
        <v>2</v>
      </c>
      <c r="AA550" s="28" t="s">
        <v>97</v>
      </c>
      <c r="AB550" s="28" t="s">
        <v>96</v>
      </c>
      <c r="AC550" s="28">
        <v>2</v>
      </c>
      <c r="AD550" s="28">
        <v>4</v>
      </c>
      <c r="AE550" s="28">
        <v>4</v>
      </c>
      <c r="AF550" s="28">
        <v>4</v>
      </c>
      <c r="AG550" s="28">
        <v>0</v>
      </c>
      <c r="AH550" s="28">
        <v>4</v>
      </c>
      <c r="AI550" s="28">
        <v>0</v>
      </c>
    </row>
    <row r="551" spans="1:35" x14ac:dyDescent="0.3">
      <c r="A551" s="25" t="s">
        <v>444</v>
      </c>
      <c r="B551" s="25" t="s">
        <v>499</v>
      </c>
      <c r="C551" s="25" t="s">
        <v>519</v>
      </c>
      <c r="D551" s="26" t="s">
        <v>1553</v>
      </c>
      <c r="E551" s="26">
        <v>2740</v>
      </c>
      <c r="F551" s="38">
        <v>0</v>
      </c>
      <c r="G551" s="26">
        <v>90</v>
      </c>
      <c r="H551" s="26">
        <v>70</v>
      </c>
      <c r="I551" s="26">
        <v>30</v>
      </c>
      <c r="J551" s="26">
        <v>0</v>
      </c>
      <c r="K551" s="26">
        <v>0</v>
      </c>
      <c r="L551" s="26">
        <v>80</v>
      </c>
      <c r="M551" s="26">
        <v>75</v>
      </c>
      <c r="N551" s="26">
        <v>15</v>
      </c>
      <c r="O551" s="26">
        <v>5</v>
      </c>
      <c r="P551" s="26">
        <v>5</v>
      </c>
      <c r="Q551" s="26">
        <v>100</v>
      </c>
      <c r="R551" s="26">
        <v>100</v>
      </c>
      <c r="S551" s="26">
        <v>90</v>
      </c>
      <c r="T551" s="26">
        <v>90</v>
      </c>
      <c r="U551" s="26">
        <v>80</v>
      </c>
      <c r="V551" s="26">
        <v>5</v>
      </c>
      <c r="W551" s="26">
        <v>70</v>
      </c>
      <c r="X551" s="26">
        <v>25</v>
      </c>
      <c r="Y551" s="26">
        <v>100</v>
      </c>
      <c r="Z551" s="26">
        <v>2</v>
      </c>
      <c r="AA551" s="26" t="s">
        <v>96</v>
      </c>
      <c r="AB551" s="26" t="s">
        <v>96</v>
      </c>
      <c r="AC551" s="26">
        <v>24</v>
      </c>
      <c r="AD551" s="26">
        <v>1</v>
      </c>
      <c r="AE551" s="26">
        <v>1</v>
      </c>
      <c r="AF551" s="26">
        <v>10</v>
      </c>
      <c r="AG551" s="26">
        <v>0</v>
      </c>
      <c r="AH551" s="26">
        <v>1</v>
      </c>
      <c r="AI551" s="26">
        <v>0</v>
      </c>
    </row>
    <row r="552" spans="1:35" x14ac:dyDescent="0.3">
      <c r="A552" s="27" t="s">
        <v>444</v>
      </c>
      <c r="B552" s="27" t="s">
        <v>499</v>
      </c>
      <c r="C552" s="27" t="s">
        <v>519</v>
      </c>
      <c r="D552" s="27" t="s">
        <v>520</v>
      </c>
      <c r="E552" s="29" t="s">
        <v>95</v>
      </c>
      <c r="F552" s="28">
        <v>100</v>
      </c>
      <c r="G552" s="28">
        <v>90</v>
      </c>
      <c r="H552" s="28">
        <v>50</v>
      </c>
      <c r="I552" s="28">
        <v>50</v>
      </c>
      <c r="J552" s="28">
        <v>0</v>
      </c>
      <c r="K552" s="28">
        <v>0</v>
      </c>
      <c r="L552" s="28">
        <v>100</v>
      </c>
      <c r="M552" s="28">
        <v>40</v>
      </c>
      <c r="N552" s="28">
        <v>10</v>
      </c>
      <c r="O552" s="28">
        <v>0</v>
      </c>
      <c r="P552" s="28">
        <v>50</v>
      </c>
      <c r="Q552" s="28">
        <v>100</v>
      </c>
      <c r="R552" s="28">
        <v>100</v>
      </c>
      <c r="S552" s="28">
        <v>100</v>
      </c>
      <c r="T552" s="28">
        <v>100</v>
      </c>
      <c r="U552" s="28">
        <v>50</v>
      </c>
      <c r="V552" s="28">
        <v>0</v>
      </c>
      <c r="W552" s="28">
        <v>30</v>
      </c>
      <c r="X552" s="28">
        <v>70</v>
      </c>
      <c r="Y552" s="28">
        <v>100</v>
      </c>
      <c r="Z552" s="28">
        <v>10</v>
      </c>
      <c r="AA552" s="28" t="s">
        <v>96</v>
      </c>
      <c r="AB552" s="28" t="s">
        <v>97</v>
      </c>
      <c r="AC552" s="28" t="s">
        <v>98</v>
      </c>
      <c r="AD552" s="28">
        <v>2</v>
      </c>
      <c r="AE552" s="28">
        <v>2</v>
      </c>
      <c r="AF552" s="28">
        <v>10</v>
      </c>
      <c r="AG552" s="28">
        <v>1</v>
      </c>
      <c r="AH552" s="28">
        <v>2</v>
      </c>
      <c r="AI552" s="28">
        <v>0</v>
      </c>
    </row>
    <row r="553" spans="1:35" x14ac:dyDescent="0.3">
      <c r="A553" s="27" t="s">
        <v>444</v>
      </c>
      <c r="B553" s="27" t="s">
        <v>499</v>
      </c>
      <c r="C553" s="27" t="s">
        <v>519</v>
      </c>
      <c r="D553" s="27" t="s">
        <v>521</v>
      </c>
      <c r="E553" s="29" t="s">
        <v>95</v>
      </c>
      <c r="F553" s="28">
        <v>550</v>
      </c>
      <c r="G553" s="28">
        <v>90</v>
      </c>
      <c r="H553" s="28">
        <v>30</v>
      </c>
      <c r="I553" s="28">
        <v>30</v>
      </c>
      <c r="J553" s="28">
        <v>40</v>
      </c>
      <c r="K553" s="28">
        <v>0</v>
      </c>
      <c r="L553" s="28">
        <v>100</v>
      </c>
      <c r="M553" s="28">
        <v>10</v>
      </c>
      <c r="N553" s="28">
        <v>5</v>
      </c>
      <c r="O553" s="28">
        <v>0</v>
      </c>
      <c r="P553" s="28">
        <v>85</v>
      </c>
      <c r="Q553" s="28">
        <v>100</v>
      </c>
      <c r="R553" s="28">
        <v>50</v>
      </c>
      <c r="S553" s="28">
        <v>40</v>
      </c>
      <c r="T553" s="28">
        <v>0</v>
      </c>
      <c r="U553" s="28">
        <v>0</v>
      </c>
      <c r="V553" s="28">
        <v>0</v>
      </c>
      <c r="W553" s="28">
        <v>0</v>
      </c>
      <c r="X553" s="28">
        <v>100</v>
      </c>
      <c r="Y553" s="28">
        <v>100</v>
      </c>
      <c r="Z553" s="28">
        <v>4</v>
      </c>
      <c r="AA553" s="28" t="s">
        <v>97</v>
      </c>
      <c r="AB553" s="28" t="s">
        <v>96</v>
      </c>
      <c r="AC553" s="28">
        <v>10</v>
      </c>
      <c r="AD553" s="28">
        <v>2</v>
      </c>
      <c r="AE553" s="28">
        <v>2</v>
      </c>
      <c r="AF553" s="28">
        <v>10</v>
      </c>
      <c r="AG553" s="28">
        <v>1</v>
      </c>
      <c r="AH553" s="28">
        <v>2</v>
      </c>
      <c r="AI553" s="28">
        <v>0</v>
      </c>
    </row>
    <row r="554" spans="1:35" x14ac:dyDescent="0.3">
      <c r="A554" s="25" t="s">
        <v>444</v>
      </c>
      <c r="B554" s="25" t="s">
        <v>499</v>
      </c>
      <c r="C554" s="25" t="s">
        <v>522</v>
      </c>
      <c r="D554" s="26" t="s">
        <v>1553</v>
      </c>
      <c r="E554" s="26">
        <v>1876</v>
      </c>
      <c r="F554" s="38">
        <v>0</v>
      </c>
      <c r="G554" s="26">
        <v>100</v>
      </c>
      <c r="H554" s="26">
        <v>96</v>
      </c>
      <c r="I554" s="26">
        <v>4</v>
      </c>
      <c r="J554" s="26">
        <v>0</v>
      </c>
      <c r="K554" s="26">
        <v>0</v>
      </c>
      <c r="L554" s="26">
        <v>47</v>
      </c>
      <c r="M554" s="26">
        <v>40</v>
      </c>
      <c r="N554" s="26">
        <v>46</v>
      </c>
      <c r="O554" s="26">
        <v>0</v>
      </c>
      <c r="P554" s="26">
        <v>14</v>
      </c>
      <c r="Q554" s="26">
        <v>100</v>
      </c>
      <c r="R554" s="26">
        <v>100</v>
      </c>
      <c r="S554" s="26">
        <v>100</v>
      </c>
      <c r="T554" s="26">
        <v>100</v>
      </c>
      <c r="U554" s="26">
        <v>86</v>
      </c>
      <c r="V554" s="26">
        <v>0</v>
      </c>
      <c r="W554" s="26">
        <v>90</v>
      </c>
      <c r="X554" s="26">
        <v>10</v>
      </c>
      <c r="Y554" s="26">
        <v>100</v>
      </c>
      <c r="Z554" s="26">
        <v>2</v>
      </c>
      <c r="AA554" s="26" t="s">
        <v>96</v>
      </c>
      <c r="AB554" s="26" t="s">
        <v>96</v>
      </c>
      <c r="AC554" s="26">
        <v>2</v>
      </c>
      <c r="AD554" s="26">
        <v>3</v>
      </c>
      <c r="AE554" s="26">
        <v>3</v>
      </c>
      <c r="AF554" s="26">
        <v>20</v>
      </c>
      <c r="AG554" s="26">
        <v>0</v>
      </c>
      <c r="AH554" s="26">
        <v>4</v>
      </c>
      <c r="AI554" s="26">
        <v>0</v>
      </c>
    </row>
    <row r="555" spans="1:35" x14ac:dyDescent="0.3">
      <c r="A555" s="27" t="s">
        <v>444</v>
      </c>
      <c r="B555" s="27" t="s">
        <v>499</v>
      </c>
      <c r="C555" s="27" t="s">
        <v>522</v>
      </c>
      <c r="D555" s="27" t="s">
        <v>108</v>
      </c>
      <c r="E555" s="29" t="s">
        <v>95</v>
      </c>
      <c r="F555" s="28">
        <v>833</v>
      </c>
      <c r="G555" s="28">
        <v>100</v>
      </c>
      <c r="H555" s="28">
        <v>100</v>
      </c>
      <c r="I555" s="28">
        <v>0</v>
      </c>
      <c r="J555" s="28">
        <v>0</v>
      </c>
      <c r="K555" s="28">
        <v>0</v>
      </c>
      <c r="L555" s="28">
        <v>61</v>
      </c>
      <c r="M555" s="28">
        <v>34</v>
      </c>
      <c r="N555" s="28">
        <v>27</v>
      </c>
      <c r="O555" s="28">
        <v>0</v>
      </c>
      <c r="P555" s="28">
        <v>39</v>
      </c>
      <c r="Q555" s="28">
        <v>100</v>
      </c>
      <c r="R555" s="28">
        <v>100</v>
      </c>
      <c r="S555" s="28">
        <v>100</v>
      </c>
      <c r="T555" s="28">
        <v>100</v>
      </c>
      <c r="U555" s="28">
        <v>10</v>
      </c>
      <c r="V555" s="28">
        <v>0</v>
      </c>
      <c r="W555" s="28">
        <v>10</v>
      </c>
      <c r="X555" s="28">
        <v>90</v>
      </c>
      <c r="Y555" s="28">
        <v>100</v>
      </c>
      <c r="Z555" s="28">
        <v>2</v>
      </c>
      <c r="AA555" s="28" t="s">
        <v>96</v>
      </c>
      <c r="AB555" s="28" t="s">
        <v>96</v>
      </c>
      <c r="AC555" s="28">
        <v>2</v>
      </c>
      <c r="AD555" s="28">
        <v>3</v>
      </c>
      <c r="AE555" s="28">
        <v>3</v>
      </c>
      <c r="AF555" s="28">
        <v>20</v>
      </c>
      <c r="AG555" s="28">
        <v>0</v>
      </c>
      <c r="AH555" s="28">
        <v>4</v>
      </c>
      <c r="AI555" s="28">
        <v>0</v>
      </c>
    </row>
    <row r="556" spans="1:35" x14ac:dyDescent="0.3">
      <c r="A556" s="25" t="s">
        <v>444</v>
      </c>
      <c r="B556" s="25" t="s">
        <v>499</v>
      </c>
      <c r="C556" s="25" t="s">
        <v>523</v>
      </c>
      <c r="D556" s="26" t="s">
        <v>1553</v>
      </c>
      <c r="E556" s="26">
        <v>1777</v>
      </c>
      <c r="F556" s="38">
        <v>0</v>
      </c>
      <c r="G556" s="26">
        <v>80</v>
      </c>
      <c r="H556" s="26">
        <v>80</v>
      </c>
      <c r="I556" s="26">
        <v>20</v>
      </c>
      <c r="J556" s="26">
        <v>0</v>
      </c>
      <c r="K556" s="26">
        <v>0</v>
      </c>
      <c r="L556" s="26">
        <v>80</v>
      </c>
      <c r="M556" s="26">
        <v>70</v>
      </c>
      <c r="N556" s="26">
        <v>10</v>
      </c>
      <c r="O556" s="26">
        <v>0</v>
      </c>
      <c r="P556" s="26">
        <v>20</v>
      </c>
      <c r="Q556" s="26">
        <v>100</v>
      </c>
      <c r="R556" s="26">
        <v>100</v>
      </c>
      <c r="S556" s="26">
        <v>100</v>
      </c>
      <c r="T556" s="26">
        <v>80</v>
      </c>
      <c r="U556" s="26">
        <v>80</v>
      </c>
      <c r="V556" s="26">
        <v>0</v>
      </c>
      <c r="W556" s="26">
        <v>80</v>
      </c>
      <c r="X556" s="26">
        <v>20</v>
      </c>
      <c r="Y556" s="26">
        <v>100</v>
      </c>
      <c r="Z556" s="26">
        <v>2</v>
      </c>
      <c r="AA556" s="26" t="s">
        <v>96</v>
      </c>
      <c r="AB556" s="26" t="s">
        <v>96</v>
      </c>
      <c r="AC556" s="26">
        <v>2</v>
      </c>
      <c r="AD556" s="26">
        <v>0</v>
      </c>
      <c r="AE556" s="26">
        <v>0</v>
      </c>
      <c r="AF556" s="26">
        <v>0</v>
      </c>
      <c r="AG556" s="26">
        <v>0</v>
      </c>
      <c r="AH556" s="26">
        <v>0</v>
      </c>
      <c r="AI556" s="26">
        <v>0</v>
      </c>
    </row>
    <row r="557" spans="1:35" x14ac:dyDescent="0.3">
      <c r="A557" s="27" t="s">
        <v>444</v>
      </c>
      <c r="B557" s="27" t="s">
        <v>499</v>
      </c>
      <c r="C557" s="27" t="s">
        <v>523</v>
      </c>
      <c r="D557" s="27" t="s">
        <v>110</v>
      </c>
      <c r="E557" s="29" t="s">
        <v>104</v>
      </c>
      <c r="F557" s="28">
        <v>36</v>
      </c>
      <c r="G557" s="28">
        <v>0</v>
      </c>
      <c r="H557" s="28">
        <v>0</v>
      </c>
      <c r="I557" s="28">
        <v>100</v>
      </c>
      <c r="J557" s="28">
        <v>0</v>
      </c>
      <c r="K557" s="28">
        <v>0</v>
      </c>
      <c r="L557" s="28">
        <v>0</v>
      </c>
      <c r="M557" s="28">
        <v>0</v>
      </c>
      <c r="N557" s="28">
        <v>100</v>
      </c>
      <c r="O557" s="28">
        <v>0</v>
      </c>
      <c r="P557" s="28">
        <v>0</v>
      </c>
      <c r="Q557" s="28">
        <v>100</v>
      </c>
      <c r="R557" s="28">
        <v>0</v>
      </c>
      <c r="S557" s="28">
        <v>0</v>
      </c>
      <c r="T557" s="28">
        <v>0</v>
      </c>
      <c r="U557" s="28">
        <v>0</v>
      </c>
      <c r="V557" s="28">
        <v>0</v>
      </c>
      <c r="W557" s="28">
        <v>0</v>
      </c>
      <c r="X557" s="28">
        <v>100</v>
      </c>
      <c r="Y557" s="28">
        <v>100</v>
      </c>
      <c r="Z557" s="28">
        <v>2</v>
      </c>
      <c r="AA557" s="28" t="s">
        <v>96</v>
      </c>
      <c r="AB557" s="28" t="s">
        <v>97</v>
      </c>
      <c r="AC557" s="28" t="s">
        <v>98</v>
      </c>
      <c r="AD557" s="28">
        <v>1</v>
      </c>
      <c r="AE557" s="28">
        <v>1</v>
      </c>
      <c r="AF557" s="28">
        <v>1</v>
      </c>
      <c r="AG557" s="28">
        <v>0</v>
      </c>
      <c r="AH557" s="28">
        <v>1</v>
      </c>
      <c r="AI557" s="28">
        <v>0</v>
      </c>
    </row>
    <row r="558" spans="1:35" x14ac:dyDescent="0.3">
      <c r="A558" s="25" t="s">
        <v>444</v>
      </c>
      <c r="B558" s="25" t="s">
        <v>499</v>
      </c>
      <c r="C558" s="25" t="s">
        <v>524</v>
      </c>
      <c r="D558" s="26" t="s">
        <v>1553</v>
      </c>
      <c r="E558" s="26">
        <v>212</v>
      </c>
      <c r="F558" s="26">
        <v>62</v>
      </c>
      <c r="G558" s="26">
        <v>100</v>
      </c>
      <c r="H558" s="26">
        <v>90</v>
      </c>
      <c r="I558" s="26">
        <v>5</v>
      </c>
      <c r="J558" s="26">
        <v>5</v>
      </c>
      <c r="K558" s="26">
        <v>0</v>
      </c>
      <c r="L558" s="26">
        <v>0</v>
      </c>
      <c r="M558" s="26">
        <v>0</v>
      </c>
      <c r="N558" s="26">
        <v>50</v>
      </c>
      <c r="O558" s="26">
        <v>0</v>
      </c>
      <c r="P558" s="26">
        <v>50</v>
      </c>
      <c r="Q558" s="26">
        <v>100</v>
      </c>
      <c r="R558" s="26">
        <v>100</v>
      </c>
      <c r="S558" s="26">
        <v>100</v>
      </c>
      <c r="T558" s="26">
        <v>0</v>
      </c>
      <c r="U558" s="26">
        <v>0</v>
      </c>
      <c r="V558" s="26">
        <v>0</v>
      </c>
      <c r="W558" s="26">
        <v>0</v>
      </c>
      <c r="X558" s="26">
        <v>100</v>
      </c>
      <c r="Y558" s="26">
        <v>100</v>
      </c>
      <c r="Z558" s="26">
        <v>2</v>
      </c>
      <c r="AA558" s="26" t="s">
        <v>96</v>
      </c>
      <c r="AB558" s="26" t="s">
        <v>96</v>
      </c>
      <c r="AC558" s="26">
        <v>1</v>
      </c>
      <c r="AD558" s="26">
        <v>10</v>
      </c>
      <c r="AE558" s="26">
        <v>10</v>
      </c>
      <c r="AF558" s="26">
        <v>10</v>
      </c>
      <c r="AG558" s="26">
        <v>0</v>
      </c>
      <c r="AH558" s="26">
        <v>10</v>
      </c>
      <c r="AI558" s="26">
        <v>10</v>
      </c>
    </row>
    <row r="559" spans="1:35" x14ac:dyDescent="0.3">
      <c r="A559" s="27" t="s">
        <v>444</v>
      </c>
      <c r="B559" s="27" t="s">
        <v>499</v>
      </c>
      <c r="C559" s="27" t="s">
        <v>524</v>
      </c>
      <c r="D559" s="27" t="s">
        <v>525</v>
      </c>
      <c r="E559" s="29" t="s">
        <v>95</v>
      </c>
      <c r="F559" s="28">
        <v>36</v>
      </c>
      <c r="G559" s="28">
        <v>100</v>
      </c>
      <c r="H559" s="28">
        <v>60</v>
      </c>
      <c r="I559" s="28">
        <v>20</v>
      </c>
      <c r="J559" s="28">
        <v>20</v>
      </c>
      <c r="K559" s="28">
        <v>0</v>
      </c>
      <c r="L559" s="28">
        <v>0</v>
      </c>
      <c r="M559" s="28">
        <v>0</v>
      </c>
      <c r="N559" s="28">
        <v>50</v>
      </c>
      <c r="O559" s="28">
        <v>0</v>
      </c>
      <c r="P559" s="28">
        <v>50</v>
      </c>
      <c r="Q559" s="28">
        <v>100</v>
      </c>
      <c r="R559" s="28">
        <v>80</v>
      </c>
      <c r="S559" s="28">
        <v>100</v>
      </c>
      <c r="T559" s="28">
        <v>0</v>
      </c>
      <c r="U559" s="28">
        <v>0</v>
      </c>
      <c r="V559" s="28">
        <v>0</v>
      </c>
      <c r="W559" s="28">
        <v>0</v>
      </c>
      <c r="X559" s="28">
        <v>100</v>
      </c>
      <c r="Y559" s="28">
        <v>100</v>
      </c>
      <c r="Z559" s="28">
        <v>2</v>
      </c>
      <c r="AA559" s="28" t="s">
        <v>96</v>
      </c>
      <c r="AB559" s="28" t="s">
        <v>97</v>
      </c>
      <c r="AC559" s="28" t="s">
        <v>98</v>
      </c>
      <c r="AD559" s="28">
        <v>11</v>
      </c>
      <c r="AE559" s="28">
        <v>11</v>
      </c>
      <c r="AF559" s="28">
        <v>11</v>
      </c>
      <c r="AG559" s="28">
        <v>4</v>
      </c>
      <c r="AH559" s="28">
        <v>11</v>
      </c>
      <c r="AI559" s="28">
        <v>11</v>
      </c>
    </row>
    <row r="560" spans="1:35" x14ac:dyDescent="0.3">
      <c r="A560" s="25" t="s">
        <v>444</v>
      </c>
      <c r="B560" s="25" t="s">
        <v>499</v>
      </c>
      <c r="C560" s="25" t="s">
        <v>447</v>
      </c>
      <c r="D560" s="26" t="s">
        <v>1553</v>
      </c>
      <c r="E560" s="26">
        <v>260</v>
      </c>
      <c r="F560" s="38">
        <v>0</v>
      </c>
      <c r="G560" s="26">
        <v>95</v>
      </c>
      <c r="H560" s="26">
        <v>95</v>
      </c>
      <c r="I560" s="26">
        <v>0</v>
      </c>
      <c r="J560" s="26">
        <v>5</v>
      </c>
      <c r="K560" s="26">
        <v>0</v>
      </c>
      <c r="L560" s="26">
        <v>0</v>
      </c>
      <c r="M560" s="26">
        <v>0</v>
      </c>
      <c r="N560" s="26">
        <v>100</v>
      </c>
      <c r="O560" s="26">
        <v>0</v>
      </c>
      <c r="P560" s="26">
        <v>0</v>
      </c>
      <c r="Q560" s="26">
        <v>100</v>
      </c>
      <c r="R560" s="26">
        <v>100</v>
      </c>
      <c r="S560" s="26">
        <v>0</v>
      </c>
      <c r="T560" s="26">
        <v>100</v>
      </c>
      <c r="U560" s="26">
        <v>99</v>
      </c>
      <c r="V560" s="26">
        <v>0</v>
      </c>
      <c r="W560" s="26">
        <v>15</v>
      </c>
      <c r="X560" s="26">
        <v>85</v>
      </c>
      <c r="Y560" s="26">
        <v>100</v>
      </c>
      <c r="Z560" s="26">
        <v>2</v>
      </c>
      <c r="AA560" s="26" t="s">
        <v>96</v>
      </c>
      <c r="AB560" s="26" t="s">
        <v>97</v>
      </c>
      <c r="AC560" s="26" t="s">
        <v>98</v>
      </c>
      <c r="AD560" s="26">
        <v>4</v>
      </c>
      <c r="AE560" s="26">
        <v>4</v>
      </c>
      <c r="AF560" s="26">
        <v>4</v>
      </c>
      <c r="AG560" s="26">
        <v>5</v>
      </c>
      <c r="AH560" s="26">
        <v>15</v>
      </c>
      <c r="AI560" s="26">
        <v>0</v>
      </c>
    </row>
    <row r="561" spans="1:35" x14ac:dyDescent="0.3">
      <c r="A561" s="27" t="s">
        <v>444</v>
      </c>
      <c r="B561" s="27" t="s">
        <v>499</v>
      </c>
      <c r="C561" s="27" t="s">
        <v>447</v>
      </c>
      <c r="D561" s="27" t="s">
        <v>108</v>
      </c>
      <c r="E561" s="29" t="s">
        <v>95</v>
      </c>
      <c r="F561" s="29">
        <v>39</v>
      </c>
      <c r="G561" s="28">
        <v>100</v>
      </c>
      <c r="H561" s="28">
        <v>50</v>
      </c>
      <c r="I561" s="28">
        <v>0</v>
      </c>
      <c r="J561" s="28">
        <v>50</v>
      </c>
      <c r="K561" s="28">
        <v>0</v>
      </c>
      <c r="L561" s="28">
        <v>0</v>
      </c>
      <c r="M561" s="28">
        <v>0</v>
      </c>
      <c r="N561" s="28">
        <v>0</v>
      </c>
      <c r="O561" s="28">
        <v>0</v>
      </c>
      <c r="P561" s="28">
        <v>100</v>
      </c>
      <c r="Q561" s="28">
        <v>100</v>
      </c>
      <c r="R561" s="28">
        <v>100</v>
      </c>
      <c r="S561" s="28">
        <v>100</v>
      </c>
      <c r="T561" s="28">
        <v>0</v>
      </c>
      <c r="U561" s="28">
        <v>0</v>
      </c>
      <c r="V561" s="28">
        <v>0</v>
      </c>
      <c r="W561" s="28">
        <v>0</v>
      </c>
      <c r="X561" s="28">
        <v>100</v>
      </c>
      <c r="Y561" s="28">
        <v>90</v>
      </c>
      <c r="Z561" s="28">
        <v>2</v>
      </c>
      <c r="AA561" s="28" t="s">
        <v>96</v>
      </c>
      <c r="AB561" s="28" t="s">
        <v>97</v>
      </c>
      <c r="AC561" s="28" t="s">
        <v>98</v>
      </c>
      <c r="AD561" s="28">
        <v>4</v>
      </c>
      <c r="AE561" s="28">
        <v>4</v>
      </c>
      <c r="AF561" s="28">
        <v>4</v>
      </c>
      <c r="AG561" s="28">
        <v>5</v>
      </c>
      <c r="AH561" s="28">
        <v>15</v>
      </c>
      <c r="AI561" s="28">
        <v>0.1</v>
      </c>
    </row>
    <row r="562" spans="1:35" x14ac:dyDescent="0.3">
      <c r="A562" s="25" t="s">
        <v>444</v>
      </c>
      <c r="B562" s="25" t="s">
        <v>499</v>
      </c>
      <c r="C562" s="25" t="s">
        <v>526</v>
      </c>
      <c r="D562" s="26" t="s">
        <v>1553</v>
      </c>
      <c r="E562" s="26">
        <v>598</v>
      </c>
      <c r="F562" s="38">
        <v>0</v>
      </c>
      <c r="G562" s="26">
        <v>100</v>
      </c>
      <c r="H562" s="26">
        <v>90</v>
      </c>
      <c r="I562" s="26">
        <v>10</v>
      </c>
      <c r="J562" s="26">
        <v>0</v>
      </c>
      <c r="K562" s="26">
        <v>0</v>
      </c>
      <c r="L562" s="26">
        <v>0</v>
      </c>
      <c r="M562" s="26">
        <v>0</v>
      </c>
      <c r="N562" s="26">
        <v>87</v>
      </c>
      <c r="O562" s="26">
        <v>10</v>
      </c>
      <c r="P562" s="26">
        <v>3</v>
      </c>
      <c r="Q562" s="26">
        <v>100</v>
      </c>
      <c r="R562" s="26">
        <v>100</v>
      </c>
      <c r="S562" s="26">
        <v>100</v>
      </c>
      <c r="T562" s="26">
        <v>100</v>
      </c>
      <c r="U562" s="26">
        <v>50</v>
      </c>
      <c r="V562" s="26">
        <v>0</v>
      </c>
      <c r="W562" s="26">
        <v>50</v>
      </c>
      <c r="X562" s="26">
        <v>50</v>
      </c>
      <c r="Y562" s="26">
        <v>100</v>
      </c>
      <c r="Z562" s="26">
        <v>2</v>
      </c>
      <c r="AA562" s="26" t="s">
        <v>96</v>
      </c>
      <c r="AB562" s="26" t="s">
        <v>97</v>
      </c>
      <c r="AC562" s="26" t="s">
        <v>98</v>
      </c>
      <c r="AD562" s="26">
        <v>0</v>
      </c>
      <c r="AE562" s="26">
        <v>0</v>
      </c>
      <c r="AF562" s="26">
        <v>20</v>
      </c>
      <c r="AG562" s="26">
        <v>0</v>
      </c>
      <c r="AH562" s="26">
        <v>12</v>
      </c>
      <c r="AI562" s="26">
        <v>0</v>
      </c>
    </row>
    <row r="563" spans="1:35" x14ac:dyDescent="0.3">
      <c r="A563" s="27" t="s">
        <v>444</v>
      </c>
      <c r="B563" s="27" t="s">
        <v>499</v>
      </c>
      <c r="C563" s="27" t="s">
        <v>526</v>
      </c>
      <c r="D563" s="27" t="s">
        <v>110</v>
      </c>
      <c r="E563" s="29" t="s">
        <v>95</v>
      </c>
      <c r="F563" s="28">
        <v>161</v>
      </c>
      <c r="G563" s="28">
        <v>95</v>
      </c>
      <c r="H563" s="28">
        <v>85</v>
      </c>
      <c r="I563" s="28">
        <v>15</v>
      </c>
      <c r="J563" s="28">
        <v>0</v>
      </c>
      <c r="K563" s="28">
        <v>0</v>
      </c>
      <c r="L563" s="28">
        <v>0</v>
      </c>
      <c r="M563" s="28">
        <v>0</v>
      </c>
      <c r="N563" s="28">
        <v>20</v>
      </c>
      <c r="O563" s="28">
        <v>0</v>
      </c>
      <c r="P563" s="28">
        <v>80</v>
      </c>
      <c r="Q563" s="28">
        <v>100</v>
      </c>
      <c r="R563" s="28">
        <v>100</v>
      </c>
      <c r="S563" s="28">
        <v>100</v>
      </c>
      <c r="T563" s="28">
        <v>90</v>
      </c>
      <c r="U563" s="28">
        <v>0</v>
      </c>
      <c r="V563" s="28">
        <v>0</v>
      </c>
      <c r="W563" s="28">
        <v>0</v>
      </c>
      <c r="X563" s="28">
        <v>100</v>
      </c>
      <c r="Y563" s="28">
        <v>100</v>
      </c>
      <c r="Z563" s="28">
        <v>2</v>
      </c>
      <c r="AA563" s="28" t="s">
        <v>96</v>
      </c>
      <c r="AB563" s="28" t="s">
        <v>96</v>
      </c>
      <c r="AC563" s="28">
        <v>10</v>
      </c>
      <c r="AD563" s="28">
        <v>5</v>
      </c>
      <c r="AE563" s="28">
        <v>5</v>
      </c>
      <c r="AF563" s="28">
        <v>12</v>
      </c>
      <c r="AG563" s="28">
        <v>0.5</v>
      </c>
      <c r="AH563" s="28">
        <v>12</v>
      </c>
      <c r="AI563" s="28">
        <v>0.5</v>
      </c>
    </row>
    <row r="564" spans="1:35" x14ac:dyDescent="0.3">
      <c r="A564" s="25" t="s">
        <v>444</v>
      </c>
      <c r="B564" s="25" t="s">
        <v>499</v>
      </c>
      <c r="C564" s="25" t="s">
        <v>527</v>
      </c>
      <c r="D564" s="26" t="s">
        <v>1553</v>
      </c>
      <c r="E564" s="26">
        <v>3500</v>
      </c>
      <c r="F564" s="38">
        <v>160</v>
      </c>
      <c r="G564" s="26">
        <v>100</v>
      </c>
      <c r="H564" s="26">
        <v>90</v>
      </c>
      <c r="I564" s="26">
        <v>10</v>
      </c>
      <c r="J564" s="26">
        <v>0</v>
      </c>
      <c r="K564" s="26">
        <v>0</v>
      </c>
      <c r="L564" s="26">
        <v>90</v>
      </c>
      <c r="M564" s="26">
        <v>60</v>
      </c>
      <c r="N564" s="26">
        <v>40</v>
      </c>
      <c r="O564" s="26">
        <v>0</v>
      </c>
      <c r="P564" s="26">
        <v>0</v>
      </c>
      <c r="Q564" s="26">
        <v>100</v>
      </c>
      <c r="R564" s="26">
        <v>100</v>
      </c>
      <c r="S564" s="26">
        <v>100</v>
      </c>
      <c r="T564" s="26">
        <v>100</v>
      </c>
      <c r="U564" s="26">
        <v>90</v>
      </c>
      <c r="V564" s="26">
        <v>0</v>
      </c>
      <c r="W564" s="26">
        <v>30</v>
      </c>
      <c r="X564" s="26">
        <v>70</v>
      </c>
      <c r="Y564" s="26">
        <v>100</v>
      </c>
      <c r="Z564" s="26">
        <v>4</v>
      </c>
      <c r="AA564" s="26" t="s">
        <v>97</v>
      </c>
      <c r="AB564" s="26" t="s">
        <v>96</v>
      </c>
      <c r="AC564" s="26">
        <v>48</v>
      </c>
      <c r="AD564" s="26">
        <v>5</v>
      </c>
      <c r="AE564" s="26">
        <v>5</v>
      </c>
      <c r="AF564" s="26">
        <v>0</v>
      </c>
      <c r="AG564" s="26">
        <v>0</v>
      </c>
      <c r="AH564" s="26">
        <v>8</v>
      </c>
      <c r="AI564" s="26">
        <v>0</v>
      </c>
    </row>
    <row r="565" spans="1:35" x14ac:dyDescent="0.3">
      <c r="A565" s="27" t="s">
        <v>444</v>
      </c>
      <c r="B565" s="27" t="s">
        <v>499</v>
      </c>
      <c r="C565" s="27" t="s">
        <v>527</v>
      </c>
      <c r="D565" s="27" t="s">
        <v>528</v>
      </c>
      <c r="E565" s="29" t="s">
        <v>95</v>
      </c>
      <c r="F565" s="28">
        <v>1800</v>
      </c>
      <c r="G565" s="28">
        <v>80</v>
      </c>
      <c r="H565" s="28">
        <v>77</v>
      </c>
      <c r="I565" s="28">
        <v>3</v>
      </c>
      <c r="J565" s="28">
        <v>18</v>
      </c>
      <c r="K565" s="28">
        <v>2</v>
      </c>
      <c r="L565" s="28">
        <v>100</v>
      </c>
      <c r="M565" s="28">
        <v>0</v>
      </c>
      <c r="N565" s="28">
        <v>20</v>
      </c>
      <c r="O565" s="28">
        <v>0</v>
      </c>
      <c r="P565" s="28">
        <v>80</v>
      </c>
      <c r="Q565" s="28">
        <v>100</v>
      </c>
      <c r="R565" s="28">
        <v>60</v>
      </c>
      <c r="S565" s="28">
        <v>50</v>
      </c>
      <c r="T565" s="28">
        <v>20</v>
      </c>
      <c r="U565" s="28">
        <v>0</v>
      </c>
      <c r="V565" s="28">
        <v>0</v>
      </c>
      <c r="W565" s="28">
        <v>0</v>
      </c>
      <c r="X565" s="28">
        <v>100</v>
      </c>
      <c r="Y565" s="28">
        <v>40</v>
      </c>
      <c r="Z565" s="28">
        <v>4</v>
      </c>
      <c r="AA565" s="28" t="s">
        <v>97</v>
      </c>
      <c r="AB565" s="28" t="s">
        <v>96</v>
      </c>
      <c r="AC565" s="28">
        <v>48</v>
      </c>
      <c r="AD565" s="28">
        <v>6</v>
      </c>
      <c r="AE565" s="28">
        <v>6</v>
      </c>
      <c r="AF565" s="28">
        <v>0</v>
      </c>
      <c r="AG565" s="28">
        <v>0</v>
      </c>
      <c r="AH565" s="28">
        <v>9</v>
      </c>
      <c r="AI565" s="28">
        <v>0</v>
      </c>
    </row>
    <row r="566" spans="1:35" x14ac:dyDescent="0.3">
      <c r="A566" s="25" t="s">
        <v>444</v>
      </c>
      <c r="B566" s="25" t="s">
        <v>499</v>
      </c>
      <c r="C566" s="25" t="s">
        <v>529</v>
      </c>
      <c r="D566" s="26" t="s">
        <v>1553</v>
      </c>
      <c r="E566" s="26">
        <v>3580</v>
      </c>
      <c r="F566" s="38">
        <v>0</v>
      </c>
      <c r="G566" s="26">
        <v>100</v>
      </c>
      <c r="H566" s="26">
        <v>60</v>
      </c>
      <c r="I566" s="26">
        <v>40</v>
      </c>
      <c r="J566" s="26">
        <v>0</v>
      </c>
      <c r="K566" s="26">
        <v>0</v>
      </c>
      <c r="L566" s="26">
        <v>100</v>
      </c>
      <c r="M566" s="26">
        <v>90</v>
      </c>
      <c r="N566" s="26">
        <v>10</v>
      </c>
      <c r="O566" s="26">
        <v>0</v>
      </c>
      <c r="P566" s="26">
        <v>0</v>
      </c>
      <c r="Q566" s="26">
        <v>100</v>
      </c>
      <c r="R566" s="26">
        <v>100</v>
      </c>
      <c r="S566" s="26">
        <v>100</v>
      </c>
      <c r="T566" s="26">
        <v>0</v>
      </c>
      <c r="U566" s="26">
        <v>0</v>
      </c>
      <c r="V566" s="26">
        <v>0</v>
      </c>
      <c r="W566" s="26">
        <v>0</v>
      </c>
      <c r="X566" s="26">
        <v>100</v>
      </c>
      <c r="Y566" s="26">
        <v>85</v>
      </c>
      <c r="Z566" s="26">
        <v>2</v>
      </c>
      <c r="AA566" s="26" t="s">
        <v>96</v>
      </c>
      <c r="AB566" s="26" t="s">
        <v>96</v>
      </c>
      <c r="AC566" s="26">
        <v>12</v>
      </c>
      <c r="AD566" s="26">
        <v>0</v>
      </c>
      <c r="AE566" s="26">
        <v>0</v>
      </c>
      <c r="AF566" s="26">
        <v>26</v>
      </c>
      <c r="AG566" s="26">
        <v>0</v>
      </c>
      <c r="AH566" s="26">
        <v>26</v>
      </c>
      <c r="AI566" s="26">
        <v>0</v>
      </c>
    </row>
    <row r="567" spans="1:35" x14ac:dyDescent="0.3">
      <c r="A567" s="27" t="s">
        <v>444</v>
      </c>
      <c r="B567" s="27" t="s">
        <v>499</v>
      </c>
      <c r="C567" s="27" t="s">
        <v>529</v>
      </c>
      <c r="D567" s="27" t="s">
        <v>530</v>
      </c>
      <c r="E567" s="29" t="s">
        <v>95</v>
      </c>
      <c r="F567" s="28">
        <v>1500</v>
      </c>
      <c r="G567" s="28">
        <v>100</v>
      </c>
      <c r="H567" s="28">
        <v>100</v>
      </c>
      <c r="I567" s="28">
        <v>0</v>
      </c>
      <c r="J567" s="28">
        <v>0</v>
      </c>
      <c r="K567" s="28">
        <v>0</v>
      </c>
      <c r="L567" s="28">
        <v>80</v>
      </c>
      <c r="M567" s="28">
        <v>80</v>
      </c>
      <c r="N567" s="28">
        <v>0</v>
      </c>
      <c r="O567" s="28">
        <v>0</v>
      </c>
      <c r="P567" s="28">
        <v>20</v>
      </c>
      <c r="Q567" s="28">
        <v>100</v>
      </c>
      <c r="R567" s="28">
        <v>90</v>
      </c>
      <c r="S567" s="28">
        <v>60</v>
      </c>
      <c r="T567" s="28">
        <v>0</v>
      </c>
      <c r="U567" s="28">
        <v>0</v>
      </c>
      <c r="V567" s="28">
        <v>0</v>
      </c>
      <c r="W567" s="28">
        <v>0</v>
      </c>
      <c r="X567" s="28">
        <v>100</v>
      </c>
      <c r="Y567" s="28">
        <v>100</v>
      </c>
      <c r="Z567" s="28">
        <v>2</v>
      </c>
      <c r="AA567" s="28" t="s">
        <v>97</v>
      </c>
      <c r="AB567" s="28" t="s">
        <v>96</v>
      </c>
      <c r="AC567" s="28">
        <v>24</v>
      </c>
      <c r="AD567" s="28">
        <v>0</v>
      </c>
      <c r="AE567" s="28">
        <v>0</v>
      </c>
      <c r="AF567" s="28">
        <v>26</v>
      </c>
      <c r="AG567" s="28">
        <v>0</v>
      </c>
      <c r="AH567" s="28">
        <v>26</v>
      </c>
      <c r="AI567" s="28">
        <v>0</v>
      </c>
    </row>
    <row r="568" spans="1:35" x14ac:dyDescent="0.3">
      <c r="A568" s="27" t="s">
        <v>444</v>
      </c>
      <c r="B568" s="27" t="s">
        <v>499</v>
      </c>
      <c r="C568" s="27" t="s">
        <v>529</v>
      </c>
      <c r="D568" s="27" t="s">
        <v>531</v>
      </c>
      <c r="E568" s="29" t="s">
        <v>95</v>
      </c>
      <c r="F568" s="28">
        <v>1200</v>
      </c>
      <c r="G568" s="28">
        <v>100</v>
      </c>
      <c r="H568" s="28">
        <v>100</v>
      </c>
      <c r="I568" s="28">
        <v>0</v>
      </c>
      <c r="J568" s="28">
        <v>0</v>
      </c>
      <c r="K568" s="28">
        <v>0</v>
      </c>
      <c r="L568" s="28">
        <v>100</v>
      </c>
      <c r="M568" s="28">
        <v>100</v>
      </c>
      <c r="N568" s="28">
        <v>0</v>
      </c>
      <c r="O568" s="28">
        <v>0</v>
      </c>
      <c r="P568" s="28">
        <v>0</v>
      </c>
      <c r="Q568" s="28">
        <v>100</v>
      </c>
      <c r="R568" s="28">
        <v>100</v>
      </c>
      <c r="S568" s="28">
        <v>100</v>
      </c>
      <c r="T568" s="28">
        <v>0</v>
      </c>
      <c r="U568" s="28">
        <v>0</v>
      </c>
      <c r="V568" s="28">
        <v>0</v>
      </c>
      <c r="W568" s="28">
        <v>0</v>
      </c>
      <c r="X568" s="28">
        <v>100</v>
      </c>
      <c r="Y568" s="28">
        <v>100</v>
      </c>
      <c r="Z568" s="28">
        <v>2</v>
      </c>
      <c r="AA568" s="28" t="s">
        <v>97</v>
      </c>
      <c r="AB568" s="28" t="s">
        <v>96</v>
      </c>
      <c r="AC568" s="28">
        <v>24</v>
      </c>
      <c r="AD568" s="28">
        <v>2</v>
      </c>
      <c r="AE568" s="28">
        <v>2</v>
      </c>
      <c r="AF568" s="28">
        <v>25</v>
      </c>
      <c r="AG568" s="28">
        <v>0.5</v>
      </c>
      <c r="AH568" s="28">
        <v>25</v>
      </c>
      <c r="AI568" s="28">
        <v>0</v>
      </c>
    </row>
    <row r="569" spans="1:35" x14ac:dyDescent="0.3">
      <c r="A569" s="27" t="s">
        <v>444</v>
      </c>
      <c r="B569" s="27" t="s">
        <v>499</v>
      </c>
      <c r="C569" s="27" t="s">
        <v>529</v>
      </c>
      <c r="D569" s="27" t="s">
        <v>532</v>
      </c>
      <c r="E569" s="29" t="s">
        <v>95</v>
      </c>
      <c r="F569" s="28">
        <v>800</v>
      </c>
      <c r="G569" s="28">
        <v>100</v>
      </c>
      <c r="H569" s="28">
        <v>80</v>
      </c>
      <c r="I569" s="28">
        <v>0</v>
      </c>
      <c r="J569" s="28">
        <v>20</v>
      </c>
      <c r="K569" s="28">
        <v>0</v>
      </c>
      <c r="L569" s="28">
        <v>100</v>
      </c>
      <c r="M569" s="28">
        <v>100</v>
      </c>
      <c r="N569" s="28">
        <v>0</v>
      </c>
      <c r="O569" s="28">
        <v>0</v>
      </c>
      <c r="P569" s="28">
        <v>0</v>
      </c>
      <c r="Q569" s="28">
        <v>100</v>
      </c>
      <c r="R569" s="28">
        <v>100</v>
      </c>
      <c r="S569" s="28">
        <v>100</v>
      </c>
      <c r="T569" s="28">
        <v>0</v>
      </c>
      <c r="U569" s="28">
        <v>0</v>
      </c>
      <c r="V569" s="28">
        <v>0</v>
      </c>
      <c r="W569" s="28">
        <v>0</v>
      </c>
      <c r="X569" s="28">
        <v>100</v>
      </c>
      <c r="Y569" s="28">
        <v>100</v>
      </c>
      <c r="Z569" s="28">
        <v>2</v>
      </c>
      <c r="AA569" s="28" t="s">
        <v>97</v>
      </c>
      <c r="AB569" s="28" t="s">
        <v>97</v>
      </c>
      <c r="AC569" s="28" t="s">
        <v>98</v>
      </c>
      <c r="AD569" s="28">
        <v>2</v>
      </c>
      <c r="AE569" s="28">
        <v>2</v>
      </c>
      <c r="AF569" s="28">
        <v>27</v>
      </c>
      <c r="AG569" s="28">
        <v>0</v>
      </c>
      <c r="AH569" s="28">
        <v>27</v>
      </c>
      <c r="AI569" s="28">
        <v>0</v>
      </c>
    </row>
    <row r="570" spans="1:35" x14ac:dyDescent="0.3">
      <c r="A570" s="25" t="s">
        <v>444</v>
      </c>
      <c r="B570" s="25" t="s">
        <v>499</v>
      </c>
      <c r="C570" s="25" t="s">
        <v>533</v>
      </c>
      <c r="D570" s="26" t="s">
        <v>1553</v>
      </c>
      <c r="E570" s="26">
        <v>1131</v>
      </c>
      <c r="F570" s="38">
        <v>70</v>
      </c>
      <c r="G570" s="26">
        <v>100</v>
      </c>
      <c r="H570" s="26">
        <v>100</v>
      </c>
      <c r="I570" s="26">
        <v>0</v>
      </c>
      <c r="J570" s="26">
        <v>0</v>
      </c>
      <c r="K570" s="26">
        <v>0</v>
      </c>
      <c r="L570" s="26">
        <v>100</v>
      </c>
      <c r="M570" s="26">
        <v>100</v>
      </c>
      <c r="N570" s="26">
        <v>0</v>
      </c>
      <c r="O570" s="26">
        <v>0</v>
      </c>
      <c r="P570" s="26">
        <v>0</v>
      </c>
      <c r="Q570" s="26">
        <v>100</v>
      </c>
      <c r="R570" s="26">
        <v>100</v>
      </c>
      <c r="S570" s="26">
        <v>100</v>
      </c>
      <c r="T570" s="26">
        <v>100</v>
      </c>
      <c r="U570" s="26">
        <v>90</v>
      </c>
      <c r="V570" s="26">
        <v>0</v>
      </c>
      <c r="W570" s="26">
        <v>10</v>
      </c>
      <c r="X570" s="26">
        <v>90</v>
      </c>
      <c r="Y570" s="26">
        <v>100</v>
      </c>
      <c r="Z570" s="26">
        <v>4</v>
      </c>
      <c r="AA570" s="26" t="s">
        <v>96</v>
      </c>
      <c r="AB570" s="26" t="s">
        <v>97</v>
      </c>
      <c r="AC570" s="26" t="s">
        <v>98</v>
      </c>
      <c r="AD570" s="26">
        <v>0</v>
      </c>
      <c r="AE570" s="26">
        <v>0</v>
      </c>
      <c r="AF570" s="26">
        <v>0</v>
      </c>
      <c r="AG570" s="26">
        <v>0</v>
      </c>
      <c r="AH570" s="26">
        <v>0</v>
      </c>
      <c r="AI570" s="26">
        <v>0</v>
      </c>
    </row>
    <row r="571" spans="1:35" x14ac:dyDescent="0.3">
      <c r="A571" s="27" t="s">
        <v>444</v>
      </c>
      <c r="B571" s="27" t="s">
        <v>499</v>
      </c>
      <c r="C571" s="27" t="s">
        <v>533</v>
      </c>
      <c r="D571" s="27" t="s">
        <v>534</v>
      </c>
      <c r="E571" s="29" t="s">
        <v>95</v>
      </c>
      <c r="F571" s="28">
        <v>70</v>
      </c>
      <c r="G571" s="28">
        <v>100</v>
      </c>
      <c r="H571" s="28">
        <v>100</v>
      </c>
      <c r="I571" s="28">
        <v>0</v>
      </c>
      <c r="J571" s="28">
        <v>0</v>
      </c>
      <c r="K571" s="28">
        <v>0</v>
      </c>
      <c r="L571" s="28">
        <v>100</v>
      </c>
      <c r="M571" s="28">
        <v>100</v>
      </c>
      <c r="N571" s="28">
        <v>0</v>
      </c>
      <c r="O571" s="28">
        <v>0</v>
      </c>
      <c r="P571" s="28">
        <v>0</v>
      </c>
      <c r="Q571" s="28">
        <v>100</v>
      </c>
      <c r="R571" s="28">
        <v>100</v>
      </c>
      <c r="S571" s="28">
        <v>100</v>
      </c>
      <c r="T571" s="28">
        <v>100</v>
      </c>
      <c r="U571" s="28">
        <v>0</v>
      </c>
      <c r="V571" s="28">
        <v>0</v>
      </c>
      <c r="W571" s="28">
        <v>0</v>
      </c>
      <c r="X571" s="28">
        <v>100</v>
      </c>
      <c r="Y571" s="28">
        <v>100</v>
      </c>
      <c r="Z571" s="28">
        <v>4</v>
      </c>
      <c r="AA571" s="28" t="s">
        <v>96</v>
      </c>
      <c r="AB571" s="28" t="s">
        <v>97</v>
      </c>
      <c r="AC571" s="28" t="s">
        <v>98</v>
      </c>
      <c r="AD571" s="28">
        <v>0</v>
      </c>
      <c r="AE571" s="28">
        <v>0</v>
      </c>
      <c r="AF571" s="28">
        <v>0</v>
      </c>
      <c r="AG571" s="28">
        <v>0</v>
      </c>
      <c r="AH571" s="28">
        <v>0</v>
      </c>
      <c r="AI571" s="28">
        <v>0</v>
      </c>
    </row>
    <row r="572" spans="1:35" x14ac:dyDescent="0.3">
      <c r="A572" s="25" t="s">
        <v>444</v>
      </c>
      <c r="B572" s="25" t="s">
        <v>499</v>
      </c>
      <c r="C572" s="25" t="s">
        <v>535</v>
      </c>
      <c r="D572" s="26" t="s">
        <v>1553</v>
      </c>
      <c r="E572" s="26">
        <v>1247</v>
      </c>
      <c r="F572" s="38">
        <v>10</v>
      </c>
      <c r="G572" s="26">
        <v>100</v>
      </c>
      <c r="H572" s="26">
        <v>70</v>
      </c>
      <c r="I572" s="26">
        <v>30</v>
      </c>
      <c r="J572" s="26">
        <v>0</v>
      </c>
      <c r="K572" s="26">
        <v>0</v>
      </c>
      <c r="L572" s="26">
        <v>99</v>
      </c>
      <c r="M572" s="26">
        <v>95</v>
      </c>
      <c r="N572" s="26">
        <v>3</v>
      </c>
      <c r="O572" s="26">
        <v>2</v>
      </c>
      <c r="P572" s="26">
        <v>0</v>
      </c>
      <c r="Q572" s="26">
        <v>100</v>
      </c>
      <c r="R572" s="26">
        <v>100</v>
      </c>
      <c r="S572" s="26">
        <v>95</v>
      </c>
      <c r="T572" s="26">
        <v>90</v>
      </c>
      <c r="U572" s="26">
        <v>90</v>
      </c>
      <c r="V572" s="26">
        <v>0</v>
      </c>
      <c r="W572" s="26">
        <v>90</v>
      </c>
      <c r="X572" s="26">
        <v>10</v>
      </c>
      <c r="Y572" s="26">
        <v>100</v>
      </c>
      <c r="Z572" s="26">
        <v>2</v>
      </c>
      <c r="AA572" s="26" t="s">
        <v>96</v>
      </c>
      <c r="AB572" s="26" t="s">
        <v>96</v>
      </c>
      <c r="AC572" s="26">
        <v>8</v>
      </c>
      <c r="AD572" s="26">
        <v>0</v>
      </c>
      <c r="AE572" s="26">
        <v>0</v>
      </c>
      <c r="AF572" s="26">
        <v>10</v>
      </c>
      <c r="AG572" s="26">
        <v>0</v>
      </c>
      <c r="AH572" s="26">
        <v>1</v>
      </c>
      <c r="AI572" s="26">
        <v>0</v>
      </c>
    </row>
    <row r="573" spans="1:35" x14ac:dyDescent="0.3">
      <c r="A573" s="27" t="s">
        <v>444</v>
      </c>
      <c r="B573" s="27" t="s">
        <v>499</v>
      </c>
      <c r="C573" s="27" t="s">
        <v>535</v>
      </c>
      <c r="D573" s="27" t="s">
        <v>536</v>
      </c>
      <c r="E573" s="29" t="s">
        <v>95</v>
      </c>
      <c r="F573" s="28">
        <v>80</v>
      </c>
      <c r="G573" s="28">
        <v>100</v>
      </c>
      <c r="H573" s="28">
        <v>100</v>
      </c>
      <c r="I573" s="28">
        <v>0</v>
      </c>
      <c r="J573" s="28">
        <v>0</v>
      </c>
      <c r="K573" s="28">
        <v>0</v>
      </c>
      <c r="L573" s="28">
        <v>100</v>
      </c>
      <c r="M573" s="28">
        <v>100</v>
      </c>
      <c r="N573" s="28">
        <v>0</v>
      </c>
      <c r="O573" s="28">
        <v>0</v>
      </c>
      <c r="P573" s="28">
        <v>0</v>
      </c>
      <c r="Q573" s="28">
        <v>100</v>
      </c>
      <c r="R573" s="28">
        <v>100</v>
      </c>
      <c r="S573" s="28">
        <v>80</v>
      </c>
      <c r="T573" s="28">
        <v>0</v>
      </c>
      <c r="U573" s="28">
        <v>0</v>
      </c>
      <c r="V573" s="28">
        <v>0</v>
      </c>
      <c r="W573" s="28">
        <v>0</v>
      </c>
      <c r="X573" s="28">
        <v>100</v>
      </c>
      <c r="Y573" s="28">
        <v>100</v>
      </c>
      <c r="Z573" s="28">
        <v>2</v>
      </c>
      <c r="AA573" s="28" t="s">
        <v>96</v>
      </c>
      <c r="AB573" s="28" t="s">
        <v>97</v>
      </c>
      <c r="AC573" s="28" t="s">
        <v>98</v>
      </c>
      <c r="AD573" s="28">
        <v>0</v>
      </c>
      <c r="AE573" s="28">
        <v>0</v>
      </c>
      <c r="AF573" s="28">
        <v>11</v>
      </c>
      <c r="AG573" s="28">
        <v>1</v>
      </c>
      <c r="AH573" s="28">
        <v>2</v>
      </c>
      <c r="AI573" s="28">
        <v>1</v>
      </c>
    </row>
    <row r="574" spans="1:35" x14ac:dyDescent="0.3">
      <c r="A574" s="25" t="s">
        <v>444</v>
      </c>
      <c r="B574" s="25" t="s">
        <v>499</v>
      </c>
      <c r="C574" s="25" t="s">
        <v>537</v>
      </c>
      <c r="D574" s="26" t="s">
        <v>1553</v>
      </c>
      <c r="E574" s="26">
        <v>1036</v>
      </c>
      <c r="F574" s="38">
        <v>50</v>
      </c>
      <c r="G574" s="26">
        <v>0</v>
      </c>
      <c r="H574" s="26">
        <v>0</v>
      </c>
      <c r="I574" s="26">
        <v>93</v>
      </c>
      <c r="J574" s="26">
        <v>2</v>
      </c>
      <c r="K574" s="26">
        <v>5</v>
      </c>
      <c r="L574" s="26">
        <v>0</v>
      </c>
      <c r="M574" s="26">
        <v>0</v>
      </c>
      <c r="N574" s="26">
        <v>93</v>
      </c>
      <c r="O574" s="26">
        <v>5</v>
      </c>
      <c r="P574" s="26">
        <v>2</v>
      </c>
      <c r="Q574" s="26">
        <v>100</v>
      </c>
      <c r="R574" s="26">
        <v>100</v>
      </c>
      <c r="S574" s="26">
        <v>100</v>
      </c>
      <c r="T574" s="26">
        <v>100</v>
      </c>
      <c r="U574" s="26">
        <v>80</v>
      </c>
      <c r="V574" s="26">
        <v>45</v>
      </c>
      <c r="W574" s="26">
        <v>27</v>
      </c>
      <c r="X574" s="26">
        <v>28</v>
      </c>
      <c r="Y574" s="26">
        <v>98</v>
      </c>
      <c r="Z574" s="26">
        <v>2</v>
      </c>
      <c r="AA574" s="26" t="s">
        <v>96</v>
      </c>
      <c r="AB574" s="26" t="s">
        <v>97</v>
      </c>
      <c r="AC574" s="26" t="s">
        <v>98</v>
      </c>
      <c r="AD574" s="26">
        <v>1</v>
      </c>
      <c r="AE574" s="26">
        <v>1</v>
      </c>
      <c r="AF574" s="26">
        <v>10</v>
      </c>
      <c r="AG574" s="26">
        <v>0</v>
      </c>
      <c r="AH574" s="26">
        <v>10</v>
      </c>
      <c r="AI574" s="26">
        <v>0</v>
      </c>
    </row>
    <row r="575" spans="1:35" x14ac:dyDescent="0.3">
      <c r="A575" s="27" t="s">
        <v>444</v>
      </c>
      <c r="B575" s="27" t="s">
        <v>499</v>
      </c>
      <c r="C575" s="27" t="s">
        <v>537</v>
      </c>
      <c r="D575" s="27" t="s">
        <v>156</v>
      </c>
      <c r="E575" s="29" t="s">
        <v>95</v>
      </c>
      <c r="F575" s="28">
        <v>120</v>
      </c>
      <c r="G575" s="28">
        <v>0</v>
      </c>
      <c r="H575" s="28">
        <v>0</v>
      </c>
      <c r="I575" s="28">
        <v>88</v>
      </c>
      <c r="J575" s="28">
        <v>10</v>
      </c>
      <c r="K575" s="28">
        <v>2</v>
      </c>
      <c r="L575" s="28">
        <v>0</v>
      </c>
      <c r="M575" s="28">
        <v>0</v>
      </c>
      <c r="N575" s="28">
        <v>95</v>
      </c>
      <c r="O575" s="28">
        <v>0</v>
      </c>
      <c r="P575" s="28">
        <v>5</v>
      </c>
      <c r="Q575" s="28">
        <v>100</v>
      </c>
      <c r="R575" s="28">
        <v>100</v>
      </c>
      <c r="S575" s="28">
        <v>100</v>
      </c>
      <c r="T575" s="28">
        <v>100</v>
      </c>
      <c r="U575" s="28">
        <v>5</v>
      </c>
      <c r="V575" s="28">
        <v>0</v>
      </c>
      <c r="W575" s="28">
        <v>5</v>
      </c>
      <c r="X575" s="28">
        <v>95</v>
      </c>
      <c r="Y575" s="28">
        <v>100</v>
      </c>
      <c r="Z575" s="28">
        <v>2</v>
      </c>
      <c r="AA575" s="28" t="s">
        <v>96</v>
      </c>
      <c r="AB575" s="28" t="s">
        <v>96</v>
      </c>
      <c r="AC575" s="28">
        <v>15</v>
      </c>
      <c r="AD575" s="28">
        <v>1</v>
      </c>
      <c r="AE575" s="28">
        <v>1</v>
      </c>
      <c r="AF575" s="28">
        <v>10</v>
      </c>
      <c r="AG575" s="28">
        <v>0</v>
      </c>
      <c r="AH575" s="28">
        <v>10</v>
      </c>
      <c r="AI575" s="28">
        <v>0</v>
      </c>
    </row>
    <row r="576" spans="1:35" x14ac:dyDescent="0.3">
      <c r="A576" s="25" t="s">
        <v>444</v>
      </c>
      <c r="B576" s="25" t="s">
        <v>499</v>
      </c>
      <c r="C576" s="25" t="s">
        <v>538</v>
      </c>
      <c r="D576" s="26" t="s">
        <v>1553</v>
      </c>
      <c r="E576" s="26">
        <v>1300</v>
      </c>
      <c r="F576" s="38">
        <v>30</v>
      </c>
      <c r="G576" s="26">
        <v>100</v>
      </c>
      <c r="H576" s="26">
        <v>100</v>
      </c>
      <c r="I576" s="26">
        <v>0</v>
      </c>
      <c r="J576" s="26">
        <v>0</v>
      </c>
      <c r="K576" s="26">
        <v>0</v>
      </c>
      <c r="L576" s="26">
        <v>0</v>
      </c>
      <c r="M576" s="26">
        <v>0</v>
      </c>
      <c r="N576" s="26">
        <v>90</v>
      </c>
      <c r="O576" s="26">
        <v>10</v>
      </c>
      <c r="P576" s="26">
        <v>0</v>
      </c>
      <c r="Q576" s="26">
        <v>100</v>
      </c>
      <c r="R576" s="26">
        <v>100</v>
      </c>
      <c r="S576" s="26">
        <v>100</v>
      </c>
      <c r="T576" s="26">
        <v>100</v>
      </c>
      <c r="U576" s="26">
        <v>90</v>
      </c>
      <c r="V576" s="26">
        <v>0</v>
      </c>
      <c r="W576" s="26">
        <v>90</v>
      </c>
      <c r="X576" s="26">
        <v>10</v>
      </c>
      <c r="Y576" s="26">
        <v>100</v>
      </c>
      <c r="Z576" s="26">
        <v>2</v>
      </c>
      <c r="AA576" s="26" t="s">
        <v>96</v>
      </c>
      <c r="AB576" s="26" t="s">
        <v>96</v>
      </c>
      <c r="AC576" s="26">
        <v>10</v>
      </c>
      <c r="AD576" s="26">
        <v>3</v>
      </c>
      <c r="AE576" s="26">
        <v>10</v>
      </c>
      <c r="AF576" s="26">
        <v>10</v>
      </c>
      <c r="AG576" s="26">
        <v>1</v>
      </c>
      <c r="AH576" s="26">
        <v>7</v>
      </c>
      <c r="AI576" s="26">
        <v>0</v>
      </c>
    </row>
    <row r="577" spans="1:35" x14ac:dyDescent="0.3">
      <c r="A577" s="27" t="s">
        <v>444</v>
      </c>
      <c r="B577" s="27" t="s">
        <v>499</v>
      </c>
      <c r="C577" s="27" t="s">
        <v>538</v>
      </c>
      <c r="D577" s="27" t="s">
        <v>539</v>
      </c>
      <c r="E577" s="29" t="s">
        <v>95</v>
      </c>
      <c r="F577" s="28">
        <v>380</v>
      </c>
      <c r="G577" s="28">
        <v>100</v>
      </c>
      <c r="H577" s="28">
        <v>80</v>
      </c>
      <c r="I577" s="28">
        <v>0</v>
      </c>
      <c r="J577" s="28">
        <v>0</v>
      </c>
      <c r="K577" s="28">
        <v>20</v>
      </c>
      <c r="L577" s="28">
        <v>0</v>
      </c>
      <c r="M577" s="28">
        <v>0</v>
      </c>
      <c r="N577" s="28">
        <v>10</v>
      </c>
      <c r="O577" s="28">
        <v>0</v>
      </c>
      <c r="P577" s="28">
        <v>90</v>
      </c>
      <c r="Q577" s="28">
        <v>100</v>
      </c>
      <c r="R577" s="28">
        <v>98</v>
      </c>
      <c r="S577" s="28">
        <v>100</v>
      </c>
      <c r="T577" s="28">
        <v>100</v>
      </c>
      <c r="U577" s="28">
        <v>30</v>
      </c>
      <c r="V577" s="28">
        <v>0</v>
      </c>
      <c r="W577" s="28">
        <v>10</v>
      </c>
      <c r="X577" s="28">
        <v>90</v>
      </c>
      <c r="Y577" s="28">
        <v>100</v>
      </c>
      <c r="Z577" s="28">
        <v>2</v>
      </c>
      <c r="AA577" s="28" t="s">
        <v>96</v>
      </c>
      <c r="AB577" s="28" t="s">
        <v>96</v>
      </c>
      <c r="AC577" s="28">
        <v>10</v>
      </c>
      <c r="AD577" s="28">
        <v>3</v>
      </c>
      <c r="AE577" s="28">
        <v>10</v>
      </c>
      <c r="AF577" s="28">
        <v>10</v>
      </c>
      <c r="AG577" s="28">
        <v>1</v>
      </c>
      <c r="AH577" s="28">
        <v>7</v>
      </c>
      <c r="AI577" s="28">
        <v>0</v>
      </c>
    </row>
    <row r="578" spans="1:35" x14ac:dyDescent="0.3">
      <c r="A578" s="25" t="s">
        <v>444</v>
      </c>
      <c r="B578" s="25" t="s">
        <v>499</v>
      </c>
      <c r="C578" s="25" t="s">
        <v>540</v>
      </c>
      <c r="D578" s="26" t="s">
        <v>1553</v>
      </c>
      <c r="E578" s="26">
        <v>1180</v>
      </c>
      <c r="F578" s="38">
        <v>120</v>
      </c>
      <c r="G578" s="26">
        <v>100</v>
      </c>
      <c r="H578" s="26">
        <v>98</v>
      </c>
      <c r="I578" s="26">
        <v>2</v>
      </c>
      <c r="J578" s="26">
        <v>0</v>
      </c>
      <c r="K578" s="26">
        <v>0</v>
      </c>
      <c r="L578" s="26">
        <v>0</v>
      </c>
      <c r="M578" s="26">
        <v>0</v>
      </c>
      <c r="N578" s="26">
        <v>50</v>
      </c>
      <c r="O578" s="26">
        <v>0</v>
      </c>
      <c r="P578" s="26">
        <v>50</v>
      </c>
      <c r="Q578" s="26">
        <v>100</v>
      </c>
      <c r="R578" s="26">
        <v>100</v>
      </c>
      <c r="S578" s="26">
        <v>100</v>
      </c>
      <c r="T578" s="26">
        <v>100</v>
      </c>
      <c r="U578" s="26">
        <v>98</v>
      </c>
      <c r="V578" s="26">
        <v>0</v>
      </c>
      <c r="W578" s="26">
        <v>98</v>
      </c>
      <c r="X578" s="26">
        <v>2</v>
      </c>
      <c r="Y578" s="26">
        <v>70</v>
      </c>
      <c r="Z578" s="26">
        <v>2</v>
      </c>
      <c r="AA578" s="26" t="s">
        <v>96</v>
      </c>
      <c r="AB578" s="26" t="s">
        <v>97</v>
      </c>
      <c r="AC578" s="26" t="s">
        <v>98</v>
      </c>
      <c r="AD578" s="26">
        <v>0</v>
      </c>
      <c r="AE578" s="26">
        <v>0</v>
      </c>
      <c r="AF578" s="26">
        <v>11</v>
      </c>
      <c r="AG578" s="26">
        <v>0</v>
      </c>
      <c r="AH578" s="26">
        <v>11</v>
      </c>
      <c r="AI578" s="26">
        <v>0</v>
      </c>
    </row>
    <row r="579" spans="1:35" x14ac:dyDescent="0.3">
      <c r="A579" s="27" t="s">
        <v>444</v>
      </c>
      <c r="B579" s="27" t="s">
        <v>499</v>
      </c>
      <c r="C579" s="27" t="s">
        <v>540</v>
      </c>
      <c r="D579" s="27" t="s">
        <v>541</v>
      </c>
      <c r="E579" s="29" t="s">
        <v>95</v>
      </c>
      <c r="F579" s="28">
        <v>200</v>
      </c>
      <c r="G579" s="28">
        <v>100</v>
      </c>
      <c r="H579" s="28">
        <v>80</v>
      </c>
      <c r="I579" s="28">
        <v>20</v>
      </c>
      <c r="J579" s="28">
        <v>0</v>
      </c>
      <c r="K579" s="28">
        <v>0</v>
      </c>
      <c r="L579" s="28">
        <v>0</v>
      </c>
      <c r="M579" s="28">
        <v>0</v>
      </c>
      <c r="N579" s="28">
        <v>75</v>
      </c>
      <c r="O579" s="28">
        <v>0</v>
      </c>
      <c r="P579" s="28">
        <v>25</v>
      </c>
      <c r="Q579" s="28">
        <v>100</v>
      </c>
      <c r="R579" s="28">
        <v>100</v>
      </c>
      <c r="S579" s="28">
        <v>100</v>
      </c>
      <c r="T579" s="28">
        <v>0</v>
      </c>
      <c r="U579" s="28">
        <v>0</v>
      </c>
      <c r="V579" s="28">
        <v>0</v>
      </c>
      <c r="W579" s="28">
        <v>0</v>
      </c>
      <c r="X579" s="28">
        <v>100</v>
      </c>
      <c r="Y579" s="28">
        <v>100</v>
      </c>
      <c r="Z579" s="28">
        <v>2</v>
      </c>
      <c r="AA579" s="28" t="s">
        <v>96</v>
      </c>
      <c r="AB579" s="28" t="s">
        <v>96</v>
      </c>
      <c r="AC579" s="28">
        <v>5</v>
      </c>
      <c r="AD579" s="28">
        <v>0</v>
      </c>
      <c r="AE579" s="28">
        <v>15</v>
      </c>
      <c r="AF579" s="28">
        <v>15</v>
      </c>
      <c r="AG579" s="28">
        <v>0</v>
      </c>
      <c r="AH579" s="28">
        <v>15</v>
      </c>
      <c r="AI579" s="28">
        <v>0</v>
      </c>
    </row>
    <row r="580" spans="1:35" x14ac:dyDescent="0.3">
      <c r="A580" s="27" t="s">
        <v>444</v>
      </c>
      <c r="B580" s="27" t="s">
        <v>499</v>
      </c>
      <c r="C580" s="27" t="s">
        <v>540</v>
      </c>
      <c r="D580" s="27" t="s">
        <v>542</v>
      </c>
      <c r="E580" s="29" t="s">
        <v>95</v>
      </c>
      <c r="F580" s="28">
        <v>155</v>
      </c>
      <c r="G580" s="28">
        <v>0</v>
      </c>
      <c r="H580" s="28">
        <v>0</v>
      </c>
      <c r="I580" s="28">
        <v>100</v>
      </c>
      <c r="J580" s="28">
        <v>0</v>
      </c>
      <c r="K580" s="28">
        <v>0</v>
      </c>
      <c r="L580" s="28">
        <v>0</v>
      </c>
      <c r="M580" s="28">
        <v>0</v>
      </c>
      <c r="N580" s="28">
        <v>0</v>
      </c>
      <c r="O580" s="28">
        <v>0</v>
      </c>
      <c r="P580" s="28">
        <v>100</v>
      </c>
      <c r="Q580" s="28">
        <v>100</v>
      </c>
      <c r="R580" s="28">
        <v>100</v>
      </c>
      <c r="S580" s="28">
        <v>100</v>
      </c>
      <c r="T580" s="28">
        <v>0</v>
      </c>
      <c r="U580" s="28">
        <v>0</v>
      </c>
      <c r="V580" s="28">
        <v>0</v>
      </c>
      <c r="W580" s="28">
        <v>0</v>
      </c>
      <c r="X580" s="28">
        <v>100</v>
      </c>
      <c r="Y580" s="28">
        <v>100</v>
      </c>
      <c r="Z580" s="28">
        <v>2</v>
      </c>
      <c r="AA580" s="28" t="s">
        <v>96</v>
      </c>
      <c r="AB580" s="28" t="s">
        <v>96</v>
      </c>
      <c r="AC580" s="28">
        <v>10</v>
      </c>
      <c r="AD580" s="28">
        <v>0</v>
      </c>
      <c r="AE580" s="28">
        <v>15</v>
      </c>
      <c r="AF580" s="28">
        <v>15</v>
      </c>
      <c r="AG580" s="28">
        <v>0</v>
      </c>
      <c r="AH580" s="28">
        <v>15</v>
      </c>
      <c r="AI580" s="28">
        <v>0</v>
      </c>
    </row>
    <row r="581" spans="1:35" x14ac:dyDescent="0.3">
      <c r="A581" s="25" t="s">
        <v>444</v>
      </c>
      <c r="B581" s="25" t="s">
        <v>499</v>
      </c>
      <c r="C581" s="25" t="s">
        <v>543</v>
      </c>
      <c r="D581" s="26" t="s">
        <v>1553</v>
      </c>
      <c r="E581" s="26">
        <v>4061</v>
      </c>
      <c r="F581" s="38">
        <v>0</v>
      </c>
      <c r="G581" s="26">
        <v>98</v>
      </c>
      <c r="H581" s="26">
        <v>95</v>
      </c>
      <c r="I581" s="26">
        <v>5</v>
      </c>
      <c r="J581" s="26">
        <v>0</v>
      </c>
      <c r="K581" s="26">
        <v>0</v>
      </c>
      <c r="L581" s="26">
        <v>95</v>
      </c>
      <c r="M581" s="26">
        <v>80</v>
      </c>
      <c r="N581" s="26">
        <v>15</v>
      </c>
      <c r="O581" s="26">
        <v>5</v>
      </c>
      <c r="P581" s="26">
        <v>0</v>
      </c>
      <c r="Q581" s="26">
        <v>100</v>
      </c>
      <c r="R581" s="26">
        <v>95</v>
      </c>
      <c r="S581" s="26">
        <v>90</v>
      </c>
      <c r="T581" s="26">
        <v>98</v>
      </c>
      <c r="U581" s="26">
        <v>65</v>
      </c>
      <c r="V581" s="26">
        <v>10</v>
      </c>
      <c r="W581" s="26">
        <v>60</v>
      </c>
      <c r="X581" s="26">
        <v>30</v>
      </c>
      <c r="Y581" s="26">
        <v>90</v>
      </c>
      <c r="Z581" s="26">
        <v>4</v>
      </c>
      <c r="AA581" s="26" t="s">
        <v>96</v>
      </c>
      <c r="AB581" s="26" t="s">
        <v>96</v>
      </c>
      <c r="AC581" s="26">
        <v>10</v>
      </c>
      <c r="AD581" s="26">
        <v>0</v>
      </c>
      <c r="AE581" s="26">
        <v>0</v>
      </c>
      <c r="AF581" s="26">
        <v>6</v>
      </c>
      <c r="AG581" s="26">
        <v>0</v>
      </c>
      <c r="AH581" s="26">
        <v>16</v>
      </c>
      <c r="AI581" s="26">
        <v>0</v>
      </c>
    </row>
    <row r="582" spans="1:35" x14ac:dyDescent="0.3">
      <c r="A582" s="27" t="s">
        <v>444</v>
      </c>
      <c r="B582" s="27" t="s">
        <v>499</v>
      </c>
      <c r="C582" s="27" t="s">
        <v>543</v>
      </c>
      <c r="D582" s="27" t="s">
        <v>544</v>
      </c>
      <c r="E582" s="29" t="s">
        <v>95</v>
      </c>
      <c r="F582" s="28">
        <v>1433</v>
      </c>
      <c r="G582" s="28">
        <v>80</v>
      </c>
      <c r="H582" s="28">
        <v>70</v>
      </c>
      <c r="I582" s="28">
        <v>0</v>
      </c>
      <c r="J582" s="28">
        <v>0</v>
      </c>
      <c r="K582" s="28">
        <v>30</v>
      </c>
      <c r="L582" s="28">
        <v>80</v>
      </c>
      <c r="M582" s="28">
        <v>60</v>
      </c>
      <c r="N582" s="28">
        <v>30</v>
      </c>
      <c r="O582" s="28">
        <v>0</v>
      </c>
      <c r="P582" s="28">
        <v>10</v>
      </c>
      <c r="Q582" s="28">
        <v>90</v>
      </c>
      <c r="R582" s="28">
        <v>80</v>
      </c>
      <c r="S582" s="28">
        <v>90</v>
      </c>
      <c r="T582" s="28">
        <v>90</v>
      </c>
      <c r="U582" s="28">
        <v>10</v>
      </c>
      <c r="V582" s="28">
        <v>0</v>
      </c>
      <c r="W582" s="28">
        <v>10</v>
      </c>
      <c r="X582" s="28">
        <v>90</v>
      </c>
      <c r="Y582" s="28">
        <v>10</v>
      </c>
      <c r="Z582" s="28">
        <v>4</v>
      </c>
      <c r="AA582" s="28" t="s">
        <v>97</v>
      </c>
      <c r="AB582" s="28" t="s">
        <v>96</v>
      </c>
      <c r="AC582" s="28">
        <v>3</v>
      </c>
      <c r="AD582" s="28">
        <v>0.86</v>
      </c>
      <c r="AE582" s="28">
        <v>0.86</v>
      </c>
      <c r="AF582" s="28">
        <v>6</v>
      </c>
      <c r="AG582" s="28">
        <v>1.2130000000000001</v>
      </c>
      <c r="AH582" s="28">
        <v>16</v>
      </c>
      <c r="AI582" s="28">
        <v>1.1000000000000001</v>
      </c>
    </row>
    <row r="583" spans="1:35" x14ac:dyDescent="0.3">
      <c r="A583" s="25" t="s">
        <v>444</v>
      </c>
      <c r="B583" s="25" t="s">
        <v>499</v>
      </c>
      <c r="C583" s="25" t="s">
        <v>545</v>
      </c>
      <c r="D583" s="26" t="s">
        <v>1553</v>
      </c>
      <c r="E583" s="26">
        <v>10418</v>
      </c>
      <c r="F583" s="38">
        <v>0</v>
      </c>
      <c r="G583" s="26">
        <v>100</v>
      </c>
      <c r="H583" s="26">
        <v>100</v>
      </c>
      <c r="I583" s="26">
        <v>0</v>
      </c>
      <c r="J583" s="26">
        <v>0</v>
      </c>
      <c r="K583" s="26">
        <v>0</v>
      </c>
      <c r="L583" s="26">
        <v>100</v>
      </c>
      <c r="M583" s="26">
        <v>100</v>
      </c>
      <c r="N583" s="26">
        <v>0</v>
      </c>
      <c r="O583" s="26">
        <v>0</v>
      </c>
      <c r="P583" s="26">
        <v>0</v>
      </c>
      <c r="Q583" s="26">
        <v>100</v>
      </c>
      <c r="R583" s="26">
        <v>100</v>
      </c>
      <c r="S583" s="26">
        <v>100</v>
      </c>
      <c r="T583" s="26">
        <v>100</v>
      </c>
      <c r="U583" s="26">
        <v>100</v>
      </c>
      <c r="V583" s="26">
        <v>100</v>
      </c>
      <c r="W583" s="26">
        <v>0</v>
      </c>
      <c r="X583" s="26">
        <v>0</v>
      </c>
      <c r="Y583" s="26">
        <v>100</v>
      </c>
      <c r="Z583" s="26">
        <v>4</v>
      </c>
      <c r="AA583" s="26" t="s">
        <v>96</v>
      </c>
      <c r="AB583" s="26" t="s">
        <v>96</v>
      </c>
      <c r="AC583" s="26">
        <v>12</v>
      </c>
      <c r="AD583" s="26">
        <v>0</v>
      </c>
      <c r="AE583" s="26">
        <v>0</v>
      </c>
      <c r="AF583" s="26">
        <v>0</v>
      </c>
      <c r="AG583" s="26">
        <v>0</v>
      </c>
      <c r="AH583" s="26">
        <v>0</v>
      </c>
      <c r="AI583" s="26">
        <v>0</v>
      </c>
    </row>
    <row r="584" spans="1:35" x14ac:dyDescent="0.3">
      <c r="A584" s="27" t="s">
        <v>444</v>
      </c>
      <c r="B584" s="27" t="s">
        <v>499</v>
      </c>
      <c r="C584" s="27" t="s">
        <v>545</v>
      </c>
      <c r="D584" s="27" t="s">
        <v>546</v>
      </c>
      <c r="E584" s="29" t="s">
        <v>95</v>
      </c>
      <c r="F584" s="28">
        <v>995</v>
      </c>
      <c r="G584" s="28">
        <v>100</v>
      </c>
      <c r="H584" s="28">
        <v>100</v>
      </c>
      <c r="I584" s="28">
        <v>0</v>
      </c>
      <c r="J584" s="28">
        <v>0</v>
      </c>
      <c r="K584" s="28">
        <v>0</v>
      </c>
      <c r="L584" s="28">
        <v>0</v>
      </c>
      <c r="M584" s="28">
        <v>0</v>
      </c>
      <c r="N584" s="28">
        <v>100</v>
      </c>
      <c r="O584" s="28">
        <v>0</v>
      </c>
      <c r="P584" s="28">
        <v>0</v>
      </c>
      <c r="Q584" s="28">
        <v>100</v>
      </c>
      <c r="R584" s="28">
        <v>100</v>
      </c>
      <c r="S584" s="28">
        <v>100</v>
      </c>
      <c r="T584" s="28">
        <v>0</v>
      </c>
      <c r="U584" s="28">
        <v>0</v>
      </c>
      <c r="V584" s="28">
        <v>0</v>
      </c>
      <c r="W584" s="28">
        <v>0</v>
      </c>
      <c r="X584" s="28">
        <v>100</v>
      </c>
      <c r="Y584" s="28">
        <v>100</v>
      </c>
      <c r="Z584" s="28">
        <v>4</v>
      </c>
      <c r="AA584" s="28" t="s">
        <v>97</v>
      </c>
      <c r="AB584" s="28" t="s">
        <v>96</v>
      </c>
      <c r="AC584" s="28">
        <v>12</v>
      </c>
      <c r="AD584" s="28">
        <v>4</v>
      </c>
      <c r="AE584" s="28">
        <v>4</v>
      </c>
      <c r="AF584" s="28">
        <v>4</v>
      </c>
      <c r="AG584" s="28">
        <v>3</v>
      </c>
      <c r="AH584" s="28">
        <v>2</v>
      </c>
      <c r="AI584" s="28">
        <v>3</v>
      </c>
    </row>
    <row r="585" spans="1:35" x14ac:dyDescent="0.3">
      <c r="A585" s="27" t="s">
        <v>444</v>
      </c>
      <c r="B585" s="27" t="s">
        <v>499</v>
      </c>
      <c r="C585" s="27" t="s">
        <v>545</v>
      </c>
      <c r="D585" s="27" t="s">
        <v>547</v>
      </c>
      <c r="E585" s="29" t="s">
        <v>102</v>
      </c>
      <c r="F585" s="28">
        <v>700</v>
      </c>
      <c r="G585" s="28">
        <v>100</v>
      </c>
      <c r="H585" s="28">
        <v>98</v>
      </c>
      <c r="I585" s="28">
        <v>0</v>
      </c>
      <c r="J585" s="28">
        <v>2</v>
      </c>
      <c r="K585" s="28">
        <v>0</v>
      </c>
      <c r="L585" s="28">
        <v>100</v>
      </c>
      <c r="M585" s="28">
        <v>100</v>
      </c>
      <c r="N585" s="28">
        <v>0</v>
      </c>
      <c r="O585" s="28">
        <v>0</v>
      </c>
      <c r="P585" s="28">
        <v>0</v>
      </c>
      <c r="Q585" s="28">
        <v>100</v>
      </c>
      <c r="R585" s="28">
        <v>100</v>
      </c>
      <c r="S585" s="28">
        <v>100</v>
      </c>
      <c r="T585" s="28">
        <v>0</v>
      </c>
      <c r="U585" s="28">
        <v>0</v>
      </c>
      <c r="V585" s="28">
        <v>100</v>
      </c>
      <c r="W585" s="28">
        <v>0</v>
      </c>
      <c r="X585" s="28">
        <v>0</v>
      </c>
      <c r="Y585" s="28">
        <v>100</v>
      </c>
      <c r="Z585" s="28">
        <v>8</v>
      </c>
      <c r="AA585" s="28" t="s">
        <v>97</v>
      </c>
      <c r="AB585" s="28" t="s">
        <v>96</v>
      </c>
      <c r="AC585" s="28">
        <v>104</v>
      </c>
      <c r="AD585" s="28">
        <v>0</v>
      </c>
      <c r="AE585" s="28">
        <v>0</v>
      </c>
      <c r="AF585" s="28">
        <v>0</v>
      </c>
      <c r="AG585" s="28">
        <v>2</v>
      </c>
      <c r="AH585" s="28">
        <v>2</v>
      </c>
      <c r="AI585" s="28">
        <v>0</v>
      </c>
    </row>
    <row r="586" spans="1:35" x14ac:dyDescent="0.3">
      <c r="A586" s="27" t="s">
        <v>444</v>
      </c>
      <c r="B586" s="27" t="s">
        <v>499</v>
      </c>
      <c r="C586" s="27" t="s">
        <v>545</v>
      </c>
      <c r="D586" s="27" t="s">
        <v>548</v>
      </c>
      <c r="E586" s="29" t="s">
        <v>102</v>
      </c>
      <c r="F586" s="28">
        <v>645</v>
      </c>
      <c r="G586" s="28">
        <v>100</v>
      </c>
      <c r="H586" s="28">
        <v>30</v>
      </c>
      <c r="I586" s="28">
        <v>70</v>
      </c>
      <c r="J586" s="28">
        <v>0</v>
      </c>
      <c r="K586" s="28">
        <v>0</v>
      </c>
      <c r="L586" s="28">
        <v>100</v>
      </c>
      <c r="M586" s="28">
        <v>100</v>
      </c>
      <c r="N586" s="28">
        <v>0</v>
      </c>
      <c r="O586" s="28">
        <v>0</v>
      </c>
      <c r="P586" s="28">
        <v>0</v>
      </c>
      <c r="Q586" s="28">
        <v>100</v>
      </c>
      <c r="R586" s="28">
        <v>100</v>
      </c>
      <c r="S586" s="28">
        <v>100</v>
      </c>
      <c r="T586" s="28">
        <v>100</v>
      </c>
      <c r="U586" s="28">
        <v>0</v>
      </c>
      <c r="V586" s="28">
        <v>0</v>
      </c>
      <c r="W586" s="28">
        <v>0</v>
      </c>
      <c r="X586" s="28">
        <v>100</v>
      </c>
      <c r="Y586" s="28">
        <v>100</v>
      </c>
      <c r="Z586" s="28">
        <v>4</v>
      </c>
      <c r="AA586" s="28" t="s">
        <v>97</v>
      </c>
      <c r="AB586" s="28" t="s">
        <v>97</v>
      </c>
      <c r="AC586" s="28" t="s">
        <v>98</v>
      </c>
      <c r="AD586" s="28">
        <v>0</v>
      </c>
      <c r="AE586" s="28">
        <v>0</v>
      </c>
      <c r="AF586" s="28">
        <v>0</v>
      </c>
      <c r="AG586" s="28">
        <v>0</v>
      </c>
      <c r="AH586" s="28">
        <v>0</v>
      </c>
      <c r="AI586" s="28">
        <v>0</v>
      </c>
    </row>
    <row r="587" spans="1:35" x14ac:dyDescent="0.3">
      <c r="A587" s="25" t="s">
        <v>444</v>
      </c>
      <c r="B587" s="25" t="s">
        <v>499</v>
      </c>
      <c r="C587" s="25" t="s">
        <v>549</v>
      </c>
      <c r="D587" s="26" t="s">
        <v>1553</v>
      </c>
      <c r="E587" s="26">
        <v>1678</v>
      </c>
      <c r="F587" s="38">
        <v>0</v>
      </c>
      <c r="G587" s="26">
        <v>100</v>
      </c>
      <c r="H587" s="26">
        <v>100</v>
      </c>
      <c r="I587" s="26">
        <v>0</v>
      </c>
      <c r="J587" s="26">
        <v>0</v>
      </c>
      <c r="K587" s="26">
        <v>0</v>
      </c>
      <c r="L587" s="26">
        <v>40</v>
      </c>
      <c r="M587" s="26">
        <v>35</v>
      </c>
      <c r="N587" s="26">
        <v>50</v>
      </c>
      <c r="O587" s="26">
        <v>0</v>
      </c>
      <c r="P587" s="26">
        <v>15</v>
      </c>
      <c r="Q587" s="26">
        <v>100</v>
      </c>
      <c r="R587" s="26">
        <v>100</v>
      </c>
      <c r="S587" s="26">
        <v>100</v>
      </c>
      <c r="T587" s="26">
        <v>90</v>
      </c>
      <c r="U587" s="26">
        <v>85</v>
      </c>
      <c r="V587" s="26">
        <v>0</v>
      </c>
      <c r="W587" s="26">
        <v>50</v>
      </c>
      <c r="X587" s="26">
        <v>50</v>
      </c>
      <c r="Y587" s="26">
        <v>100</v>
      </c>
      <c r="Z587" s="26">
        <v>2</v>
      </c>
      <c r="AA587" s="26" t="s">
        <v>96</v>
      </c>
      <c r="AB587" s="26" t="s">
        <v>96</v>
      </c>
      <c r="AC587" s="26">
        <v>2</v>
      </c>
      <c r="AD587" s="26">
        <v>0</v>
      </c>
      <c r="AE587" s="26">
        <v>15</v>
      </c>
      <c r="AF587" s="26">
        <v>15</v>
      </c>
      <c r="AG587" s="26">
        <v>0</v>
      </c>
      <c r="AH587" s="26">
        <v>0</v>
      </c>
      <c r="AI587" s="26">
        <v>0</v>
      </c>
    </row>
    <row r="588" spans="1:35" x14ac:dyDescent="0.3">
      <c r="A588" s="27" t="s">
        <v>444</v>
      </c>
      <c r="B588" s="27" t="s">
        <v>499</v>
      </c>
      <c r="C588" s="27" t="s">
        <v>549</v>
      </c>
      <c r="D588" s="27" t="s">
        <v>550</v>
      </c>
      <c r="E588" s="29" t="s">
        <v>95</v>
      </c>
      <c r="F588" s="28">
        <v>304</v>
      </c>
      <c r="G588" s="28">
        <v>100</v>
      </c>
      <c r="H588" s="28">
        <v>65</v>
      </c>
      <c r="I588" s="28">
        <v>0</v>
      </c>
      <c r="J588" s="28">
        <v>0</v>
      </c>
      <c r="K588" s="28">
        <v>35</v>
      </c>
      <c r="L588" s="28">
        <v>100</v>
      </c>
      <c r="M588" s="28">
        <v>65</v>
      </c>
      <c r="N588" s="28">
        <v>0</v>
      </c>
      <c r="O588" s="28">
        <v>0</v>
      </c>
      <c r="P588" s="28">
        <v>35</v>
      </c>
      <c r="Q588" s="28">
        <v>100</v>
      </c>
      <c r="R588" s="28">
        <v>100</v>
      </c>
      <c r="S588" s="28">
        <v>55</v>
      </c>
      <c r="T588" s="28">
        <v>0</v>
      </c>
      <c r="U588" s="28">
        <v>0</v>
      </c>
      <c r="V588" s="28">
        <v>0</v>
      </c>
      <c r="W588" s="28">
        <v>0</v>
      </c>
      <c r="X588" s="28">
        <v>100</v>
      </c>
      <c r="Y588" s="28">
        <v>45</v>
      </c>
      <c r="Z588" s="28">
        <v>2</v>
      </c>
      <c r="AA588" s="28" t="s">
        <v>96</v>
      </c>
      <c r="AB588" s="28" t="s">
        <v>96</v>
      </c>
      <c r="AC588" s="28">
        <v>3</v>
      </c>
      <c r="AD588" s="28">
        <v>1</v>
      </c>
      <c r="AE588" s="28">
        <v>15</v>
      </c>
      <c r="AF588" s="28">
        <v>15</v>
      </c>
      <c r="AG588" s="28">
        <v>1</v>
      </c>
      <c r="AH588" s="28">
        <v>1</v>
      </c>
      <c r="AI588" s="28">
        <v>1</v>
      </c>
    </row>
    <row r="589" spans="1:35" x14ac:dyDescent="0.3">
      <c r="A589" s="25" t="s">
        <v>444</v>
      </c>
      <c r="B589" s="25" t="s">
        <v>499</v>
      </c>
      <c r="C589" s="25" t="s">
        <v>551</v>
      </c>
      <c r="D589" s="26" t="s">
        <v>1553</v>
      </c>
      <c r="E589" s="26">
        <v>270</v>
      </c>
      <c r="F589" s="38">
        <v>0</v>
      </c>
      <c r="G589" s="26">
        <v>0</v>
      </c>
      <c r="H589" s="26">
        <v>0</v>
      </c>
      <c r="I589" s="26">
        <v>100</v>
      </c>
      <c r="J589" s="26">
        <v>0</v>
      </c>
      <c r="K589" s="26">
        <v>0</v>
      </c>
      <c r="L589" s="26">
        <v>0</v>
      </c>
      <c r="M589" s="26">
        <v>0</v>
      </c>
      <c r="N589" s="26">
        <v>100</v>
      </c>
      <c r="O589" s="26">
        <v>0</v>
      </c>
      <c r="P589" s="26">
        <v>0</v>
      </c>
      <c r="Q589" s="26">
        <v>100</v>
      </c>
      <c r="R589" s="26">
        <v>100</v>
      </c>
      <c r="S589" s="26">
        <v>100</v>
      </c>
      <c r="T589" s="26">
        <v>100</v>
      </c>
      <c r="U589" s="26">
        <v>100</v>
      </c>
      <c r="V589" s="26">
        <v>0</v>
      </c>
      <c r="W589" s="26">
        <v>100</v>
      </c>
      <c r="X589" s="26">
        <v>0</v>
      </c>
      <c r="Y589" s="26">
        <v>100</v>
      </c>
      <c r="Z589" s="26">
        <v>10</v>
      </c>
      <c r="AA589" s="26" t="s">
        <v>96</v>
      </c>
      <c r="AB589" s="26" t="s">
        <v>96</v>
      </c>
      <c r="AC589" s="26">
        <v>10</v>
      </c>
      <c r="AD589" s="26">
        <v>2</v>
      </c>
      <c r="AE589" s="26">
        <v>2</v>
      </c>
      <c r="AF589" s="26">
        <v>15</v>
      </c>
      <c r="AG589" s="26">
        <v>0</v>
      </c>
      <c r="AH589" s="26">
        <v>3</v>
      </c>
      <c r="AI589" s="26">
        <v>0</v>
      </c>
    </row>
    <row r="590" spans="1:35" x14ac:dyDescent="0.3">
      <c r="A590" s="27" t="s">
        <v>444</v>
      </c>
      <c r="B590" s="27" t="s">
        <v>499</v>
      </c>
      <c r="C590" s="27" t="s">
        <v>551</v>
      </c>
      <c r="D590" s="27" t="s">
        <v>552</v>
      </c>
      <c r="E590" s="29" t="s">
        <v>102</v>
      </c>
      <c r="F590" s="28">
        <v>70</v>
      </c>
      <c r="G590" s="28">
        <v>0</v>
      </c>
      <c r="H590" s="28">
        <v>0</v>
      </c>
      <c r="I590" s="28">
        <v>100</v>
      </c>
      <c r="J590" s="28">
        <v>0</v>
      </c>
      <c r="K590" s="28">
        <v>0</v>
      </c>
      <c r="L590" s="28">
        <v>0</v>
      </c>
      <c r="M590" s="28">
        <v>0</v>
      </c>
      <c r="N590" s="28">
        <v>100</v>
      </c>
      <c r="O590" s="28">
        <v>0</v>
      </c>
      <c r="P590" s="28">
        <v>0</v>
      </c>
      <c r="Q590" s="28">
        <v>100</v>
      </c>
      <c r="R590" s="28">
        <v>100</v>
      </c>
      <c r="S590" s="28">
        <v>100</v>
      </c>
      <c r="T590" s="28">
        <v>100</v>
      </c>
      <c r="U590" s="28">
        <v>0</v>
      </c>
      <c r="V590" s="28">
        <v>0</v>
      </c>
      <c r="W590" s="28">
        <v>0</v>
      </c>
      <c r="X590" s="28">
        <v>100</v>
      </c>
      <c r="Y590" s="28">
        <v>100</v>
      </c>
      <c r="Z590" s="28">
        <v>10</v>
      </c>
      <c r="AA590" s="28" t="s">
        <v>96</v>
      </c>
      <c r="AB590" s="28" t="s">
        <v>96</v>
      </c>
      <c r="AC590" s="28">
        <v>10</v>
      </c>
      <c r="AD590" s="28">
        <v>2</v>
      </c>
      <c r="AE590" s="28">
        <v>2</v>
      </c>
      <c r="AF590" s="28">
        <v>15</v>
      </c>
      <c r="AG590" s="28">
        <v>0</v>
      </c>
      <c r="AH590" s="28">
        <v>3</v>
      </c>
      <c r="AI590" s="28">
        <v>0</v>
      </c>
    </row>
    <row r="591" spans="1:35" x14ac:dyDescent="0.3">
      <c r="A591" s="25" t="s">
        <v>444</v>
      </c>
      <c r="B591" s="25" t="s">
        <v>499</v>
      </c>
      <c r="C591" s="25" t="s">
        <v>553</v>
      </c>
      <c r="D591" s="26" t="s">
        <v>1553</v>
      </c>
      <c r="E591" s="26">
        <v>452</v>
      </c>
      <c r="F591" s="38">
        <v>40</v>
      </c>
      <c r="G591" s="26">
        <v>100</v>
      </c>
      <c r="H591" s="26">
        <v>50</v>
      </c>
      <c r="I591" s="26">
        <v>50</v>
      </c>
      <c r="J591" s="26">
        <v>0</v>
      </c>
      <c r="K591" s="26">
        <v>0</v>
      </c>
      <c r="L591" s="26">
        <v>0</v>
      </c>
      <c r="M591" s="26">
        <v>0</v>
      </c>
      <c r="N591" s="26">
        <v>100</v>
      </c>
      <c r="O591" s="26">
        <v>0</v>
      </c>
      <c r="P591" s="26">
        <v>0</v>
      </c>
      <c r="Q591" s="26">
        <v>100</v>
      </c>
      <c r="R591" s="26">
        <v>100</v>
      </c>
      <c r="S591" s="26">
        <v>100</v>
      </c>
      <c r="T591" s="26">
        <v>100</v>
      </c>
      <c r="U591" s="26">
        <v>99</v>
      </c>
      <c r="V591" s="26">
        <v>0</v>
      </c>
      <c r="W591" s="26">
        <v>99</v>
      </c>
      <c r="X591" s="26">
        <v>1</v>
      </c>
      <c r="Y591" s="26">
        <v>100</v>
      </c>
      <c r="Z591" s="26">
        <v>2</v>
      </c>
      <c r="AA591" s="26" t="s">
        <v>96</v>
      </c>
      <c r="AB591" s="26" t="s">
        <v>96</v>
      </c>
      <c r="AC591" s="26">
        <v>1</v>
      </c>
      <c r="AD591" s="26">
        <v>3</v>
      </c>
      <c r="AE591" s="26">
        <v>10</v>
      </c>
      <c r="AF591" s="26">
        <v>6</v>
      </c>
      <c r="AG591" s="26">
        <v>0</v>
      </c>
      <c r="AH591" s="26">
        <v>10</v>
      </c>
      <c r="AI591" s="26">
        <v>0</v>
      </c>
    </row>
    <row r="592" spans="1:35" x14ac:dyDescent="0.3">
      <c r="A592" s="27" t="s">
        <v>444</v>
      </c>
      <c r="B592" s="27" t="s">
        <v>499</v>
      </c>
      <c r="C592" s="27" t="s">
        <v>553</v>
      </c>
      <c r="D592" s="27" t="s">
        <v>554</v>
      </c>
      <c r="E592" s="29" t="s">
        <v>102</v>
      </c>
      <c r="F592" s="28">
        <v>62</v>
      </c>
      <c r="G592" s="28">
        <v>100</v>
      </c>
      <c r="H592" s="28">
        <v>20</v>
      </c>
      <c r="I592" s="28">
        <v>80</v>
      </c>
      <c r="J592" s="28">
        <v>0</v>
      </c>
      <c r="K592" s="28">
        <v>0</v>
      </c>
      <c r="L592" s="28">
        <v>0</v>
      </c>
      <c r="M592" s="28">
        <v>0</v>
      </c>
      <c r="N592" s="28">
        <v>40</v>
      </c>
      <c r="O592" s="28">
        <v>0</v>
      </c>
      <c r="P592" s="28">
        <v>60</v>
      </c>
      <c r="Q592" s="28">
        <v>100</v>
      </c>
      <c r="R592" s="28">
        <v>90</v>
      </c>
      <c r="S592" s="28">
        <v>100</v>
      </c>
      <c r="T592" s="28">
        <v>100</v>
      </c>
      <c r="U592" s="28">
        <v>10</v>
      </c>
      <c r="V592" s="28">
        <v>0</v>
      </c>
      <c r="W592" s="28">
        <v>10</v>
      </c>
      <c r="X592" s="28">
        <v>90</v>
      </c>
      <c r="Y592" s="28">
        <v>80</v>
      </c>
      <c r="Z592" s="28">
        <v>2</v>
      </c>
      <c r="AA592" s="28" t="s">
        <v>96</v>
      </c>
      <c r="AB592" s="28" t="s">
        <v>96</v>
      </c>
      <c r="AC592" s="28">
        <v>2</v>
      </c>
      <c r="AD592" s="28">
        <v>3</v>
      </c>
      <c r="AE592" s="28">
        <v>10</v>
      </c>
      <c r="AF592" s="28">
        <v>6</v>
      </c>
      <c r="AG592" s="28">
        <v>0</v>
      </c>
      <c r="AH592" s="28">
        <v>11</v>
      </c>
      <c r="AI592" s="28">
        <v>0</v>
      </c>
    </row>
    <row r="593" spans="1:427" x14ac:dyDescent="0.3">
      <c r="A593" s="27" t="s">
        <v>444</v>
      </c>
      <c r="B593" s="27" t="s">
        <v>499</v>
      </c>
      <c r="C593" s="27" t="s">
        <v>553</v>
      </c>
      <c r="D593" s="27" t="s">
        <v>555</v>
      </c>
      <c r="E593" s="29" t="s">
        <v>95</v>
      </c>
      <c r="F593" s="28">
        <v>134</v>
      </c>
      <c r="G593" s="28">
        <v>100</v>
      </c>
      <c r="H593" s="28">
        <v>20</v>
      </c>
      <c r="I593" s="28">
        <v>80</v>
      </c>
      <c r="J593" s="28">
        <v>0</v>
      </c>
      <c r="K593" s="28">
        <v>0</v>
      </c>
      <c r="L593" s="28">
        <v>0</v>
      </c>
      <c r="M593" s="28">
        <v>0</v>
      </c>
      <c r="N593" s="28">
        <v>40</v>
      </c>
      <c r="O593" s="28">
        <v>0</v>
      </c>
      <c r="P593" s="28">
        <v>60</v>
      </c>
      <c r="Q593" s="28">
        <v>100</v>
      </c>
      <c r="R593" s="28">
        <v>30</v>
      </c>
      <c r="S593" s="28">
        <v>100</v>
      </c>
      <c r="T593" s="28">
        <v>100</v>
      </c>
      <c r="U593" s="28">
        <v>10</v>
      </c>
      <c r="V593" s="28">
        <v>0</v>
      </c>
      <c r="W593" s="28">
        <v>10</v>
      </c>
      <c r="X593" s="28">
        <v>90</v>
      </c>
      <c r="Y593" s="28">
        <v>80</v>
      </c>
      <c r="Z593" s="28">
        <v>2</v>
      </c>
      <c r="AA593" s="28" t="s">
        <v>96</v>
      </c>
      <c r="AB593" s="28" t="s">
        <v>96</v>
      </c>
      <c r="AC593" s="28">
        <v>2</v>
      </c>
      <c r="AD593" s="28">
        <v>3</v>
      </c>
      <c r="AE593" s="28">
        <v>10</v>
      </c>
      <c r="AF593" s="28">
        <v>6</v>
      </c>
      <c r="AG593" s="28">
        <v>0</v>
      </c>
      <c r="AH593" s="28">
        <v>11</v>
      </c>
      <c r="AI593" s="28">
        <v>0</v>
      </c>
    </row>
    <row r="594" spans="1:427" x14ac:dyDescent="0.3">
      <c r="A594" s="27" t="s">
        <v>444</v>
      </c>
      <c r="B594" s="27" t="s">
        <v>499</v>
      </c>
      <c r="C594" s="27" t="s">
        <v>553</v>
      </c>
      <c r="D594" s="27" t="s">
        <v>556</v>
      </c>
      <c r="E594" s="29" t="s">
        <v>95</v>
      </c>
      <c r="F594" s="28">
        <v>38</v>
      </c>
      <c r="G594" s="28">
        <v>100</v>
      </c>
      <c r="H594" s="28">
        <v>10</v>
      </c>
      <c r="I594" s="28">
        <v>90</v>
      </c>
      <c r="J594" s="28">
        <v>0</v>
      </c>
      <c r="K594" s="28">
        <v>0</v>
      </c>
      <c r="L594" s="28">
        <v>0</v>
      </c>
      <c r="M594" s="28">
        <v>0</v>
      </c>
      <c r="N594" s="28">
        <v>10</v>
      </c>
      <c r="O594" s="28">
        <v>0</v>
      </c>
      <c r="P594" s="28">
        <v>90</v>
      </c>
      <c r="Q594" s="28">
        <v>100</v>
      </c>
      <c r="R594" s="28">
        <v>90</v>
      </c>
      <c r="S594" s="28">
        <v>100</v>
      </c>
      <c r="T594" s="28">
        <v>100</v>
      </c>
      <c r="U594" s="28">
        <v>0</v>
      </c>
      <c r="V594" s="28">
        <v>0</v>
      </c>
      <c r="W594" s="28">
        <v>0</v>
      </c>
      <c r="X594" s="28">
        <v>100</v>
      </c>
      <c r="Y594" s="28">
        <v>90</v>
      </c>
      <c r="Z594" s="28">
        <v>2</v>
      </c>
      <c r="AA594" s="28" t="s">
        <v>96</v>
      </c>
      <c r="AB594" s="28" t="s">
        <v>96</v>
      </c>
      <c r="AC594" s="28">
        <v>1</v>
      </c>
      <c r="AD594" s="28">
        <v>3</v>
      </c>
      <c r="AE594" s="28">
        <v>10</v>
      </c>
      <c r="AF594" s="28">
        <v>6</v>
      </c>
      <c r="AG594" s="28">
        <v>0</v>
      </c>
      <c r="AH594" s="28">
        <v>11</v>
      </c>
      <c r="AI594" s="28">
        <v>0</v>
      </c>
    </row>
    <row r="595" spans="1:427" x14ac:dyDescent="0.3">
      <c r="A595" s="25" t="s">
        <v>444</v>
      </c>
      <c r="B595" s="25" t="s">
        <v>499</v>
      </c>
      <c r="C595" s="25" t="s">
        <v>557</v>
      </c>
      <c r="D595" s="26" t="s">
        <v>1553</v>
      </c>
      <c r="E595" s="26">
        <v>773</v>
      </c>
      <c r="F595" s="38">
        <v>0</v>
      </c>
      <c r="G595" s="26">
        <v>100</v>
      </c>
      <c r="H595" s="26">
        <v>85</v>
      </c>
      <c r="I595" s="26">
        <v>15</v>
      </c>
      <c r="J595" s="26">
        <v>0</v>
      </c>
      <c r="K595" s="26">
        <v>0</v>
      </c>
      <c r="L595" s="26">
        <v>0</v>
      </c>
      <c r="M595" s="26">
        <v>0</v>
      </c>
      <c r="N595" s="26">
        <v>70</v>
      </c>
      <c r="O595" s="26">
        <v>30</v>
      </c>
      <c r="P595" s="26">
        <v>0</v>
      </c>
      <c r="Q595" s="26">
        <v>100</v>
      </c>
      <c r="R595" s="26">
        <v>100</v>
      </c>
      <c r="S595" s="26">
        <v>100</v>
      </c>
      <c r="T595" s="26">
        <v>100</v>
      </c>
      <c r="U595" s="26">
        <v>50</v>
      </c>
      <c r="V595" s="26">
        <v>0</v>
      </c>
      <c r="W595" s="26">
        <v>50</v>
      </c>
      <c r="X595" s="26">
        <v>50</v>
      </c>
      <c r="Y595" s="26">
        <v>100</v>
      </c>
      <c r="Z595" s="26">
        <v>1</v>
      </c>
      <c r="AA595" s="26" t="s">
        <v>96</v>
      </c>
      <c r="AB595" s="26" t="s">
        <v>96</v>
      </c>
      <c r="AC595" s="26">
        <v>3</v>
      </c>
      <c r="AD595" s="26">
        <v>0</v>
      </c>
      <c r="AE595" s="26">
        <v>0</v>
      </c>
      <c r="AF595" s="26">
        <v>0</v>
      </c>
      <c r="AG595" s="26">
        <v>2</v>
      </c>
      <c r="AH595" s="26">
        <v>0</v>
      </c>
      <c r="AI595" s="26">
        <v>1</v>
      </c>
    </row>
    <row r="596" spans="1:427" x14ac:dyDescent="0.3">
      <c r="A596" s="27" t="s">
        <v>444</v>
      </c>
      <c r="B596" s="27" t="s">
        <v>499</v>
      </c>
      <c r="C596" s="27" t="s">
        <v>557</v>
      </c>
      <c r="D596" s="27" t="s">
        <v>558</v>
      </c>
      <c r="E596" s="29" t="s">
        <v>102</v>
      </c>
      <c r="F596" s="28">
        <v>225</v>
      </c>
      <c r="G596" s="28">
        <v>30</v>
      </c>
      <c r="H596" s="28">
        <v>30</v>
      </c>
      <c r="I596" s="28">
        <v>0</v>
      </c>
      <c r="J596" s="28">
        <v>70</v>
      </c>
      <c r="K596" s="28">
        <v>0</v>
      </c>
      <c r="L596" s="28">
        <v>0</v>
      </c>
      <c r="M596" s="28">
        <v>0</v>
      </c>
      <c r="N596" s="28">
        <v>0</v>
      </c>
      <c r="O596" s="28">
        <v>0</v>
      </c>
      <c r="P596" s="28">
        <v>100</v>
      </c>
      <c r="Q596" s="28">
        <v>100</v>
      </c>
      <c r="R596" s="28">
        <v>65</v>
      </c>
      <c r="S596" s="28">
        <v>85</v>
      </c>
      <c r="T596" s="28">
        <v>0</v>
      </c>
      <c r="U596" s="28">
        <v>0</v>
      </c>
      <c r="V596" s="28">
        <v>0</v>
      </c>
      <c r="W596" s="28">
        <v>0</v>
      </c>
      <c r="X596" s="28">
        <v>100</v>
      </c>
      <c r="Y596" s="28">
        <v>100</v>
      </c>
      <c r="Z596" s="28">
        <v>1</v>
      </c>
      <c r="AA596" s="28" t="s">
        <v>96</v>
      </c>
      <c r="AB596" s="28" t="s">
        <v>96</v>
      </c>
      <c r="AC596" s="28">
        <v>3</v>
      </c>
      <c r="AD596" s="28">
        <v>0</v>
      </c>
      <c r="AE596" s="28">
        <v>0</v>
      </c>
      <c r="AF596" s="28">
        <v>0</v>
      </c>
      <c r="AG596" s="28">
        <v>2</v>
      </c>
      <c r="AH596" s="28">
        <v>0</v>
      </c>
      <c r="AI596" s="28">
        <v>1</v>
      </c>
    </row>
    <row r="597" spans="1:427" x14ac:dyDescent="0.3">
      <c r="A597" s="25" t="s">
        <v>444</v>
      </c>
      <c r="B597" s="25" t="s">
        <v>499</v>
      </c>
      <c r="C597" s="25" t="s">
        <v>559</v>
      </c>
      <c r="D597" s="26" t="s">
        <v>1553</v>
      </c>
      <c r="E597" s="26">
        <v>673</v>
      </c>
      <c r="F597" s="38">
        <v>0</v>
      </c>
      <c r="G597" s="26">
        <v>0</v>
      </c>
      <c r="H597" s="26">
        <v>0</v>
      </c>
      <c r="I597" s="26">
        <v>100</v>
      </c>
      <c r="J597" s="26">
        <v>0</v>
      </c>
      <c r="K597" s="26">
        <v>0</v>
      </c>
      <c r="L597" s="26">
        <v>35</v>
      </c>
      <c r="M597" s="26">
        <v>30</v>
      </c>
      <c r="N597" s="26">
        <v>59</v>
      </c>
      <c r="O597" s="26">
        <v>10</v>
      </c>
      <c r="P597" s="26">
        <v>1</v>
      </c>
      <c r="Q597" s="26">
        <v>100</v>
      </c>
      <c r="R597" s="26">
        <v>100</v>
      </c>
      <c r="S597" s="26">
        <v>100</v>
      </c>
      <c r="T597" s="26">
        <v>100</v>
      </c>
      <c r="U597" s="26">
        <v>86</v>
      </c>
      <c r="V597" s="26">
        <v>0</v>
      </c>
      <c r="W597" s="26">
        <v>50</v>
      </c>
      <c r="X597" s="26">
        <v>50</v>
      </c>
      <c r="Y597" s="26">
        <v>100</v>
      </c>
      <c r="Z597" s="26">
        <v>2</v>
      </c>
      <c r="AA597" s="26" t="s">
        <v>96</v>
      </c>
      <c r="AB597" s="26" t="s">
        <v>97</v>
      </c>
      <c r="AC597" s="26" t="s">
        <v>98</v>
      </c>
      <c r="AD597" s="26">
        <v>5</v>
      </c>
      <c r="AE597" s="26">
        <v>5</v>
      </c>
      <c r="AF597" s="26">
        <v>14</v>
      </c>
      <c r="AG597" s="26">
        <v>0</v>
      </c>
      <c r="AH597" s="26">
        <v>0</v>
      </c>
      <c r="AI597" s="26">
        <v>0</v>
      </c>
    </row>
    <row r="598" spans="1:427" x14ac:dyDescent="0.3">
      <c r="A598" s="27" t="s">
        <v>444</v>
      </c>
      <c r="B598" s="27" t="s">
        <v>499</v>
      </c>
      <c r="C598" s="27" t="s">
        <v>559</v>
      </c>
      <c r="D598" s="27" t="s">
        <v>110</v>
      </c>
      <c r="E598" s="29" t="s">
        <v>95</v>
      </c>
      <c r="F598" s="28">
        <v>139</v>
      </c>
      <c r="G598" s="28">
        <v>0</v>
      </c>
      <c r="H598" s="28">
        <v>0</v>
      </c>
      <c r="I598" s="28">
        <v>80</v>
      </c>
      <c r="J598" s="28">
        <v>20</v>
      </c>
      <c r="K598" s="28">
        <v>0</v>
      </c>
      <c r="L598" s="28">
        <v>0</v>
      </c>
      <c r="M598" s="28">
        <v>0</v>
      </c>
      <c r="N598" s="28">
        <v>1</v>
      </c>
      <c r="O598" s="28">
        <v>0</v>
      </c>
      <c r="P598" s="28">
        <v>99</v>
      </c>
      <c r="Q598" s="28">
        <v>100</v>
      </c>
      <c r="R598" s="28">
        <v>95</v>
      </c>
      <c r="S598" s="28">
        <v>100</v>
      </c>
      <c r="T598" s="28">
        <v>2</v>
      </c>
      <c r="U598" s="28">
        <v>2</v>
      </c>
      <c r="V598" s="28">
        <v>0</v>
      </c>
      <c r="W598" s="28">
        <v>1</v>
      </c>
      <c r="X598" s="28">
        <v>99</v>
      </c>
      <c r="Y598" s="28">
        <v>100</v>
      </c>
      <c r="Z598" s="28">
        <v>2</v>
      </c>
      <c r="AA598" s="28" t="s">
        <v>96</v>
      </c>
      <c r="AB598" s="28" t="s">
        <v>97</v>
      </c>
      <c r="AC598" s="28" t="s">
        <v>98</v>
      </c>
      <c r="AD598" s="28">
        <v>5</v>
      </c>
      <c r="AE598" s="28">
        <v>5</v>
      </c>
      <c r="AF598" s="28">
        <v>14</v>
      </c>
      <c r="AG598" s="28">
        <v>0</v>
      </c>
      <c r="AH598" s="28">
        <v>0</v>
      </c>
      <c r="AI598" s="28">
        <v>0</v>
      </c>
    </row>
    <row r="599" spans="1:427" x14ac:dyDescent="0.3">
      <c r="A599" s="25" t="s">
        <v>444</v>
      </c>
      <c r="B599" s="25" t="s">
        <v>499</v>
      </c>
      <c r="C599" s="25" t="s">
        <v>560</v>
      </c>
      <c r="D599" s="26" t="s">
        <v>1553</v>
      </c>
      <c r="E599" s="26">
        <v>193</v>
      </c>
      <c r="F599" s="38">
        <v>20</v>
      </c>
      <c r="G599" s="26">
        <v>0</v>
      </c>
      <c r="H599" s="26">
        <v>0</v>
      </c>
      <c r="I599" s="26">
        <v>100</v>
      </c>
      <c r="J599" s="26">
        <v>0</v>
      </c>
      <c r="K599" s="26">
        <v>0</v>
      </c>
      <c r="L599" s="26">
        <v>0</v>
      </c>
      <c r="M599" s="26">
        <v>0</v>
      </c>
      <c r="N599" s="26">
        <v>70</v>
      </c>
      <c r="O599" s="26">
        <v>0</v>
      </c>
      <c r="P599" s="26">
        <v>30</v>
      </c>
      <c r="Q599" s="26">
        <v>100</v>
      </c>
      <c r="R599" s="26">
        <v>100</v>
      </c>
      <c r="S599" s="26">
        <v>100</v>
      </c>
      <c r="T599" s="26">
        <v>0</v>
      </c>
      <c r="U599" s="26">
        <v>0</v>
      </c>
      <c r="V599" s="26">
        <v>0</v>
      </c>
      <c r="W599" s="26">
        <v>0</v>
      </c>
      <c r="X599" s="26">
        <v>100</v>
      </c>
      <c r="Y599" s="26">
        <v>100</v>
      </c>
      <c r="Z599" s="26">
        <v>2</v>
      </c>
      <c r="AA599" s="26" t="s">
        <v>96</v>
      </c>
      <c r="AB599" s="26" t="s">
        <v>96</v>
      </c>
      <c r="AC599" s="26">
        <v>2</v>
      </c>
      <c r="AD599" s="26">
        <v>3</v>
      </c>
      <c r="AE599" s="26">
        <v>3</v>
      </c>
      <c r="AF599" s="26">
        <v>30</v>
      </c>
      <c r="AG599" s="26">
        <v>0</v>
      </c>
      <c r="AH599" s="26">
        <v>0</v>
      </c>
      <c r="AI599" s="26">
        <v>3</v>
      </c>
    </row>
    <row r="600" spans="1:427" x14ac:dyDescent="0.3">
      <c r="A600" s="27" t="s">
        <v>444</v>
      </c>
      <c r="B600" s="27" t="s">
        <v>499</v>
      </c>
      <c r="C600" s="27" t="s">
        <v>560</v>
      </c>
      <c r="D600" s="27" t="s">
        <v>561</v>
      </c>
      <c r="E600" s="29" t="s">
        <v>104</v>
      </c>
      <c r="F600" s="28">
        <v>45</v>
      </c>
      <c r="G600" s="28">
        <v>0</v>
      </c>
      <c r="H600" s="28">
        <v>0</v>
      </c>
      <c r="I600" s="28">
        <v>100</v>
      </c>
      <c r="J600" s="28">
        <v>0</v>
      </c>
      <c r="K600" s="28">
        <v>0</v>
      </c>
      <c r="L600" s="28">
        <v>0</v>
      </c>
      <c r="M600" s="28">
        <v>0</v>
      </c>
      <c r="N600" s="28">
        <v>0</v>
      </c>
      <c r="O600" s="28">
        <v>0</v>
      </c>
      <c r="P600" s="28">
        <v>100</v>
      </c>
      <c r="Q600" s="28">
        <v>100</v>
      </c>
      <c r="R600" s="28">
        <v>100</v>
      </c>
      <c r="S600" s="28">
        <v>100</v>
      </c>
      <c r="T600" s="28">
        <v>0</v>
      </c>
      <c r="U600" s="28">
        <v>0</v>
      </c>
      <c r="V600" s="28">
        <v>0</v>
      </c>
      <c r="W600" s="28">
        <v>0</v>
      </c>
      <c r="X600" s="28">
        <v>100</v>
      </c>
      <c r="Y600" s="28">
        <v>100</v>
      </c>
      <c r="Z600" s="28">
        <v>2</v>
      </c>
      <c r="AA600" s="28" t="s">
        <v>96</v>
      </c>
      <c r="AB600" s="28" t="s">
        <v>97</v>
      </c>
      <c r="AC600" s="28" t="s">
        <v>98</v>
      </c>
      <c r="AD600" s="28">
        <v>3</v>
      </c>
      <c r="AE600" s="28">
        <v>3</v>
      </c>
      <c r="AF600" s="28">
        <v>30</v>
      </c>
      <c r="AG600" s="28">
        <v>0</v>
      </c>
      <c r="AH600" s="28">
        <v>0</v>
      </c>
      <c r="AI600" s="28">
        <v>3</v>
      </c>
    </row>
    <row r="601" spans="1:427" x14ac:dyDescent="0.3">
      <c r="A601" s="25" t="s">
        <v>444</v>
      </c>
      <c r="B601" s="25" t="s">
        <v>499</v>
      </c>
      <c r="C601" s="25" t="s">
        <v>562</v>
      </c>
      <c r="D601" s="26" t="s">
        <v>1553</v>
      </c>
      <c r="E601" s="26">
        <v>925</v>
      </c>
      <c r="F601" s="38">
        <v>30</v>
      </c>
      <c r="G601" s="26">
        <v>100</v>
      </c>
      <c r="H601" s="26">
        <v>95</v>
      </c>
      <c r="I601" s="26">
        <v>5</v>
      </c>
      <c r="J601" s="26">
        <v>0</v>
      </c>
      <c r="K601" s="26">
        <v>0</v>
      </c>
      <c r="L601" s="26">
        <v>0</v>
      </c>
      <c r="M601" s="26">
        <v>0</v>
      </c>
      <c r="N601" s="26">
        <v>90</v>
      </c>
      <c r="O601" s="26">
        <v>10</v>
      </c>
      <c r="P601" s="26">
        <v>0</v>
      </c>
      <c r="Q601" s="26">
        <v>100</v>
      </c>
      <c r="R601" s="26">
        <v>100</v>
      </c>
      <c r="S601" s="26">
        <v>100</v>
      </c>
      <c r="T601" s="26">
        <v>100</v>
      </c>
      <c r="U601" s="26">
        <v>90</v>
      </c>
      <c r="V601" s="26">
        <v>0</v>
      </c>
      <c r="W601" s="26">
        <v>95</v>
      </c>
      <c r="X601" s="26">
        <v>5</v>
      </c>
      <c r="Y601" s="26">
        <v>100</v>
      </c>
      <c r="Z601" s="26">
        <v>2</v>
      </c>
      <c r="AA601" s="26" t="s">
        <v>96</v>
      </c>
      <c r="AB601" s="26" t="s">
        <v>96</v>
      </c>
      <c r="AC601" s="26">
        <v>2</v>
      </c>
      <c r="AD601" s="26">
        <v>5</v>
      </c>
      <c r="AE601" s="26">
        <v>5</v>
      </c>
      <c r="AF601" s="26">
        <v>18</v>
      </c>
      <c r="AG601" s="26">
        <v>0</v>
      </c>
      <c r="AH601" s="26">
        <v>18</v>
      </c>
      <c r="AI601" s="26">
        <v>0</v>
      </c>
    </row>
    <row r="602" spans="1:427" x14ac:dyDescent="0.3">
      <c r="A602" s="27" t="s">
        <v>444</v>
      </c>
      <c r="B602" s="27" t="s">
        <v>499</v>
      </c>
      <c r="C602" s="27" t="s">
        <v>562</v>
      </c>
      <c r="D602" s="27" t="s">
        <v>563</v>
      </c>
      <c r="E602" s="29" t="s">
        <v>95</v>
      </c>
      <c r="F602" s="28">
        <v>41</v>
      </c>
      <c r="G602" s="28">
        <v>0</v>
      </c>
      <c r="H602" s="28">
        <v>0</v>
      </c>
      <c r="I602" s="28">
        <v>100</v>
      </c>
      <c r="J602" s="28">
        <v>0</v>
      </c>
      <c r="K602" s="28">
        <v>0</v>
      </c>
      <c r="L602" s="28">
        <v>0</v>
      </c>
      <c r="M602" s="28">
        <v>0</v>
      </c>
      <c r="N602" s="28">
        <v>100</v>
      </c>
      <c r="O602" s="28">
        <v>0</v>
      </c>
      <c r="P602" s="28">
        <v>0</v>
      </c>
      <c r="Q602" s="28">
        <v>100</v>
      </c>
      <c r="R602" s="28">
        <v>100</v>
      </c>
      <c r="S602" s="28">
        <v>100</v>
      </c>
      <c r="T602" s="28">
        <v>0</v>
      </c>
      <c r="U602" s="28">
        <v>0</v>
      </c>
      <c r="V602" s="28">
        <v>0</v>
      </c>
      <c r="W602" s="28">
        <v>0</v>
      </c>
      <c r="X602" s="28">
        <v>100</v>
      </c>
      <c r="Y602" s="28">
        <v>100</v>
      </c>
      <c r="Z602" s="28">
        <v>2</v>
      </c>
      <c r="AA602" s="28" t="s">
        <v>96</v>
      </c>
      <c r="AB602" s="28" t="s">
        <v>97</v>
      </c>
      <c r="AC602" s="28" t="s">
        <v>98</v>
      </c>
      <c r="AD602" s="28">
        <v>2</v>
      </c>
      <c r="AE602" s="28">
        <v>2</v>
      </c>
      <c r="AF602" s="28">
        <v>15</v>
      </c>
      <c r="AG602" s="28">
        <v>1</v>
      </c>
      <c r="AH602" s="28">
        <v>18</v>
      </c>
      <c r="AI602" s="28">
        <v>0</v>
      </c>
    </row>
    <row r="603" spans="1:427" x14ac:dyDescent="0.3">
      <c r="A603" s="25" t="s">
        <v>444</v>
      </c>
      <c r="B603" s="25" t="s">
        <v>499</v>
      </c>
      <c r="C603" s="25" t="s">
        <v>564</v>
      </c>
      <c r="D603" s="26" t="s">
        <v>1553</v>
      </c>
      <c r="E603" s="26">
        <v>923</v>
      </c>
      <c r="F603" s="38">
        <v>0</v>
      </c>
      <c r="G603" s="26">
        <v>0</v>
      </c>
      <c r="H603" s="26">
        <v>0</v>
      </c>
      <c r="I603" s="26">
        <v>100</v>
      </c>
      <c r="J603" s="26">
        <v>0</v>
      </c>
      <c r="K603" s="26">
        <v>0</v>
      </c>
      <c r="L603" s="26">
        <v>80</v>
      </c>
      <c r="M603" s="26">
        <v>80</v>
      </c>
      <c r="N603" s="26">
        <v>20</v>
      </c>
      <c r="O603" s="26">
        <v>0</v>
      </c>
      <c r="P603" s="26">
        <v>0</v>
      </c>
      <c r="Q603" s="26">
        <v>100</v>
      </c>
      <c r="R603" s="26">
        <v>100</v>
      </c>
      <c r="S603" s="26">
        <v>100</v>
      </c>
      <c r="T603" s="26">
        <v>0</v>
      </c>
      <c r="U603" s="26">
        <v>0</v>
      </c>
      <c r="V603" s="26">
        <v>0</v>
      </c>
      <c r="W603" s="26">
        <v>5</v>
      </c>
      <c r="X603" s="26">
        <v>95</v>
      </c>
      <c r="Y603" s="26">
        <v>100</v>
      </c>
      <c r="Z603" s="26">
        <v>2</v>
      </c>
      <c r="AA603" s="26" t="s">
        <v>96</v>
      </c>
      <c r="AB603" s="26" t="s">
        <v>96</v>
      </c>
      <c r="AC603" s="26">
        <v>4</v>
      </c>
      <c r="AD603" s="26">
        <v>5</v>
      </c>
      <c r="AE603" s="26">
        <v>5</v>
      </c>
      <c r="AF603" s="26">
        <v>30</v>
      </c>
      <c r="AG603" s="26">
        <v>1</v>
      </c>
      <c r="AH603" s="26">
        <v>30</v>
      </c>
      <c r="AI603" s="26">
        <v>1</v>
      </c>
      <c r="CJ603" s="47"/>
      <c r="CK603" s="47"/>
      <c r="CL603" s="47"/>
      <c r="CM603" s="47"/>
      <c r="CN603" s="47"/>
      <c r="CO603" s="47"/>
      <c r="CP603" s="47"/>
      <c r="CQ603" s="47"/>
      <c r="CR603" s="47"/>
      <c r="CS603" s="47"/>
      <c r="CT603" s="47"/>
      <c r="CU603" s="47"/>
      <c r="CV603" s="47"/>
      <c r="CW603" s="47"/>
      <c r="CX603" s="47"/>
      <c r="CY603" s="47"/>
      <c r="CZ603" s="47"/>
      <c r="DA603" s="47"/>
      <c r="DB603" s="47"/>
      <c r="DC603" s="47"/>
      <c r="DD603" s="47"/>
      <c r="DE603" s="47"/>
      <c r="DF603" s="47"/>
      <c r="DG603" s="47"/>
      <c r="DH603" s="47"/>
      <c r="DI603" s="47"/>
      <c r="DJ603" s="47"/>
      <c r="DK603" s="47"/>
      <c r="DL603" s="47"/>
      <c r="DM603" s="47"/>
      <c r="DN603" s="47"/>
      <c r="DO603" s="47"/>
      <c r="DP603" s="47"/>
      <c r="DQ603" s="47"/>
      <c r="DR603" s="47"/>
      <c r="DS603" s="47"/>
      <c r="DT603" s="47"/>
      <c r="DU603" s="47"/>
      <c r="DV603" s="47"/>
      <c r="DW603" s="47"/>
      <c r="DX603" s="47"/>
      <c r="DY603" s="47"/>
      <c r="DZ603" s="47"/>
      <c r="EA603" s="47"/>
      <c r="EB603" s="47"/>
      <c r="EC603" s="47"/>
      <c r="ED603" s="47"/>
      <c r="EE603" s="47"/>
      <c r="EF603" s="47"/>
      <c r="EG603" s="47"/>
      <c r="EH603" s="47"/>
      <c r="EI603" s="47"/>
      <c r="EJ603" s="47"/>
      <c r="EK603" s="47"/>
      <c r="EL603" s="47"/>
      <c r="EM603" s="47"/>
      <c r="EN603" s="47"/>
      <c r="EO603" s="47"/>
      <c r="EP603" s="47"/>
      <c r="EQ603" s="47"/>
      <c r="ER603" s="47"/>
      <c r="ES603" s="47"/>
      <c r="ET603" s="47"/>
      <c r="EU603" s="47"/>
      <c r="EV603" s="47"/>
      <c r="EW603" s="47"/>
      <c r="EX603" s="47"/>
      <c r="EY603" s="47"/>
      <c r="EZ603" s="47"/>
      <c r="FA603" s="47"/>
      <c r="FB603" s="47"/>
      <c r="FC603" s="47"/>
      <c r="FD603" s="47"/>
      <c r="FE603" s="47"/>
      <c r="FF603" s="47"/>
      <c r="FG603" s="47"/>
      <c r="FH603" s="47"/>
      <c r="FI603" s="47"/>
      <c r="FJ603" s="47"/>
      <c r="FK603" s="47"/>
      <c r="FL603" s="47"/>
      <c r="FM603" s="47"/>
      <c r="FN603" s="47"/>
      <c r="FO603" s="47"/>
      <c r="FP603" s="47"/>
      <c r="FQ603" s="47"/>
      <c r="FR603" s="47"/>
      <c r="FS603" s="47"/>
      <c r="FT603" s="47"/>
      <c r="FU603" s="47"/>
      <c r="FV603" s="47"/>
      <c r="FW603" s="47"/>
      <c r="FX603" s="47"/>
      <c r="FY603" s="47"/>
      <c r="FZ603" s="47"/>
      <c r="GA603" s="47"/>
      <c r="GB603" s="47"/>
      <c r="GC603" s="47"/>
      <c r="GD603" s="47"/>
      <c r="GE603" s="47"/>
      <c r="GF603" s="47"/>
      <c r="GG603" s="47"/>
      <c r="GH603" s="47"/>
      <c r="GI603" s="47"/>
      <c r="GJ603" s="47"/>
      <c r="GK603" s="47"/>
      <c r="GL603" s="47"/>
      <c r="GM603" s="47"/>
      <c r="GN603" s="47"/>
      <c r="GO603" s="47"/>
      <c r="GP603" s="47"/>
      <c r="GQ603" s="47"/>
      <c r="GR603" s="47"/>
      <c r="GS603" s="47"/>
      <c r="GT603" s="47"/>
      <c r="GU603" s="47"/>
      <c r="GV603" s="47"/>
      <c r="GW603" s="47"/>
      <c r="GX603" s="47"/>
      <c r="GY603" s="47"/>
      <c r="GZ603" s="47"/>
      <c r="HA603" s="47"/>
      <c r="HB603" s="47"/>
      <c r="HC603" s="47"/>
      <c r="HD603" s="47"/>
      <c r="HE603" s="47"/>
      <c r="HF603" s="47"/>
      <c r="HG603" s="47"/>
      <c r="HH603" s="47"/>
      <c r="HI603" s="47"/>
      <c r="HJ603" s="47"/>
      <c r="HK603" s="47"/>
      <c r="HL603" s="47"/>
      <c r="HM603" s="47"/>
      <c r="HN603" s="47"/>
      <c r="HO603" s="47"/>
      <c r="HP603" s="47"/>
      <c r="HQ603" s="47"/>
      <c r="HR603" s="47"/>
      <c r="HS603" s="47"/>
      <c r="HT603" s="47"/>
      <c r="HU603" s="47"/>
      <c r="HV603" s="47"/>
      <c r="HW603" s="47"/>
      <c r="HX603" s="47"/>
      <c r="HY603" s="47"/>
      <c r="HZ603" s="47"/>
      <c r="IA603" s="47"/>
      <c r="IB603" s="47"/>
      <c r="IC603" s="47"/>
      <c r="ID603" s="47"/>
      <c r="IE603" s="47"/>
      <c r="IF603" s="47"/>
      <c r="IG603" s="47"/>
      <c r="IH603" s="47"/>
      <c r="II603" s="47"/>
      <c r="IJ603" s="47"/>
      <c r="IK603" s="47"/>
      <c r="IL603" s="47"/>
      <c r="IM603" s="47"/>
      <c r="IN603" s="47"/>
      <c r="IO603" s="47"/>
      <c r="IP603" s="47"/>
      <c r="IQ603" s="47"/>
      <c r="IR603" s="47"/>
      <c r="IS603" s="47"/>
      <c r="IT603" s="47"/>
      <c r="IU603" s="47"/>
      <c r="IV603" s="47"/>
      <c r="IW603" s="47"/>
      <c r="IX603" s="47"/>
      <c r="IY603" s="47"/>
      <c r="IZ603" s="47"/>
      <c r="JA603" s="47"/>
      <c r="JB603" s="47"/>
      <c r="JC603" s="47"/>
      <c r="JD603" s="47"/>
      <c r="JE603" s="47"/>
      <c r="JF603" s="47"/>
      <c r="JG603" s="47"/>
      <c r="JH603" s="47"/>
      <c r="JI603" s="47"/>
      <c r="JJ603" s="47"/>
      <c r="JK603" s="47"/>
      <c r="JL603" s="47"/>
      <c r="JM603" s="47"/>
      <c r="JN603" s="47"/>
      <c r="JO603" s="47"/>
      <c r="JP603" s="47"/>
      <c r="JQ603" s="47"/>
      <c r="JR603" s="47"/>
      <c r="JS603" s="47"/>
      <c r="JT603" s="47"/>
      <c r="JU603" s="47"/>
      <c r="JV603" s="47"/>
      <c r="JW603" s="47"/>
      <c r="JX603" s="47"/>
      <c r="JY603" s="47"/>
      <c r="JZ603" s="47"/>
      <c r="KA603" s="47"/>
      <c r="KB603" s="47"/>
      <c r="KC603" s="47"/>
      <c r="KD603" s="47"/>
      <c r="KE603" s="47"/>
      <c r="KF603" s="47"/>
      <c r="KG603" s="47"/>
      <c r="KH603" s="47"/>
      <c r="KI603" s="47"/>
      <c r="KJ603" s="47"/>
      <c r="KK603" s="47"/>
      <c r="KL603" s="47"/>
      <c r="KM603" s="47"/>
      <c r="KN603" s="47"/>
      <c r="KO603" s="47"/>
      <c r="KP603" s="47"/>
      <c r="KQ603" s="47"/>
      <c r="KR603" s="47"/>
      <c r="KS603" s="47"/>
      <c r="KT603" s="47"/>
      <c r="KU603" s="47"/>
      <c r="KV603" s="47"/>
      <c r="KW603" s="47"/>
      <c r="KX603" s="47"/>
      <c r="KY603" s="47"/>
      <c r="KZ603" s="47"/>
      <c r="LA603" s="47"/>
      <c r="LB603" s="47"/>
      <c r="LC603" s="47"/>
      <c r="LD603" s="47"/>
      <c r="LE603" s="47"/>
      <c r="LF603" s="47"/>
      <c r="LG603" s="47"/>
      <c r="LH603" s="47"/>
      <c r="LI603" s="47"/>
      <c r="LJ603" s="47"/>
      <c r="LK603" s="47"/>
      <c r="LL603" s="47"/>
      <c r="LM603" s="47"/>
      <c r="LN603" s="47"/>
      <c r="LO603" s="47"/>
      <c r="LP603" s="47"/>
      <c r="LQ603" s="47"/>
      <c r="LR603" s="47"/>
      <c r="LS603" s="47"/>
      <c r="LT603" s="47"/>
      <c r="LU603" s="47"/>
      <c r="LV603" s="47"/>
      <c r="LW603" s="47"/>
      <c r="LX603" s="47"/>
      <c r="LY603" s="47"/>
      <c r="LZ603" s="47"/>
      <c r="MA603" s="47"/>
      <c r="MB603" s="47"/>
      <c r="MC603" s="47"/>
      <c r="MD603" s="47"/>
      <c r="ME603" s="47"/>
      <c r="MF603" s="47"/>
      <c r="MG603" s="47"/>
      <c r="MH603" s="47"/>
      <c r="MI603" s="47"/>
      <c r="MJ603" s="47"/>
      <c r="MK603" s="47"/>
      <c r="ML603" s="47"/>
      <c r="MM603" s="47"/>
      <c r="MN603" s="47"/>
      <c r="MO603" s="47"/>
      <c r="MP603" s="47"/>
      <c r="MQ603" s="47"/>
      <c r="MR603" s="47"/>
      <c r="MS603" s="47"/>
      <c r="MT603" s="47"/>
      <c r="MU603" s="47"/>
      <c r="MV603" s="47"/>
      <c r="MW603" s="47"/>
      <c r="MX603" s="47"/>
      <c r="MY603" s="47"/>
      <c r="MZ603" s="47"/>
      <c r="NA603" s="47"/>
      <c r="NB603" s="47"/>
      <c r="NC603" s="47"/>
      <c r="ND603" s="47"/>
      <c r="NE603" s="47"/>
      <c r="NF603" s="47"/>
      <c r="NG603" s="47"/>
      <c r="NH603" s="47"/>
      <c r="NI603" s="47"/>
      <c r="NJ603" s="47"/>
      <c r="NK603" s="47"/>
      <c r="NL603" s="47"/>
      <c r="NM603" s="47"/>
      <c r="NN603" s="47"/>
      <c r="NO603" s="47"/>
      <c r="NP603" s="47"/>
      <c r="NQ603" s="47"/>
      <c r="NR603" s="47"/>
      <c r="NS603" s="47"/>
      <c r="NT603" s="47"/>
      <c r="NU603" s="47"/>
      <c r="NV603" s="47"/>
      <c r="NW603" s="47"/>
      <c r="NX603" s="47"/>
      <c r="NY603" s="47"/>
      <c r="NZ603" s="47"/>
      <c r="OA603" s="47"/>
      <c r="OB603" s="47"/>
      <c r="OC603" s="47"/>
      <c r="OD603" s="47"/>
      <c r="OE603" s="47"/>
      <c r="OF603" s="47"/>
      <c r="OG603" s="47"/>
      <c r="OH603" s="47"/>
      <c r="OI603" s="47"/>
      <c r="OJ603" s="47"/>
      <c r="OK603" s="47"/>
      <c r="OL603" s="47"/>
      <c r="OM603" s="47"/>
      <c r="ON603" s="47"/>
      <c r="OO603" s="47"/>
      <c r="OP603" s="47"/>
      <c r="OQ603" s="47"/>
      <c r="OR603" s="47"/>
      <c r="OS603" s="47"/>
      <c r="OT603" s="47"/>
      <c r="OU603" s="47"/>
      <c r="OV603" s="47"/>
      <c r="OW603" s="47"/>
      <c r="OX603" s="47"/>
      <c r="OY603" s="47"/>
      <c r="OZ603" s="47"/>
      <c r="PA603" s="47"/>
      <c r="PB603" s="47"/>
      <c r="PC603" s="47"/>
      <c r="PD603" s="47"/>
      <c r="PE603" s="47"/>
      <c r="PF603" s="47"/>
      <c r="PG603" s="47"/>
      <c r="PH603" s="47"/>
      <c r="PI603" s="47"/>
      <c r="PJ603" s="47"/>
      <c r="PK603" s="47"/>
    </row>
    <row r="604" spans="1:427" x14ac:dyDescent="0.3">
      <c r="A604" s="27" t="s">
        <v>444</v>
      </c>
      <c r="B604" s="27" t="s">
        <v>499</v>
      </c>
      <c r="C604" s="27" t="s">
        <v>564</v>
      </c>
      <c r="D604" s="27" t="s">
        <v>110</v>
      </c>
      <c r="E604" s="29" t="s">
        <v>95</v>
      </c>
      <c r="F604" s="28">
        <v>766</v>
      </c>
      <c r="G604" s="28">
        <v>20</v>
      </c>
      <c r="H604" s="28">
        <v>20</v>
      </c>
      <c r="I604" s="28">
        <v>20</v>
      </c>
      <c r="J604" s="28">
        <v>60</v>
      </c>
      <c r="K604" s="28">
        <v>0</v>
      </c>
      <c r="L604" s="28">
        <v>80</v>
      </c>
      <c r="M604" s="28">
        <v>60</v>
      </c>
      <c r="N604" s="28">
        <v>0</v>
      </c>
      <c r="O604" s="28">
        <v>0</v>
      </c>
      <c r="P604" s="28">
        <v>40</v>
      </c>
      <c r="Q604" s="28">
        <v>100</v>
      </c>
      <c r="R604" s="28">
        <v>100</v>
      </c>
      <c r="S604" s="28">
        <v>90</v>
      </c>
      <c r="T604" s="28">
        <v>0</v>
      </c>
      <c r="U604" s="28">
        <v>0</v>
      </c>
      <c r="V604" s="28">
        <v>0</v>
      </c>
      <c r="W604" s="28">
        <v>0</v>
      </c>
      <c r="X604" s="28">
        <v>100</v>
      </c>
      <c r="Y604" s="28">
        <v>100</v>
      </c>
      <c r="Z604" s="28">
        <v>2</v>
      </c>
      <c r="AA604" s="28" t="s">
        <v>97</v>
      </c>
      <c r="AB604" s="28" t="s">
        <v>96</v>
      </c>
      <c r="AC604" s="28">
        <v>2</v>
      </c>
      <c r="AD604" s="28">
        <v>5</v>
      </c>
      <c r="AE604" s="28">
        <v>5</v>
      </c>
      <c r="AF604" s="28">
        <v>30</v>
      </c>
      <c r="AG604" s="28">
        <v>3</v>
      </c>
      <c r="AH604" s="28">
        <v>30</v>
      </c>
      <c r="AI604" s="28">
        <v>1</v>
      </c>
    </row>
    <row r="605" spans="1:427" x14ac:dyDescent="0.3">
      <c r="A605" s="25" t="s">
        <v>444</v>
      </c>
      <c r="B605" s="25" t="s">
        <v>499</v>
      </c>
      <c r="C605" s="25" t="s">
        <v>565</v>
      </c>
      <c r="D605" s="26" t="s">
        <v>1553</v>
      </c>
      <c r="E605" s="26">
        <v>2520</v>
      </c>
      <c r="F605" s="38">
        <v>80</v>
      </c>
      <c r="G605" s="26">
        <v>100</v>
      </c>
      <c r="H605" s="26">
        <v>98</v>
      </c>
      <c r="I605" s="26">
        <v>2</v>
      </c>
      <c r="J605" s="26">
        <v>0</v>
      </c>
      <c r="K605" s="26">
        <v>0</v>
      </c>
      <c r="L605" s="26">
        <v>70</v>
      </c>
      <c r="M605" s="26">
        <v>70</v>
      </c>
      <c r="N605" s="26">
        <v>25</v>
      </c>
      <c r="O605" s="26">
        <v>0</v>
      </c>
      <c r="P605" s="26">
        <v>5</v>
      </c>
      <c r="Q605" s="26">
        <v>100</v>
      </c>
      <c r="R605" s="26">
        <v>100</v>
      </c>
      <c r="S605" s="26">
        <v>100</v>
      </c>
      <c r="T605" s="26">
        <v>100</v>
      </c>
      <c r="U605" s="26">
        <v>95</v>
      </c>
      <c r="V605" s="26">
        <v>0</v>
      </c>
      <c r="W605" s="26">
        <v>95</v>
      </c>
      <c r="X605" s="26">
        <v>5</v>
      </c>
      <c r="Y605" s="26">
        <v>100</v>
      </c>
      <c r="Z605" s="26">
        <v>2</v>
      </c>
      <c r="AA605" s="26" t="s">
        <v>96</v>
      </c>
      <c r="AB605" s="26" t="s">
        <v>97</v>
      </c>
      <c r="AC605" s="26" t="s">
        <v>98</v>
      </c>
      <c r="AD605" s="26">
        <v>0</v>
      </c>
      <c r="AE605" s="26">
        <v>0</v>
      </c>
      <c r="AF605" s="26">
        <v>10</v>
      </c>
      <c r="AG605" s="26">
        <v>0</v>
      </c>
      <c r="AH605" s="26">
        <v>11</v>
      </c>
      <c r="AI605" s="26">
        <v>0</v>
      </c>
      <c r="CJ605" s="47"/>
      <c r="CK605" s="47"/>
      <c r="CL605" s="47"/>
      <c r="CM605" s="47"/>
      <c r="CN605" s="47"/>
      <c r="CO605" s="47"/>
      <c r="CP605" s="47"/>
      <c r="CQ605" s="47"/>
      <c r="CR605" s="47"/>
      <c r="CS605" s="47"/>
      <c r="CT605" s="47"/>
      <c r="CU605" s="47"/>
      <c r="CV605" s="47"/>
      <c r="CW605" s="47"/>
      <c r="CX605" s="47"/>
      <c r="CY605" s="47"/>
      <c r="CZ605" s="47"/>
      <c r="DA605" s="47"/>
      <c r="DB605" s="47"/>
      <c r="DC605" s="47"/>
      <c r="DD605" s="47"/>
      <c r="DE605" s="47"/>
      <c r="DF605" s="47"/>
      <c r="DG605" s="47"/>
      <c r="DH605" s="47"/>
      <c r="DI605" s="47"/>
      <c r="DJ605" s="47"/>
      <c r="DK605" s="47"/>
      <c r="DL605" s="47"/>
      <c r="DM605" s="47"/>
      <c r="DN605" s="47"/>
      <c r="DO605" s="47"/>
      <c r="DP605" s="47"/>
      <c r="DQ605" s="47"/>
      <c r="DR605" s="47"/>
      <c r="DS605" s="47"/>
      <c r="DT605" s="47"/>
      <c r="DU605" s="47"/>
      <c r="DV605" s="47"/>
      <c r="DW605" s="47"/>
      <c r="DX605" s="47"/>
      <c r="DY605" s="47"/>
      <c r="DZ605" s="47"/>
      <c r="EA605" s="47"/>
      <c r="EB605" s="47"/>
      <c r="EC605" s="47"/>
      <c r="ED605" s="47"/>
      <c r="EE605" s="47"/>
      <c r="EF605" s="47"/>
      <c r="EG605" s="47"/>
      <c r="EH605" s="47"/>
      <c r="EI605" s="47"/>
      <c r="EJ605" s="47"/>
      <c r="EK605" s="47"/>
      <c r="EL605" s="47"/>
      <c r="EM605" s="47"/>
      <c r="EN605" s="47"/>
      <c r="EO605" s="47"/>
      <c r="EP605" s="47"/>
      <c r="EQ605" s="47"/>
      <c r="ER605" s="47"/>
      <c r="ES605" s="47"/>
      <c r="ET605" s="47"/>
      <c r="EU605" s="47"/>
      <c r="EV605" s="47"/>
      <c r="EW605" s="47"/>
      <c r="EX605" s="47"/>
      <c r="EY605" s="47"/>
      <c r="EZ605" s="47"/>
      <c r="FA605" s="47"/>
      <c r="FB605" s="47"/>
      <c r="FC605" s="47"/>
      <c r="FD605" s="47"/>
      <c r="FE605" s="47"/>
      <c r="FF605" s="47"/>
      <c r="FG605" s="47"/>
      <c r="FH605" s="47"/>
      <c r="FI605" s="47"/>
      <c r="FJ605" s="47"/>
      <c r="FK605" s="47"/>
      <c r="FL605" s="47"/>
      <c r="FM605" s="47"/>
      <c r="FN605" s="47"/>
      <c r="FO605" s="47"/>
      <c r="FP605" s="47"/>
      <c r="FQ605" s="47"/>
      <c r="FR605" s="47"/>
      <c r="FS605" s="47"/>
      <c r="FT605" s="47"/>
      <c r="FU605" s="47"/>
      <c r="FV605" s="47"/>
      <c r="FW605" s="47"/>
      <c r="FX605" s="47"/>
      <c r="FY605" s="47"/>
      <c r="FZ605" s="47"/>
      <c r="GA605" s="47"/>
      <c r="GB605" s="47"/>
      <c r="GC605" s="47"/>
      <c r="GD605" s="47"/>
      <c r="GE605" s="47"/>
      <c r="GF605" s="47"/>
      <c r="GG605" s="47"/>
      <c r="GH605" s="47"/>
      <c r="GI605" s="47"/>
      <c r="GJ605" s="47"/>
      <c r="GK605" s="47"/>
      <c r="GL605" s="47"/>
      <c r="GM605" s="47"/>
      <c r="GN605" s="47"/>
      <c r="GO605" s="47"/>
      <c r="GP605" s="47"/>
      <c r="GQ605" s="47"/>
      <c r="GR605" s="47"/>
      <c r="GS605" s="47"/>
      <c r="GT605" s="47"/>
      <c r="GU605" s="47"/>
      <c r="GV605" s="47"/>
      <c r="GW605" s="47"/>
      <c r="GX605" s="47"/>
      <c r="GY605" s="47"/>
      <c r="GZ605" s="47"/>
      <c r="HA605" s="47"/>
      <c r="HB605" s="47"/>
      <c r="HC605" s="47"/>
      <c r="HD605" s="47"/>
      <c r="HE605" s="47"/>
      <c r="HF605" s="47"/>
      <c r="HG605" s="47"/>
      <c r="HH605" s="47"/>
      <c r="HI605" s="47"/>
      <c r="HJ605" s="47"/>
      <c r="HK605" s="47"/>
      <c r="HL605" s="47"/>
      <c r="HM605" s="47"/>
      <c r="HN605" s="47"/>
      <c r="HO605" s="47"/>
      <c r="HP605" s="47"/>
      <c r="HQ605" s="47"/>
      <c r="HR605" s="47"/>
      <c r="HS605" s="47"/>
      <c r="HT605" s="47"/>
      <c r="HU605" s="47"/>
      <c r="HV605" s="47"/>
      <c r="HW605" s="47"/>
      <c r="HX605" s="47"/>
      <c r="HY605" s="47"/>
      <c r="HZ605" s="47"/>
      <c r="IA605" s="47"/>
      <c r="IB605" s="47"/>
      <c r="IC605" s="47"/>
      <c r="ID605" s="47"/>
      <c r="IE605" s="47"/>
      <c r="IF605" s="47"/>
      <c r="IG605" s="47"/>
      <c r="IH605" s="47"/>
      <c r="II605" s="47"/>
      <c r="IJ605" s="47"/>
      <c r="IK605" s="47"/>
      <c r="IL605" s="47"/>
      <c r="IM605" s="47"/>
      <c r="IN605" s="47"/>
      <c r="IO605" s="47"/>
      <c r="IP605" s="47"/>
      <c r="IQ605" s="47"/>
      <c r="IR605" s="47"/>
      <c r="IS605" s="47"/>
      <c r="IT605" s="47"/>
      <c r="IU605" s="47"/>
      <c r="IV605" s="47"/>
      <c r="IW605" s="47"/>
      <c r="IX605" s="47"/>
      <c r="IY605" s="47"/>
      <c r="IZ605" s="47"/>
      <c r="JA605" s="47"/>
      <c r="JB605" s="47"/>
      <c r="JC605" s="47"/>
      <c r="JD605" s="47"/>
      <c r="JE605" s="47"/>
      <c r="JF605" s="47"/>
      <c r="JG605" s="47"/>
      <c r="JH605" s="47"/>
      <c r="JI605" s="47"/>
      <c r="JJ605" s="47"/>
      <c r="JK605" s="47"/>
      <c r="JL605" s="47"/>
      <c r="JM605" s="47"/>
      <c r="JN605" s="47"/>
      <c r="JO605" s="47"/>
      <c r="JP605" s="47"/>
      <c r="JQ605" s="47"/>
      <c r="JR605" s="47"/>
      <c r="JS605" s="47"/>
      <c r="JT605" s="47"/>
      <c r="JU605" s="47"/>
      <c r="JV605" s="47"/>
      <c r="JW605" s="47"/>
      <c r="JX605" s="47"/>
      <c r="JY605" s="47"/>
      <c r="JZ605" s="47"/>
      <c r="KA605" s="47"/>
      <c r="KB605" s="47"/>
      <c r="KC605" s="47"/>
      <c r="KD605" s="47"/>
      <c r="KE605" s="47"/>
      <c r="KF605" s="47"/>
      <c r="KG605" s="47"/>
      <c r="KH605" s="47"/>
      <c r="KI605" s="47"/>
      <c r="KJ605" s="47"/>
      <c r="KK605" s="47"/>
      <c r="KL605" s="47"/>
      <c r="KM605" s="47"/>
      <c r="KN605" s="47"/>
      <c r="KO605" s="47"/>
      <c r="KP605" s="47"/>
      <c r="KQ605" s="47"/>
      <c r="KR605" s="47"/>
      <c r="KS605" s="47"/>
      <c r="KT605" s="47"/>
      <c r="KU605" s="47"/>
      <c r="KV605" s="47"/>
      <c r="KW605" s="47"/>
      <c r="KX605" s="47"/>
      <c r="KY605" s="47"/>
      <c r="KZ605" s="47"/>
      <c r="LA605" s="47"/>
      <c r="LB605" s="47"/>
      <c r="LC605" s="47"/>
      <c r="LD605" s="47"/>
      <c r="LE605" s="47"/>
      <c r="LF605" s="47"/>
      <c r="LG605" s="47"/>
      <c r="LH605" s="47"/>
      <c r="LI605" s="47"/>
      <c r="LJ605" s="47"/>
      <c r="LK605" s="47"/>
      <c r="LL605" s="47"/>
      <c r="LM605" s="47"/>
      <c r="LN605" s="47"/>
      <c r="LO605" s="47"/>
      <c r="LP605" s="47"/>
      <c r="LQ605" s="47"/>
      <c r="LR605" s="47"/>
      <c r="LS605" s="47"/>
      <c r="LT605" s="47"/>
      <c r="LU605" s="47"/>
      <c r="LV605" s="47"/>
      <c r="LW605" s="47"/>
      <c r="LX605" s="47"/>
      <c r="LY605" s="47"/>
      <c r="LZ605" s="47"/>
      <c r="MA605" s="47"/>
      <c r="MB605" s="47"/>
      <c r="MC605" s="47"/>
      <c r="MD605" s="47"/>
      <c r="ME605" s="47"/>
      <c r="MF605" s="47"/>
      <c r="MG605" s="47"/>
      <c r="MH605" s="47"/>
      <c r="MI605" s="47"/>
      <c r="MJ605" s="47"/>
      <c r="MK605" s="47"/>
      <c r="ML605" s="47"/>
      <c r="MM605" s="47"/>
      <c r="MN605" s="47"/>
      <c r="MO605" s="47"/>
      <c r="MP605" s="47"/>
      <c r="MQ605" s="47"/>
      <c r="MR605" s="47"/>
      <c r="MS605" s="47"/>
      <c r="MT605" s="47"/>
      <c r="MU605" s="47"/>
      <c r="MV605" s="47"/>
      <c r="MW605" s="47"/>
      <c r="MX605" s="47"/>
      <c r="MY605" s="47"/>
      <c r="MZ605" s="47"/>
      <c r="NA605" s="47"/>
      <c r="NB605" s="47"/>
      <c r="NC605" s="47"/>
      <c r="ND605" s="47"/>
      <c r="NE605" s="47"/>
      <c r="NF605" s="47"/>
      <c r="NG605" s="47"/>
      <c r="NH605" s="47"/>
      <c r="NI605" s="47"/>
      <c r="NJ605" s="47"/>
      <c r="NK605" s="47"/>
      <c r="NL605" s="47"/>
      <c r="NM605" s="47"/>
      <c r="NN605" s="47"/>
      <c r="NO605" s="47"/>
      <c r="NP605" s="47"/>
      <c r="NQ605" s="47"/>
      <c r="NR605" s="47"/>
      <c r="NS605" s="47"/>
      <c r="NT605" s="47"/>
      <c r="NU605" s="47"/>
      <c r="NV605" s="47"/>
      <c r="NW605" s="47"/>
      <c r="NX605" s="47"/>
      <c r="NY605" s="47"/>
      <c r="NZ605" s="47"/>
      <c r="OA605" s="47"/>
      <c r="OB605" s="47"/>
      <c r="OC605" s="47"/>
      <c r="OD605" s="47"/>
      <c r="OE605" s="47"/>
      <c r="OF605" s="47"/>
      <c r="OG605" s="47"/>
      <c r="OH605" s="47"/>
      <c r="OI605" s="47"/>
      <c r="OJ605" s="47"/>
      <c r="OK605" s="47"/>
      <c r="OL605" s="47"/>
      <c r="OM605" s="47"/>
      <c r="ON605" s="47"/>
      <c r="OO605" s="47"/>
      <c r="OP605" s="47"/>
      <c r="OQ605" s="47"/>
      <c r="OR605" s="47"/>
      <c r="OS605" s="47"/>
      <c r="OT605" s="47"/>
      <c r="OU605" s="47"/>
      <c r="OV605" s="47"/>
      <c r="OW605" s="47"/>
      <c r="OX605" s="47"/>
      <c r="OY605" s="47"/>
      <c r="OZ605" s="47"/>
      <c r="PA605" s="47"/>
      <c r="PB605" s="47"/>
      <c r="PC605" s="47"/>
      <c r="PD605" s="47"/>
      <c r="PE605" s="47"/>
      <c r="PF605" s="47"/>
      <c r="PG605" s="47"/>
      <c r="PH605" s="47"/>
      <c r="PI605" s="47"/>
      <c r="PJ605" s="47"/>
      <c r="PK605" s="47"/>
    </row>
    <row r="606" spans="1:427" x14ac:dyDescent="0.3">
      <c r="A606" s="27" t="s">
        <v>444</v>
      </c>
      <c r="B606" s="27" t="s">
        <v>499</v>
      </c>
      <c r="C606" s="27" t="s">
        <v>565</v>
      </c>
      <c r="D606" s="27" t="s">
        <v>566</v>
      </c>
      <c r="E606" s="29" t="s">
        <v>95</v>
      </c>
      <c r="F606" s="28">
        <v>97</v>
      </c>
      <c r="G606" s="28">
        <v>100</v>
      </c>
      <c r="H606" s="28">
        <v>100</v>
      </c>
      <c r="I606" s="28">
        <v>0</v>
      </c>
      <c r="J606" s="28">
        <v>0</v>
      </c>
      <c r="K606" s="28">
        <v>0</v>
      </c>
      <c r="L606" s="28">
        <v>100</v>
      </c>
      <c r="M606" s="28">
        <v>100</v>
      </c>
      <c r="N606" s="28">
        <v>0</v>
      </c>
      <c r="O606" s="28">
        <v>0</v>
      </c>
      <c r="P606" s="28">
        <v>0</v>
      </c>
      <c r="Q606" s="28">
        <v>100</v>
      </c>
      <c r="R606" s="28">
        <v>100</v>
      </c>
      <c r="S606" s="28">
        <v>100</v>
      </c>
      <c r="T606" s="28">
        <v>100</v>
      </c>
      <c r="U606" s="28">
        <v>50</v>
      </c>
      <c r="V606" s="28">
        <v>0</v>
      </c>
      <c r="W606" s="28">
        <v>50</v>
      </c>
      <c r="X606" s="28">
        <v>50</v>
      </c>
      <c r="Y606" s="28">
        <v>100</v>
      </c>
      <c r="Z606" s="28">
        <v>2</v>
      </c>
      <c r="AA606" s="28" t="s">
        <v>96</v>
      </c>
      <c r="AB606" s="28" t="s">
        <v>96</v>
      </c>
      <c r="AC606" s="28">
        <v>2</v>
      </c>
      <c r="AD606" s="28">
        <v>0</v>
      </c>
      <c r="AE606" s="28">
        <v>0</v>
      </c>
      <c r="AF606" s="28">
        <v>8</v>
      </c>
      <c r="AG606" s="28">
        <v>0</v>
      </c>
      <c r="AH606" s="28">
        <v>12</v>
      </c>
      <c r="AI606" s="28">
        <v>0</v>
      </c>
    </row>
    <row r="607" spans="1:427" x14ac:dyDescent="0.3">
      <c r="A607" s="25" t="s">
        <v>444</v>
      </c>
      <c r="B607" s="25" t="s">
        <v>499</v>
      </c>
      <c r="C607" s="25" t="s">
        <v>567</v>
      </c>
      <c r="D607" s="26" t="s">
        <v>1553</v>
      </c>
      <c r="E607" s="26">
        <v>1992</v>
      </c>
      <c r="F607" s="38">
        <v>0</v>
      </c>
      <c r="G607" s="26">
        <v>60</v>
      </c>
      <c r="H607" s="26">
        <v>50</v>
      </c>
      <c r="I607" s="26">
        <v>50</v>
      </c>
      <c r="J607" s="26">
        <v>0</v>
      </c>
      <c r="K607" s="26">
        <v>0</v>
      </c>
      <c r="L607" s="26">
        <v>0</v>
      </c>
      <c r="M607" s="26">
        <v>0</v>
      </c>
      <c r="N607" s="26">
        <v>98</v>
      </c>
      <c r="O607" s="26">
        <v>1</v>
      </c>
      <c r="P607" s="26">
        <v>1</v>
      </c>
      <c r="Q607" s="26">
        <v>100</v>
      </c>
      <c r="R607" s="26">
        <v>100</v>
      </c>
      <c r="S607" s="26">
        <v>100</v>
      </c>
      <c r="T607" s="26">
        <v>100</v>
      </c>
      <c r="U607" s="26">
        <v>95</v>
      </c>
      <c r="V607" s="26">
        <v>0</v>
      </c>
      <c r="W607" s="26">
        <v>95</v>
      </c>
      <c r="X607" s="26">
        <v>5</v>
      </c>
      <c r="Y607" s="26">
        <v>90</v>
      </c>
      <c r="Z607" s="26">
        <v>2</v>
      </c>
      <c r="AA607" s="26" t="s">
        <v>96</v>
      </c>
      <c r="AB607" s="26" t="s">
        <v>96</v>
      </c>
      <c r="AC607" s="26">
        <v>4</v>
      </c>
      <c r="AD607" s="26">
        <v>0</v>
      </c>
      <c r="AE607" s="26">
        <v>0</v>
      </c>
      <c r="AF607" s="26">
        <v>5</v>
      </c>
      <c r="AG607" s="26">
        <v>0</v>
      </c>
      <c r="AH607" s="26">
        <v>6</v>
      </c>
      <c r="AI607" s="26">
        <v>0</v>
      </c>
      <c r="CJ607" s="47"/>
      <c r="CK607" s="47"/>
      <c r="CL607" s="47"/>
      <c r="CM607" s="47"/>
      <c r="CN607" s="47"/>
      <c r="CO607" s="47"/>
      <c r="CP607" s="47"/>
      <c r="CQ607" s="47"/>
      <c r="CR607" s="47"/>
      <c r="CS607" s="47"/>
      <c r="CT607" s="47"/>
      <c r="CU607" s="47"/>
      <c r="CV607" s="47"/>
      <c r="CW607" s="47"/>
      <c r="CX607" s="47"/>
      <c r="CY607" s="47"/>
      <c r="CZ607" s="47"/>
      <c r="DA607" s="47"/>
      <c r="DB607" s="47"/>
      <c r="DC607" s="47"/>
      <c r="DD607" s="47"/>
      <c r="DE607" s="47"/>
      <c r="DF607" s="47"/>
      <c r="DG607" s="47"/>
      <c r="DH607" s="47"/>
      <c r="DI607" s="47"/>
      <c r="DJ607" s="47"/>
      <c r="DK607" s="47"/>
      <c r="DL607" s="47"/>
      <c r="DM607" s="47"/>
      <c r="DN607" s="47"/>
      <c r="DO607" s="47"/>
      <c r="DP607" s="47"/>
      <c r="DQ607" s="47"/>
      <c r="DR607" s="47"/>
      <c r="DS607" s="47"/>
      <c r="DT607" s="47"/>
      <c r="DU607" s="47"/>
      <c r="DV607" s="47"/>
      <c r="DW607" s="47"/>
      <c r="DX607" s="47"/>
      <c r="DY607" s="47"/>
      <c r="DZ607" s="47"/>
      <c r="EA607" s="47"/>
      <c r="EB607" s="47"/>
      <c r="EC607" s="47"/>
      <c r="ED607" s="47"/>
      <c r="EE607" s="47"/>
      <c r="EF607" s="47"/>
      <c r="EG607" s="47"/>
      <c r="EH607" s="47"/>
      <c r="EI607" s="47"/>
      <c r="EJ607" s="47"/>
      <c r="EK607" s="47"/>
      <c r="EL607" s="47"/>
      <c r="EM607" s="47"/>
      <c r="EN607" s="47"/>
      <c r="EO607" s="47"/>
      <c r="EP607" s="47"/>
      <c r="EQ607" s="47"/>
      <c r="ER607" s="47"/>
      <c r="ES607" s="47"/>
      <c r="ET607" s="47"/>
      <c r="EU607" s="47"/>
      <c r="EV607" s="47"/>
      <c r="EW607" s="47"/>
      <c r="EX607" s="47"/>
      <c r="EY607" s="47"/>
      <c r="EZ607" s="47"/>
      <c r="FA607" s="47"/>
      <c r="FB607" s="47"/>
      <c r="FC607" s="47"/>
      <c r="FD607" s="47"/>
      <c r="FE607" s="47"/>
      <c r="FF607" s="47"/>
      <c r="FG607" s="47"/>
      <c r="FH607" s="47"/>
      <c r="FI607" s="47"/>
      <c r="FJ607" s="47"/>
      <c r="FK607" s="47"/>
      <c r="FL607" s="47"/>
      <c r="FM607" s="47"/>
      <c r="FN607" s="47"/>
      <c r="FO607" s="47"/>
      <c r="FP607" s="47"/>
      <c r="FQ607" s="47"/>
      <c r="FR607" s="47"/>
      <c r="FS607" s="47"/>
      <c r="FT607" s="47"/>
      <c r="FU607" s="47"/>
      <c r="FV607" s="47"/>
      <c r="FW607" s="47"/>
      <c r="FX607" s="47"/>
      <c r="FY607" s="47"/>
      <c r="FZ607" s="47"/>
      <c r="GA607" s="47"/>
      <c r="GB607" s="47"/>
      <c r="GC607" s="47"/>
      <c r="GD607" s="47"/>
      <c r="GE607" s="47"/>
      <c r="GF607" s="47"/>
      <c r="GG607" s="47"/>
      <c r="GH607" s="47"/>
      <c r="GI607" s="47"/>
      <c r="GJ607" s="47"/>
      <c r="GK607" s="47"/>
      <c r="GL607" s="47"/>
      <c r="GM607" s="47"/>
      <c r="GN607" s="47"/>
      <c r="GO607" s="47"/>
      <c r="GP607" s="47"/>
      <c r="GQ607" s="47"/>
      <c r="GR607" s="47"/>
      <c r="GS607" s="47"/>
      <c r="GT607" s="47"/>
      <c r="GU607" s="47"/>
      <c r="GV607" s="47"/>
      <c r="GW607" s="47"/>
      <c r="GX607" s="47"/>
      <c r="GY607" s="47"/>
      <c r="GZ607" s="47"/>
      <c r="HA607" s="47"/>
      <c r="HB607" s="47"/>
      <c r="HC607" s="47"/>
      <c r="HD607" s="47"/>
      <c r="HE607" s="47"/>
      <c r="HF607" s="47"/>
      <c r="HG607" s="47"/>
      <c r="HH607" s="47"/>
      <c r="HI607" s="47"/>
      <c r="HJ607" s="47"/>
      <c r="HK607" s="47"/>
      <c r="HL607" s="47"/>
      <c r="HM607" s="47"/>
      <c r="HN607" s="47"/>
      <c r="HO607" s="47"/>
      <c r="HP607" s="47"/>
      <c r="HQ607" s="47"/>
      <c r="HR607" s="47"/>
      <c r="HS607" s="47"/>
      <c r="HT607" s="47"/>
      <c r="HU607" s="47"/>
      <c r="HV607" s="47"/>
      <c r="HW607" s="47"/>
      <c r="HX607" s="47"/>
      <c r="HY607" s="47"/>
      <c r="HZ607" s="47"/>
      <c r="IA607" s="47"/>
      <c r="IB607" s="47"/>
      <c r="IC607" s="47"/>
      <c r="ID607" s="47"/>
      <c r="IE607" s="47"/>
      <c r="IF607" s="47"/>
      <c r="IG607" s="47"/>
      <c r="IH607" s="47"/>
      <c r="II607" s="47"/>
      <c r="IJ607" s="47"/>
      <c r="IK607" s="47"/>
      <c r="IL607" s="47"/>
      <c r="IM607" s="47"/>
      <c r="IN607" s="47"/>
      <c r="IO607" s="47"/>
      <c r="IP607" s="47"/>
      <c r="IQ607" s="47"/>
      <c r="IR607" s="47"/>
      <c r="IS607" s="47"/>
      <c r="IT607" s="47"/>
      <c r="IU607" s="47"/>
      <c r="IV607" s="47"/>
      <c r="IW607" s="47"/>
      <c r="IX607" s="47"/>
      <c r="IY607" s="47"/>
      <c r="IZ607" s="47"/>
      <c r="JA607" s="47"/>
      <c r="JB607" s="47"/>
      <c r="JC607" s="47"/>
      <c r="JD607" s="47"/>
      <c r="JE607" s="47"/>
      <c r="JF607" s="47"/>
      <c r="JG607" s="47"/>
      <c r="JH607" s="47"/>
      <c r="JI607" s="47"/>
      <c r="JJ607" s="47"/>
      <c r="JK607" s="47"/>
      <c r="JL607" s="47"/>
      <c r="JM607" s="47"/>
      <c r="JN607" s="47"/>
      <c r="JO607" s="47"/>
      <c r="JP607" s="47"/>
      <c r="JQ607" s="47"/>
      <c r="JR607" s="47"/>
      <c r="JS607" s="47"/>
      <c r="JT607" s="47"/>
      <c r="JU607" s="47"/>
      <c r="JV607" s="47"/>
      <c r="JW607" s="47"/>
      <c r="JX607" s="47"/>
      <c r="JY607" s="47"/>
      <c r="JZ607" s="47"/>
      <c r="KA607" s="47"/>
      <c r="KB607" s="47"/>
      <c r="KC607" s="47"/>
      <c r="KD607" s="47"/>
      <c r="KE607" s="47"/>
      <c r="KF607" s="47"/>
      <c r="KG607" s="47"/>
      <c r="KH607" s="47"/>
      <c r="KI607" s="47"/>
      <c r="KJ607" s="47"/>
      <c r="KK607" s="47"/>
      <c r="KL607" s="47"/>
      <c r="KM607" s="47"/>
      <c r="KN607" s="47"/>
      <c r="KO607" s="47"/>
      <c r="KP607" s="47"/>
      <c r="KQ607" s="47"/>
      <c r="KR607" s="47"/>
      <c r="KS607" s="47"/>
      <c r="KT607" s="47"/>
      <c r="KU607" s="47"/>
      <c r="KV607" s="47"/>
      <c r="KW607" s="47"/>
      <c r="KX607" s="47"/>
      <c r="KY607" s="47"/>
      <c r="KZ607" s="47"/>
      <c r="LA607" s="47"/>
      <c r="LB607" s="47"/>
      <c r="LC607" s="47"/>
      <c r="LD607" s="47"/>
      <c r="LE607" s="47"/>
      <c r="LF607" s="47"/>
      <c r="LG607" s="47"/>
      <c r="LH607" s="47"/>
      <c r="LI607" s="47"/>
      <c r="LJ607" s="47"/>
      <c r="LK607" s="47"/>
      <c r="LL607" s="47"/>
      <c r="LM607" s="47"/>
      <c r="LN607" s="47"/>
      <c r="LO607" s="47"/>
      <c r="LP607" s="47"/>
      <c r="LQ607" s="47"/>
      <c r="LR607" s="47"/>
      <c r="LS607" s="47"/>
      <c r="LT607" s="47"/>
      <c r="LU607" s="47"/>
      <c r="LV607" s="47"/>
      <c r="LW607" s="47"/>
      <c r="LX607" s="47"/>
      <c r="LY607" s="47"/>
      <c r="LZ607" s="47"/>
      <c r="MA607" s="47"/>
      <c r="MB607" s="47"/>
      <c r="MC607" s="47"/>
      <c r="MD607" s="47"/>
      <c r="ME607" s="47"/>
      <c r="MF607" s="47"/>
      <c r="MG607" s="47"/>
      <c r="MH607" s="47"/>
      <c r="MI607" s="47"/>
      <c r="MJ607" s="47"/>
      <c r="MK607" s="47"/>
      <c r="ML607" s="47"/>
      <c r="MM607" s="47"/>
      <c r="MN607" s="47"/>
      <c r="MO607" s="47"/>
      <c r="MP607" s="47"/>
      <c r="MQ607" s="47"/>
      <c r="MR607" s="47"/>
      <c r="MS607" s="47"/>
      <c r="MT607" s="47"/>
      <c r="MU607" s="47"/>
      <c r="MV607" s="47"/>
      <c r="MW607" s="47"/>
      <c r="MX607" s="47"/>
      <c r="MY607" s="47"/>
      <c r="MZ607" s="47"/>
      <c r="NA607" s="47"/>
      <c r="NB607" s="47"/>
      <c r="NC607" s="47"/>
      <c r="ND607" s="47"/>
      <c r="NE607" s="47"/>
      <c r="NF607" s="47"/>
      <c r="NG607" s="47"/>
      <c r="NH607" s="47"/>
      <c r="NI607" s="47"/>
      <c r="NJ607" s="47"/>
      <c r="NK607" s="47"/>
      <c r="NL607" s="47"/>
      <c r="NM607" s="47"/>
      <c r="NN607" s="47"/>
      <c r="NO607" s="47"/>
      <c r="NP607" s="47"/>
      <c r="NQ607" s="47"/>
      <c r="NR607" s="47"/>
      <c r="NS607" s="47"/>
      <c r="NT607" s="47"/>
      <c r="NU607" s="47"/>
      <c r="NV607" s="47"/>
      <c r="NW607" s="47"/>
      <c r="NX607" s="47"/>
      <c r="NY607" s="47"/>
      <c r="NZ607" s="47"/>
      <c r="OA607" s="47"/>
      <c r="OB607" s="47"/>
      <c r="OC607" s="47"/>
      <c r="OD607" s="47"/>
      <c r="OE607" s="47"/>
      <c r="OF607" s="47"/>
      <c r="OG607" s="47"/>
      <c r="OH607" s="47"/>
      <c r="OI607" s="47"/>
      <c r="OJ607" s="47"/>
      <c r="OK607" s="47"/>
      <c r="OL607" s="47"/>
      <c r="OM607" s="47"/>
      <c r="ON607" s="47"/>
      <c r="OO607" s="47"/>
      <c r="OP607" s="47"/>
      <c r="OQ607" s="47"/>
      <c r="OR607" s="47"/>
      <c r="OS607" s="47"/>
      <c r="OT607" s="47"/>
      <c r="OU607" s="47"/>
      <c r="OV607" s="47"/>
      <c r="OW607" s="47"/>
      <c r="OX607" s="47"/>
      <c r="OY607" s="47"/>
      <c r="OZ607" s="47"/>
      <c r="PA607" s="47"/>
      <c r="PB607" s="47"/>
      <c r="PC607" s="47"/>
      <c r="PD607" s="47"/>
      <c r="PE607" s="47"/>
      <c r="PF607" s="47"/>
      <c r="PG607" s="47"/>
      <c r="PH607" s="47"/>
      <c r="PI607" s="47"/>
      <c r="PJ607" s="47"/>
      <c r="PK607" s="47"/>
    </row>
    <row r="608" spans="1:427" x14ac:dyDescent="0.3">
      <c r="A608" s="27" t="s">
        <v>444</v>
      </c>
      <c r="B608" s="27" t="s">
        <v>499</v>
      </c>
      <c r="C608" s="27" t="s">
        <v>567</v>
      </c>
      <c r="D608" s="27" t="s">
        <v>110</v>
      </c>
      <c r="E608" s="29" t="s">
        <v>95</v>
      </c>
      <c r="F608" s="28">
        <v>332</v>
      </c>
      <c r="G608" s="28">
        <v>100</v>
      </c>
      <c r="H608" s="28">
        <v>80</v>
      </c>
      <c r="I608" s="28">
        <v>20</v>
      </c>
      <c r="J608" s="28">
        <v>0</v>
      </c>
      <c r="K608" s="28">
        <v>0</v>
      </c>
      <c r="L608" s="28">
        <v>0</v>
      </c>
      <c r="M608" s="28">
        <v>0</v>
      </c>
      <c r="N608" s="28">
        <v>0</v>
      </c>
      <c r="O608" s="28">
        <v>0</v>
      </c>
      <c r="P608" s="28">
        <v>100</v>
      </c>
      <c r="Q608" s="28">
        <v>100</v>
      </c>
      <c r="R608" s="28">
        <v>90</v>
      </c>
      <c r="S608" s="28">
        <v>70</v>
      </c>
      <c r="T608" s="28">
        <v>100</v>
      </c>
      <c r="U608" s="28">
        <v>0</v>
      </c>
      <c r="V608" s="28">
        <v>0</v>
      </c>
      <c r="W608" s="28">
        <v>0</v>
      </c>
      <c r="X608" s="28">
        <v>100</v>
      </c>
      <c r="Y608" s="28">
        <v>90</v>
      </c>
      <c r="Z608" s="28">
        <v>2</v>
      </c>
      <c r="AA608" s="28" t="s">
        <v>96</v>
      </c>
      <c r="AB608" s="28" t="s">
        <v>96</v>
      </c>
      <c r="AC608" s="28">
        <v>4</v>
      </c>
      <c r="AD608" s="28">
        <v>1</v>
      </c>
      <c r="AE608" s="28">
        <v>1</v>
      </c>
      <c r="AF608" s="28">
        <v>6</v>
      </c>
      <c r="AG608" s="28">
        <v>1</v>
      </c>
      <c r="AH608" s="28">
        <v>7</v>
      </c>
      <c r="AI608" s="28">
        <v>1</v>
      </c>
    </row>
    <row r="609" spans="1:427" x14ac:dyDescent="0.3">
      <c r="A609" s="25" t="s">
        <v>444</v>
      </c>
      <c r="B609" s="25" t="s">
        <v>499</v>
      </c>
      <c r="C609" s="25" t="s">
        <v>568</v>
      </c>
      <c r="D609" s="26" t="s">
        <v>1553</v>
      </c>
      <c r="E609" s="26">
        <v>2185</v>
      </c>
      <c r="F609" s="38">
        <v>70</v>
      </c>
      <c r="G609" s="26">
        <v>70</v>
      </c>
      <c r="H609" s="26">
        <v>45</v>
      </c>
      <c r="I609" s="26">
        <v>55</v>
      </c>
      <c r="J609" s="26">
        <v>0</v>
      </c>
      <c r="K609" s="26">
        <v>0</v>
      </c>
      <c r="L609" s="26">
        <v>70</v>
      </c>
      <c r="M609" s="26">
        <v>65</v>
      </c>
      <c r="N609" s="26">
        <v>35</v>
      </c>
      <c r="O609" s="26">
        <v>0</v>
      </c>
      <c r="P609" s="26">
        <v>0</v>
      </c>
      <c r="Q609" s="26">
        <v>100</v>
      </c>
      <c r="R609" s="26">
        <v>100</v>
      </c>
      <c r="S609" s="26">
        <v>100</v>
      </c>
      <c r="T609" s="26">
        <v>100</v>
      </c>
      <c r="U609" s="26">
        <v>90</v>
      </c>
      <c r="V609" s="26">
        <v>0</v>
      </c>
      <c r="W609" s="26">
        <v>90</v>
      </c>
      <c r="X609" s="26">
        <v>10</v>
      </c>
      <c r="Y609" s="26">
        <v>100</v>
      </c>
      <c r="Z609" s="26">
        <v>2</v>
      </c>
      <c r="AA609" s="26" t="s">
        <v>96</v>
      </c>
      <c r="AB609" s="26" t="s">
        <v>96</v>
      </c>
      <c r="AC609" s="26">
        <v>2</v>
      </c>
      <c r="AD609" s="26">
        <v>0</v>
      </c>
      <c r="AE609" s="26">
        <v>1</v>
      </c>
      <c r="AF609" s="26">
        <v>1</v>
      </c>
      <c r="AG609" s="26">
        <v>0</v>
      </c>
      <c r="AH609" s="26">
        <v>13</v>
      </c>
      <c r="AI609" s="26">
        <v>0</v>
      </c>
      <c r="CJ609" s="47"/>
      <c r="CK609" s="47"/>
      <c r="CL609" s="47"/>
      <c r="CM609" s="47"/>
      <c r="CN609" s="47"/>
      <c r="CO609" s="47"/>
      <c r="CP609" s="47"/>
      <c r="CQ609" s="47"/>
      <c r="CR609" s="47"/>
      <c r="CS609" s="47"/>
      <c r="CT609" s="47"/>
      <c r="CU609" s="47"/>
      <c r="CV609" s="47"/>
      <c r="CW609" s="47"/>
      <c r="CX609" s="47"/>
      <c r="CY609" s="47"/>
      <c r="CZ609" s="47"/>
      <c r="DA609" s="47"/>
      <c r="DB609" s="47"/>
      <c r="DC609" s="47"/>
      <c r="DD609" s="47"/>
      <c r="DE609" s="47"/>
      <c r="DF609" s="47"/>
      <c r="DG609" s="47"/>
      <c r="DH609" s="47"/>
      <c r="DI609" s="47"/>
      <c r="DJ609" s="47"/>
      <c r="DK609" s="47"/>
      <c r="DL609" s="47"/>
      <c r="DM609" s="47"/>
      <c r="DN609" s="47"/>
      <c r="DO609" s="47"/>
      <c r="DP609" s="47"/>
      <c r="DQ609" s="47"/>
      <c r="DR609" s="47"/>
      <c r="DS609" s="47"/>
      <c r="DT609" s="47"/>
      <c r="DU609" s="47"/>
      <c r="DV609" s="47"/>
      <c r="DW609" s="47"/>
      <c r="DX609" s="47"/>
      <c r="DY609" s="47"/>
      <c r="DZ609" s="47"/>
      <c r="EA609" s="47"/>
      <c r="EB609" s="47"/>
      <c r="EC609" s="47"/>
      <c r="ED609" s="47"/>
      <c r="EE609" s="47"/>
      <c r="EF609" s="47"/>
      <c r="EG609" s="47"/>
      <c r="EH609" s="47"/>
      <c r="EI609" s="47"/>
      <c r="EJ609" s="47"/>
      <c r="EK609" s="47"/>
      <c r="EL609" s="47"/>
      <c r="EM609" s="47"/>
      <c r="EN609" s="47"/>
      <c r="EO609" s="47"/>
      <c r="EP609" s="47"/>
      <c r="EQ609" s="47"/>
      <c r="ER609" s="47"/>
      <c r="ES609" s="47"/>
      <c r="ET609" s="47"/>
      <c r="EU609" s="47"/>
      <c r="EV609" s="47"/>
      <c r="EW609" s="47"/>
      <c r="EX609" s="47"/>
      <c r="EY609" s="47"/>
      <c r="EZ609" s="47"/>
      <c r="FA609" s="47"/>
      <c r="FB609" s="47"/>
      <c r="FC609" s="47"/>
      <c r="FD609" s="47"/>
      <c r="FE609" s="47"/>
      <c r="FF609" s="47"/>
      <c r="FG609" s="47"/>
      <c r="FH609" s="47"/>
      <c r="FI609" s="47"/>
      <c r="FJ609" s="47"/>
      <c r="FK609" s="47"/>
      <c r="FL609" s="47"/>
      <c r="FM609" s="47"/>
      <c r="FN609" s="47"/>
      <c r="FO609" s="47"/>
      <c r="FP609" s="47"/>
      <c r="FQ609" s="47"/>
      <c r="FR609" s="47"/>
      <c r="FS609" s="47"/>
      <c r="FT609" s="47"/>
      <c r="FU609" s="47"/>
      <c r="FV609" s="47"/>
      <c r="FW609" s="47"/>
      <c r="FX609" s="47"/>
      <c r="FY609" s="47"/>
      <c r="FZ609" s="47"/>
      <c r="GA609" s="47"/>
      <c r="GB609" s="47"/>
      <c r="GC609" s="47"/>
      <c r="GD609" s="47"/>
      <c r="GE609" s="47"/>
      <c r="GF609" s="47"/>
      <c r="GG609" s="47"/>
      <c r="GH609" s="47"/>
      <c r="GI609" s="47"/>
      <c r="GJ609" s="47"/>
      <c r="GK609" s="47"/>
      <c r="GL609" s="47"/>
      <c r="GM609" s="47"/>
      <c r="GN609" s="47"/>
      <c r="GO609" s="47"/>
      <c r="GP609" s="47"/>
      <c r="GQ609" s="47"/>
      <c r="GR609" s="47"/>
      <c r="GS609" s="47"/>
      <c r="GT609" s="47"/>
      <c r="GU609" s="47"/>
      <c r="GV609" s="47"/>
      <c r="GW609" s="47"/>
      <c r="GX609" s="47"/>
      <c r="GY609" s="47"/>
      <c r="GZ609" s="47"/>
      <c r="HA609" s="47"/>
      <c r="HB609" s="47"/>
      <c r="HC609" s="47"/>
      <c r="HD609" s="47"/>
      <c r="HE609" s="47"/>
      <c r="HF609" s="47"/>
      <c r="HG609" s="47"/>
      <c r="HH609" s="47"/>
      <c r="HI609" s="47"/>
      <c r="HJ609" s="47"/>
      <c r="HK609" s="47"/>
      <c r="HL609" s="47"/>
      <c r="HM609" s="47"/>
      <c r="HN609" s="47"/>
      <c r="HO609" s="47"/>
      <c r="HP609" s="47"/>
      <c r="HQ609" s="47"/>
      <c r="HR609" s="47"/>
      <c r="HS609" s="47"/>
      <c r="HT609" s="47"/>
      <c r="HU609" s="47"/>
      <c r="HV609" s="47"/>
      <c r="HW609" s="47"/>
      <c r="HX609" s="47"/>
      <c r="HY609" s="47"/>
      <c r="HZ609" s="47"/>
      <c r="IA609" s="47"/>
      <c r="IB609" s="47"/>
      <c r="IC609" s="47"/>
      <c r="ID609" s="47"/>
      <c r="IE609" s="47"/>
      <c r="IF609" s="47"/>
      <c r="IG609" s="47"/>
      <c r="IH609" s="47"/>
      <c r="II609" s="47"/>
      <c r="IJ609" s="47"/>
      <c r="IK609" s="47"/>
      <c r="IL609" s="47"/>
      <c r="IM609" s="47"/>
      <c r="IN609" s="47"/>
      <c r="IO609" s="47"/>
      <c r="IP609" s="47"/>
      <c r="IQ609" s="47"/>
      <c r="IR609" s="47"/>
      <c r="IS609" s="47"/>
      <c r="IT609" s="47"/>
      <c r="IU609" s="47"/>
      <c r="IV609" s="47"/>
      <c r="IW609" s="47"/>
      <c r="IX609" s="47"/>
      <c r="IY609" s="47"/>
      <c r="IZ609" s="47"/>
      <c r="JA609" s="47"/>
      <c r="JB609" s="47"/>
      <c r="JC609" s="47"/>
      <c r="JD609" s="47"/>
      <c r="JE609" s="47"/>
      <c r="JF609" s="47"/>
      <c r="JG609" s="47"/>
      <c r="JH609" s="47"/>
      <c r="JI609" s="47"/>
      <c r="JJ609" s="47"/>
      <c r="JK609" s="47"/>
      <c r="JL609" s="47"/>
      <c r="JM609" s="47"/>
      <c r="JN609" s="47"/>
      <c r="JO609" s="47"/>
      <c r="JP609" s="47"/>
      <c r="JQ609" s="47"/>
      <c r="JR609" s="47"/>
      <c r="JS609" s="47"/>
      <c r="JT609" s="47"/>
      <c r="JU609" s="47"/>
      <c r="JV609" s="47"/>
      <c r="JW609" s="47"/>
      <c r="JX609" s="47"/>
      <c r="JY609" s="47"/>
      <c r="JZ609" s="47"/>
      <c r="KA609" s="47"/>
      <c r="KB609" s="47"/>
      <c r="KC609" s="47"/>
      <c r="KD609" s="47"/>
      <c r="KE609" s="47"/>
      <c r="KF609" s="47"/>
      <c r="KG609" s="47"/>
      <c r="KH609" s="47"/>
      <c r="KI609" s="47"/>
      <c r="KJ609" s="47"/>
      <c r="KK609" s="47"/>
      <c r="KL609" s="47"/>
      <c r="KM609" s="47"/>
      <c r="KN609" s="47"/>
      <c r="KO609" s="47"/>
      <c r="KP609" s="47"/>
      <c r="KQ609" s="47"/>
      <c r="KR609" s="47"/>
      <c r="KS609" s="47"/>
      <c r="KT609" s="47"/>
      <c r="KU609" s="47"/>
      <c r="KV609" s="47"/>
      <c r="KW609" s="47"/>
      <c r="KX609" s="47"/>
      <c r="KY609" s="47"/>
      <c r="KZ609" s="47"/>
      <c r="LA609" s="47"/>
      <c r="LB609" s="47"/>
      <c r="LC609" s="47"/>
      <c r="LD609" s="47"/>
      <c r="LE609" s="47"/>
      <c r="LF609" s="47"/>
      <c r="LG609" s="47"/>
      <c r="LH609" s="47"/>
      <c r="LI609" s="47"/>
      <c r="LJ609" s="47"/>
      <c r="LK609" s="47"/>
      <c r="LL609" s="47"/>
      <c r="LM609" s="47"/>
      <c r="LN609" s="47"/>
      <c r="LO609" s="47"/>
      <c r="LP609" s="47"/>
      <c r="LQ609" s="47"/>
      <c r="LR609" s="47"/>
      <c r="LS609" s="47"/>
      <c r="LT609" s="47"/>
      <c r="LU609" s="47"/>
      <c r="LV609" s="47"/>
      <c r="LW609" s="47"/>
      <c r="LX609" s="47"/>
      <c r="LY609" s="47"/>
      <c r="LZ609" s="47"/>
      <c r="MA609" s="47"/>
      <c r="MB609" s="47"/>
      <c r="MC609" s="47"/>
      <c r="MD609" s="47"/>
      <c r="ME609" s="47"/>
      <c r="MF609" s="47"/>
      <c r="MG609" s="47"/>
      <c r="MH609" s="47"/>
      <c r="MI609" s="47"/>
      <c r="MJ609" s="47"/>
      <c r="MK609" s="47"/>
      <c r="ML609" s="47"/>
      <c r="MM609" s="47"/>
      <c r="MN609" s="47"/>
      <c r="MO609" s="47"/>
      <c r="MP609" s="47"/>
      <c r="MQ609" s="47"/>
      <c r="MR609" s="47"/>
      <c r="MS609" s="47"/>
      <c r="MT609" s="47"/>
      <c r="MU609" s="47"/>
      <c r="MV609" s="47"/>
      <c r="MW609" s="47"/>
      <c r="MX609" s="47"/>
      <c r="MY609" s="47"/>
      <c r="MZ609" s="47"/>
      <c r="NA609" s="47"/>
      <c r="NB609" s="47"/>
      <c r="NC609" s="47"/>
      <c r="ND609" s="47"/>
      <c r="NE609" s="47"/>
      <c r="NF609" s="47"/>
      <c r="NG609" s="47"/>
      <c r="NH609" s="47"/>
      <c r="NI609" s="47"/>
      <c r="NJ609" s="47"/>
      <c r="NK609" s="47"/>
      <c r="NL609" s="47"/>
      <c r="NM609" s="47"/>
      <c r="NN609" s="47"/>
      <c r="NO609" s="47"/>
      <c r="NP609" s="47"/>
      <c r="NQ609" s="47"/>
      <c r="NR609" s="47"/>
      <c r="NS609" s="47"/>
      <c r="NT609" s="47"/>
      <c r="NU609" s="47"/>
      <c r="NV609" s="47"/>
      <c r="NW609" s="47"/>
      <c r="NX609" s="47"/>
      <c r="NY609" s="47"/>
      <c r="NZ609" s="47"/>
      <c r="OA609" s="47"/>
      <c r="OB609" s="47"/>
      <c r="OC609" s="47"/>
      <c r="OD609" s="47"/>
      <c r="OE609" s="47"/>
      <c r="OF609" s="47"/>
      <c r="OG609" s="47"/>
      <c r="OH609" s="47"/>
      <c r="OI609" s="47"/>
      <c r="OJ609" s="47"/>
      <c r="OK609" s="47"/>
      <c r="OL609" s="47"/>
      <c r="OM609" s="47"/>
      <c r="ON609" s="47"/>
      <c r="OO609" s="47"/>
      <c r="OP609" s="47"/>
      <c r="OQ609" s="47"/>
      <c r="OR609" s="47"/>
      <c r="OS609" s="47"/>
      <c r="OT609" s="47"/>
      <c r="OU609" s="47"/>
      <c r="OV609" s="47"/>
      <c r="OW609" s="47"/>
      <c r="OX609" s="47"/>
      <c r="OY609" s="47"/>
      <c r="OZ609" s="47"/>
      <c r="PA609" s="47"/>
      <c r="PB609" s="47"/>
      <c r="PC609" s="47"/>
      <c r="PD609" s="47"/>
      <c r="PE609" s="47"/>
      <c r="PF609" s="47"/>
      <c r="PG609" s="47"/>
      <c r="PH609" s="47"/>
      <c r="PI609" s="47"/>
      <c r="PJ609" s="47"/>
      <c r="PK609" s="47"/>
    </row>
    <row r="610" spans="1:427" x14ac:dyDescent="0.3">
      <c r="A610" s="27" t="s">
        <v>444</v>
      </c>
      <c r="B610" s="27" t="s">
        <v>499</v>
      </c>
      <c r="C610" s="27" t="s">
        <v>568</v>
      </c>
      <c r="D610" s="27" t="s">
        <v>569</v>
      </c>
      <c r="E610" s="29" t="s">
        <v>95</v>
      </c>
      <c r="F610" s="28">
        <v>321</v>
      </c>
      <c r="G610" s="28">
        <v>0</v>
      </c>
      <c r="H610" s="28">
        <v>0</v>
      </c>
      <c r="I610" s="28">
        <v>15</v>
      </c>
      <c r="J610" s="28">
        <v>0</v>
      </c>
      <c r="K610" s="28">
        <v>85</v>
      </c>
      <c r="L610" s="28">
        <v>0</v>
      </c>
      <c r="M610" s="28">
        <v>0</v>
      </c>
      <c r="N610" s="28">
        <v>50</v>
      </c>
      <c r="O610" s="28">
        <v>0</v>
      </c>
      <c r="P610" s="28">
        <v>50</v>
      </c>
      <c r="Q610" s="28">
        <v>100</v>
      </c>
      <c r="R610" s="28">
        <v>100</v>
      </c>
      <c r="S610" s="28">
        <v>100</v>
      </c>
      <c r="T610" s="28">
        <v>50</v>
      </c>
      <c r="U610" s="28">
        <v>0</v>
      </c>
      <c r="V610" s="28">
        <v>0</v>
      </c>
      <c r="W610" s="28">
        <v>40</v>
      </c>
      <c r="X610" s="28">
        <v>60</v>
      </c>
      <c r="Y610" s="28">
        <v>70</v>
      </c>
      <c r="Z610" s="28">
        <v>2</v>
      </c>
      <c r="AA610" s="28" t="s">
        <v>97</v>
      </c>
      <c r="AB610" s="28" t="s">
        <v>96</v>
      </c>
      <c r="AC610" s="28">
        <v>2</v>
      </c>
      <c r="AD610" s="28">
        <v>1</v>
      </c>
      <c r="AE610" s="28">
        <v>2</v>
      </c>
      <c r="AF610" s="28">
        <v>2</v>
      </c>
      <c r="AG610" s="28">
        <v>0</v>
      </c>
      <c r="AH610" s="28">
        <v>14</v>
      </c>
      <c r="AI610" s="28">
        <v>0</v>
      </c>
    </row>
    <row r="611" spans="1:427" x14ac:dyDescent="0.3">
      <c r="A611" s="25" t="s">
        <v>444</v>
      </c>
      <c r="B611" s="25" t="s">
        <v>499</v>
      </c>
      <c r="C611" s="25" t="s">
        <v>570</v>
      </c>
      <c r="D611" s="26" t="s">
        <v>1553</v>
      </c>
      <c r="E611" s="26">
        <v>1129</v>
      </c>
      <c r="F611" s="38">
        <v>90</v>
      </c>
      <c r="G611" s="26">
        <v>100</v>
      </c>
      <c r="H611" s="26">
        <v>100</v>
      </c>
      <c r="I611" s="26">
        <v>0</v>
      </c>
      <c r="J611" s="26">
        <v>0</v>
      </c>
      <c r="K611" s="26">
        <v>0</v>
      </c>
      <c r="L611" s="26">
        <v>0</v>
      </c>
      <c r="M611" s="26">
        <v>0</v>
      </c>
      <c r="N611" s="26">
        <v>90</v>
      </c>
      <c r="O611" s="26">
        <v>10</v>
      </c>
      <c r="P611" s="26">
        <v>0</v>
      </c>
      <c r="Q611" s="26">
        <v>100</v>
      </c>
      <c r="R611" s="26">
        <v>100</v>
      </c>
      <c r="S611" s="26">
        <v>100</v>
      </c>
      <c r="T611" s="26">
        <v>100</v>
      </c>
      <c r="U611" s="26">
        <v>100</v>
      </c>
      <c r="V611" s="26">
        <v>0</v>
      </c>
      <c r="W611" s="26">
        <v>80</v>
      </c>
      <c r="X611" s="26">
        <v>20</v>
      </c>
      <c r="Y611" s="26">
        <v>100</v>
      </c>
      <c r="Z611" s="26">
        <v>2</v>
      </c>
      <c r="AA611" s="26" t="s">
        <v>96</v>
      </c>
      <c r="AB611" s="26" t="s">
        <v>96</v>
      </c>
      <c r="AC611" s="26">
        <v>5</v>
      </c>
      <c r="AD611" s="26">
        <v>2</v>
      </c>
      <c r="AE611" s="26">
        <v>5</v>
      </c>
      <c r="AF611" s="26">
        <v>5</v>
      </c>
      <c r="AG611" s="26">
        <v>0</v>
      </c>
      <c r="AH611" s="26">
        <v>6</v>
      </c>
      <c r="AI611" s="26">
        <v>0</v>
      </c>
      <c r="CJ611" s="47"/>
      <c r="CK611" s="47"/>
      <c r="CL611" s="47"/>
      <c r="CM611" s="47"/>
      <c r="CN611" s="47"/>
      <c r="CO611" s="47"/>
      <c r="CP611" s="47"/>
      <c r="CQ611" s="47"/>
      <c r="CR611" s="47"/>
      <c r="CS611" s="47"/>
      <c r="CT611" s="47"/>
      <c r="CU611" s="47"/>
      <c r="CV611" s="47"/>
      <c r="CW611" s="47"/>
      <c r="CX611" s="47"/>
      <c r="CY611" s="47"/>
      <c r="CZ611" s="47"/>
      <c r="DA611" s="47"/>
      <c r="DB611" s="47"/>
      <c r="DC611" s="47"/>
      <c r="DD611" s="47"/>
      <c r="DE611" s="47"/>
      <c r="DF611" s="47"/>
      <c r="DG611" s="47"/>
      <c r="DH611" s="47"/>
      <c r="DI611" s="47"/>
      <c r="DJ611" s="47"/>
      <c r="DK611" s="47"/>
      <c r="DL611" s="47"/>
      <c r="DM611" s="47"/>
      <c r="DN611" s="47"/>
      <c r="DO611" s="47"/>
      <c r="DP611" s="47"/>
      <c r="DQ611" s="47"/>
      <c r="DR611" s="47"/>
      <c r="DS611" s="47"/>
      <c r="DT611" s="47"/>
      <c r="DU611" s="47"/>
      <c r="DV611" s="47"/>
      <c r="DW611" s="47"/>
      <c r="DX611" s="47"/>
      <c r="DY611" s="47"/>
      <c r="DZ611" s="47"/>
      <c r="EA611" s="47"/>
      <c r="EB611" s="47"/>
      <c r="EC611" s="47"/>
      <c r="ED611" s="47"/>
      <c r="EE611" s="47"/>
      <c r="EF611" s="47"/>
      <c r="EG611" s="47"/>
      <c r="EH611" s="47"/>
      <c r="EI611" s="47"/>
      <c r="EJ611" s="47"/>
      <c r="EK611" s="47"/>
      <c r="EL611" s="47"/>
      <c r="EM611" s="47"/>
      <c r="EN611" s="47"/>
      <c r="EO611" s="47"/>
      <c r="EP611" s="47"/>
      <c r="EQ611" s="47"/>
      <c r="ER611" s="47"/>
      <c r="ES611" s="47"/>
      <c r="ET611" s="47"/>
      <c r="EU611" s="47"/>
      <c r="EV611" s="47"/>
      <c r="EW611" s="47"/>
      <c r="EX611" s="47"/>
      <c r="EY611" s="47"/>
      <c r="EZ611" s="47"/>
      <c r="FA611" s="47"/>
      <c r="FB611" s="47"/>
      <c r="FC611" s="47"/>
      <c r="FD611" s="47"/>
      <c r="FE611" s="47"/>
      <c r="FF611" s="47"/>
      <c r="FG611" s="47"/>
      <c r="FH611" s="47"/>
      <c r="FI611" s="47"/>
      <c r="FJ611" s="47"/>
      <c r="FK611" s="47"/>
      <c r="FL611" s="47"/>
      <c r="FM611" s="47"/>
      <c r="FN611" s="47"/>
      <c r="FO611" s="47"/>
      <c r="FP611" s="47"/>
      <c r="FQ611" s="47"/>
      <c r="FR611" s="47"/>
      <c r="FS611" s="47"/>
      <c r="FT611" s="47"/>
      <c r="FU611" s="47"/>
      <c r="FV611" s="47"/>
      <c r="FW611" s="47"/>
      <c r="FX611" s="47"/>
      <c r="FY611" s="47"/>
      <c r="FZ611" s="47"/>
      <c r="GA611" s="47"/>
      <c r="GB611" s="47"/>
      <c r="GC611" s="47"/>
      <c r="GD611" s="47"/>
      <c r="GE611" s="47"/>
      <c r="GF611" s="47"/>
      <c r="GG611" s="47"/>
      <c r="GH611" s="47"/>
      <c r="GI611" s="47"/>
      <c r="GJ611" s="47"/>
      <c r="GK611" s="47"/>
      <c r="GL611" s="47"/>
      <c r="GM611" s="47"/>
      <c r="GN611" s="47"/>
      <c r="GO611" s="47"/>
      <c r="GP611" s="47"/>
      <c r="GQ611" s="47"/>
      <c r="GR611" s="47"/>
      <c r="GS611" s="47"/>
      <c r="GT611" s="47"/>
      <c r="GU611" s="47"/>
      <c r="GV611" s="47"/>
      <c r="GW611" s="47"/>
      <c r="GX611" s="47"/>
      <c r="GY611" s="47"/>
      <c r="GZ611" s="47"/>
      <c r="HA611" s="47"/>
      <c r="HB611" s="47"/>
      <c r="HC611" s="47"/>
      <c r="HD611" s="47"/>
      <c r="HE611" s="47"/>
      <c r="HF611" s="47"/>
      <c r="HG611" s="47"/>
      <c r="HH611" s="47"/>
      <c r="HI611" s="47"/>
      <c r="HJ611" s="47"/>
      <c r="HK611" s="47"/>
      <c r="HL611" s="47"/>
      <c r="HM611" s="47"/>
      <c r="HN611" s="47"/>
      <c r="HO611" s="47"/>
      <c r="HP611" s="47"/>
      <c r="HQ611" s="47"/>
      <c r="HR611" s="47"/>
      <c r="HS611" s="47"/>
      <c r="HT611" s="47"/>
      <c r="HU611" s="47"/>
      <c r="HV611" s="47"/>
      <c r="HW611" s="47"/>
      <c r="HX611" s="47"/>
      <c r="HY611" s="47"/>
      <c r="HZ611" s="47"/>
      <c r="IA611" s="47"/>
      <c r="IB611" s="47"/>
      <c r="IC611" s="47"/>
      <c r="ID611" s="47"/>
      <c r="IE611" s="47"/>
      <c r="IF611" s="47"/>
      <c r="IG611" s="47"/>
      <c r="IH611" s="47"/>
      <c r="II611" s="47"/>
      <c r="IJ611" s="47"/>
      <c r="IK611" s="47"/>
      <c r="IL611" s="47"/>
      <c r="IM611" s="47"/>
      <c r="IN611" s="47"/>
      <c r="IO611" s="47"/>
      <c r="IP611" s="47"/>
      <c r="IQ611" s="47"/>
      <c r="IR611" s="47"/>
      <c r="IS611" s="47"/>
      <c r="IT611" s="47"/>
      <c r="IU611" s="47"/>
      <c r="IV611" s="47"/>
      <c r="IW611" s="47"/>
      <c r="IX611" s="47"/>
      <c r="IY611" s="47"/>
      <c r="IZ611" s="47"/>
      <c r="JA611" s="47"/>
      <c r="JB611" s="47"/>
      <c r="JC611" s="47"/>
      <c r="JD611" s="47"/>
      <c r="JE611" s="47"/>
      <c r="JF611" s="47"/>
      <c r="JG611" s="47"/>
      <c r="JH611" s="47"/>
      <c r="JI611" s="47"/>
      <c r="JJ611" s="47"/>
      <c r="JK611" s="47"/>
      <c r="JL611" s="47"/>
      <c r="JM611" s="47"/>
      <c r="JN611" s="47"/>
      <c r="JO611" s="47"/>
      <c r="JP611" s="47"/>
      <c r="JQ611" s="47"/>
      <c r="JR611" s="47"/>
      <c r="JS611" s="47"/>
      <c r="JT611" s="47"/>
      <c r="JU611" s="47"/>
      <c r="JV611" s="47"/>
      <c r="JW611" s="47"/>
      <c r="JX611" s="47"/>
      <c r="JY611" s="47"/>
      <c r="JZ611" s="47"/>
      <c r="KA611" s="47"/>
      <c r="KB611" s="47"/>
      <c r="KC611" s="47"/>
      <c r="KD611" s="47"/>
      <c r="KE611" s="47"/>
      <c r="KF611" s="47"/>
      <c r="KG611" s="47"/>
      <c r="KH611" s="47"/>
      <c r="KI611" s="47"/>
      <c r="KJ611" s="47"/>
      <c r="KK611" s="47"/>
      <c r="KL611" s="47"/>
      <c r="KM611" s="47"/>
      <c r="KN611" s="47"/>
      <c r="KO611" s="47"/>
      <c r="KP611" s="47"/>
      <c r="KQ611" s="47"/>
      <c r="KR611" s="47"/>
      <c r="KS611" s="47"/>
      <c r="KT611" s="47"/>
      <c r="KU611" s="47"/>
      <c r="KV611" s="47"/>
      <c r="KW611" s="47"/>
      <c r="KX611" s="47"/>
      <c r="KY611" s="47"/>
      <c r="KZ611" s="47"/>
      <c r="LA611" s="47"/>
      <c r="LB611" s="47"/>
      <c r="LC611" s="47"/>
      <c r="LD611" s="47"/>
      <c r="LE611" s="47"/>
      <c r="LF611" s="47"/>
      <c r="LG611" s="47"/>
      <c r="LH611" s="47"/>
      <c r="LI611" s="47"/>
      <c r="LJ611" s="47"/>
      <c r="LK611" s="47"/>
      <c r="LL611" s="47"/>
      <c r="LM611" s="47"/>
      <c r="LN611" s="47"/>
      <c r="LO611" s="47"/>
      <c r="LP611" s="47"/>
      <c r="LQ611" s="47"/>
      <c r="LR611" s="47"/>
      <c r="LS611" s="47"/>
      <c r="LT611" s="47"/>
      <c r="LU611" s="47"/>
      <c r="LV611" s="47"/>
      <c r="LW611" s="47"/>
      <c r="LX611" s="47"/>
      <c r="LY611" s="47"/>
      <c r="LZ611" s="47"/>
      <c r="MA611" s="47"/>
      <c r="MB611" s="47"/>
      <c r="MC611" s="47"/>
      <c r="MD611" s="47"/>
      <c r="ME611" s="47"/>
      <c r="MF611" s="47"/>
      <c r="MG611" s="47"/>
      <c r="MH611" s="47"/>
      <c r="MI611" s="47"/>
      <c r="MJ611" s="47"/>
      <c r="MK611" s="47"/>
      <c r="ML611" s="47"/>
      <c r="MM611" s="47"/>
      <c r="MN611" s="47"/>
      <c r="MO611" s="47"/>
      <c r="MP611" s="47"/>
      <c r="MQ611" s="47"/>
      <c r="MR611" s="47"/>
      <c r="MS611" s="47"/>
      <c r="MT611" s="47"/>
      <c r="MU611" s="47"/>
      <c r="MV611" s="47"/>
      <c r="MW611" s="47"/>
      <c r="MX611" s="47"/>
      <c r="MY611" s="47"/>
      <c r="MZ611" s="47"/>
      <c r="NA611" s="47"/>
      <c r="NB611" s="47"/>
      <c r="NC611" s="47"/>
      <c r="ND611" s="47"/>
      <c r="NE611" s="47"/>
      <c r="NF611" s="47"/>
      <c r="NG611" s="47"/>
      <c r="NH611" s="47"/>
      <c r="NI611" s="47"/>
      <c r="NJ611" s="47"/>
      <c r="NK611" s="47"/>
      <c r="NL611" s="47"/>
      <c r="NM611" s="47"/>
      <c r="NN611" s="47"/>
      <c r="NO611" s="47"/>
      <c r="NP611" s="47"/>
      <c r="NQ611" s="47"/>
      <c r="NR611" s="47"/>
      <c r="NS611" s="47"/>
      <c r="NT611" s="47"/>
      <c r="NU611" s="47"/>
      <c r="NV611" s="47"/>
      <c r="NW611" s="47"/>
      <c r="NX611" s="47"/>
      <c r="NY611" s="47"/>
      <c r="NZ611" s="47"/>
      <c r="OA611" s="47"/>
      <c r="OB611" s="47"/>
      <c r="OC611" s="47"/>
      <c r="OD611" s="47"/>
      <c r="OE611" s="47"/>
      <c r="OF611" s="47"/>
      <c r="OG611" s="47"/>
      <c r="OH611" s="47"/>
      <c r="OI611" s="47"/>
      <c r="OJ611" s="47"/>
      <c r="OK611" s="47"/>
      <c r="OL611" s="47"/>
      <c r="OM611" s="47"/>
      <c r="ON611" s="47"/>
      <c r="OO611" s="47"/>
      <c r="OP611" s="47"/>
      <c r="OQ611" s="47"/>
      <c r="OR611" s="47"/>
      <c r="OS611" s="47"/>
      <c r="OT611" s="47"/>
      <c r="OU611" s="47"/>
      <c r="OV611" s="47"/>
      <c r="OW611" s="47"/>
      <c r="OX611" s="47"/>
      <c r="OY611" s="47"/>
      <c r="OZ611" s="47"/>
      <c r="PA611" s="47"/>
      <c r="PB611" s="47"/>
      <c r="PC611" s="47"/>
      <c r="PD611" s="47"/>
      <c r="PE611" s="47"/>
      <c r="PF611" s="47"/>
      <c r="PG611" s="47"/>
      <c r="PH611" s="47"/>
      <c r="PI611" s="47"/>
      <c r="PJ611" s="47"/>
      <c r="PK611" s="47"/>
    </row>
    <row r="612" spans="1:427" x14ac:dyDescent="0.3">
      <c r="A612" s="27" t="s">
        <v>444</v>
      </c>
      <c r="B612" s="27" t="s">
        <v>499</v>
      </c>
      <c r="C612" s="27" t="s">
        <v>570</v>
      </c>
      <c r="D612" s="27" t="s">
        <v>571</v>
      </c>
      <c r="E612" s="29" t="s">
        <v>95</v>
      </c>
      <c r="F612" s="28">
        <v>60</v>
      </c>
      <c r="G612" s="28">
        <v>100</v>
      </c>
      <c r="H612" s="28">
        <v>100</v>
      </c>
      <c r="I612" s="28">
        <v>0</v>
      </c>
      <c r="J612" s="28">
        <v>0</v>
      </c>
      <c r="K612" s="28">
        <v>0</v>
      </c>
      <c r="L612" s="28">
        <v>0</v>
      </c>
      <c r="M612" s="28">
        <v>0</v>
      </c>
      <c r="N612" s="28">
        <v>80</v>
      </c>
      <c r="O612" s="28">
        <v>0</v>
      </c>
      <c r="P612" s="28">
        <v>20</v>
      </c>
      <c r="Q612" s="28">
        <v>100</v>
      </c>
      <c r="R612" s="28">
        <v>100</v>
      </c>
      <c r="S612" s="28">
        <v>100</v>
      </c>
      <c r="T612" s="28">
        <v>100</v>
      </c>
      <c r="U612" s="28">
        <v>100</v>
      </c>
      <c r="V612" s="28">
        <v>0</v>
      </c>
      <c r="W612" s="28">
        <v>20</v>
      </c>
      <c r="X612" s="28">
        <v>80</v>
      </c>
      <c r="Y612" s="28">
        <v>100</v>
      </c>
      <c r="Z612" s="28">
        <v>2</v>
      </c>
      <c r="AA612" s="28" t="s">
        <v>96</v>
      </c>
      <c r="AB612" s="28" t="s">
        <v>97</v>
      </c>
      <c r="AC612" s="28" t="s">
        <v>98</v>
      </c>
      <c r="AD612" s="28">
        <v>2</v>
      </c>
      <c r="AE612" s="28">
        <v>5</v>
      </c>
      <c r="AF612" s="28">
        <v>5</v>
      </c>
      <c r="AG612" s="28">
        <v>0</v>
      </c>
      <c r="AH612" s="28">
        <v>6</v>
      </c>
      <c r="AI612" s="28">
        <v>0</v>
      </c>
    </row>
    <row r="613" spans="1:427" x14ac:dyDescent="0.3">
      <c r="A613" s="27" t="s">
        <v>444</v>
      </c>
      <c r="B613" s="27" t="s">
        <v>499</v>
      </c>
      <c r="C613" s="27" t="s">
        <v>570</v>
      </c>
      <c r="D613" s="27" t="s">
        <v>572</v>
      </c>
      <c r="E613" s="29" t="s">
        <v>102</v>
      </c>
      <c r="F613" s="28">
        <v>50</v>
      </c>
      <c r="G613" s="28">
        <v>100</v>
      </c>
      <c r="H613" s="28">
        <v>100</v>
      </c>
      <c r="I613" s="28">
        <v>0</v>
      </c>
      <c r="J613" s="28">
        <v>0</v>
      </c>
      <c r="K613" s="28">
        <v>0</v>
      </c>
      <c r="L613" s="28">
        <v>0</v>
      </c>
      <c r="M613" s="28">
        <v>0</v>
      </c>
      <c r="N613" s="28">
        <v>50</v>
      </c>
      <c r="O613" s="28">
        <v>0</v>
      </c>
      <c r="P613" s="28">
        <v>50</v>
      </c>
      <c r="Q613" s="28">
        <v>100</v>
      </c>
      <c r="R613" s="28">
        <v>100</v>
      </c>
      <c r="S613" s="28">
        <v>100</v>
      </c>
      <c r="T613" s="28">
        <v>100</v>
      </c>
      <c r="U613" s="28">
        <v>100</v>
      </c>
      <c r="V613" s="28">
        <v>0</v>
      </c>
      <c r="W613" s="28">
        <v>20</v>
      </c>
      <c r="X613" s="28">
        <v>80</v>
      </c>
      <c r="Y613" s="28">
        <v>100</v>
      </c>
      <c r="Z613" s="28">
        <v>2</v>
      </c>
      <c r="AA613" s="28" t="s">
        <v>96</v>
      </c>
      <c r="AB613" s="28" t="s">
        <v>97</v>
      </c>
      <c r="AC613" s="28" t="s">
        <v>98</v>
      </c>
      <c r="AD613" s="28">
        <v>2</v>
      </c>
      <c r="AE613" s="28">
        <v>5</v>
      </c>
      <c r="AF613" s="28">
        <v>5</v>
      </c>
      <c r="AG613" s="28">
        <v>0</v>
      </c>
      <c r="AH613" s="28">
        <v>6</v>
      </c>
      <c r="AI613" s="28">
        <v>0</v>
      </c>
    </row>
    <row r="614" spans="1:427" x14ac:dyDescent="0.3">
      <c r="A614" s="25" t="s">
        <v>444</v>
      </c>
      <c r="B614" s="25" t="s">
        <v>499</v>
      </c>
      <c r="C614" s="25" t="s">
        <v>573</v>
      </c>
      <c r="D614" s="26" t="s">
        <v>1553</v>
      </c>
      <c r="E614" s="26">
        <v>1481</v>
      </c>
      <c r="F614" s="38">
        <v>70</v>
      </c>
      <c r="G614" s="26">
        <v>100</v>
      </c>
      <c r="H614" s="26">
        <v>100</v>
      </c>
      <c r="I614" s="26">
        <v>0</v>
      </c>
      <c r="J614" s="26">
        <v>0</v>
      </c>
      <c r="K614" s="26">
        <v>0</v>
      </c>
      <c r="L614" s="26">
        <v>0</v>
      </c>
      <c r="M614" s="26">
        <v>0</v>
      </c>
      <c r="N614" s="26">
        <v>100</v>
      </c>
      <c r="O614" s="26">
        <v>0</v>
      </c>
      <c r="P614" s="26">
        <v>0</v>
      </c>
      <c r="Q614" s="26">
        <v>100</v>
      </c>
      <c r="R614" s="26">
        <v>100</v>
      </c>
      <c r="S614" s="26">
        <v>100</v>
      </c>
      <c r="T614" s="26">
        <v>100</v>
      </c>
      <c r="U614" s="26">
        <v>80</v>
      </c>
      <c r="V614" s="26">
        <v>0</v>
      </c>
      <c r="W614" s="26">
        <v>40</v>
      </c>
      <c r="X614" s="26">
        <v>60</v>
      </c>
      <c r="Y614" s="26">
        <v>100</v>
      </c>
      <c r="Z614" s="26">
        <v>2</v>
      </c>
      <c r="AA614" s="26" t="s">
        <v>96</v>
      </c>
      <c r="AB614" s="26" t="s">
        <v>96</v>
      </c>
      <c r="AC614" s="26">
        <v>2</v>
      </c>
      <c r="AD614" s="26">
        <v>0</v>
      </c>
      <c r="AE614" s="26">
        <v>0</v>
      </c>
      <c r="AF614" s="26">
        <v>23</v>
      </c>
      <c r="AG614" s="26">
        <v>0</v>
      </c>
      <c r="AH614" s="26">
        <v>3</v>
      </c>
      <c r="AI614" s="26">
        <v>0</v>
      </c>
    </row>
    <row r="615" spans="1:427" x14ac:dyDescent="0.3">
      <c r="A615" s="27" t="s">
        <v>444</v>
      </c>
      <c r="B615" s="27" t="s">
        <v>499</v>
      </c>
      <c r="C615" s="27" t="s">
        <v>573</v>
      </c>
      <c r="D615" s="27" t="s">
        <v>574</v>
      </c>
      <c r="E615" s="29" t="s">
        <v>95</v>
      </c>
      <c r="F615" s="28">
        <v>400</v>
      </c>
      <c r="G615" s="28">
        <v>100</v>
      </c>
      <c r="H615" s="28">
        <v>100</v>
      </c>
      <c r="I615" s="28">
        <v>0</v>
      </c>
      <c r="J615" s="28">
        <v>0</v>
      </c>
      <c r="K615" s="28">
        <v>0</v>
      </c>
      <c r="L615" s="28">
        <v>0</v>
      </c>
      <c r="M615" s="28">
        <v>0</v>
      </c>
      <c r="N615" s="28">
        <v>100</v>
      </c>
      <c r="O615" s="28">
        <v>0</v>
      </c>
      <c r="P615" s="28">
        <v>0</v>
      </c>
      <c r="Q615" s="28">
        <v>100</v>
      </c>
      <c r="R615" s="28">
        <v>100</v>
      </c>
      <c r="S615" s="28">
        <v>100</v>
      </c>
      <c r="T615" s="28">
        <v>100</v>
      </c>
      <c r="U615" s="28">
        <v>50</v>
      </c>
      <c r="V615" s="28">
        <v>0</v>
      </c>
      <c r="W615" s="28">
        <v>10</v>
      </c>
      <c r="X615" s="28">
        <v>90</v>
      </c>
      <c r="Y615" s="28">
        <v>100</v>
      </c>
      <c r="Z615" s="28">
        <v>2</v>
      </c>
      <c r="AA615" s="28" t="s">
        <v>96</v>
      </c>
      <c r="AB615" s="28" t="s">
        <v>96</v>
      </c>
      <c r="AC615" s="28">
        <v>2</v>
      </c>
      <c r="AD615" s="28">
        <v>0</v>
      </c>
      <c r="AE615" s="28">
        <v>0</v>
      </c>
      <c r="AF615" s="28">
        <v>24</v>
      </c>
      <c r="AG615" s="28">
        <v>0</v>
      </c>
      <c r="AH615" s="28">
        <v>3</v>
      </c>
      <c r="AI615" s="28">
        <v>0</v>
      </c>
    </row>
    <row r="616" spans="1:427" x14ac:dyDescent="0.3">
      <c r="A616" s="25" t="s">
        <v>444</v>
      </c>
      <c r="B616" s="25" t="s">
        <v>499</v>
      </c>
      <c r="C616" s="25" t="s">
        <v>575</v>
      </c>
      <c r="D616" s="26" t="s">
        <v>1553</v>
      </c>
      <c r="E616" s="26">
        <v>1193</v>
      </c>
      <c r="F616" s="38">
        <v>0</v>
      </c>
      <c r="G616" s="26">
        <v>100</v>
      </c>
      <c r="H616" s="26">
        <v>100</v>
      </c>
      <c r="I616" s="26">
        <v>0</v>
      </c>
      <c r="J616" s="26">
        <v>0</v>
      </c>
      <c r="K616" s="26">
        <v>0</v>
      </c>
      <c r="L616" s="26">
        <v>0</v>
      </c>
      <c r="M616" s="26">
        <v>0</v>
      </c>
      <c r="N616" s="26">
        <v>90</v>
      </c>
      <c r="O616" s="26">
        <v>8</v>
      </c>
      <c r="P616" s="26">
        <v>2</v>
      </c>
      <c r="Q616" s="26">
        <v>100</v>
      </c>
      <c r="R616" s="26">
        <v>100</v>
      </c>
      <c r="S616" s="26">
        <v>100</v>
      </c>
      <c r="T616" s="26">
        <v>90</v>
      </c>
      <c r="U616" s="26">
        <v>90</v>
      </c>
      <c r="V616" s="26">
        <v>0</v>
      </c>
      <c r="W616" s="26">
        <v>90</v>
      </c>
      <c r="X616" s="26">
        <v>10</v>
      </c>
      <c r="Y616" s="26">
        <v>100</v>
      </c>
      <c r="Z616" s="26">
        <v>2</v>
      </c>
      <c r="AA616" s="26" t="s">
        <v>96</v>
      </c>
      <c r="AB616" s="26" t="s">
        <v>96</v>
      </c>
      <c r="AC616" s="26">
        <v>4</v>
      </c>
      <c r="AD616" s="26">
        <v>2</v>
      </c>
      <c r="AE616" s="26">
        <v>2</v>
      </c>
      <c r="AF616" s="26">
        <v>11</v>
      </c>
      <c r="AG616" s="26">
        <v>1</v>
      </c>
      <c r="AH616" s="26">
        <v>2</v>
      </c>
      <c r="AI616" s="26">
        <v>1</v>
      </c>
    </row>
    <row r="617" spans="1:427" x14ac:dyDescent="0.3">
      <c r="A617" s="27" t="s">
        <v>444</v>
      </c>
      <c r="B617" s="27" t="s">
        <v>499</v>
      </c>
      <c r="C617" s="27" t="s">
        <v>575</v>
      </c>
      <c r="D617" s="27" t="s">
        <v>110</v>
      </c>
      <c r="E617" s="29" t="s">
        <v>95</v>
      </c>
      <c r="F617" s="28">
        <v>220</v>
      </c>
      <c r="G617" s="28">
        <v>100</v>
      </c>
      <c r="H617" s="28">
        <v>100</v>
      </c>
      <c r="I617" s="28">
        <v>0</v>
      </c>
      <c r="J617" s="28">
        <v>0</v>
      </c>
      <c r="K617" s="28">
        <v>0</v>
      </c>
      <c r="L617" s="28">
        <v>0</v>
      </c>
      <c r="M617" s="28">
        <v>0</v>
      </c>
      <c r="N617" s="28">
        <v>50</v>
      </c>
      <c r="O617" s="28">
        <v>0</v>
      </c>
      <c r="P617" s="28">
        <v>50</v>
      </c>
      <c r="Q617" s="28">
        <v>99</v>
      </c>
      <c r="R617" s="28">
        <v>99</v>
      </c>
      <c r="S617" s="28">
        <v>100</v>
      </c>
      <c r="T617" s="28">
        <v>70</v>
      </c>
      <c r="U617" s="28">
        <v>70</v>
      </c>
      <c r="V617" s="28">
        <v>0</v>
      </c>
      <c r="W617" s="28">
        <v>70</v>
      </c>
      <c r="X617" s="28">
        <v>30</v>
      </c>
      <c r="Y617" s="28">
        <v>95</v>
      </c>
      <c r="Z617" s="28">
        <v>2</v>
      </c>
      <c r="AA617" s="28" t="s">
        <v>96</v>
      </c>
      <c r="AB617" s="28" t="s">
        <v>97</v>
      </c>
      <c r="AC617" s="28" t="s">
        <v>98</v>
      </c>
      <c r="AD617" s="28">
        <v>2</v>
      </c>
      <c r="AE617" s="28">
        <v>2</v>
      </c>
      <c r="AF617" s="28">
        <v>11</v>
      </c>
      <c r="AG617" s="28">
        <v>1</v>
      </c>
      <c r="AH617" s="28">
        <v>2</v>
      </c>
      <c r="AI617" s="28">
        <v>1</v>
      </c>
    </row>
    <row r="618" spans="1:427" x14ac:dyDescent="0.3">
      <c r="A618" s="25" t="s">
        <v>444</v>
      </c>
      <c r="B618" s="25" t="s">
        <v>499</v>
      </c>
      <c r="C618" s="25" t="s">
        <v>576</v>
      </c>
      <c r="D618" s="26" t="s">
        <v>1553</v>
      </c>
      <c r="E618" s="26">
        <v>1380</v>
      </c>
      <c r="F618" s="38">
        <v>0</v>
      </c>
      <c r="G618" s="26">
        <v>100</v>
      </c>
      <c r="H618" s="26">
        <v>95</v>
      </c>
      <c r="I618" s="26">
        <v>5</v>
      </c>
      <c r="J618" s="26">
        <v>0</v>
      </c>
      <c r="K618" s="26">
        <v>0</v>
      </c>
      <c r="L618" s="26">
        <v>70</v>
      </c>
      <c r="M618" s="26">
        <v>40</v>
      </c>
      <c r="N618" s="26">
        <v>30</v>
      </c>
      <c r="O618" s="26">
        <v>0</v>
      </c>
      <c r="P618" s="26">
        <v>30</v>
      </c>
      <c r="Q618" s="26">
        <v>100</v>
      </c>
      <c r="R618" s="26">
        <v>100</v>
      </c>
      <c r="S618" s="26">
        <v>100</v>
      </c>
      <c r="T618" s="26">
        <v>100</v>
      </c>
      <c r="U618" s="26">
        <v>100</v>
      </c>
      <c r="V618" s="26">
        <v>0</v>
      </c>
      <c r="W618" s="26">
        <v>100</v>
      </c>
      <c r="X618" s="26">
        <v>0</v>
      </c>
      <c r="Y618" s="26">
        <v>100</v>
      </c>
      <c r="Z618" s="26">
        <v>2</v>
      </c>
      <c r="AA618" s="26" t="s">
        <v>96</v>
      </c>
      <c r="AB618" s="26" t="s">
        <v>96</v>
      </c>
      <c r="AC618" s="26">
        <v>4</v>
      </c>
      <c r="AD618" s="26">
        <v>3</v>
      </c>
      <c r="AE618" s="26">
        <v>17</v>
      </c>
      <c r="AF618" s="26">
        <v>17</v>
      </c>
      <c r="AG618" s="26">
        <v>0</v>
      </c>
      <c r="AH618" s="26">
        <v>17</v>
      </c>
      <c r="AI618" s="26">
        <v>0</v>
      </c>
    </row>
    <row r="619" spans="1:427" x14ac:dyDescent="0.3">
      <c r="A619" s="27" t="s">
        <v>444</v>
      </c>
      <c r="B619" s="27" t="s">
        <v>499</v>
      </c>
      <c r="C619" s="27" t="s">
        <v>576</v>
      </c>
      <c r="D619" s="27" t="s">
        <v>110</v>
      </c>
      <c r="E619" s="29" t="s">
        <v>95</v>
      </c>
      <c r="F619" s="28">
        <v>547</v>
      </c>
      <c r="G619" s="28">
        <v>100</v>
      </c>
      <c r="H619" s="28">
        <v>70</v>
      </c>
      <c r="I619" s="28">
        <v>30</v>
      </c>
      <c r="J619" s="28">
        <v>0</v>
      </c>
      <c r="K619" s="28">
        <v>0</v>
      </c>
      <c r="L619" s="28">
        <v>0</v>
      </c>
      <c r="M619" s="28">
        <v>0</v>
      </c>
      <c r="N619" s="28">
        <v>0</v>
      </c>
      <c r="O619" s="28">
        <v>0</v>
      </c>
      <c r="P619" s="28">
        <v>100</v>
      </c>
      <c r="Q619" s="28">
        <v>100</v>
      </c>
      <c r="R619" s="28">
        <v>50</v>
      </c>
      <c r="S619" s="28">
        <v>99</v>
      </c>
      <c r="T619" s="28">
        <v>100</v>
      </c>
      <c r="U619" s="28">
        <v>50</v>
      </c>
      <c r="V619" s="28">
        <v>0</v>
      </c>
      <c r="W619" s="28">
        <v>30</v>
      </c>
      <c r="X619" s="28">
        <v>70</v>
      </c>
      <c r="Y619" s="28">
        <v>70</v>
      </c>
      <c r="Z619" s="28">
        <v>2</v>
      </c>
      <c r="AA619" s="28" t="s">
        <v>96</v>
      </c>
      <c r="AB619" s="28" t="s">
        <v>96</v>
      </c>
      <c r="AC619" s="28">
        <v>4</v>
      </c>
      <c r="AD619" s="28">
        <v>3</v>
      </c>
      <c r="AE619" s="28">
        <v>17</v>
      </c>
      <c r="AF619" s="28">
        <v>17</v>
      </c>
      <c r="AG619" s="28">
        <v>0</v>
      </c>
      <c r="AH619" s="28">
        <v>17</v>
      </c>
      <c r="AI619" s="28">
        <v>0</v>
      </c>
    </row>
    <row r="620" spans="1:427" x14ac:dyDescent="0.3">
      <c r="A620" s="25" t="s">
        <v>444</v>
      </c>
      <c r="B620" s="25" t="s">
        <v>499</v>
      </c>
      <c r="C620" s="25" t="s">
        <v>577</v>
      </c>
      <c r="D620" s="26" t="s">
        <v>1553</v>
      </c>
      <c r="E620" s="26">
        <v>735</v>
      </c>
      <c r="F620" s="38">
        <v>0</v>
      </c>
      <c r="G620" s="26">
        <v>100</v>
      </c>
      <c r="H620" s="26">
        <v>78</v>
      </c>
      <c r="I620" s="26">
        <v>22</v>
      </c>
      <c r="J620" s="26">
        <v>0</v>
      </c>
      <c r="K620" s="26">
        <v>0</v>
      </c>
      <c r="L620" s="26">
        <v>0</v>
      </c>
      <c r="M620" s="26">
        <v>0</v>
      </c>
      <c r="N620" s="26">
        <v>80</v>
      </c>
      <c r="O620" s="26">
        <v>0</v>
      </c>
      <c r="P620" s="26">
        <v>20</v>
      </c>
      <c r="Q620" s="26">
        <v>100</v>
      </c>
      <c r="R620" s="26">
        <v>100</v>
      </c>
      <c r="S620" s="26">
        <v>100</v>
      </c>
      <c r="T620" s="26">
        <v>100</v>
      </c>
      <c r="U620" s="26">
        <v>70</v>
      </c>
      <c r="V620" s="26">
        <v>0</v>
      </c>
      <c r="W620" s="26">
        <v>70</v>
      </c>
      <c r="X620" s="26">
        <v>30</v>
      </c>
      <c r="Y620" s="26">
        <v>90</v>
      </c>
      <c r="Z620" s="26">
        <v>2</v>
      </c>
      <c r="AA620" s="26" t="s">
        <v>96</v>
      </c>
      <c r="AB620" s="26" t="s">
        <v>97</v>
      </c>
      <c r="AC620" s="26" t="s">
        <v>98</v>
      </c>
      <c r="AD620" s="26">
        <v>4</v>
      </c>
      <c r="AE620" s="26">
        <v>4</v>
      </c>
      <c r="AF620" s="26">
        <v>20</v>
      </c>
      <c r="AG620" s="26">
        <v>5</v>
      </c>
      <c r="AH620" s="26">
        <v>7</v>
      </c>
      <c r="AI620" s="26">
        <v>0</v>
      </c>
    </row>
    <row r="621" spans="1:427" x14ac:dyDescent="0.3">
      <c r="A621" s="27" t="s">
        <v>444</v>
      </c>
      <c r="B621" s="27" t="s">
        <v>499</v>
      </c>
      <c r="C621" s="27" t="s">
        <v>577</v>
      </c>
      <c r="D621" s="27" t="s">
        <v>110</v>
      </c>
      <c r="E621" s="29" t="s">
        <v>95</v>
      </c>
      <c r="F621" s="28">
        <v>250</v>
      </c>
      <c r="G621" s="28">
        <v>0</v>
      </c>
      <c r="H621" s="28">
        <v>0</v>
      </c>
      <c r="I621" s="28">
        <v>100</v>
      </c>
      <c r="J621" s="28">
        <v>0</v>
      </c>
      <c r="K621" s="28">
        <v>0</v>
      </c>
      <c r="L621" s="28">
        <v>0</v>
      </c>
      <c r="M621" s="28">
        <v>0</v>
      </c>
      <c r="N621" s="28">
        <v>40</v>
      </c>
      <c r="O621" s="28">
        <v>0</v>
      </c>
      <c r="P621" s="28">
        <v>60</v>
      </c>
      <c r="Q621" s="28">
        <v>100</v>
      </c>
      <c r="R621" s="28">
        <v>100</v>
      </c>
      <c r="S621" s="28">
        <v>100</v>
      </c>
      <c r="T621" s="28">
        <v>100</v>
      </c>
      <c r="U621" s="28">
        <v>10</v>
      </c>
      <c r="V621" s="28">
        <v>0</v>
      </c>
      <c r="W621" s="28">
        <v>10</v>
      </c>
      <c r="X621" s="28">
        <v>90</v>
      </c>
      <c r="Y621" s="28">
        <v>80</v>
      </c>
      <c r="Z621" s="28">
        <v>2</v>
      </c>
      <c r="AA621" s="28" t="s">
        <v>96</v>
      </c>
      <c r="AB621" s="28" t="s">
        <v>96</v>
      </c>
      <c r="AC621" s="28">
        <v>2</v>
      </c>
      <c r="AD621" s="28">
        <v>4</v>
      </c>
      <c r="AE621" s="28">
        <v>4</v>
      </c>
      <c r="AF621" s="28">
        <v>20</v>
      </c>
      <c r="AG621" s="28">
        <v>5</v>
      </c>
      <c r="AH621" s="28">
        <v>8</v>
      </c>
      <c r="AI621" s="28">
        <v>1</v>
      </c>
    </row>
    <row r="622" spans="1:427" x14ac:dyDescent="0.3">
      <c r="A622" s="25" t="s">
        <v>444</v>
      </c>
      <c r="B622" s="25" t="s">
        <v>499</v>
      </c>
      <c r="C622" s="25" t="s">
        <v>1629</v>
      </c>
      <c r="D622" s="26" t="s">
        <v>1555</v>
      </c>
      <c r="E622" s="26">
        <v>948</v>
      </c>
      <c r="F622" s="26">
        <v>284</v>
      </c>
      <c r="G622" s="26">
        <v>100</v>
      </c>
      <c r="H622" s="26">
        <v>90</v>
      </c>
      <c r="I622" s="26">
        <v>10</v>
      </c>
      <c r="J622" s="26">
        <v>0</v>
      </c>
      <c r="K622" s="26">
        <v>0</v>
      </c>
      <c r="L622" s="26">
        <v>100</v>
      </c>
      <c r="M622" s="26">
        <v>95</v>
      </c>
      <c r="N622" s="26">
        <v>5</v>
      </c>
      <c r="O622" s="26">
        <v>0</v>
      </c>
      <c r="P622" s="26">
        <v>0</v>
      </c>
      <c r="Q622" s="26">
        <v>100</v>
      </c>
      <c r="R622" s="26">
        <v>100</v>
      </c>
      <c r="S622" s="26">
        <v>100</v>
      </c>
      <c r="T622" s="26">
        <v>100</v>
      </c>
      <c r="U622" s="26">
        <v>85</v>
      </c>
      <c r="V622" s="26">
        <v>25</v>
      </c>
      <c r="W622" s="26">
        <v>35</v>
      </c>
      <c r="X622" s="26">
        <v>40</v>
      </c>
      <c r="Y622" s="26">
        <v>100</v>
      </c>
      <c r="Z622" s="26">
        <v>2</v>
      </c>
      <c r="AA622" s="26" t="s">
        <v>96</v>
      </c>
      <c r="AB622" s="26" t="s">
        <v>97</v>
      </c>
      <c r="AC622" s="26" t="s">
        <v>98</v>
      </c>
      <c r="AD622" s="26">
        <v>0</v>
      </c>
      <c r="AE622" s="26">
        <v>9</v>
      </c>
      <c r="AF622" s="26">
        <v>18</v>
      </c>
      <c r="AG622" s="26">
        <v>0</v>
      </c>
      <c r="AH622" s="26">
        <v>26</v>
      </c>
      <c r="AI622" s="26">
        <v>0</v>
      </c>
    </row>
    <row r="623" spans="1:427" x14ac:dyDescent="0.3">
      <c r="A623" s="25" t="s">
        <v>444</v>
      </c>
      <c r="B623" s="25" t="s">
        <v>499</v>
      </c>
      <c r="C623" s="25" t="s">
        <v>578</v>
      </c>
      <c r="D623" s="26" t="s">
        <v>1553</v>
      </c>
      <c r="E623" s="26">
        <v>1500</v>
      </c>
      <c r="F623" s="38">
        <v>40</v>
      </c>
      <c r="G623" s="26">
        <v>100</v>
      </c>
      <c r="H623" s="26">
        <v>100</v>
      </c>
      <c r="I623" s="26">
        <v>0</v>
      </c>
      <c r="J623" s="26">
        <v>0</v>
      </c>
      <c r="K623" s="26">
        <v>0</v>
      </c>
      <c r="L623" s="26">
        <v>0</v>
      </c>
      <c r="M623" s="26">
        <v>0</v>
      </c>
      <c r="N623" s="26">
        <v>50</v>
      </c>
      <c r="O623" s="26">
        <v>0</v>
      </c>
      <c r="P623" s="26">
        <v>50</v>
      </c>
      <c r="Q623" s="26">
        <v>100</v>
      </c>
      <c r="R623" s="26">
        <v>100</v>
      </c>
      <c r="S623" s="26">
        <v>100</v>
      </c>
      <c r="T623" s="26">
        <v>100</v>
      </c>
      <c r="U623" s="26">
        <v>80</v>
      </c>
      <c r="V623" s="26">
        <v>0</v>
      </c>
      <c r="W623" s="26">
        <v>80</v>
      </c>
      <c r="X623" s="26">
        <v>20</v>
      </c>
      <c r="Y623" s="26">
        <v>100</v>
      </c>
      <c r="Z623" s="26">
        <v>2</v>
      </c>
      <c r="AA623" s="26" t="s">
        <v>97</v>
      </c>
      <c r="AB623" s="26" t="s">
        <v>96</v>
      </c>
      <c r="AC623" s="26">
        <v>2</v>
      </c>
      <c r="AD623" s="26">
        <v>5</v>
      </c>
      <c r="AE623" s="26">
        <v>7</v>
      </c>
      <c r="AF623" s="26">
        <v>7</v>
      </c>
      <c r="AG623" s="26">
        <v>0</v>
      </c>
      <c r="AH623" s="26">
        <v>10</v>
      </c>
      <c r="AI623" s="26">
        <v>0</v>
      </c>
    </row>
    <row r="624" spans="1:427" x14ac:dyDescent="0.3">
      <c r="A624" s="27" t="s">
        <v>444</v>
      </c>
      <c r="B624" s="27" t="s">
        <v>499</v>
      </c>
      <c r="C624" s="27" t="s">
        <v>578</v>
      </c>
      <c r="D624" s="27" t="s">
        <v>579</v>
      </c>
      <c r="E624" s="29" t="s">
        <v>102</v>
      </c>
      <c r="F624" s="28">
        <v>35</v>
      </c>
      <c r="G624" s="28">
        <v>0</v>
      </c>
      <c r="H624" s="28">
        <v>0</v>
      </c>
      <c r="I624" s="28">
        <v>100</v>
      </c>
      <c r="J624" s="28">
        <v>0</v>
      </c>
      <c r="K624" s="28">
        <v>0</v>
      </c>
      <c r="L624" s="28">
        <v>0</v>
      </c>
      <c r="M624" s="28">
        <v>0</v>
      </c>
      <c r="N624" s="28">
        <v>0</v>
      </c>
      <c r="O624" s="28">
        <v>0</v>
      </c>
      <c r="P624" s="28">
        <v>100</v>
      </c>
      <c r="Q624" s="28">
        <v>100</v>
      </c>
      <c r="R624" s="28">
        <v>100</v>
      </c>
      <c r="S624" s="28">
        <v>0</v>
      </c>
      <c r="T624" s="28">
        <v>0</v>
      </c>
      <c r="U624" s="28">
        <v>0</v>
      </c>
      <c r="V624" s="28">
        <v>0</v>
      </c>
      <c r="W624" s="28">
        <v>0</v>
      </c>
      <c r="X624" s="28">
        <v>100</v>
      </c>
      <c r="Y624" s="28">
        <v>100</v>
      </c>
      <c r="Z624" s="28">
        <v>2</v>
      </c>
      <c r="AA624" s="28" t="s">
        <v>96</v>
      </c>
      <c r="AB624" s="28" t="s">
        <v>96</v>
      </c>
      <c r="AC624" s="28">
        <v>2</v>
      </c>
      <c r="AD624" s="28">
        <v>3</v>
      </c>
      <c r="AE624" s="28">
        <v>5</v>
      </c>
      <c r="AF624" s="28">
        <v>5</v>
      </c>
      <c r="AG624" s="28">
        <v>2</v>
      </c>
      <c r="AH624" s="28">
        <v>8</v>
      </c>
      <c r="AI624" s="28">
        <v>2</v>
      </c>
    </row>
    <row r="625" spans="1:35" x14ac:dyDescent="0.3">
      <c r="A625" s="25" t="s">
        <v>444</v>
      </c>
      <c r="B625" s="25" t="s">
        <v>499</v>
      </c>
      <c r="C625" s="25" t="s">
        <v>580</v>
      </c>
      <c r="D625" s="26" t="s">
        <v>1553</v>
      </c>
      <c r="E625" s="26">
        <v>3850</v>
      </c>
      <c r="F625" s="38">
        <v>640</v>
      </c>
      <c r="G625" s="26">
        <v>95</v>
      </c>
      <c r="H625" s="26">
        <v>90</v>
      </c>
      <c r="I625" s="26">
        <v>5</v>
      </c>
      <c r="J625" s="26">
        <v>0</v>
      </c>
      <c r="K625" s="26">
        <v>5</v>
      </c>
      <c r="L625" s="26">
        <v>85</v>
      </c>
      <c r="M625" s="26">
        <v>75</v>
      </c>
      <c r="N625" s="26">
        <v>25</v>
      </c>
      <c r="O625" s="26">
        <v>0</v>
      </c>
      <c r="P625" s="26">
        <v>0</v>
      </c>
      <c r="Q625" s="26">
        <v>100</v>
      </c>
      <c r="R625" s="26">
        <v>80</v>
      </c>
      <c r="S625" s="26">
        <v>100</v>
      </c>
      <c r="T625" s="26">
        <v>80</v>
      </c>
      <c r="U625" s="26">
        <v>80</v>
      </c>
      <c r="V625" s="26">
        <v>30</v>
      </c>
      <c r="W625" s="26">
        <v>30</v>
      </c>
      <c r="X625" s="26">
        <v>40</v>
      </c>
      <c r="Y625" s="26">
        <v>90</v>
      </c>
      <c r="Z625" s="26">
        <v>2</v>
      </c>
      <c r="AA625" s="26" t="s">
        <v>96</v>
      </c>
      <c r="AB625" s="26" t="s">
        <v>96</v>
      </c>
      <c r="AC625" s="26">
        <v>12</v>
      </c>
      <c r="AD625" s="26">
        <v>0</v>
      </c>
      <c r="AE625" s="26">
        <v>0</v>
      </c>
      <c r="AF625" s="26">
        <v>0</v>
      </c>
      <c r="AG625" s="26">
        <v>0</v>
      </c>
      <c r="AH625" s="26">
        <v>0</v>
      </c>
      <c r="AI625" s="26">
        <v>0</v>
      </c>
    </row>
    <row r="626" spans="1:35" x14ac:dyDescent="0.3">
      <c r="A626" s="27" t="s">
        <v>444</v>
      </c>
      <c r="B626" s="27" t="s">
        <v>499</v>
      </c>
      <c r="C626" s="27" t="s">
        <v>580</v>
      </c>
      <c r="D626" s="27" t="s">
        <v>581</v>
      </c>
      <c r="E626" s="29" t="s">
        <v>95</v>
      </c>
      <c r="F626" s="28">
        <v>650</v>
      </c>
      <c r="G626" s="28">
        <v>40</v>
      </c>
      <c r="H626" s="28">
        <v>30</v>
      </c>
      <c r="I626" s="28">
        <v>60</v>
      </c>
      <c r="J626" s="28">
        <v>0</v>
      </c>
      <c r="K626" s="28">
        <v>10</v>
      </c>
      <c r="L626" s="28">
        <v>20</v>
      </c>
      <c r="M626" s="28">
        <v>20</v>
      </c>
      <c r="N626" s="28">
        <v>0</v>
      </c>
      <c r="O626" s="28">
        <v>0</v>
      </c>
      <c r="P626" s="28">
        <v>80</v>
      </c>
      <c r="Q626" s="28">
        <v>50</v>
      </c>
      <c r="R626" s="28">
        <v>50</v>
      </c>
      <c r="S626" s="28">
        <v>80</v>
      </c>
      <c r="T626" s="28">
        <v>20</v>
      </c>
      <c r="U626" s="28">
        <v>20</v>
      </c>
      <c r="V626" s="28">
        <v>0</v>
      </c>
      <c r="W626" s="28">
        <v>0</v>
      </c>
      <c r="X626" s="28">
        <v>100</v>
      </c>
      <c r="Y626" s="28">
        <v>20</v>
      </c>
      <c r="Z626" s="28">
        <v>2</v>
      </c>
      <c r="AA626" s="28" t="s">
        <v>97</v>
      </c>
      <c r="AB626" s="28" t="s">
        <v>96</v>
      </c>
      <c r="AC626" s="28">
        <v>12</v>
      </c>
      <c r="AD626" s="28">
        <v>1</v>
      </c>
      <c r="AE626" s="28">
        <v>1</v>
      </c>
      <c r="AF626" s="28">
        <v>1</v>
      </c>
      <c r="AG626" s="28">
        <v>2</v>
      </c>
      <c r="AH626" s="28">
        <v>1</v>
      </c>
      <c r="AI626" s="28">
        <v>1</v>
      </c>
    </row>
    <row r="627" spans="1:35" x14ac:dyDescent="0.3">
      <c r="A627" s="27" t="s">
        <v>444</v>
      </c>
      <c r="B627" s="27" t="s">
        <v>499</v>
      </c>
      <c r="C627" s="27" t="s">
        <v>580</v>
      </c>
      <c r="D627" s="27" t="s">
        <v>582</v>
      </c>
      <c r="E627" s="29" t="s">
        <v>95</v>
      </c>
      <c r="F627" s="28">
        <v>250</v>
      </c>
      <c r="G627" s="28">
        <v>40</v>
      </c>
      <c r="H627" s="28">
        <v>10</v>
      </c>
      <c r="I627" s="28">
        <v>0</v>
      </c>
      <c r="J627" s="28">
        <v>0</v>
      </c>
      <c r="K627" s="28">
        <v>90</v>
      </c>
      <c r="L627" s="28">
        <v>20</v>
      </c>
      <c r="M627" s="28">
        <v>20</v>
      </c>
      <c r="N627" s="28">
        <v>20</v>
      </c>
      <c r="O627" s="28">
        <v>0</v>
      </c>
      <c r="P627" s="28">
        <v>60</v>
      </c>
      <c r="Q627" s="28">
        <v>50</v>
      </c>
      <c r="R627" s="28">
        <v>50</v>
      </c>
      <c r="S627" s="28">
        <v>80</v>
      </c>
      <c r="T627" s="28">
        <v>10</v>
      </c>
      <c r="U627" s="28">
        <v>10</v>
      </c>
      <c r="V627" s="28">
        <v>0</v>
      </c>
      <c r="W627" s="28">
        <v>0</v>
      </c>
      <c r="X627" s="28">
        <v>100</v>
      </c>
      <c r="Y627" s="28">
        <v>20</v>
      </c>
      <c r="Z627" s="28">
        <v>2</v>
      </c>
      <c r="AA627" s="28" t="s">
        <v>97</v>
      </c>
      <c r="AB627" s="28" t="s">
        <v>96</v>
      </c>
      <c r="AC627" s="28">
        <v>12</v>
      </c>
      <c r="AD627" s="28">
        <v>1</v>
      </c>
      <c r="AE627" s="28">
        <v>1</v>
      </c>
      <c r="AF627" s="28">
        <v>1</v>
      </c>
      <c r="AG627" s="28">
        <v>2</v>
      </c>
      <c r="AH627" s="28">
        <v>1</v>
      </c>
      <c r="AI627" s="28">
        <v>1</v>
      </c>
    </row>
    <row r="628" spans="1:35" x14ac:dyDescent="0.3">
      <c r="A628" s="25" t="s">
        <v>444</v>
      </c>
      <c r="B628" s="25" t="s">
        <v>499</v>
      </c>
      <c r="C628" s="25" t="s">
        <v>583</v>
      </c>
      <c r="D628" s="26" t="s">
        <v>1553</v>
      </c>
      <c r="E628" s="26">
        <v>4250</v>
      </c>
      <c r="F628" s="38">
        <v>100</v>
      </c>
      <c r="G628" s="26">
        <v>100</v>
      </c>
      <c r="H628" s="26">
        <v>80</v>
      </c>
      <c r="I628" s="26">
        <v>10</v>
      </c>
      <c r="J628" s="26">
        <v>5</v>
      </c>
      <c r="K628" s="26">
        <v>5</v>
      </c>
      <c r="L628" s="26">
        <v>100</v>
      </c>
      <c r="M628" s="26">
        <v>85</v>
      </c>
      <c r="N628" s="26">
        <v>10</v>
      </c>
      <c r="O628" s="26">
        <v>0</v>
      </c>
      <c r="P628" s="26">
        <v>5</v>
      </c>
      <c r="Q628" s="26">
        <v>100</v>
      </c>
      <c r="R628" s="26">
        <v>99</v>
      </c>
      <c r="S628" s="26">
        <v>100</v>
      </c>
      <c r="T628" s="26">
        <v>100</v>
      </c>
      <c r="U628" s="26">
        <v>85</v>
      </c>
      <c r="V628" s="26">
        <v>0</v>
      </c>
      <c r="W628" s="26">
        <v>70</v>
      </c>
      <c r="X628" s="26">
        <v>30</v>
      </c>
      <c r="Y628" s="26">
        <v>100</v>
      </c>
      <c r="Z628" s="26">
        <v>2</v>
      </c>
      <c r="AA628" s="26" t="s">
        <v>96</v>
      </c>
      <c r="AB628" s="26" t="s">
        <v>96</v>
      </c>
      <c r="AC628" s="26">
        <v>12</v>
      </c>
      <c r="AD628" s="26">
        <v>0</v>
      </c>
      <c r="AE628" s="26">
        <v>0</v>
      </c>
      <c r="AF628" s="26">
        <v>0</v>
      </c>
      <c r="AG628" s="26">
        <v>0</v>
      </c>
      <c r="AH628" s="26">
        <v>0</v>
      </c>
      <c r="AI628" s="26">
        <v>0</v>
      </c>
    </row>
    <row r="629" spans="1:35" x14ac:dyDescent="0.3">
      <c r="A629" s="27" t="s">
        <v>444</v>
      </c>
      <c r="B629" s="27" t="s">
        <v>499</v>
      </c>
      <c r="C629" s="27" t="s">
        <v>583</v>
      </c>
      <c r="D629" s="27" t="s">
        <v>584</v>
      </c>
      <c r="E629" s="29" t="s">
        <v>95</v>
      </c>
      <c r="F629" s="28">
        <v>220</v>
      </c>
      <c r="G629" s="28">
        <v>100</v>
      </c>
      <c r="H629" s="28">
        <v>30</v>
      </c>
      <c r="I629" s="28">
        <v>56</v>
      </c>
      <c r="J629" s="28">
        <v>5</v>
      </c>
      <c r="K629" s="28">
        <v>9</v>
      </c>
      <c r="L629" s="28">
        <v>100</v>
      </c>
      <c r="M629" s="28">
        <v>80</v>
      </c>
      <c r="N629" s="28">
        <v>20</v>
      </c>
      <c r="O629" s="28">
        <v>0</v>
      </c>
      <c r="P629" s="28">
        <v>0</v>
      </c>
      <c r="Q629" s="28">
        <v>100</v>
      </c>
      <c r="R629" s="28">
        <v>100</v>
      </c>
      <c r="S629" s="28">
        <v>100</v>
      </c>
      <c r="T629" s="28">
        <v>100</v>
      </c>
      <c r="U629" s="28">
        <v>78</v>
      </c>
      <c r="V629" s="28">
        <v>0</v>
      </c>
      <c r="W629" s="28">
        <v>25</v>
      </c>
      <c r="X629" s="28">
        <v>75</v>
      </c>
      <c r="Y629" s="28">
        <v>98</v>
      </c>
      <c r="Z629" s="28">
        <v>2</v>
      </c>
      <c r="AA629" s="28" t="s">
        <v>96</v>
      </c>
      <c r="AB629" s="28" t="s">
        <v>96</v>
      </c>
      <c r="AC629" s="28">
        <v>12</v>
      </c>
      <c r="AD629" s="28">
        <v>0</v>
      </c>
      <c r="AE629" s="28">
        <v>0</v>
      </c>
      <c r="AF629" s="28">
        <v>0</v>
      </c>
      <c r="AG629" s="28">
        <v>0</v>
      </c>
      <c r="AH629" s="28">
        <v>0</v>
      </c>
      <c r="AI629" s="28">
        <v>0</v>
      </c>
    </row>
    <row r="630" spans="1:35" x14ac:dyDescent="0.3">
      <c r="A630" s="27" t="s">
        <v>444</v>
      </c>
      <c r="B630" s="27" t="s">
        <v>499</v>
      </c>
      <c r="C630" s="27" t="s">
        <v>583</v>
      </c>
      <c r="D630" s="27" t="s">
        <v>585</v>
      </c>
      <c r="E630" s="29" t="s">
        <v>102</v>
      </c>
      <c r="F630" s="28">
        <v>145</v>
      </c>
      <c r="G630" s="28">
        <v>100</v>
      </c>
      <c r="H630" s="28">
        <v>45</v>
      </c>
      <c r="I630" s="28">
        <v>42</v>
      </c>
      <c r="J630" s="28">
        <v>8</v>
      </c>
      <c r="K630" s="28">
        <v>5</v>
      </c>
      <c r="L630" s="28">
        <v>100</v>
      </c>
      <c r="M630" s="28">
        <v>80</v>
      </c>
      <c r="N630" s="28">
        <v>20</v>
      </c>
      <c r="O630" s="28">
        <v>0</v>
      </c>
      <c r="P630" s="28">
        <v>0</v>
      </c>
      <c r="Q630" s="28">
        <v>100</v>
      </c>
      <c r="R630" s="28">
        <v>100</v>
      </c>
      <c r="S630" s="28">
        <v>100</v>
      </c>
      <c r="T630" s="28">
        <v>100</v>
      </c>
      <c r="U630" s="28">
        <v>80</v>
      </c>
      <c r="V630" s="28">
        <v>0</v>
      </c>
      <c r="W630" s="28">
        <v>20</v>
      </c>
      <c r="X630" s="28">
        <v>80</v>
      </c>
      <c r="Y630" s="28">
        <v>97</v>
      </c>
      <c r="Z630" s="28">
        <v>2</v>
      </c>
      <c r="AA630" s="28" t="s">
        <v>96</v>
      </c>
      <c r="AB630" s="28" t="s">
        <v>96</v>
      </c>
      <c r="AC630" s="28">
        <v>12</v>
      </c>
      <c r="AD630" s="28">
        <v>0</v>
      </c>
      <c r="AE630" s="28">
        <v>0</v>
      </c>
      <c r="AF630" s="28">
        <v>0</v>
      </c>
      <c r="AG630" s="28">
        <v>0</v>
      </c>
      <c r="AH630" s="28">
        <v>0</v>
      </c>
      <c r="AI630" s="28">
        <v>0</v>
      </c>
    </row>
    <row r="631" spans="1:35" x14ac:dyDescent="0.3">
      <c r="A631" s="27" t="s">
        <v>444</v>
      </c>
      <c r="B631" s="27" t="s">
        <v>499</v>
      </c>
      <c r="C631" s="27" t="s">
        <v>583</v>
      </c>
      <c r="D631" s="27" t="s">
        <v>586</v>
      </c>
      <c r="E631" s="29" t="s">
        <v>95</v>
      </c>
      <c r="F631" s="28">
        <v>340</v>
      </c>
      <c r="G631" s="28">
        <v>100</v>
      </c>
      <c r="H631" s="28">
        <v>35</v>
      </c>
      <c r="I631" s="28">
        <v>50</v>
      </c>
      <c r="J631" s="28">
        <v>5</v>
      </c>
      <c r="K631" s="28">
        <v>10</v>
      </c>
      <c r="L631" s="28">
        <v>75</v>
      </c>
      <c r="M631" s="28">
        <v>60</v>
      </c>
      <c r="N631" s="28">
        <v>25</v>
      </c>
      <c r="O631" s="28">
        <v>0</v>
      </c>
      <c r="P631" s="28">
        <v>15</v>
      </c>
      <c r="Q631" s="28">
        <v>100</v>
      </c>
      <c r="R631" s="28">
        <v>98</v>
      </c>
      <c r="S631" s="28">
        <v>100</v>
      </c>
      <c r="T631" s="28">
        <v>100</v>
      </c>
      <c r="U631" s="28">
        <v>75</v>
      </c>
      <c r="V631" s="28">
        <v>0</v>
      </c>
      <c r="W631" s="28">
        <v>15</v>
      </c>
      <c r="X631" s="28">
        <v>85</v>
      </c>
      <c r="Y631" s="28">
        <v>80</v>
      </c>
      <c r="Z631" s="28">
        <v>2</v>
      </c>
      <c r="AA631" s="28" t="s">
        <v>96</v>
      </c>
      <c r="AB631" s="28" t="s">
        <v>96</v>
      </c>
      <c r="AC631" s="28">
        <v>12</v>
      </c>
      <c r="AD631" s="28">
        <v>0</v>
      </c>
      <c r="AE631" s="28">
        <v>0</v>
      </c>
      <c r="AF631" s="28">
        <v>0</v>
      </c>
      <c r="AG631" s="28">
        <v>0</v>
      </c>
      <c r="AH631" s="28">
        <v>0</v>
      </c>
      <c r="AI631" s="28">
        <v>0</v>
      </c>
    </row>
    <row r="632" spans="1:35" x14ac:dyDescent="0.3">
      <c r="A632" s="25" t="s">
        <v>444</v>
      </c>
      <c r="B632" s="25" t="s">
        <v>499</v>
      </c>
      <c r="C632" s="25" t="s">
        <v>587</v>
      </c>
      <c r="D632" s="26" t="s">
        <v>1553</v>
      </c>
      <c r="E632" s="26">
        <v>3760</v>
      </c>
      <c r="F632" s="38">
        <v>30</v>
      </c>
      <c r="G632" s="26">
        <v>100</v>
      </c>
      <c r="H632" s="26">
        <v>90</v>
      </c>
      <c r="I632" s="26">
        <v>10</v>
      </c>
      <c r="J632" s="26">
        <v>0</v>
      </c>
      <c r="K632" s="26">
        <v>0</v>
      </c>
      <c r="L632" s="26">
        <v>95</v>
      </c>
      <c r="M632" s="26">
        <v>90</v>
      </c>
      <c r="N632" s="26">
        <v>5</v>
      </c>
      <c r="O632" s="26">
        <v>0</v>
      </c>
      <c r="P632" s="26">
        <v>5</v>
      </c>
      <c r="Q632" s="26">
        <v>100</v>
      </c>
      <c r="R632" s="26">
        <v>100</v>
      </c>
      <c r="S632" s="26">
        <v>100</v>
      </c>
      <c r="T632" s="26">
        <v>100</v>
      </c>
      <c r="U632" s="26">
        <v>80</v>
      </c>
      <c r="V632" s="26">
        <v>0</v>
      </c>
      <c r="W632" s="26">
        <v>80</v>
      </c>
      <c r="X632" s="26">
        <v>20</v>
      </c>
      <c r="Y632" s="26">
        <v>100</v>
      </c>
      <c r="Z632" s="26">
        <v>2</v>
      </c>
      <c r="AA632" s="26" t="s">
        <v>96</v>
      </c>
      <c r="AB632" s="26" t="s">
        <v>96</v>
      </c>
      <c r="AC632" s="26">
        <v>2</v>
      </c>
      <c r="AD632" s="26">
        <v>0</v>
      </c>
      <c r="AE632" s="26">
        <v>0</v>
      </c>
      <c r="AF632" s="26">
        <v>20</v>
      </c>
      <c r="AG632" s="26">
        <v>0</v>
      </c>
      <c r="AH632" s="26">
        <v>0</v>
      </c>
      <c r="AI632" s="26">
        <v>0</v>
      </c>
    </row>
    <row r="633" spans="1:35" x14ac:dyDescent="0.3">
      <c r="A633" s="27" t="s">
        <v>444</v>
      </c>
      <c r="B633" s="27" t="s">
        <v>499</v>
      </c>
      <c r="C633" s="27" t="s">
        <v>587</v>
      </c>
      <c r="D633" s="27" t="s">
        <v>588</v>
      </c>
      <c r="E633" s="29" t="s">
        <v>104</v>
      </c>
      <c r="F633" s="28">
        <v>625</v>
      </c>
      <c r="G633" s="28">
        <v>100</v>
      </c>
      <c r="H633" s="28">
        <v>100</v>
      </c>
      <c r="I633" s="28">
        <v>0</v>
      </c>
      <c r="J633" s="28">
        <v>0</v>
      </c>
      <c r="K633" s="28">
        <v>0</v>
      </c>
      <c r="L633" s="28">
        <v>100</v>
      </c>
      <c r="M633" s="28">
        <v>100</v>
      </c>
      <c r="N633" s="28">
        <v>0</v>
      </c>
      <c r="O633" s="28">
        <v>0</v>
      </c>
      <c r="P633" s="28">
        <v>0</v>
      </c>
      <c r="Q633" s="28">
        <v>100</v>
      </c>
      <c r="R633" s="28">
        <v>100</v>
      </c>
      <c r="S633" s="28">
        <v>0</v>
      </c>
      <c r="T633" s="28">
        <v>0</v>
      </c>
      <c r="U633" s="28">
        <v>0</v>
      </c>
      <c r="V633" s="28">
        <v>0</v>
      </c>
      <c r="W633" s="28">
        <v>0</v>
      </c>
      <c r="X633" s="28">
        <v>100</v>
      </c>
      <c r="Y633" s="28">
        <v>100</v>
      </c>
      <c r="Z633" s="28">
        <v>2</v>
      </c>
      <c r="AA633" s="28" t="s">
        <v>97</v>
      </c>
      <c r="AB633" s="28" t="s">
        <v>96</v>
      </c>
      <c r="AC633" s="28">
        <v>2</v>
      </c>
      <c r="AD633" s="28">
        <v>0</v>
      </c>
      <c r="AE633" s="28">
        <v>0</v>
      </c>
      <c r="AF633" s="28">
        <v>20</v>
      </c>
      <c r="AG633" s="28">
        <v>0</v>
      </c>
      <c r="AH633" s="28">
        <v>0</v>
      </c>
      <c r="AI633" s="28">
        <v>0</v>
      </c>
    </row>
    <row r="634" spans="1:35" x14ac:dyDescent="0.3">
      <c r="A634" s="27" t="s">
        <v>444</v>
      </c>
      <c r="B634" s="27" t="s">
        <v>499</v>
      </c>
      <c r="C634" s="27" t="s">
        <v>587</v>
      </c>
      <c r="D634" s="27" t="s">
        <v>589</v>
      </c>
      <c r="E634" s="29" t="s">
        <v>95</v>
      </c>
      <c r="F634" s="28">
        <v>1487</v>
      </c>
      <c r="G634" s="28">
        <v>100</v>
      </c>
      <c r="H634" s="28">
        <v>0</v>
      </c>
      <c r="I634" s="28">
        <v>0</v>
      </c>
      <c r="J634" s="28">
        <v>100</v>
      </c>
      <c r="K634" s="28">
        <v>0</v>
      </c>
      <c r="L634" s="28">
        <v>100</v>
      </c>
      <c r="M634" s="28">
        <v>0</v>
      </c>
      <c r="N634" s="28">
        <v>0</v>
      </c>
      <c r="O634" s="28">
        <v>0</v>
      </c>
      <c r="P634" s="28">
        <v>100</v>
      </c>
      <c r="Q634" s="28">
        <v>100</v>
      </c>
      <c r="R634" s="28">
        <v>50</v>
      </c>
      <c r="S634" s="28">
        <v>0</v>
      </c>
      <c r="T634" s="28">
        <v>0</v>
      </c>
      <c r="U634" s="28">
        <v>0</v>
      </c>
      <c r="V634" s="28">
        <v>0</v>
      </c>
      <c r="W634" s="28">
        <v>0</v>
      </c>
      <c r="X634" s="28">
        <v>100</v>
      </c>
      <c r="Y634" s="28">
        <v>0</v>
      </c>
      <c r="Z634" s="28" t="s">
        <v>98</v>
      </c>
      <c r="AA634" s="28" t="s">
        <v>97</v>
      </c>
      <c r="AB634" s="28" t="s">
        <v>96</v>
      </c>
      <c r="AC634" s="28">
        <v>24</v>
      </c>
      <c r="AD634" s="28">
        <v>0</v>
      </c>
      <c r="AE634" s="28">
        <v>0</v>
      </c>
      <c r="AF634" s="28">
        <v>20</v>
      </c>
      <c r="AG634" s="28">
        <v>0</v>
      </c>
      <c r="AH634" s="28">
        <v>0</v>
      </c>
      <c r="AI634" s="28">
        <v>0</v>
      </c>
    </row>
    <row r="635" spans="1:35" x14ac:dyDescent="0.3">
      <c r="A635" s="25" t="s">
        <v>444</v>
      </c>
      <c r="B635" s="25" t="s">
        <v>499</v>
      </c>
      <c r="C635" s="25" t="s">
        <v>590</v>
      </c>
      <c r="D635" s="26" t="s">
        <v>1553</v>
      </c>
      <c r="E635" s="26">
        <v>274</v>
      </c>
      <c r="F635" s="38">
        <v>30</v>
      </c>
      <c r="G635" s="26">
        <v>100</v>
      </c>
      <c r="H635" s="26">
        <v>100</v>
      </c>
      <c r="I635" s="26">
        <v>0</v>
      </c>
      <c r="J635" s="26">
        <v>0</v>
      </c>
      <c r="K635" s="26">
        <v>0</v>
      </c>
      <c r="L635" s="26">
        <v>0</v>
      </c>
      <c r="M635" s="26">
        <v>0</v>
      </c>
      <c r="N635" s="26">
        <v>99</v>
      </c>
      <c r="O635" s="26">
        <v>1</v>
      </c>
      <c r="P635" s="26">
        <v>0</v>
      </c>
      <c r="Q635" s="26">
        <v>100</v>
      </c>
      <c r="R635" s="26">
        <v>100</v>
      </c>
      <c r="S635" s="26">
        <v>98</v>
      </c>
      <c r="T635" s="26">
        <v>0</v>
      </c>
      <c r="U635" s="26">
        <v>0</v>
      </c>
      <c r="V635" s="26">
        <v>98</v>
      </c>
      <c r="W635" s="26">
        <v>1</v>
      </c>
      <c r="X635" s="26">
        <v>1</v>
      </c>
      <c r="Y635" s="26">
        <v>100</v>
      </c>
      <c r="Z635" s="26">
        <v>6</v>
      </c>
      <c r="AA635" s="26" t="s">
        <v>96</v>
      </c>
      <c r="AB635" s="26" t="s">
        <v>96</v>
      </c>
      <c r="AC635" s="26">
        <v>2</v>
      </c>
      <c r="AD635" s="26">
        <v>7</v>
      </c>
      <c r="AE635" s="26">
        <v>15</v>
      </c>
      <c r="AF635" s="26">
        <v>26</v>
      </c>
      <c r="AG635" s="26">
        <v>0</v>
      </c>
      <c r="AH635" s="26">
        <v>0</v>
      </c>
      <c r="AI635" s="26">
        <v>0</v>
      </c>
    </row>
    <row r="636" spans="1:35" x14ac:dyDescent="0.3">
      <c r="A636" s="27" t="s">
        <v>444</v>
      </c>
      <c r="B636" s="27" t="s">
        <v>499</v>
      </c>
      <c r="C636" s="27" t="s">
        <v>590</v>
      </c>
      <c r="D636" s="27" t="s">
        <v>197</v>
      </c>
      <c r="E636" s="29" t="s">
        <v>95</v>
      </c>
      <c r="F636" s="28">
        <v>160</v>
      </c>
      <c r="G636" s="28">
        <v>100</v>
      </c>
      <c r="H636" s="28">
        <v>90</v>
      </c>
      <c r="I636" s="28">
        <v>0</v>
      </c>
      <c r="J636" s="28">
        <v>0</v>
      </c>
      <c r="K636" s="28">
        <v>10</v>
      </c>
      <c r="L636" s="28">
        <v>0</v>
      </c>
      <c r="M636" s="28">
        <v>0</v>
      </c>
      <c r="N636" s="28">
        <v>99</v>
      </c>
      <c r="O636" s="28">
        <v>1</v>
      </c>
      <c r="P636" s="28">
        <v>0</v>
      </c>
      <c r="Q636" s="28">
        <v>100</v>
      </c>
      <c r="R636" s="28">
        <v>100</v>
      </c>
      <c r="S636" s="28">
        <v>0</v>
      </c>
      <c r="T636" s="28">
        <v>0</v>
      </c>
      <c r="U636" s="28">
        <v>0</v>
      </c>
      <c r="V636" s="28">
        <v>98</v>
      </c>
      <c r="W636" s="28">
        <v>1</v>
      </c>
      <c r="X636" s="28">
        <v>1</v>
      </c>
      <c r="Y636" s="28">
        <v>100</v>
      </c>
      <c r="Z636" s="28">
        <v>6</v>
      </c>
      <c r="AA636" s="28" t="s">
        <v>96</v>
      </c>
      <c r="AB636" s="28" t="s">
        <v>96</v>
      </c>
      <c r="AC636" s="28">
        <v>2</v>
      </c>
      <c r="AD636" s="28">
        <v>7</v>
      </c>
      <c r="AE636" s="28">
        <v>15</v>
      </c>
      <c r="AF636" s="28">
        <v>26</v>
      </c>
      <c r="AG636" s="28">
        <v>0</v>
      </c>
      <c r="AH636" s="28">
        <v>0</v>
      </c>
      <c r="AI636" s="28">
        <v>0</v>
      </c>
    </row>
    <row r="637" spans="1:35" x14ac:dyDescent="0.3">
      <c r="A637" s="25" t="s">
        <v>444</v>
      </c>
      <c r="B637" s="25" t="s">
        <v>499</v>
      </c>
      <c r="C637" s="25" t="s">
        <v>591</v>
      </c>
      <c r="D637" s="26" t="s">
        <v>1553</v>
      </c>
      <c r="E637" s="26">
        <v>1163</v>
      </c>
      <c r="F637" s="38">
        <v>0</v>
      </c>
      <c r="G637" s="26">
        <v>70</v>
      </c>
      <c r="H637" s="26">
        <v>40</v>
      </c>
      <c r="I637" s="26">
        <v>30</v>
      </c>
      <c r="J637" s="26">
        <v>30</v>
      </c>
      <c r="K637" s="26">
        <v>0</v>
      </c>
      <c r="L637" s="26">
        <v>70</v>
      </c>
      <c r="M637" s="26">
        <v>40</v>
      </c>
      <c r="N637" s="26">
        <v>20</v>
      </c>
      <c r="O637" s="26">
        <v>0</v>
      </c>
      <c r="P637" s="26">
        <v>40</v>
      </c>
      <c r="Q637" s="26">
        <v>100</v>
      </c>
      <c r="R637" s="26">
        <v>100</v>
      </c>
      <c r="S637" s="26">
        <v>70</v>
      </c>
      <c r="T637" s="26">
        <v>0</v>
      </c>
      <c r="U637" s="26">
        <v>0</v>
      </c>
      <c r="V637" s="26">
        <v>0</v>
      </c>
      <c r="W637" s="26">
        <v>5</v>
      </c>
      <c r="X637" s="26">
        <v>95</v>
      </c>
      <c r="Y637" s="26">
        <v>80</v>
      </c>
      <c r="Z637" s="26">
        <v>2</v>
      </c>
      <c r="AA637" s="26" t="s">
        <v>96</v>
      </c>
      <c r="AB637" s="26" t="s">
        <v>96</v>
      </c>
      <c r="AC637" s="26">
        <v>2</v>
      </c>
      <c r="AD637" s="26">
        <v>5</v>
      </c>
      <c r="AE637" s="26">
        <v>5</v>
      </c>
      <c r="AF637" s="26">
        <v>30</v>
      </c>
      <c r="AG637" s="26">
        <v>0</v>
      </c>
      <c r="AH637" s="26">
        <v>30</v>
      </c>
      <c r="AI637" s="26">
        <v>1</v>
      </c>
    </row>
    <row r="638" spans="1:35" x14ac:dyDescent="0.3">
      <c r="A638" s="27" t="s">
        <v>444</v>
      </c>
      <c r="B638" s="27" t="s">
        <v>499</v>
      </c>
      <c r="C638" s="27" t="s">
        <v>591</v>
      </c>
      <c r="D638" s="27" t="s">
        <v>592</v>
      </c>
      <c r="E638" s="29" t="s">
        <v>104</v>
      </c>
      <c r="F638" s="28">
        <v>278</v>
      </c>
      <c r="G638" s="28">
        <v>0</v>
      </c>
      <c r="H638" s="28">
        <v>0</v>
      </c>
      <c r="I638" s="28">
        <v>50</v>
      </c>
      <c r="J638" s="28">
        <v>50</v>
      </c>
      <c r="K638" s="28">
        <v>0</v>
      </c>
      <c r="L638" s="28">
        <v>0</v>
      </c>
      <c r="M638" s="28">
        <v>0</v>
      </c>
      <c r="N638" s="28">
        <v>0</v>
      </c>
      <c r="O638" s="28">
        <v>0</v>
      </c>
      <c r="P638" s="28">
        <v>100</v>
      </c>
      <c r="Q638" s="28">
        <v>100</v>
      </c>
      <c r="R638" s="28">
        <v>100</v>
      </c>
      <c r="S638" s="28">
        <v>0</v>
      </c>
      <c r="T638" s="28">
        <v>0</v>
      </c>
      <c r="U638" s="28">
        <v>0</v>
      </c>
      <c r="V638" s="28">
        <v>0</v>
      </c>
      <c r="W638" s="28">
        <v>0</v>
      </c>
      <c r="X638" s="28">
        <v>100</v>
      </c>
      <c r="Y638" s="28">
        <v>0</v>
      </c>
      <c r="Z638" s="28" t="s">
        <v>98</v>
      </c>
      <c r="AA638" s="28" t="s">
        <v>97</v>
      </c>
      <c r="AB638" s="28" t="s">
        <v>97</v>
      </c>
      <c r="AC638" s="28" t="s">
        <v>98</v>
      </c>
      <c r="AD638" s="28">
        <v>5</v>
      </c>
      <c r="AE638" s="28">
        <v>5</v>
      </c>
      <c r="AF638" s="28">
        <v>30</v>
      </c>
      <c r="AG638" s="28">
        <v>0</v>
      </c>
      <c r="AH638" s="28">
        <v>30</v>
      </c>
      <c r="AI638" s="28">
        <v>1</v>
      </c>
    </row>
    <row r="639" spans="1:35" x14ac:dyDescent="0.3">
      <c r="A639" s="27" t="s">
        <v>444</v>
      </c>
      <c r="B639" s="27" t="s">
        <v>499</v>
      </c>
      <c r="C639" s="27" t="s">
        <v>591</v>
      </c>
      <c r="D639" s="27" t="s">
        <v>593</v>
      </c>
      <c r="E639" s="29" t="s">
        <v>104</v>
      </c>
      <c r="F639" s="28">
        <v>218</v>
      </c>
      <c r="G639" s="28">
        <v>100</v>
      </c>
      <c r="H639" s="28">
        <v>90</v>
      </c>
      <c r="I639" s="28">
        <v>10</v>
      </c>
      <c r="J639" s="28">
        <v>0</v>
      </c>
      <c r="K639" s="28">
        <v>0</v>
      </c>
      <c r="L639" s="28">
        <v>100</v>
      </c>
      <c r="M639" s="28">
        <v>60</v>
      </c>
      <c r="N639" s="28">
        <v>0</v>
      </c>
      <c r="O639" s="28">
        <v>0</v>
      </c>
      <c r="P639" s="28">
        <v>40</v>
      </c>
      <c r="Q639" s="28">
        <v>100</v>
      </c>
      <c r="R639" s="28">
        <v>100</v>
      </c>
      <c r="S639" s="28">
        <v>100</v>
      </c>
      <c r="T639" s="28">
        <v>0</v>
      </c>
      <c r="U639" s="28">
        <v>0</v>
      </c>
      <c r="V639" s="28">
        <v>0</v>
      </c>
      <c r="W639" s="28">
        <v>0</v>
      </c>
      <c r="X639" s="28">
        <v>100</v>
      </c>
      <c r="Y639" s="28">
        <v>90</v>
      </c>
      <c r="Z639" s="28">
        <v>2</v>
      </c>
      <c r="AA639" s="28" t="s">
        <v>96</v>
      </c>
      <c r="AB639" s="28" t="s">
        <v>97</v>
      </c>
      <c r="AC639" s="28" t="s">
        <v>98</v>
      </c>
      <c r="AD639" s="28">
        <v>5</v>
      </c>
      <c r="AE639" s="28">
        <v>5</v>
      </c>
      <c r="AF639" s="28">
        <v>30</v>
      </c>
      <c r="AG639" s="28">
        <v>1</v>
      </c>
      <c r="AH639" s="28">
        <v>30</v>
      </c>
      <c r="AI639" s="28">
        <v>0</v>
      </c>
    </row>
    <row r="640" spans="1:35" x14ac:dyDescent="0.3">
      <c r="A640" s="27" t="s">
        <v>444</v>
      </c>
      <c r="B640" s="27" t="s">
        <v>499</v>
      </c>
      <c r="C640" s="27" t="s">
        <v>591</v>
      </c>
      <c r="D640" s="27" t="s">
        <v>594</v>
      </c>
      <c r="E640" s="29" t="s">
        <v>95</v>
      </c>
      <c r="F640" s="28">
        <v>51</v>
      </c>
      <c r="G640" s="28">
        <v>100</v>
      </c>
      <c r="H640" s="28">
        <v>85</v>
      </c>
      <c r="I640" s="28">
        <v>10</v>
      </c>
      <c r="J640" s="28">
        <v>5</v>
      </c>
      <c r="K640" s="28">
        <v>0</v>
      </c>
      <c r="L640" s="28">
        <v>100</v>
      </c>
      <c r="M640" s="28">
        <v>80</v>
      </c>
      <c r="N640" s="28">
        <v>20</v>
      </c>
      <c r="O640" s="28">
        <v>0</v>
      </c>
      <c r="P640" s="28">
        <v>0</v>
      </c>
      <c r="Q640" s="28">
        <v>100</v>
      </c>
      <c r="R640" s="28">
        <v>100</v>
      </c>
      <c r="S640" s="28">
        <v>100</v>
      </c>
      <c r="T640" s="28">
        <v>0</v>
      </c>
      <c r="U640" s="28">
        <v>0</v>
      </c>
      <c r="V640" s="28">
        <v>0</v>
      </c>
      <c r="W640" s="28">
        <v>0</v>
      </c>
      <c r="X640" s="28">
        <v>100</v>
      </c>
      <c r="Y640" s="28">
        <v>100</v>
      </c>
      <c r="Z640" s="28">
        <v>2</v>
      </c>
      <c r="AA640" s="28" t="s">
        <v>96</v>
      </c>
      <c r="AB640" s="28" t="s">
        <v>97</v>
      </c>
      <c r="AC640" s="28" t="s">
        <v>98</v>
      </c>
      <c r="AD640" s="28">
        <v>5</v>
      </c>
      <c r="AE640" s="28">
        <v>5</v>
      </c>
      <c r="AF640" s="28">
        <v>30</v>
      </c>
      <c r="AG640" s="28">
        <v>0</v>
      </c>
      <c r="AH640" s="28">
        <v>30</v>
      </c>
      <c r="AI640" s="28">
        <v>1</v>
      </c>
    </row>
    <row r="641" spans="1:35" x14ac:dyDescent="0.3">
      <c r="A641" s="27" t="s">
        <v>444</v>
      </c>
      <c r="B641" s="27" t="s">
        <v>499</v>
      </c>
      <c r="C641" s="27" t="s">
        <v>591</v>
      </c>
      <c r="D641" s="27" t="s">
        <v>595</v>
      </c>
      <c r="E641" s="29" t="s">
        <v>104</v>
      </c>
      <c r="F641" s="28">
        <v>539</v>
      </c>
      <c r="G641" s="28">
        <v>100</v>
      </c>
      <c r="H641" s="28">
        <v>80</v>
      </c>
      <c r="I641" s="28">
        <v>20</v>
      </c>
      <c r="J641" s="28">
        <v>0</v>
      </c>
      <c r="K641" s="28">
        <v>0</v>
      </c>
      <c r="L641" s="28">
        <v>100</v>
      </c>
      <c r="M641" s="28">
        <v>60</v>
      </c>
      <c r="N641" s="28">
        <v>0</v>
      </c>
      <c r="O641" s="28">
        <v>0</v>
      </c>
      <c r="P641" s="28">
        <v>40</v>
      </c>
      <c r="Q641" s="28">
        <v>100</v>
      </c>
      <c r="R641" s="28">
        <v>100</v>
      </c>
      <c r="S641" s="28">
        <v>90</v>
      </c>
      <c r="T641" s="28">
        <v>0</v>
      </c>
      <c r="U641" s="28">
        <v>0</v>
      </c>
      <c r="V641" s="28">
        <v>0</v>
      </c>
      <c r="W641" s="28">
        <v>0</v>
      </c>
      <c r="X641" s="28">
        <v>100</v>
      </c>
      <c r="Y641" s="28">
        <v>50</v>
      </c>
      <c r="Z641" s="28">
        <v>2</v>
      </c>
      <c r="AA641" s="28" t="s">
        <v>96</v>
      </c>
      <c r="AB641" s="28" t="s">
        <v>97</v>
      </c>
      <c r="AC641" s="28" t="s">
        <v>98</v>
      </c>
      <c r="AD641" s="28">
        <v>5</v>
      </c>
      <c r="AE641" s="28">
        <v>5</v>
      </c>
      <c r="AF641" s="28">
        <v>30</v>
      </c>
      <c r="AG641" s="28">
        <v>0</v>
      </c>
      <c r="AH641" s="28">
        <v>30</v>
      </c>
      <c r="AI641" s="28">
        <v>0</v>
      </c>
    </row>
    <row r="642" spans="1:35" x14ac:dyDescent="0.3">
      <c r="A642" s="25" t="s">
        <v>444</v>
      </c>
      <c r="B642" s="25" t="s">
        <v>499</v>
      </c>
      <c r="C642" s="25" t="s">
        <v>596</v>
      </c>
      <c r="D642" s="26" t="s">
        <v>1553</v>
      </c>
      <c r="E642" s="26">
        <v>963</v>
      </c>
      <c r="F642" s="38">
        <v>0</v>
      </c>
      <c r="G642" s="26">
        <v>100</v>
      </c>
      <c r="H642" s="26">
        <v>50</v>
      </c>
      <c r="I642" s="26">
        <v>50</v>
      </c>
      <c r="J642" s="26">
        <v>0</v>
      </c>
      <c r="K642" s="26">
        <v>0</v>
      </c>
      <c r="L642" s="26">
        <v>0</v>
      </c>
      <c r="M642" s="26">
        <v>0</v>
      </c>
      <c r="N642" s="26">
        <v>100</v>
      </c>
      <c r="O642" s="26">
        <v>0</v>
      </c>
      <c r="P642" s="26">
        <v>0</v>
      </c>
      <c r="Q642" s="26">
        <v>100</v>
      </c>
      <c r="R642" s="26">
        <v>100</v>
      </c>
      <c r="S642" s="26">
        <v>100</v>
      </c>
      <c r="T642" s="26">
        <v>100</v>
      </c>
      <c r="U642" s="26">
        <v>60</v>
      </c>
      <c r="V642" s="26">
        <v>0</v>
      </c>
      <c r="W642" s="26">
        <v>60</v>
      </c>
      <c r="X642" s="26">
        <v>40</v>
      </c>
      <c r="Y642" s="26">
        <v>100</v>
      </c>
      <c r="Z642" s="26">
        <v>2</v>
      </c>
      <c r="AA642" s="26" t="s">
        <v>96</v>
      </c>
      <c r="AB642" s="26" t="s">
        <v>96</v>
      </c>
      <c r="AC642" s="26">
        <v>2</v>
      </c>
      <c r="AD642" s="26">
        <v>5</v>
      </c>
      <c r="AE642" s="26">
        <v>5</v>
      </c>
      <c r="AF642" s="26">
        <v>15</v>
      </c>
      <c r="AG642" s="26">
        <v>1</v>
      </c>
      <c r="AH642" s="26">
        <v>1</v>
      </c>
      <c r="AI642" s="26">
        <v>1</v>
      </c>
    </row>
    <row r="643" spans="1:35" x14ac:dyDescent="0.3">
      <c r="A643" s="27" t="s">
        <v>444</v>
      </c>
      <c r="B643" s="27" t="s">
        <v>499</v>
      </c>
      <c r="C643" s="27" t="s">
        <v>596</v>
      </c>
      <c r="D643" s="27" t="s">
        <v>597</v>
      </c>
      <c r="E643" s="29" t="s">
        <v>95</v>
      </c>
      <c r="F643" s="28">
        <v>54</v>
      </c>
      <c r="G643" s="28">
        <v>100</v>
      </c>
      <c r="H643" s="28">
        <v>29</v>
      </c>
      <c r="I643" s="28">
        <v>71</v>
      </c>
      <c r="J643" s="28">
        <v>0</v>
      </c>
      <c r="K643" s="28">
        <v>0</v>
      </c>
      <c r="L643" s="28">
        <v>0</v>
      </c>
      <c r="M643" s="28">
        <v>0</v>
      </c>
      <c r="N643" s="28">
        <v>30</v>
      </c>
      <c r="O643" s="28">
        <v>0</v>
      </c>
      <c r="P643" s="28">
        <v>70</v>
      </c>
      <c r="Q643" s="28">
        <v>100</v>
      </c>
      <c r="R643" s="28">
        <v>100</v>
      </c>
      <c r="S643" s="28">
        <v>100</v>
      </c>
      <c r="T643" s="28">
        <v>0</v>
      </c>
      <c r="U643" s="28">
        <v>0</v>
      </c>
      <c r="V643" s="28">
        <v>0</v>
      </c>
      <c r="W643" s="28">
        <v>0</v>
      </c>
      <c r="X643" s="28">
        <v>100</v>
      </c>
      <c r="Y643" s="28">
        <v>10</v>
      </c>
      <c r="Z643" s="28">
        <v>2</v>
      </c>
      <c r="AA643" s="28" t="s">
        <v>96</v>
      </c>
      <c r="AB643" s="28" t="s">
        <v>96</v>
      </c>
      <c r="AC643" s="28">
        <v>2</v>
      </c>
      <c r="AD643" s="28">
        <v>5</v>
      </c>
      <c r="AE643" s="28">
        <v>5</v>
      </c>
      <c r="AF643" s="28">
        <v>15</v>
      </c>
      <c r="AG643" s="28">
        <v>1</v>
      </c>
      <c r="AH643" s="28">
        <v>1</v>
      </c>
      <c r="AI643" s="28">
        <v>1</v>
      </c>
    </row>
    <row r="644" spans="1:35" x14ac:dyDescent="0.3">
      <c r="A644" s="25" t="s">
        <v>444</v>
      </c>
      <c r="B644" s="25" t="s">
        <v>499</v>
      </c>
      <c r="C644" s="25" t="s">
        <v>598</v>
      </c>
      <c r="D644" s="26" t="s">
        <v>1553</v>
      </c>
      <c r="E644" s="26">
        <v>525</v>
      </c>
      <c r="F644" s="38">
        <v>20</v>
      </c>
      <c r="G644" s="26">
        <v>100</v>
      </c>
      <c r="H644" s="26">
        <v>80</v>
      </c>
      <c r="I644" s="26">
        <v>8</v>
      </c>
      <c r="J644" s="26">
        <v>12</v>
      </c>
      <c r="K644" s="26">
        <v>0</v>
      </c>
      <c r="L644" s="26">
        <v>95</v>
      </c>
      <c r="M644" s="26">
        <v>80</v>
      </c>
      <c r="N644" s="26">
        <v>10</v>
      </c>
      <c r="O644" s="26">
        <v>0</v>
      </c>
      <c r="P644" s="26">
        <v>10</v>
      </c>
      <c r="Q644" s="26">
        <v>100</v>
      </c>
      <c r="R644" s="26">
        <v>100</v>
      </c>
      <c r="S644" s="26">
        <v>100</v>
      </c>
      <c r="T644" s="26">
        <v>80</v>
      </c>
      <c r="U644" s="26">
        <v>80</v>
      </c>
      <c r="V644" s="26">
        <v>50</v>
      </c>
      <c r="W644" s="26">
        <v>50</v>
      </c>
      <c r="X644" s="26">
        <v>0</v>
      </c>
      <c r="Y644" s="26">
        <v>100</v>
      </c>
      <c r="Z644" s="26">
        <v>4</v>
      </c>
      <c r="AA644" s="26" t="s">
        <v>96</v>
      </c>
      <c r="AB644" s="26" t="s">
        <v>96</v>
      </c>
      <c r="AC644" s="26">
        <v>12</v>
      </c>
      <c r="AD644" s="26">
        <v>2</v>
      </c>
      <c r="AE644" s="26">
        <v>2</v>
      </c>
      <c r="AF644" s="26">
        <v>7</v>
      </c>
      <c r="AG644" s="26">
        <v>0</v>
      </c>
      <c r="AH644" s="26">
        <v>0</v>
      </c>
      <c r="AI644" s="26">
        <v>0</v>
      </c>
    </row>
    <row r="645" spans="1:35" x14ac:dyDescent="0.3">
      <c r="A645" s="27" t="s">
        <v>444</v>
      </c>
      <c r="B645" s="27" t="s">
        <v>499</v>
      </c>
      <c r="C645" s="27" t="s">
        <v>598</v>
      </c>
      <c r="D645" s="27" t="s">
        <v>599</v>
      </c>
      <c r="E645" s="29" t="s">
        <v>95</v>
      </c>
      <c r="F645" s="28">
        <v>80</v>
      </c>
      <c r="G645" s="28">
        <v>0</v>
      </c>
      <c r="H645" s="28">
        <v>0</v>
      </c>
      <c r="I645" s="28">
        <v>0</v>
      </c>
      <c r="J645" s="28">
        <v>100</v>
      </c>
      <c r="K645" s="28">
        <v>0</v>
      </c>
      <c r="L645" s="28">
        <v>0</v>
      </c>
      <c r="M645" s="28">
        <v>0</v>
      </c>
      <c r="N645" s="28">
        <v>50</v>
      </c>
      <c r="O645" s="28">
        <v>0</v>
      </c>
      <c r="P645" s="28">
        <v>50</v>
      </c>
      <c r="Q645" s="28">
        <v>30</v>
      </c>
      <c r="R645" s="28">
        <v>30</v>
      </c>
      <c r="S645" s="28">
        <v>100</v>
      </c>
      <c r="T645" s="28">
        <v>0</v>
      </c>
      <c r="U645" s="28">
        <v>0</v>
      </c>
      <c r="V645" s="28">
        <v>0</v>
      </c>
      <c r="W645" s="28">
        <v>0</v>
      </c>
      <c r="X645" s="28">
        <v>100</v>
      </c>
      <c r="Y645" s="28">
        <v>100</v>
      </c>
      <c r="Z645" s="28">
        <v>4</v>
      </c>
      <c r="AA645" s="28" t="s">
        <v>96</v>
      </c>
      <c r="AB645" s="28" t="s">
        <v>96</v>
      </c>
      <c r="AC645" s="28">
        <v>12</v>
      </c>
      <c r="AD645" s="28">
        <v>2</v>
      </c>
      <c r="AE645" s="28">
        <v>2</v>
      </c>
      <c r="AF645" s="28">
        <v>7</v>
      </c>
      <c r="AG645" s="28">
        <v>0</v>
      </c>
      <c r="AH645" s="28">
        <v>1</v>
      </c>
      <c r="AI645" s="28">
        <v>0</v>
      </c>
    </row>
    <row r="646" spans="1:35" x14ac:dyDescent="0.3">
      <c r="A646" s="25" t="s">
        <v>444</v>
      </c>
      <c r="B646" s="25" t="s">
        <v>600</v>
      </c>
      <c r="C646" s="25" t="s">
        <v>601</v>
      </c>
      <c r="D646" s="26" t="s">
        <v>1553</v>
      </c>
      <c r="E646" s="26">
        <v>486</v>
      </c>
      <c r="F646" s="38">
        <v>0</v>
      </c>
      <c r="G646" s="26">
        <v>100</v>
      </c>
      <c r="H646" s="26">
        <v>98</v>
      </c>
      <c r="I646" s="26">
        <v>0</v>
      </c>
      <c r="J646" s="26">
        <v>0</v>
      </c>
      <c r="K646" s="26">
        <v>2</v>
      </c>
      <c r="L646" s="26">
        <v>100</v>
      </c>
      <c r="M646" s="26">
        <v>96</v>
      </c>
      <c r="N646" s="26">
        <v>4</v>
      </c>
      <c r="O646" s="26">
        <v>0</v>
      </c>
      <c r="P646" s="26">
        <v>0</v>
      </c>
      <c r="Q646" s="26">
        <v>100</v>
      </c>
      <c r="R646" s="26">
        <v>100</v>
      </c>
      <c r="S646" s="26">
        <v>100</v>
      </c>
      <c r="T646" s="26">
        <v>100</v>
      </c>
      <c r="U646" s="26">
        <v>100</v>
      </c>
      <c r="V646" s="26">
        <v>0</v>
      </c>
      <c r="W646" s="26">
        <v>95</v>
      </c>
      <c r="X646" s="26">
        <v>5</v>
      </c>
      <c r="Y646" s="26">
        <v>98</v>
      </c>
      <c r="Z646" s="26">
        <v>2</v>
      </c>
      <c r="AA646" s="26" t="s">
        <v>96</v>
      </c>
      <c r="AB646" s="26" t="s">
        <v>97</v>
      </c>
      <c r="AC646" s="26" t="s">
        <v>98</v>
      </c>
      <c r="AD646" s="26">
        <v>6</v>
      </c>
      <c r="AE646" s="26">
        <v>28</v>
      </c>
      <c r="AF646" s="26">
        <v>3</v>
      </c>
      <c r="AG646" s="26">
        <v>0</v>
      </c>
      <c r="AH646" s="26">
        <v>10</v>
      </c>
      <c r="AI646" s="26">
        <v>0</v>
      </c>
    </row>
    <row r="647" spans="1:35" x14ac:dyDescent="0.3">
      <c r="A647" s="27" t="s">
        <v>444</v>
      </c>
      <c r="B647" s="27" t="s">
        <v>600</v>
      </c>
      <c r="C647" s="27" t="s">
        <v>601</v>
      </c>
      <c r="D647" s="27" t="s">
        <v>602</v>
      </c>
      <c r="E647" s="29" t="s">
        <v>95</v>
      </c>
      <c r="F647" s="28">
        <v>57</v>
      </c>
      <c r="G647" s="28">
        <v>100</v>
      </c>
      <c r="H647" s="28">
        <v>100</v>
      </c>
      <c r="I647" s="28">
        <v>0</v>
      </c>
      <c r="J647" s="28">
        <v>0</v>
      </c>
      <c r="K647" s="28">
        <v>0</v>
      </c>
      <c r="L647" s="28">
        <v>100</v>
      </c>
      <c r="M647" s="28">
        <v>0</v>
      </c>
      <c r="N647" s="28">
        <v>100</v>
      </c>
      <c r="O647" s="28">
        <v>0</v>
      </c>
      <c r="P647" s="28">
        <v>0</v>
      </c>
      <c r="Q647" s="28">
        <v>100</v>
      </c>
      <c r="R647" s="28">
        <v>100</v>
      </c>
      <c r="S647" s="28">
        <v>100</v>
      </c>
      <c r="T647" s="28">
        <v>100</v>
      </c>
      <c r="U647" s="28">
        <v>0</v>
      </c>
      <c r="V647" s="28">
        <v>0</v>
      </c>
      <c r="W647" s="28">
        <v>4</v>
      </c>
      <c r="X647" s="28">
        <v>96</v>
      </c>
      <c r="Y647" s="28">
        <v>100</v>
      </c>
      <c r="Z647" s="28">
        <v>2</v>
      </c>
      <c r="AA647" s="28" t="s">
        <v>96</v>
      </c>
      <c r="AB647" s="28" t="s">
        <v>97</v>
      </c>
      <c r="AC647" s="28" t="s">
        <v>98</v>
      </c>
      <c r="AD647" s="28">
        <v>6</v>
      </c>
      <c r="AE647" s="28">
        <v>28</v>
      </c>
      <c r="AF647" s="28">
        <v>3</v>
      </c>
      <c r="AG647" s="28">
        <v>0</v>
      </c>
      <c r="AH647" s="28">
        <v>10</v>
      </c>
      <c r="AI647" s="28">
        <v>0</v>
      </c>
    </row>
    <row r="648" spans="1:35" x14ac:dyDescent="0.3">
      <c r="A648" s="25" t="s">
        <v>444</v>
      </c>
      <c r="B648" s="25" t="s">
        <v>600</v>
      </c>
      <c r="C648" s="25" t="s">
        <v>1630</v>
      </c>
      <c r="D648" s="26" t="s">
        <v>1555</v>
      </c>
      <c r="E648" s="26">
        <v>950</v>
      </c>
      <c r="F648" s="26">
        <v>285</v>
      </c>
      <c r="G648" s="26">
        <v>100</v>
      </c>
      <c r="H648" s="26">
        <v>70</v>
      </c>
      <c r="I648" s="26">
        <v>30</v>
      </c>
      <c r="J648" s="26">
        <v>0</v>
      </c>
      <c r="K648" s="26">
        <v>0</v>
      </c>
      <c r="L648" s="26">
        <v>0</v>
      </c>
      <c r="M648" s="26">
        <v>0</v>
      </c>
      <c r="N648" s="26">
        <v>100</v>
      </c>
      <c r="O648" s="26">
        <v>0</v>
      </c>
      <c r="P648" s="26">
        <v>0</v>
      </c>
      <c r="Q648" s="26">
        <v>100</v>
      </c>
      <c r="R648" s="26">
        <v>100</v>
      </c>
      <c r="S648" s="26">
        <v>100</v>
      </c>
      <c r="T648" s="26">
        <v>100</v>
      </c>
      <c r="U648" s="26">
        <v>98</v>
      </c>
      <c r="V648" s="26">
        <v>0</v>
      </c>
      <c r="W648" s="26">
        <v>98</v>
      </c>
      <c r="X648" s="26">
        <v>2</v>
      </c>
      <c r="Y648" s="26">
        <v>100</v>
      </c>
      <c r="Z648" s="26">
        <v>2</v>
      </c>
      <c r="AA648" s="26" t="s">
        <v>96</v>
      </c>
      <c r="AB648" s="26" t="s">
        <v>97</v>
      </c>
      <c r="AC648" s="26" t="s">
        <v>98</v>
      </c>
      <c r="AD648" s="26">
        <v>7</v>
      </c>
      <c r="AE648" s="26">
        <v>7</v>
      </c>
      <c r="AF648" s="26">
        <v>7</v>
      </c>
      <c r="AG648" s="26">
        <v>0</v>
      </c>
      <c r="AH648" s="26">
        <v>6</v>
      </c>
      <c r="AI648" s="26">
        <v>0</v>
      </c>
    </row>
    <row r="649" spans="1:35" x14ac:dyDescent="0.3">
      <c r="A649" s="25" t="s">
        <v>444</v>
      </c>
      <c r="B649" s="25" t="s">
        <v>600</v>
      </c>
      <c r="C649" s="25" t="s">
        <v>1631</v>
      </c>
      <c r="D649" s="26" t="s">
        <v>1555</v>
      </c>
      <c r="E649" s="26">
        <v>234</v>
      </c>
      <c r="F649" s="26">
        <v>70</v>
      </c>
      <c r="G649" s="26">
        <v>90</v>
      </c>
      <c r="H649" s="26">
        <v>88</v>
      </c>
      <c r="I649" s="26">
        <v>12</v>
      </c>
      <c r="J649" s="26">
        <v>0</v>
      </c>
      <c r="K649" s="26">
        <v>0</v>
      </c>
      <c r="L649" s="26">
        <v>0</v>
      </c>
      <c r="M649" s="26">
        <v>0</v>
      </c>
      <c r="N649" s="26">
        <v>25</v>
      </c>
      <c r="O649" s="26">
        <v>0</v>
      </c>
      <c r="P649" s="26">
        <v>75</v>
      </c>
      <c r="Q649" s="26">
        <v>100</v>
      </c>
      <c r="R649" s="26">
        <v>100</v>
      </c>
      <c r="S649" s="26">
        <v>100</v>
      </c>
      <c r="T649" s="26">
        <v>95</v>
      </c>
      <c r="U649" s="26">
        <v>90</v>
      </c>
      <c r="V649" s="26">
        <v>0</v>
      </c>
      <c r="W649" s="26">
        <v>80</v>
      </c>
      <c r="X649" s="26">
        <v>20</v>
      </c>
      <c r="Y649" s="26">
        <v>98</v>
      </c>
      <c r="Z649" s="26">
        <v>2</v>
      </c>
      <c r="AA649" s="26" t="s">
        <v>96</v>
      </c>
      <c r="AB649" s="26" t="s">
        <v>96</v>
      </c>
      <c r="AC649" s="26">
        <v>1</v>
      </c>
      <c r="AD649" s="26">
        <v>5</v>
      </c>
      <c r="AE649" s="26">
        <v>5</v>
      </c>
      <c r="AF649" s="26">
        <v>5</v>
      </c>
      <c r="AG649" s="26">
        <v>0</v>
      </c>
      <c r="AH649" s="26">
        <v>25</v>
      </c>
      <c r="AI649" s="26">
        <v>0</v>
      </c>
    </row>
    <row r="650" spans="1:35" x14ac:dyDescent="0.3">
      <c r="A650" s="25" t="s">
        <v>444</v>
      </c>
      <c r="B650" s="25" t="s">
        <v>600</v>
      </c>
      <c r="C650" s="25" t="s">
        <v>603</v>
      </c>
      <c r="D650" s="26" t="s">
        <v>1553</v>
      </c>
      <c r="E650" s="26">
        <v>1502</v>
      </c>
      <c r="F650" s="38">
        <v>110</v>
      </c>
      <c r="G650" s="26">
        <v>100</v>
      </c>
      <c r="H650" s="26">
        <v>60</v>
      </c>
      <c r="I650" s="26">
        <v>40</v>
      </c>
      <c r="J650" s="26">
        <v>0</v>
      </c>
      <c r="K650" s="26">
        <v>0</v>
      </c>
      <c r="L650" s="26">
        <v>0</v>
      </c>
      <c r="M650" s="26">
        <v>0</v>
      </c>
      <c r="N650" s="26">
        <v>100</v>
      </c>
      <c r="O650" s="26">
        <v>0</v>
      </c>
      <c r="P650" s="26">
        <v>0</v>
      </c>
      <c r="Q650" s="26">
        <v>100</v>
      </c>
      <c r="R650" s="26">
        <v>100</v>
      </c>
      <c r="S650" s="26">
        <v>100</v>
      </c>
      <c r="T650" s="26">
        <v>100</v>
      </c>
      <c r="U650" s="26">
        <v>90</v>
      </c>
      <c r="V650" s="26">
        <v>0</v>
      </c>
      <c r="W650" s="26">
        <v>90</v>
      </c>
      <c r="X650" s="26">
        <v>10</v>
      </c>
      <c r="Y650" s="26">
        <v>100</v>
      </c>
      <c r="Z650" s="26">
        <v>2</v>
      </c>
      <c r="AA650" s="26" t="s">
        <v>96</v>
      </c>
      <c r="AB650" s="26" t="s">
        <v>97</v>
      </c>
      <c r="AC650" s="26" t="s">
        <v>98</v>
      </c>
      <c r="AD650" s="26">
        <v>0</v>
      </c>
      <c r="AE650" s="26">
        <v>0</v>
      </c>
      <c r="AF650" s="26">
        <v>17</v>
      </c>
      <c r="AG650" s="26">
        <v>0</v>
      </c>
      <c r="AH650" s="26">
        <v>0</v>
      </c>
      <c r="AI650" s="26">
        <v>0</v>
      </c>
    </row>
    <row r="651" spans="1:35" x14ac:dyDescent="0.3">
      <c r="A651" s="27" t="s">
        <v>444</v>
      </c>
      <c r="B651" s="27" t="s">
        <v>600</v>
      </c>
      <c r="C651" s="27" t="s">
        <v>603</v>
      </c>
      <c r="D651" s="27" t="s">
        <v>604</v>
      </c>
      <c r="E651" s="29" t="s">
        <v>104</v>
      </c>
      <c r="F651" s="28">
        <v>150</v>
      </c>
      <c r="G651" s="28">
        <v>0</v>
      </c>
      <c r="H651" s="28">
        <v>0</v>
      </c>
      <c r="I651" s="28">
        <v>100</v>
      </c>
      <c r="J651" s="28">
        <v>0</v>
      </c>
      <c r="K651" s="28">
        <v>0</v>
      </c>
      <c r="L651" s="28">
        <v>0</v>
      </c>
      <c r="M651" s="28">
        <v>0</v>
      </c>
      <c r="N651" s="28">
        <v>100</v>
      </c>
      <c r="O651" s="28">
        <v>0</v>
      </c>
      <c r="P651" s="28">
        <v>0</v>
      </c>
      <c r="Q651" s="28">
        <v>100</v>
      </c>
      <c r="R651" s="28">
        <v>100</v>
      </c>
      <c r="S651" s="28">
        <v>100</v>
      </c>
      <c r="T651" s="28">
        <v>0</v>
      </c>
      <c r="U651" s="28">
        <v>0</v>
      </c>
      <c r="V651" s="28">
        <v>0</v>
      </c>
      <c r="W651" s="28">
        <v>0</v>
      </c>
      <c r="X651" s="28">
        <v>100</v>
      </c>
      <c r="Y651" s="28">
        <v>100</v>
      </c>
      <c r="Z651" s="28">
        <v>2</v>
      </c>
      <c r="AA651" s="28" t="s">
        <v>96</v>
      </c>
      <c r="AB651" s="28" t="s">
        <v>97</v>
      </c>
      <c r="AC651" s="28" t="s">
        <v>98</v>
      </c>
      <c r="AD651" s="28">
        <v>7</v>
      </c>
      <c r="AE651" s="28">
        <v>7</v>
      </c>
      <c r="AF651" s="28">
        <v>17</v>
      </c>
      <c r="AG651" s="28">
        <v>0</v>
      </c>
      <c r="AH651" s="28">
        <v>4</v>
      </c>
      <c r="AI651" s="28">
        <v>0</v>
      </c>
    </row>
    <row r="652" spans="1:35" x14ac:dyDescent="0.3">
      <c r="A652" s="25" t="s">
        <v>444</v>
      </c>
      <c r="B652" s="25" t="s">
        <v>600</v>
      </c>
      <c r="C652" s="25" t="s">
        <v>606</v>
      </c>
      <c r="D652" s="26" t="s">
        <v>1553</v>
      </c>
      <c r="E652" s="26">
        <v>376</v>
      </c>
      <c r="F652" s="38">
        <v>0</v>
      </c>
      <c r="G652" s="26">
        <v>99</v>
      </c>
      <c r="H652" s="26">
        <v>95</v>
      </c>
      <c r="I652" s="26">
        <v>5</v>
      </c>
      <c r="J652" s="26">
        <v>0</v>
      </c>
      <c r="K652" s="26">
        <v>0</v>
      </c>
      <c r="L652" s="26">
        <v>0</v>
      </c>
      <c r="M652" s="26">
        <v>0</v>
      </c>
      <c r="N652" s="26">
        <v>97</v>
      </c>
      <c r="O652" s="26">
        <v>1</v>
      </c>
      <c r="P652" s="26">
        <v>2</v>
      </c>
      <c r="Q652" s="26">
        <v>100</v>
      </c>
      <c r="R652" s="26">
        <v>100</v>
      </c>
      <c r="S652" s="26">
        <v>100</v>
      </c>
      <c r="T652" s="26">
        <v>100</v>
      </c>
      <c r="U652" s="26">
        <v>99</v>
      </c>
      <c r="V652" s="26">
        <v>1</v>
      </c>
      <c r="W652" s="26">
        <v>90</v>
      </c>
      <c r="X652" s="26">
        <v>9</v>
      </c>
      <c r="Y652" s="26">
        <v>100</v>
      </c>
      <c r="Z652" s="26">
        <v>2</v>
      </c>
      <c r="AA652" s="26" t="s">
        <v>96</v>
      </c>
      <c r="AB652" s="26" t="s">
        <v>97</v>
      </c>
      <c r="AC652" s="26" t="s">
        <v>98</v>
      </c>
      <c r="AD652" s="26">
        <v>10</v>
      </c>
      <c r="AE652" s="26">
        <v>9</v>
      </c>
      <c r="AF652" s="26">
        <v>10</v>
      </c>
      <c r="AG652" s="26">
        <v>0</v>
      </c>
      <c r="AH652" s="26">
        <v>12</v>
      </c>
      <c r="AI652" s="26">
        <v>8</v>
      </c>
    </row>
    <row r="653" spans="1:35" x14ac:dyDescent="0.3">
      <c r="A653" s="27" t="s">
        <v>444</v>
      </c>
      <c r="B653" s="27" t="s">
        <v>600</v>
      </c>
      <c r="C653" s="27" t="s">
        <v>606</v>
      </c>
      <c r="D653" s="27" t="s">
        <v>110</v>
      </c>
      <c r="E653" s="29" t="s">
        <v>95</v>
      </c>
      <c r="F653" s="28">
        <v>65</v>
      </c>
      <c r="G653" s="28">
        <v>100</v>
      </c>
      <c r="H653" s="28">
        <v>100</v>
      </c>
      <c r="I653" s="28">
        <v>0</v>
      </c>
      <c r="J653" s="28">
        <v>0</v>
      </c>
      <c r="K653" s="28">
        <v>0</v>
      </c>
      <c r="L653" s="28">
        <v>0</v>
      </c>
      <c r="M653" s="28">
        <v>0</v>
      </c>
      <c r="N653" s="28">
        <v>0</v>
      </c>
      <c r="O653" s="28">
        <v>0</v>
      </c>
      <c r="P653" s="28">
        <v>100</v>
      </c>
      <c r="Q653" s="28">
        <v>100</v>
      </c>
      <c r="R653" s="28">
        <v>100</v>
      </c>
      <c r="S653" s="28">
        <v>75</v>
      </c>
      <c r="T653" s="28">
        <v>20</v>
      </c>
      <c r="U653" s="28">
        <v>0</v>
      </c>
      <c r="V653" s="28">
        <v>0</v>
      </c>
      <c r="W653" s="28">
        <v>0</v>
      </c>
      <c r="X653" s="28">
        <v>100</v>
      </c>
      <c r="Y653" s="28">
        <v>100</v>
      </c>
      <c r="Z653" s="28">
        <v>2</v>
      </c>
      <c r="AA653" s="28" t="s">
        <v>96</v>
      </c>
      <c r="AB653" s="28" t="s">
        <v>97</v>
      </c>
      <c r="AC653" s="28" t="s">
        <v>98</v>
      </c>
      <c r="AD653" s="28">
        <v>10</v>
      </c>
      <c r="AE653" s="28">
        <v>9</v>
      </c>
      <c r="AF653" s="28">
        <v>10</v>
      </c>
      <c r="AG653" s="28">
        <v>0</v>
      </c>
      <c r="AH653" s="28">
        <v>12</v>
      </c>
      <c r="AI653" s="28">
        <v>8</v>
      </c>
    </row>
    <row r="654" spans="1:35" x14ac:dyDescent="0.3">
      <c r="A654" s="25" t="s">
        <v>444</v>
      </c>
      <c r="B654" s="25" t="s">
        <v>600</v>
      </c>
      <c r="C654" s="25" t="s">
        <v>607</v>
      </c>
      <c r="D654" s="26" t="s">
        <v>1553</v>
      </c>
      <c r="E654" s="26">
        <v>913</v>
      </c>
      <c r="F654" s="38">
        <v>60</v>
      </c>
      <c r="G654" s="26">
        <v>100</v>
      </c>
      <c r="H654" s="26">
        <v>100</v>
      </c>
      <c r="I654" s="26">
        <v>0</v>
      </c>
      <c r="J654" s="26">
        <v>0</v>
      </c>
      <c r="K654" s="26">
        <v>0</v>
      </c>
      <c r="L654" s="26">
        <v>0</v>
      </c>
      <c r="M654" s="26">
        <v>0</v>
      </c>
      <c r="N654" s="26">
        <v>20</v>
      </c>
      <c r="O654" s="26">
        <v>80</v>
      </c>
      <c r="P654" s="26">
        <v>0</v>
      </c>
      <c r="Q654" s="26">
        <v>100</v>
      </c>
      <c r="R654" s="26">
        <v>100</v>
      </c>
      <c r="S654" s="26">
        <v>100</v>
      </c>
      <c r="T654" s="26">
        <v>95</v>
      </c>
      <c r="U654" s="26">
        <v>95</v>
      </c>
      <c r="V654" s="26">
        <v>0</v>
      </c>
      <c r="W654" s="26">
        <v>90</v>
      </c>
      <c r="X654" s="26">
        <v>10</v>
      </c>
      <c r="Y654" s="26">
        <v>100</v>
      </c>
      <c r="Z654" s="26">
        <v>2</v>
      </c>
      <c r="AA654" s="26" t="s">
        <v>96</v>
      </c>
      <c r="AB654" s="26" t="s">
        <v>96</v>
      </c>
      <c r="AC654" s="26">
        <v>4</v>
      </c>
      <c r="AD654" s="26">
        <v>4</v>
      </c>
      <c r="AE654" s="26">
        <v>4</v>
      </c>
      <c r="AF654" s="26">
        <v>4</v>
      </c>
      <c r="AG654" s="26">
        <v>0</v>
      </c>
      <c r="AH654" s="26">
        <v>0</v>
      </c>
      <c r="AI654" s="26">
        <v>0</v>
      </c>
    </row>
    <row r="655" spans="1:35" x14ac:dyDescent="0.3">
      <c r="A655" s="27" t="s">
        <v>444</v>
      </c>
      <c r="B655" s="27" t="s">
        <v>600</v>
      </c>
      <c r="C655" s="27" t="s">
        <v>607</v>
      </c>
      <c r="D655" s="27" t="s">
        <v>110</v>
      </c>
      <c r="E655" s="29" t="s">
        <v>95</v>
      </c>
      <c r="F655" s="28">
        <v>115</v>
      </c>
      <c r="G655" s="28">
        <v>100</v>
      </c>
      <c r="H655" s="28">
        <v>100</v>
      </c>
      <c r="I655" s="28">
        <v>0</v>
      </c>
      <c r="J655" s="28">
        <v>0</v>
      </c>
      <c r="K655" s="28">
        <v>0</v>
      </c>
      <c r="L655" s="28">
        <v>0</v>
      </c>
      <c r="M655" s="28">
        <v>0</v>
      </c>
      <c r="N655" s="28">
        <v>10</v>
      </c>
      <c r="O655" s="28">
        <v>0</v>
      </c>
      <c r="P655" s="28">
        <v>90</v>
      </c>
      <c r="Q655" s="28">
        <v>100</v>
      </c>
      <c r="R655" s="28">
        <v>100</v>
      </c>
      <c r="S655" s="28">
        <v>100</v>
      </c>
      <c r="T655" s="28">
        <v>0</v>
      </c>
      <c r="U655" s="28">
        <v>0</v>
      </c>
      <c r="V655" s="28">
        <v>0</v>
      </c>
      <c r="W655" s="28">
        <v>0</v>
      </c>
      <c r="X655" s="28">
        <v>100</v>
      </c>
      <c r="Y655" s="28">
        <v>0</v>
      </c>
      <c r="Z655" s="28" t="s">
        <v>98</v>
      </c>
      <c r="AA655" s="28" t="s">
        <v>97</v>
      </c>
      <c r="AB655" s="28" t="s">
        <v>97</v>
      </c>
      <c r="AC655" s="28" t="s">
        <v>98</v>
      </c>
      <c r="AD655" s="28">
        <v>4</v>
      </c>
      <c r="AE655" s="28">
        <v>4</v>
      </c>
      <c r="AF655" s="28">
        <v>4</v>
      </c>
      <c r="AG655" s="28">
        <v>1</v>
      </c>
      <c r="AH655" s="28">
        <v>0</v>
      </c>
      <c r="AI655" s="28">
        <v>1</v>
      </c>
    </row>
    <row r="656" spans="1:35" x14ac:dyDescent="0.3">
      <c r="A656" s="25" t="s">
        <v>444</v>
      </c>
      <c r="B656" s="25" t="s">
        <v>600</v>
      </c>
      <c r="C656" s="25" t="s">
        <v>608</v>
      </c>
      <c r="D656" s="26" t="s">
        <v>1553</v>
      </c>
      <c r="E656" s="26">
        <v>1512</v>
      </c>
      <c r="F656" s="26">
        <v>512</v>
      </c>
      <c r="G656" s="26">
        <v>100</v>
      </c>
      <c r="H656" s="26">
        <v>80</v>
      </c>
      <c r="I656" s="26">
        <v>20</v>
      </c>
      <c r="J656" s="26">
        <v>0</v>
      </c>
      <c r="K656" s="26">
        <v>0</v>
      </c>
      <c r="L656" s="26">
        <v>70</v>
      </c>
      <c r="M656" s="26">
        <v>70</v>
      </c>
      <c r="N656" s="26">
        <v>30</v>
      </c>
      <c r="O656" s="26">
        <v>0</v>
      </c>
      <c r="P656" s="26">
        <v>0</v>
      </c>
      <c r="Q656" s="26">
        <v>100</v>
      </c>
      <c r="R656" s="26">
        <v>100</v>
      </c>
      <c r="S656" s="26">
        <v>100</v>
      </c>
      <c r="T656" s="26">
        <v>100</v>
      </c>
      <c r="U656" s="26">
        <v>80</v>
      </c>
      <c r="V656" s="26">
        <v>0</v>
      </c>
      <c r="W656" s="26">
        <v>80</v>
      </c>
      <c r="X656" s="26">
        <v>20</v>
      </c>
      <c r="Y656" s="26">
        <v>100</v>
      </c>
      <c r="Z656" s="26">
        <v>2</v>
      </c>
      <c r="AA656" s="26" t="s">
        <v>96</v>
      </c>
      <c r="AB656" s="26" t="s">
        <v>96</v>
      </c>
      <c r="AC656" s="26">
        <v>2</v>
      </c>
      <c r="AD656" s="26">
        <v>5</v>
      </c>
      <c r="AE656" s="26">
        <v>11</v>
      </c>
      <c r="AF656" s="26">
        <v>11</v>
      </c>
      <c r="AG656" s="26">
        <v>0</v>
      </c>
      <c r="AH656" s="26">
        <v>0</v>
      </c>
      <c r="AI656" s="26">
        <v>0</v>
      </c>
    </row>
    <row r="657" spans="1:35" x14ac:dyDescent="0.3">
      <c r="A657" s="27" t="s">
        <v>444</v>
      </c>
      <c r="B657" s="27" t="s">
        <v>600</v>
      </c>
      <c r="C657" s="27" t="s">
        <v>608</v>
      </c>
      <c r="D657" s="27" t="s">
        <v>110</v>
      </c>
      <c r="E657" s="29" t="s">
        <v>95</v>
      </c>
      <c r="F657" s="28">
        <v>592</v>
      </c>
      <c r="G657" s="28">
        <v>100</v>
      </c>
      <c r="H657" s="28">
        <v>35</v>
      </c>
      <c r="I657" s="28">
        <v>60</v>
      </c>
      <c r="J657" s="28">
        <v>5</v>
      </c>
      <c r="K657" s="28">
        <v>0</v>
      </c>
      <c r="L657" s="28">
        <v>100</v>
      </c>
      <c r="M657" s="28">
        <v>30</v>
      </c>
      <c r="N657" s="28">
        <v>70</v>
      </c>
      <c r="O657" s="28">
        <v>0</v>
      </c>
      <c r="P657" s="28">
        <v>0</v>
      </c>
      <c r="Q657" s="28">
        <v>100</v>
      </c>
      <c r="R657" s="28">
        <v>100</v>
      </c>
      <c r="S657" s="28">
        <v>100</v>
      </c>
      <c r="T657" s="28">
        <v>100</v>
      </c>
      <c r="U657" s="28">
        <v>30</v>
      </c>
      <c r="V657" s="28">
        <v>0</v>
      </c>
      <c r="W657" s="28">
        <v>30</v>
      </c>
      <c r="X657" s="28">
        <v>70</v>
      </c>
      <c r="Y657" s="28">
        <v>100</v>
      </c>
      <c r="Z657" s="28">
        <v>2</v>
      </c>
      <c r="AA657" s="28" t="s">
        <v>96</v>
      </c>
      <c r="AB657" s="28" t="s">
        <v>96</v>
      </c>
      <c r="AC657" s="28">
        <v>2</v>
      </c>
      <c r="AD657" s="28">
        <v>5</v>
      </c>
      <c r="AE657" s="28">
        <v>11</v>
      </c>
      <c r="AF657" s="28">
        <v>11</v>
      </c>
      <c r="AG657" s="28">
        <v>0</v>
      </c>
      <c r="AH657" s="28">
        <v>0</v>
      </c>
      <c r="AI657" s="28">
        <v>0</v>
      </c>
    </row>
    <row r="658" spans="1:35" x14ac:dyDescent="0.3">
      <c r="A658" s="25" t="s">
        <v>444</v>
      </c>
      <c r="B658" s="25" t="s">
        <v>600</v>
      </c>
      <c r="C658" s="25" t="s">
        <v>609</v>
      </c>
      <c r="D658" s="26" t="s">
        <v>1553</v>
      </c>
      <c r="E658" s="26">
        <v>756</v>
      </c>
      <c r="F658" s="38">
        <v>90</v>
      </c>
      <c r="G658" s="26">
        <v>100</v>
      </c>
      <c r="H658" s="26">
        <v>87</v>
      </c>
      <c r="I658" s="26">
        <v>13</v>
      </c>
      <c r="J658" s="26">
        <v>0</v>
      </c>
      <c r="K658" s="26">
        <v>0</v>
      </c>
      <c r="L658" s="26">
        <v>99</v>
      </c>
      <c r="M658" s="26">
        <v>91</v>
      </c>
      <c r="N658" s="26">
        <v>9</v>
      </c>
      <c r="O658" s="26">
        <v>0</v>
      </c>
      <c r="P658" s="26">
        <v>0</v>
      </c>
      <c r="Q658" s="26">
        <v>100</v>
      </c>
      <c r="R658" s="26">
        <v>100</v>
      </c>
      <c r="S658" s="26">
        <v>100</v>
      </c>
      <c r="T658" s="26">
        <v>100</v>
      </c>
      <c r="U658" s="26">
        <v>90</v>
      </c>
      <c r="V658" s="26">
        <v>0</v>
      </c>
      <c r="W658" s="26">
        <v>90</v>
      </c>
      <c r="X658" s="26">
        <v>10</v>
      </c>
      <c r="Y658" s="26">
        <v>100</v>
      </c>
      <c r="Z658" s="26">
        <v>2</v>
      </c>
      <c r="AA658" s="26" t="s">
        <v>96</v>
      </c>
      <c r="AB658" s="26" t="s">
        <v>96</v>
      </c>
      <c r="AC658" s="26">
        <v>2</v>
      </c>
      <c r="AD658" s="26">
        <v>0</v>
      </c>
      <c r="AE658" s="26">
        <v>6</v>
      </c>
      <c r="AF658" s="26">
        <v>12</v>
      </c>
      <c r="AG658" s="26">
        <v>0</v>
      </c>
      <c r="AH658" s="26">
        <v>4</v>
      </c>
      <c r="AI658" s="26">
        <v>0</v>
      </c>
    </row>
    <row r="659" spans="1:35" x14ac:dyDescent="0.3">
      <c r="A659" s="27" t="s">
        <v>444</v>
      </c>
      <c r="B659" s="27" t="s">
        <v>600</v>
      </c>
      <c r="C659" s="27" t="s">
        <v>609</v>
      </c>
      <c r="D659" s="27" t="s">
        <v>610</v>
      </c>
      <c r="E659" s="29" t="s">
        <v>104</v>
      </c>
      <c r="F659" s="28">
        <v>48</v>
      </c>
      <c r="G659" s="28">
        <v>0</v>
      </c>
      <c r="H659" s="28">
        <v>0</v>
      </c>
      <c r="I659" s="28">
        <v>100</v>
      </c>
      <c r="J659" s="28">
        <v>0</v>
      </c>
      <c r="K659" s="28">
        <v>0</v>
      </c>
      <c r="L659" s="28">
        <v>0</v>
      </c>
      <c r="M659" s="28">
        <v>0</v>
      </c>
      <c r="N659" s="28">
        <v>100</v>
      </c>
      <c r="O659" s="28">
        <v>0</v>
      </c>
      <c r="P659" s="28">
        <v>0</v>
      </c>
      <c r="Q659" s="28">
        <v>100</v>
      </c>
      <c r="R659" s="28">
        <v>100</v>
      </c>
      <c r="S659" s="28">
        <v>100</v>
      </c>
      <c r="T659" s="28">
        <v>0</v>
      </c>
      <c r="U659" s="28">
        <v>0</v>
      </c>
      <c r="V659" s="28">
        <v>0</v>
      </c>
      <c r="W659" s="28">
        <v>0</v>
      </c>
      <c r="X659" s="28">
        <v>100</v>
      </c>
      <c r="Y659" s="28">
        <v>95</v>
      </c>
      <c r="Z659" s="28">
        <v>2</v>
      </c>
      <c r="AA659" s="28" t="s">
        <v>96</v>
      </c>
      <c r="AB659" s="28" t="s">
        <v>97</v>
      </c>
      <c r="AC659" s="28" t="s">
        <v>98</v>
      </c>
      <c r="AD659" s="28">
        <v>2</v>
      </c>
      <c r="AE659" s="28">
        <v>6</v>
      </c>
      <c r="AF659" s="28">
        <v>14</v>
      </c>
      <c r="AG659" s="28">
        <v>2</v>
      </c>
      <c r="AH659" s="28">
        <v>0</v>
      </c>
      <c r="AI659" s="28">
        <v>2</v>
      </c>
    </row>
    <row r="660" spans="1:35" x14ac:dyDescent="0.3">
      <c r="A660" s="25" t="s">
        <v>444</v>
      </c>
      <c r="B660" s="25" t="s">
        <v>600</v>
      </c>
      <c r="C660" s="25" t="s">
        <v>1632</v>
      </c>
      <c r="D660" s="26" t="s">
        <v>1555</v>
      </c>
      <c r="E660" s="26">
        <v>234</v>
      </c>
      <c r="F660" s="26">
        <v>70</v>
      </c>
      <c r="G660" s="26">
        <v>70</v>
      </c>
      <c r="H660" s="26">
        <v>50</v>
      </c>
      <c r="I660" s="26">
        <v>50</v>
      </c>
      <c r="J660" s="26">
        <v>0</v>
      </c>
      <c r="K660" s="26">
        <v>0</v>
      </c>
      <c r="L660" s="26">
        <v>0</v>
      </c>
      <c r="M660" s="26">
        <v>0</v>
      </c>
      <c r="N660" s="26">
        <v>100</v>
      </c>
      <c r="O660" s="26">
        <v>0</v>
      </c>
      <c r="P660" s="26">
        <v>0</v>
      </c>
      <c r="Q660" s="26">
        <v>100</v>
      </c>
      <c r="R660" s="26">
        <v>100</v>
      </c>
      <c r="S660" s="26">
        <v>100</v>
      </c>
      <c r="T660" s="26">
        <v>77</v>
      </c>
      <c r="U660" s="26">
        <v>77</v>
      </c>
      <c r="V660" s="26">
        <v>0</v>
      </c>
      <c r="W660" s="26">
        <v>77</v>
      </c>
      <c r="X660" s="26">
        <v>23</v>
      </c>
      <c r="Y660" s="26">
        <v>100</v>
      </c>
      <c r="Z660" s="26">
        <v>2</v>
      </c>
      <c r="AA660" s="26" t="s">
        <v>96</v>
      </c>
      <c r="AB660" s="26" t="s">
        <v>96</v>
      </c>
      <c r="AC660" s="26">
        <v>2</v>
      </c>
      <c r="AD660" s="26">
        <v>15</v>
      </c>
      <c r="AE660" s="26">
        <v>15</v>
      </c>
      <c r="AF660" s="26">
        <v>15</v>
      </c>
      <c r="AG660" s="26">
        <v>2</v>
      </c>
      <c r="AH660" s="26">
        <v>0</v>
      </c>
      <c r="AI660" s="26">
        <v>0</v>
      </c>
    </row>
    <row r="661" spans="1:35" x14ac:dyDescent="0.3">
      <c r="A661" s="25" t="s">
        <v>444</v>
      </c>
      <c r="B661" s="25" t="s">
        <v>600</v>
      </c>
      <c r="C661" s="25" t="s">
        <v>611</v>
      </c>
      <c r="D661" s="26" t="s">
        <v>1553</v>
      </c>
      <c r="E661" s="26">
        <v>844</v>
      </c>
      <c r="F661" s="38">
        <v>180</v>
      </c>
      <c r="G661" s="26">
        <v>60</v>
      </c>
      <c r="H661" s="26">
        <v>60</v>
      </c>
      <c r="I661" s="26">
        <v>40</v>
      </c>
      <c r="J661" s="26">
        <v>0</v>
      </c>
      <c r="K661" s="26">
        <v>0</v>
      </c>
      <c r="L661" s="26">
        <v>95</v>
      </c>
      <c r="M661" s="26">
        <v>95</v>
      </c>
      <c r="N661" s="26">
        <v>5</v>
      </c>
      <c r="O661" s="26">
        <v>0</v>
      </c>
      <c r="P661" s="26">
        <v>0</v>
      </c>
      <c r="Q661" s="26">
        <v>100</v>
      </c>
      <c r="R661" s="26">
        <v>90</v>
      </c>
      <c r="S661" s="26">
        <v>100</v>
      </c>
      <c r="T661" s="26">
        <v>100</v>
      </c>
      <c r="U661" s="26">
        <v>100</v>
      </c>
      <c r="V661" s="26">
        <v>0</v>
      </c>
      <c r="W661" s="26">
        <v>80</v>
      </c>
      <c r="X661" s="26">
        <v>20</v>
      </c>
      <c r="Y661" s="26">
        <v>100</v>
      </c>
      <c r="Z661" s="26">
        <v>2</v>
      </c>
      <c r="AA661" s="26" t="s">
        <v>96</v>
      </c>
      <c r="AB661" s="26" t="s">
        <v>96</v>
      </c>
      <c r="AC661" s="26">
        <v>5</v>
      </c>
      <c r="AD661" s="26">
        <v>3</v>
      </c>
      <c r="AE661" s="26">
        <v>3</v>
      </c>
      <c r="AF661" s="26">
        <v>3</v>
      </c>
      <c r="AG661" s="26">
        <v>1</v>
      </c>
      <c r="AH661" s="26">
        <v>15</v>
      </c>
      <c r="AI661" s="26">
        <v>1</v>
      </c>
    </row>
    <row r="662" spans="1:35" x14ac:dyDescent="0.3">
      <c r="A662" s="27" t="s">
        <v>444</v>
      </c>
      <c r="B662" s="27" t="s">
        <v>600</v>
      </c>
      <c r="C662" s="27" t="s">
        <v>611</v>
      </c>
      <c r="D662" s="27" t="s">
        <v>110</v>
      </c>
      <c r="E662" s="29" t="s">
        <v>95</v>
      </c>
      <c r="F662" s="28">
        <v>40</v>
      </c>
      <c r="G662" s="28">
        <v>0</v>
      </c>
      <c r="H662" s="28">
        <v>0</v>
      </c>
      <c r="I662" s="28">
        <v>100</v>
      </c>
      <c r="J662" s="28">
        <v>0</v>
      </c>
      <c r="K662" s="28">
        <v>0</v>
      </c>
      <c r="L662" s="28">
        <v>0</v>
      </c>
      <c r="M662" s="28">
        <v>0</v>
      </c>
      <c r="N662" s="28">
        <v>0</v>
      </c>
      <c r="O662" s="28">
        <v>0</v>
      </c>
      <c r="P662" s="28">
        <v>100</v>
      </c>
      <c r="Q662" s="28">
        <v>0</v>
      </c>
      <c r="R662" s="28">
        <v>0</v>
      </c>
      <c r="S662" s="28">
        <v>5</v>
      </c>
      <c r="T662" s="28">
        <v>0</v>
      </c>
      <c r="U662" s="28">
        <v>0</v>
      </c>
      <c r="V662" s="28">
        <v>0</v>
      </c>
      <c r="W662" s="28">
        <v>0</v>
      </c>
      <c r="X662" s="28">
        <v>100</v>
      </c>
      <c r="Y662" s="28">
        <v>0</v>
      </c>
      <c r="Z662" s="28" t="s">
        <v>98</v>
      </c>
      <c r="AA662" s="28" t="s">
        <v>97</v>
      </c>
      <c r="AB662" s="28" t="s">
        <v>96</v>
      </c>
      <c r="AC662" s="28">
        <v>3</v>
      </c>
      <c r="AD662" s="28">
        <v>3</v>
      </c>
      <c r="AE662" s="28">
        <v>3</v>
      </c>
      <c r="AF662" s="28">
        <v>3</v>
      </c>
      <c r="AG662" s="28">
        <v>1</v>
      </c>
      <c r="AH662" s="28">
        <v>15</v>
      </c>
      <c r="AI662" s="28">
        <v>0.9</v>
      </c>
    </row>
    <row r="663" spans="1:35" x14ac:dyDescent="0.3">
      <c r="A663" s="25" t="s">
        <v>444</v>
      </c>
      <c r="B663" s="25" t="s">
        <v>600</v>
      </c>
      <c r="C663" s="25" t="s">
        <v>612</v>
      </c>
      <c r="D663" s="26" t="s">
        <v>1553</v>
      </c>
      <c r="E663" s="26">
        <v>773</v>
      </c>
      <c r="F663" s="26">
        <v>300</v>
      </c>
      <c r="G663" s="26">
        <v>100</v>
      </c>
      <c r="H663" s="26">
        <v>60</v>
      </c>
      <c r="I663" s="26">
        <v>40</v>
      </c>
      <c r="J663" s="26">
        <v>0</v>
      </c>
      <c r="K663" s="26">
        <v>0</v>
      </c>
      <c r="L663" s="26">
        <v>0</v>
      </c>
      <c r="M663" s="26">
        <v>0</v>
      </c>
      <c r="N663" s="26">
        <v>90</v>
      </c>
      <c r="O663" s="26">
        <v>0</v>
      </c>
      <c r="P663" s="26">
        <v>10</v>
      </c>
      <c r="Q663" s="26">
        <v>100</v>
      </c>
      <c r="R663" s="26">
        <v>90</v>
      </c>
      <c r="S663" s="26">
        <v>100</v>
      </c>
      <c r="T663" s="26">
        <v>100</v>
      </c>
      <c r="U663" s="26">
        <v>90</v>
      </c>
      <c r="V663" s="26">
        <v>0</v>
      </c>
      <c r="W663" s="26">
        <v>80</v>
      </c>
      <c r="X663" s="26">
        <v>20</v>
      </c>
      <c r="Y663" s="26">
        <v>100</v>
      </c>
      <c r="Z663" s="26">
        <v>2</v>
      </c>
      <c r="AA663" s="26" t="s">
        <v>96</v>
      </c>
      <c r="AB663" s="26" t="s">
        <v>96</v>
      </c>
      <c r="AC663" s="26">
        <v>5</v>
      </c>
      <c r="AD663" s="26">
        <v>14</v>
      </c>
      <c r="AE663" s="26">
        <v>14</v>
      </c>
      <c r="AF663" s="26">
        <v>14</v>
      </c>
      <c r="AG663" s="26">
        <v>0</v>
      </c>
      <c r="AH663" s="26">
        <v>15</v>
      </c>
      <c r="AI663" s="26">
        <v>0</v>
      </c>
    </row>
    <row r="664" spans="1:35" x14ac:dyDescent="0.3">
      <c r="A664" s="27" t="s">
        <v>444</v>
      </c>
      <c r="B664" s="27" t="s">
        <v>600</v>
      </c>
      <c r="C664" s="27" t="s">
        <v>612</v>
      </c>
      <c r="D664" s="27" t="s">
        <v>110</v>
      </c>
      <c r="E664" s="29" t="s">
        <v>95</v>
      </c>
      <c r="F664" s="28">
        <v>148</v>
      </c>
      <c r="G664" s="28">
        <v>100</v>
      </c>
      <c r="H664" s="28">
        <v>100</v>
      </c>
      <c r="I664" s="28">
        <v>0</v>
      </c>
      <c r="J664" s="28">
        <v>0</v>
      </c>
      <c r="K664" s="28">
        <v>0</v>
      </c>
      <c r="L664" s="28">
        <v>0</v>
      </c>
      <c r="M664" s="28">
        <v>0</v>
      </c>
      <c r="N664" s="28">
        <v>100</v>
      </c>
      <c r="O664" s="28">
        <v>0</v>
      </c>
      <c r="P664" s="28">
        <v>0</v>
      </c>
      <c r="Q664" s="28">
        <v>100</v>
      </c>
      <c r="R664" s="28">
        <v>80</v>
      </c>
      <c r="S664" s="28">
        <v>100</v>
      </c>
      <c r="T664" s="28">
        <v>100</v>
      </c>
      <c r="U664" s="28">
        <v>0</v>
      </c>
      <c r="V664" s="28">
        <v>0</v>
      </c>
      <c r="W664" s="28">
        <v>0</v>
      </c>
      <c r="X664" s="28">
        <v>100</v>
      </c>
      <c r="Y664" s="28">
        <v>90</v>
      </c>
      <c r="Z664" s="28">
        <v>2</v>
      </c>
      <c r="AA664" s="28" t="s">
        <v>97</v>
      </c>
      <c r="AB664" s="28" t="s">
        <v>96</v>
      </c>
      <c r="AC664" s="28">
        <v>2</v>
      </c>
      <c r="AD664" s="28">
        <v>14</v>
      </c>
      <c r="AE664" s="28">
        <v>14</v>
      </c>
      <c r="AF664" s="28">
        <v>14</v>
      </c>
      <c r="AG664" s="28">
        <v>0</v>
      </c>
      <c r="AH664" s="28">
        <v>15</v>
      </c>
      <c r="AI664" s="28">
        <v>0</v>
      </c>
    </row>
    <row r="665" spans="1:35" x14ac:dyDescent="0.3">
      <c r="A665" s="25" t="s">
        <v>444</v>
      </c>
      <c r="B665" s="25" t="s">
        <v>600</v>
      </c>
      <c r="C665" s="25" t="s">
        <v>613</v>
      </c>
      <c r="D665" s="26" t="s">
        <v>1553</v>
      </c>
      <c r="E665" s="26">
        <v>294</v>
      </c>
      <c r="F665" s="38">
        <v>0</v>
      </c>
      <c r="G665" s="26">
        <v>100</v>
      </c>
      <c r="H665" s="26">
        <v>94</v>
      </c>
      <c r="I665" s="26">
        <v>5</v>
      </c>
      <c r="J665" s="26">
        <v>1</v>
      </c>
      <c r="K665" s="26">
        <v>0</v>
      </c>
      <c r="L665" s="26">
        <v>0</v>
      </c>
      <c r="M665" s="26">
        <v>0</v>
      </c>
      <c r="N665" s="26">
        <v>85</v>
      </c>
      <c r="O665" s="26">
        <v>0</v>
      </c>
      <c r="P665" s="26">
        <v>15</v>
      </c>
      <c r="Q665" s="26">
        <v>100</v>
      </c>
      <c r="R665" s="26">
        <v>100</v>
      </c>
      <c r="S665" s="26">
        <v>100</v>
      </c>
      <c r="T665" s="26">
        <v>95</v>
      </c>
      <c r="U665" s="26">
        <v>95</v>
      </c>
      <c r="V665" s="26">
        <v>0</v>
      </c>
      <c r="W665" s="26">
        <v>95</v>
      </c>
      <c r="X665" s="26">
        <v>5</v>
      </c>
      <c r="Y665" s="26">
        <v>100</v>
      </c>
      <c r="Z665" s="26">
        <v>2</v>
      </c>
      <c r="AA665" s="26" t="s">
        <v>96</v>
      </c>
      <c r="AB665" s="26" t="s">
        <v>96</v>
      </c>
      <c r="AC665" s="26">
        <v>2</v>
      </c>
      <c r="AD665" s="26">
        <v>12</v>
      </c>
      <c r="AE665" s="26">
        <v>12</v>
      </c>
      <c r="AF665" s="26">
        <v>12</v>
      </c>
      <c r="AG665" s="26">
        <v>0</v>
      </c>
      <c r="AH665" s="26">
        <v>12</v>
      </c>
      <c r="AI665" s="26">
        <v>0</v>
      </c>
    </row>
    <row r="666" spans="1:35" x14ac:dyDescent="0.3">
      <c r="A666" s="27" t="s">
        <v>444</v>
      </c>
      <c r="B666" s="27" t="s">
        <v>600</v>
      </c>
      <c r="C666" s="27" t="s">
        <v>613</v>
      </c>
      <c r="D666" s="27" t="s">
        <v>108</v>
      </c>
      <c r="E666" s="29" t="s">
        <v>1805</v>
      </c>
      <c r="F666" s="29">
        <v>92</v>
      </c>
      <c r="G666" s="28">
        <v>100</v>
      </c>
      <c r="H666" s="28">
        <v>99</v>
      </c>
      <c r="I666" s="28">
        <v>0</v>
      </c>
      <c r="J666" s="28">
        <v>1</v>
      </c>
      <c r="K666" s="28">
        <v>0</v>
      </c>
      <c r="L666" s="28">
        <v>0</v>
      </c>
      <c r="M666" s="28">
        <v>0</v>
      </c>
      <c r="N666" s="28">
        <v>0</v>
      </c>
      <c r="O666" s="28">
        <v>0</v>
      </c>
      <c r="P666" s="28">
        <v>100</v>
      </c>
      <c r="Q666" s="28">
        <v>100</v>
      </c>
      <c r="R666" s="28">
        <v>100</v>
      </c>
      <c r="S666" s="28">
        <v>100</v>
      </c>
      <c r="T666" s="28">
        <v>0</v>
      </c>
      <c r="U666" s="28">
        <v>0</v>
      </c>
      <c r="V666" s="28">
        <v>0</v>
      </c>
      <c r="W666" s="28">
        <v>0</v>
      </c>
      <c r="X666" s="28">
        <v>100</v>
      </c>
      <c r="Y666" s="28">
        <v>100</v>
      </c>
      <c r="Z666" s="28">
        <v>2</v>
      </c>
      <c r="AA666" s="28" t="s">
        <v>96</v>
      </c>
      <c r="AB666" s="28" t="s">
        <v>96</v>
      </c>
      <c r="AC666" s="28">
        <v>1</v>
      </c>
      <c r="AD666" s="28">
        <v>12</v>
      </c>
      <c r="AE666" s="28">
        <v>12</v>
      </c>
      <c r="AF666" s="28">
        <v>12</v>
      </c>
      <c r="AG666" s="28">
        <v>0</v>
      </c>
      <c r="AH666" s="28">
        <v>12</v>
      </c>
      <c r="AI666" s="28">
        <v>0</v>
      </c>
    </row>
    <row r="667" spans="1:35" x14ac:dyDescent="0.3">
      <c r="A667" s="25" t="s">
        <v>444</v>
      </c>
      <c r="B667" s="25" t="s">
        <v>600</v>
      </c>
      <c r="C667" s="25" t="s">
        <v>614</v>
      </c>
      <c r="D667" s="26" t="s">
        <v>1553</v>
      </c>
      <c r="E667" s="26">
        <v>824</v>
      </c>
      <c r="F667" s="38">
        <v>20</v>
      </c>
      <c r="G667" s="26">
        <v>0</v>
      </c>
      <c r="H667" s="26">
        <v>0</v>
      </c>
      <c r="I667" s="26">
        <v>100</v>
      </c>
      <c r="J667" s="26">
        <v>0</v>
      </c>
      <c r="K667" s="26">
        <v>0</v>
      </c>
      <c r="L667" s="26">
        <v>0</v>
      </c>
      <c r="M667" s="26">
        <v>0</v>
      </c>
      <c r="N667" s="26">
        <v>0</v>
      </c>
      <c r="O667" s="26">
        <v>0</v>
      </c>
      <c r="P667" s="26">
        <v>100</v>
      </c>
      <c r="Q667" s="26">
        <v>50</v>
      </c>
      <c r="R667" s="26">
        <v>50</v>
      </c>
      <c r="S667" s="26">
        <v>100</v>
      </c>
      <c r="T667" s="26">
        <v>0</v>
      </c>
      <c r="U667" s="26">
        <v>0</v>
      </c>
      <c r="V667" s="26">
        <v>0</v>
      </c>
      <c r="W667" s="26">
        <v>0</v>
      </c>
      <c r="X667" s="26">
        <v>100</v>
      </c>
      <c r="Y667" s="26">
        <v>100</v>
      </c>
      <c r="Z667" s="26">
        <v>2</v>
      </c>
      <c r="AA667" s="26" t="s">
        <v>96</v>
      </c>
      <c r="AB667" s="26" t="s">
        <v>96</v>
      </c>
      <c r="AC667" s="26">
        <v>2</v>
      </c>
      <c r="AD667" s="26">
        <v>20</v>
      </c>
      <c r="AE667" s="26">
        <v>20</v>
      </c>
      <c r="AF667" s="26">
        <v>20</v>
      </c>
      <c r="AG667" s="26">
        <v>0</v>
      </c>
      <c r="AH667" s="26">
        <v>20</v>
      </c>
      <c r="AI667" s="26">
        <v>0</v>
      </c>
    </row>
    <row r="668" spans="1:35" x14ac:dyDescent="0.3">
      <c r="A668" s="27" t="s">
        <v>444</v>
      </c>
      <c r="B668" s="27" t="s">
        <v>600</v>
      </c>
      <c r="C668" s="27" t="s">
        <v>614</v>
      </c>
      <c r="D668" s="27" t="s">
        <v>353</v>
      </c>
      <c r="E668" s="29" t="s">
        <v>104</v>
      </c>
      <c r="F668" s="29">
        <v>45</v>
      </c>
      <c r="G668" s="28">
        <v>0</v>
      </c>
      <c r="H668" s="28">
        <v>0</v>
      </c>
      <c r="I668" s="28">
        <v>0</v>
      </c>
      <c r="J668" s="28">
        <v>100</v>
      </c>
      <c r="K668" s="28">
        <v>0</v>
      </c>
      <c r="L668" s="28">
        <v>0</v>
      </c>
      <c r="M668" s="28">
        <v>0</v>
      </c>
      <c r="N668" s="28">
        <v>100</v>
      </c>
      <c r="O668" s="28">
        <v>0</v>
      </c>
      <c r="P668" s="28">
        <v>0</v>
      </c>
      <c r="Q668" s="28">
        <v>100</v>
      </c>
      <c r="R668" s="28">
        <v>100</v>
      </c>
      <c r="S668" s="28">
        <v>100</v>
      </c>
      <c r="T668" s="28">
        <v>0</v>
      </c>
      <c r="U668" s="28">
        <v>0</v>
      </c>
      <c r="V668" s="28">
        <v>0</v>
      </c>
      <c r="W668" s="28">
        <v>0</v>
      </c>
      <c r="X668" s="28">
        <v>100</v>
      </c>
      <c r="Y668" s="28">
        <v>100</v>
      </c>
      <c r="Z668" s="28">
        <v>2</v>
      </c>
      <c r="AA668" s="28" t="s">
        <v>96</v>
      </c>
      <c r="AB668" s="28" t="s">
        <v>96</v>
      </c>
      <c r="AC668" s="28">
        <v>4</v>
      </c>
      <c r="AD668" s="28">
        <v>20</v>
      </c>
      <c r="AE668" s="28">
        <v>20</v>
      </c>
      <c r="AF668" s="28">
        <v>20</v>
      </c>
      <c r="AG668" s="28">
        <v>0</v>
      </c>
      <c r="AH668" s="28">
        <v>20</v>
      </c>
      <c r="AI668" s="28">
        <v>0</v>
      </c>
    </row>
    <row r="669" spans="1:35" x14ac:dyDescent="0.3">
      <c r="A669" s="25" t="s">
        <v>444</v>
      </c>
      <c r="B669" s="25" t="s">
        <v>600</v>
      </c>
      <c r="C669" s="25" t="s">
        <v>615</v>
      </c>
      <c r="D669" s="26" t="s">
        <v>1553</v>
      </c>
      <c r="E669" s="26">
        <v>456</v>
      </c>
      <c r="F669" s="38">
        <v>30</v>
      </c>
      <c r="G669" s="26">
        <v>100</v>
      </c>
      <c r="H669" s="26">
        <v>80</v>
      </c>
      <c r="I669" s="26">
        <v>20</v>
      </c>
      <c r="J669" s="26">
        <v>0</v>
      </c>
      <c r="K669" s="26">
        <v>0</v>
      </c>
      <c r="L669" s="26">
        <v>0</v>
      </c>
      <c r="M669" s="26">
        <v>0</v>
      </c>
      <c r="N669" s="26">
        <v>100</v>
      </c>
      <c r="O669" s="26">
        <v>0</v>
      </c>
      <c r="P669" s="26">
        <v>0</v>
      </c>
      <c r="Q669" s="26">
        <v>100</v>
      </c>
      <c r="R669" s="26">
        <v>100</v>
      </c>
      <c r="S669" s="26">
        <v>100</v>
      </c>
      <c r="T669" s="26">
        <v>100</v>
      </c>
      <c r="U669" s="26">
        <v>100</v>
      </c>
      <c r="V669" s="26">
        <v>0</v>
      </c>
      <c r="W669" s="26">
        <v>100</v>
      </c>
      <c r="X669" s="26">
        <v>0</v>
      </c>
      <c r="Y669" s="26">
        <v>100</v>
      </c>
      <c r="Z669" s="26">
        <v>2</v>
      </c>
      <c r="AA669" s="26" t="s">
        <v>96</v>
      </c>
      <c r="AB669" s="26" t="s">
        <v>96</v>
      </c>
      <c r="AC669" s="26">
        <v>2</v>
      </c>
      <c r="AD669" s="26">
        <v>4</v>
      </c>
      <c r="AE669" s="26">
        <v>4</v>
      </c>
      <c r="AF669" s="26">
        <v>11</v>
      </c>
      <c r="AG669" s="26">
        <v>0</v>
      </c>
      <c r="AH669" s="26">
        <v>8</v>
      </c>
      <c r="AI669" s="26">
        <v>0</v>
      </c>
    </row>
    <row r="670" spans="1:35" x14ac:dyDescent="0.3">
      <c r="A670" s="27" t="s">
        <v>444</v>
      </c>
      <c r="B670" s="27" t="s">
        <v>600</v>
      </c>
      <c r="C670" s="27" t="s">
        <v>615</v>
      </c>
      <c r="D670" s="27" t="s">
        <v>110</v>
      </c>
      <c r="E670" s="29" t="s">
        <v>95</v>
      </c>
      <c r="F670" s="28">
        <v>272</v>
      </c>
      <c r="G670" s="28">
        <v>100</v>
      </c>
      <c r="H670" s="28">
        <v>80</v>
      </c>
      <c r="I670" s="28">
        <v>20</v>
      </c>
      <c r="J670" s="28">
        <v>0</v>
      </c>
      <c r="K670" s="28">
        <v>0</v>
      </c>
      <c r="L670" s="28">
        <v>0</v>
      </c>
      <c r="M670" s="28">
        <v>0</v>
      </c>
      <c r="N670" s="28">
        <v>50</v>
      </c>
      <c r="O670" s="28">
        <v>0</v>
      </c>
      <c r="P670" s="28">
        <v>50</v>
      </c>
      <c r="Q670" s="28">
        <v>100</v>
      </c>
      <c r="R670" s="28">
        <v>100</v>
      </c>
      <c r="S670" s="28">
        <v>100</v>
      </c>
      <c r="T670" s="28">
        <v>100</v>
      </c>
      <c r="U670" s="28">
        <v>60</v>
      </c>
      <c r="V670" s="28">
        <v>0</v>
      </c>
      <c r="W670" s="28">
        <v>60</v>
      </c>
      <c r="X670" s="28">
        <v>40</v>
      </c>
      <c r="Y670" s="28">
        <v>90</v>
      </c>
      <c r="Z670" s="28">
        <v>2</v>
      </c>
      <c r="AA670" s="28" t="s">
        <v>96</v>
      </c>
      <c r="AB670" s="28" t="s">
        <v>96</v>
      </c>
      <c r="AC670" s="28">
        <v>2</v>
      </c>
      <c r="AD670" s="28">
        <v>4</v>
      </c>
      <c r="AE670" s="28">
        <v>4</v>
      </c>
      <c r="AF670" s="28">
        <v>11</v>
      </c>
      <c r="AG670" s="28">
        <v>0</v>
      </c>
      <c r="AH670" s="28">
        <v>8</v>
      </c>
      <c r="AI670" s="28">
        <v>0</v>
      </c>
    </row>
    <row r="671" spans="1:35" x14ac:dyDescent="0.3">
      <c r="A671" s="25" t="s">
        <v>444</v>
      </c>
      <c r="B671" s="25" t="s">
        <v>600</v>
      </c>
      <c r="C671" s="25" t="s">
        <v>616</v>
      </c>
      <c r="D671" s="26" t="s">
        <v>1553</v>
      </c>
      <c r="E671" s="26">
        <v>965</v>
      </c>
      <c r="F671" s="38">
        <v>0</v>
      </c>
      <c r="G671" s="26">
        <v>100</v>
      </c>
      <c r="H671" s="26">
        <v>60</v>
      </c>
      <c r="I671" s="26">
        <v>40</v>
      </c>
      <c r="J671" s="26">
        <v>0</v>
      </c>
      <c r="K671" s="26">
        <v>0</v>
      </c>
      <c r="L671" s="26">
        <v>0</v>
      </c>
      <c r="M671" s="26">
        <v>0</v>
      </c>
      <c r="N671" s="26">
        <v>100</v>
      </c>
      <c r="O671" s="26">
        <v>0</v>
      </c>
      <c r="P671" s="26">
        <v>0</v>
      </c>
      <c r="Q671" s="26">
        <v>100</v>
      </c>
      <c r="R671" s="26">
        <v>100</v>
      </c>
      <c r="S671" s="26">
        <v>100</v>
      </c>
      <c r="T671" s="26">
        <v>100</v>
      </c>
      <c r="U671" s="26">
        <v>50</v>
      </c>
      <c r="V671" s="26">
        <v>30</v>
      </c>
      <c r="W671" s="26">
        <v>70</v>
      </c>
      <c r="X671" s="26">
        <v>0</v>
      </c>
      <c r="Y671" s="26">
        <v>100</v>
      </c>
      <c r="Z671" s="26">
        <v>1</v>
      </c>
      <c r="AA671" s="26" t="s">
        <v>96</v>
      </c>
      <c r="AB671" s="26" t="s">
        <v>97</v>
      </c>
      <c r="AC671" s="26" t="s">
        <v>98</v>
      </c>
      <c r="AD671" s="26">
        <v>4</v>
      </c>
      <c r="AE671" s="26">
        <v>4</v>
      </c>
      <c r="AF671" s="26">
        <v>4</v>
      </c>
      <c r="AG671" s="26">
        <v>1</v>
      </c>
      <c r="AH671" s="26">
        <v>30</v>
      </c>
      <c r="AI671" s="26">
        <v>1</v>
      </c>
    </row>
    <row r="672" spans="1:35" x14ac:dyDescent="0.3">
      <c r="A672" s="27" t="s">
        <v>444</v>
      </c>
      <c r="B672" s="27" t="s">
        <v>600</v>
      </c>
      <c r="C672" s="27" t="s">
        <v>616</v>
      </c>
      <c r="D672" s="27" t="s">
        <v>617</v>
      </c>
      <c r="E672" s="29" t="s">
        <v>102</v>
      </c>
      <c r="F672" s="28">
        <v>350</v>
      </c>
      <c r="G672" s="28">
        <v>0</v>
      </c>
      <c r="H672" s="28">
        <v>0</v>
      </c>
      <c r="I672" s="28">
        <v>100</v>
      </c>
      <c r="J672" s="28">
        <v>0</v>
      </c>
      <c r="K672" s="28">
        <v>0</v>
      </c>
      <c r="L672" s="28">
        <v>0</v>
      </c>
      <c r="M672" s="28">
        <v>0</v>
      </c>
      <c r="N672" s="28">
        <v>50</v>
      </c>
      <c r="O672" s="28">
        <v>0</v>
      </c>
      <c r="P672" s="28">
        <v>50</v>
      </c>
      <c r="Q672" s="28">
        <v>100</v>
      </c>
      <c r="R672" s="28">
        <v>50</v>
      </c>
      <c r="S672" s="28">
        <v>0</v>
      </c>
      <c r="T672" s="28">
        <v>0</v>
      </c>
      <c r="U672" s="28">
        <v>0</v>
      </c>
      <c r="V672" s="28">
        <v>0</v>
      </c>
      <c r="W672" s="28">
        <v>0</v>
      </c>
      <c r="X672" s="28">
        <v>100</v>
      </c>
      <c r="Y672" s="28">
        <v>0</v>
      </c>
      <c r="Z672" s="28" t="s">
        <v>98</v>
      </c>
      <c r="AA672" s="28" t="s">
        <v>97</v>
      </c>
      <c r="AB672" s="28" t="s">
        <v>97</v>
      </c>
      <c r="AC672" s="28" t="s">
        <v>98</v>
      </c>
      <c r="AD672" s="28">
        <v>5</v>
      </c>
      <c r="AE672" s="28">
        <v>5</v>
      </c>
      <c r="AF672" s="28">
        <v>5</v>
      </c>
      <c r="AG672" s="28">
        <v>1</v>
      </c>
      <c r="AH672" s="28">
        <v>30</v>
      </c>
      <c r="AI672" s="28">
        <v>1</v>
      </c>
    </row>
    <row r="673" spans="1:427" x14ac:dyDescent="0.3">
      <c r="A673" s="25" t="s">
        <v>444</v>
      </c>
      <c r="B673" s="25" t="s">
        <v>600</v>
      </c>
      <c r="C673" s="25" t="s">
        <v>618</v>
      </c>
      <c r="D673" s="26" t="s">
        <v>1553</v>
      </c>
      <c r="E673" s="26">
        <v>922</v>
      </c>
      <c r="F673" s="38">
        <v>70</v>
      </c>
      <c r="G673" s="26">
        <v>100</v>
      </c>
      <c r="H673" s="26">
        <v>87</v>
      </c>
      <c r="I673" s="26">
        <v>13</v>
      </c>
      <c r="J673" s="26">
        <v>0</v>
      </c>
      <c r="K673" s="26">
        <v>0</v>
      </c>
      <c r="L673" s="26">
        <v>0</v>
      </c>
      <c r="M673" s="26">
        <v>0</v>
      </c>
      <c r="N673" s="26">
        <v>100</v>
      </c>
      <c r="O673" s="26">
        <v>0</v>
      </c>
      <c r="P673" s="26">
        <v>0</v>
      </c>
      <c r="Q673" s="26">
        <v>100</v>
      </c>
      <c r="R673" s="26">
        <v>100</v>
      </c>
      <c r="S673" s="26">
        <v>100</v>
      </c>
      <c r="T673" s="26">
        <v>100</v>
      </c>
      <c r="U673" s="26">
        <v>100</v>
      </c>
      <c r="V673" s="26">
        <v>0</v>
      </c>
      <c r="W673" s="26">
        <v>100</v>
      </c>
      <c r="X673" s="26">
        <v>0</v>
      </c>
      <c r="Y673" s="26">
        <v>100</v>
      </c>
      <c r="Z673" s="26">
        <v>2</v>
      </c>
      <c r="AA673" s="26" t="s">
        <v>96</v>
      </c>
      <c r="AB673" s="26" t="s">
        <v>97</v>
      </c>
      <c r="AC673" s="26" t="s">
        <v>98</v>
      </c>
      <c r="AD673" s="26">
        <v>4</v>
      </c>
      <c r="AE673" s="26">
        <v>4</v>
      </c>
      <c r="AF673" s="26">
        <v>4</v>
      </c>
      <c r="AG673" s="26">
        <v>0</v>
      </c>
      <c r="AH673" s="26">
        <v>2</v>
      </c>
      <c r="AI673" s="26">
        <v>0</v>
      </c>
    </row>
    <row r="674" spans="1:427" x14ac:dyDescent="0.3">
      <c r="A674" s="27" t="s">
        <v>444</v>
      </c>
      <c r="B674" s="27" t="s">
        <v>600</v>
      </c>
      <c r="C674" s="27" t="s">
        <v>618</v>
      </c>
      <c r="D674" s="27" t="s">
        <v>619</v>
      </c>
      <c r="E674" s="29" t="s">
        <v>102</v>
      </c>
      <c r="F674" s="28">
        <v>111</v>
      </c>
      <c r="G674" s="28">
        <v>0</v>
      </c>
      <c r="H674" s="28">
        <v>0</v>
      </c>
      <c r="I674" s="28">
        <v>0</v>
      </c>
      <c r="J674" s="28">
        <v>100</v>
      </c>
      <c r="K674" s="28">
        <v>0</v>
      </c>
      <c r="L674" s="28">
        <v>0</v>
      </c>
      <c r="M674" s="28">
        <v>0</v>
      </c>
      <c r="N674" s="28">
        <v>0</v>
      </c>
      <c r="O674" s="28">
        <v>0</v>
      </c>
      <c r="P674" s="28">
        <v>100</v>
      </c>
      <c r="Q674" s="28">
        <v>100</v>
      </c>
      <c r="R674" s="28">
        <v>100</v>
      </c>
      <c r="S674" s="28">
        <v>100</v>
      </c>
      <c r="T674" s="28">
        <v>100</v>
      </c>
      <c r="U674" s="28">
        <v>20</v>
      </c>
      <c r="V674" s="28">
        <v>0</v>
      </c>
      <c r="W674" s="28">
        <v>20</v>
      </c>
      <c r="X674" s="28">
        <v>80</v>
      </c>
      <c r="Y674" s="28">
        <v>0</v>
      </c>
      <c r="Z674" s="28" t="s">
        <v>98</v>
      </c>
      <c r="AA674" s="28" t="s">
        <v>96</v>
      </c>
      <c r="AB674" s="28" t="s">
        <v>96</v>
      </c>
      <c r="AC674" s="28">
        <v>2</v>
      </c>
      <c r="AD674" s="28">
        <v>4</v>
      </c>
      <c r="AE674" s="28">
        <v>4</v>
      </c>
      <c r="AF674" s="28">
        <v>4</v>
      </c>
      <c r="AG674" s="28">
        <v>0</v>
      </c>
      <c r="AH674" s="28">
        <v>2</v>
      </c>
      <c r="AI674" s="28">
        <v>0</v>
      </c>
    </row>
    <row r="675" spans="1:427" x14ac:dyDescent="0.3">
      <c r="A675" s="27" t="s">
        <v>444</v>
      </c>
      <c r="B675" s="27" t="s">
        <v>600</v>
      </c>
      <c r="C675" s="27" t="s">
        <v>618</v>
      </c>
      <c r="D675" s="27" t="s">
        <v>620</v>
      </c>
      <c r="E675" s="29" t="s">
        <v>102</v>
      </c>
      <c r="F675" s="28">
        <v>98</v>
      </c>
      <c r="G675" s="28">
        <v>20</v>
      </c>
      <c r="H675" s="28">
        <v>20</v>
      </c>
      <c r="I675" s="28">
        <v>80</v>
      </c>
      <c r="J675" s="28">
        <v>0</v>
      </c>
      <c r="K675" s="28">
        <v>0</v>
      </c>
      <c r="L675" s="28">
        <v>0</v>
      </c>
      <c r="M675" s="28">
        <v>0</v>
      </c>
      <c r="N675" s="28">
        <v>0</v>
      </c>
      <c r="O675" s="28">
        <v>0</v>
      </c>
      <c r="P675" s="28">
        <v>100</v>
      </c>
      <c r="Q675" s="28">
        <v>100</v>
      </c>
      <c r="R675" s="28">
        <v>100</v>
      </c>
      <c r="S675" s="28">
        <v>98</v>
      </c>
      <c r="T675" s="28">
        <v>100</v>
      </c>
      <c r="U675" s="28">
        <v>0</v>
      </c>
      <c r="V675" s="28">
        <v>0</v>
      </c>
      <c r="W675" s="28">
        <v>10</v>
      </c>
      <c r="X675" s="28">
        <v>90</v>
      </c>
      <c r="Y675" s="28">
        <v>0</v>
      </c>
      <c r="Z675" s="28" t="s">
        <v>98</v>
      </c>
      <c r="AA675" s="28" t="s">
        <v>96</v>
      </c>
      <c r="AB675" s="28" t="s">
        <v>96</v>
      </c>
      <c r="AC675" s="28">
        <v>2</v>
      </c>
      <c r="AD675" s="28">
        <v>4</v>
      </c>
      <c r="AE675" s="28">
        <v>4</v>
      </c>
      <c r="AF675" s="28">
        <v>4</v>
      </c>
      <c r="AG675" s="28">
        <v>0</v>
      </c>
      <c r="AH675" s="28">
        <v>2</v>
      </c>
      <c r="AI675" s="28">
        <v>0</v>
      </c>
    </row>
    <row r="676" spans="1:427" x14ac:dyDescent="0.3">
      <c r="A676" s="25" t="s">
        <v>444</v>
      </c>
      <c r="B676" s="25" t="s">
        <v>600</v>
      </c>
      <c r="C676" s="25" t="s">
        <v>1633</v>
      </c>
      <c r="D676" s="26" t="s">
        <v>1555</v>
      </c>
      <c r="E676" s="26">
        <v>1206</v>
      </c>
      <c r="F676" s="26">
        <v>362</v>
      </c>
      <c r="G676" s="26">
        <v>100</v>
      </c>
      <c r="H676" s="26">
        <v>100</v>
      </c>
      <c r="I676" s="26">
        <v>0</v>
      </c>
      <c r="J676" s="26">
        <v>0</v>
      </c>
      <c r="K676" s="26">
        <v>0</v>
      </c>
      <c r="L676" s="26">
        <v>100</v>
      </c>
      <c r="M676" s="26">
        <v>100</v>
      </c>
      <c r="N676" s="26">
        <v>0</v>
      </c>
      <c r="O676" s="26">
        <v>0</v>
      </c>
      <c r="P676" s="26">
        <v>0</v>
      </c>
      <c r="Q676" s="26">
        <v>100</v>
      </c>
      <c r="R676" s="26">
        <v>100</v>
      </c>
      <c r="S676" s="26">
        <v>100</v>
      </c>
      <c r="T676" s="26">
        <v>100</v>
      </c>
      <c r="U676" s="26">
        <v>100</v>
      </c>
      <c r="V676" s="26">
        <v>0</v>
      </c>
      <c r="W676" s="26">
        <v>80</v>
      </c>
      <c r="X676" s="26">
        <v>20</v>
      </c>
      <c r="Y676" s="26">
        <v>100</v>
      </c>
      <c r="Z676" s="26">
        <v>2</v>
      </c>
      <c r="AA676" s="26" t="s">
        <v>96</v>
      </c>
      <c r="AB676" s="26" t="s">
        <v>96</v>
      </c>
      <c r="AC676" s="26">
        <v>4</v>
      </c>
      <c r="AD676" s="26">
        <v>5</v>
      </c>
      <c r="AE676" s="26">
        <v>5</v>
      </c>
      <c r="AF676" s="26">
        <v>6</v>
      </c>
      <c r="AG676" s="26">
        <v>0</v>
      </c>
      <c r="AH676" s="26">
        <v>5</v>
      </c>
      <c r="AI676" s="26">
        <v>0</v>
      </c>
    </row>
    <row r="677" spans="1:427" x14ac:dyDescent="0.3">
      <c r="A677" s="25" t="s">
        <v>444</v>
      </c>
      <c r="B677" s="25" t="s">
        <v>600</v>
      </c>
      <c r="C677" s="25" t="s">
        <v>621</v>
      </c>
      <c r="D677" s="26" t="s">
        <v>1553</v>
      </c>
      <c r="E677" s="26">
        <v>700</v>
      </c>
      <c r="F677" s="38">
        <v>0</v>
      </c>
      <c r="G677" s="26">
        <v>100</v>
      </c>
      <c r="H677" s="26">
        <v>100</v>
      </c>
      <c r="I677" s="26">
        <v>0</v>
      </c>
      <c r="J677" s="26">
        <v>0</v>
      </c>
      <c r="K677" s="26">
        <v>0</v>
      </c>
      <c r="L677" s="26">
        <v>0</v>
      </c>
      <c r="M677" s="26">
        <v>0</v>
      </c>
      <c r="N677" s="26">
        <v>100</v>
      </c>
      <c r="O677" s="26">
        <v>0</v>
      </c>
      <c r="P677" s="26">
        <v>0</v>
      </c>
      <c r="Q677" s="26">
        <v>100</v>
      </c>
      <c r="R677" s="26">
        <v>100</v>
      </c>
      <c r="S677" s="26">
        <v>100</v>
      </c>
      <c r="T677" s="26">
        <v>100</v>
      </c>
      <c r="U677" s="26">
        <v>80</v>
      </c>
      <c r="V677" s="26">
        <v>0</v>
      </c>
      <c r="W677" s="26">
        <v>50</v>
      </c>
      <c r="X677" s="26">
        <v>50</v>
      </c>
      <c r="Y677" s="26">
        <v>98</v>
      </c>
      <c r="Z677" s="26">
        <v>2</v>
      </c>
      <c r="AA677" s="26" t="s">
        <v>96</v>
      </c>
      <c r="AB677" s="26" t="s">
        <v>96</v>
      </c>
      <c r="AC677" s="26">
        <v>12</v>
      </c>
      <c r="AD677" s="26">
        <v>10</v>
      </c>
      <c r="AE677" s="26">
        <v>10</v>
      </c>
      <c r="AF677" s="26">
        <v>10</v>
      </c>
      <c r="AG677" s="26">
        <v>0</v>
      </c>
      <c r="AH677" s="26">
        <v>0</v>
      </c>
      <c r="AI677" s="26">
        <v>0</v>
      </c>
    </row>
    <row r="678" spans="1:427" x14ac:dyDescent="0.3">
      <c r="A678" s="27" t="s">
        <v>444</v>
      </c>
      <c r="B678" s="27" t="s">
        <v>600</v>
      </c>
      <c r="C678" s="27" t="s">
        <v>621</v>
      </c>
      <c r="D678" s="27" t="s">
        <v>110</v>
      </c>
      <c r="E678" s="29" t="s">
        <v>95</v>
      </c>
      <c r="F678" s="28">
        <v>510</v>
      </c>
      <c r="G678" s="28">
        <v>100</v>
      </c>
      <c r="H678" s="28">
        <v>10</v>
      </c>
      <c r="I678" s="28">
        <v>0</v>
      </c>
      <c r="J678" s="28">
        <v>90</v>
      </c>
      <c r="K678" s="28">
        <v>0</v>
      </c>
      <c r="L678" s="28">
        <v>0</v>
      </c>
      <c r="M678" s="28">
        <v>0</v>
      </c>
      <c r="N678" s="28">
        <v>0</v>
      </c>
      <c r="O678" s="28">
        <v>0</v>
      </c>
      <c r="P678" s="28">
        <v>100</v>
      </c>
      <c r="Q678" s="28">
        <v>90</v>
      </c>
      <c r="R678" s="28">
        <v>5</v>
      </c>
      <c r="S678" s="28">
        <v>5</v>
      </c>
      <c r="T678" s="28">
        <v>100</v>
      </c>
      <c r="U678" s="28">
        <v>5</v>
      </c>
      <c r="V678" s="28">
        <v>0</v>
      </c>
      <c r="W678" s="28">
        <v>5</v>
      </c>
      <c r="X678" s="28">
        <v>95</v>
      </c>
      <c r="Y678" s="28">
        <v>50</v>
      </c>
      <c r="Z678" s="28">
        <v>2</v>
      </c>
      <c r="AA678" s="28" t="s">
        <v>96</v>
      </c>
      <c r="AB678" s="28" t="s">
        <v>96</v>
      </c>
      <c r="AC678" s="28">
        <v>10</v>
      </c>
      <c r="AD678" s="28">
        <v>11</v>
      </c>
      <c r="AE678" s="28">
        <v>11</v>
      </c>
      <c r="AF678" s="28">
        <v>11</v>
      </c>
      <c r="AG678" s="28">
        <v>1</v>
      </c>
      <c r="AH678" s="28">
        <v>0</v>
      </c>
      <c r="AI678" s="28">
        <v>0</v>
      </c>
    </row>
    <row r="679" spans="1:427" x14ac:dyDescent="0.3">
      <c r="A679" s="25" t="s">
        <v>444</v>
      </c>
      <c r="B679" s="25" t="s">
        <v>600</v>
      </c>
      <c r="C679" s="25" t="s">
        <v>622</v>
      </c>
      <c r="D679" s="26" t="s">
        <v>1553</v>
      </c>
      <c r="E679" s="26">
        <v>439</v>
      </c>
      <c r="F679" s="38">
        <v>0</v>
      </c>
      <c r="G679" s="26">
        <v>100</v>
      </c>
      <c r="H679" s="26">
        <v>95</v>
      </c>
      <c r="I679" s="26">
        <v>5</v>
      </c>
      <c r="J679" s="26">
        <v>0</v>
      </c>
      <c r="K679" s="26">
        <v>0</v>
      </c>
      <c r="L679" s="26">
        <v>0</v>
      </c>
      <c r="M679" s="26">
        <v>0</v>
      </c>
      <c r="N679" s="26">
        <v>98</v>
      </c>
      <c r="O679" s="26">
        <v>0</v>
      </c>
      <c r="P679" s="26">
        <v>2</v>
      </c>
      <c r="Q679" s="26">
        <v>100</v>
      </c>
      <c r="R679" s="26">
        <v>100</v>
      </c>
      <c r="S679" s="26">
        <v>100</v>
      </c>
      <c r="T679" s="26">
        <v>100</v>
      </c>
      <c r="U679" s="26">
        <v>95</v>
      </c>
      <c r="V679" s="26">
        <v>0</v>
      </c>
      <c r="W679" s="26">
        <v>80</v>
      </c>
      <c r="X679" s="26">
        <v>20</v>
      </c>
      <c r="Y679" s="26">
        <v>100</v>
      </c>
      <c r="Z679" s="26">
        <v>2</v>
      </c>
      <c r="AA679" s="26" t="s">
        <v>96</v>
      </c>
      <c r="AB679" s="26" t="s">
        <v>97</v>
      </c>
      <c r="AC679" s="26" t="s">
        <v>98</v>
      </c>
      <c r="AD679" s="26">
        <v>13</v>
      </c>
      <c r="AE679" s="26">
        <v>13</v>
      </c>
      <c r="AF679" s="26">
        <v>13</v>
      </c>
      <c r="AG679" s="26">
        <v>0</v>
      </c>
      <c r="AH679" s="26">
        <v>13</v>
      </c>
      <c r="AI679" s="26">
        <v>0</v>
      </c>
    </row>
    <row r="680" spans="1:427" x14ac:dyDescent="0.3">
      <c r="A680" s="27" t="s">
        <v>444</v>
      </c>
      <c r="B680" s="27" t="s">
        <v>600</v>
      </c>
      <c r="C680" s="27" t="s">
        <v>622</v>
      </c>
      <c r="D680" s="27" t="s">
        <v>108</v>
      </c>
      <c r="E680" s="29" t="s">
        <v>95</v>
      </c>
      <c r="F680" s="28">
        <v>65</v>
      </c>
      <c r="G680" s="28">
        <v>100</v>
      </c>
      <c r="H680" s="28">
        <v>100</v>
      </c>
      <c r="I680" s="28">
        <v>0</v>
      </c>
      <c r="J680" s="28">
        <v>0</v>
      </c>
      <c r="K680" s="28">
        <v>0</v>
      </c>
      <c r="L680" s="28">
        <v>0</v>
      </c>
      <c r="M680" s="28">
        <v>0</v>
      </c>
      <c r="N680" s="28">
        <v>0</v>
      </c>
      <c r="O680" s="28">
        <v>0</v>
      </c>
      <c r="P680" s="28">
        <v>100</v>
      </c>
      <c r="Q680" s="28">
        <v>100</v>
      </c>
      <c r="R680" s="28">
        <v>100</v>
      </c>
      <c r="S680" s="28">
        <v>0</v>
      </c>
      <c r="T680" s="28">
        <v>0</v>
      </c>
      <c r="U680" s="28">
        <v>0</v>
      </c>
      <c r="V680" s="28">
        <v>0</v>
      </c>
      <c r="W680" s="28">
        <v>0</v>
      </c>
      <c r="X680" s="28">
        <v>100</v>
      </c>
      <c r="Y680" s="28">
        <v>0</v>
      </c>
      <c r="Z680" s="28" t="s">
        <v>98</v>
      </c>
      <c r="AA680" s="28" t="s">
        <v>97</v>
      </c>
      <c r="AB680" s="28" t="s">
        <v>96</v>
      </c>
      <c r="AC680" s="28">
        <v>3</v>
      </c>
      <c r="AD680" s="28">
        <v>14</v>
      </c>
      <c r="AE680" s="28">
        <v>14</v>
      </c>
      <c r="AF680" s="28">
        <v>14</v>
      </c>
      <c r="AG680" s="28">
        <v>1</v>
      </c>
      <c r="AH680" s="28">
        <v>14</v>
      </c>
      <c r="AI680" s="28">
        <v>1</v>
      </c>
    </row>
    <row r="681" spans="1:427" x14ac:dyDescent="0.3">
      <c r="A681" s="25" t="s">
        <v>444</v>
      </c>
      <c r="B681" s="25" t="s">
        <v>600</v>
      </c>
      <c r="C681" s="25" t="s">
        <v>1634</v>
      </c>
      <c r="D681" s="26" t="s">
        <v>1555</v>
      </c>
      <c r="E681" s="26">
        <v>825</v>
      </c>
      <c r="F681" s="26">
        <v>270</v>
      </c>
      <c r="G681" s="26">
        <v>100</v>
      </c>
      <c r="H681" s="26">
        <v>70</v>
      </c>
      <c r="I681" s="26">
        <v>30</v>
      </c>
      <c r="J681" s="26">
        <v>0</v>
      </c>
      <c r="K681" s="26">
        <v>0</v>
      </c>
      <c r="L681" s="26">
        <v>0</v>
      </c>
      <c r="M681" s="26">
        <v>0</v>
      </c>
      <c r="N681" s="26">
        <v>79</v>
      </c>
      <c r="O681" s="26">
        <v>1</v>
      </c>
      <c r="P681" s="26">
        <v>20</v>
      </c>
      <c r="Q681" s="26">
        <v>100</v>
      </c>
      <c r="R681" s="26">
        <v>100</v>
      </c>
      <c r="S681" s="26">
        <v>100</v>
      </c>
      <c r="T681" s="26">
        <v>100</v>
      </c>
      <c r="U681" s="26">
        <v>80</v>
      </c>
      <c r="V681" s="26">
        <v>0</v>
      </c>
      <c r="W681" s="26">
        <v>75</v>
      </c>
      <c r="X681" s="26">
        <v>25</v>
      </c>
      <c r="Y681" s="26">
        <v>100</v>
      </c>
      <c r="Z681" s="26">
        <v>2</v>
      </c>
      <c r="AA681" s="26" t="s">
        <v>96</v>
      </c>
      <c r="AB681" s="26" t="s">
        <v>97</v>
      </c>
      <c r="AC681" s="26" t="s">
        <v>98</v>
      </c>
      <c r="AD681" s="26">
        <v>6</v>
      </c>
      <c r="AE681" s="26">
        <v>6</v>
      </c>
      <c r="AF681" s="26">
        <v>6</v>
      </c>
      <c r="AG681" s="26">
        <v>0</v>
      </c>
      <c r="AH681" s="26">
        <v>1</v>
      </c>
      <c r="AI681" s="26">
        <v>0</v>
      </c>
      <c r="CJ681" s="47"/>
      <c r="CK681" s="47"/>
      <c r="CL681" s="47"/>
      <c r="CM681" s="47"/>
      <c r="CN681" s="47"/>
      <c r="CO681" s="47"/>
      <c r="CP681" s="47"/>
      <c r="CQ681" s="47"/>
      <c r="CR681" s="47"/>
      <c r="CS681" s="47"/>
      <c r="CT681" s="47"/>
      <c r="CU681" s="47"/>
      <c r="CV681" s="47"/>
      <c r="CW681" s="47"/>
      <c r="CX681" s="47"/>
      <c r="CY681" s="47"/>
      <c r="CZ681" s="47"/>
      <c r="DA681" s="47"/>
      <c r="DB681" s="47"/>
      <c r="DC681" s="47"/>
      <c r="DD681" s="47"/>
      <c r="DE681" s="47"/>
      <c r="DF681" s="47"/>
      <c r="DG681" s="47"/>
      <c r="DH681" s="47"/>
      <c r="DI681" s="47"/>
      <c r="DJ681" s="47"/>
      <c r="DK681" s="47"/>
      <c r="DL681" s="47"/>
      <c r="DM681" s="47"/>
      <c r="DN681" s="47"/>
      <c r="DO681" s="47"/>
      <c r="DP681" s="47"/>
      <c r="DQ681" s="47"/>
      <c r="DR681" s="47"/>
      <c r="DS681" s="47"/>
      <c r="DT681" s="47"/>
      <c r="DU681" s="47"/>
      <c r="DV681" s="47"/>
      <c r="DW681" s="47"/>
      <c r="DX681" s="47"/>
      <c r="DY681" s="47"/>
      <c r="DZ681" s="47"/>
      <c r="EA681" s="47"/>
      <c r="EB681" s="47"/>
      <c r="EC681" s="47"/>
      <c r="ED681" s="47"/>
      <c r="EE681" s="47"/>
      <c r="EF681" s="47"/>
      <c r="EG681" s="47"/>
      <c r="EH681" s="47"/>
      <c r="EI681" s="47"/>
      <c r="EJ681" s="47"/>
      <c r="EK681" s="47"/>
      <c r="EL681" s="47"/>
      <c r="EM681" s="47"/>
      <c r="EN681" s="47"/>
      <c r="EO681" s="47"/>
      <c r="EP681" s="47"/>
      <c r="EQ681" s="47"/>
      <c r="ER681" s="47"/>
      <c r="ES681" s="47"/>
      <c r="ET681" s="47"/>
      <c r="EU681" s="47"/>
      <c r="EV681" s="47"/>
      <c r="EW681" s="47"/>
      <c r="EX681" s="47"/>
      <c r="EY681" s="47"/>
      <c r="EZ681" s="47"/>
      <c r="FA681" s="47"/>
      <c r="FB681" s="47"/>
      <c r="FC681" s="47"/>
      <c r="FD681" s="47"/>
      <c r="FE681" s="47"/>
      <c r="FF681" s="47"/>
      <c r="FG681" s="47"/>
      <c r="FH681" s="47"/>
      <c r="FI681" s="47"/>
      <c r="FJ681" s="47"/>
      <c r="FK681" s="47"/>
      <c r="FL681" s="47"/>
      <c r="FM681" s="47"/>
      <c r="FN681" s="47"/>
      <c r="FO681" s="47"/>
      <c r="FP681" s="47"/>
      <c r="FQ681" s="47"/>
      <c r="FR681" s="47"/>
      <c r="FS681" s="47"/>
      <c r="FT681" s="47"/>
      <c r="FU681" s="47"/>
      <c r="FV681" s="47"/>
      <c r="FW681" s="47"/>
      <c r="FX681" s="47"/>
      <c r="FY681" s="47"/>
      <c r="FZ681" s="47"/>
      <c r="GA681" s="47"/>
      <c r="GB681" s="47"/>
      <c r="GC681" s="47"/>
      <c r="GD681" s="47"/>
      <c r="GE681" s="47"/>
      <c r="GF681" s="47"/>
      <c r="GG681" s="47"/>
      <c r="GH681" s="47"/>
      <c r="GI681" s="47"/>
      <c r="GJ681" s="47"/>
      <c r="GK681" s="47"/>
      <c r="GL681" s="47"/>
      <c r="GM681" s="47"/>
      <c r="GN681" s="47"/>
      <c r="GO681" s="47"/>
      <c r="GP681" s="47"/>
      <c r="GQ681" s="47"/>
      <c r="GR681" s="47"/>
      <c r="GS681" s="47"/>
      <c r="GT681" s="47"/>
      <c r="GU681" s="47"/>
      <c r="GV681" s="47"/>
      <c r="GW681" s="47"/>
      <c r="GX681" s="47"/>
      <c r="GY681" s="47"/>
      <c r="GZ681" s="47"/>
      <c r="HA681" s="47"/>
      <c r="HB681" s="47"/>
      <c r="HC681" s="47"/>
      <c r="HD681" s="47"/>
      <c r="HE681" s="47"/>
      <c r="HF681" s="47"/>
      <c r="HG681" s="47"/>
      <c r="HH681" s="47"/>
      <c r="HI681" s="47"/>
      <c r="HJ681" s="47"/>
      <c r="HK681" s="47"/>
      <c r="HL681" s="47"/>
      <c r="HM681" s="47"/>
      <c r="HN681" s="47"/>
      <c r="HO681" s="47"/>
      <c r="HP681" s="47"/>
      <c r="HQ681" s="47"/>
      <c r="HR681" s="47"/>
      <c r="HS681" s="47"/>
      <c r="HT681" s="47"/>
      <c r="HU681" s="47"/>
      <c r="HV681" s="47"/>
      <c r="HW681" s="47"/>
      <c r="HX681" s="47"/>
      <c r="HY681" s="47"/>
      <c r="HZ681" s="47"/>
      <c r="IA681" s="47"/>
      <c r="IB681" s="47"/>
      <c r="IC681" s="47"/>
      <c r="ID681" s="47"/>
      <c r="IE681" s="47"/>
      <c r="IF681" s="47"/>
      <c r="IG681" s="47"/>
      <c r="IH681" s="47"/>
      <c r="II681" s="47"/>
      <c r="IJ681" s="47"/>
      <c r="IK681" s="47"/>
      <c r="IL681" s="47"/>
      <c r="IM681" s="47"/>
      <c r="IN681" s="47"/>
      <c r="IO681" s="47"/>
      <c r="IP681" s="47"/>
      <c r="IQ681" s="47"/>
      <c r="IR681" s="47"/>
      <c r="IS681" s="47"/>
      <c r="IT681" s="47"/>
      <c r="IU681" s="47"/>
      <c r="IV681" s="47"/>
      <c r="IW681" s="47"/>
      <c r="IX681" s="47"/>
      <c r="IY681" s="47"/>
      <c r="IZ681" s="47"/>
      <c r="JA681" s="47"/>
      <c r="JB681" s="47"/>
      <c r="JC681" s="47"/>
      <c r="JD681" s="47"/>
      <c r="JE681" s="47"/>
      <c r="JF681" s="47"/>
      <c r="JG681" s="47"/>
      <c r="JH681" s="47"/>
      <c r="JI681" s="47"/>
      <c r="JJ681" s="47"/>
      <c r="JK681" s="47"/>
      <c r="JL681" s="47"/>
      <c r="JM681" s="47"/>
      <c r="JN681" s="47"/>
      <c r="JO681" s="47"/>
      <c r="JP681" s="47"/>
      <c r="JQ681" s="47"/>
      <c r="JR681" s="47"/>
      <c r="JS681" s="47"/>
      <c r="JT681" s="47"/>
      <c r="JU681" s="47"/>
      <c r="JV681" s="47"/>
      <c r="JW681" s="47"/>
      <c r="JX681" s="47"/>
      <c r="JY681" s="47"/>
      <c r="JZ681" s="47"/>
      <c r="KA681" s="47"/>
      <c r="KB681" s="47"/>
      <c r="KC681" s="47"/>
      <c r="KD681" s="47"/>
      <c r="KE681" s="47"/>
      <c r="KF681" s="47"/>
      <c r="KG681" s="47"/>
      <c r="KH681" s="47"/>
      <c r="KI681" s="47"/>
      <c r="KJ681" s="47"/>
      <c r="KK681" s="47"/>
      <c r="KL681" s="47"/>
      <c r="KM681" s="47"/>
      <c r="KN681" s="47"/>
      <c r="KO681" s="47"/>
      <c r="KP681" s="47"/>
      <c r="KQ681" s="47"/>
      <c r="KR681" s="47"/>
      <c r="KS681" s="47"/>
      <c r="KT681" s="47"/>
      <c r="KU681" s="47"/>
      <c r="KV681" s="47"/>
      <c r="KW681" s="47"/>
      <c r="KX681" s="47"/>
      <c r="KY681" s="47"/>
      <c r="KZ681" s="47"/>
      <c r="LA681" s="47"/>
      <c r="LB681" s="47"/>
      <c r="LC681" s="47"/>
      <c r="LD681" s="47"/>
      <c r="LE681" s="47"/>
      <c r="LF681" s="47"/>
      <c r="LG681" s="47"/>
      <c r="LH681" s="47"/>
      <c r="LI681" s="47"/>
      <c r="LJ681" s="47"/>
      <c r="LK681" s="47"/>
      <c r="LL681" s="47"/>
      <c r="LM681" s="47"/>
      <c r="LN681" s="47"/>
      <c r="LO681" s="47"/>
      <c r="LP681" s="47"/>
      <c r="LQ681" s="47"/>
      <c r="LR681" s="47"/>
      <c r="LS681" s="47"/>
      <c r="LT681" s="47"/>
      <c r="LU681" s="47"/>
      <c r="LV681" s="47"/>
      <c r="LW681" s="47"/>
      <c r="LX681" s="47"/>
      <c r="LY681" s="47"/>
      <c r="LZ681" s="47"/>
      <c r="MA681" s="47"/>
      <c r="MB681" s="47"/>
      <c r="MC681" s="47"/>
      <c r="MD681" s="47"/>
      <c r="ME681" s="47"/>
      <c r="MF681" s="47"/>
      <c r="MG681" s="47"/>
      <c r="MH681" s="47"/>
      <c r="MI681" s="47"/>
      <c r="MJ681" s="47"/>
      <c r="MK681" s="47"/>
      <c r="ML681" s="47"/>
      <c r="MM681" s="47"/>
      <c r="MN681" s="47"/>
      <c r="MO681" s="47"/>
      <c r="MP681" s="47"/>
      <c r="MQ681" s="47"/>
      <c r="MR681" s="47"/>
      <c r="MS681" s="47"/>
      <c r="MT681" s="47"/>
    </row>
    <row r="682" spans="1:427" x14ac:dyDescent="0.3">
      <c r="A682" s="25" t="s">
        <v>444</v>
      </c>
      <c r="B682" s="25" t="s">
        <v>600</v>
      </c>
      <c r="C682" s="25" t="s">
        <v>1635</v>
      </c>
      <c r="D682" s="26" t="s">
        <v>1555</v>
      </c>
      <c r="E682" s="26">
        <v>590</v>
      </c>
      <c r="F682" s="26">
        <v>195</v>
      </c>
      <c r="G682" s="26">
        <v>80</v>
      </c>
      <c r="H682" s="26">
        <v>60</v>
      </c>
      <c r="I682" s="26">
        <v>40</v>
      </c>
      <c r="J682" s="26">
        <v>0</v>
      </c>
      <c r="K682" s="26">
        <v>0</v>
      </c>
      <c r="L682" s="26">
        <v>0</v>
      </c>
      <c r="M682" s="26">
        <v>0</v>
      </c>
      <c r="N682" s="26">
        <v>80</v>
      </c>
      <c r="O682" s="26">
        <v>0</v>
      </c>
      <c r="P682" s="26">
        <v>20</v>
      </c>
      <c r="Q682" s="26">
        <v>100</v>
      </c>
      <c r="R682" s="26">
        <v>100</v>
      </c>
      <c r="S682" s="26">
        <v>100</v>
      </c>
      <c r="T682" s="26">
        <v>95</v>
      </c>
      <c r="U682" s="26">
        <v>95</v>
      </c>
      <c r="V682" s="26">
        <v>0</v>
      </c>
      <c r="W682" s="26">
        <v>95</v>
      </c>
      <c r="X682" s="26">
        <v>5</v>
      </c>
      <c r="Y682" s="26">
        <v>100</v>
      </c>
      <c r="Z682" s="26">
        <v>8</v>
      </c>
      <c r="AA682" s="26" t="s">
        <v>96</v>
      </c>
      <c r="AB682" s="26" t="s">
        <v>97</v>
      </c>
      <c r="AC682" s="26" t="s">
        <v>98</v>
      </c>
      <c r="AD682" s="26">
        <v>10</v>
      </c>
      <c r="AE682" s="26">
        <v>10</v>
      </c>
      <c r="AF682" s="26">
        <v>10</v>
      </c>
      <c r="AG682" s="26">
        <v>0</v>
      </c>
      <c r="AH682" s="26">
        <v>12</v>
      </c>
      <c r="AI682" s="26">
        <v>0</v>
      </c>
      <c r="CJ682" s="47"/>
      <c r="CK682" s="47"/>
      <c r="CL682" s="47"/>
      <c r="CM682" s="47"/>
      <c r="CN682" s="47"/>
      <c r="CO682" s="47"/>
      <c r="CP682" s="47"/>
      <c r="CQ682" s="47"/>
      <c r="CR682" s="47"/>
      <c r="CS682" s="47"/>
      <c r="CT682" s="47"/>
      <c r="CU682" s="47"/>
      <c r="CV682" s="47"/>
      <c r="CW682" s="47"/>
      <c r="CX682" s="47"/>
      <c r="CY682" s="47"/>
      <c r="CZ682" s="47"/>
      <c r="DA682" s="47"/>
      <c r="DB682" s="47"/>
      <c r="DC682" s="47"/>
      <c r="DD682" s="47"/>
      <c r="DE682" s="47"/>
      <c r="DF682" s="47"/>
      <c r="DG682" s="47"/>
      <c r="DH682" s="47"/>
      <c r="DI682" s="47"/>
      <c r="DJ682" s="47"/>
      <c r="DK682" s="47"/>
      <c r="DL682" s="47"/>
      <c r="DM682" s="47"/>
      <c r="DN682" s="47"/>
      <c r="DO682" s="47"/>
      <c r="DP682" s="47"/>
      <c r="DQ682" s="47"/>
      <c r="DR682" s="47"/>
      <c r="DS682" s="47"/>
      <c r="DT682" s="47"/>
      <c r="DU682" s="47"/>
      <c r="DV682" s="47"/>
      <c r="DW682" s="47"/>
      <c r="DX682" s="47"/>
      <c r="DY682" s="47"/>
      <c r="DZ682" s="47"/>
      <c r="EA682" s="47"/>
      <c r="EB682" s="47"/>
      <c r="EC682" s="47"/>
      <c r="ED682" s="47"/>
      <c r="EE682" s="47"/>
      <c r="EF682" s="47"/>
      <c r="EG682" s="47"/>
      <c r="EH682" s="47"/>
      <c r="EI682" s="47"/>
      <c r="EJ682" s="47"/>
      <c r="EK682" s="47"/>
      <c r="EL682" s="47"/>
      <c r="EM682" s="47"/>
      <c r="EN682" s="47"/>
      <c r="EO682" s="47"/>
      <c r="EP682" s="47"/>
      <c r="EQ682" s="47"/>
      <c r="ER682" s="47"/>
      <c r="ES682" s="47"/>
      <c r="ET682" s="47"/>
      <c r="EU682" s="47"/>
      <c r="EV682" s="47"/>
      <c r="EW682" s="47"/>
      <c r="EX682" s="47"/>
      <c r="EY682" s="47"/>
      <c r="EZ682" s="47"/>
      <c r="FA682" s="47"/>
      <c r="FB682" s="47"/>
      <c r="FC682" s="47"/>
      <c r="FD682" s="47"/>
      <c r="FE682" s="47"/>
      <c r="FF682" s="47"/>
      <c r="FG682" s="47"/>
      <c r="FH682" s="47"/>
      <c r="FI682" s="47"/>
      <c r="FJ682" s="47"/>
      <c r="FK682" s="47"/>
      <c r="FL682" s="47"/>
      <c r="FM682" s="47"/>
      <c r="FN682" s="47"/>
      <c r="FO682" s="47"/>
      <c r="FP682" s="47"/>
      <c r="FQ682" s="47"/>
      <c r="FR682" s="47"/>
      <c r="FS682" s="47"/>
      <c r="FT682" s="47"/>
      <c r="FU682" s="47"/>
      <c r="FV682" s="47"/>
      <c r="FW682" s="47"/>
      <c r="FX682" s="47"/>
      <c r="FY682" s="47"/>
      <c r="FZ682" s="47"/>
      <c r="GA682" s="47"/>
      <c r="GB682" s="47"/>
      <c r="GC682" s="47"/>
      <c r="GD682" s="47"/>
      <c r="GE682" s="47"/>
      <c r="GF682" s="47"/>
      <c r="GG682" s="47"/>
      <c r="GH682" s="47"/>
      <c r="GI682" s="47"/>
      <c r="GJ682" s="47"/>
      <c r="GK682" s="47"/>
      <c r="GL682" s="47"/>
      <c r="GM682" s="47"/>
      <c r="GN682" s="47"/>
      <c r="GO682" s="47"/>
      <c r="GP682" s="47"/>
      <c r="GQ682" s="47"/>
      <c r="GR682" s="47"/>
      <c r="GS682" s="47"/>
      <c r="GT682" s="47"/>
      <c r="GU682" s="47"/>
      <c r="GV682" s="47"/>
      <c r="GW682" s="47"/>
      <c r="GX682" s="47"/>
      <c r="GY682" s="47"/>
      <c r="GZ682" s="47"/>
      <c r="HA682" s="47"/>
      <c r="HB682" s="47"/>
      <c r="HC682" s="47"/>
      <c r="HD682" s="47"/>
      <c r="HE682" s="47"/>
      <c r="HF682" s="47"/>
      <c r="HG682" s="47"/>
      <c r="HH682" s="47"/>
      <c r="HI682" s="47"/>
      <c r="HJ682" s="47"/>
      <c r="HK682" s="47"/>
      <c r="HL682" s="47"/>
      <c r="HM682" s="47"/>
      <c r="HN682" s="47"/>
      <c r="HO682" s="47"/>
      <c r="HP682" s="47"/>
      <c r="HQ682" s="47"/>
      <c r="HR682" s="47"/>
      <c r="HS682" s="47"/>
      <c r="HT682" s="47"/>
      <c r="HU682" s="47"/>
      <c r="HV682" s="47"/>
      <c r="HW682" s="47"/>
      <c r="HX682" s="47"/>
      <c r="HY682" s="47"/>
      <c r="HZ682" s="47"/>
      <c r="IA682" s="47"/>
      <c r="IB682" s="47"/>
      <c r="IC682" s="47"/>
      <c r="ID682" s="47"/>
      <c r="IE682" s="47"/>
      <c r="IF682" s="47"/>
      <c r="IG682" s="47"/>
      <c r="IH682" s="47"/>
      <c r="II682" s="47"/>
      <c r="IJ682" s="47"/>
      <c r="IK682" s="47"/>
      <c r="IL682" s="47"/>
      <c r="IM682" s="47"/>
      <c r="IN682" s="47"/>
      <c r="IO682" s="47"/>
      <c r="IP682" s="47"/>
      <c r="IQ682" s="47"/>
      <c r="IR682" s="47"/>
      <c r="IS682" s="47"/>
      <c r="IT682" s="47"/>
      <c r="IU682" s="47"/>
      <c r="IV682" s="47"/>
      <c r="IW682" s="47"/>
      <c r="IX682" s="47"/>
      <c r="IY682" s="47"/>
      <c r="IZ682" s="47"/>
      <c r="JA682" s="47"/>
      <c r="JB682" s="47"/>
      <c r="JC682" s="47"/>
      <c r="JD682" s="47"/>
      <c r="JE682" s="47"/>
      <c r="JF682" s="47"/>
      <c r="JG682" s="47"/>
      <c r="JH682" s="47"/>
      <c r="JI682" s="47"/>
      <c r="JJ682" s="47"/>
      <c r="JK682" s="47"/>
      <c r="JL682" s="47"/>
      <c r="JM682" s="47"/>
      <c r="JN682" s="47"/>
      <c r="JO682" s="47"/>
      <c r="JP682" s="47"/>
      <c r="JQ682" s="47"/>
      <c r="JR682" s="47"/>
      <c r="JS682" s="47"/>
      <c r="JT682" s="47"/>
      <c r="JU682" s="47"/>
      <c r="JV682" s="47"/>
      <c r="JW682" s="47"/>
      <c r="JX682" s="47"/>
      <c r="JY682" s="47"/>
      <c r="JZ682" s="47"/>
      <c r="KA682" s="47"/>
      <c r="KB682" s="47"/>
      <c r="KC682" s="47"/>
      <c r="KD682" s="47"/>
      <c r="KE682" s="47"/>
      <c r="KF682" s="47"/>
      <c r="KG682" s="47"/>
      <c r="KH682" s="47"/>
      <c r="KI682" s="47"/>
      <c r="KJ682" s="47"/>
      <c r="KK682" s="47"/>
      <c r="KL682" s="47"/>
      <c r="KM682" s="47"/>
      <c r="KN682" s="47"/>
      <c r="KO682" s="47"/>
      <c r="KP682" s="47"/>
      <c r="KQ682" s="47"/>
      <c r="KR682" s="47"/>
      <c r="KS682" s="47"/>
      <c r="KT682" s="47"/>
      <c r="KU682" s="47"/>
      <c r="KV682" s="47"/>
      <c r="KW682" s="47"/>
      <c r="KX682" s="47"/>
      <c r="KY682" s="47"/>
      <c r="KZ682" s="47"/>
      <c r="LA682" s="47"/>
      <c r="LB682" s="47"/>
      <c r="LC682" s="47"/>
      <c r="LD682" s="47"/>
      <c r="LE682" s="47"/>
      <c r="LF682" s="47"/>
      <c r="LG682" s="47"/>
      <c r="LH682" s="47"/>
      <c r="LI682" s="47"/>
      <c r="LJ682" s="47"/>
      <c r="LK682" s="47"/>
      <c r="LL682" s="47"/>
      <c r="LM682" s="47"/>
      <c r="LN682" s="47"/>
      <c r="LO682" s="47"/>
      <c r="LP682" s="47"/>
      <c r="LQ682" s="47"/>
      <c r="LR682" s="47"/>
      <c r="LS682" s="47"/>
      <c r="LT682" s="47"/>
      <c r="LU682" s="47"/>
      <c r="LV682" s="47"/>
      <c r="LW682" s="47"/>
      <c r="LX682" s="47"/>
      <c r="LY682" s="47"/>
      <c r="LZ682" s="47"/>
      <c r="MA682" s="47"/>
      <c r="MB682" s="47"/>
      <c r="MC682" s="47"/>
      <c r="MD682" s="47"/>
      <c r="ME682" s="47"/>
      <c r="MF682" s="47"/>
      <c r="MG682" s="47"/>
      <c r="MH682" s="47"/>
      <c r="MI682" s="47"/>
      <c r="MJ682" s="47"/>
      <c r="MK682" s="47"/>
      <c r="ML682" s="47"/>
      <c r="MM682" s="47"/>
      <c r="MN682" s="47"/>
      <c r="MO682" s="47"/>
      <c r="MP682" s="47"/>
      <c r="MQ682" s="47"/>
      <c r="MR682" s="47"/>
      <c r="MS682" s="47"/>
      <c r="MT682" s="47"/>
      <c r="MU682" s="47"/>
      <c r="MV682" s="47"/>
      <c r="MW682" s="47"/>
      <c r="MX682" s="47"/>
      <c r="MY682" s="47"/>
      <c r="MZ682" s="47"/>
      <c r="NA682" s="47"/>
      <c r="NB682" s="47"/>
      <c r="NC682" s="47"/>
      <c r="ND682" s="47"/>
      <c r="NE682" s="47"/>
      <c r="NF682" s="47"/>
      <c r="NG682" s="47"/>
      <c r="NH682" s="47"/>
      <c r="NI682" s="47"/>
      <c r="NJ682" s="47"/>
      <c r="NK682" s="47"/>
      <c r="NL682" s="47"/>
      <c r="NM682" s="47"/>
      <c r="NN682" s="47"/>
      <c r="NO682" s="47"/>
      <c r="NP682" s="47"/>
      <c r="NQ682" s="47"/>
      <c r="NR682" s="47"/>
      <c r="NS682" s="47"/>
      <c r="NT682" s="47"/>
      <c r="NU682" s="47"/>
      <c r="NV682" s="47"/>
      <c r="NW682" s="47"/>
      <c r="NX682" s="47"/>
      <c r="NY682" s="47"/>
      <c r="NZ682" s="47"/>
      <c r="OA682" s="47"/>
      <c r="OB682" s="47"/>
      <c r="OC682" s="47"/>
      <c r="OD682" s="47"/>
      <c r="OE682" s="47"/>
      <c r="OF682" s="47"/>
      <c r="OG682" s="47"/>
      <c r="OH682" s="47"/>
      <c r="OI682" s="47"/>
      <c r="OJ682" s="47"/>
      <c r="OK682" s="47"/>
      <c r="OL682" s="47"/>
      <c r="OM682" s="47"/>
      <c r="ON682" s="47"/>
      <c r="OO682" s="47"/>
      <c r="OP682" s="47"/>
      <c r="OQ682" s="47"/>
      <c r="OR682" s="47"/>
      <c r="OS682" s="47"/>
      <c r="OT682" s="47"/>
      <c r="OU682" s="47"/>
      <c r="OV682" s="47"/>
      <c r="OW682" s="47"/>
      <c r="OX682" s="47"/>
      <c r="OY682" s="47"/>
      <c r="OZ682" s="47"/>
      <c r="PA682" s="47"/>
      <c r="PB682" s="47"/>
      <c r="PC682" s="47"/>
      <c r="PD682" s="47"/>
      <c r="PE682" s="47"/>
      <c r="PF682" s="47"/>
      <c r="PG682" s="47"/>
      <c r="PH682" s="47"/>
      <c r="PI682" s="47"/>
      <c r="PJ682" s="47"/>
      <c r="PK682" s="47"/>
    </row>
    <row r="683" spans="1:427" x14ac:dyDescent="0.3">
      <c r="A683" s="35" t="s">
        <v>444</v>
      </c>
      <c r="B683" s="35" t="s">
        <v>600</v>
      </c>
      <c r="C683" s="35" t="s">
        <v>1636</v>
      </c>
      <c r="D683" s="36" t="s">
        <v>1555</v>
      </c>
      <c r="E683" s="36">
        <v>1458</v>
      </c>
      <c r="F683" s="36">
        <v>1050</v>
      </c>
      <c r="G683" s="36">
        <v>50</v>
      </c>
      <c r="H683" s="36">
        <v>45</v>
      </c>
      <c r="I683" s="36">
        <v>55</v>
      </c>
      <c r="J683" s="36">
        <v>0</v>
      </c>
      <c r="K683" s="36">
        <v>0</v>
      </c>
      <c r="L683" s="36">
        <v>0</v>
      </c>
      <c r="M683" s="36">
        <v>0</v>
      </c>
      <c r="N683" s="36">
        <v>50</v>
      </c>
      <c r="O683" s="36">
        <v>0</v>
      </c>
      <c r="P683" s="36">
        <v>50</v>
      </c>
      <c r="Q683" s="36">
        <v>100</v>
      </c>
      <c r="R683" s="36">
        <v>100</v>
      </c>
      <c r="S683" s="36">
        <v>100</v>
      </c>
      <c r="T683" s="36">
        <v>100</v>
      </c>
      <c r="U683" s="36">
        <v>50</v>
      </c>
      <c r="V683" s="36">
        <v>0</v>
      </c>
      <c r="W683" s="36">
        <v>60</v>
      </c>
      <c r="X683" s="36">
        <v>40</v>
      </c>
      <c r="Y683" s="36">
        <v>95</v>
      </c>
      <c r="Z683" s="36">
        <v>2</v>
      </c>
      <c r="AA683" s="36" t="s">
        <v>96</v>
      </c>
      <c r="AB683" s="36" t="s">
        <v>96</v>
      </c>
      <c r="AC683" s="36">
        <v>4</v>
      </c>
      <c r="AD683" s="36">
        <v>0</v>
      </c>
      <c r="AE683" s="36">
        <v>0</v>
      </c>
      <c r="AF683" s="36">
        <v>25</v>
      </c>
      <c r="AG683" s="36">
        <v>0</v>
      </c>
      <c r="AH683" s="36">
        <v>25</v>
      </c>
      <c r="AI683" s="36">
        <v>0</v>
      </c>
    </row>
    <row r="684" spans="1:427" x14ac:dyDescent="0.3">
      <c r="A684" s="35" t="s">
        <v>444</v>
      </c>
      <c r="B684" s="35" t="s">
        <v>600</v>
      </c>
      <c r="C684" s="35" t="s">
        <v>1637</v>
      </c>
      <c r="D684" s="36" t="s">
        <v>1555</v>
      </c>
      <c r="E684" s="36">
        <v>1028</v>
      </c>
      <c r="F684" s="36">
        <v>761</v>
      </c>
      <c r="G684" s="36">
        <v>100</v>
      </c>
      <c r="H684" s="36">
        <v>100</v>
      </c>
      <c r="I684" s="36">
        <v>0</v>
      </c>
      <c r="J684" s="36">
        <v>0</v>
      </c>
      <c r="K684" s="36">
        <v>0</v>
      </c>
      <c r="L684" s="36">
        <v>0</v>
      </c>
      <c r="M684" s="36">
        <v>0</v>
      </c>
      <c r="N684" s="36">
        <v>100</v>
      </c>
      <c r="O684" s="36">
        <v>0</v>
      </c>
      <c r="P684" s="36">
        <v>0</v>
      </c>
      <c r="Q684" s="36">
        <v>100</v>
      </c>
      <c r="R684" s="36">
        <v>100</v>
      </c>
      <c r="S684" s="36">
        <v>100</v>
      </c>
      <c r="T684" s="36">
        <v>100</v>
      </c>
      <c r="U684" s="36">
        <v>100</v>
      </c>
      <c r="V684" s="36">
        <v>0</v>
      </c>
      <c r="W684" s="36">
        <v>100</v>
      </c>
      <c r="X684" s="36">
        <v>0</v>
      </c>
      <c r="Y684" s="36">
        <v>100</v>
      </c>
      <c r="Z684" s="36">
        <v>2</v>
      </c>
      <c r="AA684" s="36" t="s">
        <v>96</v>
      </c>
      <c r="AB684" s="36" t="s">
        <v>96</v>
      </c>
      <c r="AC684" s="36">
        <v>10</v>
      </c>
      <c r="AD684" s="36">
        <v>3</v>
      </c>
      <c r="AE684" s="36">
        <v>3</v>
      </c>
      <c r="AF684" s="36">
        <v>10</v>
      </c>
      <c r="AG684" s="36">
        <v>0</v>
      </c>
      <c r="AH684" s="36">
        <v>8</v>
      </c>
      <c r="AI684" s="36">
        <v>0</v>
      </c>
    </row>
    <row r="685" spans="1:427" x14ac:dyDescent="0.3">
      <c r="A685" s="25" t="s">
        <v>444</v>
      </c>
      <c r="B685" s="25" t="s">
        <v>600</v>
      </c>
      <c r="C685" s="25" t="s">
        <v>600</v>
      </c>
      <c r="D685" s="26" t="s">
        <v>1553</v>
      </c>
      <c r="E685" s="26">
        <v>37417</v>
      </c>
      <c r="F685" s="38">
        <v>390</v>
      </c>
      <c r="G685" s="26">
        <v>100</v>
      </c>
      <c r="H685" s="26">
        <v>100</v>
      </c>
      <c r="I685" s="26">
        <v>0</v>
      </c>
      <c r="J685" s="26">
        <v>0</v>
      </c>
      <c r="K685" s="26">
        <v>0</v>
      </c>
      <c r="L685" s="26">
        <v>100</v>
      </c>
      <c r="M685" s="26">
        <v>100</v>
      </c>
      <c r="N685" s="26">
        <v>0</v>
      </c>
      <c r="O685" s="26">
        <v>0</v>
      </c>
      <c r="P685" s="26">
        <v>0</v>
      </c>
      <c r="Q685" s="26">
        <v>100</v>
      </c>
      <c r="R685" s="26">
        <v>100</v>
      </c>
      <c r="S685" s="26">
        <v>100</v>
      </c>
      <c r="T685" s="26">
        <v>95</v>
      </c>
      <c r="U685" s="26">
        <v>95</v>
      </c>
      <c r="V685" s="26">
        <v>95</v>
      </c>
      <c r="W685" s="26">
        <v>0</v>
      </c>
      <c r="X685" s="26">
        <v>5</v>
      </c>
      <c r="Y685" s="26">
        <v>100</v>
      </c>
      <c r="Z685" s="26">
        <v>4</v>
      </c>
      <c r="AA685" s="26" t="s">
        <v>96</v>
      </c>
      <c r="AB685" s="26" t="s">
        <v>96</v>
      </c>
      <c r="AC685" s="26">
        <v>2</v>
      </c>
      <c r="AD685" s="26">
        <v>0</v>
      </c>
      <c r="AE685" s="26">
        <v>0</v>
      </c>
      <c r="AF685" s="26">
        <v>0</v>
      </c>
      <c r="AG685" s="26">
        <v>0</v>
      </c>
      <c r="AH685" s="26">
        <v>0</v>
      </c>
      <c r="AI685" s="26">
        <v>0</v>
      </c>
    </row>
    <row r="686" spans="1:427" x14ac:dyDescent="0.3">
      <c r="A686" s="27" t="s">
        <v>444</v>
      </c>
      <c r="B686" s="27" t="s">
        <v>600</v>
      </c>
      <c r="C686" s="27" t="s">
        <v>600</v>
      </c>
      <c r="D686" s="27" t="s">
        <v>623</v>
      </c>
      <c r="E686" s="29" t="s">
        <v>95</v>
      </c>
      <c r="F686" s="28">
        <v>1481</v>
      </c>
      <c r="G686" s="28">
        <v>100</v>
      </c>
      <c r="H686" s="28">
        <v>100</v>
      </c>
      <c r="I686" s="28">
        <v>0</v>
      </c>
      <c r="J686" s="28">
        <v>0</v>
      </c>
      <c r="K686" s="28">
        <v>0</v>
      </c>
      <c r="L686" s="28">
        <v>100</v>
      </c>
      <c r="M686" s="28">
        <v>100</v>
      </c>
      <c r="N686" s="28">
        <v>0</v>
      </c>
      <c r="O686" s="28">
        <v>0</v>
      </c>
      <c r="P686" s="28">
        <v>0</v>
      </c>
      <c r="Q686" s="28">
        <v>100</v>
      </c>
      <c r="R686" s="28">
        <v>43</v>
      </c>
      <c r="S686" s="28">
        <v>100</v>
      </c>
      <c r="T686" s="28">
        <v>0</v>
      </c>
      <c r="U686" s="28">
        <v>0</v>
      </c>
      <c r="V686" s="28">
        <v>0</v>
      </c>
      <c r="W686" s="28">
        <v>20</v>
      </c>
      <c r="X686" s="28">
        <v>80</v>
      </c>
      <c r="Y686" s="28">
        <v>0</v>
      </c>
      <c r="Z686" s="28" t="s">
        <v>98</v>
      </c>
      <c r="AA686" s="28" t="s">
        <v>97</v>
      </c>
      <c r="AB686" s="28" t="s">
        <v>96</v>
      </c>
      <c r="AC686" s="28">
        <v>2</v>
      </c>
      <c r="AD686" s="28">
        <v>2</v>
      </c>
      <c r="AE686" s="28">
        <v>2</v>
      </c>
      <c r="AF686" s="28">
        <v>2</v>
      </c>
      <c r="AG686" s="28">
        <v>2</v>
      </c>
      <c r="AH686" s="28">
        <v>3</v>
      </c>
      <c r="AI686" s="28">
        <v>1</v>
      </c>
    </row>
    <row r="687" spans="1:427" x14ac:dyDescent="0.3">
      <c r="A687" s="27" t="s">
        <v>444</v>
      </c>
      <c r="B687" s="27" t="s">
        <v>600</v>
      </c>
      <c r="C687" s="27" t="s">
        <v>600</v>
      </c>
      <c r="D687" s="27" t="s">
        <v>624</v>
      </c>
      <c r="E687" s="29" t="s">
        <v>102</v>
      </c>
      <c r="F687" s="28">
        <v>80</v>
      </c>
      <c r="G687" s="28">
        <v>100</v>
      </c>
      <c r="H687" s="28">
        <v>100</v>
      </c>
      <c r="I687" s="28">
        <v>0</v>
      </c>
      <c r="J687" s="28">
        <v>0</v>
      </c>
      <c r="K687" s="28">
        <v>0</v>
      </c>
      <c r="L687" s="28">
        <v>100</v>
      </c>
      <c r="M687" s="28">
        <v>100</v>
      </c>
      <c r="N687" s="28">
        <v>0</v>
      </c>
      <c r="O687" s="28">
        <v>0</v>
      </c>
      <c r="P687" s="28">
        <v>0</v>
      </c>
      <c r="Q687" s="28">
        <v>100</v>
      </c>
      <c r="R687" s="28">
        <v>100</v>
      </c>
      <c r="S687" s="28">
        <v>100</v>
      </c>
      <c r="T687" s="28">
        <v>0</v>
      </c>
      <c r="U687" s="28">
        <v>0</v>
      </c>
      <c r="V687" s="28">
        <v>100</v>
      </c>
      <c r="W687" s="28">
        <v>0</v>
      </c>
      <c r="X687" s="28">
        <v>0</v>
      </c>
      <c r="Y687" s="28">
        <v>100</v>
      </c>
      <c r="Z687" s="28">
        <v>4</v>
      </c>
      <c r="AA687" s="28" t="s">
        <v>97</v>
      </c>
      <c r="AB687" s="28" t="s">
        <v>97</v>
      </c>
      <c r="AC687" s="28" t="s">
        <v>98</v>
      </c>
      <c r="AD687" s="28">
        <v>1</v>
      </c>
      <c r="AE687" s="28">
        <v>2</v>
      </c>
      <c r="AF687" s="28">
        <v>1</v>
      </c>
      <c r="AG687" s="28">
        <v>0</v>
      </c>
      <c r="AH687" s="28">
        <v>0</v>
      </c>
      <c r="AI687" s="28">
        <v>0</v>
      </c>
    </row>
    <row r="688" spans="1:427" x14ac:dyDescent="0.3">
      <c r="A688" s="27" t="s">
        <v>444</v>
      </c>
      <c r="B688" s="27" t="s">
        <v>600</v>
      </c>
      <c r="C688" s="27" t="s">
        <v>600</v>
      </c>
      <c r="D688" s="27" t="s">
        <v>625</v>
      </c>
      <c r="E688" s="29" t="s">
        <v>102</v>
      </c>
      <c r="F688" s="28">
        <v>115</v>
      </c>
      <c r="G688" s="28">
        <v>0</v>
      </c>
      <c r="H688" s="28">
        <v>0</v>
      </c>
      <c r="I688" s="28">
        <v>0</v>
      </c>
      <c r="J688" s="28">
        <v>100</v>
      </c>
      <c r="K688" s="28">
        <v>0</v>
      </c>
      <c r="L688" s="28">
        <v>0</v>
      </c>
      <c r="M688" s="28">
        <v>0</v>
      </c>
      <c r="N688" s="28">
        <v>0</v>
      </c>
      <c r="O688" s="28">
        <v>0</v>
      </c>
      <c r="P688" s="28">
        <v>100</v>
      </c>
      <c r="Q688" s="28">
        <v>100</v>
      </c>
      <c r="R688" s="28">
        <v>20</v>
      </c>
      <c r="S688" s="28">
        <v>0</v>
      </c>
      <c r="T688" s="28">
        <v>0</v>
      </c>
      <c r="U688" s="28">
        <v>0</v>
      </c>
      <c r="V688" s="28">
        <v>0</v>
      </c>
      <c r="W688" s="28">
        <v>0</v>
      </c>
      <c r="X688" s="28">
        <v>100</v>
      </c>
      <c r="Y688" s="28">
        <v>0</v>
      </c>
      <c r="Z688" s="28" t="s">
        <v>98</v>
      </c>
      <c r="AA688" s="28" t="s">
        <v>97</v>
      </c>
      <c r="AB688" s="28" t="s">
        <v>96</v>
      </c>
      <c r="AC688" s="28">
        <v>2</v>
      </c>
      <c r="AD688" s="28">
        <v>1</v>
      </c>
      <c r="AE688" s="28">
        <v>2</v>
      </c>
      <c r="AF688" s="28">
        <v>2</v>
      </c>
      <c r="AG688" s="28">
        <v>1</v>
      </c>
      <c r="AH688" s="28">
        <v>3</v>
      </c>
      <c r="AI688" s="28">
        <v>0</v>
      </c>
    </row>
    <row r="689" spans="1:427" x14ac:dyDescent="0.3">
      <c r="A689" s="27" t="s">
        <v>444</v>
      </c>
      <c r="B689" s="27" t="s">
        <v>600</v>
      </c>
      <c r="C689" s="27" t="s">
        <v>600</v>
      </c>
      <c r="D689" s="27" t="s">
        <v>626</v>
      </c>
      <c r="E689" s="29" t="s">
        <v>102</v>
      </c>
      <c r="F689" s="28">
        <v>206</v>
      </c>
      <c r="G689" s="28">
        <v>100</v>
      </c>
      <c r="H689" s="28">
        <v>100</v>
      </c>
      <c r="I689" s="28">
        <v>0</v>
      </c>
      <c r="J689" s="28">
        <v>0</v>
      </c>
      <c r="K689" s="28">
        <v>0</v>
      </c>
      <c r="L689" s="28">
        <v>100</v>
      </c>
      <c r="M689" s="28">
        <v>100</v>
      </c>
      <c r="N689" s="28">
        <v>0</v>
      </c>
      <c r="O689" s="28">
        <v>0</v>
      </c>
      <c r="P689" s="28">
        <v>0</v>
      </c>
      <c r="Q689" s="28">
        <v>100</v>
      </c>
      <c r="R689" s="28">
        <v>100</v>
      </c>
      <c r="S689" s="28">
        <v>100</v>
      </c>
      <c r="T689" s="28">
        <v>100</v>
      </c>
      <c r="U689" s="28">
        <v>100</v>
      </c>
      <c r="V689" s="28">
        <v>0</v>
      </c>
      <c r="W689" s="28">
        <v>100</v>
      </c>
      <c r="X689" s="28">
        <v>0</v>
      </c>
      <c r="Y689" s="28">
        <v>100</v>
      </c>
      <c r="Z689" s="28">
        <v>4</v>
      </c>
      <c r="AA689" s="28" t="s">
        <v>96</v>
      </c>
      <c r="AB689" s="28" t="s">
        <v>97</v>
      </c>
      <c r="AC689" s="28" t="s">
        <v>98</v>
      </c>
      <c r="AD689" s="28">
        <v>1</v>
      </c>
      <c r="AE689" s="28">
        <v>2</v>
      </c>
      <c r="AF689" s="28">
        <v>2</v>
      </c>
      <c r="AG689" s="28">
        <v>0.55000000000000004</v>
      </c>
      <c r="AH689" s="28">
        <v>2.5</v>
      </c>
      <c r="AI689" s="28">
        <v>0.55000000000000004</v>
      </c>
    </row>
    <row r="690" spans="1:427" x14ac:dyDescent="0.3">
      <c r="A690" s="25" t="s">
        <v>444</v>
      </c>
      <c r="B690" s="25" t="s">
        <v>600</v>
      </c>
      <c r="C690" s="25" t="s">
        <v>627</v>
      </c>
      <c r="D690" s="26" t="s">
        <v>1553</v>
      </c>
      <c r="E690" s="26">
        <v>1046</v>
      </c>
      <c r="F690" s="38">
        <v>20</v>
      </c>
      <c r="G690" s="26">
        <v>100</v>
      </c>
      <c r="H690" s="26">
        <v>70</v>
      </c>
      <c r="I690" s="26">
        <v>30</v>
      </c>
      <c r="J690" s="26">
        <v>0</v>
      </c>
      <c r="K690" s="26">
        <v>0</v>
      </c>
      <c r="L690" s="26">
        <v>0</v>
      </c>
      <c r="M690" s="26">
        <v>0</v>
      </c>
      <c r="N690" s="26">
        <v>100</v>
      </c>
      <c r="O690" s="26">
        <v>0</v>
      </c>
      <c r="P690" s="26">
        <v>0</v>
      </c>
      <c r="Q690" s="26">
        <v>100</v>
      </c>
      <c r="R690" s="26">
        <v>100</v>
      </c>
      <c r="S690" s="26">
        <v>100</v>
      </c>
      <c r="T690" s="26">
        <v>100</v>
      </c>
      <c r="U690" s="26">
        <v>98</v>
      </c>
      <c r="V690" s="26">
        <v>0</v>
      </c>
      <c r="W690" s="26">
        <v>98</v>
      </c>
      <c r="X690" s="26">
        <v>2</v>
      </c>
      <c r="Y690" s="26">
        <v>100</v>
      </c>
      <c r="Z690" s="26">
        <v>2</v>
      </c>
      <c r="AA690" s="26" t="s">
        <v>96</v>
      </c>
      <c r="AB690" s="26" t="s">
        <v>96</v>
      </c>
      <c r="AC690" s="26">
        <v>3</v>
      </c>
      <c r="AD690" s="26">
        <v>4</v>
      </c>
      <c r="AE690" s="26">
        <v>4</v>
      </c>
      <c r="AF690" s="26">
        <v>16</v>
      </c>
      <c r="AG690" s="26">
        <v>0</v>
      </c>
      <c r="AH690" s="26">
        <v>7</v>
      </c>
      <c r="AI690" s="26">
        <v>0</v>
      </c>
    </row>
    <row r="691" spans="1:427" x14ac:dyDescent="0.3">
      <c r="A691" s="27" t="s">
        <v>444</v>
      </c>
      <c r="B691" s="27" t="s">
        <v>600</v>
      </c>
      <c r="C691" s="27" t="s">
        <v>627</v>
      </c>
      <c r="D691" s="27" t="s">
        <v>108</v>
      </c>
      <c r="E691" s="29" t="s">
        <v>102</v>
      </c>
      <c r="F691" s="28">
        <v>157</v>
      </c>
      <c r="G691" s="28">
        <v>100</v>
      </c>
      <c r="H691" s="28">
        <v>50</v>
      </c>
      <c r="I691" s="28">
        <v>50</v>
      </c>
      <c r="J691" s="28">
        <v>0</v>
      </c>
      <c r="K691" s="28">
        <v>0</v>
      </c>
      <c r="L691" s="28">
        <v>0</v>
      </c>
      <c r="M691" s="28">
        <v>0</v>
      </c>
      <c r="N691" s="28">
        <v>90</v>
      </c>
      <c r="O691" s="28">
        <v>0</v>
      </c>
      <c r="P691" s="28">
        <v>10</v>
      </c>
      <c r="Q691" s="28">
        <v>100</v>
      </c>
      <c r="R691" s="28">
        <v>100</v>
      </c>
      <c r="S691" s="28">
        <v>100</v>
      </c>
      <c r="T691" s="28">
        <v>100</v>
      </c>
      <c r="U691" s="28">
        <v>98</v>
      </c>
      <c r="V691" s="28">
        <v>0</v>
      </c>
      <c r="W691" s="28">
        <v>90</v>
      </c>
      <c r="X691" s="28">
        <v>10</v>
      </c>
      <c r="Y691" s="28">
        <v>100</v>
      </c>
      <c r="Z691" s="28">
        <v>2</v>
      </c>
      <c r="AA691" s="28" t="s">
        <v>96</v>
      </c>
      <c r="AB691" s="28" t="s">
        <v>96</v>
      </c>
      <c r="AC691" s="28">
        <v>3</v>
      </c>
      <c r="AD691" s="28">
        <v>4</v>
      </c>
      <c r="AE691" s="28">
        <v>4</v>
      </c>
      <c r="AF691" s="28">
        <v>16</v>
      </c>
      <c r="AG691" s="28">
        <v>0.3</v>
      </c>
      <c r="AH691" s="28">
        <v>7</v>
      </c>
      <c r="AI691" s="28">
        <v>0.1</v>
      </c>
    </row>
    <row r="692" spans="1:427" x14ac:dyDescent="0.3">
      <c r="A692" s="25" t="s">
        <v>444</v>
      </c>
      <c r="B692" s="25" t="s">
        <v>600</v>
      </c>
      <c r="C692" s="25" t="s">
        <v>628</v>
      </c>
      <c r="D692" s="26" t="s">
        <v>1553</v>
      </c>
      <c r="E692" s="26">
        <v>1812</v>
      </c>
      <c r="F692" s="38">
        <v>20</v>
      </c>
      <c r="G692" s="26">
        <v>100</v>
      </c>
      <c r="H692" s="26">
        <v>90</v>
      </c>
      <c r="I692" s="26">
        <v>10</v>
      </c>
      <c r="J692" s="26">
        <v>0</v>
      </c>
      <c r="K692" s="26">
        <v>0</v>
      </c>
      <c r="L692" s="26">
        <v>0</v>
      </c>
      <c r="M692" s="26">
        <v>0</v>
      </c>
      <c r="N692" s="26">
        <v>100</v>
      </c>
      <c r="O692" s="26">
        <v>0</v>
      </c>
      <c r="P692" s="26">
        <v>0</v>
      </c>
      <c r="Q692" s="26">
        <v>100</v>
      </c>
      <c r="R692" s="26">
        <v>100</v>
      </c>
      <c r="S692" s="26">
        <v>100</v>
      </c>
      <c r="T692" s="26">
        <v>100</v>
      </c>
      <c r="U692" s="26">
        <v>90</v>
      </c>
      <c r="V692" s="26">
        <v>0</v>
      </c>
      <c r="W692" s="26">
        <v>60</v>
      </c>
      <c r="X692" s="26">
        <v>40</v>
      </c>
      <c r="Y692" s="26">
        <v>100</v>
      </c>
      <c r="Z692" s="26">
        <v>2</v>
      </c>
      <c r="AA692" s="26" t="s">
        <v>96</v>
      </c>
      <c r="AB692" s="26" t="s">
        <v>96</v>
      </c>
      <c r="AC692" s="26">
        <v>2</v>
      </c>
      <c r="AD692" s="26">
        <v>7</v>
      </c>
      <c r="AE692" s="26">
        <v>7</v>
      </c>
      <c r="AF692" s="26">
        <v>7</v>
      </c>
      <c r="AG692" s="26">
        <v>0</v>
      </c>
      <c r="AH692" s="26">
        <v>0</v>
      </c>
      <c r="AI692" s="26">
        <v>0</v>
      </c>
      <c r="MI692" s="47"/>
      <c r="MJ692" s="47"/>
      <c r="MK692" s="47"/>
      <c r="ML692" s="47"/>
      <c r="MM692" s="47"/>
      <c r="MN692" s="47"/>
      <c r="MO692" s="47"/>
      <c r="MP692" s="47"/>
      <c r="MQ692" s="47"/>
      <c r="MR692" s="47"/>
      <c r="MS692" s="47"/>
      <c r="MT692" s="47"/>
      <c r="MU692" s="47"/>
      <c r="MV692" s="47"/>
      <c r="MW692" s="47"/>
      <c r="MX692" s="47"/>
      <c r="MY692" s="47"/>
      <c r="MZ692" s="47"/>
      <c r="NA692" s="47"/>
      <c r="NB692" s="47"/>
      <c r="NC692" s="47"/>
      <c r="ND692" s="47"/>
      <c r="NE692" s="47"/>
      <c r="NF692" s="47"/>
      <c r="NG692" s="47"/>
      <c r="NH692" s="47"/>
      <c r="NI692" s="47"/>
      <c r="NJ692" s="47"/>
      <c r="NK692" s="47"/>
      <c r="NL692" s="47"/>
      <c r="NM692" s="47"/>
      <c r="NN692" s="47"/>
      <c r="NO692" s="47"/>
      <c r="NP692" s="47"/>
      <c r="NQ692" s="47"/>
      <c r="NR692" s="47"/>
      <c r="NS692" s="47"/>
      <c r="NT692" s="47"/>
      <c r="NU692" s="47"/>
      <c r="NV692" s="47"/>
      <c r="NW692" s="47"/>
      <c r="NX692" s="47"/>
      <c r="NY692" s="47"/>
      <c r="NZ692" s="47"/>
      <c r="OA692" s="47"/>
      <c r="OB692" s="47"/>
      <c r="OC692" s="47"/>
      <c r="OD692" s="47"/>
      <c r="OE692" s="47"/>
      <c r="OF692" s="47"/>
      <c r="OG692" s="47"/>
      <c r="OH692" s="47"/>
      <c r="OI692" s="47"/>
      <c r="OJ692" s="47"/>
      <c r="OK692" s="47"/>
      <c r="OL692" s="47"/>
      <c r="OM692" s="47"/>
      <c r="ON692" s="47"/>
      <c r="OO692" s="47"/>
      <c r="OP692" s="47"/>
      <c r="OQ692" s="47"/>
      <c r="OR692" s="47"/>
      <c r="OS692" s="47"/>
      <c r="OT692" s="47"/>
      <c r="OU692" s="47"/>
      <c r="OV692" s="47"/>
      <c r="OW692" s="47"/>
      <c r="OX692" s="47"/>
      <c r="OY692" s="47"/>
      <c r="OZ692" s="47"/>
      <c r="PA692" s="47"/>
      <c r="PB692" s="47"/>
      <c r="PC692" s="47"/>
      <c r="PD692" s="47"/>
      <c r="PE692" s="47"/>
      <c r="PF692" s="47"/>
      <c r="PG692" s="47"/>
      <c r="PH692" s="47"/>
      <c r="PI692" s="47"/>
      <c r="PJ692" s="47"/>
      <c r="PK692" s="47"/>
    </row>
    <row r="693" spans="1:427" x14ac:dyDescent="0.3">
      <c r="A693" s="27" t="s">
        <v>444</v>
      </c>
      <c r="B693" s="27" t="s">
        <v>600</v>
      </c>
      <c r="C693" s="27" t="s">
        <v>628</v>
      </c>
      <c r="D693" s="27" t="s">
        <v>110</v>
      </c>
      <c r="E693" s="29" t="s">
        <v>95</v>
      </c>
      <c r="F693" s="28">
        <v>758</v>
      </c>
      <c r="G693" s="28">
        <v>80</v>
      </c>
      <c r="H693" s="28">
        <v>70</v>
      </c>
      <c r="I693" s="28">
        <v>10</v>
      </c>
      <c r="J693" s="28">
        <v>20</v>
      </c>
      <c r="K693" s="28">
        <v>0</v>
      </c>
      <c r="L693" s="28">
        <v>0</v>
      </c>
      <c r="M693" s="28">
        <v>0</v>
      </c>
      <c r="N693" s="28">
        <v>60</v>
      </c>
      <c r="O693" s="28">
        <v>0</v>
      </c>
      <c r="P693" s="28">
        <v>40</v>
      </c>
      <c r="Q693" s="28">
        <v>100</v>
      </c>
      <c r="R693" s="28">
        <v>98</v>
      </c>
      <c r="S693" s="28">
        <v>100</v>
      </c>
      <c r="T693" s="28">
        <v>85</v>
      </c>
      <c r="U693" s="28">
        <v>50</v>
      </c>
      <c r="V693" s="28">
        <v>0</v>
      </c>
      <c r="W693" s="28">
        <v>25</v>
      </c>
      <c r="X693" s="28">
        <v>75</v>
      </c>
      <c r="Y693" s="28">
        <v>90</v>
      </c>
      <c r="Z693" s="28">
        <v>2</v>
      </c>
      <c r="AA693" s="28" t="s">
        <v>96</v>
      </c>
      <c r="AB693" s="28" t="s">
        <v>96</v>
      </c>
      <c r="AC693" s="28">
        <v>2</v>
      </c>
      <c r="AD693" s="28">
        <v>7</v>
      </c>
      <c r="AE693" s="28">
        <v>7</v>
      </c>
      <c r="AF693" s="28">
        <v>7</v>
      </c>
      <c r="AG693" s="28">
        <v>0</v>
      </c>
      <c r="AH693" s="28">
        <v>0</v>
      </c>
      <c r="AI693" s="28">
        <v>0</v>
      </c>
    </row>
    <row r="694" spans="1:427" x14ac:dyDescent="0.3">
      <c r="A694" s="25" t="s">
        <v>444</v>
      </c>
      <c r="B694" s="25" t="s">
        <v>600</v>
      </c>
      <c r="C694" s="25" t="s">
        <v>1638</v>
      </c>
      <c r="D694" s="26" t="s">
        <v>1555</v>
      </c>
      <c r="E694" s="26">
        <v>715</v>
      </c>
      <c r="F694" s="26">
        <v>215</v>
      </c>
      <c r="G694" s="26">
        <v>100</v>
      </c>
      <c r="H694" s="26">
        <v>80</v>
      </c>
      <c r="I694" s="26">
        <v>10</v>
      </c>
      <c r="J694" s="26">
        <v>10</v>
      </c>
      <c r="K694" s="26">
        <v>0</v>
      </c>
      <c r="L694" s="26">
        <v>0</v>
      </c>
      <c r="M694" s="26">
        <v>0</v>
      </c>
      <c r="N694" s="26">
        <v>100</v>
      </c>
      <c r="O694" s="26">
        <v>0</v>
      </c>
      <c r="P694" s="26">
        <v>0</v>
      </c>
      <c r="Q694" s="26">
        <v>100</v>
      </c>
      <c r="R694" s="26">
        <v>100</v>
      </c>
      <c r="S694" s="26">
        <v>100</v>
      </c>
      <c r="T694" s="26">
        <v>80</v>
      </c>
      <c r="U694" s="26">
        <v>80</v>
      </c>
      <c r="V694" s="26">
        <v>0</v>
      </c>
      <c r="W694" s="26">
        <v>75</v>
      </c>
      <c r="X694" s="26">
        <v>25</v>
      </c>
      <c r="Y694" s="26">
        <v>100</v>
      </c>
      <c r="Z694" s="26">
        <v>2</v>
      </c>
      <c r="AA694" s="26" t="s">
        <v>96</v>
      </c>
      <c r="AB694" s="26" t="s">
        <v>97</v>
      </c>
      <c r="AC694" s="26" t="s">
        <v>98</v>
      </c>
      <c r="AD694" s="26">
        <v>5</v>
      </c>
      <c r="AE694" s="26">
        <v>16</v>
      </c>
      <c r="AF694" s="26">
        <v>16</v>
      </c>
      <c r="AG694" s="26">
        <v>0</v>
      </c>
      <c r="AH694" s="26">
        <v>18</v>
      </c>
      <c r="AI694" s="26">
        <v>0</v>
      </c>
    </row>
    <row r="695" spans="1:427" x14ac:dyDescent="0.3">
      <c r="A695" s="25" t="s">
        <v>444</v>
      </c>
      <c r="B695" s="25" t="s">
        <v>600</v>
      </c>
      <c r="C695" s="25" t="s">
        <v>1639</v>
      </c>
      <c r="D695" s="26" t="s">
        <v>1555</v>
      </c>
      <c r="E695" s="26">
        <v>880</v>
      </c>
      <c r="F695" s="26">
        <v>264</v>
      </c>
      <c r="G695" s="26">
        <v>100</v>
      </c>
      <c r="H695" s="26">
        <v>60</v>
      </c>
      <c r="I695" s="26">
        <v>5</v>
      </c>
      <c r="J695" s="26">
        <v>35</v>
      </c>
      <c r="K695" s="26">
        <v>0</v>
      </c>
      <c r="L695" s="26">
        <v>0</v>
      </c>
      <c r="M695" s="26">
        <v>0</v>
      </c>
      <c r="N695" s="26">
        <v>100</v>
      </c>
      <c r="O695" s="26">
        <v>0</v>
      </c>
      <c r="P695" s="26">
        <v>0</v>
      </c>
      <c r="Q695" s="26">
        <v>100</v>
      </c>
      <c r="R695" s="26">
        <v>100</v>
      </c>
      <c r="S695" s="26">
        <v>100</v>
      </c>
      <c r="T695" s="26">
        <v>100</v>
      </c>
      <c r="U695" s="26">
        <v>100</v>
      </c>
      <c r="V695" s="26">
        <v>0</v>
      </c>
      <c r="W695" s="26">
        <v>80</v>
      </c>
      <c r="X695" s="26">
        <v>20</v>
      </c>
      <c r="Y695" s="26">
        <v>100</v>
      </c>
      <c r="Z695" s="26">
        <v>2</v>
      </c>
      <c r="AA695" s="26" t="s">
        <v>96</v>
      </c>
      <c r="AB695" s="26" t="s">
        <v>96</v>
      </c>
      <c r="AC695" s="26">
        <v>5</v>
      </c>
      <c r="AD695" s="26">
        <v>0</v>
      </c>
      <c r="AE695" s="26">
        <v>0</v>
      </c>
      <c r="AF695" s="26">
        <v>15</v>
      </c>
      <c r="AG695" s="26">
        <v>0</v>
      </c>
      <c r="AH695" s="26">
        <v>15</v>
      </c>
      <c r="AI695" s="26">
        <v>0</v>
      </c>
    </row>
    <row r="696" spans="1:427" x14ac:dyDescent="0.3">
      <c r="A696" s="35" t="s">
        <v>444</v>
      </c>
      <c r="B696" s="35" t="s">
        <v>600</v>
      </c>
      <c r="C696" s="35" t="s">
        <v>629</v>
      </c>
      <c r="D696" s="36" t="s">
        <v>1553</v>
      </c>
      <c r="E696" s="36">
        <v>4637</v>
      </c>
      <c r="F696" s="36">
        <v>3135</v>
      </c>
      <c r="G696" s="36">
        <v>100</v>
      </c>
      <c r="H696" s="36">
        <v>90</v>
      </c>
      <c r="I696" s="36">
        <v>10</v>
      </c>
      <c r="J696" s="36">
        <v>0</v>
      </c>
      <c r="K696" s="36">
        <v>0</v>
      </c>
      <c r="L696" s="36">
        <v>100</v>
      </c>
      <c r="M696" s="36">
        <v>80</v>
      </c>
      <c r="N696" s="36">
        <v>20</v>
      </c>
      <c r="O696" s="36">
        <v>0</v>
      </c>
      <c r="P696" s="36">
        <v>0</v>
      </c>
      <c r="Q696" s="36">
        <v>100</v>
      </c>
      <c r="R696" s="36">
        <v>100</v>
      </c>
      <c r="S696" s="36">
        <v>100</v>
      </c>
      <c r="T696" s="36">
        <v>100</v>
      </c>
      <c r="U696" s="36">
        <v>90</v>
      </c>
      <c r="V696" s="36">
        <v>0</v>
      </c>
      <c r="W696" s="36">
        <v>95</v>
      </c>
      <c r="X696" s="36">
        <v>5</v>
      </c>
      <c r="Y696" s="36">
        <v>100</v>
      </c>
      <c r="Z696" s="36">
        <v>2</v>
      </c>
      <c r="AA696" s="36" t="s">
        <v>96</v>
      </c>
      <c r="AB696" s="36" t="s">
        <v>97</v>
      </c>
      <c r="AC696" s="36" t="s">
        <v>98</v>
      </c>
      <c r="AD696" s="36">
        <v>0</v>
      </c>
      <c r="AE696" s="36">
        <v>0</v>
      </c>
      <c r="AF696" s="36">
        <v>0</v>
      </c>
      <c r="AG696" s="36">
        <v>0</v>
      </c>
      <c r="AH696" s="36">
        <v>21</v>
      </c>
      <c r="AI696" s="36">
        <v>0</v>
      </c>
      <c r="MI696" s="47"/>
      <c r="MJ696" s="47"/>
      <c r="MK696" s="47"/>
      <c r="ML696" s="47"/>
      <c r="MM696" s="47"/>
      <c r="MN696" s="47"/>
      <c r="MO696" s="47"/>
      <c r="MP696" s="47"/>
      <c r="MQ696" s="47"/>
      <c r="MR696" s="47"/>
      <c r="MS696" s="47"/>
      <c r="MT696" s="47"/>
      <c r="MU696" s="47"/>
      <c r="MV696" s="47"/>
      <c r="MW696" s="47"/>
      <c r="MX696" s="47"/>
      <c r="MY696" s="47"/>
      <c r="MZ696" s="47"/>
      <c r="NA696" s="47"/>
      <c r="NB696" s="47"/>
      <c r="NC696" s="47"/>
      <c r="ND696" s="47"/>
      <c r="NE696" s="47"/>
      <c r="NF696" s="47"/>
      <c r="NG696" s="47"/>
      <c r="NH696" s="47"/>
      <c r="NI696" s="47"/>
      <c r="NJ696" s="47"/>
      <c r="NK696" s="47"/>
      <c r="NL696" s="47"/>
      <c r="NM696" s="47"/>
      <c r="NN696" s="47"/>
      <c r="NO696" s="47"/>
      <c r="NP696" s="47"/>
      <c r="NQ696" s="47"/>
      <c r="NR696" s="47"/>
      <c r="NS696" s="47"/>
      <c r="NT696" s="47"/>
      <c r="NU696" s="47"/>
      <c r="NV696" s="47"/>
      <c r="NW696" s="47"/>
      <c r="NX696" s="47"/>
      <c r="NY696" s="47"/>
      <c r="NZ696" s="47"/>
      <c r="OA696" s="47"/>
      <c r="OB696" s="47"/>
      <c r="OC696" s="47"/>
      <c r="OD696" s="47"/>
      <c r="OE696" s="47"/>
      <c r="OF696" s="47"/>
      <c r="OG696" s="47"/>
      <c r="OH696" s="47"/>
      <c r="OI696" s="47"/>
      <c r="OJ696" s="47"/>
      <c r="OK696" s="47"/>
      <c r="OL696" s="47"/>
      <c r="OM696" s="47"/>
      <c r="ON696" s="47"/>
      <c r="OO696" s="47"/>
      <c r="OP696" s="47"/>
      <c r="OQ696" s="47"/>
      <c r="OR696" s="47"/>
      <c r="OS696" s="47"/>
      <c r="OT696" s="47"/>
      <c r="OU696" s="47"/>
      <c r="OV696" s="47"/>
      <c r="OW696" s="47"/>
      <c r="OX696" s="47"/>
      <c r="OY696" s="47"/>
      <c r="OZ696" s="47"/>
      <c r="PA696" s="47"/>
      <c r="PB696" s="47"/>
      <c r="PC696" s="47"/>
      <c r="PD696" s="47"/>
      <c r="PE696" s="47"/>
      <c r="PF696" s="47"/>
      <c r="PG696" s="47"/>
      <c r="PH696" s="47"/>
      <c r="PI696" s="47"/>
      <c r="PJ696" s="47"/>
      <c r="PK696" s="47"/>
    </row>
    <row r="697" spans="1:427" x14ac:dyDescent="0.3">
      <c r="A697" s="27" t="s">
        <v>444</v>
      </c>
      <c r="B697" s="27" t="s">
        <v>600</v>
      </c>
      <c r="C697" s="27" t="s">
        <v>629</v>
      </c>
      <c r="D697" s="27" t="s">
        <v>630</v>
      </c>
      <c r="E697" s="29" t="s">
        <v>95</v>
      </c>
      <c r="F697" s="28">
        <v>60</v>
      </c>
      <c r="G697" s="28">
        <v>0</v>
      </c>
      <c r="H697" s="28">
        <v>0</v>
      </c>
      <c r="I697" s="28">
        <v>100</v>
      </c>
      <c r="J697" s="28">
        <v>0</v>
      </c>
      <c r="K697" s="28">
        <v>0</v>
      </c>
      <c r="L697" s="28">
        <v>0</v>
      </c>
      <c r="M697" s="28">
        <v>0</v>
      </c>
      <c r="N697" s="28">
        <v>100</v>
      </c>
      <c r="O697" s="28">
        <v>0</v>
      </c>
      <c r="P697" s="28">
        <v>0</v>
      </c>
      <c r="Q697" s="28">
        <v>100</v>
      </c>
      <c r="R697" s="28">
        <v>100</v>
      </c>
      <c r="S697" s="28">
        <v>100</v>
      </c>
      <c r="T697" s="28">
        <v>0</v>
      </c>
      <c r="U697" s="28">
        <v>0</v>
      </c>
      <c r="V697" s="28">
        <v>0</v>
      </c>
      <c r="W697" s="28">
        <v>0</v>
      </c>
      <c r="X697" s="28">
        <v>100</v>
      </c>
      <c r="Y697" s="28">
        <v>100</v>
      </c>
      <c r="Z697" s="28">
        <v>2</v>
      </c>
      <c r="AA697" s="28" t="s">
        <v>96</v>
      </c>
      <c r="AB697" s="28" t="s">
        <v>97</v>
      </c>
      <c r="AC697" s="28" t="s">
        <v>98</v>
      </c>
      <c r="AD697" s="28">
        <v>4</v>
      </c>
      <c r="AE697" s="28">
        <v>4</v>
      </c>
      <c r="AF697" s="28">
        <v>4</v>
      </c>
      <c r="AG697" s="28">
        <v>4</v>
      </c>
      <c r="AH697" s="28">
        <v>21</v>
      </c>
      <c r="AI697" s="28">
        <v>4</v>
      </c>
    </row>
    <row r="698" spans="1:427" x14ac:dyDescent="0.3">
      <c r="A698" s="27" t="s">
        <v>444</v>
      </c>
      <c r="B698" s="27" t="s">
        <v>600</v>
      </c>
      <c r="C698" s="27" t="s">
        <v>629</v>
      </c>
      <c r="D698" s="27" t="s">
        <v>631</v>
      </c>
      <c r="E698" s="29" t="s">
        <v>95</v>
      </c>
      <c r="F698" s="28">
        <v>144</v>
      </c>
      <c r="G698" s="28">
        <v>100</v>
      </c>
      <c r="H698" s="28">
        <v>90</v>
      </c>
      <c r="I698" s="28">
        <v>10</v>
      </c>
      <c r="J698" s="28">
        <v>0</v>
      </c>
      <c r="K698" s="28">
        <v>0</v>
      </c>
      <c r="L698" s="28">
        <v>100</v>
      </c>
      <c r="M698" s="28">
        <v>80</v>
      </c>
      <c r="N698" s="28">
        <v>20</v>
      </c>
      <c r="O698" s="28">
        <v>0</v>
      </c>
      <c r="P698" s="28">
        <v>0</v>
      </c>
      <c r="Q698" s="28">
        <v>100</v>
      </c>
      <c r="R698" s="28">
        <v>100</v>
      </c>
      <c r="S698" s="28">
        <v>100</v>
      </c>
      <c r="T698" s="28">
        <v>100</v>
      </c>
      <c r="U698" s="28">
        <v>80</v>
      </c>
      <c r="V698" s="28">
        <v>0</v>
      </c>
      <c r="W698" s="28">
        <v>95</v>
      </c>
      <c r="X698" s="28">
        <v>5</v>
      </c>
      <c r="Y698" s="28">
        <v>100</v>
      </c>
      <c r="Z698" s="28">
        <v>2</v>
      </c>
      <c r="AA698" s="28" t="s">
        <v>96</v>
      </c>
      <c r="AB698" s="28" t="s">
        <v>97</v>
      </c>
      <c r="AC698" s="28" t="s">
        <v>98</v>
      </c>
      <c r="AD698" s="28">
        <v>2</v>
      </c>
      <c r="AE698" s="28">
        <v>2</v>
      </c>
      <c r="AF698" s="28">
        <v>2</v>
      </c>
      <c r="AG698" s="28">
        <v>2</v>
      </c>
      <c r="AH698" s="28">
        <v>21</v>
      </c>
      <c r="AI698" s="28">
        <v>2</v>
      </c>
    </row>
    <row r="699" spans="1:427" x14ac:dyDescent="0.3">
      <c r="A699" s="25" t="s">
        <v>444</v>
      </c>
      <c r="B699" s="25" t="s">
        <v>600</v>
      </c>
      <c r="C699" s="25" t="s">
        <v>632</v>
      </c>
      <c r="D699" s="26" t="s">
        <v>1553</v>
      </c>
      <c r="E699" s="26">
        <v>1083</v>
      </c>
      <c r="F699" s="38">
        <v>0</v>
      </c>
      <c r="G699" s="26">
        <v>80</v>
      </c>
      <c r="H699" s="26">
        <v>50</v>
      </c>
      <c r="I699" s="26">
        <v>50</v>
      </c>
      <c r="J699" s="26">
        <v>0</v>
      </c>
      <c r="K699" s="26">
        <v>0</v>
      </c>
      <c r="L699" s="26">
        <v>65</v>
      </c>
      <c r="M699" s="26">
        <v>55</v>
      </c>
      <c r="N699" s="26">
        <v>45</v>
      </c>
      <c r="O699" s="26">
        <v>0</v>
      </c>
      <c r="P699" s="26">
        <v>0</v>
      </c>
      <c r="Q699" s="26">
        <v>100</v>
      </c>
      <c r="R699" s="26">
        <v>100</v>
      </c>
      <c r="S699" s="26">
        <v>100</v>
      </c>
      <c r="T699" s="26">
        <v>100</v>
      </c>
      <c r="U699" s="26">
        <v>90</v>
      </c>
      <c r="V699" s="26">
        <v>0</v>
      </c>
      <c r="W699" s="26">
        <v>90</v>
      </c>
      <c r="X699" s="26">
        <v>10</v>
      </c>
      <c r="Y699" s="26">
        <v>100</v>
      </c>
      <c r="Z699" s="26">
        <v>2</v>
      </c>
      <c r="AA699" s="26" t="s">
        <v>96</v>
      </c>
      <c r="AB699" s="26" t="s">
        <v>96</v>
      </c>
      <c r="AC699" s="26">
        <v>2</v>
      </c>
      <c r="AD699" s="26">
        <v>7</v>
      </c>
      <c r="AE699" s="26">
        <v>7</v>
      </c>
      <c r="AF699" s="26">
        <v>7</v>
      </c>
      <c r="AG699" s="26">
        <v>0</v>
      </c>
      <c r="AH699" s="26">
        <v>1</v>
      </c>
      <c r="AI699" s="26">
        <v>0</v>
      </c>
      <c r="MI699" s="47"/>
      <c r="MJ699" s="47"/>
      <c r="MK699" s="47"/>
      <c r="ML699" s="47"/>
      <c r="MM699" s="47"/>
      <c r="MN699" s="47"/>
      <c r="MO699" s="47"/>
      <c r="MP699" s="47"/>
      <c r="MQ699" s="47"/>
      <c r="MR699" s="47"/>
      <c r="MS699" s="47"/>
      <c r="MT699" s="47"/>
      <c r="MU699" s="47"/>
      <c r="MV699" s="47"/>
      <c r="MW699" s="47"/>
      <c r="MX699" s="47"/>
      <c r="MY699" s="47"/>
      <c r="MZ699" s="47"/>
      <c r="NA699" s="47"/>
      <c r="NB699" s="47"/>
      <c r="NC699" s="47"/>
      <c r="ND699" s="47"/>
      <c r="NE699" s="47"/>
      <c r="NF699" s="47"/>
      <c r="NG699" s="47"/>
      <c r="NH699" s="47"/>
      <c r="NI699" s="47"/>
      <c r="NJ699" s="47"/>
      <c r="NK699" s="47"/>
      <c r="NL699" s="47"/>
      <c r="NM699" s="47"/>
      <c r="NN699" s="47"/>
      <c r="NO699" s="47"/>
      <c r="NP699" s="47"/>
      <c r="NQ699" s="47"/>
      <c r="NR699" s="47"/>
      <c r="NS699" s="47"/>
      <c r="NT699" s="47"/>
      <c r="NU699" s="47"/>
      <c r="NV699" s="47"/>
      <c r="NW699" s="47"/>
      <c r="NX699" s="47"/>
      <c r="NY699" s="47"/>
      <c r="NZ699" s="47"/>
      <c r="OA699" s="47"/>
      <c r="OB699" s="47"/>
      <c r="OC699" s="47"/>
      <c r="OD699" s="47"/>
      <c r="OE699" s="47"/>
      <c r="OF699" s="47"/>
      <c r="OG699" s="47"/>
      <c r="OH699" s="47"/>
      <c r="OI699" s="47"/>
      <c r="OJ699" s="47"/>
      <c r="OK699" s="47"/>
      <c r="OL699" s="47"/>
      <c r="OM699" s="47"/>
      <c r="ON699" s="47"/>
      <c r="OO699" s="47"/>
      <c r="OP699" s="47"/>
      <c r="OQ699" s="47"/>
      <c r="OR699" s="47"/>
      <c r="OS699" s="47"/>
      <c r="OT699" s="47"/>
      <c r="OU699" s="47"/>
      <c r="OV699" s="47"/>
      <c r="OW699" s="47"/>
      <c r="OX699" s="47"/>
      <c r="OY699" s="47"/>
      <c r="OZ699" s="47"/>
      <c r="PA699" s="47"/>
      <c r="PB699" s="47"/>
      <c r="PC699" s="47"/>
      <c r="PD699" s="47"/>
      <c r="PE699" s="47"/>
      <c r="PF699" s="47"/>
      <c r="PG699" s="47"/>
      <c r="PH699" s="47"/>
      <c r="PI699" s="47"/>
      <c r="PJ699" s="47"/>
      <c r="PK699" s="47"/>
    </row>
    <row r="700" spans="1:427" x14ac:dyDescent="0.3">
      <c r="A700" s="27" t="s">
        <v>444</v>
      </c>
      <c r="B700" s="27" t="s">
        <v>600</v>
      </c>
      <c r="C700" s="27" t="s">
        <v>632</v>
      </c>
      <c r="D700" s="27" t="s">
        <v>633</v>
      </c>
      <c r="E700" s="29" t="s">
        <v>95</v>
      </c>
      <c r="F700" s="28">
        <v>30</v>
      </c>
      <c r="G700" s="28">
        <v>0</v>
      </c>
      <c r="H700" s="28">
        <v>0</v>
      </c>
      <c r="I700" s="28">
        <v>100</v>
      </c>
      <c r="J700" s="28">
        <v>0</v>
      </c>
      <c r="K700" s="28">
        <v>0</v>
      </c>
      <c r="L700" s="28">
        <v>0</v>
      </c>
      <c r="M700" s="28">
        <v>0</v>
      </c>
      <c r="N700" s="28">
        <v>90</v>
      </c>
      <c r="O700" s="28">
        <v>0</v>
      </c>
      <c r="P700" s="28">
        <v>10</v>
      </c>
      <c r="Q700" s="28">
        <v>100</v>
      </c>
      <c r="R700" s="28">
        <v>100</v>
      </c>
      <c r="S700" s="28">
        <v>100</v>
      </c>
      <c r="T700" s="28">
        <v>100</v>
      </c>
      <c r="U700" s="28">
        <v>50</v>
      </c>
      <c r="V700" s="28">
        <v>0</v>
      </c>
      <c r="W700" s="28">
        <v>15</v>
      </c>
      <c r="X700" s="28">
        <v>85</v>
      </c>
      <c r="Y700" s="28">
        <v>100</v>
      </c>
      <c r="Z700" s="28">
        <v>2</v>
      </c>
      <c r="AA700" s="28" t="s">
        <v>96</v>
      </c>
      <c r="AB700" s="28" t="s">
        <v>97</v>
      </c>
      <c r="AC700" s="28" t="s">
        <v>98</v>
      </c>
      <c r="AD700" s="28">
        <v>8</v>
      </c>
      <c r="AE700" s="28">
        <v>8</v>
      </c>
      <c r="AF700" s="28">
        <v>8</v>
      </c>
      <c r="AG700" s="28">
        <v>1</v>
      </c>
      <c r="AH700" s="28">
        <v>2</v>
      </c>
      <c r="AI700" s="28">
        <v>1</v>
      </c>
    </row>
    <row r="701" spans="1:427" x14ac:dyDescent="0.3">
      <c r="A701" s="27" t="s">
        <v>444</v>
      </c>
      <c r="B701" s="27" t="s">
        <v>600</v>
      </c>
      <c r="C701" s="27" t="s">
        <v>632</v>
      </c>
      <c r="D701" s="27" t="s">
        <v>110</v>
      </c>
      <c r="E701" s="29" t="s">
        <v>95</v>
      </c>
      <c r="F701" s="28">
        <v>327</v>
      </c>
      <c r="G701" s="28">
        <v>70</v>
      </c>
      <c r="H701" s="28">
        <v>15</v>
      </c>
      <c r="I701" s="28">
        <v>20</v>
      </c>
      <c r="J701" s="28">
        <v>65</v>
      </c>
      <c r="K701" s="28">
        <v>0</v>
      </c>
      <c r="L701" s="28">
        <v>25</v>
      </c>
      <c r="M701" s="28">
        <v>5</v>
      </c>
      <c r="N701" s="28">
        <v>15</v>
      </c>
      <c r="O701" s="28">
        <v>0</v>
      </c>
      <c r="P701" s="28">
        <v>80</v>
      </c>
      <c r="Q701" s="28">
        <v>100</v>
      </c>
      <c r="R701" s="28">
        <v>50</v>
      </c>
      <c r="S701" s="28">
        <v>50</v>
      </c>
      <c r="T701" s="28">
        <v>0</v>
      </c>
      <c r="U701" s="28">
        <v>0</v>
      </c>
      <c r="V701" s="28">
        <v>0</v>
      </c>
      <c r="W701" s="28">
        <v>10</v>
      </c>
      <c r="X701" s="28">
        <v>90</v>
      </c>
      <c r="Y701" s="28">
        <v>100</v>
      </c>
      <c r="Z701" s="28">
        <v>2</v>
      </c>
      <c r="AA701" s="28" t="s">
        <v>97</v>
      </c>
      <c r="AB701" s="28" t="s">
        <v>97</v>
      </c>
      <c r="AC701" s="28" t="s">
        <v>98</v>
      </c>
      <c r="AD701" s="28">
        <v>7</v>
      </c>
      <c r="AE701" s="28">
        <v>7</v>
      </c>
      <c r="AF701" s="28">
        <v>7</v>
      </c>
      <c r="AG701" s="28">
        <v>0</v>
      </c>
      <c r="AH701" s="28">
        <v>1</v>
      </c>
      <c r="AI701" s="28">
        <v>0</v>
      </c>
    </row>
    <row r="702" spans="1:427" x14ac:dyDescent="0.3">
      <c r="A702" s="25" t="s">
        <v>444</v>
      </c>
      <c r="B702" s="25" t="s">
        <v>600</v>
      </c>
      <c r="C702" s="25" t="s">
        <v>634</v>
      </c>
      <c r="D702" s="26" t="s">
        <v>1553</v>
      </c>
      <c r="E702" s="26">
        <v>1303</v>
      </c>
      <c r="F702" s="38">
        <v>0</v>
      </c>
      <c r="G702" s="26">
        <v>99</v>
      </c>
      <c r="H702" s="26">
        <v>90</v>
      </c>
      <c r="I702" s="26">
        <v>10</v>
      </c>
      <c r="J702" s="26">
        <v>0</v>
      </c>
      <c r="K702" s="26">
        <v>0</v>
      </c>
      <c r="L702" s="26">
        <v>65</v>
      </c>
      <c r="M702" s="26">
        <v>50</v>
      </c>
      <c r="N702" s="26">
        <v>40</v>
      </c>
      <c r="O702" s="26">
        <v>0</v>
      </c>
      <c r="P702" s="26">
        <v>10</v>
      </c>
      <c r="Q702" s="26">
        <v>100</v>
      </c>
      <c r="R702" s="26">
        <v>100</v>
      </c>
      <c r="S702" s="26">
        <v>100</v>
      </c>
      <c r="T702" s="26">
        <v>100</v>
      </c>
      <c r="U702" s="26">
        <v>99</v>
      </c>
      <c r="V702" s="26">
        <v>0</v>
      </c>
      <c r="W702" s="26">
        <v>99</v>
      </c>
      <c r="X702" s="26">
        <v>1</v>
      </c>
      <c r="Y702" s="26">
        <v>100</v>
      </c>
      <c r="Z702" s="26">
        <v>2</v>
      </c>
      <c r="AA702" s="26" t="s">
        <v>96</v>
      </c>
      <c r="AB702" s="26" t="s">
        <v>97</v>
      </c>
      <c r="AC702" s="26" t="s">
        <v>98</v>
      </c>
      <c r="AD702" s="26">
        <v>6</v>
      </c>
      <c r="AE702" s="26">
        <v>6</v>
      </c>
      <c r="AF702" s="26">
        <v>6</v>
      </c>
      <c r="AG702" s="26">
        <v>0</v>
      </c>
      <c r="AH702" s="26">
        <v>6</v>
      </c>
      <c r="AI702" s="26">
        <v>0</v>
      </c>
      <c r="MI702" s="47"/>
      <c r="MJ702" s="47"/>
      <c r="MK702" s="47"/>
      <c r="ML702" s="47"/>
      <c r="MM702" s="47"/>
      <c r="MN702" s="47"/>
      <c r="MO702" s="47"/>
      <c r="MP702" s="47"/>
      <c r="MQ702" s="47"/>
      <c r="MR702" s="47"/>
      <c r="MS702" s="47"/>
      <c r="MT702" s="47"/>
      <c r="MU702" s="47"/>
      <c r="MV702" s="47"/>
      <c r="MW702" s="47"/>
      <c r="MX702" s="47"/>
      <c r="MY702" s="47"/>
      <c r="MZ702" s="47"/>
      <c r="NA702" s="47"/>
      <c r="NB702" s="47"/>
      <c r="NC702" s="47"/>
      <c r="ND702" s="47"/>
      <c r="NE702" s="47"/>
      <c r="NF702" s="47"/>
      <c r="NG702" s="47"/>
      <c r="NH702" s="47"/>
      <c r="NI702" s="47"/>
      <c r="NJ702" s="47"/>
      <c r="NK702" s="47"/>
      <c r="NL702" s="47"/>
      <c r="NM702" s="47"/>
      <c r="NN702" s="47"/>
      <c r="NO702" s="47"/>
      <c r="NP702" s="47"/>
      <c r="NQ702" s="47"/>
      <c r="NR702" s="47"/>
      <c r="NS702" s="47"/>
      <c r="NT702" s="47"/>
      <c r="NU702" s="47"/>
      <c r="NV702" s="47"/>
      <c r="NW702" s="47"/>
      <c r="NX702" s="47"/>
      <c r="NY702" s="47"/>
      <c r="NZ702" s="47"/>
      <c r="OA702" s="47"/>
      <c r="OB702" s="47"/>
      <c r="OC702" s="47"/>
      <c r="OD702" s="47"/>
      <c r="OE702" s="47"/>
      <c r="OF702" s="47"/>
      <c r="OG702" s="47"/>
      <c r="OH702" s="47"/>
      <c r="OI702" s="47"/>
      <c r="OJ702" s="47"/>
      <c r="OK702" s="47"/>
      <c r="OL702" s="47"/>
      <c r="OM702" s="47"/>
      <c r="ON702" s="47"/>
      <c r="OO702" s="47"/>
      <c r="OP702" s="47"/>
      <c r="OQ702" s="47"/>
      <c r="OR702" s="47"/>
      <c r="OS702" s="47"/>
      <c r="OT702" s="47"/>
      <c r="OU702" s="47"/>
      <c r="OV702" s="47"/>
      <c r="OW702" s="47"/>
      <c r="OX702" s="47"/>
      <c r="OY702" s="47"/>
      <c r="OZ702" s="47"/>
      <c r="PA702" s="47"/>
      <c r="PB702" s="47"/>
      <c r="PC702" s="47"/>
      <c r="PD702" s="47"/>
      <c r="PE702" s="47"/>
      <c r="PF702" s="47"/>
      <c r="PG702" s="47"/>
      <c r="PH702" s="47"/>
      <c r="PI702" s="47"/>
      <c r="PJ702" s="47"/>
      <c r="PK702" s="47"/>
    </row>
    <row r="703" spans="1:427" x14ac:dyDescent="0.3">
      <c r="A703" s="27" t="s">
        <v>444</v>
      </c>
      <c r="B703" s="27" t="s">
        <v>600</v>
      </c>
      <c r="C703" s="27" t="s">
        <v>634</v>
      </c>
      <c r="D703" s="27" t="s">
        <v>110</v>
      </c>
      <c r="E703" s="29" t="s">
        <v>95</v>
      </c>
      <c r="F703" s="28">
        <v>229</v>
      </c>
      <c r="G703" s="28">
        <v>100</v>
      </c>
      <c r="H703" s="28">
        <v>98</v>
      </c>
      <c r="I703" s="28">
        <v>2</v>
      </c>
      <c r="J703" s="28">
        <v>0</v>
      </c>
      <c r="K703" s="28">
        <v>0</v>
      </c>
      <c r="L703" s="28">
        <v>0</v>
      </c>
      <c r="M703" s="28">
        <v>0</v>
      </c>
      <c r="N703" s="28">
        <v>15</v>
      </c>
      <c r="O703" s="28">
        <v>0</v>
      </c>
      <c r="P703" s="28">
        <v>85</v>
      </c>
      <c r="Q703" s="28">
        <v>100</v>
      </c>
      <c r="R703" s="28">
        <v>100</v>
      </c>
      <c r="S703" s="28">
        <v>100</v>
      </c>
      <c r="T703" s="28">
        <v>100</v>
      </c>
      <c r="U703" s="28">
        <v>70</v>
      </c>
      <c r="V703" s="28">
        <v>0</v>
      </c>
      <c r="W703" s="28">
        <v>80</v>
      </c>
      <c r="X703" s="28">
        <v>20</v>
      </c>
      <c r="Y703" s="28">
        <v>0</v>
      </c>
      <c r="Z703" s="28" t="s">
        <v>98</v>
      </c>
      <c r="AA703" s="28" t="s">
        <v>96</v>
      </c>
      <c r="AB703" s="28" t="s">
        <v>96</v>
      </c>
      <c r="AC703" s="28">
        <v>12</v>
      </c>
      <c r="AD703" s="28">
        <v>6</v>
      </c>
      <c r="AE703" s="28">
        <v>6</v>
      </c>
      <c r="AF703" s="28">
        <v>6</v>
      </c>
      <c r="AG703" s="28">
        <v>0.3</v>
      </c>
      <c r="AH703" s="28">
        <v>6</v>
      </c>
      <c r="AI703" s="28">
        <v>0.3</v>
      </c>
    </row>
    <row r="704" spans="1:427" x14ac:dyDescent="0.3">
      <c r="A704" s="25" t="s">
        <v>444</v>
      </c>
      <c r="B704" s="25" t="s">
        <v>600</v>
      </c>
      <c r="C704" s="25" t="s">
        <v>635</v>
      </c>
      <c r="D704" s="26" t="s">
        <v>1553</v>
      </c>
      <c r="E704" s="26">
        <v>612</v>
      </c>
      <c r="F704" s="38">
        <v>0</v>
      </c>
      <c r="G704" s="26">
        <v>100</v>
      </c>
      <c r="H704" s="26">
        <v>100</v>
      </c>
      <c r="I704" s="26">
        <v>0</v>
      </c>
      <c r="J704" s="26">
        <v>0</v>
      </c>
      <c r="K704" s="26">
        <v>0</v>
      </c>
      <c r="L704" s="26">
        <v>0</v>
      </c>
      <c r="M704" s="26">
        <v>0</v>
      </c>
      <c r="N704" s="26">
        <v>98</v>
      </c>
      <c r="O704" s="26">
        <v>0</v>
      </c>
      <c r="P704" s="26">
        <v>2</v>
      </c>
      <c r="Q704" s="26">
        <v>100</v>
      </c>
      <c r="R704" s="26">
        <v>100</v>
      </c>
      <c r="S704" s="26">
        <v>100</v>
      </c>
      <c r="T704" s="26">
        <v>90</v>
      </c>
      <c r="U704" s="26">
        <v>90</v>
      </c>
      <c r="V704" s="26">
        <v>0</v>
      </c>
      <c r="W704" s="26">
        <v>50</v>
      </c>
      <c r="X704" s="26">
        <v>50</v>
      </c>
      <c r="Y704" s="26">
        <v>100</v>
      </c>
      <c r="Z704" s="26">
        <v>2</v>
      </c>
      <c r="AA704" s="26" t="s">
        <v>97</v>
      </c>
      <c r="AB704" s="26" t="s">
        <v>97</v>
      </c>
      <c r="AC704" s="26" t="s">
        <v>98</v>
      </c>
      <c r="AD704" s="26">
        <v>5</v>
      </c>
      <c r="AE704" s="26">
        <v>5</v>
      </c>
      <c r="AF704" s="26">
        <v>5</v>
      </c>
      <c r="AG704" s="26">
        <v>5</v>
      </c>
      <c r="AH704" s="26">
        <v>5</v>
      </c>
      <c r="AI704" s="26">
        <v>1</v>
      </c>
      <c r="MI704" s="47"/>
      <c r="MJ704" s="47"/>
      <c r="MK704" s="47"/>
      <c r="ML704" s="47"/>
      <c r="MM704" s="47"/>
      <c r="MN704" s="47"/>
      <c r="MO704" s="47"/>
      <c r="MP704" s="47"/>
      <c r="MQ704" s="47"/>
      <c r="MR704" s="47"/>
      <c r="MS704" s="47"/>
      <c r="MT704" s="47"/>
      <c r="MU704" s="47"/>
      <c r="MV704" s="47"/>
      <c r="MW704" s="47"/>
      <c r="MX704" s="47"/>
      <c r="MY704" s="47"/>
      <c r="MZ704" s="47"/>
      <c r="NA704" s="47"/>
      <c r="NB704" s="47"/>
      <c r="NC704" s="47"/>
      <c r="ND704" s="47"/>
      <c r="NE704" s="47"/>
      <c r="NF704" s="47"/>
      <c r="NG704" s="47"/>
      <c r="NH704" s="47"/>
      <c r="NI704" s="47"/>
      <c r="NJ704" s="47"/>
      <c r="NK704" s="47"/>
      <c r="NL704" s="47"/>
      <c r="NM704" s="47"/>
      <c r="NN704" s="47"/>
      <c r="NO704" s="47"/>
      <c r="NP704" s="47"/>
      <c r="NQ704" s="47"/>
      <c r="NR704" s="47"/>
      <c r="NS704" s="47"/>
      <c r="NT704" s="47"/>
      <c r="NU704" s="47"/>
      <c r="NV704" s="47"/>
      <c r="NW704" s="47"/>
      <c r="NX704" s="47"/>
      <c r="NY704" s="47"/>
      <c r="NZ704" s="47"/>
      <c r="OA704" s="47"/>
      <c r="OB704" s="47"/>
      <c r="OC704" s="47"/>
      <c r="OD704" s="47"/>
      <c r="OE704" s="47"/>
      <c r="OF704" s="47"/>
      <c r="OG704" s="47"/>
      <c r="OH704" s="47"/>
      <c r="OI704" s="47"/>
      <c r="OJ704" s="47"/>
      <c r="OK704" s="47"/>
      <c r="OL704" s="47"/>
      <c r="OM704" s="47"/>
      <c r="ON704" s="47"/>
      <c r="OO704" s="47"/>
      <c r="OP704" s="47"/>
      <c r="OQ704" s="47"/>
      <c r="OR704" s="47"/>
      <c r="OS704" s="47"/>
      <c r="OT704" s="47"/>
      <c r="OU704" s="47"/>
      <c r="OV704" s="47"/>
      <c r="OW704" s="47"/>
      <c r="OX704" s="47"/>
      <c r="OY704" s="47"/>
      <c r="OZ704" s="47"/>
      <c r="PA704" s="47"/>
      <c r="PB704" s="47"/>
      <c r="PC704" s="47"/>
      <c r="PD704" s="47"/>
      <c r="PE704" s="47"/>
      <c r="PF704" s="47"/>
      <c r="PG704" s="47"/>
      <c r="PH704" s="47"/>
      <c r="PI704" s="47"/>
      <c r="PJ704" s="47"/>
      <c r="PK704" s="47"/>
    </row>
    <row r="705" spans="1:427" x14ac:dyDescent="0.3">
      <c r="A705" s="27" t="s">
        <v>444</v>
      </c>
      <c r="B705" s="27" t="s">
        <v>600</v>
      </c>
      <c r="C705" s="27" t="s">
        <v>635</v>
      </c>
      <c r="D705" s="27" t="s">
        <v>110</v>
      </c>
      <c r="E705" s="29" t="s">
        <v>95</v>
      </c>
      <c r="F705" s="28">
        <v>130</v>
      </c>
      <c r="G705" s="28">
        <v>0</v>
      </c>
      <c r="H705" s="28">
        <v>0</v>
      </c>
      <c r="I705" s="28">
        <v>100</v>
      </c>
      <c r="J705" s="28">
        <v>0</v>
      </c>
      <c r="K705" s="28">
        <v>0</v>
      </c>
      <c r="L705" s="28">
        <v>0</v>
      </c>
      <c r="M705" s="28">
        <v>0</v>
      </c>
      <c r="N705" s="28">
        <v>0</v>
      </c>
      <c r="O705" s="28">
        <v>0</v>
      </c>
      <c r="P705" s="28">
        <v>100</v>
      </c>
      <c r="Q705" s="28">
        <v>100</v>
      </c>
      <c r="R705" s="28">
        <v>100</v>
      </c>
      <c r="S705" s="28">
        <v>100</v>
      </c>
      <c r="T705" s="28">
        <v>0</v>
      </c>
      <c r="U705" s="28">
        <v>0</v>
      </c>
      <c r="V705" s="28">
        <v>0</v>
      </c>
      <c r="W705" s="28">
        <v>0</v>
      </c>
      <c r="X705" s="28">
        <v>100</v>
      </c>
      <c r="Y705" s="28">
        <v>0</v>
      </c>
      <c r="Z705" s="28" t="s">
        <v>98</v>
      </c>
      <c r="AA705" s="28" t="s">
        <v>97</v>
      </c>
      <c r="AB705" s="28" t="s">
        <v>97</v>
      </c>
      <c r="AC705" s="28" t="s">
        <v>98</v>
      </c>
      <c r="AD705" s="28">
        <v>5</v>
      </c>
      <c r="AE705" s="28">
        <v>5</v>
      </c>
      <c r="AF705" s="28">
        <v>5</v>
      </c>
      <c r="AG705" s="28">
        <v>5</v>
      </c>
      <c r="AH705" s="28">
        <v>5</v>
      </c>
      <c r="AI705" s="28">
        <v>1</v>
      </c>
    </row>
    <row r="706" spans="1:427" x14ac:dyDescent="0.3">
      <c r="A706" s="25" t="s">
        <v>444</v>
      </c>
      <c r="B706" s="25" t="s">
        <v>600</v>
      </c>
      <c r="C706" s="25" t="s">
        <v>636</v>
      </c>
      <c r="D706" s="26" t="s">
        <v>1553</v>
      </c>
      <c r="E706" s="26">
        <v>736</v>
      </c>
      <c r="F706" s="38">
        <v>100</v>
      </c>
      <c r="G706" s="26">
        <v>100</v>
      </c>
      <c r="H706" s="26">
        <v>100</v>
      </c>
      <c r="I706" s="26">
        <v>0</v>
      </c>
      <c r="J706" s="26">
        <v>0</v>
      </c>
      <c r="K706" s="26">
        <v>0</v>
      </c>
      <c r="L706" s="26">
        <v>0</v>
      </c>
      <c r="M706" s="26">
        <v>0</v>
      </c>
      <c r="N706" s="26">
        <v>80</v>
      </c>
      <c r="O706" s="26">
        <v>0</v>
      </c>
      <c r="P706" s="26">
        <v>20</v>
      </c>
      <c r="Q706" s="26">
        <v>100</v>
      </c>
      <c r="R706" s="26">
        <v>100</v>
      </c>
      <c r="S706" s="26">
        <v>100</v>
      </c>
      <c r="T706" s="26">
        <v>100</v>
      </c>
      <c r="U706" s="26">
        <v>90</v>
      </c>
      <c r="V706" s="26">
        <v>0</v>
      </c>
      <c r="W706" s="26">
        <v>90</v>
      </c>
      <c r="X706" s="26">
        <v>10</v>
      </c>
      <c r="Y706" s="26">
        <v>100</v>
      </c>
      <c r="Z706" s="26">
        <v>2</v>
      </c>
      <c r="AA706" s="26" t="s">
        <v>96</v>
      </c>
      <c r="AB706" s="26" t="s">
        <v>97</v>
      </c>
      <c r="AC706" s="26" t="s">
        <v>98</v>
      </c>
      <c r="AD706" s="26">
        <v>3</v>
      </c>
      <c r="AE706" s="26">
        <v>3</v>
      </c>
      <c r="AF706" s="26">
        <v>11</v>
      </c>
      <c r="AG706" s="26">
        <v>0</v>
      </c>
      <c r="AH706" s="26">
        <v>15</v>
      </c>
      <c r="AI706" s="26">
        <v>0</v>
      </c>
      <c r="MI706" s="47"/>
      <c r="MJ706" s="47"/>
      <c r="MK706" s="47"/>
      <c r="ML706" s="47"/>
      <c r="MM706" s="47"/>
      <c r="MN706" s="47"/>
      <c r="MO706" s="47"/>
      <c r="MP706" s="47"/>
      <c r="MQ706" s="47"/>
      <c r="MR706" s="47"/>
      <c r="MS706" s="47"/>
      <c r="MT706" s="47"/>
      <c r="MU706" s="47"/>
      <c r="MV706" s="47"/>
      <c r="MW706" s="47"/>
      <c r="MX706" s="47"/>
      <c r="MY706" s="47"/>
      <c r="MZ706" s="47"/>
      <c r="NA706" s="47"/>
      <c r="NB706" s="47"/>
      <c r="NC706" s="47"/>
      <c r="ND706" s="47"/>
      <c r="NE706" s="47"/>
      <c r="NF706" s="47"/>
      <c r="NG706" s="47"/>
      <c r="NH706" s="47"/>
      <c r="NI706" s="47"/>
      <c r="NJ706" s="47"/>
      <c r="NK706" s="47"/>
      <c r="NL706" s="47"/>
      <c r="NM706" s="47"/>
      <c r="NN706" s="47"/>
      <c r="NO706" s="47"/>
      <c r="NP706" s="47"/>
      <c r="NQ706" s="47"/>
      <c r="NR706" s="47"/>
      <c r="NS706" s="47"/>
      <c r="NT706" s="47"/>
      <c r="NU706" s="47"/>
      <c r="NV706" s="47"/>
      <c r="NW706" s="47"/>
      <c r="NX706" s="47"/>
      <c r="NY706" s="47"/>
      <c r="NZ706" s="47"/>
      <c r="OA706" s="47"/>
      <c r="OB706" s="47"/>
      <c r="OC706" s="47"/>
      <c r="OD706" s="47"/>
      <c r="OE706" s="47"/>
      <c r="OF706" s="47"/>
      <c r="OG706" s="47"/>
      <c r="OH706" s="47"/>
      <c r="OI706" s="47"/>
      <c r="OJ706" s="47"/>
      <c r="OK706" s="47"/>
      <c r="OL706" s="47"/>
      <c r="OM706" s="47"/>
      <c r="ON706" s="47"/>
      <c r="OO706" s="47"/>
      <c r="OP706" s="47"/>
      <c r="OQ706" s="47"/>
      <c r="OR706" s="47"/>
      <c r="OS706" s="47"/>
      <c r="OT706" s="47"/>
      <c r="OU706" s="47"/>
      <c r="OV706" s="47"/>
      <c r="OW706" s="47"/>
      <c r="OX706" s="47"/>
      <c r="OY706" s="47"/>
      <c r="OZ706" s="47"/>
      <c r="PA706" s="47"/>
      <c r="PB706" s="47"/>
      <c r="PC706" s="47"/>
      <c r="PD706" s="47"/>
      <c r="PE706" s="47"/>
      <c r="PF706" s="47"/>
      <c r="PG706" s="47"/>
      <c r="PH706" s="47"/>
      <c r="PI706" s="47"/>
      <c r="PJ706" s="47"/>
      <c r="PK706" s="47"/>
    </row>
    <row r="707" spans="1:427" x14ac:dyDescent="0.3">
      <c r="A707" s="27" t="s">
        <v>444</v>
      </c>
      <c r="B707" s="27" t="s">
        <v>600</v>
      </c>
      <c r="C707" s="27" t="s">
        <v>636</v>
      </c>
      <c r="D707" s="27" t="s">
        <v>637</v>
      </c>
      <c r="E707" s="29" t="s">
        <v>102</v>
      </c>
      <c r="F707" s="28">
        <v>230</v>
      </c>
      <c r="G707" s="28">
        <v>100</v>
      </c>
      <c r="H707" s="28">
        <v>100</v>
      </c>
      <c r="I707" s="28">
        <v>0</v>
      </c>
      <c r="J707" s="28">
        <v>0</v>
      </c>
      <c r="K707" s="28">
        <v>0</v>
      </c>
      <c r="L707" s="28">
        <v>0</v>
      </c>
      <c r="M707" s="28">
        <v>0</v>
      </c>
      <c r="N707" s="28">
        <v>60</v>
      </c>
      <c r="O707" s="28">
        <v>0</v>
      </c>
      <c r="P707" s="28">
        <v>40</v>
      </c>
      <c r="Q707" s="28">
        <v>100</v>
      </c>
      <c r="R707" s="28">
        <v>100</v>
      </c>
      <c r="S707" s="28">
        <v>100</v>
      </c>
      <c r="T707" s="28">
        <v>100</v>
      </c>
      <c r="U707" s="28">
        <v>80</v>
      </c>
      <c r="V707" s="28">
        <v>0</v>
      </c>
      <c r="W707" s="28">
        <v>80</v>
      </c>
      <c r="X707" s="28">
        <v>20</v>
      </c>
      <c r="Y707" s="28">
        <v>100</v>
      </c>
      <c r="Z707" s="28">
        <v>2</v>
      </c>
      <c r="AA707" s="28" t="s">
        <v>96</v>
      </c>
      <c r="AB707" s="28" t="s">
        <v>96</v>
      </c>
      <c r="AC707" s="28">
        <v>2</v>
      </c>
      <c r="AD707" s="28">
        <v>3</v>
      </c>
      <c r="AE707" s="28">
        <v>3</v>
      </c>
      <c r="AF707" s="28">
        <v>11</v>
      </c>
      <c r="AG707" s="28">
        <v>1</v>
      </c>
      <c r="AH707" s="28">
        <v>15</v>
      </c>
      <c r="AI707" s="28">
        <v>1</v>
      </c>
    </row>
    <row r="708" spans="1:427" x14ac:dyDescent="0.3">
      <c r="A708" s="25" t="s">
        <v>444</v>
      </c>
      <c r="B708" s="25" t="s">
        <v>600</v>
      </c>
      <c r="C708" s="25" t="s">
        <v>638</v>
      </c>
      <c r="D708" s="26" t="s">
        <v>1553</v>
      </c>
      <c r="E708" s="26">
        <v>704</v>
      </c>
      <c r="F708" s="26">
        <v>143</v>
      </c>
      <c r="G708" s="26">
        <v>100</v>
      </c>
      <c r="H708" s="26">
        <v>100</v>
      </c>
      <c r="I708" s="26">
        <v>0</v>
      </c>
      <c r="J708" s="26">
        <v>0</v>
      </c>
      <c r="K708" s="26">
        <v>0</v>
      </c>
      <c r="L708" s="26">
        <v>0</v>
      </c>
      <c r="M708" s="26">
        <v>0</v>
      </c>
      <c r="N708" s="26">
        <v>100</v>
      </c>
      <c r="O708" s="26">
        <v>0</v>
      </c>
      <c r="P708" s="26">
        <v>0</v>
      </c>
      <c r="Q708" s="26">
        <v>100</v>
      </c>
      <c r="R708" s="26">
        <v>100</v>
      </c>
      <c r="S708" s="26">
        <v>100</v>
      </c>
      <c r="T708" s="26">
        <v>100</v>
      </c>
      <c r="U708" s="26">
        <v>100</v>
      </c>
      <c r="V708" s="26">
        <v>0</v>
      </c>
      <c r="W708" s="26">
        <v>60</v>
      </c>
      <c r="X708" s="26">
        <v>40</v>
      </c>
      <c r="Y708" s="26">
        <v>100</v>
      </c>
      <c r="Z708" s="26">
        <v>8</v>
      </c>
      <c r="AA708" s="26" t="s">
        <v>96</v>
      </c>
      <c r="AB708" s="26" t="s">
        <v>96</v>
      </c>
      <c r="AC708" s="26">
        <v>1</v>
      </c>
      <c r="AD708" s="26">
        <v>4</v>
      </c>
      <c r="AE708" s="26">
        <v>4</v>
      </c>
      <c r="AF708" s="26">
        <v>25</v>
      </c>
      <c r="AG708" s="26">
        <v>0</v>
      </c>
      <c r="AH708" s="26">
        <v>25</v>
      </c>
      <c r="AI708" s="26">
        <v>0</v>
      </c>
      <c r="MI708" s="47"/>
      <c r="MJ708" s="47"/>
      <c r="MK708" s="47"/>
      <c r="ML708" s="47"/>
      <c r="MM708" s="47"/>
      <c r="MN708" s="47"/>
      <c r="MO708" s="47"/>
      <c r="MP708" s="47"/>
      <c r="MQ708" s="47"/>
      <c r="MR708" s="47"/>
      <c r="MS708" s="47"/>
      <c r="MT708" s="47"/>
      <c r="MU708" s="47"/>
      <c r="MV708" s="47"/>
      <c r="MW708" s="47"/>
      <c r="MX708" s="47"/>
      <c r="MY708" s="47"/>
      <c r="MZ708" s="47"/>
      <c r="NA708" s="47"/>
      <c r="NB708" s="47"/>
      <c r="NC708" s="47"/>
      <c r="ND708" s="47"/>
      <c r="NE708" s="47"/>
      <c r="NF708" s="47"/>
      <c r="NG708" s="47"/>
      <c r="NH708" s="47"/>
      <c r="NI708" s="47"/>
      <c r="NJ708" s="47"/>
      <c r="NK708" s="47"/>
      <c r="NL708" s="47"/>
      <c r="NM708" s="47"/>
      <c r="NN708" s="47"/>
      <c r="NO708" s="47"/>
      <c r="NP708" s="47"/>
      <c r="NQ708" s="47"/>
      <c r="NR708" s="47"/>
      <c r="NS708" s="47"/>
      <c r="NT708" s="47"/>
      <c r="NU708" s="47"/>
      <c r="NV708" s="47"/>
      <c r="NW708" s="47"/>
      <c r="NX708" s="47"/>
      <c r="NY708" s="47"/>
      <c r="NZ708" s="47"/>
      <c r="OA708" s="47"/>
      <c r="OB708" s="47"/>
      <c r="OC708" s="47"/>
      <c r="OD708" s="47"/>
      <c r="OE708" s="47"/>
      <c r="OF708" s="47"/>
      <c r="OG708" s="47"/>
      <c r="OH708" s="47"/>
      <c r="OI708" s="47"/>
      <c r="OJ708" s="47"/>
      <c r="OK708" s="47"/>
      <c r="OL708" s="47"/>
      <c r="OM708" s="47"/>
      <c r="ON708" s="47"/>
      <c r="OO708" s="47"/>
      <c r="OP708" s="47"/>
      <c r="OQ708" s="47"/>
      <c r="OR708" s="47"/>
      <c r="OS708" s="47"/>
      <c r="OT708" s="47"/>
      <c r="OU708" s="47"/>
      <c r="OV708" s="47"/>
      <c r="OW708" s="47"/>
      <c r="OX708" s="47"/>
      <c r="OY708" s="47"/>
      <c r="OZ708" s="47"/>
      <c r="PA708" s="47"/>
      <c r="PB708" s="47"/>
      <c r="PC708" s="47"/>
      <c r="PD708" s="47"/>
      <c r="PE708" s="47"/>
      <c r="PF708" s="47"/>
      <c r="PG708" s="47"/>
      <c r="PH708" s="47"/>
      <c r="PI708" s="47"/>
      <c r="PJ708" s="47"/>
      <c r="PK708" s="47"/>
    </row>
    <row r="709" spans="1:427" x14ac:dyDescent="0.3">
      <c r="A709" s="27" t="s">
        <v>444</v>
      </c>
      <c r="B709" s="27" t="s">
        <v>600</v>
      </c>
      <c r="C709" s="27" t="s">
        <v>638</v>
      </c>
      <c r="D709" s="27" t="s">
        <v>108</v>
      </c>
      <c r="E709" s="29" t="s">
        <v>95</v>
      </c>
      <c r="F709" s="28">
        <v>258</v>
      </c>
      <c r="G709" s="28">
        <v>100</v>
      </c>
      <c r="H709" s="28">
        <v>100</v>
      </c>
      <c r="I709" s="28">
        <v>0</v>
      </c>
      <c r="J709" s="28">
        <v>0</v>
      </c>
      <c r="K709" s="28">
        <v>0</v>
      </c>
      <c r="L709" s="28">
        <v>0</v>
      </c>
      <c r="M709" s="28">
        <v>0</v>
      </c>
      <c r="N709" s="28">
        <v>60</v>
      </c>
      <c r="O709" s="28">
        <v>0</v>
      </c>
      <c r="P709" s="28">
        <v>40</v>
      </c>
      <c r="Q709" s="28">
        <v>100</v>
      </c>
      <c r="R709" s="28">
        <v>100</v>
      </c>
      <c r="S709" s="28">
        <v>100</v>
      </c>
      <c r="T709" s="28">
        <v>100</v>
      </c>
      <c r="U709" s="28">
        <v>25</v>
      </c>
      <c r="V709" s="28">
        <v>0</v>
      </c>
      <c r="W709" s="28">
        <v>25</v>
      </c>
      <c r="X709" s="28">
        <v>75</v>
      </c>
      <c r="Y709" s="28">
        <v>100</v>
      </c>
      <c r="Z709" s="28">
        <v>3</v>
      </c>
      <c r="AA709" s="28" t="s">
        <v>96</v>
      </c>
      <c r="AB709" s="28" t="s">
        <v>96</v>
      </c>
      <c r="AC709" s="28">
        <v>1</v>
      </c>
      <c r="AD709" s="28">
        <v>4</v>
      </c>
      <c r="AE709" s="28">
        <v>4</v>
      </c>
      <c r="AF709" s="28">
        <v>25</v>
      </c>
      <c r="AG709" s="28">
        <v>0</v>
      </c>
      <c r="AH709" s="28">
        <v>25</v>
      </c>
      <c r="AI709" s="28">
        <v>0</v>
      </c>
    </row>
    <row r="710" spans="1:427" x14ac:dyDescent="0.3">
      <c r="A710" s="25" t="s">
        <v>444</v>
      </c>
      <c r="B710" s="25" t="s">
        <v>600</v>
      </c>
      <c r="C710" s="25" t="s">
        <v>639</v>
      </c>
      <c r="D710" s="26" t="s">
        <v>1553</v>
      </c>
      <c r="E710" s="26">
        <v>781</v>
      </c>
      <c r="F710" s="38">
        <v>40</v>
      </c>
      <c r="G710" s="26">
        <v>80</v>
      </c>
      <c r="H710" s="26">
        <v>80</v>
      </c>
      <c r="I710" s="26">
        <v>20</v>
      </c>
      <c r="J710" s="26">
        <v>0</v>
      </c>
      <c r="K710" s="26">
        <v>0</v>
      </c>
      <c r="L710" s="26">
        <v>40</v>
      </c>
      <c r="M710" s="26">
        <v>40</v>
      </c>
      <c r="N710" s="26">
        <v>35</v>
      </c>
      <c r="O710" s="26">
        <v>0</v>
      </c>
      <c r="P710" s="26">
        <v>25</v>
      </c>
      <c r="Q710" s="26">
        <v>100</v>
      </c>
      <c r="R710" s="26">
        <v>95</v>
      </c>
      <c r="S710" s="26">
        <v>100</v>
      </c>
      <c r="T710" s="26">
        <v>80</v>
      </c>
      <c r="U710" s="26">
        <v>80</v>
      </c>
      <c r="V710" s="26">
        <v>0</v>
      </c>
      <c r="W710" s="26">
        <v>80</v>
      </c>
      <c r="X710" s="26">
        <v>20</v>
      </c>
      <c r="Y710" s="26">
        <v>100</v>
      </c>
      <c r="Z710" s="26">
        <v>10</v>
      </c>
      <c r="AA710" s="26" t="s">
        <v>96</v>
      </c>
      <c r="AB710" s="26" t="s">
        <v>96</v>
      </c>
      <c r="AC710" s="26">
        <v>8</v>
      </c>
      <c r="AD710" s="26">
        <v>5</v>
      </c>
      <c r="AE710" s="26">
        <v>5</v>
      </c>
      <c r="AF710" s="26">
        <v>10</v>
      </c>
      <c r="AG710" s="26">
        <v>0</v>
      </c>
      <c r="AH710" s="26">
        <v>10</v>
      </c>
      <c r="AI710" s="26">
        <v>0</v>
      </c>
      <c r="MI710" s="47"/>
      <c r="MJ710" s="47"/>
      <c r="MK710" s="47"/>
      <c r="ML710" s="47"/>
      <c r="MM710" s="47"/>
      <c r="MN710" s="47"/>
      <c r="MO710" s="47"/>
      <c r="MP710" s="47"/>
      <c r="MQ710" s="47"/>
      <c r="MR710" s="47"/>
      <c r="MS710" s="47"/>
      <c r="MT710" s="47"/>
      <c r="MU710" s="47"/>
      <c r="MV710" s="47"/>
      <c r="MW710" s="47"/>
      <c r="MX710" s="47"/>
      <c r="MY710" s="47"/>
      <c r="MZ710" s="47"/>
      <c r="NA710" s="47"/>
      <c r="NB710" s="47"/>
      <c r="NC710" s="47"/>
      <c r="ND710" s="47"/>
      <c r="NE710" s="47"/>
      <c r="NF710" s="47"/>
      <c r="NG710" s="47"/>
      <c r="NH710" s="47"/>
      <c r="NI710" s="47"/>
      <c r="NJ710" s="47"/>
      <c r="NK710" s="47"/>
      <c r="NL710" s="47"/>
      <c r="NM710" s="47"/>
      <c r="NN710" s="47"/>
      <c r="NO710" s="47"/>
      <c r="NP710" s="47"/>
      <c r="NQ710" s="47"/>
      <c r="NR710" s="47"/>
      <c r="NS710" s="47"/>
      <c r="NT710" s="47"/>
      <c r="NU710" s="47"/>
      <c r="NV710" s="47"/>
      <c r="NW710" s="47"/>
      <c r="NX710" s="47"/>
      <c r="NY710" s="47"/>
      <c r="NZ710" s="47"/>
      <c r="OA710" s="47"/>
      <c r="OB710" s="47"/>
      <c r="OC710" s="47"/>
      <c r="OD710" s="47"/>
      <c r="OE710" s="47"/>
      <c r="OF710" s="47"/>
      <c r="OG710" s="47"/>
      <c r="OH710" s="47"/>
      <c r="OI710" s="47"/>
      <c r="OJ710" s="47"/>
      <c r="OK710" s="47"/>
      <c r="OL710" s="47"/>
      <c r="OM710" s="47"/>
      <c r="ON710" s="47"/>
      <c r="OO710" s="47"/>
      <c r="OP710" s="47"/>
      <c r="OQ710" s="47"/>
      <c r="OR710" s="47"/>
      <c r="OS710" s="47"/>
      <c r="OT710" s="47"/>
      <c r="OU710" s="47"/>
      <c r="OV710" s="47"/>
      <c r="OW710" s="47"/>
      <c r="OX710" s="47"/>
      <c r="OY710" s="47"/>
      <c r="OZ710" s="47"/>
      <c r="PA710" s="47"/>
      <c r="PB710" s="47"/>
      <c r="PC710" s="47"/>
      <c r="PD710" s="47"/>
      <c r="PE710" s="47"/>
      <c r="PF710" s="47"/>
      <c r="PG710" s="47"/>
      <c r="PH710" s="47"/>
      <c r="PI710" s="47"/>
      <c r="PJ710" s="47"/>
      <c r="PK710" s="47"/>
    </row>
    <row r="711" spans="1:427" x14ac:dyDescent="0.3">
      <c r="A711" s="27" t="s">
        <v>444</v>
      </c>
      <c r="B711" s="27" t="s">
        <v>600</v>
      </c>
      <c r="C711" s="27" t="s">
        <v>639</v>
      </c>
      <c r="D711" s="27" t="s">
        <v>640</v>
      </c>
      <c r="E711" s="29" t="s">
        <v>95</v>
      </c>
      <c r="F711" s="29">
        <v>154</v>
      </c>
      <c r="G711" s="28">
        <v>100</v>
      </c>
      <c r="H711" s="28">
        <v>30</v>
      </c>
      <c r="I711" s="28">
        <v>70</v>
      </c>
      <c r="J711" s="28">
        <v>0</v>
      </c>
      <c r="K711" s="28">
        <v>0</v>
      </c>
      <c r="L711" s="28">
        <v>100</v>
      </c>
      <c r="M711" s="28">
        <v>10</v>
      </c>
      <c r="N711" s="28">
        <v>5</v>
      </c>
      <c r="O711" s="28">
        <v>0</v>
      </c>
      <c r="P711" s="28">
        <v>85</v>
      </c>
      <c r="Q711" s="28">
        <v>100</v>
      </c>
      <c r="R711" s="28">
        <v>95</v>
      </c>
      <c r="S711" s="28">
        <v>100</v>
      </c>
      <c r="T711" s="28">
        <v>100</v>
      </c>
      <c r="U711" s="28">
        <v>80</v>
      </c>
      <c r="V711" s="28">
        <v>0</v>
      </c>
      <c r="W711" s="28">
        <v>90</v>
      </c>
      <c r="X711" s="28">
        <v>10</v>
      </c>
      <c r="Y711" s="28">
        <v>80</v>
      </c>
      <c r="Z711" s="28">
        <v>4</v>
      </c>
      <c r="AA711" s="28" t="s">
        <v>96</v>
      </c>
      <c r="AB711" s="28" t="s">
        <v>96</v>
      </c>
      <c r="AC711" s="28">
        <v>4</v>
      </c>
      <c r="AD711" s="28">
        <v>10</v>
      </c>
      <c r="AE711" s="28">
        <v>10</v>
      </c>
      <c r="AF711" s="28">
        <v>10</v>
      </c>
      <c r="AG711" s="28">
        <v>0</v>
      </c>
      <c r="AH711" s="28">
        <v>10</v>
      </c>
      <c r="AI711" s="28">
        <v>0</v>
      </c>
    </row>
    <row r="712" spans="1:427" x14ac:dyDescent="0.3">
      <c r="A712" s="25" t="s">
        <v>444</v>
      </c>
      <c r="B712" s="25" t="s">
        <v>600</v>
      </c>
      <c r="C712" s="25" t="s">
        <v>641</v>
      </c>
      <c r="D712" s="26" t="s">
        <v>1553</v>
      </c>
      <c r="E712" s="26">
        <v>4402</v>
      </c>
      <c r="F712" s="38">
        <v>510</v>
      </c>
      <c r="G712" s="26">
        <v>100</v>
      </c>
      <c r="H712" s="26">
        <v>100</v>
      </c>
      <c r="I712" s="26">
        <v>0</v>
      </c>
      <c r="J712" s="26">
        <v>0</v>
      </c>
      <c r="K712" s="26">
        <v>0</v>
      </c>
      <c r="L712" s="26">
        <v>100</v>
      </c>
      <c r="M712" s="26">
        <v>100</v>
      </c>
      <c r="N712" s="26">
        <v>0</v>
      </c>
      <c r="O712" s="26">
        <v>0</v>
      </c>
      <c r="P712" s="26">
        <v>0</v>
      </c>
      <c r="Q712" s="26">
        <v>100</v>
      </c>
      <c r="R712" s="26">
        <v>100</v>
      </c>
      <c r="S712" s="26">
        <v>100</v>
      </c>
      <c r="T712" s="26">
        <v>85</v>
      </c>
      <c r="U712" s="26">
        <v>85</v>
      </c>
      <c r="V712" s="26">
        <v>10</v>
      </c>
      <c r="W712" s="26">
        <v>60</v>
      </c>
      <c r="X712" s="26">
        <v>30</v>
      </c>
      <c r="Y712" s="26">
        <v>100</v>
      </c>
      <c r="Z712" s="26">
        <v>8</v>
      </c>
      <c r="AA712" s="26" t="s">
        <v>96</v>
      </c>
      <c r="AB712" s="26" t="s">
        <v>97</v>
      </c>
      <c r="AC712" s="26" t="s">
        <v>98</v>
      </c>
      <c r="AD712" s="26">
        <v>0</v>
      </c>
      <c r="AE712" s="26">
        <v>0</v>
      </c>
      <c r="AF712" s="26">
        <v>0</v>
      </c>
      <c r="AG712" s="26">
        <v>0</v>
      </c>
      <c r="AH712" s="26">
        <v>0</v>
      </c>
      <c r="AI712" s="26">
        <v>0</v>
      </c>
      <c r="MI712" s="47"/>
      <c r="MJ712" s="47"/>
      <c r="MK712" s="47"/>
      <c r="ML712" s="47"/>
      <c r="MM712" s="47"/>
      <c r="MN712" s="47"/>
      <c r="MO712" s="47"/>
      <c r="MP712" s="47"/>
      <c r="MQ712" s="47"/>
      <c r="MR712" s="47"/>
      <c r="MS712" s="47"/>
      <c r="MT712" s="47"/>
      <c r="MU712" s="47"/>
      <c r="MV712" s="47"/>
      <c r="MW712" s="47"/>
      <c r="MX712" s="47"/>
      <c r="MY712" s="47"/>
      <c r="MZ712" s="47"/>
      <c r="NA712" s="47"/>
      <c r="NB712" s="47"/>
      <c r="NC712" s="47"/>
      <c r="ND712" s="47"/>
      <c r="NE712" s="47"/>
      <c r="NF712" s="47"/>
      <c r="NG712" s="47"/>
      <c r="NH712" s="47"/>
      <c r="NI712" s="47"/>
      <c r="NJ712" s="47"/>
      <c r="NK712" s="47"/>
      <c r="NL712" s="47"/>
      <c r="NM712" s="47"/>
      <c r="NN712" s="47"/>
      <c r="NO712" s="47"/>
      <c r="NP712" s="47"/>
      <c r="NQ712" s="47"/>
      <c r="NR712" s="47"/>
      <c r="NS712" s="47"/>
      <c r="NT712" s="47"/>
      <c r="NU712" s="47"/>
      <c r="NV712" s="47"/>
      <c r="NW712" s="47"/>
      <c r="NX712" s="47"/>
      <c r="NY712" s="47"/>
      <c r="NZ712" s="47"/>
      <c r="OA712" s="47"/>
      <c r="OB712" s="47"/>
      <c r="OC712" s="47"/>
      <c r="OD712" s="47"/>
      <c r="OE712" s="47"/>
      <c r="OF712" s="47"/>
      <c r="OG712" s="47"/>
      <c r="OH712" s="47"/>
      <c r="OI712" s="47"/>
      <c r="OJ712" s="47"/>
      <c r="OK712" s="47"/>
      <c r="OL712" s="47"/>
      <c r="OM712" s="47"/>
      <c r="ON712" s="47"/>
      <c r="OO712" s="47"/>
      <c r="OP712" s="47"/>
      <c r="OQ712" s="47"/>
      <c r="OR712" s="47"/>
      <c r="OS712" s="47"/>
      <c r="OT712" s="47"/>
      <c r="OU712" s="47"/>
      <c r="OV712" s="47"/>
      <c r="OW712" s="47"/>
      <c r="OX712" s="47"/>
      <c r="OY712" s="47"/>
      <c r="OZ712" s="47"/>
      <c r="PA712" s="47"/>
      <c r="PB712" s="47"/>
      <c r="PC712" s="47"/>
      <c r="PD712" s="47"/>
      <c r="PE712" s="47"/>
      <c r="PF712" s="47"/>
      <c r="PG712" s="47"/>
      <c r="PH712" s="47"/>
      <c r="PI712" s="47"/>
      <c r="PJ712" s="47"/>
      <c r="PK712" s="47"/>
    </row>
    <row r="713" spans="1:427" x14ac:dyDescent="0.3">
      <c r="A713" s="27" t="s">
        <v>444</v>
      </c>
      <c r="B713" s="27" t="s">
        <v>600</v>
      </c>
      <c r="C713" s="27" t="s">
        <v>641</v>
      </c>
      <c r="D713" s="27" t="s">
        <v>642</v>
      </c>
      <c r="E713" s="29" t="s">
        <v>102</v>
      </c>
      <c r="F713" s="28">
        <v>109</v>
      </c>
      <c r="G713" s="28">
        <v>100</v>
      </c>
      <c r="H713" s="28">
        <v>100</v>
      </c>
      <c r="I713" s="28">
        <v>0</v>
      </c>
      <c r="J713" s="28">
        <v>0</v>
      </c>
      <c r="K713" s="28">
        <v>0</v>
      </c>
      <c r="L713" s="28">
        <v>100</v>
      </c>
      <c r="M713" s="28">
        <v>100</v>
      </c>
      <c r="N713" s="28">
        <v>0</v>
      </c>
      <c r="O713" s="28">
        <v>0</v>
      </c>
      <c r="P713" s="28">
        <v>0</v>
      </c>
      <c r="Q713" s="28">
        <v>100</v>
      </c>
      <c r="R713" s="28">
        <v>0</v>
      </c>
      <c r="S713" s="28">
        <v>100</v>
      </c>
      <c r="T713" s="28">
        <v>0</v>
      </c>
      <c r="U713" s="28">
        <v>0</v>
      </c>
      <c r="V713" s="28">
        <v>0</v>
      </c>
      <c r="W713" s="28">
        <v>0</v>
      </c>
      <c r="X713" s="28">
        <v>100</v>
      </c>
      <c r="Y713" s="28">
        <v>0</v>
      </c>
      <c r="Z713" s="28" t="s">
        <v>98</v>
      </c>
      <c r="AA713" s="28" t="s">
        <v>97</v>
      </c>
      <c r="AB713" s="28" t="s">
        <v>96</v>
      </c>
      <c r="AC713" s="28">
        <v>1</v>
      </c>
      <c r="AD713" s="28">
        <v>1</v>
      </c>
      <c r="AE713" s="28">
        <v>1</v>
      </c>
      <c r="AF713" s="28">
        <v>1</v>
      </c>
      <c r="AG713" s="28">
        <v>1</v>
      </c>
      <c r="AH713" s="28">
        <v>1</v>
      </c>
      <c r="AI713" s="28">
        <v>1</v>
      </c>
    </row>
    <row r="714" spans="1:427" x14ac:dyDescent="0.3">
      <c r="A714" s="25" t="s">
        <v>444</v>
      </c>
      <c r="B714" s="25" t="s">
        <v>600</v>
      </c>
      <c r="C714" s="25" t="s">
        <v>643</v>
      </c>
      <c r="D714" s="26" t="s">
        <v>1553</v>
      </c>
      <c r="E714" s="26">
        <v>700</v>
      </c>
      <c r="F714" s="38">
        <v>160</v>
      </c>
      <c r="G714" s="26">
        <v>100</v>
      </c>
      <c r="H714" s="26">
        <v>75</v>
      </c>
      <c r="I714" s="26">
        <v>25</v>
      </c>
      <c r="J714" s="26">
        <v>0</v>
      </c>
      <c r="K714" s="26">
        <v>0</v>
      </c>
      <c r="L714" s="26">
        <v>0</v>
      </c>
      <c r="M714" s="26">
        <v>0</v>
      </c>
      <c r="N714" s="26">
        <v>99</v>
      </c>
      <c r="O714" s="26">
        <v>1</v>
      </c>
      <c r="P714" s="26">
        <v>0</v>
      </c>
      <c r="Q714" s="26">
        <v>100</v>
      </c>
      <c r="R714" s="26">
        <v>100</v>
      </c>
      <c r="S714" s="26">
        <v>100</v>
      </c>
      <c r="T714" s="26">
        <v>100</v>
      </c>
      <c r="U714" s="26">
        <v>95</v>
      </c>
      <c r="V714" s="26">
        <v>0</v>
      </c>
      <c r="W714" s="26">
        <v>60</v>
      </c>
      <c r="X714" s="26">
        <v>40</v>
      </c>
      <c r="Y714" s="26">
        <v>100</v>
      </c>
      <c r="Z714" s="26">
        <v>2</v>
      </c>
      <c r="AA714" s="26" t="s">
        <v>96</v>
      </c>
      <c r="AB714" s="26" t="s">
        <v>96</v>
      </c>
      <c r="AC714" s="26">
        <v>4</v>
      </c>
      <c r="AD714" s="26">
        <v>3</v>
      </c>
      <c r="AE714" s="26">
        <v>3</v>
      </c>
      <c r="AF714" s="26">
        <v>6</v>
      </c>
      <c r="AG714" s="26">
        <v>0</v>
      </c>
      <c r="AH714" s="26">
        <v>18</v>
      </c>
      <c r="AI714" s="26">
        <v>0</v>
      </c>
      <c r="MI714" s="47"/>
      <c r="MJ714" s="47"/>
      <c r="MK714" s="47"/>
      <c r="ML714" s="47"/>
      <c r="MM714" s="47"/>
      <c r="MN714" s="47"/>
      <c r="MO714" s="47"/>
      <c r="MP714" s="47"/>
      <c r="MQ714" s="47"/>
      <c r="MR714" s="47"/>
      <c r="MS714" s="47"/>
      <c r="MT714" s="47"/>
      <c r="MU714" s="47"/>
      <c r="MV714" s="47"/>
      <c r="MW714" s="47"/>
      <c r="MX714" s="47"/>
      <c r="MY714" s="47"/>
      <c r="MZ714" s="47"/>
      <c r="NA714" s="47"/>
      <c r="NB714" s="47"/>
      <c r="NC714" s="47"/>
      <c r="ND714" s="47"/>
      <c r="NE714" s="47"/>
      <c r="NF714" s="47"/>
      <c r="NG714" s="47"/>
      <c r="NH714" s="47"/>
      <c r="NI714" s="47"/>
      <c r="NJ714" s="47"/>
      <c r="NK714" s="47"/>
      <c r="NL714" s="47"/>
      <c r="NM714" s="47"/>
      <c r="NN714" s="47"/>
      <c r="NO714" s="47"/>
      <c r="NP714" s="47"/>
      <c r="NQ714" s="47"/>
      <c r="NR714" s="47"/>
      <c r="NS714" s="47"/>
      <c r="NT714" s="47"/>
      <c r="NU714" s="47"/>
      <c r="NV714" s="47"/>
      <c r="NW714" s="47"/>
      <c r="NX714" s="47"/>
      <c r="NY714" s="47"/>
      <c r="NZ714" s="47"/>
      <c r="OA714" s="47"/>
      <c r="OB714" s="47"/>
      <c r="OC714" s="47"/>
      <c r="OD714" s="47"/>
      <c r="OE714" s="47"/>
      <c r="OF714" s="47"/>
      <c r="OG714" s="47"/>
      <c r="OH714" s="47"/>
      <c r="OI714" s="47"/>
      <c r="OJ714" s="47"/>
      <c r="OK714" s="47"/>
      <c r="OL714" s="47"/>
      <c r="OM714" s="47"/>
      <c r="ON714" s="47"/>
      <c r="OO714" s="47"/>
      <c r="OP714" s="47"/>
      <c r="OQ714" s="47"/>
      <c r="OR714" s="47"/>
      <c r="OS714" s="47"/>
      <c r="OT714" s="47"/>
      <c r="OU714" s="47"/>
      <c r="OV714" s="47"/>
      <c r="OW714" s="47"/>
      <c r="OX714" s="47"/>
      <c r="OY714" s="47"/>
      <c r="OZ714" s="47"/>
      <c r="PA714" s="47"/>
      <c r="PB714" s="47"/>
      <c r="PC714" s="47"/>
      <c r="PD714" s="47"/>
      <c r="PE714" s="47"/>
      <c r="PF714" s="47"/>
      <c r="PG714" s="47"/>
      <c r="PH714" s="47"/>
      <c r="PI714" s="47"/>
      <c r="PJ714" s="47"/>
      <c r="PK714" s="47"/>
    </row>
    <row r="715" spans="1:427" x14ac:dyDescent="0.3">
      <c r="A715" s="27" t="s">
        <v>444</v>
      </c>
      <c r="B715" s="27" t="s">
        <v>600</v>
      </c>
      <c r="C715" s="27" t="s">
        <v>643</v>
      </c>
      <c r="D715" s="27" t="s">
        <v>325</v>
      </c>
      <c r="E715" s="29" t="s">
        <v>104</v>
      </c>
      <c r="F715" s="28">
        <v>81</v>
      </c>
      <c r="G715" s="28">
        <v>100</v>
      </c>
      <c r="H715" s="28">
        <v>100</v>
      </c>
      <c r="I715" s="28">
        <v>0</v>
      </c>
      <c r="J715" s="28">
        <v>0</v>
      </c>
      <c r="K715" s="28">
        <v>0</v>
      </c>
      <c r="L715" s="28">
        <v>0</v>
      </c>
      <c r="M715" s="28">
        <v>0</v>
      </c>
      <c r="N715" s="28">
        <v>100</v>
      </c>
      <c r="O715" s="28">
        <v>0</v>
      </c>
      <c r="P715" s="28">
        <v>0</v>
      </c>
      <c r="Q715" s="28">
        <v>100</v>
      </c>
      <c r="R715" s="28">
        <v>100</v>
      </c>
      <c r="S715" s="28">
        <v>100</v>
      </c>
      <c r="T715" s="28">
        <v>0</v>
      </c>
      <c r="U715" s="28">
        <v>0</v>
      </c>
      <c r="V715" s="28">
        <v>0</v>
      </c>
      <c r="W715" s="28">
        <v>0</v>
      </c>
      <c r="X715" s="28">
        <v>100</v>
      </c>
      <c r="Y715" s="28">
        <v>100</v>
      </c>
      <c r="Z715" s="28">
        <v>2</v>
      </c>
      <c r="AA715" s="28" t="s">
        <v>96</v>
      </c>
      <c r="AB715" s="28" t="s">
        <v>96</v>
      </c>
      <c r="AC715" s="28">
        <v>4</v>
      </c>
      <c r="AD715" s="28">
        <v>3</v>
      </c>
      <c r="AE715" s="28">
        <v>3</v>
      </c>
      <c r="AF715" s="28">
        <v>6</v>
      </c>
      <c r="AG715" s="28">
        <v>1</v>
      </c>
      <c r="AH715" s="28">
        <v>18</v>
      </c>
      <c r="AI715" s="28">
        <v>1</v>
      </c>
    </row>
    <row r="716" spans="1:427" x14ac:dyDescent="0.3">
      <c r="A716" s="25" t="s">
        <v>444</v>
      </c>
      <c r="B716" s="25" t="s">
        <v>600</v>
      </c>
      <c r="C716" s="25" t="s">
        <v>644</v>
      </c>
      <c r="D716" s="26" t="s">
        <v>1553</v>
      </c>
      <c r="E716" s="26">
        <v>630</v>
      </c>
      <c r="F716" s="38">
        <v>50</v>
      </c>
      <c r="G716" s="26">
        <v>100</v>
      </c>
      <c r="H716" s="26">
        <v>95</v>
      </c>
      <c r="I716" s="26">
        <v>5</v>
      </c>
      <c r="J716" s="26">
        <v>0</v>
      </c>
      <c r="K716" s="26">
        <v>0</v>
      </c>
      <c r="L716" s="26">
        <v>100</v>
      </c>
      <c r="M716" s="26">
        <v>89</v>
      </c>
      <c r="N716" s="26">
        <v>9</v>
      </c>
      <c r="O716" s="26">
        <v>1</v>
      </c>
      <c r="P716" s="26">
        <v>1</v>
      </c>
      <c r="Q716" s="26">
        <v>100</v>
      </c>
      <c r="R716" s="26">
        <v>95</v>
      </c>
      <c r="S716" s="26">
        <v>100</v>
      </c>
      <c r="T716" s="26">
        <v>100</v>
      </c>
      <c r="U716" s="26">
        <v>90</v>
      </c>
      <c r="V716" s="26">
        <v>0</v>
      </c>
      <c r="W716" s="26">
        <v>80</v>
      </c>
      <c r="X716" s="26">
        <v>20</v>
      </c>
      <c r="Y716" s="26">
        <v>100</v>
      </c>
      <c r="Z716" s="26">
        <v>2</v>
      </c>
      <c r="AA716" s="26" t="s">
        <v>96</v>
      </c>
      <c r="AB716" s="26" t="s">
        <v>96</v>
      </c>
      <c r="AC716" s="26">
        <v>5</v>
      </c>
      <c r="AD716" s="26">
        <v>6</v>
      </c>
      <c r="AE716" s="26">
        <v>7</v>
      </c>
      <c r="AF716" s="26">
        <v>7</v>
      </c>
      <c r="AG716" s="26">
        <v>0</v>
      </c>
      <c r="AH716" s="26">
        <v>6</v>
      </c>
      <c r="AI716" s="26">
        <v>0</v>
      </c>
      <c r="MI716" s="47"/>
      <c r="MJ716" s="47"/>
      <c r="MK716" s="47"/>
      <c r="ML716" s="47"/>
      <c r="MM716" s="47"/>
      <c r="MN716" s="47"/>
      <c r="MO716" s="47"/>
      <c r="MP716" s="47"/>
      <c r="MQ716" s="47"/>
      <c r="MR716" s="47"/>
      <c r="MS716" s="47"/>
      <c r="MT716" s="47"/>
      <c r="MU716" s="47"/>
      <c r="MV716" s="47"/>
      <c r="MW716" s="47"/>
      <c r="MX716" s="47"/>
      <c r="MY716" s="47"/>
      <c r="MZ716" s="47"/>
      <c r="NA716" s="47"/>
      <c r="NB716" s="47"/>
      <c r="NC716" s="47"/>
      <c r="ND716" s="47"/>
      <c r="NE716" s="47"/>
      <c r="NF716" s="47"/>
      <c r="NG716" s="47"/>
      <c r="NH716" s="47"/>
      <c r="NI716" s="47"/>
      <c r="NJ716" s="47"/>
      <c r="NK716" s="47"/>
      <c r="NL716" s="47"/>
      <c r="NM716" s="47"/>
      <c r="NN716" s="47"/>
      <c r="NO716" s="47"/>
      <c r="NP716" s="47"/>
      <c r="NQ716" s="47"/>
      <c r="NR716" s="47"/>
      <c r="NS716" s="47"/>
      <c r="NT716" s="47"/>
      <c r="NU716" s="47"/>
      <c r="NV716" s="47"/>
      <c r="NW716" s="47"/>
      <c r="NX716" s="47"/>
      <c r="NY716" s="47"/>
      <c r="NZ716" s="47"/>
      <c r="OA716" s="47"/>
      <c r="OB716" s="47"/>
      <c r="OC716" s="47"/>
      <c r="OD716" s="47"/>
      <c r="OE716" s="47"/>
      <c r="OF716" s="47"/>
      <c r="OG716" s="47"/>
      <c r="OH716" s="47"/>
      <c r="OI716" s="47"/>
      <c r="OJ716" s="47"/>
      <c r="OK716" s="47"/>
      <c r="OL716" s="47"/>
      <c r="OM716" s="47"/>
      <c r="ON716" s="47"/>
      <c r="OO716" s="47"/>
      <c r="OP716" s="47"/>
      <c r="OQ716" s="47"/>
      <c r="OR716" s="47"/>
      <c r="OS716" s="47"/>
      <c r="OT716" s="47"/>
      <c r="OU716" s="47"/>
      <c r="OV716" s="47"/>
      <c r="OW716" s="47"/>
      <c r="OX716" s="47"/>
      <c r="OY716" s="47"/>
      <c r="OZ716" s="47"/>
      <c r="PA716" s="47"/>
      <c r="PB716" s="47"/>
      <c r="PC716" s="47"/>
      <c r="PD716" s="47"/>
      <c r="PE716" s="47"/>
      <c r="PF716" s="47"/>
      <c r="PG716" s="47"/>
      <c r="PH716" s="47"/>
      <c r="PI716" s="47"/>
      <c r="PJ716" s="47"/>
      <c r="PK716" s="47"/>
    </row>
    <row r="717" spans="1:427" x14ac:dyDescent="0.3">
      <c r="A717" s="27" t="s">
        <v>444</v>
      </c>
      <c r="B717" s="27" t="s">
        <v>600</v>
      </c>
      <c r="C717" s="27" t="s">
        <v>644</v>
      </c>
      <c r="D717" s="27" t="s">
        <v>645</v>
      </c>
      <c r="E717" s="29" t="s">
        <v>95</v>
      </c>
      <c r="F717" s="28">
        <v>139</v>
      </c>
      <c r="G717" s="28">
        <v>100</v>
      </c>
      <c r="H717" s="28">
        <v>80</v>
      </c>
      <c r="I717" s="28">
        <v>20</v>
      </c>
      <c r="J717" s="28">
        <v>0</v>
      </c>
      <c r="K717" s="28">
        <v>0</v>
      </c>
      <c r="L717" s="28">
        <v>100</v>
      </c>
      <c r="M717" s="28">
        <v>40</v>
      </c>
      <c r="N717" s="28">
        <v>0</v>
      </c>
      <c r="O717" s="28">
        <v>0</v>
      </c>
      <c r="P717" s="28">
        <v>60</v>
      </c>
      <c r="Q717" s="28">
        <v>100</v>
      </c>
      <c r="R717" s="28">
        <v>75</v>
      </c>
      <c r="S717" s="28">
        <v>100</v>
      </c>
      <c r="T717" s="28">
        <v>100</v>
      </c>
      <c r="U717" s="28">
        <v>20</v>
      </c>
      <c r="V717" s="28">
        <v>0</v>
      </c>
      <c r="W717" s="28">
        <v>15</v>
      </c>
      <c r="X717" s="28">
        <v>85</v>
      </c>
      <c r="Y717" s="28">
        <v>100</v>
      </c>
      <c r="Z717" s="28">
        <v>2</v>
      </c>
      <c r="AA717" s="28" t="s">
        <v>96</v>
      </c>
      <c r="AB717" s="28" t="s">
        <v>96</v>
      </c>
      <c r="AC717" s="28">
        <v>5</v>
      </c>
      <c r="AD717" s="28">
        <v>5</v>
      </c>
      <c r="AE717" s="28">
        <v>7</v>
      </c>
      <c r="AF717" s="28">
        <v>7</v>
      </c>
      <c r="AG717" s="28">
        <v>0</v>
      </c>
      <c r="AH717" s="28">
        <v>6</v>
      </c>
      <c r="AI717" s="28">
        <v>0</v>
      </c>
    </row>
    <row r="718" spans="1:427" x14ac:dyDescent="0.3">
      <c r="A718" s="27" t="s">
        <v>444</v>
      </c>
      <c r="B718" s="27" t="s">
        <v>600</v>
      </c>
      <c r="C718" s="27" t="s">
        <v>644</v>
      </c>
      <c r="D718" s="27" t="s">
        <v>646</v>
      </c>
      <c r="E718" s="29" t="s">
        <v>95</v>
      </c>
      <c r="F718" s="28">
        <v>67</v>
      </c>
      <c r="G718" s="28">
        <v>100</v>
      </c>
      <c r="H718" s="28">
        <v>55</v>
      </c>
      <c r="I718" s="28">
        <v>45</v>
      </c>
      <c r="J718" s="28">
        <v>0</v>
      </c>
      <c r="K718" s="28">
        <v>0</v>
      </c>
      <c r="L718" s="28">
        <v>100</v>
      </c>
      <c r="M718" s="28">
        <v>33</v>
      </c>
      <c r="N718" s="28">
        <v>0</v>
      </c>
      <c r="O718" s="28">
        <v>0</v>
      </c>
      <c r="P718" s="28">
        <v>67</v>
      </c>
      <c r="Q718" s="28">
        <v>100</v>
      </c>
      <c r="R718" s="28">
        <v>90</v>
      </c>
      <c r="S718" s="28">
        <v>100</v>
      </c>
      <c r="T718" s="28">
        <v>0</v>
      </c>
      <c r="U718" s="28">
        <v>0</v>
      </c>
      <c r="V718" s="28">
        <v>0</v>
      </c>
      <c r="W718" s="28">
        <v>0</v>
      </c>
      <c r="X718" s="28">
        <v>100</v>
      </c>
      <c r="Y718" s="28">
        <v>100</v>
      </c>
      <c r="Z718" s="28">
        <v>2</v>
      </c>
      <c r="AA718" s="28" t="s">
        <v>96</v>
      </c>
      <c r="AB718" s="28" t="s">
        <v>96</v>
      </c>
      <c r="AC718" s="28">
        <v>5</v>
      </c>
      <c r="AD718" s="28">
        <v>6</v>
      </c>
      <c r="AE718" s="28">
        <v>7</v>
      </c>
      <c r="AF718" s="28">
        <v>7</v>
      </c>
      <c r="AG718" s="28">
        <v>0</v>
      </c>
      <c r="AH718" s="28">
        <v>6</v>
      </c>
      <c r="AI718" s="28">
        <v>1</v>
      </c>
    </row>
    <row r="719" spans="1:427" x14ac:dyDescent="0.3">
      <c r="A719" s="27" t="s">
        <v>444</v>
      </c>
      <c r="B719" s="27" t="s">
        <v>600</v>
      </c>
      <c r="C719" s="27" t="s">
        <v>644</v>
      </c>
      <c r="D719" s="27" t="s">
        <v>647</v>
      </c>
      <c r="E719" s="29" t="s">
        <v>104</v>
      </c>
      <c r="F719" s="28">
        <v>75</v>
      </c>
      <c r="G719" s="28">
        <v>100</v>
      </c>
      <c r="H719" s="28">
        <v>100</v>
      </c>
      <c r="I719" s="28">
        <v>0</v>
      </c>
      <c r="J719" s="28">
        <v>0</v>
      </c>
      <c r="K719" s="28">
        <v>0</v>
      </c>
      <c r="L719" s="28">
        <v>0</v>
      </c>
      <c r="M719" s="28">
        <v>0</v>
      </c>
      <c r="N719" s="28">
        <v>0</v>
      </c>
      <c r="O719" s="28">
        <v>0</v>
      </c>
      <c r="P719" s="28">
        <v>100</v>
      </c>
      <c r="Q719" s="28">
        <v>100</v>
      </c>
      <c r="R719" s="28">
        <v>80</v>
      </c>
      <c r="S719" s="28">
        <v>100</v>
      </c>
      <c r="T719" s="28">
        <v>0</v>
      </c>
      <c r="U719" s="28">
        <v>0</v>
      </c>
      <c r="V719" s="28">
        <v>0</v>
      </c>
      <c r="W719" s="28">
        <v>0</v>
      </c>
      <c r="X719" s="28">
        <v>100</v>
      </c>
      <c r="Y719" s="28">
        <v>100</v>
      </c>
      <c r="Z719" s="28">
        <v>2</v>
      </c>
      <c r="AA719" s="28" t="s">
        <v>96</v>
      </c>
      <c r="AB719" s="28" t="s">
        <v>96</v>
      </c>
      <c r="AC719" s="28">
        <v>5</v>
      </c>
      <c r="AD719" s="28">
        <v>5</v>
      </c>
      <c r="AE719" s="28">
        <v>8</v>
      </c>
      <c r="AF719" s="28">
        <v>8</v>
      </c>
      <c r="AG719" s="28">
        <v>0</v>
      </c>
      <c r="AH719" s="28">
        <v>7</v>
      </c>
      <c r="AI719" s="28">
        <v>1</v>
      </c>
    </row>
    <row r="720" spans="1:427" x14ac:dyDescent="0.3">
      <c r="A720" s="25" t="s">
        <v>444</v>
      </c>
      <c r="B720" s="25" t="s">
        <v>600</v>
      </c>
      <c r="C720" s="25" t="s">
        <v>648</v>
      </c>
      <c r="D720" s="26" t="s">
        <v>1553</v>
      </c>
      <c r="E720" s="26">
        <v>1996</v>
      </c>
      <c r="F720" s="38">
        <v>240</v>
      </c>
      <c r="G720" s="26">
        <v>100</v>
      </c>
      <c r="H720" s="26">
        <v>50</v>
      </c>
      <c r="I720" s="26">
        <v>50</v>
      </c>
      <c r="J720" s="26">
        <v>0</v>
      </c>
      <c r="K720" s="26">
        <v>0</v>
      </c>
      <c r="L720" s="26">
        <v>0</v>
      </c>
      <c r="M720" s="26">
        <v>0</v>
      </c>
      <c r="N720" s="26">
        <v>70</v>
      </c>
      <c r="O720" s="26">
        <v>30</v>
      </c>
      <c r="P720" s="26">
        <v>0</v>
      </c>
      <c r="Q720" s="26">
        <v>100</v>
      </c>
      <c r="R720" s="26">
        <v>100</v>
      </c>
      <c r="S720" s="26">
        <v>100</v>
      </c>
      <c r="T720" s="26">
        <v>100</v>
      </c>
      <c r="U720" s="26">
        <v>70</v>
      </c>
      <c r="V720" s="26">
        <v>0</v>
      </c>
      <c r="W720" s="26">
        <v>70</v>
      </c>
      <c r="X720" s="26">
        <v>30</v>
      </c>
      <c r="Y720" s="26">
        <v>100</v>
      </c>
      <c r="Z720" s="26">
        <v>2</v>
      </c>
      <c r="AA720" s="26" t="s">
        <v>96</v>
      </c>
      <c r="AB720" s="26" t="s">
        <v>96</v>
      </c>
      <c r="AC720" s="26">
        <v>10</v>
      </c>
      <c r="AD720" s="26">
        <v>0</v>
      </c>
      <c r="AE720" s="26">
        <v>0</v>
      </c>
      <c r="AF720" s="26">
        <v>0</v>
      </c>
      <c r="AG720" s="26">
        <v>0</v>
      </c>
      <c r="AH720" s="26">
        <v>2</v>
      </c>
      <c r="AI720" s="26">
        <v>0</v>
      </c>
    </row>
    <row r="721" spans="1:35" x14ac:dyDescent="0.3">
      <c r="A721" s="27" t="s">
        <v>444</v>
      </c>
      <c r="B721" s="27" t="s">
        <v>600</v>
      </c>
      <c r="C721" s="27" t="s">
        <v>648</v>
      </c>
      <c r="D721" s="27" t="s">
        <v>649</v>
      </c>
      <c r="E721" s="29" t="s">
        <v>104</v>
      </c>
      <c r="F721" s="28">
        <v>900</v>
      </c>
      <c r="G721" s="28">
        <v>100</v>
      </c>
      <c r="H721" s="28">
        <v>90</v>
      </c>
      <c r="I721" s="28">
        <v>10</v>
      </c>
      <c r="J721" s="28">
        <v>0</v>
      </c>
      <c r="K721" s="28">
        <v>0</v>
      </c>
      <c r="L721" s="28">
        <v>0</v>
      </c>
      <c r="M721" s="28">
        <v>0</v>
      </c>
      <c r="N721" s="28">
        <v>80</v>
      </c>
      <c r="O721" s="28">
        <v>20</v>
      </c>
      <c r="P721" s="28">
        <v>0</v>
      </c>
      <c r="Q721" s="28">
        <v>100</v>
      </c>
      <c r="R721" s="28">
        <v>100</v>
      </c>
      <c r="S721" s="28">
        <v>100</v>
      </c>
      <c r="T721" s="28">
        <v>100</v>
      </c>
      <c r="U721" s="28">
        <v>40</v>
      </c>
      <c r="V721" s="28">
        <v>0</v>
      </c>
      <c r="W721" s="28">
        <v>30</v>
      </c>
      <c r="X721" s="28">
        <v>70</v>
      </c>
      <c r="Y721" s="28">
        <v>40</v>
      </c>
      <c r="Z721" s="28">
        <v>2</v>
      </c>
      <c r="AA721" s="28" t="s">
        <v>96</v>
      </c>
      <c r="AB721" s="28" t="s">
        <v>96</v>
      </c>
      <c r="AC721" s="28">
        <v>12</v>
      </c>
      <c r="AD721" s="28">
        <v>1</v>
      </c>
      <c r="AE721" s="28">
        <v>1</v>
      </c>
      <c r="AF721" s="28">
        <v>1</v>
      </c>
      <c r="AG721" s="28">
        <v>0</v>
      </c>
      <c r="AH721" s="28">
        <v>2</v>
      </c>
      <c r="AI721" s="28">
        <v>0</v>
      </c>
    </row>
    <row r="722" spans="1:35" x14ac:dyDescent="0.3">
      <c r="A722" s="25" t="s">
        <v>444</v>
      </c>
      <c r="B722" s="25" t="s">
        <v>600</v>
      </c>
      <c r="C722" s="25" t="s">
        <v>650</v>
      </c>
      <c r="D722" s="26" t="s">
        <v>1553</v>
      </c>
      <c r="E722" s="26">
        <v>583</v>
      </c>
      <c r="F722" s="38">
        <v>0</v>
      </c>
      <c r="G722" s="26">
        <v>100</v>
      </c>
      <c r="H722" s="26">
        <v>85</v>
      </c>
      <c r="I722" s="26">
        <v>12</v>
      </c>
      <c r="J722" s="26">
        <v>3</v>
      </c>
      <c r="K722" s="26">
        <v>0</v>
      </c>
      <c r="L722" s="26">
        <v>100</v>
      </c>
      <c r="M722" s="26">
        <v>80</v>
      </c>
      <c r="N722" s="26">
        <v>18</v>
      </c>
      <c r="O722" s="26">
        <v>2</v>
      </c>
      <c r="P722" s="26">
        <v>0</v>
      </c>
      <c r="Q722" s="26">
        <v>100</v>
      </c>
      <c r="R722" s="26">
        <v>100</v>
      </c>
      <c r="S722" s="26">
        <v>100</v>
      </c>
      <c r="T722" s="26">
        <v>100</v>
      </c>
      <c r="U722" s="26">
        <v>90</v>
      </c>
      <c r="V722" s="26">
        <v>0</v>
      </c>
      <c r="W722" s="26">
        <v>35</v>
      </c>
      <c r="X722" s="26">
        <v>65</v>
      </c>
      <c r="Y722" s="26">
        <v>90</v>
      </c>
      <c r="Z722" s="26">
        <v>2</v>
      </c>
      <c r="AA722" s="26" t="s">
        <v>96</v>
      </c>
      <c r="AB722" s="26" t="s">
        <v>97</v>
      </c>
      <c r="AC722" s="26" t="s">
        <v>98</v>
      </c>
      <c r="AD722" s="26">
        <v>4</v>
      </c>
      <c r="AE722" s="26">
        <v>7</v>
      </c>
      <c r="AF722" s="26">
        <v>7</v>
      </c>
      <c r="AG722" s="26">
        <v>0</v>
      </c>
      <c r="AH722" s="26">
        <v>13</v>
      </c>
      <c r="AI722" s="26">
        <v>0</v>
      </c>
    </row>
    <row r="723" spans="1:35" x14ac:dyDescent="0.3">
      <c r="A723" s="27" t="s">
        <v>444</v>
      </c>
      <c r="B723" s="27" t="s">
        <v>600</v>
      </c>
      <c r="C723" s="27" t="s">
        <v>650</v>
      </c>
      <c r="D723" s="27" t="s">
        <v>110</v>
      </c>
      <c r="E723" s="29" t="s">
        <v>1805</v>
      </c>
      <c r="F723" s="29">
        <v>48</v>
      </c>
      <c r="G723" s="28">
        <v>20</v>
      </c>
      <c r="H723" s="28">
        <v>20</v>
      </c>
      <c r="I723" s="28">
        <v>0</v>
      </c>
      <c r="J723" s="28">
        <v>80</v>
      </c>
      <c r="K723" s="28">
        <v>0</v>
      </c>
      <c r="L723" s="28">
        <v>0</v>
      </c>
      <c r="M723" s="28">
        <v>0</v>
      </c>
      <c r="N723" s="28">
        <v>0</v>
      </c>
      <c r="O723" s="28">
        <v>0</v>
      </c>
      <c r="P723" s="28">
        <v>100</v>
      </c>
      <c r="Q723" s="28">
        <v>100</v>
      </c>
      <c r="R723" s="28">
        <v>100</v>
      </c>
      <c r="S723" s="28">
        <v>100</v>
      </c>
      <c r="T723" s="28">
        <v>0</v>
      </c>
      <c r="U723" s="28">
        <v>0</v>
      </c>
      <c r="V723" s="28">
        <v>0</v>
      </c>
      <c r="W723" s="28">
        <v>0</v>
      </c>
      <c r="X723" s="28">
        <v>100</v>
      </c>
      <c r="Y723" s="28">
        <v>0</v>
      </c>
      <c r="Z723" s="28" t="s">
        <v>98</v>
      </c>
      <c r="AA723" s="28" t="s">
        <v>97</v>
      </c>
      <c r="AB723" s="28" t="s">
        <v>96</v>
      </c>
      <c r="AC723" s="28">
        <v>1</v>
      </c>
      <c r="AD723" s="28">
        <v>4</v>
      </c>
      <c r="AE723" s="28">
        <v>7</v>
      </c>
      <c r="AF723" s="28">
        <v>7</v>
      </c>
      <c r="AG723" s="28">
        <v>0</v>
      </c>
      <c r="AH723" s="28">
        <v>13</v>
      </c>
      <c r="AI723" s="28">
        <v>0</v>
      </c>
    </row>
    <row r="724" spans="1:35" x14ac:dyDescent="0.3">
      <c r="A724" s="25" t="s">
        <v>444</v>
      </c>
      <c r="B724" s="25" t="s">
        <v>600</v>
      </c>
      <c r="C724" s="25" t="s">
        <v>651</v>
      </c>
      <c r="D724" s="26" t="s">
        <v>1553</v>
      </c>
      <c r="E724" s="26">
        <v>8938</v>
      </c>
      <c r="F724" s="38">
        <v>1140</v>
      </c>
      <c r="G724" s="26">
        <v>50</v>
      </c>
      <c r="H724" s="26">
        <v>50</v>
      </c>
      <c r="I724" s="26">
        <v>50</v>
      </c>
      <c r="J724" s="26">
        <v>0</v>
      </c>
      <c r="K724" s="26">
        <v>0</v>
      </c>
      <c r="L724" s="26">
        <v>95</v>
      </c>
      <c r="M724" s="26">
        <v>95</v>
      </c>
      <c r="N724" s="26">
        <v>5</v>
      </c>
      <c r="O724" s="26">
        <v>0</v>
      </c>
      <c r="P724" s="26">
        <v>0</v>
      </c>
      <c r="Q724" s="26">
        <v>100</v>
      </c>
      <c r="R724" s="26">
        <v>100</v>
      </c>
      <c r="S724" s="26">
        <v>100</v>
      </c>
      <c r="T724" s="26">
        <v>95</v>
      </c>
      <c r="U724" s="26">
        <v>90</v>
      </c>
      <c r="V724" s="26">
        <v>40</v>
      </c>
      <c r="W724" s="26">
        <v>50</v>
      </c>
      <c r="X724" s="26">
        <v>10</v>
      </c>
      <c r="Y724" s="26">
        <v>100</v>
      </c>
      <c r="Z724" s="26">
        <v>4</v>
      </c>
      <c r="AA724" s="26" t="s">
        <v>96</v>
      </c>
      <c r="AB724" s="26" t="s">
        <v>96</v>
      </c>
      <c r="AC724" s="26">
        <v>3</v>
      </c>
      <c r="AD724" s="26">
        <v>0</v>
      </c>
      <c r="AE724" s="26">
        <v>0</v>
      </c>
      <c r="AF724" s="26">
        <v>0</v>
      </c>
      <c r="AG724" s="26">
        <v>0</v>
      </c>
      <c r="AH724" s="26">
        <v>0</v>
      </c>
      <c r="AI724" s="26">
        <v>0</v>
      </c>
    </row>
    <row r="725" spans="1:35" x14ac:dyDescent="0.3">
      <c r="A725" s="27" t="s">
        <v>444</v>
      </c>
      <c r="B725" s="27" t="s">
        <v>600</v>
      </c>
      <c r="C725" s="27" t="s">
        <v>651</v>
      </c>
      <c r="D725" s="27" t="s">
        <v>652</v>
      </c>
      <c r="E725" s="29" t="s">
        <v>95</v>
      </c>
      <c r="F725" s="28">
        <v>469</v>
      </c>
      <c r="G725" s="28">
        <v>100</v>
      </c>
      <c r="H725" s="28">
        <v>100</v>
      </c>
      <c r="I725" s="28">
        <v>0</v>
      </c>
      <c r="J725" s="28">
        <v>0</v>
      </c>
      <c r="K725" s="28">
        <v>0</v>
      </c>
      <c r="L725" s="28">
        <v>0</v>
      </c>
      <c r="M725" s="28">
        <v>0</v>
      </c>
      <c r="N725" s="28">
        <v>100</v>
      </c>
      <c r="O725" s="28">
        <v>0</v>
      </c>
      <c r="P725" s="28">
        <v>0</v>
      </c>
      <c r="Q725" s="28">
        <v>100</v>
      </c>
      <c r="R725" s="28">
        <v>60</v>
      </c>
      <c r="S725" s="28">
        <v>0</v>
      </c>
      <c r="T725" s="28">
        <v>0</v>
      </c>
      <c r="U725" s="28">
        <v>0</v>
      </c>
      <c r="V725" s="28">
        <v>0</v>
      </c>
      <c r="W725" s="28">
        <v>0</v>
      </c>
      <c r="X725" s="28">
        <v>100</v>
      </c>
      <c r="Y725" s="28">
        <v>100</v>
      </c>
      <c r="Z725" s="28">
        <v>2</v>
      </c>
      <c r="AA725" s="28" t="s">
        <v>97</v>
      </c>
      <c r="AB725" s="28" t="s">
        <v>96</v>
      </c>
      <c r="AC725" s="28">
        <v>8</v>
      </c>
      <c r="AD725" s="28">
        <v>0</v>
      </c>
      <c r="AE725" s="28">
        <v>0</v>
      </c>
      <c r="AF725" s="28">
        <v>0</v>
      </c>
      <c r="AG725" s="28">
        <v>0</v>
      </c>
      <c r="AH725" s="28">
        <v>0</v>
      </c>
      <c r="AI725" s="28">
        <v>0</v>
      </c>
    </row>
    <row r="726" spans="1:35" x14ac:dyDescent="0.3">
      <c r="A726" s="25" t="s">
        <v>444</v>
      </c>
      <c r="B726" s="25" t="s">
        <v>600</v>
      </c>
      <c r="C726" s="25" t="s">
        <v>653</v>
      </c>
      <c r="D726" s="26" t="s">
        <v>1553</v>
      </c>
      <c r="E726" s="26">
        <v>576</v>
      </c>
      <c r="F726" s="38">
        <v>10</v>
      </c>
      <c r="G726" s="26">
        <v>100</v>
      </c>
      <c r="H726" s="26">
        <v>80</v>
      </c>
      <c r="I726" s="26">
        <v>20</v>
      </c>
      <c r="J726" s="26">
        <v>0</v>
      </c>
      <c r="K726" s="26">
        <v>0</v>
      </c>
      <c r="L726" s="26">
        <v>0</v>
      </c>
      <c r="M726" s="26">
        <v>0</v>
      </c>
      <c r="N726" s="26">
        <v>85</v>
      </c>
      <c r="O726" s="26">
        <v>0</v>
      </c>
      <c r="P726" s="26">
        <v>15</v>
      </c>
      <c r="Q726" s="26">
        <v>100</v>
      </c>
      <c r="R726" s="26">
        <v>100</v>
      </c>
      <c r="S726" s="26">
        <v>100</v>
      </c>
      <c r="T726" s="26">
        <v>100</v>
      </c>
      <c r="U726" s="26">
        <v>79</v>
      </c>
      <c r="V726" s="26">
        <v>0</v>
      </c>
      <c r="W726" s="26">
        <v>79</v>
      </c>
      <c r="X726" s="26">
        <v>21</v>
      </c>
      <c r="Y726" s="26">
        <v>91</v>
      </c>
      <c r="Z726" s="26">
        <v>2</v>
      </c>
      <c r="AA726" s="26" t="s">
        <v>96</v>
      </c>
      <c r="AB726" s="26" t="s">
        <v>97</v>
      </c>
      <c r="AC726" s="26" t="s">
        <v>98</v>
      </c>
      <c r="AD726" s="26">
        <v>10</v>
      </c>
      <c r="AE726" s="26">
        <v>10</v>
      </c>
      <c r="AF726" s="26">
        <v>10</v>
      </c>
      <c r="AG726" s="26">
        <v>0</v>
      </c>
      <c r="AH726" s="26">
        <v>10</v>
      </c>
      <c r="AI726" s="26">
        <v>0</v>
      </c>
    </row>
    <row r="727" spans="1:35" x14ac:dyDescent="0.3">
      <c r="A727" s="27" t="s">
        <v>444</v>
      </c>
      <c r="B727" s="27" t="s">
        <v>600</v>
      </c>
      <c r="C727" s="27" t="s">
        <v>653</v>
      </c>
      <c r="D727" s="27" t="s">
        <v>110</v>
      </c>
      <c r="E727" s="29" t="s">
        <v>1805</v>
      </c>
      <c r="F727" s="29">
        <v>120</v>
      </c>
      <c r="G727" s="28">
        <v>100</v>
      </c>
      <c r="H727" s="28">
        <v>50</v>
      </c>
      <c r="I727" s="28">
        <v>50</v>
      </c>
      <c r="J727" s="28">
        <v>0</v>
      </c>
      <c r="K727" s="28">
        <v>0</v>
      </c>
      <c r="L727" s="28">
        <v>0</v>
      </c>
      <c r="M727" s="28">
        <v>0</v>
      </c>
      <c r="N727" s="28">
        <v>0</v>
      </c>
      <c r="O727" s="28">
        <v>0</v>
      </c>
      <c r="P727" s="28">
        <v>100</v>
      </c>
      <c r="Q727" s="28">
        <v>100</v>
      </c>
      <c r="R727" s="28">
        <v>100</v>
      </c>
      <c r="S727" s="28">
        <v>100</v>
      </c>
      <c r="T727" s="28">
        <v>100</v>
      </c>
      <c r="U727" s="28">
        <v>0</v>
      </c>
      <c r="V727" s="28">
        <v>0</v>
      </c>
      <c r="W727" s="28">
        <v>0</v>
      </c>
      <c r="X727" s="28">
        <v>100</v>
      </c>
      <c r="Y727" s="28">
        <v>100</v>
      </c>
      <c r="Z727" s="28">
        <v>2</v>
      </c>
      <c r="AA727" s="28" t="s">
        <v>96</v>
      </c>
      <c r="AB727" s="28" t="s">
        <v>97</v>
      </c>
      <c r="AC727" s="28" t="s">
        <v>98</v>
      </c>
      <c r="AD727" s="28">
        <v>10</v>
      </c>
      <c r="AE727" s="28">
        <v>10</v>
      </c>
      <c r="AF727" s="28">
        <v>10</v>
      </c>
      <c r="AG727" s="28">
        <v>0.5</v>
      </c>
      <c r="AH727" s="28">
        <v>10</v>
      </c>
      <c r="AI727" s="28">
        <v>0.2</v>
      </c>
    </row>
    <row r="728" spans="1:35" x14ac:dyDescent="0.3">
      <c r="A728" s="25" t="s">
        <v>444</v>
      </c>
      <c r="B728" s="25" t="s">
        <v>600</v>
      </c>
      <c r="C728" s="25" t="s">
        <v>654</v>
      </c>
      <c r="D728" s="26" t="s">
        <v>1553</v>
      </c>
      <c r="E728" s="26">
        <v>1811</v>
      </c>
      <c r="F728" s="38">
        <v>0</v>
      </c>
      <c r="G728" s="26">
        <v>100</v>
      </c>
      <c r="H728" s="26">
        <v>65</v>
      </c>
      <c r="I728" s="26">
        <v>35</v>
      </c>
      <c r="J728" s="26">
        <v>0</v>
      </c>
      <c r="K728" s="26">
        <v>0</v>
      </c>
      <c r="L728" s="26">
        <v>100</v>
      </c>
      <c r="M728" s="26">
        <v>100</v>
      </c>
      <c r="N728" s="26">
        <v>0</v>
      </c>
      <c r="O728" s="26">
        <v>0</v>
      </c>
      <c r="P728" s="26">
        <v>0</v>
      </c>
      <c r="Q728" s="26">
        <v>100</v>
      </c>
      <c r="R728" s="26">
        <v>100</v>
      </c>
      <c r="S728" s="26">
        <v>100</v>
      </c>
      <c r="T728" s="26">
        <v>100</v>
      </c>
      <c r="U728" s="26">
        <v>90</v>
      </c>
      <c r="V728" s="26">
        <v>0</v>
      </c>
      <c r="W728" s="26">
        <v>90</v>
      </c>
      <c r="X728" s="26">
        <v>10</v>
      </c>
      <c r="Y728" s="26">
        <v>100</v>
      </c>
      <c r="Z728" s="26">
        <v>2</v>
      </c>
      <c r="AA728" s="26" t="s">
        <v>96</v>
      </c>
      <c r="AB728" s="26" t="s">
        <v>97</v>
      </c>
      <c r="AC728" s="26" t="s">
        <v>98</v>
      </c>
      <c r="AD728" s="26">
        <v>0</v>
      </c>
      <c r="AE728" s="26">
        <v>7</v>
      </c>
      <c r="AF728" s="26">
        <v>7</v>
      </c>
      <c r="AG728" s="26">
        <v>0</v>
      </c>
      <c r="AH728" s="26">
        <v>7</v>
      </c>
      <c r="AI728" s="26">
        <v>0</v>
      </c>
    </row>
    <row r="729" spans="1:35" x14ac:dyDescent="0.3">
      <c r="A729" s="27" t="s">
        <v>444</v>
      </c>
      <c r="B729" s="27" t="s">
        <v>600</v>
      </c>
      <c r="C729" s="27" t="s">
        <v>654</v>
      </c>
      <c r="D729" s="27" t="s">
        <v>655</v>
      </c>
      <c r="E729" s="29" t="s">
        <v>102</v>
      </c>
      <c r="F729" s="28">
        <v>58</v>
      </c>
      <c r="G729" s="28">
        <v>100</v>
      </c>
      <c r="H729" s="28">
        <v>0</v>
      </c>
      <c r="I729" s="28">
        <v>100</v>
      </c>
      <c r="J729" s="28">
        <v>0</v>
      </c>
      <c r="K729" s="28">
        <v>0</v>
      </c>
      <c r="L729" s="28">
        <v>100</v>
      </c>
      <c r="M729" s="28">
        <v>0</v>
      </c>
      <c r="N729" s="28">
        <v>0</v>
      </c>
      <c r="O729" s="28">
        <v>0</v>
      </c>
      <c r="P729" s="28">
        <v>100</v>
      </c>
      <c r="Q729" s="28">
        <v>100</v>
      </c>
      <c r="R729" s="28">
        <v>100</v>
      </c>
      <c r="S729" s="28">
        <v>100</v>
      </c>
      <c r="T729" s="28">
        <v>100</v>
      </c>
      <c r="U729" s="28">
        <v>0</v>
      </c>
      <c r="V729" s="28">
        <v>0</v>
      </c>
      <c r="W729" s="28">
        <v>0</v>
      </c>
      <c r="X729" s="28">
        <v>100</v>
      </c>
      <c r="Y729" s="28">
        <v>100</v>
      </c>
      <c r="Z729" s="28">
        <v>1</v>
      </c>
      <c r="AA729" s="28" t="s">
        <v>97</v>
      </c>
      <c r="AB729" s="28" t="s">
        <v>97</v>
      </c>
      <c r="AC729" s="28" t="s">
        <v>98</v>
      </c>
      <c r="AD729" s="28">
        <v>0</v>
      </c>
      <c r="AE729" s="28">
        <v>7</v>
      </c>
      <c r="AF729" s="28">
        <v>7</v>
      </c>
      <c r="AG729" s="28">
        <v>0</v>
      </c>
      <c r="AH729" s="28">
        <v>7</v>
      </c>
      <c r="AI729" s="28">
        <v>0</v>
      </c>
    </row>
    <row r="730" spans="1:35" x14ac:dyDescent="0.3">
      <c r="A730" s="27" t="s">
        <v>444</v>
      </c>
      <c r="B730" s="27" t="s">
        <v>600</v>
      </c>
      <c r="C730" s="27" t="s">
        <v>654</v>
      </c>
      <c r="D730" s="27" t="s">
        <v>656</v>
      </c>
      <c r="E730" s="29" t="s">
        <v>102</v>
      </c>
      <c r="F730" s="28">
        <v>31</v>
      </c>
      <c r="G730" s="28">
        <v>100</v>
      </c>
      <c r="H730" s="28">
        <v>0</v>
      </c>
      <c r="I730" s="28">
        <v>100</v>
      </c>
      <c r="J730" s="28">
        <v>0</v>
      </c>
      <c r="K730" s="28">
        <v>0</v>
      </c>
      <c r="L730" s="28">
        <v>100</v>
      </c>
      <c r="M730" s="28">
        <v>0</v>
      </c>
      <c r="N730" s="28">
        <v>0</v>
      </c>
      <c r="O730" s="28">
        <v>0</v>
      </c>
      <c r="P730" s="28">
        <v>100</v>
      </c>
      <c r="Q730" s="28">
        <v>100</v>
      </c>
      <c r="R730" s="28">
        <v>100</v>
      </c>
      <c r="S730" s="28">
        <v>100</v>
      </c>
      <c r="T730" s="28">
        <v>100</v>
      </c>
      <c r="U730" s="28">
        <v>0</v>
      </c>
      <c r="V730" s="28">
        <v>0</v>
      </c>
      <c r="W730" s="28">
        <v>0</v>
      </c>
      <c r="X730" s="28">
        <v>100</v>
      </c>
      <c r="Y730" s="28">
        <v>100</v>
      </c>
      <c r="Z730" s="28">
        <v>2</v>
      </c>
      <c r="AA730" s="28" t="s">
        <v>97</v>
      </c>
      <c r="AB730" s="28" t="s">
        <v>97</v>
      </c>
      <c r="AC730" s="28" t="s">
        <v>98</v>
      </c>
      <c r="AD730" s="28">
        <v>0</v>
      </c>
      <c r="AE730" s="28">
        <v>7</v>
      </c>
      <c r="AF730" s="28">
        <v>7</v>
      </c>
      <c r="AG730" s="28">
        <v>0</v>
      </c>
      <c r="AH730" s="28">
        <v>7</v>
      </c>
      <c r="AI730" s="28">
        <v>0</v>
      </c>
    </row>
    <row r="731" spans="1:35" x14ac:dyDescent="0.3">
      <c r="A731" s="25" t="s">
        <v>444</v>
      </c>
      <c r="B731" s="25" t="s">
        <v>600</v>
      </c>
      <c r="C731" s="25" t="s">
        <v>657</v>
      </c>
      <c r="D731" s="26" t="s">
        <v>1553</v>
      </c>
      <c r="E731" s="26">
        <v>895</v>
      </c>
      <c r="F731" s="38">
        <v>10</v>
      </c>
      <c r="G731" s="26">
        <v>100</v>
      </c>
      <c r="H731" s="26">
        <v>80</v>
      </c>
      <c r="I731" s="26">
        <v>10</v>
      </c>
      <c r="J731" s="26">
        <v>10</v>
      </c>
      <c r="K731" s="26">
        <v>0</v>
      </c>
      <c r="L731" s="26">
        <v>0</v>
      </c>
      <c r="M731" s="26">
        <v>0</v>
      </c>
      <c r="N731" s="26">
        <v>20</v>
      </c>
      <c r="O731" s="26">
        <v>60</v>
      </c>
      <c r="P731" s="26">
        <v>20</v>
      </c>
      <c r="Q731" s="26">
        <v>100</v>
      </c>
      <c r="R731" s="26">
        <v>80</v>
      </c>
      <c r="S731" s="26">
        <v>100</v>
      </c>
      <c r="T731" s="26">
        <v>100</v>
      </c>
      <c r="U731" s="26">
        <v>0</v>
      </c>
      <c r="V731" s="26">
        <v>0</v>
      </c>
      <c r="W731" s="26">
        <v>40</v>
      </c>
      <c r="X731" s="26">
        <v>60</v>
      </c>
      <c r="Y731" s="26">
        <v>60</v>
      </c>
      <c r="Z731" s="26">
        <v>2</v>
      </c>
      <c r="AA731" s="26" t="s">
        <v>96</v>
      </c>
      <c r="AB731" s="26" t="s">
        <v>97</v>
      </c>
      <c r="AC731" s="26" t="s">
        <v>98</v>
      </c>
      <c r="AD731" s="26">
        <v>0</v>
      </c>
      <c r="AE731" s="26">
        <v>7</v>
      </c>
      <c r="AF731" s="26">
        <v>7</v>
      </c>
      <c r="AG731" s="26">
        <v>0</v>
      </c>
      <c r="AH731" s="26">
        <v>0</v>
      </c>
      <c r="AI731" s="26">
        <v>0</v>
      </c>
    </row>
    <row r="732" spans="1:35" x14ac:dyDescent="0.3">
      <c r="A732" s="27" t="s">
        <v>444</v>
      </c>
      <c r="B732" s="27" t="s">
        <v>600</v>
      </c>
      <c r="C732" s="27" t="s">
        <v>657</v>
      </c>
      <c r="D732" s="27" t="s">
        <v>317</v>
      </c>
      <c r="E732" s="29" t="s">
        <v>1805</v>
      </c>
      <c r="F732" s="28">
        <v>450</v>
      </c>
      <c r="G732" s="28">
        <v>100</v>
      </c>
      <c r="H732" s="28">
        <v>60</v>
      </c>
      <c r="I732" s="28">
        <v>40</v>
      </c>
      <c r="J732" s="28">
        <v>0</v>
      </c>
      <c r="K732" s="28">
        <v>0</v>
      </c>
      <c r="L732" s="28">
        <v>0</v>
      </c>
      <c r="M732" s="28">
        <v>0</v>
      </c>
      <c r="N732" s="28">
        <v>0</v>
      </c>
      <c r="O732" s="28">
        <v>100</v>
      </c>
      <c r="P732" s="28">
        <v>0</v>
      </c>
      <c r="Q732" s="28">
        <v>100</v>
      </c>
      <c r="R732" s="28">
        <v>100</v>
      </c>
      <c r="S732" s="28">
        <v>100</v>
      </c>
      <c r="T732" s="28">
        <v>100</v>
      </c>
      <c r="U732" s="28">
        <v>10</v>
      </c>
      <c r="V732" s="28">
        <v>0</v>
      </c>
      <c r="W732" s="28">
        <v>0</v>
      </c>
      <c r="X732" s="28">
        <v>100</v>
      </c>
      <c r="Y732" s="28">
        <v>100</v>
      </c>
      <c r="Z732" s="28">
        <v>2</v>
      </c>
      <c r="AA732" s="28" t="s">
        <v>96</v>
      </c>
      <c r="AB732" s="28" t="s">
        <v>97</v>
      </c>
      <c r="AC732" s="28" t="s">
        <v>98</v>
      </c>
      <c r="AD732" s="28">
        <v>1</v>
      </c>
      <c r="AE732" s="28">
        <v>7</v>
      </c>
      <c r="AF732" s="28">
        <v>7</v>
      </c>
      <c r="AG732" s="28">
        <v>0</v>
      </c>
      <c r="AH732" s="28">
        <v>0</v>
      </c>
      <c r="AI732" s="28">
        <v>0</v>
      </c>
    </row>
    <row r="733" spans="1:35" x14ac:dyDescent="0.3">
      <c r="A733" s="25" t="s">
        <v>444</v>
      </c>
      <c r="B733" s="25" t="s">
        <v>600</v>
      </c>
      <c r="C733" s="25" t="s">
        <v>658</v>
      </c>
      <c r="D733" s="26" t="s">
        <v>1553</v>
      </c>
      <c r="E733" s="26">
        <v>1160</v>
      </c>
      <c r="F733" s="26">
        <v>387</v>
      </c>
      <c r="G733" s="26">
        <v>100</v>
      </c>
      <c r="H733" s="26">
        <v>90</v>
      </c>
      <c r="I733" s="26">
        <v>10</v>
      </c>
      <c r="J733" s="26">
        <v>0</v>
      </c>
      <c r="K733" s="26">
        <v>0</v>
      </c>
      <c r="L733" s="26">
        <v>100</v>
      </c>
      <c r="M733" s="26">
        <v>95</v>
      </c>
      <c r="N733" s="26">
        <v>5</v>
      </c>
      <c r="O733" s="26">
        <v>0</v>
      </c>
      <c r="P733" s="26">
        <v>0</v>
      </c>
      <c r="Q733" s="26">
        <v>100</v>
      </c>
      <c r="R733" s="26">
        <v>100</v>
      </c>
      <c r="S733" s="26">
        <v>0</v>
      </c>
      <c r="T733" s="26">
        <v>100</v>
      </c>
      <c r="U733" s="26">
        <v>100</v>
      </c>
      <c r="V733" s="26">
        <v>0</v>
      </c>
      <c r="W733" s="26">
        <v>20</v>
      </c>
      <c r="X733" s="26">
        <v>80</v>
      </c>
      <c r="Y733" s="26">
        <v>100</v>
      </c>
      <c r="Z733" s="26">
        <v>2</v>
      </c>
      <c r="AA733" s="26" t="s">
        <v>96</v>
      </c>
      <c r="AB733" s="26" t="s">
        <v>97</v>
      </c>
      <c r="AC733" s="26" t="s">
        <v>98</v>
      </c>
      <c r="AD733" s="26">
        <v>2</v>
      </c>
      <c r="AE733" s="26">
        <v>12</v>
      </c>
      <c r="AF733" s="26">
        <v>12</v>
      </c>
      <c r="AG733" s="26">
        <v>0</v>
      </c>
      <c r="AH733" s="26">
        <v>10</v>
      </c>
      <c r="AI733" s="26">
        <v>0</v>
      </c>
    </row>
    <row r="734" spans="1:35" x14ac:dyDescent="0.3">
      <c r="A734" s="27" t="s">
        <v>444</v>
      </c>
      <c r="B734" s="27" t="s">
        <v>600</v>
      </c>
      <c r="C734" s="27" t="s">
        <v>658</v>
      </c>
      <c r="D734" s="27" t="s">
        <v>108</v>
      </c>
      <c r="E734" s="29" t="s">
        <v>95</v>
      </c>
      <c r="F734" s="28">
        <v>529</v>
      </c>
      <c r="G734" s="28">
        <v>100</v>
      </c>
      <c r="H734" s="28">
        <v>35</v>
      </c>
      <c r="I734" s="28">
        <v>45</v>
      </c>
      <c r="J734" s="28">
        <v>20</v>
      </c>
      <c r="K734" s="28">
        <v>0</v>
      </c>
      <c r="L734" s="28">
        <v>100</v>
      </c>
      <c r="M734" s="28">
        <v>35</v>
      </c>
      <c r="N734" s="28">
        <v>0</v>
      </c>
      <c r="O734" s="28">
        <v>0</v>
      </c>
      <c r="P734" s="28">
        <v>65</v>
      </c>
      <c r="Q734" s="28">
        <v>100</v>
      </c>
      <c r="R734" s="28">
        <v>45</v>
      </c>
      <c r="S734" s="28">
        <v>0</v>
      </c>
      <c r="T734" s="28">
        <v>5</v>
      </c>
      <c r="U734" s="28">
        <v>5</v>
      </c>
      <c r="V734" s="28">
        <v>0</v>
      </c>
      <c r="W734" s="28">
        <v>5</v>
      </c>
      <c r="X734" s="28">
        <v>95</v>
      </c>
      <c r="Y734" s="28">
        <v>100</v>
      </c>
      <c r="Z734" s="28">
        <v>2</v>
      </c>
      <c r="AA734" s="28" t="s">
        <v>97</v>
      </c>
      <c r="AB734" s="28" t="s">
        <v>96</v>
      </c>
      <c r="AC734" s="28">
        <v>10</v>
      </c>
      <c r="AD734" s="28">
        <v>2</v>
      </c>
      <c r="AE734" s="28">
        <v>12</v>
      </c>
      <c r="AF734" s="28">
        <v>12</v>
      </c>
      <c r="AG734" s="28">
        <v>0</v>
      </c>
      <c r="AH734" s="28">
        <v>10</v>
      </c>
      <c r="AI734" s="28">
        <v>0</v>
      </c>
    </row>
    <row r="735" spans="1:35" x14ac:dyDescent="0.3">
      <c r="A735" s="35" t="s">
        <v>444</v>
      </c>
      <c r="B735" s="35" t="s">
        <v>600</v>
      </c>
      <c r="C735" s="35" t="s">
        <v>1640</v>
      </c>
      <c r="D735" s="36" t="s">
        <v>1555</v>
      </c>
      <c r="E735" s="36">
        <v>454</v>
      </c>
      <c r="F735" s="36">
        <v>327</v>
      </c>
      <c r="G735" s="36">
        <v>98</v>
      </c>
      <c r="H735" s="36">
        <v>70</v>
      </c>
      <c r="I735" s="36">
        <v>30</v>
      </c>
      <c r="J735" s="36">
        <v>0</v>
      </c>
      <c r="K735" s="36">
        <v>0</v>
      </c>
      <c r="L735" s="36">
        <v>0</v>
      </c>
      <c r="M735" s="36">
        <v>0</v>
      </c>
      <c r="N735" s="36">
        <v>75</v>
      </c>
      <c r="O735" s="36">
        <v>0</v>
      </c>
      <c r="P735" s="36">
        <v>25</v>
      </c>
      <c r="Q735" s="36">
        <v>100</v>
      </c>
      <c r="R735" s="36">
        <v>95</v>
      </c>
      <c r="S735" s="36">
        <v>100</v>
      </c>
      <c r="T735" s="36">
        <v>100</v>
      </c>
      <c r="U735" s="36">
        <v>50</v>
      </c>
      <c r="V735" s="36">
        <v>0</v>
      </c>
      <c r="W735" s="36">
        <v>50</v>
      </c>
      <c r="X735" s="36">
        <v>50</v>
      </c>
      <c r="Y735" s="36">
        <v>100</v>
      </c>
      <c r="Z735" s="36">
        <v>2</v>
      </c>
      <c r="AA735" s="36" t="s">
        <v>96</v>
      </c>
      <c r="AB735" s="36" t="s">
        <v>96</v>
      </c>
      <c r="AC735" s="36">
        <v>2</v>
      </c>
      <c r="AD735" s="36">
        <v>5</v>
      </c>
      <c r="AE735" s="36">
        <v>5</v>
      </c>
      <c r="AF735" s="36">
        <v>23</v>
      </c>
      <c r="AG735" s="36">
        <v>0</v>
      </c>
      <c r="AH735" s="36">
        <v>23</v>
      </c>
      <c r="AI735" s="36">
        <v>0</v>
      </c>
    </row>
    <row r="736" spans="1:35" x14ac:dyDescent="0.3">
      <c r="A736" s="25" t="s">
        <v>444</v>
      </c>
      <c r="B736" s="25" t="s">
        <v>600</v>
      </c>
      <c r="C736" s="25" t="s">
        <v>659</v>
      </c>
      <c r="D736" s="26" t="s">
        <v>1553</v>
      </c>
      <c r="E736" s="26">
        <v>1011</v>
      </c>
      <c r="F736" s="38">
        <v>170</v>
      </c>
      <c r="G736" s="26">
        <v>100</v>
      </c>
      <c r="H736" s="26">
        <v>85</v>
      </c>
      <c r="I736" s="26">
        <v>15</v>
      </c>
      <c r="J736" s="26">
        <v>0</v>
      </c>
      <c r="K736" s="26">
        <v>0</v>
      </c>
      <c r="L736" s="26">
        <v>100</v>
      </c>
      <c r="M736" s="26">
        <v>85</v>
      </c>
      <c r="N736" s="26">
        <v>15</v>
      </c>
      <c r="O736" s="26">
        <v>0</v>
      </c>
      <c r="P736" s="26">
        <v>0</v>
      </c>
      <c r="Q736" s="26">
        <v>100</v>
      </c>
      <c r="R736" s="26">
        <v>100</v>
      </c>
      <c r="S736" s="26">
        <v>100</v>
      </c>
      <c r="T736" s="26">
        <v>100</v>
      </c>
      <c r="U736" s="26">
        <v>100</v>
      </c>
      <c r="V736" s="26">
        <v>0</v>
      </c>
      <c r="W736" s="26">
        <v>98</v>
      </c>
      <c r="X736" s="26">
        <v>2</v>
      </c>
      <c r="Y736" s="26">
        <v>100</v>
      </c>
      <c r="Z736" s="26">
        <v>2</v>
      </c>
      <c r="AA736" s="26" t="s">
        <v>96</v>
      </c>
      <c r="AB736" s="26" t="s">
        <v>96</v>
      </c>
      <c r="AC736" s="26">
        <v>7</v>
      </c>
      <c r="AD736" s="26">
        <v>1</v>
      </c>
      <c r="AE736" s="26">
        <v>12</v>
      </c>
      <c r="AF736" s="26">
        <v>12</v>
      </c>
      <c r="AG736" s="26">
        <v>0</v>
      </c>
      <c r="AH736" s="26">
        <v>12</v>
      </c>
      <c r="AI736" s="26">
        <v>0</v>
      </c>
    </row>
    <row r="737" spans="1:35" x14ac:dyDescent="0.3">
      <c r="A737" s="27" t="s">
        <v>444</v>
      </c>
      <c r="B737" s="27" t="s">
        <v>600</v>
      </c>
      <c r="C737" s="27" t="s">
        <v>659</v>
      </c>
      <c r="D737" s="27" t="s">
        <v>110</v>
      </c>
      <c r="E737" s="29" t="s">
        <v>104</v>
      </c>
      <c r="F737" s="28">
        <v>381</v>
      </c>
      <c r="G737" s="28">
        <v>47</v>
      </c>
      <c r="H737" s="28">
        <v>30</v>
      </c>
      <c r="I737" s="28">
        <v>70</v>
      </c>
      <c r="J737" s="28">
        <v>0</v>
      </c>
      <c r="K737" s="28">
        <v>0</v>
      </c>
      <c r="L737" s="28">
        <v>47</v>
      </c>
      <c r="M737" s="28">
        <v>20</v>
      </c>
      <c r="N737" s="28">
        <v>30</v>
      </c>
      <c r="O737" s="28">
        <v>0</v>
      </c>
      <c r="P737" s="28">
        <v>50</v>
      </c>
      <c r="Q737" s="28">
        <v>100</v>
      </c>
      <c r="R737" s="28">
        <v>100</v>
      </c>
      <c r="S737" s="28">
        <v>100</v>
      </c>
      <c r="T737" s="28">
        <v>47</v>
      </c>
      <c r="U737" s="28">
        <v>20</v>
      </c>
      <c r="V737" s="28">
        <v>0</v>
      </c>
      <c r="W737" s="28">
        <v>20</v>
      </c>
      <c r="X737" s="28">
        <v>80</v>
      </c>
      <c r="Y737" s="28">
        <v>98</v>
      </c>
      <c r="Z737" s="28">
        <v>2</v>
      </c>
      <c r="AA737" s="28" t="s">
        <v>96</v>
      </c>
      <c r="AB737" s="28" t="s">
        <v>96</v>
      </c>
      <c r="AC737" s="28">
        <v>4</v>
      </c>
      <c r="AD737" s="28">
        <v>1</v>
      </c>
      <c r="AE737" s="28">
        <v>12</v>
      </c>
      <c r="AF737" s="28">
        <v>12</v>
      </c>
      <c r="AG737" s="28">
        <v>0</v>
      </c>
      <c r="AH737" s="28">
        <v>12</v>
      </c>
      <c r="AI737" s="28">
        <v>0</v>
      </c>
    </row>
    <row r="738" spans="1:35" x14ac:dyDescent="0.3">
      <c r="A738" s="25" t="s">
        <v>444</v>
      </c>
      <c r="B738" s="25" t="s">
        <v>660</v>
      </c>
      <c r="C738" s="25" t="s">
        <v>661</v>
      </c>
      <c r="D738" s="26" t="s">
        <v>1553</v>
      </c>
      <c r="E738" s="26">
        <v>581</v>
      </c>
      <c r="F738" s="38">
        <v>0</v>
      </c>
      <c r="G738" s="26">
        <v>100</v>
      </c>
      <c r="H738" s="26">
        <v>95</v>
      </c>
      <c r="I738" s="26">
        <v>5</v>
      </c>
      <c r="J738" s="26">
        <v>0</v>
      </c>
      <c r="K738" s="26">
        <v>0</v>
      </c>
      <c r="L738" s="26">
        <v>0</v>
      </c>
      <c r="M738" s="26">
        <v>0</v>
      </c>
      <c r="N738" s="26">
        <v>80</v>
      </c>
      <c r="O738" s="26">
        <v>5</v>
      </c>
      <c r="P738" s="26">
        <v>15</v>
      </c>
      <c r="Q738" s="26">
        <v>100</v>
      </c>
      <c r="R738" s="26">
        <v>100</v>
      </c>
      <c r="S738" s="26">
        <v>100</v>
      </c>
      <c r="T738" s="26">
        <v>0</v>
      </c>
      <c r="U738" s="26">
        <v>0</v>
      </c>
      <c r="V738" s="26">
        <v>0</v>
      </c>
      <c r="W738" s="26">
        <v>10</v>
      </c>
      <c r="X738" s="26">
        <v>90</v>
      </c>
      <c r="Y738" s="26">
        <v>100</v>
      </c>
      <c r="Z738" s="26">
        <v>2</v>
      </c>
      <c r="AA738" s="26" t="s">
        <v>96</v>
      </c>
      <c r="AB738" s="26" t="s">
        <v>96</v>
      </c>
      <c r="AC738" s="26">
        <v>3</v>
      </c>
      <c r="AD738" s="26">
        <v>23</v>
      </c>
      <c r="AE738" s="26">
        <v>10</v>
      </c>
      <c r="AF738" s="26">
        <v>23</v>
      </c>
      <c r="AG738" s="26">
        <v>0</v>
      </c>
      <c r="AH738" s="26">
        <v>23</v>
      </c>
      <c r="AI738" s="26">
        <v>0</v>
      </c>
    </row>
    <row r="739" spans="1:35" x14ac:dyDescent="0.3">
      <c r="A739" s="27" t="s">
        <v>444</v>
      </c>
      <c r="B739" s="27" t="s">
        <v>660</v>
      </c>
      <c r="C739" s="27" t="s">
        <v>661</v>
      </c>
      <c r="D739" s="27" t="s">
        <v>662</v>
      </c>
      <c r="E739" s="29" t="s">
        <v>95</v>
      </c>
      <c r="F739" s="28">
        <v>87</v>
      </c>
      <c r="G739" s="28">
        <v>90</v>
      </c>
      <c r="H739" s="28">
        <v>70</v>
      </c>
      <c r="I739" s="28">
        <v>0</v>
      </c>
      <c r="J739" s="28">
        <v>30</v>
      </c>
      <c r="K739" s="28">
        <v>0</v>
      </c>
      <c r="L739" s="28">
        <v>0</v>
      </c>
      <c r="M739" s="28">
        <v>0</v>
      </c>
      <c r="N739" s="28">
        <v>20</v>
      </c>
      <c r="O739" s="28">
        <v>0</v>
      </c>
      <c r="P739" s="28">
        <v>80</v>
      </c>
      <c r="Q739" s="28">
        <v>100</v>
      </c>
      <c r="R739" s="28">
        <v>80</v>
      </c>
      <c r="S739" s="28">
        <v>100</v>
      </c>
      <c r="T739" s="28">
        <v>0</v>
      </c>
      <c r="U739" s="28">
        <v>0</v>
      </c>
      <c r="V739" s="28">
        <v>0</v>
      </c>
      <c r="W739" s="28">
        <v>0</v>
      </c>
      <c r="X739" s="28">
        <v>100</v>
      </c>
      <c r="Y739" s="28">
        <v>100</v>
      </c>
      <c r="Z739" s="28">
        <v>2</v>
      </c>
      <c r="AA739" s="28" t="s">
        <v>96</v>
      </c>
      <c r="AB739" s="28" t="s">
        <v>96</v>
      </c>
      <c r="AC739" s="28">
        <v>3</v>
      </c>
      <c r="AD739" s="28">
        <v>23</v>
      </c>
      <c r="AE739" s="28">
        <v>10</v>
      </c>
      <c r="AF739" s="28">
        <v>23</v>
      </c>
      <c r="AG739" s="28">
        <v>0</v>
      </c>
      <c r="AH739" s="28">
        <v>23</v>
      </c>
      <c r="AI739" s="28">
        <v>0</v>
      </c>
    </row>
    <row r="740" spans="1:35" x14ac:dyDescent="0.3">
      <c r="A740" s="27" t="s">
        <v>444</v>
      </c>
      <c r="B740" s="27" t="s">
        <v>660</v>
      </c>
      <c r="C740" s="27" t="s">
        <v>661</v>
      </c>
      <c r="D740" s="27" t="s">
        <v>663</v>
      </c>
      <c r="E740" s="29" t="s">
        <v>95</v>
      </c>
      <c r="F740" s="28">
        <v>273</v>
      </c>
      <c r="G740" s="28">
        <v>100</v>
      </c>
      <c r="H740" s="28">
        <v>85</v>
      </c>
      <c r="I740" s="28">
        <v>0</v>
      </c>
      <c r="J740" s="28">
        <v>15</v>
      </c>
      <c r="K740" s="28">
        <v>0</v>
      </c>
      <c r="L740" s="28">
        <v>0</v>
      </c>
      <c r="M740" s="28">
        <v>0</v>
      </c>
      <c r="N740" s="28">
        <v>20</v>
      </c>
      <c r="O740" s="28">
        <v>0</v>
      </c>
      <c r="P740" s="28">
        <v>80</v>
      </c>
      <c r="Q740" s="28">
        <v>100</v>
      </c>
      <c r="R740" s="28">
        <v>65</v>
      </c>
      <c r="S740" s="28">
        <v>100</v>
      </c>
      <c r="T740" s="28">
        <v>0</v>
      </c>
      <c r="U740" s="28">
        <v>0</v>
      </c>
      <c r="V740" s="28">
        <v>0</v>
      </c>
      <c r="W740" s="28">
        <v>0</v>
      </c>
      <c r="X740" s="28">
        <v>100</v>
      </c>
      <c r="Y740" s="28">
        <v>100</v>
      </c>
      <c r="Z740" s="28">
        <v>2</v>
      </c>
      <c r="AA740" s="28" t="s">
        <v>96</v>
      </c>
      <c r="AB740" s="28" t="s">
        <v>96</v>
      </c>
      <c r="AC740" s="28">
        <v>3</v>
      </c>
      <c r="AD740" s="28">
        <v>23</v>
      </c>
      <c r="AE740" s="28">
        <v>10</v>
      </c>
      <c r="AF740" s="28">
        <v>23</v>
      </c>
      <c r="AG740" s="28">
        <v>0</v>
      </c>
      <c r="AH740" s="28">
        <v>23</v>
      </c>
      <c r="AI740" s="28">
        <v>0</v>
      </c>
    </row>
    <row r="741" spans="1:35" x14ac:dyDescent="0.3">
      <c r="A741" s="27" t="s">
        <v>444</v>
      </c>
      <c r="B741" s="27" t="s">
        <v>660</v>
      </c>
      <c r="C741" s="27" t="s">
        <v>661</v>
      </c>
      <c r="D741" s="27" t="s">
        <v>664</v>
      </c>
      <c r="E741" s="29" t="s">
        <v>95</v>
      </c>
      <c r="F741" s="28">
        <v>88</v>
      </c>
      <c r="G741" s="28">
        <v>100</v>
      </c>
      <c r="H741" s="28">
        <v>90</v>
      </c>
      <c r="I741" s="28">
        <v>0</v>
      </c>
      <c r="J741" s="28">
        <v>10</v>
      </c>
      <c r="K741" s="28">
        <v>0</v>
      </c>
      <c r="L741" s="28">
        <v>0</v>
      </c>
      <c r="M741" s="28">
        <v>0</v>
      </c>
      <c r="N741" s="28">
        <v>25</v>
      </c>
      <c r="O741" s="28">
        <v>0</v>
      </c>
      <c r="P741" s="28">
        <v>75</v>
      </c>
      <c r="Q741" s="28">
        <v>100</v>
      </c>
      <c r="R741" s="28">
        <v>85</v>
      </c>
      <c r="S741" s="28">
        <v>100</v>
      </c>
      <c r="T741" s="28">
        <v>0</v>
      </c>
      <c r="U741" s="28">
        <v>0</v>
      </c>
      <c r="V741" s="28">
        <v>0</v>
      </c>
      <c r="W741" s="28">
        <v>0</v>
      </c>
      <c r="X741" s="28">
        <v>100</v>
      </c>
      <c r="Y741" s="28">
        <v>100</v>
      </c>
      <c r="Z741" s="28">
        <v>2</v>
      </c>
      <c r="AA741" s="28" t="s">
        <v>96</v>
      </c>
      <c r="AB741" s="28" t="s">
        <v>96</v>
      </c>
      <c r="AC741" s="28">
        <v>3</v>
      </c>
      <c r="AD741" s="28">
        <v>23</v>
      </c>
      <c r="AE741" s="28">
        <v>10</v>
      </c>
      <c r="AF741" s="28">
        <v>23</v>
      </c>
      <c r="AG741" s="28">
        <v>0</v>
      </c>
      <c r="AH741" s="28">
        <v>23</v>
      </c>
      <c r="AI741" s="28">
        <v>0</v>
      </c>
    </row>
    <row r="742" spans="1:35" x14ac:dyDescent="0.3">
      <c r="A742" s="25" t="s">
        <v>444</v>
      </c>
      <c r="B742" s="25" t="s">
        <v>660</v>
      </c>
      <c r="C742" s="25" t="s">
        <v>665</v>
      </c>
      <c r="D742" s="26" t="s">
        <v>1553</v>
      </c>
      <c r="E742" s="26">
        <v>401</v>
      </c>
      <c r="F742" s="26">
        <v>131</v>
      </c>
      <c r="G742" s="26">
        <v>100</v>
      </c>
      <c r="H742" s="26">
        <v>50</v>
      </c>
      <c r="I742" s="26">
        <v>20</v>
      </c>
      <c r="J742" s="26">
        <v>30</v>
      </c>
      <c r="K742" s="26">
        <v>0</v>
      </c>
      <c r="L742" s="26">
        <v>0</v>
      </c>
      <c r="M742" s="26">
        <v>0</v>
      </c>
      <c r="N742" s="26">
        <v>100</v>
      </c>
      <c r="O742" s="26">
        <v>0</v>
      </c>
      <c r="P742" s="26">
        <v>0</v>
      </c>
      <c r="Q742" s="26">
        <v>100</v>
      </c>
      <c r="R742" s="26">
        <v>100</v>
      </c>
      <c r="S742" s="26">
        <v>100</v>
      </c>
      <c r="T742" s="26">
        <v>100</v>
      </c>
      <c r="U742" s="26">
        <v>70</v>
      </c>
      <c r="V742" s="26">
        <v>0</v>
      </c>
      <c r="W742" s="26">
        <v>70</v>
      </c>
      <c r="X742" s="26">
        <v>30</v>
      </c>
      <c r="Y742" s="26">
        <v>100</v>
      </c>
      <c r="Z742" s="26">
        <v>2</v>
      </c>
      <c r="AA742" s="26" t="s">
        <v>96</v>
      </c>
      <c r="AB742" s="26" t="s">
        <v>96</v>
      </c>
      <c r="AC742" s="26">
        <v>12</v>
      </c>
      <c r="AD742" s="26">
        <v>0</v>
      </c>
      <c r="AE742" s="26">
        <v>0</v>
      </c>
      <c r="AF742" s="26">
        <v>0</v>
      </c>
      <c r="AG742" s="26">
        <v>0</v>
      </c>
      <c r="AH742" s="26">
        <v>0</v>
      </c>
      <c r="AI742" s="26">
        <v>0</v>
      </c>
    </row>
    <row r="743" spans="1:35" x14ac:dyDescent="0.3">
      <c r="A743" s="27" t="s">
        <v>444</v>
      </c>
      <c r="B743" s="27" t="s">
        <v>660</v>
      </c>
      <c r="C743" s="27" t="s">
        <v>665</v>
      </c>
      <c r="D743" s="27" t="s">
        <v>301</v>
      </c>
      <c r="E743" s="29" t="s">
        <v>104</v>
      </c>
      <c r="F743" s="28">
        <v>70</v>
      </c>
      <c r="G743" s="28">
        <v>100</v>
      </c>
      <c r="H743" s="28">
        <v>10</v>
      </c>
      <c r="I743" s="28">
        <v>0</v>
      </c>
      <c r="J743" s="28">
        <v>85</v>
      </c>
      <c r="K743" s="28">
        <v>5</v>
      </c>
      <c r="L743" s="28">
        <v>0</v>
      </c>
      <c r="M743" s="28">
        <v>0</v>
      </c>
      <c r="N743" s="28">
        <v>10</v>
      </c>
      <c r="O743" s="28">
        <v>0</v>
      </c>
      <c r="P743" s="28">
        <v>90</v>
      </c>
      <c r="Q743" s="28">
        <v>100</v>
      </c>
      <c r="R743" s="28">
        <v>90</v>
      </c>
      <c r="S743" s="28">
        <v>100</v>
      </c>
      <c r="T743" s="28">
        <v>100</v>
      </c>
      <c r="U743" s="28">
        <v>0</v>
      </c>
      <c r="V743" s="28">
        <v>0</v>
      </c>
      <c r="W743" s="28">
        <v>0</v>
      </c>
      <c r="X743" s="28">
        <v>100</v>
      </c>
      <c r="Y743" s="28">
        <v>100</v>
      </c>
      <c r="Z743" s="28">
        <v>2</v>
      </c>
      <c r="AA743" s="28" t="s">
        <v>96</v>
      </c>
      <c r="AB743" s="28" t="s">
        <v>96</v>
      </c>
      <c r="AC743" s="28">
        <v>10</v>
      </c>
      <c r="AD743" s="28">
        <v>0</v>
      </c>
      <c r="AE743" s="28">
        <v>0</v>
      </c>
      <c r="AF743" s="28">
        <v>0</v>
      </c>
      <c r="AG743" s="28">
        <v>1</v>
      </c>
      <c r="AH743" s="28">
        <v>0</v>
      </c>
      <c r="AI743" s="28">
        <v>1</v>
      </c>
    </row>
    <row r="744" spans="1:35" x14ac:dyDescent="0.3">
      <c r="A744" s="25" t="s">
        <v>444</v>
      </c>
      <c r="B744" s="25" t="s">
        <v>660</v>
      </c>
      <c r="C744" s="25" t="s">
        <v>666</v>
      </c>
      <c r="D744" s="26" t="s">
        <v>1553</v>
      </c>
      <c r="E744" s="26">
        <v>1323</v>
      </c>
      <c r="F744" s="38">
        <v>0</v>
      </c>
      <c r="G744" s="26">
        <v>30</v>
      </c>
      <c r="H744" s="26">
        <v>30</v>
      </c>
      <c r="I744" s="26">
        <v>70</v>
      </c>
      <c r="J744" s="26">
        <v>0</v>
      </c>
      <c r="K744" s="26">
        <v>0</v>
      </c>
      <c r="L744" s="26">
        <v>30</v>
      </c>
      <c r="M744" s="26">
        <v>30</v>
      </c>
      <c r="N744" s="26">
        <v>40</v>
      </c>
      <c r="O744" s="26">
        <v>0</v>
      </c>
      <c r="P744" s="26">
        <v>30</v>
      </c>
      <c r="Q744" s="26">
        <v>100</v>
      </c>
      <c r="R744" s="26">
        <v>100</v>
      </c>
      <c r="S744" s="26">
        <v>100</v>
      </c>
      <c r="T744" s="26">
        <v>100</v>
      </c>
      <c r="U744" s="26">
        <v>60</v>
      </c>
      <c r="V744" s="26">
        <v>0</v>
      </c>
      <c r="W744" s="26">
        <v>60</v>
      </c>
      <c r="X744" s="26">
        <v>40</v>
      </c>
      <c r="Y744" s="26">
        <v>100</v>
      </c>
      <c r="Z744" s="26">
        <v>2</v>
      </c>
      <c r="AA744" s="26" t="s">
        <v>96</v>
      </c>
      <c r="AB744" s="26" t="s">
        <v>96</v>
      </c>
      <c r="AC744" s="26">
        <v>12</v>
      </c>
      <c r="AD744" s="26">
        <v>0</v>
      </c>
      <c r="AE744" s="26">
        <v>3</v>
      </c>
      <c r="AF744" s="26">
        <v>3</v>
      </c>
      <c r="AG744" s="26">
        <v>0</v>
      </c>
      <c r="AH744" s="26">
        <v>1</v>
      </c>
      <c r="AI744" s="26">
        <v>0</v>
      </c>
    </row>
    <row r="745" spans="1:35" x14ac:dyDescent="0.3">
      <c r="A745" s="27" t="s">
        <v>444</v>
      </c>
      <c r="B745" s="27" t="s">
        <v>660</v>
      </c>
      <c r="C745" s="27" t="s">
        <v>666</v>
      </c>
      <c r="D745" s="27" t="s">
        <v>108</v>
      </c>
      <c r="E745" s="29" t="s">
        <v>95</v>
      </c>
      <c r="F745" s="28">
        <v>635</v>
      </c>
      <c r="G745" s="28">
        <v>80</v>
      </c>
      <c r="H745" s="28">
        <v>40</v>
      </c>
      <c r="I745" s="28">
        <v>30</v>
      </c>
      <c r="J745" s="28">
        <v>30</v>
      </c>
      <c r="K745" s="28">
        <v>0</v>
      </c>
      <c r="L745" s="28">
        <v>80</v>
      </c>
      <c r="M745" s="28">
        <v>40</v>
      </c>
      <c r="N745" s="28">
        <v>40</v>
      </c>
      <c r="O745" s="28">
        <v>0</v>
      </c>
      <c r="P745" s="28">
        <v>20</v>
      </c>
      <c r="Q745" s="28">
        <v>100</v>
      </c>
      <c r="R745" s="28">
        <v>100</v>
      </c>
      <c r="S745" s="28">
        <v>100</v>
      </c>
      <c r="T745" s="28">
        <v>100</v>
      </c>
      <c r="U745" s="28">
        <v>35</v>
      </c>
      <c r="V745" s="28">
        <v>0</v>
      </c>
      <c r="W745" s="28">
        <v>35</v>
      </c>
      <c r="X745" s="28">
        <v>65</v>
      </c>
      <c r="Y745" s="28">
        <v>85</v>
      </c>
      <c r="Z745" s="28">
        <v>2</v>
      </c>
      <c r="AA745" s="28" t="s">
        <v>96</v>
      </c>
      <c r="AB745" s="28" t="s">
        <v>97</v>
      </c>
      <c r="AC745" s="28" t="s">
        <v>98</v>
      </c>
      <c r="AD745" s="28">
        <v>1</v>
      </c>
      <c r="AE745" s="28">
        <v>4</v>
      </c>
      <c r="AF745" s="28">
        <v>4</v>
      </c>
      <c r="AG745" s="28">
        <v>1</v>
      </c>
      <c r="AH745" s="28">
        <v>2</v>
      </c>
      <c r="AI745" s="28">
        <v>1</v>
      </c>
    </row>
    <row r="746" spans="1:35" x14ac:dyDescent="0.3">
      <c r="A746" s="25" t="s">
        <v>444</v>
      </c>
      <c r="B746" s="25" t="s">
        <v>660</v>
      </c>
      <c r="C746" s="25" t="s">
        <v>667</v>
      </c>
      <c r="D746" s="26" t="s">
        <v>1553</v>
      </c>
      <c r="E746" s="26">
        <v>636</v>
      </c>
      <c r="F746" s="38">
        <v>140</v>
      </c>
      <c r="G746" s="26">
        <v>100</v>
      </c>
      <c r="H746" s="26">
        <v>100</v>
      </c>
      <c r="I746" s="26">
        <v>0</v>
      </c>
      <c r="J746" s="26">
        <v>0</v>
      </c>
      <c r="K746" s="26">
        <v>0</v>
      </c>
      <c r="L746" s="26">
        <v>0</v>
      </c>
      <c r="M746" s="26">
        <v>0</v>
      </c>
      <c r="N746" s="26">
        <v>60</v>
      </c>
      <c r="O746" s="26">
        <v>0</v>
      </c>
      <c r="P746" s="26">
        <v>40</v>
      </c>
      <c r="Q746" s="26">
        <v>100</v>
      </c>
      <c r="R746" s="26">
        <v>99</v>
      </c>
      <c r="S746" s="26">
        <v>100</v>
      </c>
      <c r="T746" s="26">
        <v>100</v>
      </c>
      <c r="U746" s="26">
        <v>85</v>
      </c>
      <c r="V746" s="26">
        <v>0</v>
      </c>
      <c r="W746" s="26">
        <v>30</v>
      </c>
      <c r="X746" s="26">
        <v>70</v>
      </c>
      <c r="Y746" s="26">
        <v>100</v>
      </c>
      <c r="Z746" s="26">
        <v>2</v>
      </c>
      <c r="AA746" s="26" t="s">
        <v>96</v>
      </c>
      <c r="AB746" s="26" t="s">
        <v>96</v>
      </c>
      <c r="AC746" s="26">
        <v>1</v>
      </c>
      <c r="AD746" s="26">
        <v>2</v>
      </c>
      <c r="AE746" s="26">
        <v>2</v>
      </c>
      <c r="AF746" s="26">
        <v>13</v>
      </c>
      <c r="AG746" s="26">
        <v>0</v>
      </c>
      <c r="AH746" s="26">
        <v>20</v>
      </c>
      <c r="AI746" s="26">
        <v>0</v>
      </c>
    </row>
    <row r="747" spans="1:35" x14ac:dyDescent="0.3">
      <c r="A747" s="27" t="s">
        <v>444</v>
      </c>
      <c r="B747" s="27" t="s">
        <v>660</v>
      </c>
      <c r="C747" s="27" t="s">
        <v>667</v>
      </c>
      <c r="D747" s="27" t="s">
        <v>668</v>
      </c>
      <c r="E747" s="29" t="s">
        <v>95</v>
      </c>
      <c r="F747" s="28">
        <v>67</v>
      </c>
      <c r="G747" s="28">
        <v>100</v>
      </c>
      <c r="H747" s="28">
        <v>100</v>
      </c>
      <c r="I747" s="28">
        <v>0</v>
      </c>
      <c r="J747" s="28">
        <v>0</v>
      </c>
      <c r="K747" s="28">
        <v>0</v>
      </c>
      <c r="L747" s="28">
        <v>0</v>
      </c>
      <c r="M747" s="28">
        <v>0</v>
      </c>
      <c r="N747" s="28">
        <v>40</v>
      </c>
      <c r="O747" s="28">
        <v>0</v>
      </c>
      <c r="P747" s="28">
        <v>60</v>
      </c>
      <c r="Q747" s="28">
        <v>100</v>
      </c>
      <c r="R747" s="28">
        <v>100</v>
      </c>
      <c r="S747" s="28">
        <v>100</v>
      </c>
      <c r="T747" s="28">
        <v>100</v>
      </c>
      <c r="U747" s="28">
        <v>75</v>
      </c>
      <c r="V747" s="28">
        <v>0</v>
      </c>
      <c r="W747" s="28">
        <v>20</v>
      </c>
      <c r="X747" s="28">
        <v>80</v>
      </c>
      <c r="Y747" s="28">
        <v>100</v>
      </c>
      <c r="Z747" s="28">
        <v>2</v>
      </c>
      <c r="AA747" s="28" t="s">
        <v>96</v>
      </c>
      <c r="AB747" s="28" t="s">
        <v>96</v>
      </c>
      <c r="AC747" s="28">
        <v>1</v>
      </c>
      <c r="AD747" s="28">
        <v>2</v>
      </c>
      <c r="AE747" s="28">
        <v>2</v>
      </c>
      <c r="AF747" s="28">
        <v>13</v>
      </c>
      <c r="AG747" s="28">
        <v>0</v>
      </c>
      <c r="AH747" s="28">
        <v>20</v>
      </c>
      <c r="AI747" s="28">
        <v>0</v>
      </c>
    </row>
    <row r="748" spans="1:35" x14ac:dyDescent="0.3">
      <c r="A748" s="25" t="s">
        <v>444</v>
      </c>
      <c r="B748" s="25" t="s">
        <v>660</v>
      </c>
      <c r="C748" s="25" t="s">
        <v>669</v>
      </c>
      <c r="D748" s="26" t="s">
        <v>1553</v>
      </c>
      <c r="E748" s="26">
        <v>480</v>
      </c>
      <c r="F748" s="26">
        <v>154</v>
      </c>
      <c r="G748" s="26">
        <v>0</v>
      </c>
      <c r="H748" s="26">
        <v>0</v>
      </c>
      <c r="I748" s="26">
        <v>90</v>
      </c>
      <c r="J748" s="26">
        <v>10</v>
      </c>
      <c r="K748" s="26">
        <v>0</v>
      </c>
      <c r="L748" s="26">
        <v>100</v>
      </c>
      <c r="M748" s="26">
        <v>30</v>
      </c>
      <c r="N748" s="26">
        <v>70</v>
      </c>
      <c r="O748" s="26">
        <v>0</v>
      </c>
      <c r="P748" s="26">
        <v>0</v>
      </c>
      <c r="Q748" s="26">
        <v>100</v>
      </c>
      <c r="R748" s="26">
        <v>100</v>
      </c>
      <c r="S748" s="26">
        <v>100</v>
      </c>
      <c r="T748" s="26">
        <v>100</v>
      </c>
      <c r="U748" s="26">
        <v>90</v>
      </c>
      <c r="V748" s="26">
        <v>0</v>
      </c>
      <c r="W748" s="26">
        <v>50</v>
      </c>
      <c r="X748" s="26">
        <v>50</v>
      </c>
      <c r="Y748" s="26">
        <v>100</v>
      </c>
      <c r="Z748" s="26">
        <v>2</v>
      </c>
      <c r="AA748" s="26" t="s">
        <v>96</v>
      </c>
      <c r="AB748" s="26" t="s">
        <v>96</v>
      </c>
      <c r="AC748" s="26">
        <v>8</v>
      </c>
      <c r="AD748" s="26">
        <v>6</v>
      </c>
      <c r="AE748" s="26">
        <v>6</v>
      </c>
      <c r="AF748" s="26">
        <v>6</v>
      </c>
      <c r="AG748" s="26">
        <v>0</v>
      </c>
      <c r="AH748" s="26">
        <v>6</v>
      </c>
      <c r="AI748" s="26">
        <v>0</v>
      </c>
    </row>
    <row r="749" spans="1:35" x14ac:dyDescent="0.3">
      <c r="A749" s="27" t="s">
        <v>444</v>
      </c>
      <c r="B749" s="27" t="s">
        <v>660</v>
      </c>
      <c r="C749" s="27" t="s">
        <v>669</v>
      </c>
      <c r="D749" s="27" t="s">
        <v>301</v>
      </c>
      <c r="E749" s="29" t="s">
        <v>95</v>
      </c>
      <c r="F749" s="28">
        <v>66</v>
      </c>
      <c r="G749" s="28">
        <v>0</v>
      </c>
      <c r="H749" s="28">
        <v>0</v>
      </c>
      <c r="I749" s="28">
        <v>10</v>
      </c>
      <c r="J749" s="28">
        <v>90</v>
      </c>
      <c r="K749" s="28">
        <v>0</v>
      </c>
      <c r="L749" s="28">
        <v>100</v>
      </c>
      <c r="M749" s="28">
        <v>10</v>
      </c>
      <c r="N749" s="28">
        <v>20</v>
      </c>
      <c r="O749" s="28">
        <v>0</v>
      </c>
      <c r="P749" s="28">
        <v>70</v>
      </c>
      <c r="Q749" s="28">
        <v>100</v>
      </c>
      <c r="R749" s="28">
        <v>100</v>
      </c>
      <c r="S749" s="28">
        <v>100</v>
      </c>
      <c r="T749" s="28">
        <v>100</v>
      </c>
      <c r="U749" s="28">
        <v>10</v>
      </c>
      <c r="V749" s="28">
        <v>0</v>
      </c>
      <c r="W749" s="28">
        <v>10</v>
      </c>
      <c r="X749" s="28">
        <v>90</v>
      </c>
      <c r="Y749" s="28">
        <v>100</v>
      </c>
      <c r="Z749" s="28">
        <v>4</v>
      </c>
      <c r="AA749" s="28" t="s">
        <v>96</v>
      </c>
      <c r="AB749" s="28" t="s">
        <v>97</v>
      </c>
      <c r="AC749" s="28" t="s">
        <v>98</v>
      </c>
      <c r="AD749" s="28">
        <v>7</v>
      </c>
      <c r="AE749" s="28">
        <v>7</v>
      </c>
      <c r="AF749" s="28">
        <v>7</v>
      </c>
      <c r="AG749" s="28">
        <v>1</v>
      </c>
      <c r="AH749" s="28">
        <v>1</v>
      </c>
      <c r="AI749" s="28">
        <v>1</v>
      </c>
    </row>
    <row r="750" spans="1:35" x14ac:dyDescent="0.3">
      <c r="A750" s="25" t="s">
        <v>444</v>
      </c>
      <c r="B750" s="25" t="s">
        <v>660</v>
      </c>
      <c r="C750" s="25" t="s">
        <v>670</v>
      </c>
      <c r="D750" s="26" t="s">
        <v>1553</v>
      </c>
      <c r="E750" s="26">
        <v>5107</v>
      </c>
      <c r="F750" s="26">
        <v>1408</v>
      </c>
      <c r="G750" s="26">
        <v>100</v>
      </c>
      <c r="H750" s="26">
        <v>98</v>
      </c>
      <c r="I750" s="26">
        <v>2</v>
      </c>
      <c r="J750" s="26">
        <v>0</v>
      </c>
      <c r="K750" s="26">
        <v>0</v>
      </c>
      <c r="L750" s="26">
        <v>95</v>
      </c>
      <c r="M750" s="26">
        <v>80</v>
      </c>
      <c r="N750" s="26">
        <v>15</v>
      </c>
      <c r="O750" s="26">
        <v>1</v>
      </c>
      <c r="P750" s="26">
        <v>4</v>
      </c>
      <c r="Q750" s="26">
        <v>100</v>
      </c>
      <c r="R750" s="26">
        <v>100</v>
      </c>
      <c r="S750" s="26">
        <v>100</v>
      </c>
      <c r="T750" s="26">
        <v>95</v>
      </c>
      <c r="U750" s="26">
        <v>80</v>
      </c>
      <c r="V750" s="26">
        <v>15</v>
      </c>
      <c r="W750" s="26">
        <v>15</v>
      </c>
      <c r="X750" s="26">
        <v>70</v>
      </c>
      <c r="Y750" s="26">
        <v>90</v>
      </c>
      <c r="Z750" s="26">
        <v>4</v>
      </c>
      <c r="AA750" s="26" t="s">
        <v>96</v>
      </c>
      <c r="AB750" s="26" t="s">
        <v>96</v>
      </c>
      <c r="AC750" s="26">
        <v>2</v>
      </c>
      <c r="AD750" s="26">
        <v>0</v>
      </c>
      <c r="AE750" s="26">
        <v>0</v>
      </c>
      <c r="AF750" s="26">
        <v>25</v>
      </c>
      <c r="AG750" s="26">
        <v>1</v>
      </c>
      <c r="AH750" s="26">
        <v>1</v>
      </c>
      <c r="AI750" s="26">
        <v>0</v>
      </c>
    </row>
    <row r="751" spans="1:35" x14ac:dyDescent="0.3">
      <c r="A751" s="27" t="s">
        <v>444</v>
      </c>
      <c r="B751" s="27" t="s">
        <v>660</v>
      </c>
      <c r="C751" s="27" t="s">
        <v>670</v>
      </c>
      <c r="D751" s="27" t="s">
        <v>671</v>
      </c>
      <c r="E751" s="29" t="s">
        <v>104</v>
      </c>
      <c r="F751" s="28">
        <v>584</v>
      </c>
      <c r="G751" s="28">
        <v>100</v>
      </c>
      <c r="H751" s="28">
        <v>100</v>
      </c>
      <c r="I751" s="28">
        <v>0</v>
      </c>
      <c r="J751" s="28">
        <v>0</v>
      </c>
      <c r="K751" s="28">
        <v>0</v>
      </c>
      <c r="L751" s="28">
        <v>100</v>
      </c>
      <c r="M751" s="28">
        <v>73</v>
      </c>
      <c r="N751" s="28">
        <v>0</v>
      </c>
      <c r="O751" s="28">
        <v>0</v>
      </c>
      <c r="P751" s="28">
        <v>27</v>
      </c>
      <c r="Q751" s="28">
        <v>100</v>
      </c>
      <c r="R751" s="28">
        <v>100</v>
      </c>
      <c r="S751" s="28">
        <v>0</v>
      </c>
      <c r="T751" s="28">
        <v>0</v>
      </c>
      <c r="U751" s="28">
        <v>0</v>
      </c>
      <c r="V751" s="28">
        <v>73</v>
      </c>
      <c r="W751" s="28">
        <v>0</v>
      </c>
      <c r="X751" s="28">
        <v>27</v>
      </c>
      <c r="Y751" s="28">
        <v>0</v>
      </c>
      <c r="Z751" s="28" t="s">
        <v>98</v>
      </c>
      <c r="AA751" s="28" t="s">
        <v>96</v>
      </c>
      <c r="AB751" s="28" t="s">
        <v>96</v>
      </c>
      <c r="AC751" s="28">
        <v>12</v>
      </c>
      <c r="AD751" s="28">
        <v>0</v>
      </c>
      <c r="AE751" s="28">
        <v>1</v>
      </c>
      <c r="AF751" s="28">
        <v>25</v>
      </c>
      <c r="AG751" s="28">
        <v>1</v>
      </c>
      <c r="AH751" s="28">
        <v>0</v>
      </c>
      <c r="AI751" s="28">
        <v>0</v>
      </c>
    </row>
    <row r="752" spans="1:35" x14ac:dyDescent="0.3">
      <c r="A752" s="25" t="s">
        <v>444</v>
      </c>
      <c r="B752" s="25" t="s">
        <v>660</v>
      </c>
      <c r="C752" s="25" t="s">
        <v>672</v>
      </c>
      <c r="D752" s="26" t="s">
        <v>1553</v>
      </c>
      <c r="E752" s="26">
        <v>712</v>
      </c>
      <c r="F752" s="38">
        <v>50</v>
      </c>
      <c r="G752" s="26">
        <v>0</v>
      </c>
      <c r="H752" s="26">
        <v>0</v>
      </c>
      <c r="I752" s="26">
        <v>100</v>
      </c>
      <c r="J752" s="26">
        <v>0</v>
      </c>
      <c r="K752" s="26">
        <v>0</v>
      </c>
      <c r="L752" s="26">
        <v>0</v>
      </c>
      <c r="M752" s="26">
        <v>0</v>
      </c>
      <c r="N752" s="26">
        <v>100</v>
      </c>
      <c r="O752" s="26">
        <v>0</v>
      </c>
      <c r="P752" s="26">
        <v>0</v>
      </c>
      <c r="Q752" s="26">
        <v>100</v>
      </c>
      <c r="R752" s="26">
        <v>100</v>
      </c>
      <c r="S752" s="26">
        <v>100</v>
      </c>
      <c r="T752" s="26">
        <v>100</v>
      </c>
      <c r="U752" s="26">
        <v>30</v>
      </c>
      <c r="V752" s="26">
        <v>0</v>
      </c>
      <c r="W752" s="26">
        <v>60</v>
      </c>
      <c r="X752" s="26">
        <v>40</v>
      </c>
      <c r="Y752" s="26">
        <v>100</v>
      </c>
      <c r="Z752" s="26">
        <v>2</v>
      </c>
      <c r="AA752" s="26" t="s">
        <v>96</v>
      </c>
      <c r="AB752" s="26" t="s">
        <v>96</v>
      </c>
      <c r="AC752" s="26">
        <v>6</v>
      </c>
      <c r="AD752" s="26">
        <v>13</v>
      </c>
      <c r="AE752" s="26">
        <v>0</v>
      </c>
      <c r="AF752" s="26">
        <v>13</v>
      </c>
      <c r="AG752" s="26">
        <v>0</v>
      </c>
      <c r="AH752" s="26">
        <v>3</v>
      </c>
      <c r="AI752" s="26">
        <v>0</v>
      </c>
    </row>
    <row r="753" spans="1:35" x14ac:dyDescent="0.3">
      <c r="A753" s="27" t="s">
        <v>444</v>
      </c>
      <c r="B753" s="27" t="s">
        <v>660</v>
      </c>
      <c r="C753" s="27" t="s">
        <v>672</v>
      </c>
      <c r="D753" s="27" t="s">
        <v>673</v>
      </c>
      <c r="E753" s="29" t="s">
        <v>95</v>
      </c>
      <c r="F753" s="28">
        <v>82</v>
      </c>
      <c r="G753" s="28">
        <v>0</v>
      </c>
      <c r="H753" s="28">
        <v>0</v>
      </c>
      <c r="I753" s="28">
        <v>70</v>
      </c>
      <c r="J753" s="28">
        <v>30</v>
      </c>
      <c r="K753" s="28">
        <v>0</v>
      </c>
      <c r="L753" s="28">
        <v>0</v>
      </c>
      <c r="M753" s="28">
        <v>0</v>
      </c>
      <c r="N753" s="28">
        <v>70</v>
      </c>
      <c r="O753" s="28">
        <v>0</v>
      </c>
      <c r="P753" s="28">
        <v>30</v>
      </c>
      <c r="Q753" s="28">
        <v>100</v>
      </c>
      <c r="R753" s="28">
        <v>100</v>
      </c>
      <c r="S753" s="28">
        <v>100</v>
      </c>
      <c r="T753" s="28">
        <v>0</v>
      </c>
      <c r="U753" s="28">
        <v>0</v>
      </c>
      <c r="V753" s="28">
        <v>0</v>
      </c>
      <c r="W753" s="28">
        <v>0</v>
      </c>
      <c r="X753" s="28">
        <v>100</v>
      </c>
      <c r="Y753" s="28">
        <v>100</v>
      </c>
      <c r="Z753" s="28">
        <v>2</v>
      </c>
      <c r="AA753" s="28" t="s">
        <v>97</v>
      </c>
      <c r="AB753" s="28" t="s">
        <v>96</v>
      </c>
      <c r="AC753" s="28">
        <v>1</v>
      </c>
      <c r="AD753" s="28">
        <v>13</v>
      </c>
      <c r="AE753" s="28">
        <v>0</v>
      </c>
      <c r="AF753" s="28">
        <v>13</v>
      </c>
      <c r="AG753" s="28">
        <v>0</v>
      </c>
      <c r="AH753" s="28">
        <v>3</v>
      </c>
      <c r="AI753" s="28">
        <v>0</v>
      </c>
    </row>
    <row r="754" spans="1:35" x14ac:dyDescent="0.3">
      <c r="A754" s="27" t="s">
        <v>444</v>
      </c>
      <c r="B754" s="27" t="s">
        <v>660</v>
      </c>
      <c r="C754" s="27" t="s">
        <v>672</v>
      </c>
      <c r="D754" s="27" t="s">
        <v>674</v>
      </c>
      <c r="E754" s="29" t="s">
        <v>102</v>
      </c>
      <c r="F754" s="28">
        <v>107</v>
      </c>
      <c r="G754" s="28">
        <v>0</v>
      </c>
      <c r="H754" s="28">
        <v>0</v>
      </c>
      <c r="I754" s="28">
        <v>60</v>
      </c>
      <c r="J754" s="28">
        <v>40</v>
      </c>
      <c r="K754" s="28">
        <v>0</v>
      </c>
      <c r="L754" s="28">
        <v>0</v>
      </c>
      <c r="M754" s="28">
        <v>0</v>
      </c>
      <c r="N754" s="28">
        <v>60</v>
      </c>
      <c r="O754" s="28">
        <v>0</v>
      </c>
      <c r="P754" s="28">
        <v>40</v>
      </c>
      <c r="Q754" s="28">
        <v>100</v>
      </c>
      <c r="R754" s="28">
        <v>100</v>
      </c>
      <c r="S754" s="28">
        <v>100</v>
      </c>
      <c r="T754" s="28">
        <v>0</v>
      </c>
      <c r="U754" s="28">
        <v>0</v>
      </c>
      <c r="V754" s="28">
        <v>0</v>
      </c>
      <c r="W754" s="28">
        <v>0</v>
      </c>
      <c r="X754" s="28">
        <v>100</v>
      </c>
      <c r="Y754" s="28">
        <v>100</v>
      </c>
      <c r="Z754" s="28">
        <v>2</v>
      </c>
      <c r="AA754" s="28" t="s">
        <v>97</v>
      </c>
      <c r="AB754" s="28" t="s">
        <v>96</v>
      </c>
      <c r="AC754" s="28">
        <v>1</v>
      </c>
      <c r="AD754" s="28">
        <v>13</v>
      </c>
      <c r="AE754" s="28">
        <v>0</v>
      </c>
      <c r="AF754" s="28">
        <v>13</v>
      </c>
      <c r="AG754" s="28">
        <v>0</v>
      </c>
      <c r="AH754" s="28">
        <v>3</v>
      </c>
      <c r="AI754" s="28">
        <v>0</v>
      </c>
    </row>
    <row r="755" spans="1:35" x14ac:dyDescent="0.3">
      <c r="A755" s="25" t="s">
        <v>444</v>
      </c>
      <c r="B755" s="25" t="s">
        <v>660</v>
      </c>
      <c r="C755" s="25" t="s">
        <v>675</v>
      </c>
      <c r="D755" s="26" t="s">
        <v>1553</v>
      </c>
      <c r="E755" s="26">
        <v>1285</v>
      </c>
      <c r="F755" s="38">
        <v>0</v>
      </c>
      <c r="G755" s="26">
        <v>100</v>
      </c>
      <c r="H755" s="26">
        <v>100</v>
      </c>
      <c r="I755" s="26">
        <v>0</v>
      </c>
      <c r="J755" s="26">
        <v>0</v>
      </c>
      <c r="K755" s="26">
        <v>0</v>
      </c>
      <c r="L755" s="26">
        <v>95</v>
      </c>
      <c r="M755" s="26">
        <v>70</v>
      </c>
      <c r="N755" s="26">
        <v>30</v>
      </c>
      <c r="O755" s="26">
        <v>0</v>
      </c>
      <c r="P755" s="26">
        <v>0</v>
      </c>
      <c r="Q755" s="26">
        <v>100</v>
      </c>
      <c r="R755" s="26">
        <v>100</v>
      </c>
      <c r="S755" s="26">
        <v>100</v>
      </c>
      <c r="T755" s="26">
        <v>100</v>
      </c>
      <c r="U755" s="26">
        <v>75</v>
      </c>
      <c r="V755" s="26">
        <v>0</v>
      </c>
      <c r="W755" s="26">
        <v>75</v>
      </c>
      <c r="X755" s="26">
        <v>25</v>
      </c>
      <c r="Y755" s="26">
        <v>100</v>
      </c>
      <c r="Z755" s="26">
        <v>4</v>
      </c>
      <c r="AA755" s="26" t="s">
        <v>96</v>
      </c>
      <c r="AB755" s="26" t="s">
        <v>96</v>
      </c>
      <c r="AC755" s="26">
        <v>8</v>
      </c>
      <c r="AD755" s="26">
        <v>0</v>
      </c>
      <c r="AE755" s="26">
        <v>3</v>
      </c>
      <c r="AF755" s="26">
        <v>3</v>
      </c>
      <c r="AG755" s="26">
        <v>0</v>
      </c>
      <c r="AH755" s="26">
        <v>0</v>
      </c>
      <c r="AI755" s="26">
        <v>0</v>
      </c>
    </row>
    <row r="756" spans="1:35" x14ac:dyDescent="0.3">
      <c r="A756" s="27" t="s">
        <v>444</v>
      </c>
      <c r="B756" s="27" t="s">
        <v>660</v>
      </c>
      <c r="C756" s="27" t="s">
        <v>675</v>
      </c>
      <c r="D756" s="27" t="s">
        <v>676</v>
      </c>
      <c r="E756" s="29" t="s">
        <v>95</v>
      </c>
      <c r="F756" s="28">
        <v>475</v>
      </c>
      <c r="G756" s="28">
        <v>100</v>
      </c>
      <c r="H756" s="28">
        <v>100</v>
      </c>
      <c r="I756" s="28">
        <v>0</v>
      </c>
      <c r="J756" s="28">
        <v>0</v>
      </c>
      <c r="K756" s="28">
        <v>0</v>
      </c>
      <c r="L756" s="28">
        <v>95</v>
      </c>
      <c r="M756" s="28">
        <v>60</v>
      </c>
      <c r="N756" s="28">
        <v>22</v>
      </c>
      <c r="O756" s="28">
        <v>0</v>
      </c>
      <c r="P756" s="28">
        <v>18</v>
      </c>
      <c r="Q756" s="28">
        <v>100</v>
      </c>
      <c r="R756" s="28">
        <v>95</v>
      </c>
      <c r="S756" s="28">
        <v>98</v>
      </c>
      <c r="T756" s="28">
        <v>80</v>
      </c>
      <c r="U756" s="28">
        <v>15</v>
      </c>
      <c r="V756" s="28">
        <v>0</v>
      </c>
      <c r="W756" s="28">
        <v>15</v>
      </c>
      <c r="X756" s="28">
        <v>85</v>
      </c>
      <c r="Y756" s="28">
        <v>80</v>
      </c>
      <c r="Z756" s="28">
        <v>4</v>
      </c>
      <c r="AA756" s="28" t="s">
        <v>96</v>
      </c>
      <c r="AB756" s="28" t="s">
        <v>96</v>
      </c>
      <c r="AC756" s="28">
        <v>2</v>
      </c>
      <c r="AD756" s="28">
        <v>0</v>
      </c>
      <c r="AE756" s="28">
        <v>3</v>
      </c>
      <c r="AF756" s="28">
        <v>3</v>
      </c>
      <c r="AG756" s="28">
        <v>0</v>
      </c>
      <c r="AH756" s="28">
        <v>0</v>
      </c>
      <c r="AI756" s="28">
        <v>0</v>
      </c>
    </row>
    <row r="757" spans="1:35" x14ac:dyDescent="0.3">
      <c r="A757" s="25" t="s">
        <v>444</v>
      </c>
      <c r="B757" s="25" t="s">
        <v>660</v>
      </c>
      <c r="C757" s="25" t="s">
        <v>677</v>
      </c>
      <c r="D757" s="26" t="s">
        <v>1553</v>
      </c>
      <c r="E757" s="26">
        <v>1965</v>
      </c>
      <c r="F757" s="38">
        <v>480</v>
      </c>
      <c r="G757" s="26">
        <v>100</v>
      </c>
      <c r="H757" s="26">
        <v>99</v>
      </c>
      <c r="I757" s="26">
        <v>1</v>
      </c>
      <c r="J757" s="26">
        <v>0</v>
      </c>
      <c r="K757" s="26">
        <v>0</v>
      </c>
      <c r="L757" s="26">
        <v>95</v>
      </c>
      <c r="M757" s="26">
        <v>95</v>
      </c>
      <c r="N757" s="26">
        <v>5</v>
      </c>
      <c r="O757" s="26">
        <v>0</v>
      </c>
      <c r="P757" s="26">
        <v>0</v>
      </c>
      <c r="Q757" s="26">
        <v>100</v>
      </c>
      <c r="R757" s="26">
        <v>100</v>
      </c>
      <c r="S757" s="26">
        <v>100</v>
      </c>
      <c r="T757" s="26">
        <v>100</v>
      </c>
      <c r="U757" s="26">
        <v>80</v>
      </c>
      <c r="V757" s="26">
        <v>20</v>
      </c>
      <c r="W757" s="26">
        <v>20</v>
      </c>
      <c r="X757" s="26">
        <v>60</v>
      </c>
      <c r="Y757" s="26">
        <v>100</v>
      </c>
      <c r="Z757" s="26">
        <v>2</v>
      </c>
      <c r="AA757" s="26" t="s">
        <v>96</v>
      </c>
      <c r="AB757" s="26" t="s">
        <v>96</v>
      </c>
      <c r="AC757" s="26">
        <v>2</v>
      </c>
      <c r="AD757" s="26">
        <v>0</v>
      </c>
      <c r="AE757" s="26">
        <v>10</v>
      </c>
      <c r="AF757" s="26">
        <v>10</v>
      </c>
      <c r="AG757" s="26">
        <v>0</v>
      </c>
      <c r="AH757" s="26">
        <v>10</v>
      </c>
      <c r="AI757" s="26">
        <v>0</v>
      </c>
    </row>
    <row r="758" spans="1:35" x14ac:dyDescent="0.3">
      <c r="A758" s="27" t="s">
        <v>444</v>
      </c>
      <c r="B758" s="27" t="s">
        <v>660</v>
      </c>
      <c r="C758" s="27" t="s">
        <v>677</v>
      </c>
      <c r="D758" s="27" t="s">
        <v>678</v>
      </c>
      <c r="E758" s="29" t="s">
        <v>102</v>
      </c>
      <c r="F758" s="28">
        <v>70</v>
      </c>
      <c r="G758" s="28">
        <v>0</v>
      </c>
      <c r="H758" s="28">
        <v>0</v>
      </c>
      <c r="I758" s="28">
        <v>0</v>
      </c>
      <c r="J758" s="28">
        <v>100</v>
      </c>
      <c r="K758" s="28">
        <v>0</v>
      </c>
      <c r="L758" s="28">
        <v>0</v>
      </c>
      <c r="M758" s="28">
        <v>0</v>
      </c>
      <c r="N758" s="28">
        <v>85</v>
      </c>
      <c r="O758" s="28">
        <v>0</v>
      </c>
      <c r="P758" s="28">
        <v>15</v>
      </c>
      <c r="Q758" s="28">
        <v>100</v>
      </c>
      <c r="R758" s="28">
        <v>100</v>
      </c>
      <c r="S758" s="28">
        <v>100</v>
      </c>
      <c r="T758" s="28">
        <v>100</v>
      </c>
      <c r="U758" s="28">
        <v>0</v>
      </c>
      <c r="V758" s="28">
        <v>0</v>
      </c>
      <c r="W758" s="28">
        <v>0</v>
      </c>
      <c r="X758" s="28">
        <v>100</v>
      </c>
      <c r="Y758" s="28">
        <v>100</v>
      </c>
      <c r="Z758" s="28">
        <v>2</v>
      </c>
      <c r="AA758" s="28" t="s">
        <v>96</v>
      </c>
      <c r="AB758" s="28" t="s">
        <v>96</v>
      </c>
      <c r="AC758" s="28">
        <v>2</v>
      </c>
      <c r="AD758" s="28">
        <v>0</v>
      </c>
      <c r="AE758" s="28">
        <v>10</v>
      </c>
      <c r="AF758" s="28">
        <v>10</v>
      </c>
      <c r="AG758" s="28">
        <v>0</v>
      </c>
      <c r="AH758" s="28">
        <v>10</v>
      </c>
      <c r="AI758" s="28">
        <v>0</v>
      </c>
    </row>
    <row r="759" spans="1:35" x14ac:dyDescent="0.3">
      <c r="A759" s="25" t="s">
        <v>444</v>
      </c>
      <c r="B759" s="25" t="s">
        <v>660</v>
      </c>
      <c r="C759" s="25" t="s">
        <v>1641</v>
      </c>
      <c r="D759" s="26" t="s">
        <v>1555</v>
      </c>
      <c r="E759" s="26">
        <v>235</v>
      </c>
      <c r="F759" s="26">
        <v>71</v>
      </c>
      <c r="G759" s="26">
        <v>100</v>
      </c>
      <c r="H759" s="26">
        <v>100</v>
      </c>
      <c r="I759" s="26">
        <v>0</v>
      </c>
      <c r="J759" s="26">
        <v>0</v>
      </c>
      <c r="K759" s="26">
        <v>0</v>
      </c>
      <c r="L759" s="26">
        <v>0</v>
      </c>
      <c r="M759" s="26">
        <v>0</v>
      </c>
      <c r="N759" s="26">
        <v>100</v>
      </c>
      <c r="O759" s="26">
        <v>0</v>
      </c>
      <c r="P759" s="26">
        <v>0</v>
      </c>
      <c r="Q759" s="26">
        <v>100</v>
      </c>
      <c r="R759" s="26">
        <v>100</v>
      </c>
      <c r="S759" s="26">
        <v>100</v>
      </c>
      <c r="T759" s="26">
        <v>0</v>
      </c>
      <c r="U759" s="26">
        <v>0</v>
      </c>
      <c r="V759" s="26">
        <v>20</v>
      </c>
      <c r="W759" s="26">
        <v>0</v>
      </c>
      <c r="X759" s="26">
        <v>80</v>
      </c>
      <c r="Y759" s="26">
        <v>100</v>
      </c>
      <c r="Z759" s="26">
        <v>2</v>
      </c>
      <c r="AA759" s="26" t="s">
        <v>96</v>
      </c>
      <c r="AB759" s="26" t="s">
        <v>97</v>
      </c>
      <c r="AC759" s="26" t="s">
        <v>98</v>
      </c>
      <c r="AD759" s="26">
        <v>5</v>
      </c>
      <c r="AE759" s="26">
        <v>5</v>
      </c>
      <c r="AF759" s="26">
        <v>5</v>
      </c>
      <c r="AG759" s="26">
        <v>0</v>
      </c>
      <c r="AH759" s="26">
        <v>16</v>
      </c>
      <c r="AI759" s="26">
        <v>0</v>
      </c>
    </row>
    <row r="760" spans="1:35" x14ac:dyDescent="0.3">
      <c r="A760" s="25" t="s">
        <v>444</v>
      </c>
      <c r="B760" s="25" t="s">
        <v>660</v>
      </c>
      <c r="C760" s="25" t="s">
        <v>1642</v>
      </c>
      <c r="D760" s="26" t="s">
        <v>1555</v>
      </c>
      <c r="E760" s="26">
        <v>77</v>
      </c>
      <c r="F760" s="26">
        <v>28</v>
      </c>
      <c r="G760" s="26">
        <v>100</v>
      </c>
      <c r="H760" s="26">
        <v>75</v>
      </c>
      <c r="I760" s="26">
        <v>25</v>
      </c>
      <c r="J760" s="26">
        <v>0</v>
      </c>
      <c r="K760" s="26">
        <v>0</v>
      </c>
      <c r="L760" s="26">
        <v>0</v>
      </c>
      <c r="M760" s="26">
        <v>0</v>
      </c>
      <c r="N760" s="26">
        <v>100</v>
      </c>
      <c r="O760" s="26">
        <v>0</v>
      </c>
      <c r="P760" s="26">
        <v>0</v>
      </c>
      <c r="Q760" s="26">
        <v>100</v>
      </c>
      <c r="R760" s="26">
        <v>100</v>
      </c>
      <c r="S760" s="26">
        <v>100</v>
      </c>
      <c r="T760" s="26">
        <v>0</v>
      </c>
      <c r="U760" s="26">
        <v>0</v>
      </c>
      <c r="V760" s="26">
        <v>0</v>
      </c>
      <c r="W760" s="26">
        <v>0</v>
      </c>
      <c r="X760" s="26">
        <v>100</v>
      </c>
      <c r="Y760" s="26">
        <v>100</v>
      </c>
      <c r="Z760" s="26">
        <v>1</v>
      </c>
      <c r="AA760" s="26" t="s">
        <v>96</v>
      </c>
      <c r="AB760" s="26" t="s">
        <v>97</v>
      </c>
      <c r="AC760" s="26" t="s">
        <v>98</v>
      </c>
      <c r="AD760" s="26">
        <v>12</v>
      </c>
      <c r="AE760" s="26">
        <v>12</v>
      </c>
      <c r="AF760" s="26">
        <v>12</v>
      </c>
      <c r="AG760" s="26">
        <v>0</v>
      </c>
      <c r="AH760" s="26">
        <v>30</v>
      </c>
      <c r="AI760" s="26">
        <v>12</v>
      </c>
    </row>
    <row r="761" spans="1:35" x14ac:dyDescent="0.3">
      <c r="A761" s="25" t="s">
        <v>444</v>
      </c>
      <c r="B761" s="25" t="s">
        <v>660</v>
      </c>
      <c r="C761" s="25" t="s">
        <v>679</v>
      </c>
      <c r="D761" s="26" t="s">
        <v>1553</v>
      </c>
      <c r="E761" s="26">
        <v>432</v>
      </c>
      <c r="F761" s="38">
        <v>90</v>
      </c>
      <c r="G761" s="26">
        <v>100</v>
      </c>
      <c r="H761" s="26">
        <v>95</v>
      </c>
      <c r="I761" s="26">
        <v>2</v>
      </c>
      <c r="J761" s="26">
        <v>3</v>
      </c>
      <c r="K761" s="26">
        <v>0</v>
      </c>
      <c r="L761" s="26">
        <v>0</v>
      </c>
      <c r="M761" s="26">
        <v>0</v>
      </c>
      <c r="N761" s="26">
        <v>80</v>
      </c>
      <c r="O761" s="26">
        <v>2</v>
      </c>
      <c r="P761" s="26">
        <v>18</v>
      </c>
      <c r="Q761" s="26">
        <v>100</v>
      </c>
      <c r="R761" s="26">
        <v>100</v>
      </c>
      <c r="S761" s="26">
        <v>100</v>
      </c>
      <c r="T761" s="26">
        <v>98</v>
      </c>
      <c r="U761" s="26">
        <v>50</v>
      </c>
      <c r="V761" s="26">
        <v>0</v>
      </c>
      <c r="W761" s="26">
        <v>98</v>
      </c>
      <c r="X761" s="26">
        <v>2</v>
      </c>
      <c r="Y761" s="26">
        <v>100</v>
      </c>
      <c r="Z761" s="26">
        <v>2</v>
      </c>
      <c r="AA761" s="26" t="s">
        <v>96</v>
      </c>
      <c r="AB761" s="26" t="s">
        <v>96</v>
      </c>
      <c r="AC761" s="26">
        <v>12</v>
      </c>
      <c r="AD761" s="26">
        <v>3</v>
      </c>
      <c r="AE761" s="26">
        <v>11</v>
      </c>
      <c r="AF761" s="26">
        <v>11</v>
      </c>
      <c r="AG761" s="26">
        <v>0</v>
      </c>
      <c r="AH761" s="26">
        <v>11</v>
      </c>
      <c r="AI761" s="26">
        <v>0</v>
      </c>
    </row>
    <row r="762" spans="1:35" x14ac:dyDescent="0.3">
      <c r="A762" s="27" t="s">
        <v>444</v>
      </c>
      <c r="B762" s="27" t="s">
        <v>660</v>
      </c>
      <c r="C762" s="27" t="s">
        <v>679</v>
      </c>
      <c r="D762" s="27" t="s">
        <v>680</v>
      </c>
      <c r="E762" s="29" t="s">
        <v>102</v>
      </c>
      <c r="F762" s="28">
        <v>39</v>
      </c>
      <c r="G762" s="28">
        <v>100</v>
      </c>
      <c r="H762" s="28">
        <v>90</v>
      </c>
      <c r="I762" s="28">
        <v>10</v>
      </c>
      <c r="J762" s="28">
        <v>0</v>
      </c>
      <c r="K762" s="28">
        <v>0</v>
      </c>
      <c r="L762" s="28">
        <v>0</v>
      </c>
      <c r="M762" s="28">
        <v>0</v>
      </c>
      <c r="N762" s="28">
        <v>0</v>
      </c>
      <c r="O762" s="28">
        <v>0</v>
      </c>
      <c r="P762" s="28">
        <v>100</v>
      </c>
      <c r="Q762" s="28">
        <v>100</v>
      </c>
      <c r="R762" s="28">
        <v>100</v>
      </c>
      <c r="S762" s="28">
        <v>100</v>
      </c>
      <c r="T762" s="28">
        <v>100</v>
      </c>
      <c r="U762" s="28">
        <v>0</v>
      </c>
      <c r="V762" s="28">
        <v>0</v>
      </c>
      <c r="W762" s="28">
        <v>0</v>
      </c>
      <c r="X762" s="28">
        <v>100</v>
      </c>
      <c r="Y762" s="28">
        <v>100</v>
      </c>
      <c r="Z762" s="28">
        <v>2</v>
      </c>
      <c r="AA762" s="28" t="s">
        <v>96</v>
      </c>
      <c r="AB762" s="28" t="s">
        <v>96</v>
      </c>
      <c r="AC762" s="28">
        <v>6</v>
      </c>
      <c r="AD762" s="28">
        <v>4</v>
      </c>
      <c r="AE762" s="28">
        <v>12</v>
      </c>
      <c r="AF762" s="28">
        <v>12</v>
      </c>
      <c r="AG762" s="28">
        <v>1</v>
      </c>
      <c r="AH762" s="28">
        <v>12</v>
      </c>
      <c r="AI762" s="28">
        <v>1</v>
      </c>
    </row>
    <row r="763" spans="1:35" x14ac:dyDescent="0.3">
      <c r="A763" s="25" t="s">
        <v>444</v>
      </c>
      <c r="B763" s="25" t="s">
        <v>660</v>
      </c>
      <c r="C763" s="25" t="s">
        <v>681</v>
      </c>
      <c r="D763" s="26" t="s">
        <v>1553</v>
      </c>
      <c r="E763" s="26">
        <v>1064</v>
      </c>
      <c r="F763" s="38">
        <v>0</v>
      </c>
      <c r="G763" s="26">
        <v>100</v>
      </c>
      <c r="H763" s="26">
        <v>100</v>
      </c>
      <c r="I763" s="26">
        <v>0</v>
      </c>
      <c r="J763" s="26">
        <v>0</v>
      </c>
      <c r="K763" s="26">
        <v>0</v>
      </c>
      <c r="L763" s="26">
        <v>0</v>
      </c>
      <c r="M763" s="26">
        <v>0</v>
      </c>
      <c r="N763" s="26">
        <v>99</v>
      </c>
      <c r="O763" s="26">
        <v>1</v>
      </c>
      <c r="P763" s="26">
        <v>0</v>
      </c>
      <c r="Q763" s="26">
        <v>100</v>
      </c>
      <c r="R763" s="26">
        <v>100</v>
      </c>
      <c r="S763" s="26">
        <v>100</v>
      </c>
      <c r="T763" s="26">
        <v>100</v>
      </c>
      <c r="U763" s="26">
        <v>100</v>
      </c>
      <c r="V763" s="26">
        <v>0</v>
      </c>
      <c r="W763" s="26">
        <v>20</v>
      </c>
      <c r="X763" s="26">
        <v>80</v>
      </c>
      <c r="Y763" s="26">
        <v>100</v>
      </c>
      <c r="Z763" s="26">
        <v>2</v>
      </c>
      <c r="AA763" s="26" t="s">
        <v>96</v>
      </c>
      <c r="AB763" s="26" t="s">
        <v>96</v>
      </c>
      <c r="AC763" s="26">
        <v>2</v>
      </c>
      <c r="AD763" s="26">
        <v>0</v>
      </c>
      <c r="AE763" s="26">
        <v>20</v>
      </c>
      <c r="AF763" s="26">
        <v>6</v>
      </c>
      <c r="AG763" s="26">
        <v>0</v>
      </c>
      <c r="AH763" s="26">
        <v>0</v>
      </c>
      <c r="AI763" s="26">
        <v>0</v>
      </c>
    </row>
    <row r="764" spans="1:35" x14ac:dyDescent="0.3">
      <c r="A764" s="27" t="s">
        <v>444</v>
      </c>
      <c r="B764" s="27" t="s">
        <v>660</v>
      </c>
      <c r="C764" s="27" t="s">
        <v>681</v>
      </c>
      <c r="D764" s="27" t="s">
        <v>682</v>
      </c>
      <c r="E764" s="29" t="s">
        <v>102</v>
      </c>
      <c r="F764" s="28">
        <v>30</v>
      </c>
      <c r="G764" s="28">
        <v>85</v>
      </c>
      <c r="H764" s="28">
        <v>85</v>
      </c>
      <c r="I764" s="28">
        <v>0</v>
      </c>
      <c r="J764" s="28">
        <v>15</v>
      </c>
      <c r="K764" s="28">
        <v>0</v>
      </c>
      <c r="L764" s="28">
        <v>0</v>
      </c>
      <c r="M764" s="28">
        <v>0</v>
      </c>
      <c r="N764" s="28">
        <v>100</v>
      </c>
      <c r="O764" s="28">
        <v>0</v>
      </c>
      <c r="P764" s="28">
        <v>0</v>
      </c>
      <c r="Q764" s="28">
        <v>100</v>
      </c>
      <c r="R764" s="28">
        <v>100</v>
      </c>
      <c r="S764" s="28">
        <v>100</v>
      </c>
      <c r="T764" s="28">
        <v>70</v>
      </c>
      <c r="U764" s="28">
        <v>70</v>
      </c>
      <c r="V764" s="28">
        <v>0</v>
      </c>
      <c r="W764" s="28">
        <v>70</v>
      </c>
      <c r="X764" s="28">
        <v>30</v>
      </c>
      <c r="Y764" s="28">
        <v>85</v>
      </c>
      <c r="Z764" s="28">
        <v>2</v>
      </c>
      <c r="AA764" s="28" t="s">
        <v>97</v>
      </c>
      <c r="AB764" s="28" t="s">
        <v>97</v>
      </c>
      <c r="AC764" s="28" t="s">
        <v>98</v>
      </c>
      <c r="AD764" s="28">
        <v>0</v>
      </c>
      <c r="AE764" s="28">
        <v>20</v>
      </c>
      <c r="AF764" s="28">
        <v>6</v>
      </c>
      <c r="AG764" s="28">
        <v>0</v>
      </c>
      <c r="AH764" s="28">
        <v>0</v>
      </c>
      <c r="AI764" s="28">
        <v>0</v>
      </c>
    </row>
    <row r="765" spans="1:35" x14ac:dyDescent="0.3">
      <c r="A765" s="27" t="s">
        <v>444</v>
      </c>
      <c r="B765" s="27" t="s">
        <v>660</v>
      </c>
      <c r="C765" s="27" t="s">
        <v>681</v>
      </c>
      <c r="D765" s="27" t="s">
        <v>683</v>
      </c>
      <c r="E765" s="29" t="s">
        <v>102</v>
      </c>
      <c r="F765" s="28">
        <v>79</v>
      </c>
      <c r="G765" s="28">
        <v>70</v>
      </c>
      <c r="H765" s="28">
        <v>70</v>
      </c>
      <c r="I765" s="28">
        <v>0</v>
      </c>
      <c r="J765" s="28">
        <v>30</v>
      </c>
      <c r="K765" s="28">
        <v>0</v>
      </c>
      <c r="L765" s="28">
        <v>0</v>
      </c>
      <c r="M765" s="28">
        <v>0</v>
      </c>
      <c r="N765" s="28">
        <v>100</v>
      </c>
      <c r="O765" s="28">
        <v>0</v>
      </c>
      <c r="P765" s="28">
        <v>0</v>
      </c>
      <c r="Q765" s="28">
        <v>100</v>
      </c>
      <c r="R765" s="28">
        <v>100</v>
      </c>
      <c r="S765" s="28">
        <v>100</v>
      </c>
      <c r="T765" s="28">
        <v>70</v>
      </c>
      <c r="U765" s="28">
        <v>70</v>
      </c>
      <c r="V765" s="28">
        <v>0</v>
      </c>
      <c r="W765" s="28">
        <v>70</v>
      </c>
      <c r="X765" s="28">
        <v>30</v>
      </c>
      <c r="Y765" s="28">
        <v>85</v>
      </c>
      <c r="Z765" s="28">
        <v>2</v>
      </c>
      <c r="AA765" s="28" t="s">
        <v>97</v>
      </c>
      <c r="AB765" s="28" t="s">
        <v>97</v>
      </c>
      <c r="AC765" s="28" t="s">
        <v>98</v>
      </c>
      <c r="AD765" s="28">
        <v>0</v>
      </c>
      <c r="AE765" s="28">
        <v>20</v>
      </c>
      <c r="AF765" s="28">
        <v>6</v>
      </c>
      <c r="AG765" s="28">
        <v>0</v>
      </c>
      <c r="AH765" s="28">
        <v>0</v>
      </c>
      <c r="AI765" s="28">
        <v>0</v>
      </c>
    </row>
    <row r="766" spans="1:35" x14ac:dyDescent="0.3">
      <c r="A766" s="25" t="s">
        <v>444</v>
      </c>
      <c r="B766" s="25" t="s">
        <v>660</v>
      </c>
      <c r="C766" s="25" t="s">
        <v>684</v>
      </c>
      <c r="D766" s="26" t="s">
        <v>1553</v>
      </c>
      <c r="E766" s="26">
        <v>340</v>
      </c>
      <c r="F766" s="38">
        <v>0</v>
      </c>
      <c r="G766" s="26">
        <v>100</v>
      </c>
      <c r="H766" s="26">
        <v>100</v>
      </c>
      <c r="I766" s="26">
        <v>0</v>
      </c>
      <c r="J766" s="26">
        <v>0</v>
      </c>
      <c r="K766" s="26">
        <v>0</v>
      </c>
      <c r="L766" s="26">
        <v>100</v>
      </c>
      <c r="M766" s="26">
        <v>0</v>
      </c>
      <c r="N766" s="26">
        <v>100</v>
      </c>
      <c r="O766" s="26">
        <v>0</v>
      </c>
      <c r="P766" s="26">
        <v>0</v>
      </c>
      <c r="Q766" s="26">
        <v>100</v>
      </c>
      <c r="R766" s="26">
        <v>100</v>
      </c>
      <c r="S766" s="26">
        <v>100</v>
      </c>
      <c r="T766" s="26">
        <v>100</v>
      </c>
      <c r="U766" s="26">
        <v>100</v>
      </c>
      <c r="V766" s="26">
        <v>0</v>
      </c>
      <c r="W766" s="26">
        <v>20</v>
      </c>
      <c r="X766" s="26">
        <v>80</v>
      </c>
      <c r="Y766" s="26">
        <v>100</v>
      </c>
      <c r="Z766" s="26">
        <v>2</v>
      </c>
      <c r="AA766" s="26" t="s">
        <v>96</v>
      </c>
      <c r="AB766" s="26" t="s">
        <v>96</v>
      </c>
      <c r="AC766" s="26">
        <v>2</v>
      </c>
      <c r="AD766" s="26">
        <v>4</v>
      </c>
      <c r="AE766" s="26">
        <v>25</v>
      </c>
      <c r="AF766" s="26">
        <v>4</v>
      </c>
      <c r="AG766" s="26">
        <v>0</v>
      </c>
      <c r="AH766" s="26">
        <v>25</v>
      </c>
      <c r="AI766" s="26">
        <v>0</v>
      </c>
    </row>
    <row r="767" spans="1:35" x14ac:dyDescent="0.3">
      <c r="A767" s="27" t="s">
        <v>444</v>
      </c>
      <c r="B767" s="27" t="s">
        <v>660</v>
      </c>
      <c r="C767" s="27" t="s">
        <v>684</v>
      </c>
      <c r="D767" s="27" t="s">
        <v>685</v>
      </c>
      <c r="E767" s="29" t="s">
        <v>95</v>
      </c>
      <c r="F767" s="28">
        <v>140</v>
      </c>
      <c r="G767" s="28">
        <v>100</v>
      </c>
      <c r="H767" s="28">
        <v>100</v>
      </c>
      <c r="I767" s="28">
        <v>0</v>
      </c>
      <c r="J767" s="28">
        <v>0</v>
      </c>
      <c r="K767" s="28">
        <v>0</v>
      </c>
      <c r="L767" s="28">
        <v>100</v>
      </c>
      <c r="M767" s="28">
        <v>0</v>
      </c>
      <c r="N767" s="28">
        <v>0</v>
      </c>
      <c r="O767" s="28">
        <v>0</v>
      </c>
      <c r="P767" s="28">
        <v>100</v>
      </c>
      <c r="Q767" s="28">
        <v>100</v>
      </c>
      <c r="R767" s="28">
        <v>100</v>
      </c>
      <c r="S767" s="28">
        <v>100</v>
      </c>
      <c r="T767" s="28">
        <v>100</v>
      </c>
      <c r="U767" s="28">
        <v>20</v>
      </c>
      <c r="V767" s="28">
        <v>0</v>
      </c>
      <c r="W767" s="28">
        <v>20</v>
      </c>
      <c r="X767" s="28">
        <v>80</v>
      </c>
      <c r="Y767" s="28">
        <v>100</v>
      </c>
      <c r="Z767" s="28">
        <v>2</v>
      </c>
      <c r="AA767" s="28" t="s">
        <v>97</v>
      </c>
      <c r="AB767" s="28" t="s">
        <v>96</v>
      </c>
      <c r="AC767" s="28">
        <v>10</v>
      </c>
      <c r="AD767" s="28">
        <v>4</v>
      </c>
      <c r="AE767" s="28">
        <v>25</v>
      </c>
      <c r="AF767" s="28">
        <v>4</v>
      </c>
      <c r="AG767" s="28">
        <v>0</v>
      </c>
      <c r="AH767" s="28">
        <v>25</v>
      </c>
      <c r="AI767" s="28">
        <v>0</v>
      </c>
    </row>
    <row r="768" spans="1:35" x14ac:dyDescent="0.3">
      <c r="A768" s="25" t="s">
        <v>444</v>
      </c>
      <c r="B768" s="25" t="s">
        <v>660</v>
      </c>
      <c r="C768" s="25" t="s">
        <v>686</v>
      </c>
      <c r="D768" s="26" t="s">
        <v>1553</v>
      </c>
      <c r="E768" s="26">
        <v>733</v>
      </c>
      <c r="F768" s="38">
        <v>0</v>
      </c>
      <c r="G768" s="26">
        <v>0</v>
      </c>
      <c r="H768" s="26">
        <v>0</v>
      </c>
      <c r="I768" s="26">
        <v>100</v>
      </c>
      <c r="J768" s="26">
        <v>0</v>
      </c>
      <c r="K768" s="26">
        <v>0</v>
      </c>
      <c r="L768" s="26">
        <v>0</v>
      </c>
      <c r="M768" s="26">
        <v>0</v>
      </c>
      <c r="N768" s="26">
        <v>95</v>
      </c>
      <c r="O768" s="26">
        <v>5</v>
      </c>
      <c r="P768" s="26">
        <v>0</v>
      </c>
      <c r="Q768" s="26">
        <v>100</v>
      </c>
      <c r="R768" s="26">
        <v>100</v>
      </c>
      <c r="S768" s="26">
        <v>100</v>
      </c>
      <c r="T768" s="26">
        <v>100</v>
      </c>
      <c r="U768" s="26">
        <v>90</v>
      </c>
      <c r="V768" s="26">
        <v>0</v>
      </c>
      <c r="W768" s="26">
        <v>40</v>
      </c>
      <c r="X768" s="26">
        <v>60</v>
      </c>
      <c r="Y768" s="26">
        <v>100</v>
      </c>
      <c r="Z768" s="26">
        <v>2</v>
      </c>
      <c r="AA768" s="26" t="s">
        <v>96</v>
      </c>
      <c r="AB768" s="26" t="s">
        <v>97</v>
      </c>
      <c r="AC768" s="26" t="s">
        <v>98</v>
      </c>
      <c r="AD768" s="26">
        <v>5</v>
      </c>
      <c r="AE768" s="26">
        <v>5</v>
      </c>
      <c r="AF768" s="26">
        <v>5</v>
      </c>
      <c r="AG768" s="26">
        <v>0</v>
      </c>
      <c r="AH768" s="26">
        <v>7</v>
      </c>
      <c r="AI768" s="26">
        <v>0</v>
      </c>
    </row>
    <row r="769" spans="1:35" x14ac:dyDescent="0.3">
      <c r="A769" s="27" t="s">
        <v>444</v>
      </c>
      <c r="B769" s="27" t="s">
        <v>660</v>
      </c>
      <c r="C769" s="27" t="s">
        <v>686</v>
      </c>
      <c r="D769" s="27" t="s">
        <v>110</v>
      </c>
      <c r="E769" s="29" t="s">
        <v>95</v>
      </c>
      <c r="F769" s="28">
        <v>216</v>
      </c>
      <c r="G769" s="28">
        <v>0</v>
      </c>
      <c r="H769" s="28">
        <v>0</v>
      </c>
      <c r="I769" s="28">
        <v>100</v>
      </c>
      <c r="J769" s="28">
        <v>0</v>
      </c>
      <c r="K769" s="28">
        <v>0</v>
      </c>
      <c r="L769" s="28">
        <v>0</v>
      </c>
      <c r="M769" s="28">
        <v>0</v>
      </c>
      <c r="N769" s="28">
        <v>0</v>
      </c>
      <c r="O769" s="28">
        <v>0</v>
      </c>
      <c r="P769" s="28">
        <v>100</v>
      </c>
      <c r="Q769" s="28">
        <v>100</v>
      </c>
      <c r="R769" s="28">
        <v>100</v>
      </c>
      <c r="S769" s="28">
        <v>100</v>
      </c>
      <c r="T769" s="28">
        <v>0</v>
      </c>
      <c r="U769" s="28">
        <v>0</v>
      </c>
      <c r="V769" s="28">
        <v>0</v>
      </c>
      <c r="W769" s="28">
        <v>0</v>
      </c>
      <c r="X769" s="28">
        <v>100</v>
      </c>
      <c r="Y769" s="28">
        <v>0</v>
      </c>
      <c r="Z769" s="28" t="s">
        <v>98</v>
      </c>
      <c r="AA769" s="28" t="s">
        <v>97</v>
      </c>
      <c r="AB769" s="28" t="s">
        <v>96</v>
      </c>
      <c r="AC769" s="28">
        <v>20</v>
      </c>
      <c r="AD769" s="28">
        <v>6</v>
      </c>
      <c r="AE769" s="28">
        <v>6</v>
      </c>
      <c r="AF769" s="28">
        <v>6</v>
      </c>
      <c r="AG769" s="28">
        <v>1</v>
      </c>
      <c r="AH769" s="28">
        <v>8</v>
      </c>
      <c r="AI769" s="28">
        <v>1</v>
      </c>
    </row>
    <row r="770" spans="1:35" x14ac:dyDescent="0.3">
      <c r="A770" s="25" t="s">
        <v>444</v>
      </c>
      <c r="B770" s="25" t="s">
        <v>660</v>
      </c>
      <c r="C770" s="25" t="s">
        <v>687</v>
      </c>
      <c r="D770" s="26" t="s">
        <v>1553</v>
      </c>
      <c r="E770" s="26">
        <v>480</v>
      </c>
      <c r="F770" s="38">
        <v>20</v>
      </c>
      <c r="G770" s="26">
        <v>100</v>
      </c>
      <c r="H770" s="26">
        <v>100</v>
      </c>
      <c r="I770" s="26">
        <v>0</v>
      </c>
      <c r="J770" s="26">
        <v>0</v>
      </c>
      <c r="K770" s="26">
        <v>0</v>
      </c>
      <c r="L770" s="26">
        <v>100</v>
      </c>
      <c r="M770" s="26">
        <v>100</v>
      </c>
      <c r="N770" s="26">
        <v>0</v>
      </c>
      <c r="O770" s="26">
        <v>0</v>
      </c>
      <c r="P770" s="26">
        <v>0</v>
      </c>
      <c r="Q770" s="26">
        <v>100</v>
      </c>
      <c r="R770" s="26">
        <v>100</v>
      </c>
      <c r="S770" s="26">
        <v>100</v>
      </c>
      <c r="T770" s="26">
        <v>0</v>
      </c>
      <c r="U770" s="26">
        <v>0</v>
      </c>
      <c r="V770" s="26">
        <v>0</v>
      </c>
      <c r="W770" s="26">
        <v>0</v>
      </c>
      <c r="X770" s="26">
        <v>100</v>
      </c>
      <c r="Y770" s="26">
        <v>100</v>
      </c>
      <c r="Z770" s="26">
        <v>2</v>
      </c>
      <c r="AA770" s="26" t="s">
        <v>96</v>
      </c>
      <c r="AB770" s="26" t="s">
        <v>96</v>
      </c>
      <c r="AC770" s="26">
        <v>4</v>
      </c>
      <c r="AD770" s="26">
        <v>0</v>
      </c>
      <c r="AE770" s="26">
        <v>0</v>
      </c>
      <c r="AF770" s="26">
        <v>0</v>
      </c>
      <c r="AG770" s="26">
        <v>1</v>
      </c>
      <c r="AH770" s="26">
        <v>0</v>
      </c>
      <c r="AI770" s="26">
        <v>1</v>
      </c>
    </row>
    <row r="771" spans="1:35" x14ac:dyDescent="0.3">
      <c r="A771" s="27" t="s">
        <v>444</v>
      </c>
      <c r="B771" s="27" t="s">
        <v>660</v>
      </c>
      <c r="C771" s="27" t="s">
        <v>687</v>
      </c>
      <c r="D771" s="27" t="s">
        <v>110</v>
      </c>
      <c r="E771" s="29" t="s">
        <v>104</v>
      </c>
      <c r="F771" s="28">
        <v>219</v>
      </c>
      <c r="G771" s="28">
        <v>0</v>
      </c>
      <c r="H771" s="28">
        <v>0</v>
      </c>
      <c r="I771" s="28">
        <v>0</v>
      </c>
      <c r="J771" s="28">
        <v>0</v>
      </c>
      <c r="K771" s="28">
        <v>100</v>
      </c>
      <c r="L771" s="28">
        <v>0</v>
      </c>
      <c r="M771" s="28">
        <v>0</v>
      </c>
      <c r="N771" s="28">
        <v>0</v>
      </c>
      <c r="O771" s="28">
        <v>0</v>
      </c>
      <c r="P771" s="28">
        <v>100</v>
      </c>
      <c r="Q771" s="28">
        <v>100</v>
      </c>
      <c r="R771" s="28">
        <v>100</v>
      </c>
      <c r="S771" s="28">
        <v>0</v>
      </c>
      <c r="T771" s="28">
        <v>0</v>
      </c>
      <c r="U771" s="28">
        <v>0</v>
      </c>
      <c r="V771" s="28">
        <v>0</v>
      </c>
      <c r="W771" s="28">
        <v>0</v>
      </c>
      <c r="X771" s="28">
        <v>100</v>
      </c>
      <c r="Y771" s="28">
        <v>100</v>
      </c>
      <c r="Z771" s="28">
        <v>2</v>
      </c>
      <c r="AA771" s="28" t="s">
        <v>96</v>
      </c>
      <c r="AB771" s="28" t="s">
        <v>96</v>
      </c>
      <c r="AC771" s="28">
        <v>4</v>
      </c>
      <c r="AD771" s="28">
        <v>1</v>
      </c>
      <c r="AE771" s="28">
        <v>1</v>
      </c>
      <c r="AF771" s="28">
        <v>1</v>
      </c>
      <c r="AG771" s="28">
        <v>1</v>
      </c>
      <c r="AH771" s="28">
        <v>1</v>
      </c>
      <c r="AI771" s="28">
        <v>2</v>
      </c>
    </row>
    <row r="772" spans="1:35" x14ac:dyDescent="0.3">
      <c r="A772" s="25" t="s">
        <v>444</v>
      </c>
      <c r="B772" s="25" t="s">
        <v>660</v>
      </c>
      <c r="C772" s="25" t="s">
        <v>688</v>
      </c>
      <c r="D772" s="26" t="s">
        <v>1553</v>
      </c>
      <c r="E772" s="26">
        <v>243</v>
      </c>
      <c r="F772" s="38">
        <v>0</v>
      </c>
      <c r="G772" s="26">
        <v>100</v>
      </c>
      <c r="H772" s="26">
        <v>100</v>
      </c>
      <c r="I772" s="26">
        <v>0</v>
      </c>
      <c r="J772" s="26">
        <v>0</v>
      </c>
      <c r="K772" s="26">
        <v>0</v>
      </c>
      <c r="L772" s="26">
        <v>0</v>
      </c>
      <c r="M772" s="26">
        <v>0</v>
      </c>
      <c r="N772" s="26">
        <v>30</v>
      </c>
      <c r="O772" s="26">
        <v>0</v>
      </c>
      <c r="P772" s="26">
        <v>70</v>
      </c>
      <c r="Q772" s="26">
        <v>100</v>
      </c>
      <c r="R772" s="26">
        <v>100</v>
      </c>
      <c r="S772" s="26">
        <v>100</v>
      </c>
      <c r="T772" s="26">
        <v>50</v>
      </c>
      <c r="U772" s="26">
        <v>50</v>
      </c>
      <c r="V772" s="26">
        <v>0</v>
      </c>
      <c r="W772" s="26">
        <v>10</v>
      </c>
      <c r="X772" s="26">
        <v>90</v>
      </c>
      <c r="Y772" s="26">
        <v>100</v>
      </c>
      <c r="Z772" s="26">
        <v>1</v>
      </c>
      <c r="AA772" s="26" t="s">
        <v>96</v>
      </c>
      <c r="AB772" s="26" t="s">
        <v>96</v>
      </c>
      <c r="AC772" s="26">
        <v>8</v>
      </c>
      <c r="AD772" s="26">
        <v>6</v>
      </c>
      <c r="AE772" s="26">
        <v>6</v>
      </c>
      <c r="AF772" s="26">
        <v>6</v>
      </c>
      <c r="AG772" s="26">
        <v>0</v>
      </c>
      <c r="AH772" s="26">
        <v>20</v>
      </c>
      <c r="AI772" s="26">
        <v>0</v>
      </c>
    </row>
    <row r="773" spans="1:35" x14ac:dyDescent="0.3">
      <c r="A773" s="27" t="s">
        <v>444</v>
      </c>
      <c r="B773" s="27" t="s">
        <v>660</v>
      </c>
      <c r="C773" s="27" t="s">
        <v>688</v>
      </c>
      <c r="D773" s="27" t="s">
        <v>110</v>
      </c>
      <c r="E773" s="29" t="s">
        <v>95</v>
      </c>
      <c r="F773" s="28">
        <v>89</v>
      </c>
      <c r="G773" s="28">
        <v>100</v>
      </c>
      <c r="H773" s="28">
        <v>100</v>
      </c>
      <c r="I773" s="28">
        <v>0</v>
      </c>
      <c r="J773" s="28">
        <v>0</v>
      </c>
      <c r="K773" s="28">
        <v>0</v>
      </c>
      <c r="L773" s="28">
        <v>0</v>
      </c>
      <c r="M773" s="28">
        <v>0</v>
      </c>
      <c r="N773" s="28">
        <v>0</v>
      </c>
      <c r="O773" s="28">
        <v>0</v>
      </c>
      <c r="P773" s="28">
        <v>100</v>
      </c>
      <c r="Q773" s="28">
        <v>100</v>
      </c>
      <c r="R773" s="28">
        <v>100</v>
      </c>
      <c r="S773" s="28">
        <v>100</v>
      </c>
      <c r="T773" s="28">
        <v>4</v>
      </c>
      <c r="U773" s="28">
        <v>4</v>
      </c>
      <c r="V773" s="28">
        <v>0</v>
      </c>
      <c r="W773" s="28">
        <v>0</v>
      </c>
      <c r="X773" s="28">
        <v>100</v>
      </c>
      <c r="Y773" s="28">
        <v>100</v>
      </c>
      <c r="Z773" s="28">
        <v>1</v>
      </c>
      <c r="AA773" s="28" t="s">
        <v>96</v>
      </c>
      <c r="AB773" s="28" t="s">
        <v>96</v>
      </c>
      <c r="AC773" s="28">
        <v>8</v>
      </c>
      <c r="AD773" s="28">
        <v>6</v>
      </c>
      <c r="AE773" s="28">
        <v>6</v>
      </c>
      <c r="AF773" s="28">
        <v>6</v>
      </c>
      <c r="AG773" s="28">
        <v>0</v>
      </c>
      <c r="AH773" s="28">
        <v>20</v>
      </c>
      <c r="AI773" s="28">
        <v>0</v>
      </c>
    </row>
    <row r="774" spans="1:35" x14ac:dyDescent="0.3">
      <c r="A774" s="25" t="s">
        <v>444</v>
      </c>
      <c r="B774" s="25" t="s">
        <v>660</v>
      </c>
      <c r="C774" s="25" t="s">
        <v>689</v>
      </c>
      <c r="D774" s="26" t="s">
        <v>1553</v>
      </c>
      <c r="E774" s="26">
        <v>2724</v>
      </c>
      <c r="F774" s="38">
        <v>340</v>
      </c>
      <c r="G774" s="26">
        <v>100</v>
      </c>
      <c r="H774" s="26">
        <v>100</v>
      </c>
      <c r="I774" s="26">
        <v>0</v>
      </c>
      <c r="J774" s="26">
        <v>0</v>
      </c>
      <c r="K774" s="26">
        <v>0</v>
      </c>
      <c r="L774" s="26">
        <v>99</v>
      </c>
      <c r="M774" s="26">
        <v>99</v>
      </c>
      <c r="N774" s="26">
        <v>0</v>
      </c>
      <c r="O774" s="26">
        <v>0</v>
      </c>
      <c r="P774" s="26">
        <v>1</v>
      </c>
      <c r="Q774" s="26">
        <v>100</v>
      </c>
      <c r="R774" s="26">
        <v>100</v>
      </c>
      <c r="S774" s="26">
        <v>100</v>
      </c>
      <c r="T774" s="26">
        <v>99</v>
      </c>
      <c r="U774" s="26">
        <v>50</v>
      </c>
      <c r="V774" s="26">
        <v>0</v>
      </c>
      <c r="W774" s="26">
        <v>40</v>
      </c>
      <c r="X774" s="26">
        <v>60</v>
      </c>
      <c r="Y774" s="26">
        <v>100</v>
      </c>
      <c r="Z774" s="26">
        <v>2</v>
      </c>
      <c r="AA774" s="26" t="s">
        <v>96</v>
      </c>
      <c r="AB774" s="26" t="s">
        <v>97</v>
      </c>
      <c r="AC774" s="26" t="s">
        <v>98</v>
      </c>
      <c r="AD774" s="26">
        <v>0</v>
      </c>
      <c r="AE774" s="26">
        <v>0</v>
      </c>
      <c r="AF774" s="26">
        <v>5</v>
      </c>
      <c r="AG774" s="26">
        <v>0</v>
      </c>
      <c r="AH774" s="26">
        <v>7</v>
      </c>
      <c r="AI774" s="26">
        <v>0</v>
      </c>
    </row>
    <row r="775" spans="1:35" x14ac:dyDescent="0.3">
      <c r="A775" s="27" t="s">
        <v>444</v>
      </c>
      <c r="B775" s="27" t="s">
        <v>660</v>
      </c>
      <c r="C775" s="27" t="s">
        <v>689</v>
      </c>
      <c r="D775" s="27" t="s">
        <v>539</v>
      </c>
      <c r="E775" s="29" t="s">
        <v>95</v>
      </c>
      <c r="F775" s="28">
        <v>1100</v>
      </c>
      <c r="G775" s="28">
        <v>100</v>
      </c>
      <c r="H775" s="28">
        <v>90</v>
      </c>
      <c r="I775" s="28">
        <v>10</v>
      </c>
      <c r="J775" s="28">
        <v>0</v>
      </c>
      <c r="K775" s="28">
        <v>0</v>
      </c>
      <c r="L775" s="28">
        <v>40</v>
      </c>
      <c r="M775" s="28">
        <v>40</v>
      </c>
      <c r="N775" s="28">
        <v>0</v>
      </c>
      <c r="O775" s="28">
        <v>0</v>
      </c>
      <c r="P775" s="28">
        <v>60</v>
      </c>
      <c r="Q775" s="28">
        <v>100</v>
      </c>
      <c r="R775" s="28">
        <v>98</v>
      </c>
      <c r="S775" s="28">
        <v>60</v>
      </c>
      <c r="T775" s="28">
        <v>0</v>
      </c>
      <c r="U775" s="28">
        <v>0</v>
      </c>
      <c r="V775" s="28">
        <v>0</v>
      </c>
      <c r="W775" s="28">
        <v>0</v>
      </c>
      <c r="X775" s="28">
        <v>100</v>
      </c>
      <c r="Y775" s="28">
        <v>0</v>
      </c>
      <c r="Z775" s="28" t="s">
        <v>98</v>
      </c>
      <c r="AA775" s="28" t="s">
        <v>97</v>
      </c>
      <c r="AB775" s="28" t="s">
        <v>96</v>
      </c>
      <c r="AC775" s="28">
        <v>3</v>
      </c>
      <c r="AD775" s="28">
        <v>1</v>
      </c>
      <c r="AE775" s="28">
        <v>1</v>
      </c>
      <c r="AF775" s="28">
        <v>6</v>
      </c>
      <c r="AG775" s="28">
        <v>0</v>
      </c>
      <c r="AH775" s="28">
        <v>8</v>
      </c>
      <c r="AI775" s="28">
        <v>0</v>
      </c>
    </row>
    <row r="776" spans="1:35" x14ac:dyDescent="0.3">
      <c r="A776" s="25" t="s">
        <v>444</v>
      </c>
      <c r="B776" s="25" t="s">
        <v>660</v>
      </c>
      <c r="C776" s="25" t="s">
        <v>690</v>
      </c>
      <c r="D776" s="26" t="s">
        <v>1553</v>
      </c>
      <c r="E776" s="26">
        <v>720</v>
      </c>
      <c r="F776" s="26">
        <v>187</v>
      </c>
      <c r="G776" s="26">
        <v>100</v>
      </c>
      <c r="H776" s="26">
        <v>100</v>
      </c>
      <c r="I776" s="26">
        <v>0</v>
      </c>
      <c r="J776" s="26">
        <v>0</v>
      </c>
      <c r="K776" s="26">
        <v>0</v>
      </c>
      <c r="L776" s="26">
        <v>100</v>
      </c>
      <c r="M776" s="26">
        <v>100</v>
      </c>
      <c r="N776" s="26">
        <v>0</v>
      </c>
      <c r="O776" s="26">
        <v>0</v>
      </c>
      <c r="P776" s="26">
        <v>0</v>
      </c>
      <c r="Q776" s="26">
        <v>100</v>
      </c>
      <c r="R776" s="26">
        <v>100</v>
      </c>
      <c r="S776" s="26">
        <v>100</v>
      </c>
      <c r="T776" s="26">
        <v>100</v>
      </c>
      <c r="U776" s="26">
        <v>50</v>
      </c>
      <c r="V776" s="26">
        <v>0</v>
      </c>
      <c r="W776" s="26">
        <v>50</v>
      </c>
      <c r="X776" s="26">
        <v>50</v>
      </c>
      <c r="Y776" s="26">
        <v>100</v>
      </c>
      <c r="Z776" s="26">
        <v>2</v>
      </c>
      <c r="AA776" s="26" t="s">
        <v>96</v>
      </c>
      <c r="AB776" s="26" t="s">
        <v>96</v>
      </c>
      <c r="AC776" s="26">
        <v>4</v>
      </c>
      <c r="AD776" s="26">
        <v>6</v>
      </c>
      <c r="AE776" s="26">
        <v>6</v>
      </c>
      <c r="AF776" s="26">
        <v>6</v>
      </c>
      <c r="AG776" s="26">
        <v>0</v>
      </c>
      <c r="AH776" s="26">
        <v>0</v>
      </c>
      <c r="AI776" s="26">
        <v>0</v>
      </c>
    </row>
    <row r="777" spans="1:35" x14ac:dyDescent="0.3">
      <c r="A777" s="27" t="s">
        <v>444</v>
      </c>
      <c r="B777" s="27" t="s">
        <v>660</v>
      </c>
      <c r="C777" s="27" t="s">
        <v>690</v>
      </c>
      <c r="D777" s="27" t="s">
        <v>691</v>
      </c>
      <c r="E777" s="29" t="s">
        <v>95</v>
      </c>
      <c r="F777" s="28">
        <v>38</v>
      </c>
      <c r="G777" s="28">
        <v>100</v>
      </c>
      <c r="H777" s="28">
        <v>100</v>
      </c>
      <c r="I777" s="28">
        <v>0</v>
      </c>
      <c r="J777" s="28">
        <v>0</v>
      </c>
      <c r="K777" s="28">
        <v>0</v>
      </c>
      <c r="L777" s="28">
        <v>100</v>
      </c>
      <c r="M777" s="28">
        <v>50</v>
      </c>
      <c r="N777" s="28">
        <v>0</v>
      </c>
      <c r="O777" s="28">
        <v>0</v>
      </c>
      <c r="P777" s="28">
        <v>50</v>
      </c>
      <c r="Q777" s="28">
        <v>100</v>
      </c>
      <c r="R777" s="28">
        <v>100</v>
      </c>
      <c r="S777" s="28">
        <v>100</v>
      </c>
      <c r="T777" s="28">
        <v>100</v>
      </c>
      <c r="U777" s="28">
        <v>0</v>
      </c>
      <c r="V777" s="28">
        <v>0</v>
      </c>
      <c r="W777" s="28">
        <v>0</v>
      </c>
      <c r="X777" s="28">
        <v>100</v>
      </c>
      <c r="Y777" s="28">
        <v>100</v>
      </c>
      <c r="Z777" s="28">
        <v>2</v>
      </c>
      <c r="AA777" s="28" t="s">
        <v>96</v>
      </c>
      <c r="AB777" s="28" t="s">
        <v>96</v>
      </c>
      <c r="AC777" s="28">
        <v>4</v>
      </c>
      <c r="AD777" s="28">
        <v>6</v>
      </c>
      <c r="AE777" s="28">
        <v>6</v>
      </c>
      <c r="AF777" s="28">
        <v>6</v>
      </c>
      <c r="AG777" s="28">
        <v>0</v>
      </c>
      <c r="AH777" s="28">
        <v>1</v>
      </c>
      <c r="AI777" s="28">
        <v>0</v>
      </c>
    </row>
    <row r="778" spans="1:35" x14ac:dyDescent="0.3">
      <c r="A778" s="27" t="s">
        <v>444</v>
      </c>
      <c r="B778" s="27" t="s">
        <v>660</v>
      </c>
      <c r="C778" s="27" t="s">
        <v>690</v>
      </c>
      <c r="D778" s="27" t="s">
        <v>247</v>
      </c>
      <c r="E778" s="29" t="s">
        <v>95</v>
      </c>
      <c r="F778" s="28">
        <v>63</v>
      </c>
      <c r="G778" s="28">
        <v>100</v>
      </c>
      <c r="H778" s="28">
        <v>100</v>
      </c>
      <c r="I778" s="28">
        <v>0</v>
      </c>
      <c r="J778" s="28">
        <v>0</v>
      </c>
      <c r="K778" s="28">
        <v>0</v>
      </c>
      <c r="L778" s="28">
        <v>100</v>
      </c>
      <c r="M778" s="28">
        <v>90</v>
      </c>
      <c r="N778" s="28">
        <v>0</v>
      </c>
      <c r="O778" s="28">
        <v>0</v>
      </c>
      <c r="P778" s="28">
        <v>10</v>
      </c>
      <c r="Q778" s="28">
        <v>100</v>
      </c>
      <c r="R778" s="28">
        <v>100</v>
      </c>
      <c r="S778" s="28">
        <v>100</v>
      </c>
      <c r="T778" s="28">
        <v>100</v>
      </c>
      <c r="U778" s="28">
        <v>0</v>
      </c>
      <c r="V778" s="28">
        <v>0</v>
      </c>
      <c r="W778" s="28">
        <v>0</v>
      </c>
      <c r="X778" s="28">
        <v>100</v>
      </c>
      <c r="Y778" s="28">
        <v>100</v>
      </c>
      <c r="Z778" s="28">
        <v>2</v>
      </c>
      <c r="AA778" s="28" t="s">
        <v>96</v>
      </c>
      <c r="AB778" s="28" t="s">
        <v>96</v>
      </c>
      <c r="AC778" s="28">
        <v>4</v>
      </c>
      <c r="AD778" s="28">
        <v>6</v>
      </c>
      <c r="AE778" s="28">
        <v>6</v>
      </c>
      <c r="AF778" s="28">
        <v>6</v>
      </c>
      <c r="AG778" s="28">
        <v>0</v>
      </c>
      <c r="AH778" s="28">
        <v>1</v>
      </c>
      <c r="AI778" s="28">
        <v>0</v>
      </c>
    </row>
    <row r="779" spans="1:35" x14ac:dyDescent="0.3">
      <c r="A779" s="25" t="s">
        <v>444</v>
      </c>
      <c r="B779" s="25" t="s">
        <v>660</v>
      </c>
      <c r="C779" s="25" t="s">
        <v>692</v>
      </c>
      <c r="D779" s="26" t="s">
        <v>1553</v>
      </c>
      <c r="E779" s="26">
        <v>132</v>
      </c>
      <c r="F779" s="38">
        <v>0</v>
      </c>
      <c r="G779" s="26">
        <v>100</v>
      </c>
      <c r="H779" s="26">
        <v>100</v>
      </c>
      <c r="I779" s="26">
        <v>0</v>
      </c>
      <c r="J779" s="26">
        <v>0</v>
      </c>
      <c r="K779" s="26">
        <v>0</v>
      </c>
      <c r="L779" s="26">
        <v>0</v>
      </c>
      <c r="M779" s="26">
        <v>0</v>
      </c>
      <c r="N779" s="26">
        <v>90</v>
      </c>
      <c r="O779" s="26">
        <v>0</v>
      </c>
      <c r="P779" s="26">
        <v>10</v>
      </c>
      <c r="Q779" s="26">
        <v>100</v>
      </c>
      <c r="R779" s="26">
        <v>100</v>
      </c>
      <c r="S779" s="26">
        <v>60</v>
      </c>
      <c r="T779" s="26">
        <v>0</v>
      </c>
      <c r="U779" s="26">
        <v>0</v>
      </c>
      <c r="V779" s="26">
        <v>0</v>
      </c>
      <c r="W779" s="26">
        <v>0</v>
      </c>
      <c r="X779" s="26">
        <v>100</v>
      </c>
      <c r="Y779" s="26">
        <v>60</v>
      </c>
      <c r="Z779" s="26">
        <v>1</v>
      </c>
      <c r="AA779" s="26" t="s">
        <v>96</v>
      </c>
      <c r="AB779" s="26" t="s">
        <v>96</v>
      </c>
      <c r="AC779" s="26">
        <v>2</v>
      </c>
      <c r="AD779" s="26">
        <v>8</v>
      </c>
      <c r="AE779" s="26">
        <v>8</v>
      </c>
      <c r="AF779" s="26">
        <v>8</v>
      </c>
      <c r="AG779" s="26">
        <v>0</v>
      </c>
      <c r="AH779" s="26">
        <v>8</v>
      </c>
      <c r="AI779" s="26">
        <v>8</v>
      </c>
    </row>
    <row r="780" spans="1:35" x14ac:dyDescent="0.3">
      <c r="A780" s="27" t="s">
        <v>444</v>
      </c>
      <c r="B780" s="27" t="s">
        <v>660</v>
      </c>
      <c r="C780" s="27" t="s">
        <v>692</v>
      </c>
      <c r="D780" s="27" t="s">
        <v>693</v>
      </c>
      <c r="E780" s="29" t="s">
        <v>104</v>
      </c>
      <c r="F780" s="28">
        <v>52</v>
      </c>
      <c r="G780" s="28">
        <v>40</v>
      </c>
      <c r="H780" s="28">
        <v>40</v>
      </c>
      <c r="I780" s="28">
        <v>0</v>
      </c>
      <c r="J780" s="28">
        <v>60</v>
      </c>
      <c r="K780" s="28">
        <v>0</v>
      </c>
      <c r="L780" s="28">
        <v>0</v>
      </c>
      <c r="M780" s="28">
        <v>0</v>
      </c>
      <c r="N780" s="28">
        <v>0</v>
      </c>
      <c r="O780" s="28">
        <v>0</v>
      </c>
      <c r="P780" s="28">
        <v>100</v>
      </c>
      <c r="Q780" s="28">
        <v>100</v>
      </c>
      <c r="R780" s="28">
        <v>100</v>
      </c>
      <c r="S780" s="28">
        <v>40</v>
      </c>
      <c r="T780" s="28">
        <v>0</v>
      </c>
      <c r="U780" s="28">
        <v>0</v>
      </c>
      <c r="V780" s="28">
        <v>0</v>
      </c>
      <c r="W780" s="28">
        <v>0</v>
      </c>
      <c r="X780" s="28">
        <v>100</v>
      </c>
      <c r="Y780" s="28">
        <v>40</v>
      </c>
      <c r="Z780" s="28">
        <v>1</v>
      </c>
      <c r="AA780" s="28" t="s">
        <v>96</v>
      </c>
      <c r="AB780" s="28" t="s">
        <v>96</v>
      </c>
      <c r="AC780" s="28">
        <v>2</v>
      </c>
      <c r="AD780" s="28">
        <v>8</v>
      </c>
      <c r="AE780" s="28">
        <v>8</v>
      </c>
      <c r="AF780" s="28">
        <v>8</v>
      </c>
      <c r="AG780" s="28">
        <v>1</v>
      </c>
      <c r="AH780" s="28">
        <v>9</v>
      </c>
      <c r="AI780" s="28">
        <v>8</v>
      </c>
    </row>
    <row r="781" spans="1:35" x14ac:dyDescent="0.3">
      <c r="A781" s="25" t="s">
        <v>444</v>
      </c>
      <c r="B781" s="25" t="s">
        <v>660</v>
      </c>
      <c r="C781" s="25" t="s">
        <v>694</v>
      </c>
      <c r="D781" s="26" t="s">
        <v>1553</v>
      </c>
      <c r="E781" s="26">
        <v>1225</v>
      </c>
      <c r="F781" s="38">
        <v>230</v>
      </c>
      <c r="G781" s="26">
        <v>100</v>
      </c>
      <c r="H781" s="26">
        <v>100</v>
      </c>
      <c r="I781" s="26">
        <v>0</v>
      </c>
      <c r="J781" s="26">
        <v>0</v>
      </c>
      <c r="K781" s="26">
        <v>0</v>
      </c>
      <c r="L781" s="26">
        <v>0</v>
      </c>
      <c r="M781" s="26">
        <v>0</v>
      </c>
      <c r="N781" s="26">
        <v>80</v>
      </c>
      <c r="O781" s="26">
        <v>5</v>
      </c>
      <c r="P781" s="26">
        <v>15</v>
      </c>
      <c r="Q781" s="26">
        <v>100</v>
      </c>
      <c r="R781" s="26">
        <v>100</v>
      </c>
      <c r="S781" s="26">
        <v>100</v>
      </c>
      <c r="T781" s="26">
        <v>50</v>
      </c>
      <c r="U781" s="26">
        <v>50</v>
      </c>
      <c r="V781" s="26">
        <v>0</v>
      </c>
      <c r="W781" s="26">
        <v>10</v>
      </c>
      <c r="X781" s="26">
        <v>90</v>
      </c>
      <c r="Y781" s="26">
        <v>100</v>
      </c>
      <c r="Z781" s="26">
        <v>2</v>
      </c>
      <c r="AA781" s="26" t="s">
        <v>96</v>
      </c>
      <c r="AB781" s="26" t="s">
        <v>96</v>
      </c>
      <c r="AC781" s="26">
        <v>10</v>
      </c>
      <c r="AD781" s="26">
        <v>5</v>
      </c>
      <c r="AE781" s="26">
        <v>18</v>
      </c>
      <c r="AF781" s="26">
        <v>18</v>
      </c>
      <c r="AG781" s="26">
        <v>0</v>
      </c>
      <c r="AH781" s="26">
        <v>18</v>
      </c>
      <c r="AI781" s="26">
        <v>0</v>
      </c>
    </row>
    <row r="782" spans="1:35" x14ac:dyDescent="0.3">
      <c r="A782" s="27" t="s">
        <v>444</v>
      </c>
      <c r="B782" s="27" t="s">
        <v>660</v>
      </c>
      <c r="C782" s="27" t="s">
        <v>694</v>
      </c>
      <c r="D782" s="27" t="s">
        <v>695</v>
      </c>
      <c r="E782" s="29" t="s">
        <v>95</v>
      </c>
      <c r="F782" s="28">
        <v>113</v>
      </c>
      <c r="G782" s="28">
        <v>100</v>
      </c>
      <c r="H782" s="28">
        <v>0</v>
      </c>
      <c r="I782" s="28">
        <v>60</v>
      </c>
      <c r="J782" s="28">
        <v>40</v>
      </c>
      <c r="K782" s="28">
        <v>0</v>
      </c>
      <c r="L782" s="28">
        <v>100</v>
      </c>
      <c r="M782" s="28">
        <v>100</v>
      </c>
      <c r="N782" s="28">
        <v>0</v>
      </c>
      <c r="O782" s="28">
        <v>0</v>
      </c>
      <c r="P782" s="28">
        <v>0</v>
      </c>
      <c r="Q782" s="28">
        <v>100</v>
      </c>
      <c r="R782" s="28">
        <v>100</v>
      </c>
      <c r="S782" s="28">
        <v>100</v>
      </c>
      <c r="T782" s="28">
        <v>0</v>
      </c>
      <c r="U782" s="28">
        <v>0</v>
      </c>
      <c r="V782" s="28">
        <v>0</v>
      </c>
      <c r="W782" s="28">
        <v>0</v>
      </c>
      <c r="X782" s="28">
        <v>100</v>
      </c>
      <c r="Y782" s="28">
        <v>100</v>
      </c>
      <c r="Z782" s="28">
        <v>2</v>
      </c>
      <c r="AA782" s="28" t="s">
        <v>96</v>
      </c>
      <c r="AB782" s="28" t="s">
        <v>96</v>
      </c>
      <c r="AC782" s="28">
        <v>10</v>
      </c>
      <c r="AD782" s="28">
        <v>1</v>
      </c>
      <c r="AE782" s="28">
        <v>18</v>
      </c>
      <c r="AF782" s="28">
        <v>18</v>
      </c>
      <c r="AG782" s="28">
        <v>1</v>
      </c>
      <c r="AH782" s="28">
        <v>18</v>
      </c>
      <c r="AI782" s="28">
        <v>1</v>
      </c>
    </row>
    <row r="783" spans="1:35" x14ac:dyDescent="0.3">
      <c r="A783" s="27" t="s">
        <v>444</v>
      </c>
      <c r="B783" s="27" t="s">
        <v>660</v>
      </c>
      <c r="C783" s="27" t="s">
        <v>694</v>
      </c>
      <c r="D783" s="27" t="s">
        <v>696</v>
      </c>
      <c r="E783" s="29" t="s">
        <v>102</v>
      </c>
      <c r="F783" s="28">
        <v>84</v>
      </c>
      <c r="G783" s="28">
        <v>100</v>
      </c>
      <c r="H783" s="28">
        <v>0</v>
      </c>
      <c r="I783" s="28">
        <v>100</v>
      </c>
      <c r="J783" s="28">
        <v>0</v>
      </c>
      <c r="K783" s="28">
        <v>0</v>
      </c>
      <c r="L783" s="28">
        <v>0</v>
      </c>
      <c r="M783" s="28">
        <v>0</v>
      </c>
      <c r="N783" s="28">
        <v>0</v>
      </c>
      <c r="O783" s="28">
        <v>0</v>
      </c>
      <c r="P783" s="28">
        <v>100</v>
      </c>
      <c r="Q783" s="28">
        <v>100</v>
      </c>
      <c r="R783" s="28">
        <v>100</v>
      </c>
      <c r="S783" s="28">
        <v>100</v>
      </c>
      <c r="T783" s="28">
        <v>0</v>
      </c>
      <c r="U783" s="28">
        <v>0</v>
      </c>
      <c r="V783" s="28">
        <v>0</v>
      </c>
      <c r="W783" s="28">
        <v>0</v>
      </c>
      <c r="X783" s="28">
        <v>100</v>
      </c>
      <c r="Y783" s="28">
        <v>100</v>
      </c>
      <c r="Z783" s="28">
        <v>2</v>
      </c>
      <c r="AA783" s="28" t="s">
        <v>96</v>
      </c>
      <c r="AB783" s="28" t="s">
        <v>96</v>
      </c>
      <c r="AC783" s="28">
        <v>10</v>
      </c>
      <c r="AD783" s="28">
        <v>1</v>
      </c>
      <c r="AE783" s="28">
        <v>18</v>
      </c>
      <c r="AF783" s="28">
        <v>18</v>
      </c>
      <c r="AG783" s="28">
        <v>1</v>
      </c>
      <c r="AH783" s="28">
        <v>18</v>
      </c>
      <c r="AI783" s="28">
        <v>1</v>
      </c>
    </row>
    <row r="784" spans="1:35" x14ac:dyDescent="0.3">
      <c r="A784" s="27" t="s">
        <v>444</v>
      </c>
      <c r="B784" s="27" t="s">
        <v>660</v>
      </c>
      <c r="C784" s="27" t="s">
        <v>694</v>
      </c>
      <c r="D784" s="27" t="s">
        <v>110</v>
      </c>
      <c r="E784" s="29" t="s">
        <v>104</v>
      </c>
      <c r="F784" s="28">
        <v>52</v>
      </c>
      <c r="G784" s="28">
        <v>0</v>
      </c>
      <c r="H784" s="28">
        <v>0</v>
      </c>
      <c r="I784" s="28">
        <v>50</v>
      </c>
      <c r="J784" s="28">
        <v>50</v>
      </c>
      <c r="K784" s="28">
        <v>0</v>
      </c>
      <c r="L784" s="28">
        <v>0</v>
      </c>
      <c r="M784" s="28">
        <v>0</v>
      </c>
      <c r="N784" s="28">
        <v>0</v>
      </c>
      <c r="O784" s="28">
        <v>0</v>
      </c>
      <c r="P784" s="28">
        <v>100</v>
      </c>
      <c r="Q784" s="28">
        <v>1</v>
      </c>
      <c r="R784" s="28">
        <v>1</v>
      </c>
      <c r="S784" s="28">
        <v>50</v>
      </c>
      <c r="T784" s="28">
        <v>0</v>
      </c>
      <c r="U784" s="28">
        <v>0</v>
      </c>
      <c r="V784" s="28">
        <v>0</v>
      </c>
      <c r="W784" s="28">
        <v>0</v>
      </c>
      <c r="X784" s="28">
        <v>100</v>
      </c>
      <c r="Y784" s="28">
        <v>100</v>
      </c>
      <c r="Z784" s="28">
        <v>2</v>
      </c>
      <c r="AA784" s="28" t="s">
        <v>96</v>
      </c>
      <c r="AB784" s="28" t="s">
        <v>96</v>
      </c>
      <c r="AC784" s="28">
        <v>10</v>
      </c>
      <c r="AD784" s="28">
        <v>7</v>
      </c>
      <c r="AE784" s="28">
        <v>18</v>
      </c>
      <c r="AF784" s="28">
        <v>18</v>
      </c>
      <c r="AG784" s="28">
        <v>2</v>
      </c>
      <c r="AH784" s="28">
        <v>18</v>
      </c>
      <c r="AI784" s="28">
        <v>2</v>
      </c>
    </row>
    <row r="785" spans="1:427" x14ac:dyDescent="0.3">
      <c r="A785" s="25" t="s">
        <v>444</v>
      </c>
      <c r="B785" s="25" t="s">
        <v>660</v>
      </c>
      <c r="C785" s="25" t="s">
        <v>697</v>
      </c>
      <c r="D785" s="26" t="s">
        <v>1553</v>
      </c>
      <c r="E785" s="26">
        <v>554</v>
      </c>
      <c r="F785" s="26">
        <v>275</v>
      </c>
      <c r="G785" s="26">
        <v>100</v>
      </c>
      <c r="H785" s="26">
        <v>100</v>
      </c>
      <c r="I785" s="26">
        <v>0</v>
      </c>
      <c r="J785" s="26">
        <v>0</v>
      </c>
      <c r="K785" s="26">
        <v>0</v>
      </c>
      <c r="L785" s="26">
        <v>60</v>
      </c>
      <c r="M785" s="26">
        <v>60</v>
      </c>
      <c r="N785" s="26">
        <v>40</v>
      </c>
      <c r="O785" s="26">
        <v>0</v>
      </c>
      <c r="P785" s="26">
        <v>0</v>
      </c>
      <c r="Q785" s="26">
        <v>100</v>
      </c>
      <c r="R785" s="26">
        <v>100</v>
      </c>
      <c r="S785" s="26">
        <v>100</v>
      </c>
      <c r="T785" s="26">
        <v>100</v>
      </c>
      <c r="U785" s="26">
        <v>40</v>
      </c>
      <c r="V785" s="26">
        <v>0</v>
      </c>
      <c r="W785" s="26">
        <v>40</v>
      </c>
      <c r="X785" s="26">
        <v>60</v>
      </c>
      <c r="Y785" s="26">
        <v>90</v>
      </c>
      <c r="Z785" s="26">
        <v>2</v>
      </c>
      <c r="AA785" s="26" t="s">
        <v>96</v>
      </c>
      <c r="AB785" s="26" t="s">
        <v>96</v>
      </c>
      <c r="AC785" s="26">
        <v>2</v>
      </c>
      <c r="AD785" s="26">
        <v>4</v>
      </c>
      <c r="AE785" s="26">
        <v>4</v>
      </c>
      <c r="AF785" s="26">
        <v>4</v>
      </c>
      <c r="AG785" s="26">
        <v>0</v>
      </c>
      <c r="AH785" s="26">
        <v>16</v>
      </c>
      <c r="AI785" s="26">
        <v>0</v>
      </c>
      <c r="CJ785" s="47"/>
      <c r="CK785" s="47"/>
      <c r="CL785" s="47"/>
      <c r="CM785" s="47"/>
      <c r="CN785" s="47"/>
      <c r="CO785" s="47"/>
      <c r="CP785" s="47"/>
      <c r="CQ785" s="47"/>
      <c r="CR785" s="47"/>
      <c r="CS785" s="47"/>
      <c r="CT785" s="47"/>
      <c r="CU785" s="47"/>
      <c r="CV785" s="47"/>
      <c r="CW785" s="47"/>
      <c r="CX785" s="47"/>
      <c r="CY785" s="47"/>
      <c r="CZ785" s="47"/>
      <c r="DA785" s="47"/>
      <c r="DB785" s="47"/>
      <c r="DC785" s="47"/>
      <c r="DD785" s="47"/>
      <c r="DE785" s="47"/>
      <c r="DF785" s="47"/>
      <c r="DG785" s="47"/>
      <c r="DH785" s="47"/>
      <c r="DI785" s="47"/>
      <c r="DJ785" s="47"/>
      <c r="DK785" s="47"/>
      <c r="DL785" s="47"/>
      <c r="DM785" s="47"/>
      <c r="DN785" s="47"/>
      <c r="DO785" s="47"/>
      <c r="DP785" s="47"/>
      <c r="DQ785" s="47"/>
      <c r="DR785" s="47"/>
      <c r="DS785" s="47"/>
      <c r="DT785" s="47"/>
      <c r="DU785" s="47"/>
      <c r="DV785" s="47"/>
      <c r="DW785" s="47"/>
      <c r="DX785" s="47"/>
      <c r="DY785" s="47"/>
      <c r="DZ785" s="47"/>
      <c r="EA785" s="47"/>
      <c r="EB785" s="47"/>
      <c r="EC785" s="47"/>
      <c r="ED785" s="47"/>
      <c r="EE785" s="47"/>
      <c r="EF785" s="47"/>
      <c r="EG785" s="47"/>
      <c r="EH785" s="47"/>
      <c r="EI785" s="47"/>
      <c r="EJ785" s="47"/>
      <c r="EK785" s="47"/>
      <c r="EL785" s="47"/>
      <c r="EM785" s="47"/>
      <c r="EN785" s="47"/>
      <c r="EO785" s="47"/>
      <c r="EP785" s="47"/>
      <c r="EQ785" s="47"/>
      <c r="ER785" s="47"/>
      <c r="ES785" s="47"/>
      <c r="ET785" s="47"/>
      <c r="EU785" s="47"/>
      <c r="EV785" s="47"/>
      <c r="EW785" s="47"/>
      <c r="EX785" s="47"/>
      <c r="EY785" s="47"/>
      <c r="EZ785" s="47"/>
      <c r="FA785" s="47"/>
      <c r="FB785" s="47"/>
      <c r="FC785" s="47"/>
      <c r="FD785" s="47"/>
      <c r="FE785" s="47"/>
      <c r="FF785" s="47"/>
      <c r="FG785" s="47"/>
      <c r="FH785" s="47"/>
      <c r="FI785" s="47"/>
      <c r="FJ785" s="47"/>
      <c r="FK785" s="47"/>
      <c r="FL785" s="47"/>
      <c r="FM785" s="47"/>
      <c r="FN785" s="47"/>
      <c r="FO785" s="47"/>
      <c r="FP785" s="47"/>
      <c r="FQ785" s="47"/>
      <c r="FR785" s="47"/>
      <c r="FS785" s="47"/>
      <c r="FT785" s="47"/>
      <c r="FU785" s="47"/>
      <c r="FV785" s="47"/>
      <c r="FW785" s="47"/>
      <c r="FX785" s="47"/>
      <c r="FY785" s="47"/>
      <c r="FZ785" s="47"/>
      <c r="GA785" s="47"/>
      <c r="GB785" s="47"/>
      <c r="GC785" s="47"/>
      <c r="GD785" s="47"/>
      <c r="GE785" s="47"/>
      <c r="GF785" s="47"/>
      <c r="GG785" s="47"/>
      <c r="GH785" s="47"/>
      <c r="GI785" s="47"/>
      <c r="GJ785" s="47"/>
      <c r="GK785" s="47"/>
      <c r="GL785" s="47"/>
      <c r="GM785" s="47"/>
      <c r="GN785" s="47"/>
      <c r="GO785" s="47"/>
      <c r="GP785" s="47"/>
      <c r="GQ785" s="47"/>
      <c r="GR785" s="47"/>
      <c r="GS785" s="47"/>
      <c r="GT785" s="47"/>
      <c r="GU785" s="47"/>
      <c r="GV785" s="47"/>
      <c r="GW785" s="47"/>
      <c r="GX785" s="47"/>
      <c r="GY785" s="47"/>
      <c r="GZ785" s="47"/>
      <c r="HA785" s="47"/>
      <c r="HB785" s="47"/>
      <c r="HC785" s="47"/>
      <c r="HD785" s="47"/>
      <c r="HE785" s="47"/>
      <c r="HF785" s="47"/>
      <c r="HG785" s="47"/>
      <c r="HH785" s="47"/>
      <c r="HI785" s="47"/>
      <c r="HJ785" s="47"/>
      <c r="HK785" s="47"/>
      <c r="HL785" s="47"/>
      <c r="HM785" s="47"/>
      <c r="HN785" s="47"/>
      <c r="HO785" s="47"/>
      <c r="HP785" s="47"/>
      <c r="HQ785" s="47"/>
      <c r="HR785" s="47"/>
      <c r="HS785" s="47"/>
      <c r="HT785" s="47"/>
      <c r="HU785" s="47"/>
      <c r="HV785" s="47"/>
      <c r="HW785" s="47"/>
      <c r="HX785" s="47"/>
      <c r="HY785" s="47"/>
      <c r="HZ785" s="47"/>
      <c r="IA785" s="47"/>
      <c r="IB785" s="47"/>
      <c r="IC785" s="47"/>
      <c r="ID785" s="47"/>
      <c r="IE785" s="47"/>
      <c r="IF785" s="47"/>
      <c r="IG785" s="47"/>
      <c r="IH785" s="47"/>
      <c r="II785" s="47"/>
      <c r="IJ785" s="47"/>
      <c r="IK785" s="47"/>
      <c r="IL785" s="47"/>
      <c r="IM785" s="47"/>
      <c r="IN785" s="47"/>
      <c r="IO785" s="47"/>
      <c r="IP785" s="47"/>
      <c r="IQ785" s="47"/>
      <c r="IR785" s="47"/>
      <c r="IS785" s="47"/>
      <c r="IT785" s="47"/>
      <c r="IU785" s="47"/>
      <c r="IV785" s="47"/>
      <c r="IW785" s="47"/>
      <c r="IX785" s="47"/>
      <c r="IY785" s="47"/>
      <c r="IZ785" s="47"/>
      <c r="JA785" s="47"/>
      <c r="JB785" s="47"/>
      <c r="JC785" s="47"/>
      <c r="JD785" s="47"/>
      <c r="JE785" s="47"/>
      <c r="JF785" s="47"/>
      <c r="JG785" s="47"/>
      <c r="JH785" s="47"/>
      <c r="JI785" s="47"/>
      <c r="JJ785" s="47"/>
      <c r="JK785" s="47"/>
      <c r="JL785" s="47"/>
      <c r="JM785" s="47"/>
      <c r="JN785" s="47"/>
      <c r="JO785" s="47"/>
      <c r="JP785" s="47"/>
      <c r="JQ785" s="47"/>
      <c r="JR785" s="47"/>
      <c r="JS785" s="47"/>
      <c r="JT785" s="47"/>
      <c r="JU785" s="47"/>
      <c r="JV785" s="47"/>
      <c r="JW785" s="47"/>
      <c r="JX785" s="47"/>
      <c r="JY785" s="47"/>
      <c r="JZ785" s="47"/>
      <c r="KA785" s="47"/>
      <c r="KB785" s="47"/>
      <c r="KC785" s="47"/>
      <c r="KD785" s="47"/>
      <c r="KE785" s="47"/>
      <c r="KF785" s="47"/>
      <c r="KG785" s="47"/>
      <c r="KH785" s="47"/>
      <c r="KI785" s="47"/>
      <c r="KJ785" s="47"/>
      <c r="KK785" s="47"/>
      <c r="KL785" s="47"/>
      <c r="KM785" s="47"/>
      <c r="KN785" s="47"/>
      <c r="KO785" s="47"/>
      <c r="KP785" s="47"/>
      <c r="KQ785" s="47"/>
      <c r="KR785" s="47"/>
      <c r="KS785" s="47"/>
      <c r="KT785" s="47"/>
      <c r="KU785" s="47"/>
      <c r="KV785" s="47"/>
      <c r="KW785" s="47"/>
      <c r="KX785" s="47"/>
      <c r="KY785" s="47"/>
      <c r="KZ785" s="47"/>
      <c r="LA785" s="47"/>
      <c r="LB785" s="47"/>
      <c r="LC785" s="47"/>
      <c r="LD785" s="47"/>
      <c r="LE785" s="47"/>
      <c r="LF785" s="47"/>
      <c r="LG785" s="47"/>
      <c r="LH785" s="47"/>
      <c r="LI785" s="47"/>
      <c r="LJ785" s="47"/>
      <c r="LK785" s="47"/>
      <c r="LL785" s="47"/>
      <c r="LM785" s="47"/>
      <c r="LN785" s="47"/>
      <c r="LO785" s="47"/>
      <c r="LP785" s="47"/>
      <c r="LQ785" s="47"/>
      <c r="LR785" s="47"/>
      <c r="LS785" s="47"/>
      <c r="LT785" s="47"/>
      <c r="LU785" s="47"/>
      <c r="LV785" s="47"/>
      <c r="LW785" s="47"/>
      <c r="LX785" s="47"/>
      <c r="LY785" s="47"/>
      <c r="LZ785" s="47"/>
      <c r="MA785" s="47"/>
      <c r="MB785" s="47"/>
      <c r="MC785" s="47"/>
      <c r="MD785" s="47"/>
      <c r="ME785" s="47"/>
      <c r="MF785" s="47"/>
      <c r="MG785" s="47"/>
      <c r="MH785" s="47"/>
      <c r="MI785" s="47"/>
      <c r="MJ785" s="47"/>
      <c r="MK785" s="47"/>
      <c r="ML785" s="47"/>
      <c r="MM785" s="47"/>
      <c r="MN785" s="47"/>
      <c r="MO785" s="47"/>
      <c r="MP785" s="47"/>
      <c r="MQ785" s="47"/>
      <c r="MR785" s="47"/>
      <c r="MS785" s="47"/>
      <c r="MT785" s="47"/>
      <c r="MU785" s="47"/>
      <c r="MV785" s="47"/>
      <c r="MW785" s="47"/>
      <c r="MX785" s="47"/>
      <c r="MY785" s="47"/>
      <c r="MZ785" s="47"/>
      <c r="NA785" s="47"/>
      <c r="NB785" s="47"/>
      <c r="NC785" s="47"/>
      <c r="ND785" s="47"/>
      <c r="NE785" s="47"/>
      <c r="NF785" s="47"/>
      <c r="NG785" s="47"/>
      <c r="NH785" s="47"/>
      <c r="NI785" s="47"/>
      <c r="NJ785" s="47"/>
      <c r="NK785" s="47"/>
      <c r="NL785" s="47"/>
      <c r="NM785" s="47"/>
      <c r="NN785" s="47"/>
      <c r="NO785" s="47"/>
      <c r="NP785" s="47"/>
      <c r="NQ785" s="47"/>
      <c r="NR785" s="47"/>
      <c r="NS785" s="47"/>
      <c r="NT785" s="47"/>
      <c r="NU785" s="47"/>
      <c r="NV785" s="47"/>
      <c r="NW785" s="47"/>
      <c r="NX785" s="47"/>
      <c r="NY785" s="47"/>
      <c r="NZ785" s="47"/>
      <c r="OA785" s="47"/>
      <c r="OB785" s="47"/>
      <c r="OC785" s="47"/>
      <c r="OD785" s="47"/>
      <c r="OE785" s="47"/>
      <c r="OF785" s="47"/>
      <c r="OG785" s="47"/>
      <c r="OH785" s="47"/>
      <c r="OI785" s="47"/>
      <c r="OJ785" s="47"/>
      <c r="OK785" s="47"/>
      <c r="OL785" s="47"/>
      <c r="OM785" s="47"/>
      <c r="ON785" s="47"/>
      <c r="OO785" s="47"/>
      <c r="OP785" s="47"/>
      <c r="OQ785" s="47"/>
      <c r="OR785" s="47"/>
      <c r="OS785" s="47"/>
      <c r="OT785" s="47"/>
      <c r="OU785" s="47"/>
      <c r="OV785" s="47"/>
      <c r="OW785" s="47"/>
      <c r="OX785" s="47"/>
      <c r="OY785" s="47"/>
      <c r="OZ785" s="47"/>
      <c r="PA785" s="47"/>
      <c r="PB785" s="47"/>
      <c r="PC785" s="47"/>
      <c r="PD785" s="47"/>
      <c r="PE785" s="47"/>
      <c r="PF785" s="47"/>
      <c r="PG785" s="47"/>
      <c r="PH785" s="47"/>
      <c r="PI785" s="47"/>
      <c r="PJ785" s="47"/>
      <c r="PK785" s="47"/>
    </row>
    <row r="786" spans="1:427" x14ac:dyDescent="0.3">
      <c r="A786" s="27" t="s">
        <v>444</v>
      </c>
      <c r="B786" s="27" t="s">
        <v>660</v>
      </c>
      <c r="C786" s="27" t="s">
        <v>697</v>
      </c>
      <c r="D786" s="27" t="s">
        <v>110</v>
      </c>
      <c r="E786" s="29" t="s">
        <v>95</v>
      </c>
      <c r="F786" s="28">
        <v>113</v>
      </c>
      <c r="G786" s="28">
        <v>100</v>
      </c>
      <c r="H786" s="28">
        <v>100</v>
      </c>
      <c r="I786" s="28">
        <v>0</v>
      </c>
      <c r="J786" s="28">
        <v>0</v>
      </c>
      <c r="K786" s="28">
        <v>0</v>
      </c>
      <c r="L786" s="28">
        <v>0</v>
      </c>
      <c r="M786" s="28">
        <v>0</v>
      </c>
      <c r="N786" s="28">
        <v>50</v>
      </c>
      <c r="O786" s="28">
        <v>0</v>
      </c>
      <c r="P786" s="28">
        <v>50</v>
      </c>
      <c r="Q786" s="28">
        <v>100</v>
      </c>
      <c r="R786" s="28">
        <v>100</v>
      </c>
      <c r="S786" s="28">
        <v>100</v>
      </c>
      <c r="T786" s="28">
        <v>100</v>
      </c>
      <c r="U786" s="28">
        <v>10</v>
      </c>
      <c r="V786" s="28">
        <v>0</v>
      </c>
      <c r="W786" s="28">
        <v>10</v>
      </c>
      <c r="X786" s="28">
        <v>90</v>
      </c>
      <c r="Y786" s="28">
        <v>80</v>
      </c>
      <c r="Z786" s="28">
        <v>2</v>
      </c>
      <c r="AA786" s="28" t="s">
        <v>96</v>
      </c>
      <c r="AB786" s="28" t="s">
        <v>96</v>
      </c>
      <c r="AC786" s="28">
        <v>2</v>
      </c>
      <c r="AD786" s="28">
        <v>4</v>
      </c>
      <c r="AE786" s="28">
        <v>4</v>
      </c>
      <c r="AF786" s="28">
        <v>4</v>
      </c>
      <c r="AG786" s="28">
        <v>0</v>
      </c>
      <c r="AH786" s="28">
        <v>16</v>
      </c>
      <c r="AI786" s="28">
        <v>0</v>
      </c>
    </row>
    <row r="787" spans="1:427" x14ac:dyDescent="0.3">
      <c r="A787" s="35" t="s">
        <v>444</v>
      </c>
      <c r="B787" s="35" t="s">
        <v>660</v>
      </c>
      <c r="C787" s="35" t="s">
        <v>698</v>
      </c>
      <c r="D787" s="36" t="s">
        <v>1553</v>
      </c>
      <c r="E787" s="36">
        <v>354</v>
      </c>
      <c r="F787" s="36">
        <v>221</v>
      </c>
      <c r="G787" s="36">
        <v>70</v>
      </c>
      <c r="H787" s="36">
        <v>20</v>
      </c>
      <c r="I787" s="36">
        <v>30</v>
      </c>
      <c r="J787" s="36">
        <v>30</v>
      </c>
      <c r="K787" s="36">
        <v>20</v>
      </c>
      <c r="L787" s="36">
        <v>0</v>
      </c>
      <c r="M787" s="36">
        <v>0</v>
      </c>
      <c r="N787" s="36">
        <v>50</v>
      </c>
      <c r="O787" s="36">
        <v>0</v>
      </c>
      <c r="P787" s="36">
        <v>50</v>
      </c>
      <c r="Q787" s="36">
        <v>100</v>
      </c>
      <c r="R787" s="36">
        <v>100</v>
      </c>
      <c r="S787" s="36">
        <v>100</v>
      </c>
      <c r="T787" s="36">
        <v>0</v>
      </c>
      <c r="U787" s="36">
        <v>0</v>
      </c>
      <c r="V787" s="36">
        <v>0</v>
      </c>
      <c r="W787" s="36">
        <v>0</v>
      </c>
      <c r="X787" s="36">
        <v>100</v>
      </c>
      <c r="Y787" s="36">
        <v>100</v>
      </c>
      <c r="Z787" s="36">
        <v>2</v>
      </c>
      <c r="AA787" s="36" t="s">
        <v>96</v>
      </c>
      <c r="AB787" s="36" t="s">
        <v>96</v>
      </c>
      <c r="AC787" s="36">
        <v>4</v>
      </c>
      <c r="AD787" s="36">
        <v>7</v>
      </c>
      <c r="AE787" s="36">
        <v>7</v>
      </c>
      <c r="AF787" s="36">
        <v>7</v>
      </c>
      <c r="AG787" s="36">
        <v>0</v>
      </c>
      <c r="AH787" s="36">
        <v>0</v>
      </c>
      <c r="AI787" s="36">
        <v>0</v>
      </c>
    </row>
    <row r="788" spans="1:427" x14ac:dyDescent="0.3">
      <c r="A788" s="27" t="s">
        <v>444</v>
      </c>
      <c r="B788" s="27" t="s">
        <v>660</v>
      </c>
      <c r="C788" s="27" t="s">
        <v>698</v>
      </c>
      <c r="D788" s="27" t="s">
        <v>110</v>
      </c>
      <c r="E788" s="29" t="s">
        <v>104</v>
      </c>
      <c r="F788" s="28">
        <v>62</v>
      </c>
      <c r="G788" s="28">
        <v>0</v>
      </c>
      <c r="H788" s="28">
        <v>0</v>
      </c>
      <c r="I788" s="28">
        <v>0</v>
      </c>
      <c r="J788" s="28">
        <v>100</v>
      </c>
      <c r="K788" s="28">
        <v>0</v>
      </c>
      <c r="L788" s="28">
        <v>0</v>
      </c>
      <c r="M788" s="28">
        <v>0</v>
      </c>
      <c r="N788" s="28">
        <v>0</v>
      </c>
      <c r="O788" s="28">
        <v>0</v>
      </c>
      <c r="P788" s="28">
        <v>100</v>
      </c>
      <c r="Q788" s="28">
        <v>100</v>
      </c>
      <c r="R788" s="28">
        <v>100</v>
      </c>
      <c r="S788" s="28">
        <v>100</v>
      </c>
      <c r="T788" s="28">
        <v>0</v>
      </c>
      <c r="U788" s="28">
        <v>0</v>
      </c>
      <c r="V788" s="28">
        <v>0</v>
      </c>
      <c r="W788" s="28">
        <v>0</v>
      </c>
      <c r="X788" s="28">
        <v>100</v>
      </c>
      <c r="Y788" s="28">
        <v>100</v>
      </c>
      <c r="Z788" s="28">
        <v>2</v>
      </c>
      <c r="AA788" s="28" t="s">
        <v>96</v>
      </c>
      <c r="AB788" s="28" t="s">
        <v>97</v>
      </c>
      <c r="AC788" s="28" t="s">
        <v>98</v>
      </c>
      <c r="AD788" s="28">
        <v>7</v>
      </c>
      <c r="AE788" s="28">
        <v>7</v>
      </c>
      <c r="AF788" s="28">
        <v>7</v>
      </c>
      <c r="AG788" s="28">
        <v>2</v>
      </c>
      <c r="AH788" s="28">
        <v>0</v>
      </c>
      <c r="AI788" s="28">
        <v>2</v>
      </c>
    </row>
    <row r="789" spans="1:427" x14ac:dyDescent="0.3">
      <c r="A789" s="25" t="s">
        <v>444</v>
      </c>
      <c r="B789" s="25" t="s">
        <v>660</v>
      </c>
      <c r="C789" s="25" t="s">
        <v>699</v>
      </c>
      <c r="D789" s="26" t="s">
        <v>1553</v>
      </c>
      <c r="E789" s="26">
        <v>103</v>
      </c>
      <c r="F789" s="38">
        <v>0</v>
      </c>
      <c r="G789" s="26">
        <v>80</v>
      </c>
      <c r="H789" s="26">
        <v>80</v>
      </c>
      <c r="I789" s="26">
        <v>20</v>
      </c>
      <c r="J789" s="26">
        <v>0</v>
      </c>
      <c r="K789" s="26">
        <v>0</v>
      </c>
      <c r="L789" s="26">
        <v>0</v>
      </c>
      <c r="M789" s="26">
        <v>0</v>
      </c>
      <c r="N789" s="26">
        <v>100</v>
      </c>
      <c r="O789" s="26">
        <v>0</v>
      </c>
      <c r="P789" s="26">
        <v>0</v>
      </c>
      <c r="Q789" s="26">
        <v>100</v>
      </c>
      <c r="R789" s="26">
        <v>100</v>
      </c>
      <c r="S789" s="26">
        <v>100</v>
      </c>
      <c r="T789" s="26">
        <v>0</v>
      </c>
      <c r="U789" s="26">
        <v>0</v>
      </c>
      <c r="V789" s="26">
        <v>0</v>
      </c>
      <c r="W789" s="26">
        <v>0</v>
      </c>
      <c r="X789" s="26">
        <v>100</v>
      </c>
      <c r="Y789" s="26">
        <v>100</v>
      </c>
      <c r="Z789" s="26">
        <v>1</v>
      </c>
      <c r="AA789" s="26" t="s">
        <v>96</v>
      </c>
      <c r="AB789" s="26" t="s">
        <v>96</v>
      </c>
      <c r="AC789" s="26">
        <v>1</v>
      </c>
      <c r="AD789" s="26">
        <v>7</v>
      </c>
      <c r="AE789" s="26">
        <v>7</v>
      </c>
      <c r="AF789" s="26">
        <v>7</v>
      </c>
      <c r="AG789" s="26">
        <v>0</v>
      </c>
      <c r="AH789" s="26">
        <v>7</v>
      </c>
      <c r="AI789" s="26">
        <v>4</v>
      </c>
    </row>
    <row r="790" spans="1:427" x14ac:dyDescent="0.3">
      <c r="A790" s="27" t="s">
        <v>444</v>
      </c>
      <c r="B790" s="27" t="s">
        <v>660</v>
      </c>
      <c r="C790" s="27" t="s">
        <v>699</v>
      </c>
      <c r="D790" s="27" t="s">
        <v>108</v>
      </c>
      <c r="E790" s="29" t="s">
        <v>95</v>
      </c>
      <c r="F790" s="28">
        <v>45</v>
      </c>
      <c r="G790" s="28">
        <v>0</v>
      </c>
      <c r="H790" s="28">
        <v>0</v>
      </c>
      <c r="I790" s="28">
        <v>0</v>
      </c>
      <c r="J790" s="28">
        <v>0</v>
      </c>
      <c r="K790" s="28">
        <v>100</v>
      </c>
      <c r="L790" s="28">
        <v>0</v>
      </c>
      <c r="M790" s="28">
        <v>0</v>
      </c>
      <c r="N790" s="28">
        <v>0</v>
      </c>
      <c r="O790" s="28">
        <v>0</v>
      </c>
      <c r="P790" s="28">
        <v>100</v>
      </c>
      <c r="Q790" s="28">
        <v>100</v>
      </c>
      <c r="R790" s="28">
        <v>100</v>
      </c>
      <c r="S790" s="28">
        <v>50</v>
      </c>
      <c r="T790" s="28">
        <v>0</v>
      </c>
      <c r="U790" s="28">
        <v>0</v>
      </c>
      <c r="V790" s="28">
        <v>0</v>
      </c>
      <c r="W790" s="28">
        <v>0</v>
      </c>
      <c r="X790" s="28">
        <v>100</v>
      </c>
      <c r="Y790" s="28">
        <v>20</v>
      </c>
      <c r="Z790" s="28">
        <v>1</v>
      </c>
      <c r="AA790" s="28" t="s">
        <v>96</v>
      </c>
      <c r="AB790" s="28" t="s">
        <v>97</v>
      </c>
      <c r="AC790" s="28" t="s">
        <v>98</v>
      </c>
      <c r="AD790" s="28">
        <v>7</v>
      </c>
      <c r="AE790" s="28">
        <v>7</v>
      </c>
      <c r="AF790" s="28">
        <v>7</v>
      </c>
      <c r="AG790" s="28">
        <v>0</v>
      </c>
      <c r="AH790" s="28">
        <v>7</v>
      </c>
      <c r="AI790" s="28">
        <v>4</v>
      </c>
    </row>
    <row r="791" spans="1:427" x14ac:dyDescent="0.3">
      <c r="A791" s="25" t="s">
        <v>444</v>
      </c>
      <c r="B791" s="25" t="s">
        <v>660</v>
      </c>
      <c r="C791" s="25" t="s">
        <v>700</v>
      </c>
      <c r="D791" s="26" t="s">
        <v>1553</v>
      </c>
      <c r="E791" s="26">
        <v>2289</v>
      </c>
      <c r="F791" s="38">
        <v>520</v>
      </c>
      <c r="G791" s="26">
        <v>96</v>
      </c>
      <c r="H791" s="26">
        <v>70</v>
      </c>
      <c r="I791" s="26">
        <v>30</v>
      </c>
      <c r="J791" s="26">
        <v>0</v>
      </c>
      <c r="K791" s="26">
        <v>0</v>
      </c>
      <c r="L791" s="26">
        <v>71</v>
      </c>
      <c r="M791" s="26">
        <v>64</v>
      </c>
      <c r="N791" s="26">
        <v>34</v>
      </c>
      <c r="O791" s="26">
        <v>1</v>
      </c>
      <c r="P791" s="26">
        <v>1</v>
      </c>
      <c r="Q791" s="26">
        <v>100</v>
      </c>
      <c r="R791" s="26">
        <v>100</v>
      </c>
      <c r="S791" s="26">
        <v>100</v>
      </c>
      <c r="T791" s="26">
        <v>85</v>
      </c>
      <c r="U791" s="26">
        <v>60</v>
      </c>
      <c r="V791" s="26">
        <v>18</v>
      </c>
      <c r="W791" s="26">
        <v>81</v>
      </c>
      <c r="X791" s="26">
        <v>1</v>
      </c>
      <c r="Y791" s="26">
        <v>92</v>
      </c>
      <c r="Z791" s="26">
        <v>4</v>
      </c>
      <c r="AA791" s="26" t="s">
        <v>96</v>
      </c>
      <c r="AB791" s="26" t="s">
        <v>96</v>
      </c>
      <c r="AC791" s="26">
        <v>24</v>
      </c>
      <c r="AD791" s="26">
        <v>0</v>
      </c>
      <c r="AE791" s="26">
        <v>0</v>
      </c>
      <c r="AF791" s="26">
        <v>0</v>
      </c>
      <c r="AG791" s="26">
        <v>0</v>
      </c>
      <c r="AH791" s="26">
        <v>0</v>
      </c>
      <c r="AI791" s="26">
        <v>0</v>
      </c>
    </row>
    <row r="792" spans="1:427" x14ac:dyDescent="0.3">
      <c r="A792" s="27" t="s">
        <v>444</v>
      </c>
      <c r="B792" s="27" t="s">
        <v>660</v>
      </c>
      <c r="C792" s="27" t="s">
        <v>700</v>
      </c>
      <c r="D792" s="27" t="s">
        <v>110</v>
      </c>
      <c r="E792" s="29" t="s">
        <v>104</v>
      </c>
      <c r="F792" s="28">
        <v>54</v>
      </c>
      <c r="G792" s="28">
        <v>0</v>
      </c>
      <c r="H792" s="28">
        <v>0</v>
      </c>
      <c r="I792" s="28">
        <v>100</v>
      </c>
      <c r="J792" s="28">
        <v>0</v>
      </c>
      <c r="K792" s="28">
        <v>0</v>
      </c>
      <c r="L792" s="28">
        <v>0</v>
      </c>
      <c r="M792" s="28">
        <v>0</v>
      </c>
      <c r="N792" s="28">
        <v>0</v>
      </c>
      <c r="O792" s="28">
        <v>0</v>
      </c>
      <c r="P792" s="28">
        <v>100</v>
      </c>
      <c r="Q792" s="28">
        <v>100</v>
      </c>
      <c r="R792" s="28">
        <v>0</v>
      </c>
      <c r="S792" s="28">
        <v>100</v>
      </c>
      <c r="T792" s="28">
        <v>0</v>
      </c>
      <c r="U792" s="28">
        <v>0</v>
      </c>
      <c r="V792" s="28">
        <v>0</v>
      </c>
      <c r="W792" s="28">
        <v>0</v>
      </c>
      <c r="X792" s="28">
        <v>100</v>
      </c>
      <c r="Y792" s="28">
        <v>65</v>
      </c>
      <c r="Z792" s="28">
        <v>4</v>
      </c>
      <c r="AA792" s="28" t="s">
        <v>96</v>
      </c>
      <c r="AB792" s="28" t="s">
        <v>96</v>
      </c>
      <c r="AC792" s="28">
        <v>3</v>
      </c>
      <c r="AD792" s="28">
        <v>0</v>
      </c>
      <c r="AE792" s="28">
        <v>0</v>
      </c>
      <c r="AF792" s="28">
        <v>0</v>
      </c>
      <c r="AG792" s="28">
        <v>0</v>
      </c>
      <c r="AH792" s="28">
        <v>0</v>
      </c>
      <c r="AI792" s="28">
        <v>0</v>
      </c>
    </row>
    <row r="793" spans="1:427" x14ac:dyDescent="0.3">
      <c r="A793" s="27" t="s">
        <v>444</v>
      </c>
      <c r="B793" s="27" t="s">
        <v>660</v>
      </c>
      <c r="C793" s="27" t="s">
        <v>700</v>
      </c>
      <c r="D793" s="27" t="s">
        <v>701</v>
      </c>
      <c r="E793" s="29" t="s">
        <v>95</v>
      </c>
      <c r="F793" s="28">
        <v>42</v>
      </c>
      <c r="G793" s="28">
        <v>69</v>
      </c>
      <c r="H793" s="28">
        <v>50</v>
      </c>
      <c r="I793" s="28">
        <v>48</v>
      </c>
      <c r="J793" s="28">
        <v>2</v>
      </c>
      <c r="K793" s="28">
        <v>0</v>
      </c>
      <c r="L793" s="28">
        <v>0</v>
      </c>
      <c r="M793" s="28">
        <v>0</v>
      </c>
      <c r="N793" s="28">
        <v>0</v>
      </c>
      <c r="O793" s="28">
        <v>0</v>
      </c>
      <c r="P793" s="28">
        <v>100</v>
      </c>
      <c r="Q793" s="28">
        <v>100</v>
      </c>
      <c r="R793" s="28">
        <v>100</v>
      </c>
      <c r="S793" s="28">
        <v>100</v>
      </c>
      <c r="T793" s="28">
        <v>0</v>
      </c>
      <c r="U793" s="28">
        <v>0</v>
      </c>
      <c r="V793" s="28">
        <v>0</v>
      </c>
      <c r="W793" s="28">
        <v>0</v>
      </c>
      <c r="X793" s="28">
        <v>100</v>
      </c>
      <c r="Y793" s="28">
        <v>70</v>
      </c>
      <c r="Z793" s="28">
        <v>4</v>
      </c>
      <c r="AA793" s="28" t="s">
        <v>96</v>
      </c>
      <c r="AB793" s="28" t="s">
        <v>96</v>
      </c>
      <c r="AC793" s="28">
        <v>3</v>
      </c>
      <c r="AD793" s="28">
        <v>0</v>
      </c>
      <c r="AE793" s="28">
        <v>0</v>
      </c>
      <c r="AF793" s="28">
        <v>0</v>
      </c>
      <c r="AG793" s="28">
        <v>0</v>
      </c>
      <c r="AH793" s="28">
        <v>0</v>
      </c>
      <c r="AI793" s="28">
        <v>0</v>
      </c>
    </row>
    <row r="794" spans="1:427" x14ac:dyDescent="0.3">
      <c r="A794" s="25" t="s">
        <v>444</v>
      </c>
      <c r="B794" s="25" t="s">
        <v>660</v>
      </c>
      <c r="C794" s="25" t="s">
        <v>702</v>
      </c>
      <c r="D794" s="26" t="s">
        <v>1553</v>
      </c>
      <c r="E794" s="26">
        <v>744</v>
      </c>
      <c r="F794" s="38">
        <v>0</v>
      </c>
      <c r="G794" s="26">
        <v>100</v>
      </c>
      <c r="H794" s="26">
        <v>95</v>
      </c>
      <c r="I794" s="26">
        <v>5</v>
      </c>
      <c r="J794" s="26">
        <v>0</v>
      </c>
      <c r="K794" s="26">
        <v>0</v>
      </c>
      <c r="L794" s="26">
        <v>1</v>
      </c>
      <c r="M794" s="26">
        <v>0</v>
      </c>
      <c r="N794" s="26">
        <v>60</v>
      </c>
      <c r="O794" s="26">
        <v>0</v>
      </c>
      <c r="P794" s="26">
        <v>40</v>
      </c>
      <c r="Q794" s="26">
        <v>100</v>
      </c>
      <c r="R794" s="26">
        <v>100</v>
      </c>
      <c r="S794" s="26">
        <v>0</v>
      </c>
      <c r="T794" s="26">
        <v>75</v>
      </c>
      <c r="U794" s="26">
        <v>70</v>
      </c>
      <c r="V794" s="26">
        <v>0</v>
      </c>
      <c r="W794" s="26">
        <v>15</v>
      </c>
      <c r="X794" s="26">
        <v>85</v>
      </c>
      <c r="Y794" s="26">
        <v>100</v>
      </c>
      <c r="Z794" s="26">
        <v>2</v>
      </c>
      <c r="AA794" s="26" t="s">
        <v>96</v>
      </c>
      <c r="AB794" s="26" t="s">
        <v>96</v>
      </c>
      <c r="AC794" s="26">
        <v>2</v>
      </c>
      <c r="AD794" s="26">
        <v>11</v>
      </c>
      <c r="AE794" s="26">
        <v>11</v>
      </c>
      <c r="AF794" s="26">
        <v>32</v>
      </c>
      <c r="AG794" s="26">
        <v>0</v>
      </c>
      <c r="AH794" s="26">
        <v>0</v>
      </c>
      <c r="AI794" s="26">
        <v>0</v>
      </c>
    </row>
    <row r="795" spans="1:427" x14ac:dyDescent="0.3">
      <c r="A795" s="27" t="s">
        <v>444</v>
      </c>
      <c r="B795" s="27" t="s">
        <v>660</v>
      </c>
      <c r="C795" s="27" t="s">
        <v>702</v>
      </c>
      <c r="D795" s="27" t="s">
        <v>110</v>
      </c>
      <c r="E795" s="29" t="s">
        <v>95</v>
      </c>
      <c r="F795" s="28">
        <v>330</v>
      </c>
      <c r="G795" s="28">
        <v>100</v>
      </c>
      <c r="H795" s="28">
        <v>90</v>
      </c>
      <c r="I795" s="28">
        <v>0</v>
      </c>
      <c r="J795" s="28">
        <v>0</v>
      </c>
      <c r="K795" s="28">
        <v>10</v>
      </c>
      <c r="L795" s="28">
        <v>0</v>
      </c>
      <c r="M795" s="28">
        <v>0</v>
      </c>
      <c r="N795" s="28">
        <v>60</v>
      </c>
      <c r="O795" s="28">
        <v>0</v>
      </c>
      <c r="P795" s="28">
        <v>40</v>
      </c>
      <c r="Q795" s="28">
        <v>100</v>
      </c>
      <c r="R795" s="28">
        <v>100</v>
      </c>
      <c r="S795" s="28">
        <v>80</v>
      </c>
      <c r="T795" s="28">
        <v>0</v>
      </c>
      <c r="U795" s="28">
        <v>0</v>
      </c>
      <c r="V795" s="28">
        <v>0</v>
      </c>
      <c r="W795" s="28">
        <v>0</v>
      </c>
      <c r="X795" s="28">
        <v>100</v>
      </c>
      <c r="Y795" s="28">
        <v>100</v>
      </c>
      <c r="Z795" s="28">
        <v>2</v>
      </c>
      <c r="AA795" s="28" t="s">
        <v>96</v>
      </c>
      <c r="AB795" s="28" t="s">
        <v>96</v>
      </c>
      <c r="AC795" s="28">
        <v>2</v>
      </c>
      <c r="AD795" s="28">
        <v>11</v>
      </c>
      <c r="AE795" s="28">
        <v>11</v>
      </c>
      <c r="AF795" s="28">
        <v>32</v>
      </c>
      <c r="AG795" s="28">
        <v>0</v>
      </c>
      <c r="AH795" s="28">
        <v>0</v>
      </c>
      <c r="AI795" s="28">
        <v>2</v>
      </c>
    </row>
    <row r="796" spans="1:427" x14ac:dyDescent="0.3">
      <c r="A796" s="25" t="s">
        <v>444</v>
      </c>
      <c r="B796" s="25" t="s">
        <v>660</v>
      </c>
      <c r="C796" s="25" t="s">
        <v>1643</v>
      </c>
      <c r="D796" s="26" t="s">
        <v>1555</v>
      </c>
      <c r="E796" s="26">
        <v>325</v>
      </c>
      <c r="F796" s="26">
        <v>111</v>
      </c>
      <c r="G796" s="26">
        <v>0</v>
      </c>
      <c r="H796" s="26">
        <v>0</v>
      </c>
      <c r="I796" s="26">
        <v>100</v>
      </c>
      <c r="J796" s="26">
        <v>0</v>
      </c>
      <c r="K796" s="26">
        <v>0</v>
      </c>
      <c r="L796" s="26">
        <v>0</v>
      </c>
      <c r="M796" s="26">
        <v>0</v>
      </c>
      <c r="N796" s="26">
        <v>40</v>
      </c>
      <c r="O796" s="26">
        <v>5</v>
      </c>
      <c r="P796" s="26">
        <v>55</v>
      </c>
      <c r="Q796" s="26">
        <v>100</v>
      </c>
      <c r="R796" s="26">
        <v>95</v>
      </c>
      <c r="S796" s="26">
        <v>98</v>
      </c>
      <c r="T796" s="26">
        <v>90</v>
      </c>
      <c r="U796" s="26">
        <v>75</v>
      </c>
      <c r="V796" s="26">
        <v>0</v>
      </c>
      <c r="W796" s="26">
        <v>60</v>
      </c>
      <c r="X796" s="26">
        <v>40</v>
      </c>
      <c r="Y796" s="26">
        <v>100</v>
      </c>
      <c r="Z796" s="26">
        <v>2</v>
      </c>
      <c r="AA796" s="26" t="s">
        <v>96</v>
      </c>
      <c r="AB796" s="26" t="s">
        <v>96</v>
      </c>
      <c r="AC796" s="26">
        <v>12</v>
      </c>
      <c r="AD796" s="26">
        <v>4</v>
      </c>
      <c r="AE796" s="26">
        <v>4</v>
      </c>
      <c r="AF796" s="26">
        <v>8</v>
      </c>
      <c r="AG796" s="26">
        <v>0</v>
      </c>
      <c r="AH796" s="26">
        <v>0</v>
      </c>
      <c r="AI796" s="26">
        <v>0</v>
      </c>
    </row>
    <row r="797" spans="1:427" x14ac:dyDescent="0.3">
      <c r="A797" s="25" t="s">
        <v>444</v>
      </c>
      <c r="B797" s="25" t="s">
        <v>660</v>
      </c>
      <c r="C797" s="25" t="s">
        <v>703</v>
      </c>
      <c r="D797" s="26" t="s">
        <v>1553</v>
      </c>
      <c r="E797" s="26">
        <v>614</v>
      </c>
      <c r="F797" s="26">
        <v>126</v>
      </c>
      <c r="G797" s="26">
        <v>100</v>
      </c>
      <c r="H797" s="26">
        <v>100</v>
      </c>
      <c r="I797" s="26">
        <v>0</v>
      </c>
      <c r="J797" s="26">
        <v>0</v>
      </c>
      <c r="K797" s="26">
        <v>0</v>
      </c>
      <c r="L797" s="26">
        <v>100</v>
      </c>
      <c r="M797" s="26">
        <v>100</v>
      </c>
      <c r="N797" s="26">
        <v>0</v>
      </c>
      <c r="O797" s="26">
        <v>0</v>
      </c>
      <c r="P797" s="26">
        <v>0</v>
      </c>
      <c r="Q797" s="26">
        <v>100</v>
      </c>
      <c r="R797" s="26">
        <v>100</v>
      </c>
      <c r="S797" s="26">
        <v>100</v>
      </c>
      <c r="T797" s="26">
        <v>0</v>
      </c>
      <c r="U797" s="26">
        <v>0</v>
      </c>
      <c r="V797" s="26">
        <v>0</v>
      </c>
      <c r="W797" s="26">
        <v>0</v>
      </c>
      <c r="X797" s="26">
        <v>100</v>
      </c>
      <c r="Y797" s="26">
        <v>100</v>
      </c>
      <c r="Z797" s="26">
        <v>2</v>
      </c>
      <c r="AA797" s="26" t="s">
        <v>96</v>
      </c>
      <c r="AB797" s="26" t="s">
        <v>96</v>
      </c>
      <c r="AC797" s="26">
        <v>1</v>
      </c>
      <c r="AD797" s="26">
        <v>4</v>
      </c>
      <c r="AE797" s="26">
        <v>4</v>
      </c>
      <c r="AF797" s="26">
        <v>4</v>
      </c>
      <c r="AG797" s="26">
        <v>0</v>
      </c>
      <c r="AH797" s="26">
        <v>0</v>
      </c>
      <c r="AI797" s="26">
        <v>0</v>
      </c>
      <c r="MI797" s="47"/>
      <c r="MJ797" s="47"/>
      <c r="MK797" s="47"/>
      <c r="ML797" s="47"/>
      <c r="MM797" s="47"/>
      <c r="MN797" s="47"/>
      <c r="MO797" s="47"/>
      <c r="MP797" s="47"/>
      <c r="MQ797" s="47"/>
      <c r="MR797" s="47"/>
      <c r="MS797" s="47"/>
      <c r="MT797" s="47"/>
      <c r="MU797" s="47"/>
      <c r="MV797" s="47"/>
      <c r="MW797" s="47"/>
      <c r="MX797" s="47"/>
      <c r="MY797" s="47"/>
      <c r="MZ797" s="47"/>
      <c r="NA797" s="47"/>
      <c r="NB797" s="47"/>
      <c r="NC797" s="47"/>
      <c r="ND797" s="47"/>
      <c r="NE797" s="47"/>
      <c r="NF797" s="47"/>
      <c r="NG797" s="47"/>
      <c r="NH797" s="47"/>
      <c r="NI797" s="47"/>
      <c r="NJ797" s="47"/>
      <c r="NK797" s="47"/>
      <c r="NL797" s="47"/>
      <c r="NM797" s="47"/>
      <c r="NN797" s="47"/>
      <c r="NO797" s="47"/>
      <c r="NP797" s="47"/>
      <c r="NQ797" s="47"/>
      <c r="NR797" s="47"/>
      <c r="NS797" s="47"/>
      <c r="NT797" s="47"/>
      <c r="NU797" s="47"/>
      <c r="NV797" s="47"/>
      <c r="NW797" s="47"/>
      <c r="NX797" s="47"/>
      <c r="NY797" s="47"/>
      <c r="NZ797" s="47"/>
      <c r="OA797" s="47"/>
      <c r="OB797" s="47"/>
      <c r="OC797" s="47"/>
      <c r="OD797" s="47"/>
      <c r="OE797" s="47"/>
      <c r="OF797" s="47"/>
      <c r="OG797" s="47"/>
      <c r="OH797" s="47"/>
      <c r="OI797" s="47"/>
      <c r="OJ797" s="47"/>
      <c r="OK797" s="47"/>
      <c r="OL797" s="47"/>
      <c r="OM797" s="47"/>
      <c r="ON797" s="47"/>
      <c r="OO797" s="47"/>
      <c r="OP797" s="47"/>
      <c r="OQ797" s="47"/>
      <c r="OR797" s="47"/>
      <c r="OS797" s="47"/>
      <c r="OT797" s="47"/>
      <c r="OU797" s="47"/>
      <c r="OV797" s="47"/>
      <c r="OW797" s="47"/>
      <c r="OX797" s="47"/>
      <c r="OY797" s="47"/>
      <c r="OZ797" s="47"/>
      <c r="PA797" s="47"/>
      <c r="PB797" s="47"/>
      <c r="PC797" s="47"/>
      <c r="PD797" s="47"/>
      <c r="PE797" s="47"/>
      <c r="PF797" s="47"/>
      <c r="PG797" s="47"/>
      <c r="PH797" s="47"/>
      <c r="PI797" s="47"/>
      <c r="PJ797" s="47"/>
      <c r="PK797" s="47"/>
    </row>
    <row r="798" spans="1:427" x14ac:dyDescent="0.3">
      <c r="A798" s="27" t="s">
        <v>444</v>
      </c>
      <c r="B798" s="27" t="s">
        <v>660</v>
      </c>
      <c r="C798" s="27" t="s">
        <v>703</v>
      </c>
      <c r="D798" s="27" t="s">
        <v>704</v>
      </c>
      <c r="E798" s="29" t="s">
        <v>95</v>
      </c>
      <c r="F798" s="28">
        <v>335</v>
      </c>
      <c r="G798" s="28">
        <v>100</v>
      </c>
      <c r="H798" s="28">
        <v>95</v>
      </c>
      <c r="I798" s="28">
        <v>0</v>
      </c>
      <c r="J798" s="28">
        <v>0</v>
      </c>
      <c r="K798" s="28">
        <v>5</v>
      </c>
      <c r="L798" s="28">
        <v>100</v>
      </c>
      <c r="M798" s="28">
        <v>0</v>
      </c>
      <c r="N798" s="28">
        <v>0</v>
      </c>
      <c r="O798" s="28">
        <v>0</v>
      </c>
      <c r="P798" s="28">
        <v>100</v>
      </c>
      <c r="Q798" s="28">
        <v>100</v>
      </c>
      <c r="R798" s="28">
        <v>100</v>
      </c>
      <c r="S798" s="28">
        <v>100</v>
      </c>
      <c r="T798" s="28">
        <v>0</v>
      </c>
      <c r="U798" s="28">
        <v>0</v>
      </c>
      <c r="V798" s="28">
        <v>0</v>
      </c>
      <c r="W798" s="28">
        <v>0</v>
      </c>
      <c r="X798" s="28">
        <v>100</v>
      </c>
      <c r="Y798" s="28">
        <v>100</v>
      </c>
      <c r="Z798" s="28">
        <v>2</v>
      </c>
      <c r="AA798" s="28" t="s">
        <v>96</v>
      </c>
      <c r="AB798" s="28" t="s">
        <v>96</v>
      </c>
      <c r="AC798" s="28">
        <v>1</v>
      </c>
      <c r="AD798" s="28">
        <v>4</v>
      </c>
      <c r="AE798" s="28">
        <v>4</v>
      </c>
      <c r="AF798" s="28">
        <v>4</v>
      </c>
      <c r="AG798" s="28">
        <v>0</v>
      </c>
      <c r="AH798" s="28">
        <v>0</v>
      </c>
      <c r="AI798" s="28">
        <v>0</v>
      </c>
    </row>
    <row r="799" spans="1:427" x14ac:dyDescent="0.3">
      <c r="A799" s="35" t="s">
        <v>444</v>
      </c>
      <c r="B799" s="35" t="s">
        <v>660</v>
      </c>
      <c r="C799" s="35" t="s">
        <v>1644</v>
      </c>
      <c r="D799" s="36" t="s">
        <v>1555</v>
      </c>
      <c r="E799" s="36">
        <v>215</v>
      </c>
      <c r="F799" s="36">
        <v>153</v>
      </c>
      <c r="G799" s="36">
        <v>100</v>
      </c>
      <c r="H799" s="36">
        <v>100</v>
      </c>
      <c r="I799" s="36">
        <v>0</v>
      </c>
      <c r="J799" s="36">
        <v>0</v>
      </c>
      <c r="K799" s="36">
        <v>0</v>
      </c>
      <c r="L799" s="36">
        <v>40</v>
      </c>
      <c r="M799" s="36">
        <v>40</v>
      </c>
      <c r="N799" s="36">
        <v>50</v>
      </c>
      <c r="O799" s="36">
        <v>0</v>
      </c>
      <c r="P799" s="36">
        <v>10</v>
      </c>
      <c r="Q799" s="36">
        <v>100</v>
      </c>
      <c r="R799" s="36">
        <v>100</v>
      </c>
      <c r="S799" s="36">
        <v>100</v>
      </c>
      <c r="T799" s="36">
        <v>0</v>
      </c>
      <c r="U799" s="36">
        <v>0</v>
      </c>
      <c r="V799" s="36">
        <v>0</v>
      </c>
      <c r="W799" s="36">
        <v>0</v>
      </c>
      <c r="X799" s="36">
        <v>100</v>
      </c>
      <c r="Y799" s="36">
        <v>100</v>
      </c>
      <c r="Z799" s="36">
        <v>2</v>
      </c>
      <c r="AA799" s="36" t="s">
        <v>96</v>
      </c>
      <c r="AB799" s="36" t="s">
        <v>97</v>
      </c>
      <c r="AC799" s="36" t="s">
        <v>98</v>
      </c>
      <c r="AD799" s="36">
        <v>6</v>
      </c>
      <c r="AE799" s="36">
        <v>6</v>
      </c>
      <c r="AF799" s="36">
        <v>6</v>
      </c>
      <c r="AG799" s="36">
        <v>0</v>
      </c>
      <c r="AH799" s="36">
        <v>6</v>
      </c>
      <c r="AI799" s="36">
        <v>0</v>
      </c>
    </row>
    <row r="800" spans="1:427" x14ac:dyDescent="0.3">
      <c r="A800" s="25" t="s">
        <v>444</v>
      </c>
      <c r="B800" s="25" t="s">
        <v>660</v>
      </c>
      <c r="C800" s="25" t="s">
        <v>660</v>
      </c>
      <c r="D800" s="26" t="s">
        <v>1553</v>
      </c>
      <c r="E800" s="26">
        <v>18064</v>
      </c>
      <c r="F800" s="38">
        <v>160</v>
      </c>
      <c r="G800" s="26">
        <v>100</v>
      </c>
      <c r="H800" s="26">
        <v>80</v>
      </c>
      <c r="I800" s="26">
        <v>10</v>
      </c>
      <c r="J800" s="26">
        <v>0</v>
      </c>
      <c r="K800" s="26">
        <v>10</v>
      </c>
      <c r="L800" s="26">
        <v>100</v>
      </c>
      <c r="M800" s="26">
        <v>75</v>
      </c>
      <c r="N800" s="26">
        <v>15</v>
      </c>
      <c r="O800" s="26">
        <v>5</v>
      </c>
      <c r="P800" s="26">
        <v>5</v>
      </c>
      <c r="Q800" s="26">
        <v>100</v>
      </c>
      <c r="R800" s="26">
        <v>90</v>
      </c>
      <c r="S800" s="26">
        <v>100</v>
      </c>
      <c r="T800" s="26">
        <v>90</v>
      </c>
      <c r="U800" s="26">
        <v>80</v>
      </c>
      <c r="V800" s="26">
        <v>60</v>
      </c>
      <c r="W800" s="26">
        <v>20</v>
      </c>
      <c r="X800" s="26">
        <v>20</v>
      </c>
      <c r="Y800" s="26">
        <v>100</v>
      </c>
      <c r="Z800" s="26">
        <v>4</v>
      </c>
      <c r="AA800" s="26" t="s">
        <v>96</v>
      </c>
      <c r="AB800" s="26" t="s">
        <v>96</v>
      </c>
      <c r="AC800" s="26">
        <v>12</v>
      </c>
      <c r="AD800" s="26">
        <v>0</v>
      </c>
      <c r="AE800" s="26">
        <v>0</v>
      </c>
      <c r="AF800" s="26">
        <v>0</v>
      </c>
      <c r="AG800" s="26">
        <v>0</v>
      </c>
      <c r="AH800" s="26">
        <v>2</v>
      </c>
      <c r="AI800" s="26">
        <v>0</v>
      </c>
      <c r="CJ800" s="47"/>
      <c r="CK800" s="47"/>
      <c r="CL800" s="47"/>
      <c r="CM800" s="47"/>
      <c r="CN800" s="47"/>
      <c r="CO800" s="47"/>
      <c r="CP800" s="47"/>
      <c r="CQ800" s="47"/>
      <c r="CR800" s="47"/>
      <c r="CS800" s="47"/>
      <c r="CT800" s="47"/>
      <c r="CU800" s="47"/>
      <c r="CV800" s="47"/>
      <c r="CW800" s="47"/>
      <c r="CX800" s="47"/>
      <c r="CY800" s="47"/>
      <c r="CZ800" s="47"/>
      <c r="DA800" s="47"/>
      <c r="DB800" s="47"/>
      <c r="DC800" s="47"/>
      <c r="DD800" s="47"/>
      <c r="DE800" s="47"/>
      <c r="DF800" s="47"/>
      <c r="DG800" s="47"/>
      <c r="DH800" s="47"/>
      <c r="DI800" s="47"/>
      <c r="DJ800" s="47"/>
      <c r="DK800" s="47"/>
      <c r="DL800" s="47"/>
      <c r="DM800" s="47"/>
      <c r="DN800" s="47"/>
      <c r="DO800" s="47"/>
      <c r="DP800" s="47"/>
      <c r="DQ800" s="47"/>
      <c r="DR800" s="47"/>
      <c r="DS800" s="47"/>
      <c r="DT800" s="47"/>
      <c r="DU800" s="47"/>
      <c r="DV800" s="47"/>
      <c r="DW800" s="47"/>
      <c r="DX800" s="47"/>
      <c r="DY800" s="47"/>
      <c r="DZ800" s="47"/>
      <c r="EA800" s="47"/>
      <c r="EB800" s="47"/>
      <c r="EC800" s="47"/>
      <c r="ED800" s="47"/>
      <c r="EE800" s="47"/>
      <c r="EF800" s="47"/>
      <c r="EG800" s="47"/>
      <c r="EH800" s="47"/>
      <c r="EI800" s="47"/>
      <c r="EJ800" s="47"/>
      <c r="EK800" s="47"/>
      <c r="EL800" s="47"/>
      <c r="EM800" s="47"/>
      <c r="EN800" s="47"/>
      <c r="EO800" s="47"/>
      <c r="EP800" s="47"/>
      <c r="EQ800" s="47"/>
      <c r="ER800" s="47"/>
      <c r="ES800" s="47"/>
      <c r="ET800" s="47"/>
      <c r="EU800" s="47"/>
      <c r="EV800" s="47"/>
      <c r="EW800" s="47"/>
      <c r="EX800" s="47"/>
      <c r="EY800" s="47"/>
      <c r="EZ800" s="47"/>
      <c r="FA800" s="47"/>
      <c r="FB800" s="47"/>
      <c r="FC800" s="47"/>
      <c r="FD800" s="47"/>
      <c r="FE800" s="47"/>
      <c r="FF800" s="47"/>
      <c r="FG800" s="47"/>
      <c r="FH800" s="47"/>
      <c r="FI800" s="47"/>
      <c r="FJ800" s="47"/>
      <c r="FK800" s="47"/>
      <c r="FL800" s="47"/>
      <c r="FM800" s="47"/>
      <c r="FN800" s="47"/>
      <c r="FO800" s="47"/>
      <c r="FP800" s="47"/>
      <c r="FQ800" s="47"/>
      <c r="FR800" s="47"/>
      <c r="FS800" s="47"/>
      <c r="FT800" s="47"/>
      <c r="FU800" s="47"/>
      <c r="FV800" s="47"/>
      <c r="FW800" s="47"/>
      <c r="FX800" s="47"/>
      <c r="FY800" s="47"/>
      <c r="FZ800" s="47"/>
      <c r="GA800" s="47"/>
      <c r="GB800" s="47"/>
      <c r="GC800" s="47"/>
      <c r="GD800" s="47"/>
      <c r="GE800" s="47"/>
      <c r="GF800" s="47"/>
      <c r="GG800" s="47"/>
      <c r="GH800" s="47"/>
      <c r="GI800" s="47"/>
      <c r="GJ800" s="47"/>
      <c r="GK800" s="47"/>
      <c r="GL800" s="47"/>
      <c r="GM800" s="47"/>
      <c r="GN800" s="47"/>
      <c r="GO800" s="47"/>
      <c r="GP800" s="47"/>
      <c r="GQ800" s="47"/>
      <c r="GR800" s="47"/>
      <c r="GS800" s="47"/>
      <c r="GT800" s="47"/>
      <c r="GU800" s="47"/>
      <c r="GV800" s="47"/>
      <c r="GW800" s="47"/>
      <c r="GX800" s="47"/>
      <c r="GY800" s="47"/>
      <c r="GZ800" s="47"/>
      <c r="HA800" s="47"/>
      <c r="HB800" s="47"/>
      <c r="HC800" s="47"/>
      <c r="HD800" s="47"/>
      <c r="HE800" s="47"/>
      <c r="HF800" s="47"/>
      <c r="HG800" s="47"/>
      <c r="HH800" s="47"/>
      <c r="HI800" s="47"/>
      <c r="HJ800" s="47"/>
      <c r="HK800" s="47"/>
      <c r="HL800" s="47"/>
      <c r="HM800" s="47"/>
      <c r="HN800" s="47"/>
      <c r="HO800" s="47"/>
      <c r="HP800" s="47"/>
      <c r="HQ800" s="47"/>
      <c r="HR800" s="47"/>
      <c r="HS800" s="47"/>
      <c r="HT800" s="47"/>
      <c r="HU800" s="47"/>
      <c r="HV800" s="47"/>
      <c r="HW800" s="47"/>
      <c r="HX800" s="47"/>
      <c r="HY800" s="47"/>
      <c r="HZ800" s="47"/>
      <c r="IA800" s="47"/>
      <c r="IB800" s="47"/>
      <c r="IC800" s="47"/>
      <c r="ID800" s="47"/>
      <c r="IE800" s="47"/>
      <c r="IF800" s="47"/>
      <c r="IG800" s="47"/>
      <c r="IH800" s="47"/>
      <c r="II800" s="47"/>
      <c r="IJ800" s="47"/>
      <c r="IK800" s="47"/>
      <c r="IL800" s="47"/>
      <c r="IM800" s="47"/>
      <c r="IN800" s="47"/>
      <c r="IO800" s="47"/>
      <c r="IP800" s="47"/>
      <c r="IQ800" s="47"/>
      <c r="IR800" s="47"/>
      <c r="IS800" s="47"/>
      <c r="IT800" s="47"/>
      <c r="IU800" s="47"/>
      <c r="IV800" s="47"/>
      <c r="IW800" s="47"/>
      <c r="IX800" s="47"/>
      <c r="IY800" s="47"/>
      <c r="IZ800" s="47"/>
      <c r="JA800" s="47"/>
      <c r="JB800" s="47"/>
      <c r="JC800" s="47"/>
      <c r="JD800" s="47"/>
      <c r="JE800" s="47"/>
      <c r="JF800" s="47"/>
      <c r="JG800" s="47"/>
      <c r="JH800" s="47"/>
      <c r="JI800" s="47"/>
      <c r="JJ800" s="47"/>
      <c r="JK800" s="47"/>
      <c r="JL800" s="47"/>
      <c r="JM800" s="47"/>
      <c r="JN800" s="47"/>
      <c r="JO800" s="47"/>
      <c r="JP800" s="47"/>
      <c r="JQ800" s="47"/>
      <c r="JR800" s="47"/>
      <c r="JS800" s="47"/>
      <c r="JT800" s="47"/>
      <c r="JU800" s="47"/>
      <c r="JV800" s="47"/>
      <c r="JW800" s="47"/>
      <c r="JX800" s="47"/>
      <c r="JY800" s="47"/>
      <c r="JZ800" s="47"/>
      <c r="KA800" s="47"/>
      <c r="KB800" s="47"/>
      <c r="KC800" s="47"/>
      <c r="KD800" s="47"/>
      <c r="KE800" s="47"/>
      <c r="KF800" s="47"/>
      <c r="KG800" s="47"/>
      <c r="KH800" s="47"/>
      <c r="KI800" s="47"/>
      <c r="KJ800" s="47"/>
      <c r="KK800" s="47"/>
      <c r="KL800" s="47"/>
      <c r="KM800" s="47"/>
      <c r="KN800" s="47"/>
      <c r="KO800" s="47"/>
      <c r="KP800" s="47"/>
      <c r="KQ800" s="47"/>
      <c r="KR800" s="47"/>
      <c r="KS800" s="47"/>
      <c r="KT800" s="47"/>
      <c r="KU800" s="47"/>
      <c r="KV800" s="47"/>
      <c r="KW800" s="47"/>
      <c r="KX800" s="47"/>
      <c r="KY800" s="47"/>
      <c r="KZ800" s="47"/>
      <c r="LA800" s="47"/>
      <c r="LB800" s="47"/>
      <c r="LC800" s="47"/>
      <c r="LD800" s="47"/>
      <c r="LE800" s="47"/>
      <c r="LF800" s="47"/>
      <c r="LG800" s="47"/>
      <c r="LH800" s="47"/>
      <c r="LI800" s="47"/>
      <c r="LJ800" s="47"/>
      <c r="LK800" s="47"/>
      <c r="LL800" s="47"/>
      <c r="LM800" s="47"/>
      <c r="LN800" s="47"/>
      <c r="LO800" s="47"/>
      <c r="LP800" s="47"/>
      <c r="LQ800" s="47"/>
      <c r="LR800" s="47"/>
      <c r="LS800" s="47"/>
      <c r="LT800" s="47"/>
      <c r="LU800" s="47"/>
      <c r="LV800" s="47"/>
      <c r="LW800" s="47"/>
      <c r="LX800" s="47"/>
      <c r="LY800" s="47"/>
      <c r="LZ800" s="47"/>
      <c r="MA800" s="47"/>
      <c r="MB800" s="47"/>
      <c r="MC800" s="47"/>
      <c r="MD800" s="47"/>
      <c r="ME800" s="47"/>
      <c r="MF800" s="47"/>
      <c r="MG800" s="47"/>
      <c r="MH800" s="47"/>
      <c r="MI800" s="47"/>
      <c r="MJ800" s="47"/>
      <c r="MK800" s="47"/>
      <c r="ML800" s="47"/>
      <c r="MM800" s="47"/>
      <c r="MN800" s="47"/>
      <c r="MO800" s="47"/>
      <c r="MP800" s="47"/>
      <c r="MQ800" s="47"/>
      <c r="MR800" s="47"/>
      <c r="MS800" s="47"/>
      <c r="MT800" s="47"/>
      <c r="MU800" s="47"/>
      <c r="MV800" s="47"/>
      <c r="MW800" s="47"/>
      <c r="MX800" s="47"/>
      <c r="MY800" s="47"/>
      <c r="MZ800" s="47"/>
      <c r="NA800" s="47"/>
      <c r="NB800" s="47"/>
      <c r="NC800" s="47"/>
      <c r="ND800" s="47"/>
      <c r="NE800" s="47"/>
      <c r="NF800" s="47"/>
      <c r="NG800" s="47"/>
      <c r="NH800" s="47"/>
      <c r="NI800" s="47"/>
      <c r="NJ800" s="47"/>
      <c r="NK800" s="47"/>
      <c r="NL800" s="47"/>
      <c r="NM800" s="47"/>
      <c r="NN800" s="47"/>
      <c r="NO800" s="47"/>
      <c r="NP800" s="47"/>
      <c r="NQ800" s="47"/>
      <c r="NR800" s="47"/>
      <c r="NS800" s="47"/>
      <c r="NT800" s="47"/>
      <c r="NU800" s="47"/>
      <c r="NV800" s="47"/>
      <c r="NW800" s="47"/>
      <c r="NX800" s="47"/>
      <c r="NY800" s="47"/>
      <c r="NZ800" s="47"/>
      <c r="OA800" s="47"/>
      <c r="OB800" s="47"/>
      <c r="OC800" s="47"/>
      <c r="OD800" s="47"/>
      <c r="OE800" s="47"/>
      <c r="OF800" s="47"/>
      <c r="OG800" s="47"/>
      <c r="OH800" s="47"/>
      <c r="OI800" s="47"/>
      <c r="OJ800" s="47"/>
      <c r="OK800" s="47"/>
      <c r="OL800" s="47"/>
      <c r="OM800" s="47"/>
      <c r="ON800" s="47"/>
      <c r="OO800" s="47"/>
      <c r="OP800" s="47"/>
      <c r="OQ800" s="47"/>
      <c r="OR800" s="47"/>
      <c r="OS800" s="47"/>
      <c r="OT800" s="47"/>
      <c r="OU800" s="47"/>
      <c r="OV800" s="47"/>
      <c r="OW800" s="47"/>
      <c r="OX800" s="47"/>
      <c r="OY800" s="47"/>
      <c r="OZ800" s="47"/>
      <c r="PA800" s="47"/>
      <c r="PB800" s="47"/>
      <c r="PC800" s="47"/>
      <c r="PD800" s="47"/>
      <c r="PE800" s="47"/>
      <c r="PF800" s="47"/>
      <c r="PG800" s="47"/>
      <c r="PH800" s="47"/>
      <c r="PI800" s="47"/>
      <c r="PJ800" s="47"/>
    </row>
    <row r="801" spans="1:35" x14ac:dyDescent="0.3">
      <c r="A801" s="27" t="s">
        <v>444</v>
      </c>
      <c r="B801" s="27" t="s">
        <v>660</v>
      </c>
      <c r="C801" s="27" t="s">
        <v>660</v>
      </c>
      <c r="D801" s="27" t="s">
        <v>705</v>
      </c>
      <c r="E801" s="29" t="s">
        <v>104</v>
      </c>
      <c r="F801" s="28">
        <v>619</v>
      </c>
      <c r="G801" s="28">
        <v>100</v>
      </c>
      <c r="H801" s="28">
        <v>90</v>
      </c>
      <c r="I801" s="28">
        <v>10</v>
      </c>
      <c r="J801" s="28">
        <v>0</v>
      </c>
      <c r="K801" s="28">
        <v>0</v>
      </c>
      <c r="L801" s="28">
        <v>100</v>
      </c>
      <c r="M801" s="28">
        <v>60</v>
      </c>
      <c r="N801" s="28">
        <v>25</v>
      </c>
      <c r="O801" s="28">
        <v>0</v>
      </c>
      <c r="P801" s="28">
        <v>15</v>
      </c>
      <c r="Q801" s="28">
        <v>100</v>
      </c>
      <c r="R801" s="28">
        <v>95</v>
      </c>
      <c r="S801" s="28">
        <v>100</v>
      </c>
      <c r="T801" s="28">
        <v>85</v>
      </c>
      <c r="U801" s="28">
        <v>15</v>
      </c>
      <c r="V801" s="28">
        <v>0</v>
      </c>
      <c r="W801" s="28">
        <v>15</v>
      </c>
      <c r="X801" s="28">
        <v>85</v>
      </c>
      <c r="Y801" s="28">
        <v>100</v>
      </c>
      <c r="Z801" s="28">
        <v>4</v>
      </c>
      <c r="AA801" s="28" t="s">
        <v>97</v>
      </c>
      <c r="AB801" s="28" t="s">
        <v>96</v>
      </c>
      <c r="AC801" s="28">
        <v>12</v>
      </c>
      <c r="AD801" s="28">
        <v>2</v>
      </c>
      <c r="AE801" s="28">
        <v>2</v>
      </c>
      <c r="AF801" s="28">
        <v>2</v>
      </c>
      <c r="AG801" s="28">
        <v>0</v>
      </c>
      <c r="AH801" s="28">
        <v>4</v>
      </c>
      <c r="AI801" s="28">
        <v>0</v>
      </c>
    </row>
    <row r="802" spans="1:35" x14ac:dyDescent="0.3">
      <c r="A802" s="27" t="s">
        <v>444</v>
      </c>
      <c r="B802" s="27" t="s">
        <v>660</v>
      </c>
      <c r="C802" s="27" t="s">
        <v>660</v>
      </c>
      <c r="D802" s="27" t="s">
        <v>706</v>
      </c>
      <c r="E802" s="29" t="s">
        <v>95</v>
      </c>
      <c r="F802" s="28">
        <v>1389</v>
      </c>
      <c r="G802" s="28">
        <v>90</v>
      </c>
      <c r="H802" s="28">
        <v>60</v>
      </c>
      <c r="I802" s="28">
        <v>0</v>
      </c>
      <c r="J802" s="28">
        <v>10</v>
      </c>
      <c r="K802" s="28">
        <v>30</v>
      </c>
      <c r="L802" s="28">
        <v>80</v>
      </c>
      <c r="M802" s="28">
        <v>45</v>
      </c>
      <c r="N802" s="28">
        <v>15</v>
      </c>
      <c r="O802" s="28">
        <v>0</v>
      </c>
      <c r="P802" s="28">
        <v>40</v>
      </c>
      <c r="Q802" s="28">
        <v>100</v>
      </c>
      <c r="R802" s="28">
        <v>90</v>
      </c>
      <c r="S802" s="28">
        <v>100</v>
      </c>
      <c r="T802" s="28">
        <v>75</v>
      </c>
      <c r="U802" s="28">
        <v>10</v>
      </c>
      <c r="V802" s="28">
        <v>0</v>
      </c>
      <c r="W802" s="28">
        <v>10</v>
      </c>
      <c r="X802" s="28">
        <v>90</v>
      </c>
      <c r="Y802" s="28">
        <v>100</v>
      </c>
      <c r="Z802" s="28">
        <v>4</v>
      </c>
      <c r="AA802" s="28" t="s">
        <v>96</v>
      </c>
      <c r="AB802" s="28" t="s">
        <v>96</v>
      </c>
      <c r="AC802" s="28">
        <v>12</v>
      </c>
      <c r="AD802" s="28">
        <v>0</v>
      </c>
      <c r="AE802" s="28">
        <v>0</v>
      </c>
      <c r="AF802" s="28">
        <v>0</v>
      </c>
      <c r="AG802" s="28">
        <v>0</v>
      </c>
      <c r="AH802" s="28">
        <v>3</v>
      </c>
      <c r="AI802" s="28">
        <v>0</v>
      </c>
    </row>
    <row r="803" spans="1:35" x14ac:dyDescent="0.3">
      <c r="A803" s="25" t="s">
        <v>444</v>
      </c>
      <c r="B803" s="25" t="s">
        <v>660</v>
      </c>
      <c r="C803" s="25" t="s">
        <v>707</v>
      </c>
      <c r="D803" s="26" t="s">
        <v>1553</v>
      </c>
      <c r="E803" s="26">
        <v>608</v>
      </c>
      <c r="F803" s="38">
        <v>20</v>
      </c>
      <c r="G803" s="26">
        <v>0</v>
      </c>
      <c r="H803" s="26">
        <v>0</v>
      </c>
      <c r="I803" s="26">
        <v>100</v>
      </c>
      <c r="J803" s="26">
        <v>0</v>
      </c>
      <c r="K803" s="26">
        <v>0</v>
      </c>
      <c r="L803" s="26">
        <v>0</v>
      </c>
      <c r="M803" s="26">
        <v>0</v>
      </c>
      <c r="N803" s="26">
        <v>4</v>
      </c>
      <c r="O803" s="26">
        <v>0</v>
      </c>
      <c r="P803" s="26">
        <v>96</v>
      </c>
      <c r="Q803" s="26">
        <v>97</v>
      </c>
      <c r="R803" s="26">
        <v>97</v>
      </c>
      <c r="S803" s="26">
        <v>100</v>
      </c>
      <c r="T803" s="26">
        <v>100</v>
      </c>
      <c r="U803" s="26">
        <v>50</v>
      </c>
      <c r="V803" s="26">
        <v>0</v>
      </c>
      <c r="W803" s="26">
        <v>22</v>
      </c>
      <c r="X803" s="26">
        <v>78</v>
      </c>
      <c r="Y803" s="26">
        <v>100</v>
      </c>
      <c r="Z803" s="26">
        <v>2</v>
      </c>
      <c r="AA803" s="26" t="s">
        <v>96</v>
      </c>
      <c r="AB803" s="26" t="s">
        <v>96</v>
      </c>
      <c r="AC803" s="26">
        <v>4</v>
      </c>
      <c r="AD803" s="26">
        <v>7</v>
      </c>
      <c r="AE803" s="26">
        <v>7</v>
      </c>
      <c r="AF803" s="26">
        <v>7</v>
      </c>
      <c r="AG803" s="26">
        <v>0</v>
      </c>
      <c r="AH803" s="26">
        <v>8</v>
      </c>
      <c r="AI803" s="26">
        <v>0</v>
      </c>
    </row>
    <row r="804" spans="1:35" x14ac:dyDescent="0.3">
      <c r="A804" s="27" t="s">
        <v>444</v>
      </c>
      <c r="B804" s="27" t="s">
        <v>660</v>
      </c>
      <c r="C804" s="27" t="s">
        <v>707</v>
      </c>
      <c r="D804" s="27" t="s">
        <v>708</v>
      </c>
      <c r="E804" s="29" t="s">
        <v>95</v>
      </c>
      <c r="F804" s="28">
        <v>84</v>
      </c>
      <c r="G804" s="28">
        <v>0</v>
      </c>
      <c r="H804" s="28">
        <v>0</v>
      </c>
      <c r="I804" s="28">
        <v>16</v>
      </c>
      <c r="J804" s="28">
        <v>84</v>
      </c>
      <c r="K804" s="28">
        <v>0</v>
      </c>
      <c r="L804" s="28">
        <v>0</v>
      </c>
      <c r="M804" s="28">
        <v>0</v>
      </c>
      <c r="N804" s="28">
        <v>20</v>
      </c>
      <c r="O804" s="28">
        <v>0</v>
      </c>
      <c r="P804" s="28">
        <v>80</v>
      </c>
      <c r="Q804" s="28">
        <v>100</v>
      </c>
      <c r="R804" s="28">
        <v>100</v>
      </c>
      <c r="S804" s="28">
        <v>100</v>
      </c>
      <c r="T804" s="28">
        <v>0</v>
      </c>
      <c r="U804" s="28">
        <v>0</v>
      </c>
      <c r="V804" s="28">
        <v>0</v>
      </c>
      <c r="W804" s="28">
        <v>0</v>
      </c>
      <c r="X804" s="28">
        <v>100</v>
      </c>
      <c r="Y804" s="28">
        <v>100</v>
      </c>
      <c r="Z804" s="28">
        <v>2</v>
      </c>
      <c r="AA804" s="28" t="s">
        <v>96</v>
      </c>
      <c r="AB804" s="28" t="s">
        <v>96</v>
      </c>
      <c r="AC804" s="28">
        <v>4</v>
      </c>
      <c r="AD804" s="28">
        <v>8</v>
      </c>
      <c r="AE804" s="28">
        <v>8</v>
      </c>
      <c r="AF804" s="28">
        <v>8</v>
      </c>
      <c r="AG804" s="28">
        <v>1</v>
      </c>
      <c r="AH804" s="28">
        <v>9</v>
      </c>
      <c r="AI804" s="28">
        <v>1</v>
      </c>
    </row>
    <row r="805" spans="1:35" x14ac:dyDescent="0.3">
      <c r="A805" s="25" t="s">
        <v>444</v>
      </c>
      <c r="B805" s="25" t="s">
        <v>660</v>
      </c>
      <c r="C805" s="25" t="s">
        <v>709</v>
      </c>
      <c r="D805" s="26" t="s">
        <v>1553</v>
      </c>
      <c r="E805" s="26">
        <v>534</v>
      </c>
      <c r="F805" s="38">
        <v>70</v>
      </c>
      <c r="G805" s="26">
        <v>100</v>
      </c>
      <c r="H805" s="26">
        <v>98</v>
      </c>
      <c r="I805" s="26">
        <v>1</v>
      </c>
      <c r="J805" s="26">
        <v>1</v>
      </c>
      <c r="K805" s="26">
        <v>0</v>
      </c>
      <c r="L805" s="26">
        <v>0</v>
      </c>
      <c r="M805" s="26">
        <v>0</v>
      </c>
      <c r="N805" s="26">
        <v>95</v>
      </c>
      <c r="O805" s="26">
        <v>0</v>
      </c>
      <c r="P805" s="26">
        <v>5</v>
      </c>
      <c r="Q805" s="26">
        <v>100</v>
      </c>
      <c r="R805" s="26">
        <v>100</v>
      </c>
      <c r="S805" s="26">
        <v>100</v>
      </c>
      <c r="T805" s="26">
        <v>100</v>
      </c>
      <c r="U805" s="26">
        <v>80</v>
      </c>
      <c r="V805" s="26">
        <v>0</v>
      </c>
      <c r="W805" s="26">
        <v>20</v>
      </c>
      <c r="X805" s="26">
        <v>80</v>
      </c>
      <c r="Y805" s="26">
        <v>100</v>
      </c>
      <c r="Z805" s="26">
        <v>1</v>
      </c>
      <c r="AA805" s="26" t="s">
        <v>96</v>
      </c>
      <c r="AB805" s="26" t="s">
        <v>97</v>
      </c>
      <c r="AC805" s="26" t="s">
        <v>98</v>
      </c>
      <c r="AD805" s="26">
        <v>0</v>
      </c>
      <c r="AE805" s="26">
        <v>22</v>
      </c>
      <c r="AF805" s="26">
        <v>22</v>
      </c>
      <c r="AG805" s="26">
        <v>0</v>
      </c>
      <c r="AH805" s="26">
        <v>9</v>
      </c>
      <c r="AI805" s="26">
        <v>0</v>
      </c>
    </row>
    <row r="806" spans="1:35" x14ac:dyDescent="0.3">
      <c r="A806" s="27" t="s">
        <v>444</v>
      </c>
      <c r="B806" s="27" t="s">
        <v>660</v>
      </c>
      <c r="C806" s="27" t="s">
        <v>709</v>
      </c>
      <c r="D806" s="27" t="s">
        <v>710</v>
      </c>
      <c r="E806" s="29" t="s">
        <v>95</v>
      </c>
      <c r="F806" s="28">
        <v>90</v>
      </c>
      <c r="G806" s="28">
        <v>91</v>
      </c>
      <c r="H806" s="28">
        <v>91</v>
      </c>
      <c r="I806" s="28">
        <v>0</v>
      </c>
      <c r="J806" s="28">
        <v>9</v>
      </c>
      <c r="K806" s="28">
        <v>0</v>
      </c>
      <c r="L806" s="28">
        <v>0</v>
      </c>
      <c r="M806" s="28">
        <v>0</v>
      </c>
      <c r="N806" s="28">
        <v>30</v>
      </c>
      <c r="O806" s="28">
        <v>0</v>
      </c>
      <c r="P806" s="28">
        <v>70</v>
      </c>
      <c r="Q806" s="28">
        <v>100</v>
      </c>
      <c r="R806" s="28">
        <v>100</v>
      </c>
      <c r="S806" s="28">
        <v>100</v>
      </c>
      <c r="T806" s="28">
        <v>100</v>
      </c>
      <c r="U806" s="28">
        <v>0</v>
      </c>
      <c r="V806" s="28">
        <v>0</v>
      </c>
      <c r="W806" s="28">
        <v>0</v>
      </c>
      <c r="X806" s="28">
        <v>100</v>
      </c>
      <c r="Y806" s="28">
        <v>100</v>
      </c>
      <c r="Z806" s="28">
        <v>1</v>
      </c>
      <c r="AA806" s="28" t="s">
        <v>96</v>
      </c>
      <c r="AB806" s="28" t="s">
        <v>97</v>
      </c>
      <c r="AC806" s="28" t="s">
        <v>98</v>
      </c>
      <c r="AD806" s="28">
        <v>0</v>
      </c>
      <c r="AE806" s="28">
        <v>22</v>
      </c>
      <c r="AF806" s="28">
        <v>22</v>
      </c>
      <c r="AG806" s="28">
        <v>0</v>
      </c>
      <c r="AH806" s="28">
        <v>9</v>
      </c>
      <c r="AI806" s="28">
        <v>0</v>
      </c>
    </row>
    <row r="807" spans="1:35" x14ac:dyDescent="0.3">
      <c r="A807" s="25" t="s">
        <v>444</v>
      </c>
      <c r="B807" s="25" t="s">
        <v>660</v>
      </c>
      <c r="C807" s="25" t="s">
        <v>711</v>
      </c>
      <c r="D807" s="26" t="s">
        <v>1553</v>
      </c>
      <c r="E807" s="26">
        <v>464</v>
      </c>
      <c r="F807" s="38">
        <v>30</v>
      </c>
      <c r="G807" s="26">
        <v>100</v>
      </c>
      <c r="H807" s="26">
        <v>0</v>
      </c>
      <c r="I807" s="26">
        <v>100</v>
      </c>
      <c r="J807" s="26">
        <v>0</v>
      </c>
      <c r="K807" s="26">
        <v>0</v>
      </c>
      <c r="L807" s="26">
        <v>0</v>
      </c>
      <c r="M807" s="26">
        <v>0</v>
      </c>
      <c r="N807" s="26">
        <v>100</v>
      </c>
      <c r="O807" s="26">
        <v>0</v>
      </c>
      <c r="P807" s="26">
        <v>0</v>
      </c>
      <c r="Q807" s="26">
        <v>100</v>
      </c>
      <c r="R807" s="26">
        <v>100</v>
      </c>
      <c r="S807" s="26">
        <v>0</v>
      </c>
      <c r="T807" s="26">
        <v>100</v>
      </c>
      <c r="U807" s="26">
        <v>80</v>
      </c>
      <c r="V807" s="26">
        <v>0</v>
      </c>
      <c r="W807" s="26">
        <v>30</v>
      </c>
      <c r="X807" s="26">
        <v>70</v>
      </c>
      <c r="Y807" s="26">
        <v>100</v>
      </c>
      <c r="Z807" s="26">
        <v>2</v>
      </c>
      <c r="AA807" s="26" t="s">
        <v>96</v>
      </c>
      <c r="AB807" s="26" t="s">
        <v>97</v>
      </c>
      <c r="AC807" s="26" t="s">
        <v>98</v>
      </c>
      <c r="AD807" s="26">
        <v>3</v>
      </c>
      <c r="AE807" s="26">
        <v>14</v>
      </c>
      <c r="AF807" s="26">
        <v>14</v>
      </c>
      <c r="AG807" s="26">
        <v>0</v>
      </c>
      <c r="AH807" s="26">
        <v>7</v>
      </c>
      <c r="AI807" s="26">
        <v>0</v>
      </c>
    </row>
    <row r="808" spans="1:35" x14ac:dyDescent="0.3">
      <c r="A808" s="27" t="s">
        <v>444</v>
      </c>
      <c r="B808" s="27" t="s">
        <v>660</v>
      </c>
      <c r="C808" s="27" t="s">
        <v>711</v>
      </c>
      <c r="D808" s="27" t="s">
        <v>301</v>
      </c>
      <c r="E808" s="29" t="s">
        <v>95</v>
      </c>
      <c r="F808" s="28">
        <v>141</v>
      </c>
      <c r="G808" s="28">
        <v>100</v>
      </c>
      <c r="H808" s="28">
        <v>0</v>
      </c>
      <c r="I808" s="28">
        <v>90</v>
      </c>
      <c r="J808" s="28">
        <v>10</v>
      </c>
      <c r="K808" s="28">
        <v>0</v>
      </c>
      <c r="L808" s="28">
        <v>0</v>
      </c>
      <c r="M808" s="28">
        <v>0</v>
      </c>
      <c r="N808" s="28">
        <v>85</v>
      </c>
      <c r="O808" s="28">
        <v>0</v>
      </c>
      <c r="P808" s="28">
        <v>15</v>
      </c>
      <c r="Q808" s="28">
        <v>100</v>
      </c>
      <c r="R808" s="28">
        <v>100</v>
      </c>
      <c r="S808" s="28">
        <v>0</v>
      </c>
      <c r="T808" s="28">
        <v>100</v>
      </c>
      <c r="U808" s="28">
        <v>0</v>
      </c>
      <c r="V808" s="28">
        <v>0</v>
      </c>
      <c r="W808" s="28">
        <v>5</v>
      </c>
      <c r="X808" s="28">
        <v>95</v>
      </c>
      <c r="Y808" s="28">
        <v>100</v>
      </c>
      <c r="Z808" s="28">
        <v>2</v>
      </c>
      <c r="AA808" s="28" t="s">
        <v>96</v>
      </c>
      <c r="AB808" s="28" t="s">
        <v>96</v>
      </c>
      <c r="AC808" s="28">
        <v>12</v>
      </c>
      <c r="AD808" s="28">
        <v>3</v>
      </c>
      <c r="AE808" s="28">
        <v>14</v>
      </c>
      <c r="AF808" s="28">
        <v>14</v>
      </c>
      <c r="AG808" s="28">
        <v>0</v>
      </c>
      <c r="AH808" s="28">
        <v>7</v>
      </c>
      <c r="AI808" s="28">
        <v>0</v>
      </c>
    </row>
    <row r="809" spans="1:35" x14ac:dyDescent="0.3">
      <c r="A809" s="25" t="s">
        <v>444</v>
      </c>
      <c r="B809" s="25" t="s">
        <v>660</v>
      </c>
      <c r="C809" s="25" t="s">
        <v>712</v>
      </c>
      <c r="D809" s="26" t="s">
        <v>1553</v>
      </c>
      <c r="E809" s="26">
        <v>128</v>
      </c>
      <c r="F809" s="38">
        <v>0</v>
      </c>
      <c r="G809" s="26">
        <v>0</v>
      </c>
      <c r="H809" s="26">
        <v>0</v>
      </c>
      <c r="I809" s="26">
        <v>0</v>
      </c>
      <c r="J809" s="26">
        <v>0</v>
      </c>
      <c r="K809" s="26">
        <v>100</v>
      </c>
      <c r="L809" s="26">
        <v>0</v>
      </c>
      <c r="M809" s="26">
        <v>0</v>
      </c>
      <c r="N809" s="26">
        <v>100</v>
      </c>
      <c r="O809" s="26">
        <v>0</v>
      </c>
      <c r="P809" s="26">
        <v>0</v>
      </c>
      <c r="Q809" s="26">
        <v>100</v>
      </c>
      <c r="R809" s="26">
        <v>100</v>
      </c>
      <c r="S809" s="26">
        <v>90</v>
      </c>
      <c r="T809" s="26">
        <v>0</v>
      </c>
      <c r="U809" s="26">
        <v>0</v>
      </c>
      <c r="V809" s="26">
        <v>0</v>
      </c>
      <c r="W809" s="26">
        <v>0</v>
      </c>
      <c r="X809" s="26">
        <v>100</v>
      </c>
      <c r="Y809" s="26">
        <v>100</v>
      </c>
      <c r="Z809" s="26">
        <v>1</v>
      </c>
      <c r="AA809" s="26" t="s">
        <v>96</v>
      </c>
      <c r="AB809" s="26" t="s">
        <v>97</v>
      </c>
      <c r="AC809" s="26" t="s">
        <v>98</v>
      </c>
      <c r="AD809" s="26">
        <v>15</v>
      </c>
      <c r="AE809" s="26">
        <v>15</v>
      </c>
      <c r="AF809" s="26">
        <v>15</v>
      </c>
      <c r="AG809" s="26">
        <v>1</v>
      </c>
      <c r="AH809" s="26">
        <v>9</v>
      </c>
      <c r="AI809" s="26">
        <v>10</v>
      </c>
    </row>
    <row r="810" spans="1:35" x14ac:dyDescent="0.3">
      <c r="A810" s="27" t="s">
        <v>444</v>
      </c>
      <c r="B810" s="27" t="s">
        <v>660</v>
      </c>
      <c r="C810" s="27" t="s">
        <v>712</v>
      </c>
      <c r="D810" s="27" t="s">
        <v>713</v>
      </c>
      <c r="E810" s="29" t="s">
        <v>104</v>
      </c>
      <c r="F810" s="28">
        <v>55</v>
      </c>
      <c r="G810" s="28">
        <v>0</v>
      </c>
      <c r="H810" s="28">
        <v>0</v>
      </c>
      <c r="I810" s="28">
        <v>0</v>
      </c>
      <c r="J810" s="28">
        <v>0</v>
      </c>
      <c r="K810" s="28">
        <v>100</v>
      </c>
      <c r="L810" s="28">
        <v>0</v>
      </c>
      <c r="M810" s="28">
        <v>0</v>
      </c>
      <c r="N810" s="28">
        <v>0</v>
      </c>
      <c r="O810" s="28">
        <v>0</v>
      </c>
      <c r="P810" s="28">
        <v>100</v>
      </c>
      <c r="Q810" s="28">
        <v>100</v>
      </c>
      <c r="R810" s="28">
        <v>100</v>
      </c>
      <c r="S810" s="28">
        <v>0</v>
      </c>
      <c r="T810" s="28">
        <v>0</v>
      </c>
      <c r="U810" s="28">
        <v>0</v>
      </c>
      <c r="V810" s="28">
        <v>0</v>
      </c>
      <c r="W810" s="28">
        <v>0</v>
      </c>
      <c r="X810" s="28">
        <v>100</v>
      </c>
      <c r="Y810" s="28">
        <v>0</v>
      </c>
      <c r="Z810" s="28" t="s">
        <v>98</v>
      </c>
      <c r="AA810" s="28" t="s">
        <v>97</v>
      </c>
      <c r="AB810" s="28" t="s">
        <v>96</v>
      </c>
      <c r="AC810" s="28">
        <v>2</v>
      </c>
      <c r="AD810" s="28">
        <v>16</v>
      </c>
      <c r="AE810" s="28">
        <v>16</v>
      </c>
      <c r="AF810" s="28">
        <v>16</v>
      </c>
      <c r="AG810" s="28">
        <v>2</v>
      </c>
      <c r="AH810" s="28">
        <v>10</v>
      </c>
      <c r="AI810" s="28">
        <v>11</v>
      </c>
    </row>
    <row r="811" spans="1:35" x14ac:dyDescent="0.3">
      <c r="A811" s="25" t="s">
        <v>444</v>
      </c>
      <c r="B811" s="25" t="s">
        <v>660</v>
      </c>
      <c r="C811" s="25" t="s">
        <v>714</v>
      </c>
      <c r="D811" s="26" t="s">
        <v>1553</v>
      </c>
      <c r="E811" s="26">
        <v>1895</v>
      </c>
      <c r="F811" s="38">
        <v>420</v>
      </c>
      <c r="G811" s="26">
        <v>100</v>
      </c>
      <c r="H811" s="26">
        <v>70</v>
      </c>
      <c r="I811" s="26">
        <v>30</v>
      </c>
      <c r="J811" s="26">
        <v>0</v>
      </c>
      <c r="K811" s="26">
        <v>0</v>
      </c>
      <c r="L811" s="26">
        <v>100</v>
      </c>
      <c r="M811" s="26">
        <v>70</v>
      </c>
      <c r="N811" s="26">
        <v>30</v>
      </c>
      <c r="O811" s="26">
        <v>0</v>
      </c>
      <c r="P811" s="26">
        <v>0</v>
      </c>
      <c r="Q811" s="26">
        <v>100</v>
      </c>
      <c r="R811" s="26">
        <v>100</v>
      </c>
      <c r="S811" s="26">
        <v>100</v>
      </c>
      <c r="T811" s="26">
        <v>80</v>
      </c>
      <c r="U811" s="26">
        <v>50</v>
      </c>
      <c r="V811" s="26">
        <v>40</v>
      </c>
      <c r="W811" s="26">
        <v>10</v>
      </c>
      <c r="X811" s="26">
        <v>50</v>
      </c>
      <c r="Y811" s="26">
        <v>100</v>
      </c>
      <c r="Z811" s="26">
        <v>2</v>
      </c>
      <c r="AA811" s="26" t="s">
        <v>96</v>
      </c>
      <c r="AB811" s="26" t="s">
        <v>96</v>
      </c>
      <c r="AC811" s="26">
        <v>1</v>
      </c>
      <c r="AD811" s="26">
        <v>0</v>
      </c>
      <c r="AE811" s="26">
        <v>0</v>
      </c>
      <c r="AF811" s="26">
        <v>11</v>
      </c>
      <c r="AG811" s="26">
        <v>0</v>
      </c>
      <c r="AH811" s="26">
        <v>20</v>
      </c>
      <c r="AI811" s="26">
        <v>0</v>
      </c>
    </row>
    <row r="812" spans="1:35" x14ac:dyDescent="0.3">
      <c r="A812" s="27" t="s">
        <v>444</v>
      </c>
      <c r="B812" s="27" t="s">
        <v>660</v>
      </c>
      <c r="C812" s="27" t="s">
        <v>714</v>
      </c>
      <c r="D812" s="27" t="s">
        <v>715</v>
      </c>
      <c r="E812" s="29" t="s">
        <v>95</v>
      </c>
      <c r="F812" s="28">
        <v>108</v>
      </c>
      <c r="G812" s="28">
        <v>100</v>
      </c>
      <c r="H812" s="28">
        <v>100</v>
      </c>
      <c r="I812" s="28">
        <v>0</v>
      </c>
      <c r="J812" s="28">
        <v>0</v>
      </c>
      <c r="K812" s="28">
        <v>0</v>
      </c>
      <c r="L812" s="28">
        <v>50</v>
      </c>
      <c r="M812" s="28">
        <v>50</v>
      </c>
      <c r="N812" s="28">
        <v>40</v>
      </c>
      <c r="O812" s="28">
        <v>0</v>
      </c>
      <c r="P812" s="28">
        <v>10</v>
      </c>
      <c r="Q812" s="28">
        <v>100</v>
      </c>
      <c r="R812" s="28">
        <v>100</v>
      </c>
      <c r="S812" s="28">
        <v>100</v>
      </c>
      <c r="T812" s="28">
        <v>0</v>
      </c>
      <c r="U812" s="28">
        <v>0</v>
      </c>
      <c r="V812" s="28">
        <v>0</v>
      </c>
      <c r="W812" s="28">
        <v>0</v>
      </c>
      <c r="X812" s="28">
        <v>100</v>
      </c>
      <c r="Y812" s="28">
        <v>80</v>
      </c>
      <c r="Z812" s="28">
        <v>2</v>
      </c>
      <c r="AA812" s="28" t="s">
        <v>96</v>
      </c>
      <c r="AB812" s="28" t="s">
        <v>96</v>
      </c>
      <c r="AC812" s="28">
        <v>1</v>
      </c>
      <c r="AD812" s="28">
        <v>0</v>
      </c>
      <c r="AE812" s="28">
        <v>0</v>
      </c>
      <c r="AF812" s="28">
        <v>11</v>
      </c>
      <c r="AG812" s="28">
        <v>0</v>
      </c>
      <c r="AH812" s="28">
        <v>20</v>
      </c>
      <c r="AI812" s="28">
        <v>0</v>
      </c>
    </row>
    <row r="813" spans="1:35" x14ac:dyDescent="0.3">
      <c r="A813" s="27" t="s">
        <v>444</v>
      </c>
      <c r="B813" s="27" t="s">
        <v>660</v>
      </c>
      <c r="C813" s="27" t="s">
        <v>714</v>
      </c>
      <c r="D813" s="27" t="s">
        <v>716</v>
      </c>
      <c r="E813" s="29" t="s">
        <v>104</v>
      </c>
      <c r="F813" s="28">
        <v>170</v>
      </c>
      <c r="G813" s="28">
        <v>100</v>
      </c>
      <c r="H813" s="28">
        <v>50</v>
      </c>
      <c r="I813" s="28">
        <v>0</v>
      </c>
      <c r="J813" s="28">
        <v>50</v>
      </c>
      <c r="K813" s="28">
        <v>0</v>
      </c>
      <c r="L813" s="28">
        <v>100</v>
      </c>
      <c r="M813" s="28">
        <v>50</v>
      </c>
      <c r="N813" s="28">
        <v>0</v>
      </c>
      <c r="O813" s="28">
        <v>0</v>
      </c>
      <c r="P813" s="28">
        <v>50</v>
      </c>
      <c r="Q813" s="28">
        <v>100</v>
      </c>
      <c r="R813" s="28">
        <v>100</v>
      </c>
      <c r="S813" s="28">
        <v>100</v>
      </c>
      <c r="T813" s="28">
        <v>0</v>
      </c>
      <c r="U813" s="28">
        <v>0</v>
      </c>
      <c r="V813" s="28">
        <v>0</v>
      </c>
      <c r="W813" s="28">
        <v>0</v>
      </c>
      <c r="X813" s="28">
        <v>100</v>
      </c>
      <c r="Y813" s="28">
        <v>0</v>
      </c>
      <c r="Z813" s="28" t="s">
        <v>98</v>
      </c>
      <c r="AA813" s="28" t="s">
        <v>97</v>
      </c>
      <c r="AB813" s="28" t="s">
        <v>96</v>
      </c>
      <c r="AC813" s="28">
        <v>1</v>
      </c>
      <c r="AD813" s="28">
        <v>1</v>
      </c>
      <c r="AE813" s="28">
        <v>1</v>
      </c>
      <c r="AF813" s="28">
        <v>11</v>
      </c>
      <c r="AG813" s="28">
        <v>0</v>
      </c>
      <c r="AH813" s="28">
        <v>20</v>
      </c>
      <c r="AI813" s="28">
        <v>0</v>
      </c>
    </row>
    <row r="814" spans="1:35" x14ac:dyDescent="0.3">
      <c r="A814" s="27" t="s">
        <v>444</v>
      </c>
      <c r="B814" s="27" t="s">
        <v>660</v>
      </c>
      <c r="C814" s="27" t="s">
        <v>714</v>
      </c>
      <c r="D814" s="27" t="s">
        <v>717</v>
      </c>
      <c r="E814" s="29" t="s">
        <v>102</v>
      </c>
      <c r="F814" s="28">
        <v>96</v>
      </c>
      <c r="G814" s="28">
        <v>100</v>
      </c>
      <c r="H814" s="28">
        <v>100</v>
      </c>
      <c r="I814" s="28">
        <v>0</v>
      </c>
      <c r="J814" s="28">
        <v>0</v>
      </c>
      <c r="K814" s="28">
        <v>0</v>
      </c>
      <c r="L814" s="28">
        <v>100</v>
      </c>
      <c r="M814" s="28">
        <v>50</v>
      </c>
      <c r="N814" s="28">
        <v>50</v>
      </c>
      <c r="O814" s="28">
        <v>0</v>
      </c>
      <c r="P814" s="28">
        <v>0</v>
      </c>
      <c r="Q814" s="28">
        <v>100</v>
      </c>
      <c r="R814" s="28">
        <v>100</v>
      </c>
      <c r="S814" s="28">
        <v>100</v>
      </c>
      <c r="T814" s="28">
        <v>0</v>
      </c>
      <c r="U814" s="28">
        <v>0</v>
      </c>
      <c r="V814" s="28">
        <v>0</v>
      </c>
      <c r="W814" s="28">
        <v>0</v>
      </c>
      <c r="X814" s="28">
        <v>100</v>
      </c>
      <c r="Y814" s="28">
        <v>0</v>
      </c>
      <c r="Z814" s="28" t="s">
        <v>98</v>
      </c>
      <c r="AA814" s="28" t="s">
        <v>96</v>
      </c>
      <c r="AB814" s="28" t="s">
        <v>96</v>
      </c>
      <c r="AC814" s="28">
        <v>1</v>
      </c>
      <c r="AD814" s="28">
        <v>0</v>
      </c>
      <c r="AE814" s="28">
        <v>0</v>
      </c>
      <c r="AF814" s="28">
        <v>11</v>
      </c>
      <c r="AG814" s="28">
        <v>0</v>
      </c>
      <c r="AH814" s="28">
        <v>20</v>
      </c>
      <c r="AI814" s="28">
        <v>0</v>
      </c>
    </row>
    <row r="815" spans="1:35" x14ac:dyDescent="0.3">
      <c r="A815" s="27" t="s">
        <v>444</v>
      </c>
      <c r="B815" s="27" t="s">
        <v>660</v>
      </c>
      <c r="C815" s="27" t="s">
        <v>714</v>
      </c>
      <c r="D815" s="27" t="s">
        <v>718</v>
      </c>
      <c r="E815" s="29" t="s">
        <v>102</v>
      </c>
      <c r="F815" s="28">
        <v>59</v>
      </c>
      <c r="G815" s="28">
        <v>100</v>
      </c>
      <c r="H815" s="28">
        <v>100</v>
      </c>
      <c r="I815" s="28">
        <v>0</v>
      </c>
      <c r="J815" s="28">
        <v>0</v>
      </c>
      <c r="K815" s="28">
        <v>0</v>
      </c>
      <c r="L815" s="28">
        <v>100</v>
      </c>
      <c r="M815" s="28">
        <v>100</v>
      </c>
      <c r="N815" s="28">
        <v>0</v>
      </c>
      <c r="O815" s="28">
        <v>0</v>
      </c>
      <c r="P815" s="28">
        <v>0</v>
      </c>
      <c r="Q815" s="28">
        <v>100</v>
      </c>
      <c r="R815" s="28">
        <v>100</v>
      </c>
      <c r="S815" s="28">
        <v>100</v>
      </c>
      <c r="T815" s="28">
        <v>0</v>
      </c>
      <c r="U815" s="28">
        <v>0</v>
      </c>
      <c r="V815" s="28">
        <v>0</v>
      </c>
      <c r="W815" s="28">
        <v>0</v>
      </c>
      <c r="X815" s="28">
        <v>100</v>
      </c>
      <c r="Y815" s="28">
        <v>0</v>
      </c>
      <c r="Z815" s="28" t="s">
        <v>98</v>
      </c>
      <c r="AA815" s="28" t="s">
        <v>96</v>
      </c>
      <c r="AB815" s="28" t="s">
        <v>96</v>
      </c>
      <c r="AC815" s="28">
        <v>1</v>
      </c>
      <c r="AD815" s="28">
        <v>0</v>
      </c>
      <c r="AE815" s="28">
        <v>0</v>
      </c>
      <c r="AF815" s="28">
        <v>11</v>
      </c>
      <c r="AG815" s="28">
        <v>0</v>
      </c>
      <c r="AH815" s="28">
        <v>20</v>
      </c>
      <c r="AI815" s="28">
        <v>0</v>
      </c>
    </row>
    <row r="816" spans="1:35" x14ac:dyDescent="0.3">
      <c r="A816" s="25" t="s">
        <v>444</v>
      </c>
      <c r="B816" s="25" t="s">
        <v>660</v>
      </c>
      <c r="C816" s="25" t="s">
        <v>1645</v>
      </c>
      <c r="D816" s="26" t="s">
        <v>1555</v>
      </c>
      <c r="E816" s="26">
        <v>1496</v>
      </c>
      <c r="F816" s="26">
        <v>449</v>
      </c>
      <c r="G816" s="26">
        <v>97</v>
      </c>
      <c r="H816" s="26">
        <v>97</v>
      </c>
      <c r="I816" s="26">
        <v>1</v>
      </c>
      <c r="J816" s="26">
        <v>1</v>
      </c>
      <c r="K816" s="26">
        <v>1</v>
      </c>
      <c r="L816" s="26">
        <v>15</v>
      </c>
      <c r="M816" s="26">
        <v>15</v>
      </c>
      <c r="N816" s="26">
        <v>78</v>
      </c>
      <c r="O816" s="26">
        <v>4</v>
      </c>
      <c r="P816" s="26">
        <v>3</v>
      </c>
      <c r="Q816" s="26">
        <v>99</v>
      </c>
      <c r="R816" s="26">
        <v>99</v>
      </c>
      <c r="S816" s="26">
        <v>100</v>
      </c>
      <c r="T816" s="26">
        <v>92</v>
      </c>
      <c r="U816" s="26">
        <v>50</v>
      </c>
      <c r="V816" s="26">
        <v>10</v>
      </c>
      <c r="W816" s="26">
        <v>46</v>
      </c>
      <c r="X816" s="26">
        <v>44</v>
      </c>
      <c r="Y816" s="26">
        <v>100</v>
      </c>
      <c r="Z816" s="26">
        <v>4</v>
      </c>
      <c r="AA816" s="26" t="s">
        <v>96</v>
      </c>
      <c r="AB816" s="26" t="s">
        <v>97</v>
      </c>
      <c r="AC816" s="26" t="s">
        <v>98</v>
      </c>
      <c r="AD816" s="26">
        <v>0</v>
      </c>
      <c r="AE816" s="26">
        <v>0</v>
      </c>
      <c r="AF816" s="26">
        <v>0</v>
      </c>
      <c r="AG816" s="26">
        <v>0</v>
      </c>
      <c r="AH816" s="26">
        <v>14</v>
      </c>
      <c r="AI816" s="26">
        <v>0</v>
      </c>
    </row>
    <row r="817" spans="1:35" x14ac:dyDescent="0.3">
      <c r="A817" s="25" t="s">
        <v>444</v>
      </c>
      <c r="B817" s="25" t="s">
        <v>719</v>
      </c>
      <c r="C817" s="25" t="s">
        <v>720</v>
      </c>
      <c r="D817" s="26" t="s">
        <v>1553</v>
      </c>
      <c r="E817" s="26">
        <v>972</v>
      </c>
      <c r="F817" s="38">
        <v>140</v>
      </c>
      <c r="G817" s="26">
        <v>100</v>
      </c>
      <c r="H817" s="26">
        <v>99</v>
      </c>
      <c r="I817" s="26">
        <v>1</v>
      </c>
      <c r="J817" s="26">
        <v>0</v>
      </c>
      <c r="K817" s="26">
        <v>0</v>
      </c>
      <c r="L817" s="26">
        <v>0</v>
      </c>
      <c r="M817" s="26">
        <v>0</v>
      </c>
      <c r="N817" s="26">
        <v>80</v>
      </c>
      <c r="O817" s="26">
        <v>0</v>
      </c>
      <c r="P817" s="26">
        <v>20</v>
      </c>
      <c r="Q817" s="26">
        <v>100</v>
      </c>
      <c r="R817" s="26">
        <v>100</v>
      </c>
      <c r="S817" s="26">
        <v>100</v>
      </c>
      <c r="T817" s="26">
        <v>100</v>
      </c>
      <c r="U817" s="26">
        <v>90</v>
      </c>
      <c r="V817" s="26">
        <v>0</v>
      </c>
      <c r="W817" s="26">
        <v>90</v>
      </c>
      <c r="X817" s="26">
        <v>10</v>
      </c>
      <c r="Y817" s="26">
        <v>100</v>
      </c>
      <c r="Z817" s="26">
        <v>2</v>
      </c>
      <c r="AA817" s="26" t="s">
        <v>96</v>
      </c>
      <c r="AB817" s="26" t="s">
        <v>96</v>
      </c>
      <c r="AC817" s="26">
        <v>3</v>
      </c>
      <c r="AD817" s="26">
        <v>0</v>
      </c>
      <c r="AE817" s="26">
        <v>0</v>
      </c>
      <c r="AF817" s="26">
        <v>10</v>
      </c>
      <c r="AG817" s="26">
        <v>0</v>
      </c>
      <c r="AH817" s="26">
        <v>35</v>
      </c>
      <c r="AI817" s="26">
        <v>0</v>
      </c>
    </row>
    <row r="818" spans="1:35" x14ac:dyDescent="0.3">
      <c r="A818" s="27" t="s">
        <v>444</v>
      </c>
      <c r="B818" s="27" t="s">
        <v>719</v>
      </c>
      <c r="C818" s="27" t="s">
        <v>720</v>
      </c>
      <c r="D818" s="27" t="s">
        <v>721</v>
      </c>
      <c r="E818" s="29" t="s">
        <v>104</v>
      </c>
      <c r="F818" s="28">
        <v>102</v>
      </c>
      <c r="G818" s="28">
        <v>100</v>
      </c>
      <c r="H818" s="28">
        <v>100</v>
      </c>
      <c r="I818" s="28">
        <v>0</v>
      </c>
      <c r="J818" s="28">
        <v>0</v>
      </c>
      <c r="K818" s="28">
        <v>0</v>
      </c>
      <c r="L818" s="28">
        <v>0</v>
      </c>
      <c r="M818" s="28">
        <v>0</v>
      </c>
      <c r="N818" s="28">
        <v>0</v>
      </c>
      <c r="O818" s="28">
        <v>0</v>
      </c>
      <c r="P818" s="28">
        <v>100</v>
      </c>
      <c r="Q818" s="28">
        <v>100</v>
      </c>
      <c r="R818" s="28">
        <v>100</v>
      </c>
      <c r="S818" s="28">
        <v>100</v>
      </c>
      <c r="T818" s="28">
        <v>100</v>
      </c>
      <c r="U818" s="28">
        <v>0</v>
      </c>
      <c r="V818" s="28">
        <v>0</v>
      </c>
      <c r="W818" s="28">
        <v>0</v>
      </c>
      <c r="X818" s="28">
        <v>100</v>
      </c>
      <c r="Y818" s="28">
        <v>100</v>
      </c>
      <c r="Z818" s="28">
        <v>2</v>
      </c>
      <c r="AA818" s="28" t="s">
        <v>96</v>
      </c>
      <c r="AB818" s="28" t="s">
        <v>96</v>
      </c>
      <c r="AC818" s="28">
        <v>3</v>
      </c>
      <c r="AD818" s="28">
        <v>0</v>
      </c>
      <c r="AE818" s="28">
        <v>0</v>
      </c>
      <c r="AF818" s="28">
        <v>10</v>
      </c>
      <c r="AG818" s="28">
        <v>0</v>
      </c>
      <c r="AH818" s="28">
        <v>35</v>
      </c>
      <c r="AI818" s="28">
        <v>0</v>
      </c>
    </row>
    <row r="819" spans="1:35" x14ac:dyDescent="0.3">
      <c r="A819" s="35" t="s">
        <v>444</v>
      </c>
      <c r="B819" s="35" t="s">
        <v>719</v>
      </c>
      <c r="C819" s="35" t="s">
        <v>722</v>
      </c>
      <c r="D819" s="36" t="s">
        <v>1553</v>
      </c>
      <c r="E819" s="36">
        <v>695</v>
      </c>
      <c r="F819" s="36">
        <v>452</v>
      </c>
      <c r="G819" s="36">
        <v>100</v>
      </c>
      <c r="H819" s="36">
        <v>80</v>
      </c>
      <c r="I819" s="36">
        <v>20</v>
      </c>
      <c r="J819" s="36">
        <v>0</v>
      </c>
      <c r="K819" s="36">
        <v>0</v>
      </c>
      <c r="L819" s="36">
        <v>0</v>
      </c>
      <c r="M819" s="36">
        <v>0</v>
      </c>
      <c r="N819" s="36">
        <v>0</v>
      </c>
      <c r="O819" s="36">
        <v>0</v>
      </c>
      <c r="P819" s="36">
        <v>100</v>
      </c>
      <c r="Q819" s="36">
        <v>100</v>
      </c>
      <c r="R819" s="36">
        <v>100</v>
      </c>
      <c r="S819" s="36">
        <v>100</v>
      </c>
      <c r="T819" s="36">
        <v>100</v>
      </c>
      <c r="U819" s="36">
        <v>100</v>
      </c>
      <c r="V819" s="36">
        <v>0</v>
      </c>
      <c r="W819" s="36">
        <v>60</v>
      </c>
      <c r="X819" s="36">
        <v>40</v>
      </c>
      <c r="Y819" s="36">
        <v>100</v>
      </c>
      <c r="Z819" s="36">
        <v>2</v>
      </c>
      <c r="AA819" s="36" t="s">
        <v>96</v>
      </c>
      <c r="AB819" s="36" t="s">
        <v>97</v>
      </c>
      <c r="AC819" s="36" t="s">
        <v>98</v>
      </c>
      <c r="AD819" s="36">
        <v>9</v>
      </c>
      <c r="AE819" s="36">
        <v>9</v>
      </c>
      <c r="AF819" s="36">
        <v>9</v>
      </c>
      <c r="AG819" s="36">
        <v>0</v>
      </c>
      <c r="AH819" s="36">
        <v>24</v>
      </c>
      <c r="AI819" s="36">
        <v>0</v>
      </c>
    </row>
    <row r="820" spans="1:35" x14ac:dyDescent="0.3">
      <c r="A820" s="27" t="s">
        <v>444</v>
      </c>
      <c r="B820" s="27" t="s">
        <v>719</v>
      </c>
      <c r="C820" s="27" t="s">
        <v>722</v>
      </c>
      <c r="D820" s="27" t="s">
        <v>218</v>
      </c>
      <c r="E820" s="29" t="s">
        <v>104</v>
      </c>
      <c r="F820" s="28">
        <v>106</v>
      </c>
      <c r="G820" s="28">
        <v>100</v>
      </c>
      <c r="H820" s="28">
        <v>33</v>
      </c>
      <c r="I820" s="28">
        <v>67</v>
      </c>
      <c r="J820" s="28">
        <v>0</v>
      </c>
      <c r="K820" s="28">
        <v>0</v>
      </c>
      <c r="L820" s="28">
        <v>0</v>
      </c>
      <c r="M820" s="28">
        <v>0</v>
      </c>
      <c r="N820" s="28">
        <v>100</v>
      </c>
      <c r="O820" s="28">
        <v>0</v>
      </c>
      <c r="P820" s="28">
        <v>0</v>
      </c>
      <c r="Q820" s="28">
        <v>100</v>
      </c>
      <c r="R820" s="28">
        <v>100</v>
      </c>
      <c r="S820" s="28">
        <v>100</v>
      </c>
      <c r="T820" s="28">
        <v>100</v>
      </c>
      <c r="U820" s="28">
        <v>0</v>
      </c>
      <c r="V820" s="28">
        <v>0</v>
      </c>
      <c r="W820" s="28">
        <v>95</v>
      </c>
      <c r="X820" s="28">
        <v>5</v>
      </c>
      <c r="Y820" s="28">
        <v>100</v>
      </c>
      <c r="Z820" s="28">
        <v>2</v>
      </c>
      <c r="AA820" s="28" t="s">
        <v>96</v>
      </c>
      <c r="AB820" s="28" t="s">
        <v>97</v>
      </c>
      <c r="AC820" s="28" t="s">
        <v>98</v>
      </c>
      <c r="AD820" s="28">
        <v>10</v>
      </c>
      <c r="AE820" s="28">
        <v>10</v>
      </c>
      <c r="AF820" s="28">
        <v>10</v>
      </c>
      <c r="AG820" s="28">
        <v>1</v>
      </c>
      <c r="AH820" s="28">
        <v>25</v>
      </c>
      <c r="AI820" s="28">
        <v>1</v>
      </c>
    </row>
    <row r="821" spans="1:35" x14ac:dyDescent="0.3">
      <c r="A821" s="27" t="s">
        <v>444</v>
      </c>
      <c r="B821" s="27" t="s">
        <v>719</v>
      </c>
      <c r="C821" s="27" t="s">
        <v>722</v>
      </c>
      <c r="D821" s="27" t="s">
        <v>110</v>
      </c>
      <c r="E821" s="29" t="s">
        <v>95</v>
      </c>
      <c r="F821" s="28">
        <v>130</v>
      </c>
      <c r="G821" s="28">
        <v>100</v>
      </c>
      <c r="H821" s="28">
        <v>80</v>
      </c>
      <c r="I821" s="28">
        <v>20</v>
      </c>
      <c r="J821" s="28">
        <v>0</v>
      </c>
      <c r="K821" s="28">
        <v>0</v>
      </c>
      <c r="L821" s="28">
        <v>0</v>
      </c>
      <c r="M821" s="28">
        <v>0</v>
      </c>
      <c r="N821" s="28">
        <v>100</v>
      </c>
      <c r="O821" s="28">
        <v>0</v>
      </c>
      <c r="P821" s="28">
        <v>0</v>
      </c>
      <c r="Q821" s="28">
        <v>100</v>
      </c>
      <c r="R821" s="28">
        <v>70</v>
      </c>
      <c r="S821" s="28">
        <v>100</v>
      </c>
      <c r="T821" s="28">
        <v>100</v>
      </c>
      <c r="U821" s="28">
        <v>0</v>
      </c>
      <c r="V821" s="28">
        <v>0</v>
      </c>
      <c r="W821" s="28">
        <v>50</v>
      </c>
      <c r="X821" s="28">
        <v>50</v>
      </c>
      <c r="Y821" s="28">
        <v>100</v>
      </c>
      <c r="Z821" s="28">
        <v>2</v>
      </c>
      <c r="AA821" s="28" t="s">
        <v>96</v>
      </c>
      <c r="AB821" s="28" t="s">
        <v>97</v>
      </c>
      <c r="AC821" s="28" t="s">
        <v>98</v>
      </c>
      <c r="AD821" s="28">
        <v>10</v>
      </c>
      <c r="AE821" s="28">
        <v>10</v>
      </c>
      <c r="AF821" s="28">
        <v>10</v>
      </c>
      <c r="AG821" s="28">
        <v>1</v>
      </c>
      <c r="AH821" s="28">
        <v>25</v>
      </c>
      <c r="AI821" s="28">
        <v>0</v>
      </c>
    </row>
    <row r="822" spans="1:35" x14ac:dyDescent="0.3">
      <c r="A822" s="25" t="s">
        <v>444</v>
      </c>
      <c r="B822" s="25" t="s">
        <v>719</v>
      </c>
      <c r="C822" s="25" t="s">
        <v>1646</v>
      </c>
      <c r="D822" s="26" t="s">
        <v>1555</v>
      </c>
      <c r="E822" s="26">
        <v>379</v>
      </c>
      <c r="F822" s="26">
        <v>133</v>
      </c>
      <c r="G822" s="26">
        <v>100</v>
      </c>
      <c r="H822" s="26">
        <v>70</v>
      </c>
      <c r="I822" s="26">
        <v>30</v>
      </c>
      <c r="J822" s="26">
        <v>0</v>
      </c>
      <c r="K822" s="26">
        <v>0</v>
      </c>
      <c r="L822" s="26">
        <v>0</v>
      </c>
      <c r="M822" s="26">
        <v>0</v>
      </c>
      <c r="N822" s="26">
        <v>74</v>
      </c>
      <c r="O822" s="26">
        <v>0</v>
      </c>
      <c r="P822" s="26">
        <v>26</v>
      </c>
      <c r="Q822" s="26">
        <v>100</v>
      </c>
      <c r="R822" s="26">
        <v>100</v>
      </c>
      <c r="S822" s="26">
        <v>100</v>
      </c>
      <c r="T822" s="26">
        <v>100</v>
      </c>
      <c r="U822" s="26">
        <v>100</v>
      </c>
      <c r="V822" s="26">
        <v>0</v>
      </c>
      <c r="W822" s="26">
        <v>60</v>
      </c>
      <c r="X822" s="26">
        <v>40</v>
      </c>
      <c r="Y822" s="26">
        <v>100</v>
      </c>
      <c r="Z822" s="26">
        <v>2</v>
      </c>
      <c r="AA822" s="26" t="s">
        <v>96</v>
      </c>
      <c r="AB822" s="26" t="s">
        <v>97</v>
      </c>
      <c r="AC822" s="26">
        <v>1</v>
      </c>
      <c r="AD822" s="26">
        <v>7</v>
      </c>
      <c r="AE822" s="26">
        <v>7</v>
      </c>
      <c r="AF822" s="26">
        <v>7</v>
      </c>
      <c r="AG822" s="26">
        <v>0</v>
      </c>
      <c r="AH822" s="26">
        <v>25</v>
      </c>
      <c r="AI822" s="26">
        <v>0</v>
      </c>
    </row>
    <row r="823" spans="1:35" x14ac:dyDescent="0.3">
      <c r="A823" s="25" t="s">
        <v>444</v>
      </c>
      <c r="B823" s="25" t="s">
        <v>719</v>
      </c>
      <c r="C823" s="25" t="s">
        <v>723</v>
      </c>
      <c r="D823" s="26" t="s">
        <v>1553</v>
      </c>
      <c r="E823" s="26">
        <v>304</v>
      </c>
      <c r="F823" s="38">
        <v>0</v>
      </c>
      <c r="G823" s="26">
        <v>0</v>
      </c>
      <c r="H823" s="26">
        <v>0</v>
      </c>
      <c r="I823" s="26">
        <v>100</v>
      </c>
      <c r="J823" s="26">
        <v>0</v>
      </c>
      <c r="K823" s="26">
        <v>0</v>
      </c>
      <c r="L823" s="26">
        <v>0</v>
      </c>
      <c r="M823" s="26">
        <v>0</v>
      </c>
      <c r="N823" s="26">
        <v>100</v>
      </c>
      <c r="O823" s="26">
        <v>0</v>
      </c>
      <c r="P823" s="26">
        <v>0</v>
      </c>
      <c r="Q823" s="26">
        <v>100</v>
      </c>
      <c r="R823" s="26">
        <v>100</v>
      </c>
      <c r="S823" s="26">
        <v>100</v>
      </c>
      <c r="T823" s="26">
        <v>100</v>
      </c>
      <c r="U823" s="26">
        <v>100</v>
      </c>
      <c r="V823" s="26">
        <v>0</v>
      </c>
      <c r="W823" s="26">
        <v>80</v>
      </c>
      <c r="X823" s="26">
        <v>20</v>
      </c>
      <c r="Y823" s="26">
        <v>100</v>
      </c>
      <c r="Z823" s="26">
        <v>2</v>
      </c>
      <c r="AA823" s="26" t="s">
        <v>96</v>
      </c>
      <c r="AB823" s="26" t="s">
        <v>97</v>
      </c>
      <c r="AC823" s="26" t="s">
        <v>98</v>
      </c>
      <c r="AD823" s="26">
        <v>8</v>
      </c>
      <c r="AE823" s="26">
        <v>8</v>
      </c>
      <c r="AF823" s="26">
        <v>8</v>
      </c>
      <c r="AG823" s="26">
        <v>0</v>
      </c>
      <c r="AH823" s="26">
        <v>30</v>
      </c>
      <c r="AI823" s="26">
        <v>0</v>
      </c>
    </row>
    <row r="824" spans="1:35" x14ac:dyDescent="0.3">
      <c r="A824" s="27" t="s">
        <v>444</v>
      </c>
      <c r="B824" s="27" t="s">
        <v>719</v>
      </c>
      <c r="C824" s="27" t="s">
        <v>723</v>
      </c>
      <c r="D824" s="27" t="s">
        <v>108</v>
      </c>
      <c r="E824" s="29" t="s">
        <v>102</v>
      </c>
      <c r="F824" s="28">
        <v>68</v>
      </c>
      <c r="G824" s="28">
        <v>0</v>
      </c>
      <c r="H824" s="28">
        <v>0</v>
      </c>
      <c r="I824" s="28">
        <v>100</v>
      </c>
      <c r="J824" s="28">
        <v>0</v>
      </c>
      <c r="K824" s="28">
        <v>0</v>
      </c>
      <c r="L824" s="28">
        <v>0</v>
      </c>
      <c r="M824" s="28">
        <v>0</v>
      </c>
      <c r="N824" s="28">
        <v>100</v>
      </c>
      <c r="O824" s="28">
        <v>0</v>
      </c>
      <c r="P824" s="28">
        <v>0</v>
      </c>
      <c r="Q824" s="28">
        <v>100</v>
      </c>
      <c r="R824" s="28">
        <v>100</v>
      </c>
      <c r="S824" s="28">
        <v>100</v>
      </c>
      <c r="T824" s="28">
        <v>100</v>
      </c>
      <c r="U824" s="28">
        <v>0</v>
      </c>
      <c r="V824" s="28">
        <v>0</v>
      </c>
      <c r="W824" s="28">
        <v>0</v>
      </c>
      <c r="X824" s="28">
        <v>100</v>
      </c>
      <c r="Y824" s="28">
        <v>100</v>
      </c>
      <c r="Z824" s="28">
        <v>2</v>
      </c>
      <c r="AA824" s="28" t="s">
        <v>96</v>
      </c>
      <c r="AB824" s="28" t="s">
        <v>97</v>
      </c>
      <c r="AC824" s="28" t="s">
        <v>98</v>
      </c>
      <c r="AD824" s="28">
        <v>8</v>
      </c>
      <c r="AE824" s="28">
        <v>8</v>
      </c>
      <c r="AF824" s="28">
        <v>8</v>
      </c>
      <c r="AG824" s="28">
        <v>0</v>
      </c>
      <c r="AH824" s="28">
        <v>30</v>
      </c>
      <c r="AI824" s="28">
        <v>0</v>
      </c>
    </row>
    <row r="825" spans="1:35" x14ac:dyDescent="0.3">
      <c r="A825" s="25" t="s">
        <v>444</v>
      </c>
      <c r="B825" s="25" t="s">
        <v>719</v>
      </c>
      <c r="C825" s="25" t="s">
        <v>724</v>
      </c>
      <c r="D825" s="26" t="s">
        <v>1553</v>
      </c>
      <c r="E825" s="26">
        <v>306</v>
      </c>
      <c r="F825" s="38">
        <v>10</v>
      </c>
      <c r="G825" s="26">
        <v>100</v>
      </c>
      <c r="H825" s="26">
        <v>65</v>
      </c>
      <c r="I825" s="26">
        <v>35</v>
      </c>
      <c r="J825" s="26">
        <v>0</v>
      </c>
      <c r="K825" s="26">
        <v>0</v>
      </c>
      <c r="L825" s="26">
        <v>0</v>
      </c>
      <c r="M825" s="26">
        <v>0</v>
      </c>
      <c r="N825" s="26">
        <v>100</v>
      </c>
      <c r="O825" s="26">
        <v>0</v>
      </c>
      <c r="P825" s="26">
        <v>0</v>
      </c>
      <c r="Q825" s="26">
        <v>100</v>
      </c>
      <c r="R825" s="26">
        <v>100</v>
      </c>
      <c r="S825" s="26">
        <v>100</v>
      </c>
      <c r="T825" s="26">
        <v>100</v>
      </c>
      <c r="U825" s="26">
        <v>100</v>
      </c>
      <c r="V825" s="26">
        <v>0</v>
      </c>
      <c r="W825" s="26">
        <v>100</v>
      </c>
      <c r="X825" s="26">
        <v>0</v>
      </c>
      <c r="Y825" s="26">
        <v>100</v>
      </c>
      <c r="Z825" s="26">
        <v>2</v>
      </c>
      <c r="AA825" s="26" t="s">
        <v>96</v>
      </c>
      <c r="AB825" s="26" t="s">
        <v>96</v>
      </c>
      <c r="AC825" s="26">
        <v>2</v>
      </c>
      <c r="AD825" s="26">
        <v>4</v>
      </c>
      <c r="AE825" s="26">
        <v>4</v>
      </c>
      <c r="AF825" s="26">
        <v>4</v>
      </c>
      <c r="AG825" s="26">
        <v>0</v>
      </c>
      <c r="AH825" s="26">
        <v>25</v>
      </c>
      <c r="AI825" s="26">
        <v>0</v>
      </c>
    </row>
    <row r="826" spans="1:35" x14ac:dyDescent="0.3">
      <c r="A826" s="27" t="s">
        <v>444</v>
      </c>
      <c r="B826" s="27" t="s">
        <v>719</v>
      </c>
      <c r="C826" s="27" t="s">
        <v>724</v>
      </c>
      <c r="D826" s="27" t="s">
        <v>108</v>
      </c>
      <c r="E826" s="29" t="s">
        <v>95</v>
      </c>
      <c r="F826" s="28">
        <v>48</v>
      </c>
      <c r="G826" s="28">
        <v>100</v>
      </c>
      <c r="H826" s="28">
        <v>0</v>
      </c>
      <c r="I826" s="28">
        <v>100</v>
      </c>
      <c r="J826" s="28">
        <v>0</v>
      </c>
      <c r="K826" s="28">
        <v>0</v>
      </c>
      <c r="L826" s="28">
        <v>0</v>
      </c>
      <c r="M826" s="28">
        <v>0</v>
      </c>
      <c r="N826" s="28">
        <v>0</v>
      </c>
      <c r="O826" s="28">
        <v>0</v>
      </c>
      <c r="P826" s="28">
        <v>100</v>
      </c>
      <c r="Q826" s="28">
        <v>100</v>
      </c>
      <c r="R826" s="28">
        <v>100</v>
      </c>
      <c r="S826" s="28">
        <v>100</v>
      </c>
      <c r="T826" s="28">
        <v>100</v>
      </c>
      <c r="U826" s="28">
        <v>0</v>
      </c>
      <c r="V826" s="28">
        <v>0</v>
      </c>
      <c r="W826" s="28">
        <v>0</v>
      </c>
      <c r="X826" s="28">
        <v>100</v>
      </c>
      <c r="Y826" s="28">
        <v>0</v>
      </c>
      <c r="Z826" s="28" t="s">
        <v>98</v>
      </c>
      <c r="AA826" s="28" t="s">
        <v>97</v>
      </c>
      <c r="AB826" s="28" t="s">
        <v>97</v>
      </c>
      <c r="AC826" s="28" t="s">
        <v>98</v>
      </c>
      <c r="AD826" s="28">
        <v>4</v>
      </c>
      <c r="AE826" s="28">
        <v>4</v>
      </c>
      <c r="AF826" s="28">
        <v>4</v>
      </c>
      <c r="AG826" s="28">
        <v>0</v>
      </c>
      <c r="AH826" s="28">
        <v>25</v>
      </c>
      <c r="AI826" s="28">
        <v>0</v>
      </c>
    </row>
    <row r="827" spans="1:35" x14ac:dyDescent="0.3">
      <c r="A827" s="25" t="s">
        <v>444</v>
      </c>
      <c r="B827" s="25" t="s">
        <v>719</v>
      </c>
      <c r="C827" s="25" t="s">
        <v>725</v>
      </c>
      <c r="D827" s="26" t="s">
        <v>1553</v>
      </c>
      <c r="E827" s="26">
        <v>349</v>
      </c>
      <c r="F827" s="38">
        <v>0</v>
      </c>
      <c r="G827" s="26">
        <v>100</v>
      </c>
      <c r="H827" s="26">
        <v>100</v>
      </c>
      <c r="I827" s="26">
        <v>0</v>
      </c>
      <c r="J827" s="26">
        <v>0</v>
      </c>
      <c r="K827" s="26">
        <v>0</v>
      </c>
      <c r="L827" s="26">
        <v>0</v>
      </c>
      <c r="M827" s="26">
        <v>0</v>
      </c>
      <c r="N827" s="26">
        <v>80</v>
      </c>
      <c r="O827" s="26">
        <v>0</v>
      </c>
      <c r="P827" s="26">
        <v>20</v>
      </c>
      <c r="Q827" s="26">
        <v>100</v>
      </c>
      <c r="R827" s="26">
        <v>100</v>
      </c>
      <c r="S827" s="26">
        <v>100</v>
      </c>
      <c r="T827" s="26">
        <v>0</v>
      </c>
      <c r="U827" s="26">
        <v>0</v>
      </c>
      <c r="V827" s="26">
        <v>0</v>
      </c>
      <c r="W827" s="26">
        <v>0</v>
      </c>
      <c r="X827" s="26">
        <v>100</v>
      </c>
      <c r="Y827" s="26">
        <v>100</v>
      </c>
      <c r="Z827" s="26">
        <v>2</v>
      </c>
      <c r="AA827" s="26" t="s">
        <v>96</v>
      </c>
      <c r="AB827" s="26" t="s">
        <v>97</v>
      </c>
      <c r="AC827" s="26" t="s">
        <v>98</v>
      </c>
      <c r="AD827" s="26">
        <v>0</v>
      </c>
      <c r="AE827" s="26">
        <v>0</v>
      </c>
      <c r="AF827" s="26">
        <v>13</v>
      </c>
      <c r="AG827" s="26">
        <v>0</v>
      </c>
      <c r="AH827" s="26">
        <v>33</v>
      </c>
      <c r="AI827" s="26">
        <v>0</v>
      </c>
    </row>
    <row r="828" spans="1:35" x14ac:dyDescent="0.3">
      <c r="A828" s="27" t="s">
        <v>444</v>
      </c>
      <c r="B828" s="27" t="s">
        <v>719</v>
      </c>
      <c r="C828" s="27" t="s">
        <v>725</v>
      </c>
      <c r="D828" s="27" t="s">
        <v>726</v>
      </c>
      <c r="E828" s="29" t="s">
        <v>1805</v>
      </c>
      <c r="F828" s="29">
        <v>60</v>
      </c>
      <c r="G828" s="28">
        <v>100</v>
      </c>
      <c r="H828" s="28">
        <v>100</v>
      </c>
      <c r="I828" s="28">
        <v>0</v>
      </c>
      <c r="J828" s="28">
        <v>0</v>
      </c>
      <c r="K828" s="28">
        <v>0</v>
      </c>
      <c r="L828" s="28">
        <v>0</v>
      </c>
      <c r="M828" s="28">
        <v>0</v>
      </c>
      <c r="N828" s="28">
        <v>60</v>
      </c>
      <c r="O828" s="28">
        <v>0</v>
      </c>
      <c r="P828" s="28">
        <v>40</v>
      </c>
      <c r="Q828" s="28">
        <v>100</v>
      </c>
      <c r="R828" s="28">
        <v>100</v>
      </c>
      <c r="S828" s="28">
        <v>100</v>
      </c>
      <c r="T828" s="28">
        <v>0</v>
      </c>
      <c r="U828" s="28">
        <v>0</v>
      </c>
      <c r="V828" s="28">
        <v>0</v>
      </c>
      <c r="W828" s="28">
        <v>0</v>
      </c>
      <c r="X828" s="28">
        <v>100</v>
      </c>
      <c r="Y828" s="28">
        <v>100</v>
      </c>
      <c r="Z828" s="28">
        <v>2</v>
      </c>
      <c r="AA828" s="28" t="s">
        <v>96</v>
      </c>
      <c r="AB828" s="28" t="s">
        <v>97</v>
      </c>
      <c r="AC828" s="28" t="s">
        <v>98</v>
      </c>
      <c r="AD828" s="28">
        <v>0</v>
      </c>
      <c r="AE828" s="28">
        <v>0</v>
      </c>
      <c r="AF828" s="28">
        <v>13</v>
      </c>
      <c r="AG828" s="28">
        <v>0</v>
      </c>
      <c r="AH828" s="28">
        <v>33</v>
      </c>
      <c r="AI828" s="28">
        <v>0</v>
      </c>
    </row>
    <row r="829" spans="1:35" x14ac:dyDescent="0.3">
      <c r="A829" s="25" t="s">
        <v>444</v>
      </c>
      <c r="B829" s="25" t="s">
        <v>719</v>
      </c>
      <c r="C829" s="25" t="s">
        <v>1647</v>
      </c>
      <c r="D829" s="26" t="s">
        <v>1555</v>
      </c>
      <c r="E829" s="26">
        <v>303</v>
      </c>
      <c r="F829" s="26">
        <v>91</v>
      </c>
      <c r="G829" s="26">
        <v>0</v>
      </c>
      <c r="H829" s="26">
        <v>0</v>
      </c>
      <c r="I829" s="26">
        <v>100</v>
      </c>
      <c r="J829" s="26">
        <v>0</v>
      </c>
      <c r="K829" s="26">
        <v>0</v>
      </c>
      <c r="L829" s="26">
        <v>0</v>
      </c>
      <c r="M829" s="26">
        <v>0</v>
      </c>
      <c r="N829" s="26">
        <v>0</v>
      </c>
      <c r="O829" s="26">
        <v>0</v>
      </c>
      <c r="P829" s="26">
        <v>100</v>
      </c>
      <c r="Q829" s="26">
        <v>100</v>
      </c>
      <c r="R829" s="26">
        <v>100</v>
      </c>
      <c r="S829" s="26">
        <v>99</v>
      </c>
      <c r="T829" s="26">
        <v>0</v>
      </c>
      <c r="U829" s="26">
        <v>0</v>
      </c>
      <c r="V829" s="26">
        <v>0</v>
      </c>
      <c r="W829" s="26">
        <v>0</v>
      </c>
      <c r="X829" s="26">
        <v>100</v>
      </c>
      <c r="Y829" s="26">
        <v>100</v>
      </c>
      <c r="Z829" s="26">
        <v>2</v>
      </c>
      <c r="AA829" s="26" t="s">
        <v>96</v>
      </c>
      <c r="AB829" s="26" t="s">
        <v>97</v>
      </c>
      <c r="AC829" s="26">
        <v>4</v>
      </c>
      <c r="AD829" s="26">
        <v>7</v>
      </c>
      <c r="AE829" s="26">
        <v>21</v>
      </c>
      <c r="AF829" s="26">
        <v>21</v>
      </c>
      <c r="AG829" s="26">
        <v>0</v>
      </c>
      <c r="AH829" s="26">
        <v>42</v>
      </c>
      <c r="AI829" s="26">
        <v>-1</v>
      </c>
    </row>
    <row r="830" spans="1:35" x14ac:dyDescent="0.3">
      <c r="A830" s="25" t="s">
        <v>444</v>
      </c>
      <c r="B830" s="25" t="s">
        <v>719</v>
      </c>
      <c r="C830" s="25" t="s">
        <v>719</v>
      </c>
      <c r="D830" s="26" t="s">
        <v>1553</v>
      </c>
      <c r="E830" s="26">
        <v>5902</v>
      </c>
      <c r="F830" s="38">
        <v>70</v>
      </c>
      <c r="G830" s="26">
        <v>100</v>
      </c>
      <c r="H830" s="26">
        <v>100</v>
      </c>
      <c r="I830" s="26">
        <v>0</v>
      </c>
      <c r="J830" s="26">
        <v>0</v>
      </c>
      <c r="K830" s="26">
        <v>0</v>
      </c>
      <c r="L830" s="26">
        <v>100</v>
      </c>
      <c r="M830" s="26">
        <v>100</v>
      </c>
      <c r="N830" s="26">
        <v>0</v>
      </c>
      <c r="O830" s="26">
        <v>0</v>
      </c>
      <c r="P830" s="26">
        <v>0</v>
      </c>
      <c r="Q830" s="26">
        <v>100</v>
      </c>
      <c r="R830" s="26">
        <v>100</v>
      </c>
      <c r="S830" s="26">
        <v>100</v>
      </c>
      <c r="T830" s="26">
        <v>100</v>
      </c>
      <c r="U830" s="26">
        <v>100</v>
      </c>
      <c r="V830" s="26">
        <v>0</v>
      </c>
      <c r="W830" s="26">
        <v>100</v>
      </c>
      <c r="X830" s="26">
        <v>0</v>
      </c>
      <c r="Y830" s="26">
        <v>100</v>
      </c>
      <c r="Z830" s="26">
        <v>2</v>
      </c>
      <c r="AA830" s="26" t="s">
        <v>96</v>
      </c>
      <c r="AB830" s="26" t="s">
        <v>96</v>
      </c>
      <c r="AC830" s="26">
        <v>2</v>
      </c>
      <c r="AD830" s="26">
        <v>0</v>
      </c>
      <c r="AE830" s="26">
        <v>0</v>
      </c>
      <c r="AF830" s="26">
        <v>0</v>
      </c>
      <c r="AG830" s="26">
        <v>0</v>
      </c>
      <c r="AH830" s="26">
        <v>0</v>
      </c>
      <c r="AI830" s="26">
        <v>0</v>
      </c>
    </row>
    <row r="831" spans="1:35" x14ac:dyDescent="0.3">
      <c r="A831" s="27" t="s">
        <v>444</v>
      </c>
      <c r="B831" s="27" t="s">
        <v>719</v>
      </c>
      <c r="C831" s="27" t="s">
        <v>719</v>
      </c>
      <c r="D831" s="27" t="s">
        <v>727</v>
      </c>
      <c r="E831" s="29" t="s">
        <v>102</v>
      </c>
      <c r="F831" s="28">
        <v>110</v>
      </c>
      <c r="G831" s="28">
        <v>100</v>
      </c>
      <c r="H831" s="28">
        <v>100</v>
      </c>
      <c r="I831" s="28">
        <v>0</v>
      </c>
      <c r="J831" s="28">
        <v>0</v>
      </c>
      <c r="K831" s="28">
        <v>0</v>
      </c>
      <c r="L831" s="28">
        <v>100</v>
      </c>
      <c r="M831" s="28">
        <v>100</v>
      </c>
      <c r="N831" s="28">
        <v>0</v>
      </c>
      <c r="O831" s="28">
        <v>0</v>
      </c>
      <c r="P831" s="28">
        <v>0</v>
      </c>
      <c r="Q831" s="28">
        <v>100</v>
      </c>
      <c r="R831" s="28">
        <v>100</v>
      </c>
      <c r="S831" s="28">
        <v>100</v>
      </c>
      <c r="T831" s="28">
        <v>100</v>
      </c>
      <c r="U831" s="28">
        <v>0</v>
      </c>
      <c r="V831" s="28">
        <v>0</v>
      </c>
      <c r="W831" s="28">
        <v>0</v>
      </c>
      <c r="X831" s="28">
        <v>100</v>
      </c>
      <c r="Y831" s="28">
        <v>100</v>
      </c>
      <c r="Z831" s="28">
        <v>2</v>
      </c>
      <c r="AA831" s="28" t="s">
        <v>97</v>
      </c>
      <c r="AB831" s="28" t="s">
        <v>97</v>
      </c>
      <c r="AC831" s="28" t="s">
        <v>98</v>
      </c>
      <c r="AD831" s="28">
        <v>0</v>
      </c>
      <c r="AE831" s="28">
        <v>0</v>
      </c>
      <c r="AF831" s="28">
        <v>0</v>
      </c>
      <c r="AG831" s="28">
        <v>0</v>
      </c>
      <c r="AH831" s="28">
        <v>0</v>
      </c>
      <c r="AI831" s="28">
        <v>0</v>
      </c>
    </row>
    <row r="832" spans="1:35" x14ac:dyDescent="0.3">
      <c r="A832" s="27" t="s">
        <v>444</v>
      </c>
      <c r="B832" s="27" t="s">
        <v>719</v>
      </c>
      <c r="C832" s="27" t="s">
        <v>719</v>
      </c>
      <c r="D832" s="27" t="s">
        <v>728</v>
      </c>
      <c r="E832" s="29" t="s">
        <v>95</v>
      </c>
      <c r="F832" s="28">
        <v>130</v>
      </c>
      <c r="G832" s="28">
        <v>100</v>
      </c>
      <c r="H832" s="28">
        <v>100</v>
      </c>
      <c r="I832" s="28">
        <v>0</v>
      </c>
      <c r="J832" s="28">
        <v>0</v>
      </c>
      <c r="K832" s="28">
        <v>0</v>
      </c>
      <c r="L832" s="28">
        <v>100</v>
      </c>
      <c r="M832" s="28">
        <v>100</v>
      </c>
      <c r="N832" s="28">
        <v>0</v>
      </c>
      <c r="O832" s="28">
        <v>0</v>
      </c>
      <c r="P832" s="28">
        <v>0</v>
      </c>
      <c r="Q832" s="28">
        <v>100</v>
      </c>
      <c r="R832" s="28">
        <v>100</v>
      </c>
      <c r="S832" s="28">
        <v>100</v>
      </c>
      <c r="T832" s="28">
        <v>100</v>
      </c>
      <c r="U832" s="28">
        <v>50</v>
      </c>
      <c r="V832" s="28">
        <v>0</v>
      </c>
      <c r="W832" s="28">
        <v>50</v>
      </c>
      <c r="X832" s="28">
        <v>50</v>
      </c>
      <c r="Y832" s="28">
        <v>100</v>
      </c>
      <c r="Z832" s="28">
        <v>2</v>
      </c>
      <c r="AA832" s="28" t="s">
        <v>97</v>
      </c>
      <c r="AB832" s="28" t="s">
        <v>97</v>
      </c>
      <c r="AC832" s="28" t="s">
        <v>98</v>
      </c>
      <c r="AD832" s="28">
        <v>0</v>
      </c>
      <c r="AE832" s="28">
        <v>0</v>
      </c>
      <c r="AF832" s="28">
        <v>0</v>
      </c>
      <c r="AG832" s="28">
        <v>0</v>
      </c>
      <c r="AH832" s="28">
        <v>0</v>
      </c>
      <c r="AI832" s="28">
        <v>0</v>
      </c>
    </row>
    <row r="833" spans="1:35" x14ac:dyDescent="0.3">
      <c r="A833" s="27" t="s">
        <v>444</v>
      </c>
      <c r="B833" s="27" t="s">
        <v>719</v>
      </c>
      <c r="C833" s="27" t="s">
        <v>719</v>
      </c>
      <c r="D833" s="27" t="s">
        <v>729</v>
      </c>
      <c r="E833" s="29" t="s">
        <v>95</v>
      </c>
      <c r="F833" s="28">
        <v>55</v>
      </c>
      <c r="G833" s="28">
        <v>100</v>
      </c>
      <c r="H833" s="28">
        <v>100</v>
      </c>
      <c r="I833" s="28">
        <v>0</v>
      </c>
      <c r="J833" s="28">
        <v>0</v>
      </c>
      <c r="K833" s="28">
        <v>0</v>
      </c>
      <c r="L833" s="28">
        <v>100</v>
      </c>
      <c r="M833" s="28">
        <v>100</v>
      </c>
      <c r="N833" s="28">
        <v>0</v>
      </c>
      <c r="O833" s="28">
        <v>0</v>
      </c>
      <c r="P833" s="28">
        <v>0</v>
      </c>
      <c r="Q833" s="28">
        <v>100</v>
      </c>
      <c r="R833" s="28">
        <v>100</v>
      </c>
      <c r="S833" s="28">
        <v>100</v>
      </c>
      <c r="T833" s="28">
        <v>100</v>
      </c>
      <c r="U833" s="28">
        <v>50</v>
      </c>
      <c r="V833" s="28">
        <v>0</v>
      </c>
      <c r="W833" s="28">
        <v>50</v>
      </c>
      <c r="X833" s="28">
        <v>50</v>
      </c>
      <c r="Y833" s="28">
        <v>100</v>
      </c>
      <c r="Z833" s="28">
        <v>2</v>
      </c>
      <c r="AA833" s="28" t="s">
        <v>97</v>
      </c>
      <c r="AB833" s="28" t="s">
        <v>97</v>
      </c>
      <c r="AC833" s="28" t="s">
        <v>98</v>
      </c>
      <c r="AD833" s="28">
        <v>0</v>
      </c>
      <c r="AE833" s="28">
        <v>0</v>
      </c>
      <c r="AF833" s="28">
        <v>0</v>
      </c>
      <c r="AG833" s="28">
        <v>0</v>
      </c>
      <c r="AH833" s="28">
        <v>0</v>
      </c>
      <c r="AI833" s="28">
        <v>0</v>
      </c>
    </row>
    <row r="834" spans="1:35" x14ac:dyDescent="0.3">
      <c r="A834" s="27" t="s">
        <v>444</v>
      </c>
      <c r="B834" s="27" t="s">
        <v>719</v>
      </c>
      <c r="C834" s="27" t="s">
        <v>719</v>
      </c>
      <c r="D834" s="27" t="s">
        <v>730</v>
      </c>
      <c r="E834" s="29" t="s">
        <v>95</v>
      </c>
      <c r="F834" s="28">
        <v>584</v>
      </c>
      <c r="G834" s="28">
        <v>100</v>
      </c>
      <c r="H834" s="28">
        <v>100</v>
      </c>
      <c r="I834" s="28">
        <v>0</v>
      </c>
      <c r="J834" s="28">
        <v>0</v>
      </c>
      <c r="K834" s="28">
        <v>0</v>
      </c>
      <c r="L834" s="28">
        <v>100</v>
      </c>
      <c r="M834" s="28">
        <v>100</v>
      </c>
      <c r="N834" s="28">
        <v>0</v>
      </c>
      <c r="O834" s="28">
        <v>0</v>
      </c>
      <c r="P834" s="28">
        <v>0</v>
      </c>
      <c r="Q834" s="28">
        <v>100</v>
      </c>
      <c r="R834" s="28">
        <v>60</v>
      </c>
      <c r="S834" s="28">
        <v>100</v>
      </c>
      <c r="T834" s="28">
        <v>100</v>
      </c>
      <c r="U834" s="28">
        <v>0</v>
      </c>
      <c r="V834" s="28">
        <v>0</v>
      </c>
      <c r="W834" s="28">
        <v>0</v>
      </c>
      <c r="X834" s="28">
        <v>100</v>
      </c>
      <c r="Y834" s="28">
        <v>0</v>
      </c>
      <c r="Z834" s="28" t="s">
        <v>98</v>
      </c>
      <c r="AA834" s="28" t="s">
        <v>97</v>
      </c>
      <c r="AB834" s="28" t="s">
        <v>96</v>
      </c>
      <c r="AC834" s="28">
        <v>2</v>
      </c>
      <c r="AD834" s="28">
        <v>0</v>
      </c>
      <c r="AE834" s="28">
        <v>0</v>
      </c>
      <c r="AF834" s="28">
        <v>0</v>
      </c>
      <c r="AG834" s="28">
        <v>0</v>
      </c>
      <c r="AH834" s="28">
        <v>0</v>
      </c>
      <c r="AI834" s="28">
        <v>0</v>
      </c>
    </row>
    <row r="835" spans="1:35" x14ac:dyDescent="0.3">
      <c r="A835" s="25" t="s">
        <v>444</v>
      </c>
      <c r="B835" s="25" t="s">
        <v>719</v>
      </c>
      <c r="C835" s="25" t="s">
        <v>731</v>
      </c>
      <c r="D835" s="26" t="s">
        <v>1553</v>
      </c>
      <c r="E835" s="26">
        <v>540</v>
      </c>
      <c r="F835" s="38">
        <v>0</v>
      </c>
      <c r="G835" s="26">
        <v>100</v>
      </c>
      <c r="H835" s="26">
        <v>100</v>
      </c>
      <c r="I835" s="26">
        <v>0</v>
      </c>
      <c r="J835" s="26">
        <v>0</v>
      </c>
      <c r="K835" s="26">
        <v>0</v>
      </c>
      <c r="L835" s="26">
        <v>100</v>
      </c>
      <c r="M835" s="26">
        <v>100</v>
      </c>
      <c r="N835" s="26">
        <v>0</v>
      </c>
      <c r="O835" s="26">
        <v>0</v>
      </c>
      <c r="P835" s="26">
        <v>0</v>
      </c>
      <c r="Q835" s="26">
        <v>100</v>
      </c>
      <c r="R835" s="26">
        <v>100</v>
      </c>
      <c r="S835" s="26">
        <v>100</v>
      </c>
      <c r="T835" s="26">
        <v>100</v>
      </c>
      <c r="U835" s="26">
        <v>100</v>
      </c>
      <c r="V835" s="26">
        <v>0</v>
      </c>
      <c r="W835" s="26">
        <v>50</v>
      </c>
      <c r="X835" s="26">
        <v>50</v>
      </c>
      <c r="Y835" s="26">
        <v>100</v>
      </c>
      <c r="Z835" s="26">
        <v>2</v>
      </c>
      <c r="AA835" s="26" t="s">
        <v>96</v>
      </c>
      <c r="AB835" s="26" t="s">
        <v>96</v>
      </c>
      <c r="AC835" s="26">
        <v>2</v>
      </c>
      <c r="AD835" s="26">
        <v>3</v>
      </c>
      <c r="AE835" s="26">
        <v>3</v>
      </c>
      <c r="AF835" s="26">
        <v>3</v>
      </c>
      <c r="AG835" s="26">
        <v>0</v>
      </c>
      <c r="AH835" s="26">
        <v>4</v>
      </c>
      <c r="AI835" s="26">
        <v>0</v>
      </c>
    </row>
    <row r="836" spans="1:35" x14ac:dyDescent="0.3">
      <c r="A836" s="27" t="s">
        <v>444</v>
      </c>
      <c r="B836" s="27" t="s">
        <v>719</v>
      </c>
      <c r="C836" s="27" t="s">
        <v>731</v>
      </c>
      <c r="D836" s="27" t="s">
        <v>732</v>
      </c>
      <c r="E836" s="29" t="s">
        <v>104</v>
      </c>
      <c r="F836" s="28">
        <v>52</v>
      </c>
      <c r="G836" s="28">
        <v>0</v>
      </c>
      <c r="H836" s="28">
        <v>0</v>
      </c>
      <c r="I836" s="28">
        <v>100</v>
      </c>
      <c r="J836" s="28">
        <v>0</v>
      </c>
      <c r="K836" s="28">
        <v>0</v>
      </c>
      <c r="L836" s="28">
        <v>0</v>
      </c>
      <c r="M836" s="28">
        <v>0</v>
      </c>
      <c r="N836" s="28">
        <v>0</v>
      </c>
      <c r="O836" s="28">
        <v>0</v>
      </c>
      <c r="P836" s="28">
        <v>100</v>
      </c>
      <c r="Q836" s="28">
        <v>100</v>
      </c>
      <c r="R836" s="28">
        <v>100</v>
      </c>
      <c r="S836" s="28">
        <v>100</v>
      </c>
      <c r="T836" s="28">
        <v>0</v>
      </c>
      <c r="U836" s="28">
        <v>0</v>
      </c>
      <c r="V836" s="28">
        <v>0</v>
      </c>
      <c r="W836" s="28">
        <v>0</v>
      </c>
      <c r="X836" s="28">
        <v>100</v>
      </c>
      <c r="Y836" s="28">
        <v>100</v>
      </c>
      <c r="Z836" s="28">
        <v>2</v>
      </c>
      <c r="AA836" s="28" t="s">
        <v>96</v>
      </c>
      <c r="AB836" s="28" t="s">
        <v>97</v>
      </c>
      <c r="AC836" s="28" t="s">
        <v>98</v>
      </c>
      <c r="AD836" s="28">
        <v>4</v>
      </c>
      <c r="AE836" s="28">
        <v>4</v>
      </c>
      <c r="AF836" s="28">
        <v>4</v>
      </c>
      <c r="AG836" s="28">
        <v>0</v>
      </c>
      <c r="AH836" s="28">
        <v>5</v>
      </c>
      <c r="AI836" s="28">
        <v>1</v>
      </c>
    </row>
    <row r="837" spans="1:35" x14ac:dyDescent="0.3">
      <c r="A837" s="25" t="s">
        <v>444</v>
      </c>
      <c r="B837" s="25" t="s">
        <v>719</v>
      </c>
      <c r="C837" s="25" t="s">
        <v>733</v>
      </c>
      <c r="D837" s="26" t="s">
        <v>1553</v>
      </c>
      <c r="E837" s="26">
        <v>820</v>
      </c>
      <c r="F837" s="26">
        <v>393</v>
      </c>
      <c r="G837" s="26">
        <v>100</v>
      </c>
      <c r="H837" s="26">
        <v>40</v>
      </c>
      <c r="I837" s="26">
        <v>60</v>
      </c>
      <c r="J837" s="26">
        <v>0</v>
      </c>
      <c r="K837" s="26">
        <v>0</v>
      </c>
      <c r="L837" s="26">
        <v>0</v>
      </c>
      <c r="M837" s="26">
        <v>0</v>
      </c>
      <c r="N837" s="26">
        <v>80</v>
      </c>
      <c r="O837" s="26">
        <v>0</v>
      </c>
      <c r="P837" s="26">
        <v>20</v>
      </c>
      <c r="Q837" s="26">
        <v>100</v>
      </c>
      <c r="R837" s="26">
        <v>95</v>
      </c>
      <c r="S837" s="26">
        <v>95</v>
      </c>
      <c r="T837" s="26">
        <v>90</v>
      </c>
      <c r="U837" s="26">
        <v>80</v>
      </c>
      <c r="V837" s="26">
        <v>60</v>
      </c>
      <c r="W837" s="26">
        <v>40</v>
      </c>
      <c r="X837" s="26">
        <v>0</v>
      </c>
      <c r="Y837" s="26">
        <v>100</v>
      </c>
      <c r="Z837" s="26">
        <v>2</v>
      </c>
      <c r="AA837" s="26" t="s">
        <v>96</v>
      </c>
      <c r="AB837" s="26" t="s">
        <v>96</v>
      </c>
      <c r="AC837" s="26">
        <v>5</v>
      </c>
      <c r="AD837" s="26">
        <v>8</v>
      </c>
      <c r="AE837" s="26">
        <v>8</v>
      </c>
      <c r="AF837" s="26">
        <v>8</v>
      </c>
      <c r="AG837" s="26">
        <v>1</v>
      </c>
      <c r="AH837" s="26">
        <v>23</v>
      </c>
      <c r="AI837" s="26">
        <v>0</v>
      </c>
    </row>
    <row r="838" spans="1:35" x14ac:dyDescent="0.3">
      <c r="A838" s="27" t="s">
        <v>444</v>
      </c>
      <c r="B838" s="27" t="s">
        <v>719</v>
      </c>
      <c r="C838" s="27" t="s">
        <v>733</v>
      </c>
      <c r="D838" s="27" t="s">
        <v>734</v>
      </c>
      <c r="E838" s="29" t="s">
        <v>104</v>
      </c>
      <c r="F838" s="28">
        <v>140</v>
      </c>
      <c r="G838" s="28">
        <v>100</v>
      </c>
      <c r="H838" s="28">
        <v>65</v>
      </c>
      <c r="I838" s="28">
        <v>0</v>
      </c>
      <c r="J838" s="28">
        <v>35</v>
      </c>
      <c r="K838" s="28">
        <v>0</v>
      </c>
      <c r="L838" s="28">
        <v>0</v>
      </c>
      <c r="M838" s="28">
        <v>0</v>
      </c>
      <c r="N838" s="28">
        <v>0</v>
      </c>
      <c r="O838" s="28">
        <v>0</v>
      </c>
      <c r="P838" s="28">
        <v>100</v>
      </c>
      <c r="Q838" s="28">
        <v>100</v>
      </c>
      <c r="R838" s="28">
        <v>60</v>
      </c>
      <c r="S838" s="28">
        <v>95</v>
      </c>
      <c r="T838" s="28">
        <v>0</v>
      </c>
      <c r="U838" s="28">
        <v>0</v>
      </c>
      <c r="V838" s="28">
        <v>0</v>
      </c>
      <c r="W838" s="28">
        <v>0</v>
      </c>
      <c r="X838" s="28">
        <v>100</v>
      </c>
      <c r="Y838" s="28">
        <v>0</v>
      </c>
      <c r="Z838" s="28" t="s">
        <v>98</v>
      </c>
      <c r="AA838" s="28" t="s">
        <v>97</v>
      </c>
      <c r="AB838" s="28" t="s">
        <v>96</v>
      </c>
      <c r="AC838" s="28">
        <v>7</v>
      </c>
      <c r="AD838" s="28">
        <v>9</v>
      </c>
      <c r="AE838" s="28">
        <v>9</v>
      </c>
      <c r="AF838" s="28">
        <v>9</v>
      </c>
      <c r="AG838" s="28">
        <v>2</v>
      </c>
      <c r="AH838" s="28">
        <v>24</v>
      </c>
      <c r="AI838" s="28">
        <v>2</v>
      </c>
    </row>
    <row r="839" spans="1:35" x14ac:dyDescent="0.3">
      <c r="A839" s="25" t="s">
        <v>444</v>
      </c>
      <c r="B839" s="25" t="s">
        <v>719</v>
      </c>
      <c r="C839" s="25" t="s">
        <v>735</v>
      </c>
      <c r="D839" s="26" t="s">
        <v>1553</v>
      </c>
      <c r="E839" s="26">
        <v>502</v>
      </c>
      <c r="F839" s="38">
        <v>0</v>
      </c>
      <c r="G839" s="26">
        <v>100</v>
      </c>
      <c r="H839" s="26">
        <v>80</v>
      </c>
      <c r="I839" s="26">
        <v>20</v>
      </c>
      <c r="J839" s="26">
        <v>0</v>
      </c>
      <c r="K839" s="26">
        <v>0</v>
      </c>
      <c r="L839" s="26">
        <v>0</v>
      </c>
      <c r="M839" s="26">
        <v>0</v>
      </c>
      <c r="N839" s="26">
        <v>100</v>
      </c>
      <c r="O839" s="26">
        <v>0</v>
      </c>
      <c r="P839" s="26">
        <v>0</v>
      </c>
      <c r="Q839" s="26">
        <v>100</v>
      </c>
      <c r="R839" s="26">
        <v>100</v>
      </c>
      <c r="S839" s="26">
        <v>99</v>
      </c>
      <c r="T839" s="26">
        <v>100</v>
      </c>
      <c r="U839" s="26">
        <v>75</v>
      </c>
      <c r="V839" s="26">
        <v>0</v>
      </c>
      <c r="W839" s="26">
        <v>90</v>
      </c>
      <c r="X839" s="26">
        <v>10</v>
      </c>
      <c r="Y839" s="26">
        <v>100</v>
      </c>
      <c r="Z839" s="26">
        <v>2</v>
      </c>
      <c r="AA839" s="26" t="s">
        <v>96</v>
      </c>
      <c r="AB839" s="26" t="s">
        <v>96</v>
      </c>
      <c r="AC839" s="26">
        <v>2</v>
      </c>
      <c r="AD839" s="26">
        <v>0</v>
      </c>
      <c r="AE839" s="26">
        <v>0</v>
      </c>
      <c r="AF839" s="26">
        <v>0</v>
      </c>
      <c r="AG839" s="26">
        <v>0</v>
      </c>
      <c r="AH839" s="26">
        <v>0</v>
      </c>
      <c r="AI839" s="26">
        <v>0</v>
      </c>
    </row>
    <row r="840" spans="1:35" x14ac:dyDescent="0.3">
      <c r="A840" s="27" t="s">
        <v>444</v>
      </c>
      <c r="B840" s="27" t="s">
        <v>719</v>
      </c>
      <c r="C840" s="27" t="s">
        <v>735</v>
      </c>
      <c r="D840" s="27" t="s">
        <v>108</v>
      </c>
      <c r="E840" s="29" t="s">
        <v>102</v>
      </c>
      <c r="F840" s="29">
        <v>33</v>
      </c>
      <c r="G840" s="28">
        <v>100</v>
      </c>
      <c r="H840" s="28">
        <v>30</v>
      </c>
      <c r="I840" s="28">
        <v>70</v>
      </c>
      <c r="J840" s="28">
        <v>0</v>
      </c>
      <c r="K840" s="28">
        <v>0</v>
      </c>
      <c r="L840" s="28">
        <v>0</v>
      </c>
      <c r="M840" s="28">
        <v>0</v>
      </c>
      <c r="N840" s="28">
        <v>100</v>
      </c>
      <c r="O840" s="28">
        <v>0</v>
      </c>
      <c r="P840" s="28">
        <v>0</v>
      </c>
      <c r="Q840" s="28">
        <v>100</v>
      </c>
      <c r="R840" s="28">
        <v>100</v>
      </c>
      <c r="S840" s="28">
        <v>100</v>
      </c>
      <c r="T840" s="28">
        <v>100</v>
      </c>
      <c r="U840" s="28">
        <v>0</v>
      </c>
      <c r="V840" s="28">
        <v>0</v>
      </c>
      <c r="W840" s="28">
        <v>10</v>
      </c>
      <c r="X840" s="28">
        <v>90</v>
      </c>
      <c r="Y840" s="28">
        <v>100</v>
      </c>
      <c r="Z840" s="28">
        <v>10</v>
      </c>
      <c r="AA840" s="28" t="s">
        <v>430</v>
      </c>
      <c r="AB840" s="28" t="s">
        <v>97</v>
      </c>
      <c r="AC840" s="28" t="s">
        <v>98</v>
      </c>
      <c r="AD840" s="28">
        <v>0</v>
      </c>
      <c r="AE840" s="28">
        <v>8</v>
      </c>
      <c r="AF840" s="28">
        <v>8</v>
      </c>
      <c r="AG840" s="28">
        <v>0</v>
      </c>
      <c r="AH840" s="28">
        <v>17</v>
      </c>
      <c r="AI840" s="28">
        <v>0</v>
      </c>
    </row>
    <row r="841" spans="1:35" x14ac:dyDescent="0.3">
      <c r="A841" s="25" t="s">
        <v>444</v>
      </c>
      <c r="B841" s="25" t="s">
        <v>719</v>
      </c>
      <c r="C841" s="25" t="s">
        <v>736</v>
      </c>
      <c r="D841" s="26" t="s">
        <v>1553</v>
      </c>
      <c r="E841" s="26">
        <v>385</v>
      </c>
      <c r="F841" s="38">
        <v>0</v>
      </c>
      <c r="G841" s="26">
        <v>100</v>
      </c>
      <c r="H841" s="26">
        <v>95</v>
      </c>
      <c r="I841" s="26">
        <v>5</v>
      </c>
      <c r="J841" s="26">
        <v>0</v>
      </c>
      <c r="K841" s="26">
        <v>0</v>
      </c>
      <c r="L841" s="26">
        <v>0</v>
      </c>
      <c r="M841" s="26">
        <v>0</v>
      </c>
      <c r="N841" s="26">
        <v>95</v>
      </c>
      <c r="O841" s="26">
        <v>5</v>
      </c>
      <c r="P841" s="26">
        <v>0</v>
      </c>
      <c r="Q841" s="26">
        <v>100</v>
      </c>
      <c r="R841" s="26">
        <v>100</v>
      </c>
      <c r="S841" s="26">
        <v>100</v>
      </c>
      <c r="T841" s="26">
        <v>100</v>
      </c>
      <c r="U841" s="26">
        <v>80</v>
      </c>
      <c r="V841" s="26">
        <v>0</v>
      </c>
      <c r="W841" s="26">
        <v>50</v>
      </c>
      <c r="X841" s="26">
        <v>50</v>
      </c>
      <c r="Y841" s="26">
        <v>100</v>
      </c>
      <c r="Z841" s="26">
        <v>2</v>
      </c>
      <c r="AA841" s="26" t="s">
        <v>96</v>
      </c>
      <c r="AB841" s="26" t="s">
        <v>96</v>
      </c>
      <c r="AC841" s="26">
        <v>2</v>
      </c>
      <c r="AD841" s="26">
        <v>10</v>
      </c>
      <c r="AE841" s="26">
        <v>10</v>
      </c>
      <c r="AF841" s="26">
        <v>10</v>
      </c>
      <c r="AG841" s="26">
        <v>0</v>
      </c>
      <c r="AH841" s="26">
        <v>25</v>
      </c>
      <c r="AI841" s="26">
        <v>0</v>
      </c>
    </row>
    <row r="842" spans="1:35" x14ac:dyDescent="0.3">
      <c r="A842" s="27" t="s">
        <v>444</v>
      </c>
      <c r="B842" s="27" t="s">
        <v>719</v>
      </c>
      <c r="C842" s="27" t="s">
        <v>736</v>
      </c>
      <c r="D842" s="27" t="s">
        <v>737</v>
      </c>
      <c r="E842" s="29" t="s">
        <v>95</v>
      </c>
      <c r="F842" s="28">
        <v>43</v>
      </c>
      <c r="G842" s="28">
        <v>100</v>
      </c>
      <c r="H842" s="28">
        <v>100</v>
      </c>
      <c r="I842" s="28">
        <v>0</v>
      </c>
      <c r="J842" s="28">
        <v>0</v>
      </c>
      <c r="K842" s="28">
        <v>0</v>
      </c>
      <c r="L842" s="28">
        <v>0</v>
      </c>
      <c r="M842" s="28">
        <v>0</v>
      </c>
      <c r="N842" s="28">
        <v>90</v>
      </c>
      <c r="O842" s="28">
        <v>0</v>
      </c>
      <c r="P842" s="28">
        <v>10</v>
      </c>
      <c r="Q842" s="28">
        <v>100</v>
      </c>
      <c r="R842" s="28">
        <v>100</v>
      </c>
      <c r="S842" s="28">
        <v>100</v>
      </c>
      <c r="T842" s="28">
        <v>0</v>
      </c>
      <c r="U842" s="28">
        <v>0</v>
      </c>
      <c r="V842" s="28">
        <v>0</v>
      </c>
      <c r="W842" s="28">
        <v>0</v>
      </c>
      <c r="X842" s="28">
        <v>100</v>
      </c>
      <c r="Y842" s="28">
        <v>100</v>
      </c>
      <c r="Z842" s="28">
        <v>2</v>
      </c>
      <c r="AA842" s="28" t="s">
        <v>96</v>
      </c>
      <c r="AB842" s="28" t="s">
        <v>96</v>
      </c>
      <c r="AC842" s="28">
        <v>2</v>
      </c>
      <c r="AD842" s="28">
        <v>11</v>
      </c>
      <c r="AE842" s="28">
        <v>11</v>
      </c>
      <c r="AF842" s="28">
        <v>11</v>
      </c>
      <c r="AG842" s="28">
        <v>1</v>
      </c>
      <c r="AH842" s="28">
        <v>26</v>
      </c>
      <c r="AI842" s="28">
        <v>0.4</v>
      </c>
    </row>
    <row r="843" spans="1:35" x14ac:dyDescent="0.3">
      <c r="A843" s="25" t="s">
        <v>444</v>
      </c>
      <c r="B843" s="25" t="s">
        <v>738</v>
      </c>
      <c r="C843" s="25" t="s">
        <v>739</v>
      </c>
      <c r="D843" s="26" t="s">
        <v>1553</v>
      </c>
      <c r="E843" s="26">
        <v>805</v>
      </c>
      <c r="F843" s="38">
        <v>0</v>
      </c>
      <c r="G843" s="26">
        <v>100</v>
      </c>
      <c r="H843" s="26">
        <v>100</v>
      </c>
      <c r="I843" s="26">
        <v>0</v>
      </c>
      <c r="J843" s="26">
        <v>0</v>
      </c>
      <c r="K843" s="26">
        <v>0</v>
      </c>
      <c r="L843" s="26">
        <v>90</v>
      </c>
      <c r="M843" s="26">
        <v>90</v>
      </c>
      <c r="N843" s="26">
        <v>10</v>
      </c>
      <c r="O843" s="26">
        <v>0</v>
      </c>
      <c r="P843" s="26">
        <v>0</v>
      </c>
      <c r="Q843" s="26">
        <v>100</v>
      </c>
      <c r="R843" s="26">
        <v>100</v>
      </c>
      <c r="S843" s="26">
        <v>100</v>
      </c>
      <c r="T843" s="26">
        <v>100</v>
      </c>
      <c r="U843" s="26">
        <v>90</v>
      </c>
      <c r="V843" s="26">
        <v>0</v>
      </c>
      <c r="W843" s="26">
        <v>90</v>
      </c>
      <c r="X843" s="26">
        <v>10</v>
      </c>
      <c r="Y843" s="26">
        <v>100</v>
      </c>
      <c r="Z843" s="26">
        <v>2</v>
      </c>
      <c r="AA843" s="26" t="s">
        <v>96</v>
      </c>
      <c r="AB843" s="26" t="s">
        <v>97</v>
      </c>
      <c r="AC843" s="26">
        <v>2</v>
      </c>
      <c r="AD843" s="26">
        <v>10</v>
      </c>
      <c r="AE843" s="26">
        <v>10</v>
      </c>
      <c r="AF843" s="26">
        <v>10</v>
      </c>
      <c r="AG843" s="26">
        <v>0</v>
      </c>
      <c r="AH843" s="26">
        <v>4</v>
      </c>
      <c r="AI843" s="26">
        <v>0</v>
      </c>
    </row>
    <row r="844" spans="1:35" x14ac:dyDescent="0.3">
      <c r="A844" s="27" t="s">
        <v>444</v>
      </c>
      <c r="B844" s="27" t="s">
        <v>738</v>
      </c>
      <c r="C844" s="27" t="s">
        <v>739</v>
      </c>
      <c r="D844" s="27" t="s">
        <v>110</v>
      </c>
      <c r="E844" s="29" t="s">
        <v>95</v>
      </c>
      <c r="F844" s="28">
        <v>456</v>
      </c>
      <c r="G844" s="28">
        <v>80</v>
      </c>
      <c r="H844" s="28">
        <v>80</v>
      </c>
      <c r="I844" s="28">
        <v>10</v>
      </c>
      <c r="J844" s="28">
        <v>10</v>
      </c>
      <c r="K844" s="28">
        <v>0</v>
      </c>
      <c r="L844" s="28">
        <v>80</v>
      </c>
      <c r="M844" s="28">
        <v>80</v>
      </c>
      <c r="N844" s="28">
        <v>10</v>
      </c>
      <c r="O844" s="28">
        <v>0</v>
      </c>
      <c r="P844" s="28">
        <v>10</v>
      </c>
      <c r="Q844" s="28">
        <v>100</v>
      </c>
      <c r="R844" s="28">
        <v>100</v>
      </c>
      <c r="S844" s="28">
        <v>100</v>
      </c>
      <c r="T844" s="28">
        <v>100</v>
      </c>
      <c r="U844" s="28">
        <v>10</v>
      </c>
      <c r="V844" s="28">
        <v>0</v>
      </c>
      <c r="W844" s="28">
        <v>10</v>
      </c>
      <c r="X844" s="28">
        <v>90</v>
      </c>
      <c r="Y844" s="28">
        <v>5</v>
      </c>
      <c r="Z844" s="28">
        <v>2</v>
      </c>
      <c r="AA844" s="28" t="s">
        <v>97</v>
      </c>
      <c r="AB844" s="28" t="s">
        <v>96</v>
      </c>
      <c r="AC844" s="28">
        <v>5</v>
      </c>
      <c r="AD844" s="28">
        <v>10</v>
      </c>
      <c r="AE844" s="28">
        <v>10</v>
      </c>
      <c r="AF844" s="28">
        <v>10</v>
      </c>
      <c r="AG844" s="28">
        <v>0</v>
      </c>
      <c r="AH844" s="28">
        <v>4</v>
      </c>
      <c r="AI844" s="28">
        <v>0</v>
      </c>
    </row>
    <row r="845" spans="1:35" x14ac:dyDescent="0.3">
      <c r="A845" s="25" t="s">
        <v>444</v>
      </c>
      <c r="B845" s="25" t="s">
        <v>738</v>
      </c>
      <c r="C845" s="25" t="s">
        <v>740</v>
      </c>
      <c r="D845" s="26" t="s">
        <v>1553</v>
      </c>
      <c r="E845" s="26">
        <v>726</v>
      </c>
      <c r="F845" s="38">
        <v>0</v>
      </c>
      <c r="G845" s="26">
        <v>100</v>
      </c>
      <c r="H845" s="26">
        <v>30</v>
      </c>
      <c r="I845" s="26">
        <v>70</v>
      </c>
      <c r="J845" s="26">
        <v>0</v>
      </c>
      <c r="K845" s="26">
        <v>0</v>
      </c>
      <c r="L845" s="26">
        <v>0</v>
      </c>
      <c r="M845" s="26">
        <v>0</v>
      </c>
      <c r="N845" s="26">
        <v>89</v>
      </c>
      <c r="O845" s="26">
        <v>1</v>
      </c>
      <c r="P845" s="26">
        <v>10</v>
      </c>
      <c r="Q845" s="26">
        <v>100</v>
      </c>
      <c r="R845" s="26">
        <v>100</v>
      </c>
      <c r="S845" s="26">
        <v>98</v>
      </c>
      <c r="T845" s="26">
        <v>100</v>
      </c>
      <c r="U845" s="26">
        <v>70</v>
      </c>
      <c r="V845" s="26">
        <v>0</v>
      </c>
      <c r="W845" s="26">
        <v>60</v>
      </c>
      <c r="X845" s="26">
        <v>40</v>
      </c>
      <c r="Y845" s="26">
        <v>100</v>
      </c>
      <c r="Z845" s="26">
        <v>2</v>
      </c>
      <c r="AA845" s="26" t="s">
        <v>96</v>
      </c>
      <c r="AB845" s="26" t="s">
        <v>96</v>
      </c>
      <c r="AC845" s="26">
        <v>12</v>
      </c>
      <c r="AD845" s="26">
        <v>2</v>
      </c>
      <c r="AE845" s="26">
        <v>2</v>
      </c>
      <c r="AF845" s="26">
        <v>18</v>
      </c>
      <c r="AG845" s="26">
        <v>0</v>
      </c>
      <c r="AH845" s="26">
        <v>4</v>
      </c>
      <c r="AI845" s="26">
        <v>1</v>
      </c>
    </row>
    <row r="846" spans="1:35" x14ac:dyDescent="0.3">
      <c r="A846" s="27" t="s">
        <v>444</v>
      </c>
      <c r="B846" s="27" t="s">
        <v>738</v>
      </c>
      <c r="C846" s="27" t="s">
        <v>740</v>
      </c>
      <c r="D846" s="27" t="s">
        <v>110</v>
      </c>
      <c r="E846" s="29" t="s">
        <v>95</v>
      </c>
      <c r="F846" s="28">
        <v>330</v>
      </c>
      <c r="G846" s="28">
        <v>0</v>
      </c>
      <c r="H846" s="28">
        <v>0</v>
      </c>
      <c r="I846" s="28">
        <v>100</v>
      </c>
      <c r="J846" s="28">
        <v>0</v>
      </c>
      <c r="K846" s="28">
        <v>0</v>
      </c>
      <c r="L846" s="28">
        <v>0</v>
      </c>
      <c r="M846" s="28">
        <v>0</v>
      </c>
      <c r="N846" s="28">
        <v>5</v>
      </c>
      <c r="O846" s="28">
        <v>0</v>
      </c>
      <c r="P846" s="28">
        <v>95</v>
      </c>
      <c r="Q846" s="28">
        <v>80</v>
      </c>
      <c r="R846" s="28">
        <v>75</v>
      </c>
      <c r="S846" s="28">
        <v>80</v>
      </c>
      <c r="T846" s="28">
        <v>50</v>
      </c>
      <c r="U846" s="28">
        <v>0</v>
      </c>
      <c r="V846" s="28">
        <v>0</v>
      </c>
      <c r="W846" s="28">
        <v>0</v>
      </c>
      <c r="X846" s="28">
        <v>100</v>
      </c>
      <c r="Y846" s="28">
        <v>70</v>
      </c>
      <c r="Z846" s="28">
        <v>2</v>
      </c>
      <c r="AA846" s="28" t="s">
        <v>96</v>
      </c>
      <c r="AB846" s="28" t="s">
        <v>96</v>
      </c>
      <c r="AC846" s="28">
        <v>12</v>
      </c>
      <c r="AD846" s="28">
        <v>2</v>
      </c>
      <c r="AE846" s="28">
        <v>2</v>
      </c>
      <c r="AF846" s="28">
        <v>18</v>
      </c>
      <c r="AG846" s="28">
        <v>0.2</v>
      </c>
      <c r="AH846" s="28">
        <v>4</v>
      </c>
      <c r="AI846" s="28">
        <v>0.5</v>
      </c>
    </row>
    <row r="847" spans="1:35" x14ac:dyDescent="0.3">
      <c r="A847" s="25" t="s">
        <v>444</v>
      </c>
      <c r="B847" s="25" t="s">
        <v>738</v>
      </c>
      <c r="C847" s="25" t="s">
        <v>741</v>
      </c>
      <c r="D847" s="26" t="s">
        <v>1553</v>
      </c>
      <c r="E847" s="26">
        <v>3620</v>
      </c>
      <c r="F847" s="38">
        <v>0</v>
      </c>
      <c r="G847" s="26">
        <v>0</v>
      </c>
      <c r="H847" s="26">
        <v>0</v>
      </c>
      <c r="I847" s="26">
        <v>70</v>
      </c>
      <c r="J847" s="26">
        <v>30</v>
      </c>
      <c r="K847" s="26">
        <v>0</v>
      </c>
      <c r="L847" s="26">
        <v>0</v>
      </c>
      <c r="M847" s="26">
        <v>0</v>
      </c>
      <c r="N847" s="26">
        <v>100</v>
      </c>
      <c r="O847" s="26">
        <v>0</v>
      </c>
      <c r="P847" s="26">
        <v>0</v>
      </c>
      <c r="Q847" s="26">
        <v>100</v>
      </c>
      <c r="R847" s="26">
        <v>100</v>
      </c>
      <c r="S847" s="26">
        <v>100</v>
      </c>
      <c r="T847" s="26">
        <v>100</v>
      </c>
      <c r="U847" s="26">
        <v>100</v>
      </c>
      <c r="V847" s="26">
        <v>0</v>
      </c>
      <c r="W847" s="26">
        <v>50</v>
      </c>
      <c r="X847" s="26">
        <v>50</v>
      </c>
      <c r="Y847" s="26">
        <v>100</v>
      </c>
      <c r="Z847" s="26">
        <v>2</v>
      </c>
      <c r="AA847" s="26" t="s">
        <v>96</v>
      </c>
      <c r="AB847" s="26" t="s">
        <v>96</v>
      </c>
      <c r="AC847" s="26">
        <v>4</v>
      </c>
      <c r="AD847" s="26">
        <v>4</v>
      </c>
      <c r="AE847" s="26">
        <v>4</v>
      </c>
      <c r="AF847" s="26">
        <v>4</v>
      </c>
      <c r="AG847" s="26">
        <v>0</v>
      </c>
      <c r="AH847" s="26">
        <v>5</v>
      </c>
      <c r="AI847" s="26">
        <v>0</v>
      </c>
    </row>
    <row r="848" spans="1:35" x14ac:dyDescent="0.3">
      <c r="A848" s="27" t="s">
        <v>444</v>
      </c>
      <c r="B848" s="27" t="s">
        <v>738</v>
      </c>
      <c r="C848" s="27" t="s">
        <v>741</v>
      </c>
      <c r="D848" s="27" t="s">
        <v>110</v>
      </c>
      <c r="E848" s="29" t="s">
        <v>95</v>
      </c>
      <c r="F848" s="28">
        <v>2900</v>
      </c>
      <c r="G848" s="28">
        <v>0</v>
      </c>
      <c r="H848" s="28">
        <v>0</v>
      </c>
      <c r="I848" s="28">
        <v>70</v>
      </c>
      <c r="J848" s="28">
        <v>30</v>
      </c>
      <c r="K848" s="28">
        <v>0</v>
      </c>
      <c r="L848" s="28">
        <v>0</v>
      </c>
      <c r="M848" s="28">
        <v>0</v>
      </c>
      <c r="N848" s="28">
        <v>100</v>
      </c>
      <c r="O848" s="28">
        <v>0</v>
      </c>
      <c r="P848" s="28">
        <v>0</v>
      </c>
      <c r="Q848" s="28">
        <v>100</v>
      </c>
      <c r="R848" s="28">
        <v>100</v>
      </c>
      <c r="S848" s="28">
        <v>100</v>
      </c>
      <c r="T848" s="28">
        <v>40</v>
      </c>
      <c r="U848" s="28">
        <v>40</v>
      </c>
      <c r="V848" s="28">
        <v>0</v>
      </c>
      <c r="W848" s="28">
        <v>50</v>
      </c>
      <c r="X848" s="28">
        <v>50</v>
      </c>
      <c r="Y848" s="28">
        <v>100</v>
      </c>
      <c r="Z848" s="28">
        <v>2</v>
      </c>
      <c r="AA848" s="28" t="s">
        <v>96</v>
      </c>
      <c r="AB848" s="28" t="s">
        <v>96</v>
      </c>
      <c r="AC848" s="28">
        <v>4</v>
      </c>
      <c r="AD848" s="28">
        <v>4</v>
      </c>
      <c r="AE848" s="28">
        <v>4</v>
      </c>
      <c r="AF848" s="28">
        <v>4</v>
      </c>
      <c r="AG848" s="28">
        <v>0</v>
      </c>
      <c r="AH848" s="28">
        <v>5</v>
      </c>
      <c r="AI848" s="28">
        <v>0</v>
      </c>
    </row>
    <row r="849" spans="1:35" x14ac:dyDescent="0.3">
      <c r="A849" s="25" t="s">
        <v>444</v>
      </c>
      <c r="B849" s="25" t="s">
        <v>738</v>
      </c>
      <c r="C849" s="25" t="s">
        <v>742</v>
      </c>
      <c r="D849" s="26" t="s">
        <v>1553</v>
      </c>
      <c r="E849" s="26">
        <v>2531</v>
      </c>
      <c r="F849" s="38">
        <v>440</v>
      </c>
      <c r="G849" s="26">
        <v>100</v>
      </c>
      <c r="H849" s="26">
        <v>98</v>
      </c>
      <c r="I849" s="26">
        <v>2</v>
      </c>
      <c r="J849" s="26">
        <v>0</v>
      </c>
      <c r="K849" s="26">
        <v>0</v>
      </c>
      <c r="L849" s="26">
        <v>100</v>
      </c>
      <c r="M849" s="26">
        <v>82</v>
      </c>
      <c r="N849" s="26">
        <v>18</v>
      </c>
      <c r="O849" s="26">
        <v>0</v>
      </c>
      <c r="P849" s="26">
        <v>0</v>
      </c>
      <c r="Q849" s="26">
        <v>100</v>
      </c>
      <c r="R849" s="26">
        <v>100</v>
      </c>
      <c r="S849" s="26">
        <v>100</v>
      </c>
      <c r="T849" s="26">
        <v>80</v>
      </c>
      <c r="U849" s="26">
        <v>60</v>
      </c>
      <c r="V849" s="26">
        <v>0</v>
      </c>
      <c r="W849" s="26">
        <v>60</v>
      </c>
      <c r="X849" s="26">
        <v>40</v>
      </c>
      <c r="Y849" s="26">
        <v>100</v>
      </c>
      <c r="Z849" s="26">
        <v>2</v>
      </c>
      <c r="AA849" s="26" t="s">
        <v>96</v>
      </c>
      <c r="AB849" s="26" t="s">
        <v>96</v>
      </c>
      <c r="AC849" s="26">
        <v>2</v>
      </c>
      <c r="AD849" s="26">
        <v>0</v>
      </c>
      <c r="AE849" s="26">
        <v>0</v>
      </c>
      <c r="AF849" s="26">
        <v>17</v>
      </c>
      <c r="AG849" s="26">
        <v>0</v>
      </c>
      <c r="AH849" s="26">
        <v>3</v>
      </c>
      <c r="AI849" s="26">
        <v>0</v>
      </c>
    </row>
    <row r="850" spans="1:35" x14ac:dyDescent="0.3">
      <c r="A850" s="27" t="s">
        <v>444</v>
      </c>
      <c r="B850" s="27" t="s">
        <v>738</v>
      </c>
      <c r="C850" s="27" t="s">
        <v>742</v>
      </c>
      <c r="D850" s="27" t="s">
        <v>743</v>
      </c>
      <c r="E850" s="29" t="s">
        <v>102</v>
      </c>
      <c r="F850" s="28">
        <v>627</v>
      </c>
      <c r="G850" s="28">
        <v>100</v>
      </c>
      <c r="H850" s="28">
        <v>50</v>
      </c>
      <c r="I850" s="28">
        <v>0</v>
      </c>
      <c r="J850" s="28">
        <v>50</v>
      </c>
      <c r="K850" s="28">
        <v>0</v>
      </c>
      <c r="L850" s="28">
        <v>100</v>
      </c>
      <c r="M850" s="28">
        <v>50</v>
      </c>
      <c r="N850" s="28">
        <v>0</v>
      </c>
      <c r="O850" s="28">
        <v>0</v>
      </c>
      <c r="P850" s="28">
        <v>50</v>
      </c>
      <c r="Q850" s="28">
        <v>100</v>
      </c>
      <c r="R850" s="28">
        <v>85</v>
      </c>
      <c r="S850" s="28">
        <v>100</v>
      </c>
      <c r="T850" s="28">
        <v>40</v>
      </c>
      <c r="U850" s="28">
        <v>35</v>
      </c>
      <c r="V850" s="28">
        <v>0</v>
      </c>
      <c r="W850" s="28">
        <v>35</v>
      </c>
      <c r="X850" s="28">
        <v>65</v>
      </c>
      <c r="Y850" s="28">
        <v>80</v>
      </c>
      <c r="Z850" s="28">
        <v>2</v>
      </c>
      <c r="AA850" s="28" t="s">
        <v>96</v>
      </c>
      <c r="AB850" s="28" t="s">
        <v>96</v>
      </c>
      <c r="AC850" s="28">
        <v>4</v>
      </c>
      <c r="AD850" s="28">
        <v>0</v>
      </c>
      <c r="AE850" s="28">
        <v>0</v>
      </c>
      <c r="AF850" s="28">
        <v>17</v>
      </c>
      <c r="AG850" s="28">
        <v>0</v>
      </c>
      <c r="AH850" s="28">
        <v>3</v>
      </c>
      <c r="AI850" s="28">
        <v>0</v>
      </c>
    </row>
    <row r="851" spans="1:35" x14ac:dyDescent="0.3">
      <c r="A851" s="25" t="s">
        <v>444</v>
      </c>
      <c r="B851" s="25" t="s">
        <v>738</v>
      </c>
      <c r="C851" s="25" t="s">
        <v>744</v>
      </c>
      <c r="D851" s="26" t="s">
        <v>1553</v>
      </c>
      <c r="E851" s="26">
        <v>884</v>
      </c>
      <c r="F851" s="38">
        <v>0</v>
      </c>
      <c r="G851" s="26">
        <v>100</v>
      </c>
      <c r="H851" s="26">
        <v>100</v>
      </c>
      <c r="I851" s="26">
        <v>0</v>
      </c>
      <c r="J851" s="26">
        <v>0</v>
      </c>
      <c r="K851" s="26">
        <v>0</v>
      </c>
      <c r="L851" s="26">
        <v>0</v>
      </c>
      <c r="M851" s="26">
        <v>0</v>
      </c>
      <c r="N851" s="26">
        <v>99</v>
      </c>
      <c r="O851" s="26">
        <v>1</v>
      </c>
      <c r="P851" s="26">
        <v>0</v>
      </c>
      <c r="Q851" s="26">
        <v>100</v>
      </c>
      <c r="R851" s="26">
        <v>100</v>
      </c>
      <c r="S851" s="26">
        <v>100</v>
      </c>
      <c r="T851" s="26">
        <v>100</v>
      </c>
      <c r="U851" s="26">
        <v>92</v>
      </c>
      <c r="V851" s="26">
        <v>0</v>
      </c>
      <c r="W851" s="26">
        <v>92</v>
      </c>
      <c r="X851" s="26">
        <v>8</v>
      </c>
      <c r="Y851" s="26">
        <v>100</v>
      </c>
      <c r="Z851" s="26">
        <v>2</v>
      </c>
      <c r="AA851" s="26" t="s">
        <v>96</v>
      </c>
      <c r="AB851" s="26" t="s">
        <v>97</v>
      </c>
      <c r="AC851" s="26" t="s">
        <v>98</v>
      </c>
      <c r="AD851" s="26">
        <v>5</v>
      </c>
      <c r="AE851" s="26">
        <v>5</v>
      </c>
      <c r="AF851" s="26">
        <v>15</v>
      </c>
      <c r="AG851" s="26">
        <v>0</v>
      </c>
      <c r="AH851" s="26">
        <v>0</v>
      </c>
      <c r="AI851" s="26">
        <v>0</v>
      </c>
    </row>
    <row r="852" spans="1:35" x14ac:dyDescent="0.3">
      <c r="A852" s="27" t="s">
        <v>444</v>
      </c>
      <c r="B852" s="27" t="s">
        <v>738</v>
      </c>
      <c r="C852" s="27" t="s">
        <v>744</v>
      </c>
      <c r="D852" s="27" t="s">
        <v>745</v>
      </c>
      <c r="E852" s="29" t="s">
        <v>95</v>
      </c>
      <c r="F852" s="28">
        <v>337</v>
      </c>
      <c r="G852" s="28">
        <v>100</v>
      </c>
      <c r="H852" s="28">
        <v>100</v>
      </c>
      <c r="I852" s="28">
        <v>0</v>
      </c>
      <c r="J852" s="28">
        <v>0</v>
      </c>
      <c r="K852" s="28">
        <v>0</v>
      </c>
      <c r="L852" s="28">
        <v>0</v>
      </c>
      <c r="M852" s="28">
        <v>0</v>
      </c>
      <c r="N852" s="28">
        <v>0</v>
      </c>
      <c r="O852" s="28">
        <v>0</v>
      </c>
      <c r="P852" s="28">
        <v>100</v>
      </c>
      <c r="Q852" s="28">
        <v>100</v>
      </c>
      <c r="R852" s="28">
        <v>100</v>
      </c>
      <c r="S852" s="28">
        <v>100</v>
      </c>
      <c r="T852" s="28">
        <v>0</v>
      </c>
      <c r="U852" s="28">
        <v>0</v>
      </c>
      <c r="V852" s="28">
        <v>0</v>
      </c>
      <c r="W852" s="28">
        <v>0</v>
      </c>
      <c r="X852" s="28">
        <v>100</v>
      </c>
      <c r="Y852" s="28">
        <v>2</v>
      </c>
      <c r="Z852" s="28">
        <v>2</v>
      </c>
      <c r="AA852" s="28" t="s">
        <v>97</v>
      </c>
      <c r="AB852" s="28" t="s">
        <v>96</v>
      </c>
      <c r="AC852" s="28">
        <v>6</v>
      </c>
      <c r="AD852" s="28">
        <v>5</v>
      </c>
      <c r="AE852" s="28">
        <v>5</v>
      </c>
      <c r="AF852" s="28">
        <v>15</v>
      </c>
      <c r="AG852" s="28">
        <v>0</v>
      </c>
      <c r="AH852" s="28">
        <v>0</v>
      </c>
      <c r="AI852" s="28">
        <v>0</v>
      </c>
    </row>
    <row r="853" spans="1:35" x14ac:dyDescent="0.3">
      <c r="A853" s="25" t="s">
        <v>444</v>
      </c>
      <c r="B853" s="25" t="s">
        <v>738</v>
      </c>
      <c r="C853" s="25" t="s">
        <v>746</v>
      </c>
      <c r="D853" s="26" t="s">
        <v>1553</v>
      </c>
      <c r="E853" s="26">
        <v>983</v>
      </c>
      <c r="F853" s="38">
        <v>0</v>
      </c>
      <c r="G853" s="26">
        <v>100</v>
      </c>
      <c r="H853" s="26">
        <v>80</v>
      </c>
      <c r="I853" s="26">
        <v>20</v>
      </c>
      <c r="J853" s="26">
        <v>0</v>
      </c>
      <c r="K853" s="26">
        <v>0</v>
      </c>
      <c r="L853" s="26">
        <v>100</v>
      </c>
      <c r="M853" s="26">
        <v>80</v>
      </c>
      <c r="N853" s="26">
        <v>20</v>
      </c>
      <c r="O853" s="26">
        <v>0</v>
      </c>
      <c r="P853" s="26">
        <v>0</v>
      </c>
      <c r="Q853" s="26">
        <v>100</v>
      </c>
      <c r="R853" s="26">
        <v>99</v>
      </c>
      <c r="S853" s="26">
        <v>100</v>
      </c>
      <c r="T853" s="26">
        <v>100</v>
      </c>
      <c r="U853" s="26">
        <v>10</v>
      </c>
      <c r="V853" s="26">
        <v>0</v>
      </c>
      <c r="W853" s="26">
        <v>10</v>
      </c>
      <c r="X853" s="26">
        <v>90</v>
      </c>
      <c r="Y853" s="26">
        <v>90</v>
      </c>
      <c r="Z853" s="26">
        <v>2</v>
      </c>
      <c r="AA853" s="26" t="s">
        <v>96</v>
      </c>
      <c r="AB853" s="26" t="s">
        <v>96</v>
      </c>
      <c r="AC853" s="26">
        <v>4</v>
      </c>
      <c r="AD853" s="26">
        <v>4</v>
      </c>
      <c r="AE853" s="26">
        <v>6</v>
      </c>
      <c r="AF853" s="26">
        <v>10</v>
      </c>
      <c r="AG853" s="26">
        <v>0</v>
      </c>
      <c r="AH853" s="26">
        <v>6</v>
      </c>
      <c r="AI853" s="26">
        <v>0</v>
      </c>
    </row>
    <row r="854" spans="1:35" x14ac:dyDescent="0.3">
      <c r="A854" s="27" t="s">
        <v>444</v>
      </c>
      <c r="B854" s="27" t="s">
        <v>738</v>
      </c>
      <c r="C854" s="27" t="s">
        <v>746</v>
      </c>
      <c r="D854" s="27" t="s">
        <v>747</v>
      </c>
      <c r="E854" s="29" t="s">
        <v>95</v>
      </c>
      <c r="F854" s="28">
        <v>177</v>
      </c>
      <c r="G854" s="28">
        <v>100</v>
      </c>
      <c r="H854" s="28">
        <v>99</v>
      </c>
      <c r="I854" s="28">
        <v>1</v>
      </c>
      <c r="J854" s="28">
        <v>0</v>
      </c>
      <c r="K854" s="28">
        <v>0</v>
      </c>
      <c r="L854" s="28">
        <v>100</v>
      </c>
      <c r="M854" s="28">
        <v>30</v>
      </c>
      <c r="N854" s="28">
        <v>10</v>
      </c>
      <c r="O854" s="28">
        <v>0</v>
      </c>
      <c r="P854" s="28">
        <v>60</v>
      </c>
      <c r="Q854" s="28">
        <v>100</v>
      </c>
      <c r="R854" s="28">
        <v>100</v>
      </c>
      <c r="S854" s="28">
        <v>100</v>
      </c>
      <c r="T854" s="28">
        <v>100</v>
      </c>
      <c r="U854" s="28">
        <v>10</v>
      </c>
      <c r="V854" s="28">
        <v>0</v>
      </c>
      <c r="W854" s="28">
        <v>10</v>
      </c>
      <c r="X854" s="28">
        <v>90</v>
      </c>
      <c r="Y854" s="28">
        <v>90</v>
      </c>
      <c r="Z854" s="28">
        <v>2</v>
      </c>
      <c r="AA854" s="28" t="s">
        <v>96</v>
      </c>
      <c r="AB854" s="28" t="s">
        <v>96</v>
      </c>
      <c r="AC854" s="28">
        <v>4</v>
      </c>
      <c r="AD854" s="28">
        <v>4</v>
      </c>
      <c r="AE854" s="28">
        <v>6</v>
      </c>
      <c r="AF854" s="28">
        <v>10</v>
      </c>
      <c r="AG854" s="28">
        <v>0</v>
      </c>
      <c r="AH854" s="28">
        <v>6</v>
      </c>
      <c r="AI854" s="28">
        <v>0</v>
      </c>
    </row>
    <row r="855" spans="1:35" x14ac:dyDescent="0.3">
      <c r="A855" s="25" t="s">
        <v>444</v>
      </c>
      <c r="B855" s="25" t="s">
        <v>738</v>
      </c>
      <c r="C855" s="25" t="s">
        <v>748</v>
      </c>
      <c r="D855" s="26" t="s">
        <v>1553</v>
      </c>
      <c r="E855" s="26">
        <v>400</v>
      </c>
      <c r="F855" s="38">
        <v>0</v>
      </c>
      <c r="G855" s="26">
        <v>0</v>
      </c>
      <c r="H855" s="26">
        <v>0</v>
      </c>
      <c r="I855" s="26">
        <v>70</v>
      </c>
      <c r="J855" s="26">
        <v>30</v>
      </c>
      <c r="K855" s="26">
        <v>0</v>
      </c>
      <c r="L855" s="26">
        <v>0</v>
      </c>
      <c r="M855" s="26">
        <v>0</v>
      </c>
      <c r="N855" s="26">
        <v>100</v>
      </c>
      <c r="O855" s="26">
        <v>0</v>
      </c>
      <c r="P855" s="26">
        <v>0</v>
      </c>
      <c r="Q855" s="26">
        <v>100</v>
      </c>
      <c r="R855" s="26">
        <v>100</v>
      </c>
      <c r="S855" s="26">
        <v>100</v>
      </c>
      <c r="T855" s="26">
        <v>100</v>
      </c>
      <c r="U855" s="26">
        <v>95</v>
      </c>
      <c r="V855" s="26">
        <v>0</v>
      </c>
      <c r="W855" s="26">
        <v>20</v>
      </c>
      <c r="X855" s="26">
        <v>80</v>
      </c>
      <c r="Y855" s="26">
        <v>100</v>
      </c>
      <c r="Z855" s="26">
        <v>2</v>
      </c>
      <c r="AA855" s="26" t="s">
        <v>96</v>
      </c>
      <c r="AB855" s="26" t="s">
        <v>96</v>
      </c>
      <c r="AC855" s="26">
        <v>1</v>
      </c>
      <c r="AD855" s="26">
        <v>8</v>
      </c>
      <c r="AE855" s="26">
        <v>8</v>
      </c>
      <c r="AF855" s="26">
        <v>8</v>
      </c>
      <c r="AG855" s="26">
        <v>1</v>
      </c>
      <c r="AH855" s="26">
        <v>9</v>
      </c>
      <c r="AI855" s="26">
        <v>2</v>
      </c>
    </row>
    <row r="856" spans="1:35" x14ac:dyDescent="0.3">
      <c r="A856" s="27" t="s">
        <v>444</v>
      </c>
      <c r="B856" s="27" t="s">
        <v>738</v>
      </c>
      <c r="C856" s="27" t="s">
        <v>748</v>
      </c>
      <c r="D856" s="27" t="s">
        <v>749</v>
      </c>
      <c r="E856" s="29" t="s">
        <v>95</v>
      </c>
      <c r="F856" s="28">
        <v>85</v>
      </c>
      <c r="G856" s="28">
        <v>0</v>
      </c>
      <c r="H856" s="28">
        <v>0</v>
      </c>
      <c r="I856" s="28">
        <v>0</v>
      </c>
      <c r="J856" s="28">
        <v>100</v>
      </c>
      <c r="K856" s="28">
        <v>0</v>
      </c>
      <c r="L856" s="28">
        <v>0</v>
      </c>
      <c r="M856" s="28">
        <v>0</v>
      </c>
      <c r="N856" s="28">
        <v>0</v>
      </c>
      <c r="O856" s="28">
        <v>0</v>
      </c>
      <c r="P856" s="28">
        <v>100</v>
      </c>
      <c r="Q856" s="28">
        <v>100</v>
      </c>
      <c r="R856" s="28">
        <v>100</v>
      </c>
      <c r="S856" s="28">
        <v>100</v>
      </c>
      <c r="T856" s="28">
        <v>100</v>
      </c>
      <c r="U856" s="28">
        <v>0</v>
      </c>
      <c r="V856" s="28">
        <v>0</v>
      </c>
      <c r="W856" s="28">
        <v>0</v>
      </c>
      <c r="X856" s="28">
        <v>100</v>
      </c>
      <c r="Y856" s="28">
        <v>0</v>
      </c>
      <c r="Z856" s="28" t="s">
        <v>98</v>
      </c>
      <c r="AA856" s="28" t="s">
        <v>96</v>
      </c>
      <c r="AB856" s="28" t="s">
        <v>96</v>
      </c>
      <c r="AC856" s="28">
        <v>6</v>
      </c>
      <c r="AD856" s="28">
        <v>8</v>
      </c>
      <c r="AE856" s="28">
        <v>8</v>
      </c>
      <c r="AF856" s="28">
        <v>8</v>
      </c>
      <c r="AG856" s="28">
        <v>1</v>
      </c>
      <c r="AH856" s="28">
        <v>9</v>
      </c>
      <c r="AI856" s="28">
        <v>2</v>
      </c>
    </row>
    <row r="857" spans="1:35" x14ac:dyDescent="0.3">
      <c r="A857" s="25" t="s">
        <v>444</v>
      </c>
      <c r="B857" s="25" t="s">
        <v>738</v>
      </c>
      <c r="C857" s="25" t="s">
        <v>750</v>
      </c>
      <c r="D857" s="26" t="s">
        <v>1553</v>
      </c>
      <c r="E857" s="26">
        <v>580</v>
      </c>
      <c r="F857" s="38">
        <v>0</v>
      </c>
      <c r="G857" s="26">
        <v>0</v>
      </c>
      <c r="H857" s="26">
        <v>0</v>
      </c>
      <c r="I857" s="26">
        <v>100</v>
      </c>
      <c r="J857" s="26">
        <v>0</v>
      </c>
      <c r="K857" s="26">
        <v>0</v>
      </c>
      <c r="L857" s="26">
        <v>0</v>
      </c>
      <c r="M857" s="26">
        <v>0</v>
      </c>
      <c r="N857" s="26">
        <v>100</v>
      </c>
      <c r="O857" s="26">
        <v>0</v>
      </c>
      <c r="P857" s="26">
        <v>0</v>
      </c>
      <c r="Q857" s="26">
        <v>100</v>
      </c>
      <c r="R857" s="26">
        <v>100</v>
      </c>
      <c r="S857" s="26">
        <v>100</v>
      </c>
      <c r="T857" s="26">
        <v>100</v>
      </c>
      <c r="U857" s="26">
        <v>100</v>
      </c>
      <c r="V857" s="26">
        <v>0</v>
      </c>
      <c r="W857" s="26">
        <v>50</v>
      </c>
      <c r="X857" s="26">
        <v>50</v>
      </c>
      <c r="Y857" s="26">
        <v>100</v>
      </c>
      <c r="Z857" s="26">
        <v>2</v>
      </c>
      <c r="AA857" s="26" t="s">
        <v>96</v>
      </c>
      <c r="AB857" s="26" t="s">
        <v>96</v>
      </c>
      <c r="AC857" s="26">
        <v>2</v>
      </c>
      <c r="AD857" s="26">
        <v>2</v>
      </c>
      <c r="AE857" s="26">
        <v>2</v>
      </c>
      <c r="AF857" s="26">
        <v>2</v>
      </c>
      <c r="AG857" s="26">
        <v>0</v>
      </c>
      <c r="AH857" s="26">
        <v>3</v>
      </c>
      <c r="AI857" s="26">
        <v>2</v>
      </c>
    </row>
    <row r="858" spans="1:35" x14ac:dyDescent="0.3">
      <c r="A858" s="27" t="s">
        <v>444</v>
      </c>
      <c r="B858" s="27" t="s">
        <v>738</v>
      </c>
      <c r="C858" s="27" t="s">
        <v>750</v>
      </c>
      <c r="D858" s="27" t="s">
        <v>751</v>
      </c>
      <c r="E858" s="29" t="s">
        <v>95</v>
      </c>
      <c r="F858" s="28">
        <v>59</v>
      </c>
      <c r="G858" s="28">
        <v>0</v>
      </c>
      <c r="H858" s="28">
        <v>0</v>
      </c>
      <c r="I858" s="28">
        <v>0</v>
      </c>
      <c r="J858" s="28">
        <v>100</v>
      </c>
      <c r="K858" s="28">
        <v>0</v>
      </c>
      <c r="L858" s="28">
        <v>0</v>
      </c>
      <c r="M858" s="28">
        <v>0</v>
      </c>
      <c r="N858" s="28">
        <v>100</v>
      </c>
      <c r="O858" s="28">
        <v>0</v>
      </c>
      <c r="P858" s="28">
        <v>0</v>
      </c>
      <c r="Q858" s="28">
        <v>100</v>
      </c>
      <c r="R858" s="28">
        <v>100</v>
      </c>
      <c r="S858" s="28">
        <v>100</v>
      </c>
      <c r="T858" s="28">
        <v>100</v>
      </c>
      <c r="U858" s="28">
        <v>80</v>
      </c>
      <c r="V858" s="28">
        <v>0</v>
      </c>
      <c r="W858" s="28">
        <v>50</v>
      </c>
      <c r="X858" s="28">
        <v>50</v>
      </c>
      <c r="Y858" s="28">
        <v>100</v>
      </c>
      <c r="Z858" s="28">
        <v>2</v>
      </c>
      <c r="AA858" s="28" t="s">
        <v>96</v>
      </c>
      <c r="AB858" s="28" t="s">
        <v>96</v>
      </c>
      <c r="AC858" s="28">
        <v>2</v>
      </c>
      <c r="AD858" s="28">
        <v>2</v>
      </c>
      <c r="AE858" s="28">
        <v>2</v>
      </c>
      <c r="AF858" s="28">
        <v>2</v>
      </c>
      <c r="AG858" s="28">
        <v>0</v>
      </c>
      <c r="AH858" s="28">
        <v>3</v>
      </c>
      <c r="AI858" s="28">
        <v>2</v>
      </c>
    </row>
    <row r="859" spans="1:35" x14ac:dyDescent="0.3">
      <c r="A859" s="27" t="s">
        <v>444</v>
      </c>
      <c r="B859" s="27" t="s">
        <v>738</v>
      </c>
      <c r="C859" s="27" t="s">
        <v>750</v>
      </c>
      <c r="D859" s="27" t="s">
        <v>752</v>
      </c>
      <c r="E859" s="29" t="s">
        <v>102</v>
      </c>
      <c r="F859" s="28">
        <v>37</v>
      </c>
      <c r="G859" s="28">
        <v>0</v>
      </c>
      <c r="H859" s="28">
        <v>0</v>
      </c>
      <c r="I859" s="28">
        <v>80</v>
      </c>
      <c r="J859" s="28">
        <v>20</v>
      </c>
      <c r="K859" s="28">
        <v>0</v>
      </c>
      <c r="L859" s="28">
        <v>0</v>
      </c>
      <c r="M859" s="28">
        <v>0</v>
      </c>
      <c r="N859" s="28">
        <v>100</v>
      </c>
      <c r="O859" s="28">
        <v>0</v>
      </c>
      <c r="P859" s="28">
        <v>0</v>
      </c>
      <c r="Q859" s="28">
        <v>100</v>
      </c>
      <c r="R859" s="28">
        <v>100</v>
      </c>
      <c r="S859" s="28">
        <v>100</v>
      </c>
      <c r="T859" s="28">
        <v>100</v>
      </c>
      <c r="U859" s="28">
        <v>80</v>
      </c>
      <c r="V859" s="28">
        <v>0</v>
      </c>
      <c r="W859" s="28">
        <v>50</v>
      </c>
      <c r="X859" s="28">
        <v>50</v>
      </c>
      <c r="Y859" s="28">
        <v>100</v>
      </c>
      <c r="Z859" s="28">
        <v>2</v>
      </c>
      <c r="AA859" s="28" t="s">
        <v>96</v>
      </c>
      <c r="AB859" s="28" t="s">
        <v>96</v>
      </c>
      <c r="AC859" s="28">
        <v>2</v>
      </c>
      <c r="AD859" s="28">
        <v>2</v>
      </c>
      <c r="AE859" s="28">
        <v>2</v>
      </c>
      <c r="AF859" s="28">
        <v>2</v>
      </c>
      <c r="AG859" s="28">
        <v>0</v>
      </c>
      <c r="AH859" s="28">
        <v>3</v>
      </c>
      <c r="AI859" s="28">
        <v>2</v>
      </c>
    </row>
    <row r="860" spans="1:35" x14ac:dyDescent="0.3">
      <c r="A860" s="25" t="s">
        <v>444</v>
      </c>
      <c r="B860" s="25" t="s">
        <v>738</v>
      </c>
      <c r="C860" s="25" t="s">
        <v>753</v>
      </c>
      <c r="D860" s="26" t="s">
        <v>1553</v>
      </c>
      <c r="E860" s="26">
        <v>8821</v>
      </c>
      <c r="F860" s="38">
        <v>0</v>
      </c>
      <c r="G860" s="26">
        <v>100</v>
      </c>
      <c r="H860" s="26">
        <v>90</v>
      </c>
      <c r="I860" s="26">
        <v>10</v>
      </c>
      <c r="J860" s="26">
        <v>0</v>
      </c>
      <c r="K860" s="26">
        <v>0</v>
      </c>
      <c r="L860" s="26">
        <v>100</v>
      </c>
      <c r="M860" s="26">
        <v>80</v>
      </c>
      <c r="N860" s="26">
        <v>10</v>
      </c>
      <c r="O860" s="26">
        <v>0</v>
      </c>
      <c r="P860" s="26">
        <v>10</v>
      </c>
      <c r="Q860" s="26">
        <v>100</v>
      </c>
      <c r="R860" s="26">
        <v>90</v>
      </c>
      <c r="S860" s="26">
        <v>100</v>
      </c>
      <c r="T860" s="26">
        <v>85</v>
      </c>
      <c r="U860" s="26">
        <v>80</v>
      </c>
      <c r="V860" s="26">
        <v>35</v>
      </c>
      <c r="W860" s="26">
        <v>45</v>
      </c>
      <c r="X860" s="26">
        <v>20</v>
      </c>
      <c r="Y860" s="26">
        <v>75</v>
      </c>
      <c r="Z860" s="26">
        <v>4</v>
      </c>
      <c r="AA860" s="26" t="s">
        <v>96</v>
      </c>
      <c r="AB860" s="26" t="s">
        <v>96</v>
      </c>
      <c r="AC860" s="26">
        <v>2</v>
      </c>
      <c r="AD860" s="26">
        <v>0</v>
      </c>
      <c r="AE860" s="26">
        <v>0</v>
      </c>
      <c r="AF860" s="26">
        <v>0</v>
      </c>
      <c r="AG860" s="26">
        <v>0</v>
      </c>
      <c r="AH860" s="26">
        <v>0</v>
      </c>
      <c r="AI860" s="26">
        <v>0</v>
      </c>
    </row>
    <row r="861" spans="1:35" x14ac:dyDescent="0.3">
      <c r="A861" s="27" t="s">
        <v>444</v>
      </c>
      <c r="B861" s="27" t="s">
        <v>738</v>
      </c>
      <c r="C861" s="27" t="s">
        <v>753</v>
      </c>
      <c r="D861" s="27" t="s">
        <v>754</v>
      </c>
      <c r="E861" s="29" t="s">
        <v>95</v>
      </c>
      <c r="F861" s="28">
        <v>32</v>
      </c>
      <c r="G861" s="28">
        <v>100</v>
      </c>
      <c r="H861" s="28">
        <v>100</v>
      </c>
      <c r="I861" s="28">
        <v>0</v>
      </c>
      <c r="J861" s="28">
        <v>0</v>
      </c>
      <c r="K861" s="28">
        <v>0</v>
      </c>
      <c r="L861" s="28">
        <v>0</v>
      </c>
      <c r="M861" s="28">
        <v>0</v>
      </c>
      <c r="N861" s="28">
        <v>0</v>
      </c>
      <c r="O861" s="28">
        <v>0</v>
      </c>
      <c r="P861" s="28">
        <v>100</v>
      </c>
      <c r="Q861" s="28">
        <v>100</v>
      </c>
      <c r="R861" s="28">
        <v>100</v>
      </c>
      <c r="S861" s="28">
        <v>100</v>
      </c>
      <c r="T861" s="28">
        <v>0</v>
      </c>
      <c r="U861" s="28">
        <v>0</v>
      </c>
      <c r="V861" s="28">
        <v>0</v>
      </c>
      <c r="W861" s="28">
        <v>0</v>
      </c>
      <c r="X861" s="28">
        <v>100</v>
      </c>
      <c r="Y861" s="28">
        <v>0</v>
      </c>
      <c r="Z861" s="28" t="s">
        <v>98</v>
      </c>
      <c r="AA861" s="28" t="s">
        <v>96</v>
      </c>
      <c r="AB861" s="28" t="s">
        <v>96</v>
      </c>
      <c r="AC861" s="28">
        <v>2</v>
      </c>
      <c r="AD861" s="28">
        <v>0</v>
      </c>
      <c r="AE861" s="28">
        <v>0</v>
      </c>
      <c r="AF861" s="28">
        <v>0</v>
      </c>
      <c r="AG861" s="28">
        <v>0</v>
      </c>
      <c r="AH861" s="28">
        <v>0</v>
      </c>
      <c r="AI861" s="28">
        <v>0</v>
      </c>
    </row>
    <row r="862" spans="1:35" x14ac:dyDescent="0.3">
      <c r="A862" s="27" t="s">
        <v>444</v>
      </c>
      <c r="B862" s="27" t="s">
        <v>738</v>
      </c>
      <c r="C862" s="27" t="s">
        <v>753</v>
      </c>
      <c r="D862" s="27" t="s">
        <v>755</v>
      </c>
      <c r="E862" s="29" t="s">
        <v>95</v>
      </c>
      <c r="F862" s="28">
        <v>767</v>
      </c>
      <c r="G862" s="28">
        <v>100</v>
      </c>
      <c r="H862" s="28">
        <v>80</v>
      </c>
      <c r="I862" s="28">
        <v>20</v>
      </c>
      <c r="J862" s="28">
        <v>0</v>
      </c>
      <c r="K862" s="28">
        <v>0</v>
      </c>
      <c r="L862" s="28">
        <v>0</v>
      </c>
      <c r="M862" s="28">
        <v>0</v>
      </c>
      <c r="N862" s="28">
        <v>0</v>
      </c>
      <c r="O862" s="28">
        <v>0</v>
      </c>
      <c r="P862" s="28">
        <v>100</v>
      </c>
      <c r="Q862" s="28">
        <v>100</v>
      </c>
      <c r="R862" s="28">
        <v>70</v>
      </c>
      <c r="S862" s="28">
        <v>100</v>
      </c>
      <c r="T862" s="28">
        <v>0</v>
      </c>
      <c r="U862" s="28">
        <v>0</v>
      </c>
      <c r="V862" s="28">
        <v>0</v>
      </c>
      <c r="W862" s="28">
        <v>0</v>
      </c>
      <c r="X862" s="28">
        <v>100</v>
      </c>
      <c r="Y862" s="28">
        <v>0</v>
      </c>
      <c r="Z862" s="28" t="s">
        <v>98</v>
      </c>
      <c r="AA862" s="28" t="s">
        <v>96</v>
      </c>
      <c r="AB862" s="28" t="s">
        <v>96</v>
      </c>
      <c r="AC862" s="28">
        <v>3</v>
      </c>
      <c r="AD862" s="28">
        <v>0</v>
      </c>
      <c r="AE862" s="28">
        <v>1</v>
      </c>
      <c r="AF862" s="28">
        <v>1</v>
      </c>
      <c r="AG862" s="28">
        <v>0</v>
      </c>
      <c r="AH862" s="28">
        <v>0</v>
      </c>
      <c r="AI862" s="28">
        <v>0</v>
      </c>
    </row>
    <row r="863" spans="1:35" x14ac:dyDescent="0.3">
      <c r="A863" s="27" t="s">
        <v>444</v>
      </c>
      <c r="B863" s="27" t="s">
        <v>738</v>
      </c>
      <c r="C863" s="27" t="s">
        <v>753</v>
      </c>
      <c r="D863" s="27" t="s">
        <v>756</v>
      </c>
      <c r="E863" s="29" t="s">
        <v>95</v>
      </c>
      <c r="F863" s="28">
        <v>886</v>
      </c>
      <c r="G863" s="28">
        <v>100</v>
      </c>
      <c r="H863" s="28">
        <v>5</v>
      </c>
      <c r="I863" s="28">
        <v>1</v>
      </c>
      <c r="J863" s="28">
        <v>93</v>
      </c>
      <c r="K863" s="28">
        <v>1</v>
      </c>
      <c r="L863" s="28">
        <v>0</v>
      </c>
      <c r="M863" s="28">
        <v>0</v>
      </c>
      <c r="N863" s="28">
        <v>0</v>
      </c>
      <c r="O863" s="28">
        <v>0</v>
      </c>
      <c r="P863" s="28">
        <v>100</v>
      </c>
      <c r="Q863" s="28">
        <v>100</v>
      </c>
      <c r="R863" s="28">
        <v>50</v>
      </c>
      <c r="S863" s="28">
        <v>100</v>
      </c>
      <c r="T863" s="28">
        <v>0</v>
      </c>
      <c r="U863" s="28">
        <v>0</v>
      </c>
      <c r="V863" s="28">
        <v>0</v>
      </c>
      <c r="W863" s="28">
        <v>0</v>
      </c>
      <c r="X863" s="28">
        <v>100</v>
      </c>
      <c r="Y863" s="28">
        <v>0</v>
      </c>
      <c r="Z863" s="28" t="s">
        <v>98</v>
      </c>
      <c r="AA863" s="28" t="s">
        <v>96</v>
      </c>
      <c r="AB863" s="28" t="s">
        <v>96</v>
      </c>
      <c r="AC863" s="28">
        <v>3</v>
      </c>
      <c r="AD863" s="28">
        <v>1</v>
      </c>
      <c r="AE863" s="28">
        <v>1</v>
      </c>
      <c r="AF863" s="28">
        <v>1</v>
      </c>
      <c r="AG863" s="28">
        <v>0</v>
      </c>
      <c r="AH863" s="28">
        <v>0</v>
      </c>
      <c r="AI863" s="28">
        <v>0</v>
      </c>
    </row>
    <row r="864" spans="1:35" x14ac:dyDescent="0.3">
      <c r="A864" s="27" t="s">
        <v>444</v>
      </c>
      <c r="B864" s="27" t="s">
        <v>738</v>
      </c>
      <c r="C864" s="27" t="s">
        <v>753</v>
      </c>
      <c r="D864" s="27" t="s">
        <v>757</v>
      </c>
      <c r="E864" s="29" t="s">
        <v>95</v>
      </c>
      <c r="F864" s="28">
        <v>165</v>
      </c>
      <c r="G864" s="28">
        <v>100</v>
      </c>
      <c r="H864" s="28">
        <v>10</v>
      </c>
      <c r="I864" s="28">
        <v>0</v>
      </c>
      <c r="J864" s="28">
        <v>0</v>
      </c>
      <c r="K864" s="28">
        <v>90</v>
      </c>
      <c r="L864" s="28">
        <v>0</v>
      </c>
      <c r="M864" s="28">
        <v>0</v>
      </c>
      <c r="N864" s="28">
        <v>0</v>
      </c>
      <c r="O864" s="28">
        <v>0</v>
      </c>
      <c r="P864" s="28">
        <v>100</v>
      </c>
      <c r="Q864" s="28">
        <v>100</v>
      </c>
      <c r="R864" s="28">
        <v>30</v>
      </c>
      <c r="S864" s="28">
        <v>100</v>
      </c>
      <c r="T864" s="28">
        <v>0</v>
      </c>
      <c r="U864" s="28">
        <v>0</v>
      </c>
      <c r="V864" s="28">
        <v>0</v>
      </c>
      <c r="W864" s="28">
        <v>0</v>
      </c>
      <c r="X864" s="28">
        <v>100</v>
      </c>
      <c r="Y864" s="28">
        <v>1</v>
      </c>
      <c r="Z864" s="28">
        <v>4</v>
      </c>
      <c r="AA864" s="28" t="s">
        <v>96</v>
      </c>
      <c r="AB864" s="28" t="s">
        <v>96</v>
      </c>
      <c r="AC864" s="28">
        <v>2</v>
      </c>
      <c r="AD864" s="28">
        <v>1</v>
      </c>
      <c r="AE864" s="28">
        <v>0</v>
      </c>
      <c r="AF864" s="28">
        <v>0</v>
      </c>
      <c r="AG864" s="28">
        <v>0</v>
      </c>
      <c r="AH864" s="28">
        <v>1</v>
      </c>
      <c r="AI864" s="28">
        <v>0</v>
      </c>
    </row>
    <row r="865" spans="1:35" x14ac:dyDescent="0.3">
      <c r="A865" s="25" t="s">
        <v>444</v>
      </c>
      <c r="B865" s="25" t="s">
        <v>738</v>
      </c>
      <c r="C865" s="25" t="s">
        <v>758</v>
      </c>
      <c r="D865" s="26" t="s">
        <v>1553</v>
      </c>
      <c r="E865" s="26">
        <v>2280</v>
      </c>
      <c r="F865" s="38">
        <v>30</v>
      </c>
      <c r="G865" s="26">
        <v>100</v>
      </c>
      <c r="H865" s="26">
        <v>90</v>
      </c>
      <c r="I865" s="26">
        <v>10</v>
      </c>
      <c r="J865" s="26">
        <v>0</v>
      </c>
      <c r="K865" s="26">
        <v>0</v>
      </c>
      <c r="L865" s="26">
        <v>100</v>
      </c>
      <c r="M865" s="26">
        <v>100</v>
      </c>
      <c r="N865" s="26">
        <v>0</v>
      </c>
      <c r="O865" s="26">
        <v>0</v>
      </c>
      <c r="P865" s="26">
        <v>0</v>
      </c>
      <c r="Q865" s="26">
        <v>100</v>
      </c>
      <c r="R865" s="26">
        <v>100</v>
      </c>
      <c r="S865" s="26">
        <v>100</v>
      </c>
      <c r="T865" s="26">
        <v>100</v>
      </c>
      <c r="U865" s="26">
        <v>100</v>
      </c>
      <c r="V865" s="26">
        <v>0</v>
      </c>
      <c r="W865" s="26">
        <v>90</v>
      </c>
      <c r="X865" s="26">
        <v>10</v>
      </c>
      <c r="Y865" s="26">
        <v>100</v>
      </c>
      <c r="Z865" s="26">
        <v>2</v>
      </c>
      <c r="AA865" s="26" t="s">
        <v>96</v>
      </c>
      <c r="AB865" s="26" t="s">
        <v>97</v>
      </c>
      <c r="AC865" s="26" t="s">
        <v>98</v>
      </c>
      <c r="AD865" s="26">
        <v>7</v>
      </c>
      <c r="AE865" s="26">
        <v>7</v>
      </c>
      <c r="AF865" s="26">
        <v>10</v>
      </c>
      <c r="AG865" s="26">
        <v>0</v>
      </c>
      <c r="AH865" s="26">
        <v>7</v>
      </c>
      <c r="AI865" s="26">
        <v>0</v>
      </c>
    </row>
    <row r="866" spans="1:35" x14ac:dyDescent="0.3">
      <c r="A866" s="27" t="s">
        <v>444</v>
      </c>
      <c r="B866" s="27" t="s">
        <v>738</v>
      </c>
      <c r="C866" s="27" t="s">
        <v>758</v>
      </c>
      <c r="D866" s="27" t="s">
        <v>759</v>
      </c>
      <c r="E866" s="29" t="s">
        <v>104</v>
      </c>
      <c r="F866" s="28">
        <v>994</v>
      </c>
      <c r="G866" s="28">
        <v>100</v>
      </c>
      <c r="H866" s="28">
        <v>100</v>
      </c>
      <c r="I866" s="28">
        <v>0</v>
      </c>
      <c r="J866" s="28">
        <v>0</v>
      </c>
      <c r="K866" s="28">
        <v>0</v>
      </c>
      <c r="L866" s="28">
        <v>100</v>
      </c>
      <c r="M866" s="28">
        <v>100</v>
      </c>
      <c r="N866" s="28">
        <v>0</v>
      </c>
      <c r="O866" s="28">
        <v>0</v>
      </c>
      <c r="P866" s="28">
        <v>0</v>
      </c>
      <c r="Q866" s="28">
        <v>100</v>
      </c>
      <c r="R866" s="28">
        <v>100</v>
      </c>
      <c r="S866" s="28">
        <v>100</v>
      </c>
      <c r="T866" s="28">
        <v>0</v>
      </c>
      <c r="U866" s="28">
        <v>0</v>
      </c>
      <c r="V866" s="28">
        <v>0</v>
      </c>
      <c r="W866" s="28">
        <v>0</v>
      </c>
      <c r="X866" s="28">
        <v>100</v>
      </c>
      <c r="Y866" s="28">
        <v>0</v>
      </c>
      <c r="Z866" s="28" t="s">
        <v>98</v>
      </c>
      <c r="AA866" s="28" t="s">
        <v>97</v>
      </c>
      <c r="AB866" s="28" t="s">
        <v>96</v>
      </c>
      <c r="AC866" s="28">
        <v>1</v>
      </c>
      <c r="AD866" s="28">
        <v>11</v>
      </c>
      <c r="AE866" s="28">
        <v>11</v>
      </c>
      <c r="AF866" s="28">
        <v>14</v>
      </c>
      <c r="AG866" s="28">
        <v>0</v>
      </c>
      <c r="AH866" s="28">
        <v>11</v>
      </c>
      <c r="AI866" s="28">
        <v>0</v>
      </c>
    </row>
    <row r="867" spans="1:35" x14ac:dyDescent="0.3">
      <c r="A867" s="35" t="s">
        <v>444</v>
      </c>
      <c r="B867" s="35" t="s">
        <v>738</v>
      </c>
      <c r="C867" s="35" t="s">
        <v>1648</v>
      </c>
      <c r="D867" s="36" t="s">
        <v>1555</v>
      </c>
      <c r="E867" s="36">
        <v>4494</v>
      </c>
      <c r="F867" s="36">
        <v>2921</v>
      </c>
      <c r="G867" s="36">
        <v>90</v>
      </c>
      <c r="H867" s="36">
        <v>80</v>
      </c>
      <c r="I867" s="36">
        <v>10</v>
      </c>
      <c r="J867" s="36">
        <v>0</v>
      </c>
      <c r="K867" s="36">
        <v>10</v>
      </c>
      <c r="L867" s="36">
        <v>30</v>
      </c>
      <c r="M867" s="36">
        <v>28</v>
      </c>
      <c r="N867" s="36">
        <v>47</v>
      </c>
      <c r="O867" s="36">
        <v>0</v>
      </c>
      <c r="P867" s="36">
        <v>25</v>
      </c>
      <c r="Q867" s="36">
        <v>100</v>
      </c>
      <c r="R867" s="36">
        <v>95</v>
      </c>
      <c r="S867" s="36">
        <v>98</v>
      </c>
      <c r="T867" s="36">
        <v>50</v>
      </c>
      <c r="U867" s="36">
        <v>35</v>
      </c>
      <c r="V867" s="36">
        <v>0</v>
      </c>
      <c r="W867" s="36">
        <v>40</v>
      </c>
      <c r="X867" s="36">
        <v>60</v>
      </c>
      <c r="Y867" s="36">
        <v>100</v>
      </c>
      <c r="Z867" s="36">
        <v>2</v>
      </c>
      <c r="AA867" s="36" t="s">
        <v>96</v>
      </c>
      <c r="AB867" s="36" t="s">
        <v>96</v>
      </c>
      <c r="AC867" s="36">
        <v>12</v>
      </c>
      <c r="AD867" s="36">
        <v>0</v>
      </c>
      <c r="AE867" s="36">
        <v>0</v>
      </c>
      <c r="AF867" s="36">
        <v>7</v>
      </c>
      <c r="AG867" s="36">
        <v>0</v>
      </c>
      <c r="AH867" s="36">
        <v>0</v>
      </c>
      <c r="AI867" s="36">
        <v>0</v>
      </c>
    </row>
    <row r="868" spans="1:35" x14ac:dyDescent="0.3">
      <c r="A868" s="25" t="s">
        <v>444</v>
      </c>
      <c r="B868" s="25" t="s">
        <v>738</v>
      </c>
      <c r="C868" s="25" t="s">
        <v>760</v>
      </c>
      <c r="D868" s="26" t="s">
        <v>1553</v>
      </c>
      <c r="E868" s="26">
        <v>1060</v>
      </c>
      <c r="F868" s="38">
        <v>0</v>
      </c>
      <c r="G868" s="26">
        <v>80</v>
      </c>
      <c r="H868" s="26">
        <v>40</v>
      </c>
      <c r="I868" s="26">
        <v>50</v>
      </c>
      <c r="J868" s="26">
        <v>10</v>
      </c>
      <c r="K868" s="26">
        <v>0</v>
      </c>
      <c r="L868" s="26">
        <v>70</v>
      </c>
      <c r="M868" s="26">
        <v>0</v>
      </c>
      <c r="N868" s="26">
        <v>100</v>
      </c>
      <c r="O868" s="26">
        <v>0</v>
      </c>
      <c r="P868" s="26">
        <v>0</v>
      </c>
      <c r="Q868" s="26">
        <v>100</v>
      </c>
      <c r="R868" s="26">
        <v>100</v>
      </c>
      <c r="S868" s="26">
        <v>100</v>
      </c>
      <c r="T868" s="26">
        <v>95</v>
      </c>
      <c r="U868" s="26">
        <v>95</v>
      </c>
      <c r="V868" s="26">
        <v>0</v>
      </c>
      <c r="W868" s="26">
        <v>95</v>
      </c>
      <c r="X868" s="26">
        <v>5</v>
      </c>
      <c r="Y868" s="26">
        <v>100</v>
      </c>
      <c r="Z868" s="26">
        <v>2</v>
      </c>
      <c r="AA868" s="26" t="s">
        <v>96</v>
      </c>
      <c r="AB868" s="26" t="s">
        <v>96</v>
      </c>
      <c r="AC868" s="26">
        <v>2</v>
      </c>
      <c r="AD868" s="26">
        <v>5</v>
      </c>
      <c r="AE868" s="26">
        <v>5</v>
      </c>
      <c r="AF868" s="26">
        <v>5</v>
      </c>
      <c r="AG868" s="26">
        <v>0</v>
      </c>
      <c r="AH868" s="26">
        <v>0</v>
      </c>
      <c r="AI868" s="26">
        <v>0</v>
      </c>
    </row>
    <row r="869" spans="1:35" x14ac:dyDescent="0.3">
      <c r="A869" s="27" t="s">
        <v>444</v>
      </c>
      <c r="B869" s="27" t="s">
        <v>738</v>
      </c>
      <c r="C869" s="27" t="s">
        <v>760</v>
      </c>
      <c r="D869" s="27" t="s">
        <v>761</v>
      </c>
      <c r="E869" s="29" t="s">
        <v>104</v>
      </c>
      <c r="F869" s="28">
        <v>93</v>
      </c>
      <c r="G869" s="28">
        <v>0</v>
      </c>
      <c r="H869" s="28">
        <v>0</v>
      </c>
      <c r="I869" s="28">
        <v>0</v>
      </c>
      <c r="J869" s="28">
        <v>100</v>
      </c>
      <c r="K869" s="28">
        <v>0</v>
      </c>
      <c r="L869" s="28">
        <v>0</v>
      </c>
      <c r="M869" s="28">
        <v>0</v>
      </c>
      <c r="N869" s="28">
        <v>5</v>
      </c>
      <c r="O869" s="28">
        <v>0</v>
      </c>
      <c r="P869" s="28">
        <v>95</v>
      </c>
      <c r="Q869" s="28">
        <v>100</v>
      </c>
      <c r="R869" s="28">
        <v>100</v>
      </c>
      <c r="S869" s="28">
        <v>100</v>
      </c>
      <c r="T869" s="28">
        <v>0</v>
      </c>
      <c r="U869" s="28">
        <v>0</v>
      </c>
      <c r="V869" s="28">
        <v>0</v>
      </c>
      <c r="W869" s="28">
        <v>0</v>
      </c>
      <c r="X869" s="28">
        <v>100</v>
      </c>
      <c r="Y869" s="28">
        <v>100</v>
      </c>
      <c r="Z869" s="28">
        <v>2</v>
      </c>
      <c r="AA869" s="28" t="s">
        <v>96</v>
      </c>
      <c r="AB869" s="28" t="s">
        <v>96</v>
      </c>
      <c r="AC869" s="28">
        <v>2</v>
      </c>
      <c r="AD869" s="28">
        <v>5</v>
      </c>
      <c r="AE869" s="28">
        <v>5</v>
      </c>
      <c r="AF869" s="28">
        <v>5</v>
      </c>
      <c r="AG869" s="28">
        <v>0</v>
      </c>
      <c r="AH869" s="28">
        <v>0</v>
      </c>
      <c r="AI869" s="28">
        <v>0</v>
      </c>
    </row>
    <row r="870" spans="1:35" x14ac:dyDescent="0.3">
      <c r="A870" s="25" t="s">
        <v>444</v>
      </c>
      <c r="B870" s="25" t="s">
        <v>738</v>
      </c>
      <c r="C870" s="25" t="s">
        <v>762</v>
      </c>
      <c r="D870" s="26" t="s">
        <v>1553</v>
      </c>
      <c r="E870" s="26">
        <v>992</v>
      </c>
      <c r="F870" s="38">
        <v>0</v>
      </c>
      <c r="G870" s="26">
        <v>100</v>
      </c>
      <c r="H870" s="26">
        <v>98</v>
      </c>
      <c r="I870" s="26">
        <v>2</v>
      </c>
      <c r="J870" s="26">
        <v>0</v>
      </c>
      <c r="K870" s="26">
        <v>0</v>
      </c>
      <c r="L870" s="26">
        <v>40</v>
      </c>
      <c r="M870" s="26">
        <v>0</v>
      </c>
      <c r="N870" s="26">
        <v>100</v>
      </c>
      <c r="O870" s="26">
        <v>0</v>
      </c>
      <c r="P870" s="26">
        <v>0</v>
      </c>
      <c r="Q870" s="26">
        <v>100</v>
      </c>
      <c r="R870" s="26">
        <v>100</v>
      </c>
      <c r="S870" s="26">
        <v>100</v>
      </c>
      <c r="T870" s="26">
        <v>100</v>
      </c>
      <c r="U870" s="26">
        <v>70</v>
      </c>
      <c r="V870" s="26">
        <v>5</v>
      </c>
      <c r="W870" s="26">
        <v>50</v>
      </c>
      <c r="X870" s="26">
        <v>45</v>
      </c>
      <c r="Y870" s="26">
        <v>100</v>
      </c>
      <c r="Z870" s="26">
        <v>2</v>
      </c>
      <c r="AA870" s="26" t="s">
        <v>96</v>
      </c>
      <c r="AB870" s="26" t="s">
        <v>96</v>
      </c>
      <c r="AC870" s="26">
        <v>12</v>
      </c>
      <c r="AD870" s="26">
        <v>6</v>
      </c>
      <c r="AE870" s="26">
        <v>6</v>
      </c>
      <c r="AF870" s="26">
        <v>20</v>
      </c>
      <c r="AG870" s="26">
        <v>0</v>
      </c>
      <c r="AH870" s="26">
        <v>14</v>
      </c>
      <c r="AI870" s="26">
        <v>0</v>
      </c>
    </row>
    <row r="871" spans="1:35" x14ac:dyDescent="0.3">
      <c r="A871" s="27" t="s">
        <v>444</v>
      </c>
      <c r="B871" s="27" t="s">
        <v>738</v>
      </c>
      <c r="C871" s="27" t="s">
        <v>762</v>
      </c>
      <c r="D871" s="27" t="s">
        <v>763</v>
      </c>
      <c r="E871" s="29" t="s">
        <v>95</v>
      </c>
      <c r="F871" s="28">
        <v>362</v>
      </c>
      <c r="G871" s="28">
        <v>100</v>
      </c>
      <c r="H871" s="28">
        <v>100</v>
      </c>
      <c r="I871" s="28">
        <v>0</v>
      </c>
      <c r="J871" s="28">
        <v>0</v>
      </c>
      <c r="K871" s="28">
        <v>0</v>
      </c>
      <c r="L871" s="28">
        <v>0</v>
      </c>
      <c r="M871" s="28">
        <v>0</v>
      </c>
      <c r="N871" s="28">
        <v>0</v>
      </c>
      <c r="O871" s="28">
        <v>0</v>
      </c>
      <c r="P871" s="28">
        <v>100</v>
      </c>
      <c r="Q871" s="28">
        <v>80</v>
      </c>
      <c r="R871" s="28">
        <v>40</v>
      </c>
      <c r="S871" s="28">
        <v>50</v>
      </c>
      <c r="T871" s="28">
        <v>5</v>
      </c>
      <c r="U871" s="28">
        <v>5</v>
      </c>
      <c r="V871" s="28">
        <v>0</v>
      </c>
      <c r="W871" s="28">
        <v>5</v>
      </c>
      <c r="X871" s="28">
        <v>95</v>
      </c>
      <c r="Y871" s="28">
        <v>80</v>
      </c>
      <c r="Z871" s="28">
        <v>2</v>
      </c>
      <c r="AA871" s="28" t="s">
        <v>97</v>
      </c>
      <c r="AB871" s="28" t="s">
        <v>97</v>
      </c>
      <c r="AC871" s="28" t="s">
        <v>98</v>
      </c>
      <c r="AD871" s="28">
        <v>6</v>
      </c>
      <c r="AE871" s="28">
        <v>6</v>
      </c>
      <c r="AF871" s="28">
        <v>20</v>
      </c>
      <c r="AG871" s="28">
        <v>0</v>
      </c>
      <c r="AH871" s="28">
        <v>14</v>
      </c>
      <c r="AI871" s="28">
        <v>0</v>
      </c>
    </row>
    <row r="872" spans="1:35" x14ac:dyDescent="0.3">
      <c r="A872" s="25" t="s">
        <v>444</v>
      </c>
      <c r="B872" s="25" t="s">
        <v>738</v>
      </c>
      <c r="C872" s="25" t="s">
        <v>764</v>
      </c>
      <c r="D872" s="26" t="s">
        <v>1553</v>
      </c>
      <c r="E872" s="26">
        <v>4571</v>
      </c>
      <c r="F872" s="26">
        <v>1495</v>
      </c>
      <c r="G872" s="26">
        <v>90</v>
      </c>
      <c r="H872" s="26">
        <v>90</v>
      </c>
      <c r="I872" s="26">
        <v>10</v>
      </c>
      <c r="J872" s="26">
        <v>0</v>
      </c>
      <c r="K872" s="26">
        <v>0</v>
      </c>
      <c r="L872" s="26">
        <v>100</v>
      </c>
      <c r="M872" s="26">
        <v>80</v>
      </c>
      <c r="N872" s="26">
        <v>15</v>
      </c>
      <c r="O872" s="26">
        <v>0</v>
      </c>
      <c r="P872" s="26">
        <v>5</v>
      </c>
      <c r="Q872" s="26">
        <v>100</v>
      </c>
      <c r="R872" s="26">
        <v>100</v>
      </c>
      <c r="S872" s="26">
        <v>100</v>
      </c>
      <c r="T872" s="26">
        <v>100</v>
      </c>
      <c r="U872" s="26">
        <v>70</v>
      </c>
      <c r="V872" s="26">
        <v>0</v>
      </c>
      <c r="W872" s="26">
        <v>85</v>
      </c>
      <c r="X872" s="26">
        <v>15</v>
      </c>
      <c r="Y872" s="26">
        <v>100</v>
      </c>
      <c r="Z872" s="26">
        <v>2</v>
      </c>
      <c r="AA872" s="26" t="s">
        <v>96</v>
      </c>
      <c r="AB872" s="26" t="s">
        <v>96</v>
      </c>
      <c r="AC872" s="26">
        <v>2</v>
      </c>
      <c r="AD872" s="26">
        <v>0</v>
      </c>
      <c r="AE872" s="26">
        <v>0</v>
      </c>
      <c r="AF872" s="26">
        <v>15</v>
      </c>
      <c r="AG872" s="26">
        <v>0</v>
      </c>
      <c r="AH872" s="26">
        <v>0</v>
      </c>
      <c r="AI872" s="26">
        <v>0</v>
      </c>
    </row>
    <row r="873" spans="1:35" x14ac:dyDescent="0.3">
      <c r="A873" s="27" t="s">
        <v>444</v>
      </c>
      <c r="B873" s="27" t="s">
        <v>738</v>
      </c>
      <c r="C873" s="27" t="s">
        <v>764</v>
      </c>
      <c r="D873" s="27" t="s">
        <v>765</v>
      </c>
      <c r="E873" s="29" t="s">
        <v>104</v>
      </c>
      <c r="F873" s="28">
        <v>844</v>
      </c>
      <c r="G873" s="28">
        <v>100</v>
      </c>
      <c r="H873" s="28">
        <v>60</v>
      </c>
      <c r="I873" s="28">
        <v>0</v>
      </c>
      <c r="J873" s="28">
        <v>0</v>
      </c>
      <c r="K873" s="28">
        <v>40</v>
      </c>
      <c r="L873" s="28">
        <v>100</v>
      </c>
      <c r="M873" s="28">
        <v>70</v>
      </c>
      <c r="N873" s="28">
        <v>0</v>
      </c>
      <c r="O873" s="28">
        <v>0</v>
      </c>
      <c r="P873" s="28">
        <v>30</v>
      </c>
      <c r="Q873" s="28">
        <v>100</v>
      </c>
      <c r="R873" s="28">
        <v>100</v>
      </c>
      <c r="S873" s="28">
        <v>100</v>
      </c>
      <c r="T873" s="28">
        <v>100</v>
      </c>
      <c r="U873" s="28">
        <v>0</v>
      </c>
      <c r="V873" s="28">
        <v>0</v>
      </c>
      <c r="W873" s="28">
        <v>0</v>
      </c>
      <c r="X873" s="28">
        <v>100</v>
      </c>
      <c r="Y873" s="28">
        <v>0</v>
      </c>
      <c r="Z873" s="28" t="s">
        <v>98</v>
      </c>
      <c r="AA873" s="28" t="s">
        <v>97</v>
      </c>
      <c r="AB873" s="28" t="s">
        <v>96</v>
      </c>
      <c r="AC873" s="28">
        <v>5</v>
      </c>
      <c r="AD873" s="28">
        <v>0</v>
      </c>
      <c r="AE873" s="28">
        <v>0</v>
      </c>
      <c r="AF873" s="28">
        <v>15</v>
      </c>
      <c r="AG873" s="28">
        <v>0</v>
      </c>
      <c r="AH873" s="28">
        <v>0</v>
      </c>
      <c r="AI873" s="28">
        <v>0</v>
      </c>
    </row>
    <row r="874" spans="1:35" x14ac:dyDescent="0.3">
      <c r="A874" s="27" t="s">
        <v>444</v>
      </c>
      <c r="B874" s="27" t="s">
        <v>738</v>
      </c>
      <c r="C874" s="27" t="s">
        <v>764</v>
      </c>
      <c r="D874" s="27" t="s">
        <v>766</v>
      </c>
      <c r="E874" s="29" t="s">
        <v>95</v>
      </c>
      <c r="F874" s="28">
        <v>170</v>
      </c>
      <c r="G874" s="28">
        <v>100</v>
      </c>
      <c r="H874" s="28">
        <v>70</v>
      </c>
      <c r="I874" s="28">
        <v>0</v>
      </c>
      <c r="J874" s="28">
        <v>0</v>
      </c>
      <c r="K874" s="28">
        <v>30</v>
      </c>
      <c r="L874" s="28">
        <v>100</v>
      </c>
      <c r="M874" s="28">
        <v>70</v>
      </c>
      <c r="N874" s="28">
        <v>0</v>
      </c>
      <c r="O874" s="28">
        <v>0</v>
      </c>
      <c r="P874" s="28">
        <v>30</v>
      </c>
      <c r="Q874" s="28">
        <v>100</v>
      </c>
      <c r="R874" s="28">
        <v>100</v>
      </c>
      <c r="S874" s="28">
        <v>100</v>
      </c>
      <c r="T874" s="28">
        <v>100</v>
      </c>
      <c r="U874" s="28">
        <v>0</v>
      </c>
      <c r="V874" s="28">
        <v>0</v>
      </c>
      <c r="W874" s="28">
        <v>0</v>
      </c>
      <c r="X874" s="28">
        <v>100</v>
      </c>
      <c r="Y874" s="28">
        <v>0</v>
      </c>
      <c r="Z874" s="28" t="s">
        <v>98</v>
      </c>
      <c r="AA874" s="28" t="s">
        <v>97</v>
      </c>
      <c r="AB874" s="28" t="s">
        <v>96</v>
      </c>
      <c r="AC874" s="28">
        <v>5</v>
      </c>
      <c r="AD874" s="28">
        <v>0</v>
      </c>
      <c r="AE874" s="28">
        <v>0</v>
      </c>
      <c r="AF874" s="28">
        <v>15</v>
      </c>
      <c r="AG874" s="28">
        <v>0</v>
      </c>
      <c r="AH874" s="28">
        <v>0</v>
      </c>
      <c r="AI874" s="28">
        <v>1</v>
      </c>
    </row>
    <row r="875" spans="1:35" x14ac:dyDescent="0.3">
      <c r="A875" s="27" t="s">
        <v>444</v>
      </c>
      <c r="B875" s="27" t="s">
        <v>738</v>
      </c>
      <c r="C875" s="27" t="s">
        <v>764</v>
      </c>
      <c r="D875" s="27" t="s">
        <v>767</v>
      </c>
      <c r="E875" s="29" t="s">
        <v>95</v>
      </c>
      <c r="F875" s="28">
        <v>234</v>
      </c>
      <c r="G875" s="28">
        <v>0</v>
      </c>
      <c r="H875" s="28">
        <v>0</v>
      </c>
      <c r="I875" s="28">
        <v>0</v>
      </c>
      <c r="J875" s="28">
        <v>0</v>
      </c>
      <c r="K875" s="28">
        <v>100</v>
      </c>
      <c r="L875" s="28">
        <v>100</v>
      </c>
      <c r="M875" s="28">
        <v>0</v>
      </c>
      <c r="N875" s="28">
        <v>0</v>
      </c>
      <c r="O875" s="28">
        <v>0</v>
      </c>
      <c r="P875" s="28">
        <v>100</v>
      </c>
      <c r="Q875" s="28">
        <v>100</v>
      </c>
      <c r="R875" s="28">
        <v>50</v>
      </c>
      <c r="S875" s="28">
        <v>100</v>
      </c>
      <c r="T875" s="28">
        <v>100</v>
      </c>
      <c r="U875" s="28">
        <v>0</v>
      </c>
      <c r="V875" s="28">
        <v>0</v>
      </c>
      <c r="W875" s="28">
        <v>0</v>
      </c>
      <c r="X875" s="28">
        <v>100</v>
      </c>
      <c r="Y875" s="28">
        <v>0</v>
      </c>
      <c r="Z875" s="28" t="s">
        <v>98</v>
      </c>
      <c r="AA875" s="28" t="s">
        <v>97</v>
      </c>
      <c r="AB875" s="28" t="s">
        <v>96</v>
      </c>
      <c r="AC875" s="28">
        <v>5</v>
      </c>
      <c r="AD875" s="28">
        <v>0</v>
      </c>
      <c r="AE875" s="28">
        <v>0</v>
      </c>
      <c r="AF875" s="28">
        <v>15</v>
      </c>
      <c r="AG875" s="28">
        <v>0</v>
      </c>
      <c r="AH875" s="28">
        <v>0</v>
      </c>
      <c r="AI875" s="28">
        <v>0</v>
      </c>
    </row>
    <row r="876" spans="1:35" x14ac:dyDescent="0.3">
      <c r="A876" s="25" t="s">
        <v>444</v>
      </c>
      <c r="B876" s="25" t="s">
        <v>738</v>
      </c>
      <c r="C876" s="25" t="s">
        <v>768</v>
      </c>
      <c r="D876" s="26" t="s">
        <v>1553</v>
      </c>
      <c r="E876" s="26">
        <v>1746</v>
      </c>
      <c r="F876" s="38">
        <v>40</v>
      </c>
      <c r="G876" s="26">
        <v>100</v>
      </c>
      <c r="H876" s="26">
        <v>95</v>
      </c>
      <c r="I876" s="26">
        <v>5</v>
      </c>
      <c r="J876" s="26">
        <v>0</v>
      </c>
      <c r="K876" s="26">
        <v>0</v>
      </c>
      <c r="L876" s="26">
        <v>0</v>
      </c>
      <c r="M876" s="26">
        <v>0</v>
      </c>
      <c r="N876" s="26">
        <v>98</v>
      </c>
      <c r="O876" s="26">
        <v>2</v>
      </c>
      <c r="P876" s="26">
        <v>0</v>
      </c>
      <c r="Q876" s="26">
        <v>100</v>
      </c>
      <c r="R876" s="26">
        <v>100</v>
      </c>
      <c r="S876" s="26">
        <v>100</v>
      </c>
      <c r="T876" s="26">
        <v>100</v>
      </c>
      <c r="U876" s="26">
        <v>90</v>
      </c>
      <c r="V876" s="26">
        <v>0</v>
      </c>
      <c r="W876" s="26">
        <v>40</v>
      </c>
      <c r="X876" s="26">
        <v>60</v>
      </c>
      <c r="Y876" s="26">
        <v>100</v>
      </c>
      <c r="Z876" s="26">
        <v>2</v>
      </c>
      <c r="AA876" s="26" t="s">
        <v>96</v>
      </c>
      <c r="AB876" s="26" t="s">
        <v>96</v>
      </c>
      <c r="AC876" s="26">
        <v>2</v>
      </c>
      <c r="AD876" s="26">
        <v>0</v>
      </c>
      <c r="AE876" s="26">
        <v>0</v>
      </c>
      <c r="AF876" s="26">
        <v>0</v>
      </c>
      <c r="AG876" s="26">
        <v>6</v>
      </c>
      <c r="AH876" s="26">
        <v>0</v>
      </c>
      <c r="AI876" s="26">
        <v>7</v>
      </c>
    </row>
    <row r="877" spans="1:35" x14ac:dyDescent="0.3">
      <c r="A877" s="27" t="s">
        <v>444</v>
      </c>
      <c r="B877" s="27" t="s">
        <v>738</v>
      </c>
      <c r="C877" s="27" t="s">
        <v>768</v>
      </c>
      <c r="D877" s="27" t="s">
        <v>218</v>
      </c>
      <c r="E877" s="29" t="s">
        <v>95</v>
      </c>
      <c r="F877" s="28">
        <v>130</v>
      </c>
      <c r="G877" s="28">
        <v>100</v>
      </c>
      <c r="H877" s="28">
        <v>100</v>
      </c>
      <c r="I877" s="28">
        <v>0</v>
      </c>
      <c r="J877" s="28">
        <v>0</v>
      </c>
      <c r="K877" s="28">
        <v>0</v>
      </c>
      <c r="L877" s="28">
        <v>0</v>
      </c>
      <c r="M877" s="28">
        <v>0</v>
      </c>
      <c r="N877" s="28">
        <v>100</v>
      </c>
      <c r="O877" s="28">
        <v>0</v>
      </c>
      <c r="P877" s="28">
        <v>0</v>
      </c>
      <c r="Q877" s="28">
        <v>100</v>
      </c>
      <c r="R877" s="28">
        <v>100</v>
      </c>
      <c r="S877" s="28">
        <v>100</v>
      </c>
      <c r="T877" s="28">
        <v>100</v>
      </c>
      <c r="U877" s="28">
        <v>50</v>
      </c>
      <c r="V877" s="28">
        <v>0</v>
      </c>
      <c r="W877" s="28">
        <v>50</v>
      </c>
      <c r="X877" s="28">
        <v>50</v>
      </c>
      <c r="Y877" s="28">
        <v>100</v>
      </c>
      <c r="Z877" s="28">
        <v>2</v>
      </c>
      <c r="AA877" s="28" t="s">
        <v>96</v>
      </c>
      <c r="AB877" s="28" t="s">
        <v>96</v>
      </c>
      <c r="AC877" s="28">
        <v>2</v>
      </c>
      <c r="AD877" s="28">
        <v>0</v>
      </c>
      <c r="AE877" s="28">
        <v>0</v>
      </c>
      <c r="AF877" s="28">
        <v>0</v>
      </c>
      <c r="AG877" s="28">
        <v>2</v>
      </c>
      <c r="AH877" s="28">
        <v>0</v>
      </c>
      <c r="AI877" s="28">
        <v>1</v>
      </c>
    </row>
    <row r="878" spans="1:35" x14ac:dyDescent="0.3">
      <c r="A878" s="27" t="s">
        <v>444</v>
      </c>
      <c r="B878" s="27" t="s">
        <v>738</v>
      </c>
      <c r="C878" s="27" t="s">
        <v>768</v>
      </c>
      <c r="D878" s="27" t="s">
        <v>769</v>
      </c>
      <c r="E878" s="29" t="s">
        <v>102</v>
      </c>
      <c r="F878" s="28">
        <v>58</v>
      </c>
      <c r="G878" s="28">
        <v>100</v>
      </c>
      <c r="H878" s="28">
        <v>100</v>
      </c>
      <c r="I878" s="28">
        <v>0</v>
      </c>
      <c r="J878" s="28">
        <v>0</v>
      </c>
      <c r="K878" s="28">
        <v>0</v>
      </c>
      <c r="L878" s="28">
        <v>0</v>
      </c>
      <c r="M878" s="28">
        <v>0</v>
      </c>
      <c r="N878" s="28">
        <v>100</v>
      </c>
      <c r="O878" s="28">
        <v>0</v>
      </c>
      <c r="P878" s="28">
        <v>0</v>
      </c>
      <c r="Q878" s="28">
        <v>100</v>
      </c>
      <c r="R878" s="28">
        <v>100</v>
      </c>
      <c r="S878" s="28">
        <v>100</v>
      </c>
      <c r="T878" s="28">
        <v>100</v>
      </c>
      <c r="U878" s="28">
        <v>50</v>
      </c>
      <c r="V878" s="28">
        <v>0</v>
      </c>
      <c r="W878" s="28">
        <v>30</v>
      </c>
      <c r="X878" s="28">
        <v>70</v>
      </c>
      <c r="Y878" s="28">
        <v>100</v>
      </c>
      <c r="Z878" s="28">
        <v>2</v>
      </c>
      <c r="AA878" s="28" t="s">
        <v>96</v>
      </c>
      <c r="AB878" s="28" t="s">
        <v>96</v>
      </c>
      <c r="AC878" s="28">
        <v>2</v>
      </c>
      <c r="AD878" s="28">
        <v>0</v>
      </c>
      <c r="AE878" s="28">
        <v>0</v>
      </c>
      <c r="AF878" s="28">
        <v>0</v>
      </c>
      <c r="AG878" s="28">
        <v>0</v>
      </c>
      <c r="AH878" s="28">
        <v>0</v>
      </c>
      <c r="AI878" s="28">
        <v>2</v>
      </c>
    </row>
    <row r="879" spans="1:35" x14ac:dyDescent="0.3">
      <c r="A879" s="25" t="s">
        <v>444</v>
      </c>
      <c r="B879" s="25" t="s">
        <v>738</v>
      </c>
      <c r="C879" s="25" t="s">
        <v>770</v>
      </c>
      <c r="D879" s="26" t="s">
        <v>1553</v>
      </c>
      <c r="E879" s="26">
        <v>8940</v>
      </c>
      <c r="F879" s="38">
        <v>0</v>
      </c>
      <c r="G879" s="26">
        <v>100</v>
      </c>
      <c r="H879" s="26">
        <v>95</v>
      </c>
      <c r="I879" s="26">
        <v>5</v>
      </c>
      <c r="J879" s="26">
        <v>0</v>
      </c>
      <c r="K879" s="26">
        <v>0</v>
      </c>
      <c r="L879" s="26">
        <v>100</v>
      </c>
      <c r="M879" s="26">
        <v>85</v>
      </c>
      <c r="N879" s="26">
        <v>10</v>
      </c>
      <c r="O879" s="26">
        <v>5</v>
      </c>
      <c r="P879" s="26">
        <v>0</v>
      </c>
      <c r="Q879" s="26">
        <v>100</v>
      </c>
      <c r="R879" s="26">
        <v>95</v>
      </c>
      <c r="S879" s="26">
        <v>100</v>
      </c>
      <c r="T879" s="26">
        <v>100</v>
      </c>
      <c r="U879" s="26">
        <v>90</v>
      </c>
      <c r="V879" s="26">
        <v>30</v>
      </c>
      <c r="W879" s="26">
        <v>70</v>
      </c>
      <c r="X879" s="26">
        <v>0</v>
      </c>
      <c r="Y879" s="26">
        <v>100</v>
      </c>
      <c r="Z879" s="26">
        <v>2</v>
      </c>
      <c r="AA879" s="26" t="s">
        <v>96</v>
      </c>
      <c r="AB879" s="26" t="s">
        <v>96</v>
      </c>
      <c r="AC879" s="26">
        <v>2</v>
      </c>
      <c r="AD879" s="26">
        <v>0</v>
      </c>
      <c r="AE879" s="26">
        <v>0</v>
      </c>
      <c r="AF879" s="26">
        <v>3</v>
      </c>
      <c r="AG879" s="26">
        <v>0</v>
      </c>
      <c r="AH879" s="26">
        <v>0</v>
      </c>
      <c r="AI879" s="26">
        <v>0</v>
      </c>
    </row>
    <row r="880" spans="1:35" x14ac:dyDescent="0.3">
      <c r="A880" s="27" t="s">
        <v>444</v>
      </c>
      <c r="B880" s="27" t="s">
        <v>738</v>
      </c>
      <c r="C880" s="27" t="s">
        <v>770</v>
      </c>
      <c r="D880" s="27" t="s">
        <v>110</v>
      </c>
      <c r="E880" s="29" t="s">
        <v>104</v>
      </c>
      <c r="F880" s="28">
        <v>2898</v>
      </c>
      <c r="G880" s="28">
        <v>90</v>
      </c>
      <c r="H880" s="28">
        <v>80</v>
      </c>
      <c r="I880" s="28">
        <v>10</v>
      </c>
      <c r="J880" s="28">
        <v>0</v>
      </c>
      <c r="K880" s="28">
        <v>10</v>
      </c>
      <c r="L880" s="28">
        <v>90</v>
      </c>
      <c r="M880" s="28">
        <v>60</v>
      </c>
      <c r="N880" s="28">
        <v>10</v>
      </c>
      <c r="O880" s="28">
        <v>0</v>
      </c>
      <c r="P880" s="28">
        <v>30</v>
      </c>
      <c r="Q880" s="28">
        <v>100</v>
      </c>
      <c r="R880" s="28">
        <v>70</v>
      </c>
      <c r="S880" s="28">
        <v>85</v>
      </c>
      <c r="T880" s="28">
        <v>60</v>
      </c>
      <c r="U880" s="28">
        <v>40</v>
      </c>
      <c r="V880" s="28">
        <v>0</v>
      </c>
      <c r="W880" s="28">
        <v>10</v>
      </c>
      <c r="X880" s="28">
        <v>90</v>
      </c>
      <c r="Y880" s="28">
        <v>100</v>
      </c>
      <c r="Z880" s="28">
        <v>8</v>
      </c>
      <c r="AA880" s="28" t="s">
        <v>97</v>
      </c>
      <c r="AB880" s="28" t="s">
        <v>96</v>
      </c>
      <c r="AC880" s="28">
        <v>48</v>
      </c>
      <c r="AD880" s="28">
        <v>1</v>
      </c>
      <c r="AE880" s="28">
        <v>1</v>
      </c>
      <c r="AF880" s="28">
        <v>3</v>
      </c>
      <c r="AG880" s="28">
        <v>0</v>
      </c>
      <c r="AH880" s="28">
        <v>0</v>
      </c>
      <c r="AI880" s="28">
        <v>1</v>
      </c>
    </row>
    <row r="881" spans="1:427" x14ac:dyDescent="0.3">
      <c r="A881" s="25" t="s">
        <v>444</v>
      </c>
      <c r="B881" s="25" t="s">
        <v>738</v>
      </c>
      <c r="C881" s="25" t="s">
        <v>738</v>
      </c>
      <c r="D881" s="26" t="s">
        <v>1553</v>
      </c>
      <c r="E881" s="26">
        <v>36185</v>
      </c>
      <c r="F881" s="38">
        <v>240</v>
      </c>
      <c r="G881" s="26">
        <v>100</v>
      </c>
      <c r="H881" s="26">
        <v>100</v>
      </c>
      <c r="I881" s="26">
        <v>0</v>
      </c>
      <c r="J881" s="26">
        <v>0</v>
      </c>
      <c r="K881" s="26">
        <v>0</v>
      </c>
      <c r="L881" s="26">
        <v>100</v>
      </c>
      <c r="M881" s="26">
        <v>100</v>
      </c>
      <c r="N881" s="26">
        <v>0</v>
      </c>
      <c r="O881" s="26">
        <v>0</v>
      </c>
      <c r="P881" s="26">
        <v>0</v>
      </c>
      <c r="Q881" s="26">
        <v>100</v>
      </c>
      <c r="R881" s="26">
        <v>100</v>
      </c>
      <c r="S881" s="26">
        <v>100</v>
      </c>
      <c r="T881" s="26">
        <v>100</v>
      </c>
      <c r="U881" s="26">
        <v>100</v>
      </c>
      <c r="V881" s="26">
        <v>30</v>
      </c>
      <c r="W881" s="26">
        <v>40</v>
      </c>
      <c r="X881" s="26">
        <v>30</v>
      </c>
      <c r="Y881" s="26">
        <v>100</v>
      </c>
      <c r="Z881" s="26">
        <v>8</v>
      </c>
      <c r="AA881" s="26" t="s">
        <v>96</v>
      </c>
      <c r="AB881" s="26" t="s">
        <v>96</v>
      </c>
      <c r="AC881" s="26">
        <v>5</v>
      </c>
      <c r="AD881" s="26">
        <v>0</v>
      </c>
      <c r="AE881" s="26">
        <v>0</v>
      </c>
      <c r="AF881" s="26">
        <v>0</v>
      </c>
      <c r="AG881" s="26">
        <v>0</v>
      </c>
      <c r="AH881" s="26">
        <v>0</v>
      </c>
      <c r="AI881" s="26">
        <v>0</v>
      </c>
    </row>
    <row r="882" spans="1:427" x14ac:dyDescent="0.3">
      <c r="A882" s="27" t="s">
        <v>444</v>
      </c>
      <c r="B882" s="27" t="s">
        <v>738</v>
      </c>
      <c r="C882" s="27" t="s">
        <v>738</v>
      </c>
      <c r="D882" s="27" t="s">
        <v>771</v>
      </c>
      <c r="E882" s="29" t="s">
        <v>104</v>
      </c>
      <c r="F882" s="28">
        <v>272</v>
      </c>
      <c r="G882" s="28">
        <v>0</v>
      </c>
      <c r="H882" s="28">
        <v>0</v>
      </c>
      <c r="I882" s="28">
        <v>0</v>
      </c>
      <c r="J882" s="28">
        <v>100</v>
      </c>
      <c r="K882" s="28">
        <v>0</v>
      </c>
      <c r="L882" s="28">
        <v>100</v>
      </c>
      <c r="M882" s="28">
        <v>0</v>
      </c>
      <c r="N882" s="28">
        <v>0</v>
      </c>
      <c r="O882" s="28">
        <v>0</v>
      </c>
      <c r="P882" s="28">
        <v>100</v>
      </c>
      <c r="Q882" s="28">
        <v>100</v>
      </c>
      <c r="R882" s="28">
        <v>100</v>
      </c>
      <c r="S882" s="28">
        <v>100</v>
      </c>
      <c r="T882" s="28">
        <v>0</v>
      </c>
      <c r="U882" s="28">
        <v>0</v>
      </c>
      <c r="V882" s="28">
        <v>0</v>
      </c>
      <c r="W882" s="28">
        <v>0</v>
      </c>
      <c r="X882" s="28">
        <v>100</v>
      </c>
      <c r="Y882" s="28">
        <v>100</v>
      </c>
      <c r="Z882" s="28">
        <v>2</v>
      </c>
      <c r="AA882" s="28" t="s">
        <v>97</v>
      </c>
      <c r="AB882" s="28" t="s">
        <v>96</v>
      </c>
      <c r="AC882" s="28">
        <v>5</v>
      </c>
      <c r="AD882" s="28">
        <v>3</v>
      </c>
      <c r="AE882" s="28">
        <v>3</v>
      </c>
      <c r="AF882" s="28">
        <v>3</v>
      </c>
      <c r="AG882" s="28">
        <v>0</v>
      </c>
      <c r="AH882" s="28">
        <v>1</v>
      </c>
      <c r="AI882" s="28">
        <v>2</v>
      </c>
    </row>
    <row r="883" spans="1:427" x14ac:dyDescent="0.3">
      <c r="A883" s="27" t="s">
        <v>444</v>
      </c>
      <c r="B883" s="27" t="s">
        <v>738</v>
      </c>
      <c r="C883" s="27" t="s">
        <v>738</v>
      </c>
      <c r="D883" s="27" t="s">
        <v>772</v>
      </c>
      <c r="E883" s="29" t="s">
        <v>95</v>
      </c>
      <c r="F883" s="28">
        <v>387</v>
      </c>
      <c r="G883" s="28">
        <v>1</v>
      </c>
      <c r="H883" s="28">
        <v>1</v>
      </c>
      <c r="I883" s="28">
        <v>0</v>
      </c>
      <c r="J883" s="28">
        <v>99</v>
      </c>
      <c r="K883" s="28">
        <v>0</v>
      </c>
      <c r="L883" s="28">
        <v>100</v>
      </c>
      <c r="M883" s="28">
        <v>0</v>
      </c>
      <c r="N883" s="28">
        <v>0</v>
      </c>
      <c r="O883" s="28">
        <v>0</v>
      </c>
      <c r="P883" s="28">
        <v>100</v>
      </c>
      <c r="Q883" s="28">
        <v>100</v>
      </c>
      <c r="R883" s="28">
        <v>100</v>
      </c>
      <c r="S883" s="28">
        <v>100</v>
      </c>
      <c r="T883" s="28">
        <v>0</v>
      </c>
      <c r="U883" s="28">
        <v>0</v>
      </c>
      <c r="V883" s="28">
        <v>0</v>
      </c>
      <c r="W883" s="28">
        <v>0</v>
      </c>
      <c r="X883" s="28">
        <v>100</v>
      </c>
      <c r="Y883" s="28">
        <v>100</v>
      </c>
      <c r="Z883" s="28">
        <v>2</v>
      </c>
      <c r="AA883" s="28" t="s">
        <v>97</v>
      </c>
      <c r="AB883" s="28" t="s">
        <v>96</v>
      </c>
      <c r="AC883" s="28">
        <v>5</v>
      </c>
      <c r="AD883" s="28">
        <v>2</v>
      </c>
      <c r="AE883" s="28">
        <v>2</v>
      </c>
      <c r="AF883" s="28">
        <v>2</v>
      </c>
      <c r="AG883" s="28">
        <v>0</v>
      </c>
      <c r="AH883" s="28">
        <v>1</v>
      </c>
      <c r="AI883" s="28">
        <v>2</v>
      </c>
    </row>
    <row r="884" spans="1:427" x14ac:dyDescent="0.3">
      <c r="A884" s="27" t="s">
        <v>444</v>
      </c>
      <c r="B884" s="27" t="s">
        <v>738</v>
      </c>
      <c r="C884" s="27" t="s">
        <v>738</v>
      </c>
      <c r="D884" s="27" t="s">
        <v>773</v>
      </c>
      <c r="E884" s="29" t="s">
        <v>95</v>
      </c>
      <c r="F884" s="28">
        <v>1275</v>
      </c>
      <c r="G884" s="28">
        <v>100</v>
      </c>
      <c r="H884" s="28">
        <v>34</v>
      </c>
      <c r="I884" s="28">
        <v>0</v>
      </c>
      <c r="J884" s="28">
        <v>66</v>
      </c>
      <c r="K884" s="28">
        <v>0</v>
      </c>
      <c r="L884" s="28">
        <v>100</v>
      </c>
      <c r="M884" s="28">
        <v>100</v>
      </c>
      <c r="N884" s="28">
        <v>0</v>
      </c>
      <c r="O884" s="28">
        <v>0</v>
      </c>
      <c r="P884" s="28">
        <v>0</v>
      </c>
      <c r="Q884" s="28">
        <v>100</v>
      </c>
      <c r="R884" s="28">
        <v>60</v>
      </c>
      <c r="S884" s="28">
        <v>100</v>
      </c>
      <c r="T884" s="28">
        <v>0</v>
      </c>
      <c r="U884" s="28">
        <v>0</v>
      </c>
      <c r="V884" s="28">
        <v>0</v>
      </c>
      <c r="W884" s="28">
        <v>0</v>
      </c>
      <c r="X884" s="28">
        <v>100</v>
      </c>
      <c r="Y884" s="28">
        <v>100</v>
      </c>
      <c r="Z884" s="28">
        <v>2</v>
      </c>
      <c r="AA884" s="28" t="s">
        <v>97</v>
      </c>
      <c r="AB884" s="28" t="s">
        <v>96</v>
      </c>
      <c r="AC884" s="28">
        <v>5</v>
      </c>
      <c r="AD884" s="28">
        <v>1</v>
      </c>
      <c r="AE884" s="28">
        <v>1</v>
      </c>
      <c r="AF884" s="28">
        <v>1</v>
      </c>
      <c r="AG884" s="28">
        <v>1</v>
      </c>
      <c r="AH884" s="28">
        <v>3</v>
      </c>
      <c r="AI884" s="28">
        <v>0</v>
      </c>
    </row>
    <row r="885" spans="1:427" x14ac:dyDescent="0.3">
      <c r="A885" s="25" t="s">
        <v>444</v>
      </c>
      <c r="B885" s="25" t="s">
        <v>738</v>
      </c>
      <c r="C885" s="25" t="s">
        <v>774</v>
      </c>
      <c r="D885" s="26" t="s">
        <v>1553</v>
      </c>
      <c r="E885" s="26">
        <v>2039</v>
      </c>
      <c r="F885" s="38">
        <v>180</v>
      </c>
      <c r="G885" s="26">
        <v>100</v>
      </c>
      <c r="H885" s="26">
        <v>100</v>
      </c>
      <c r="I885" s="26">
        <v>0</v>
      </c>
      <c r="J885" s="26">
        <v>0</v>
      </c>
      <c r="K885" s="26">
        <v>0</v>
      </c>
      <c r="L885" s="26">
        <v>100</v>
      </c>
      <c r="M885" s="26">
        <v>95</v>
      </c>
      <c r="N885" s="26">
        <v>5</v>
      </c>
      <c r="O885" s="26">
        <v>0</v>
      </c>
      <c r="P885" s="26">
        <v>0</v>
      </c>
      <c r="Q885" s="26">
        <v>100</v>
      </c>
      <c r="R885" s="26">
        <v>100</v>
      </c>
      <c r="S885" s="26">
        <v>100</v>
      </c>
      <c r="T885" s="26">
        <v>100</v>
      </c>
      <c r="U885" s="26">
        <v>100</v>
      </c>
      <c r="V885" s="26">
        <v>0</v>
      </c>
      <c r="W885" s="26">
        <v>90</v>
      </c>
      <c r="X885" s="26">
        <v>10</v>
      </c>
      <c r="Y885" s="26">
        <v>100</v>
      </c>
      <c r="Z885" s="26">
        <v>2</v>
      </c>
      <c r="AA885" s="26" t="s">
        <v>96</v>
      </c>
      <c r="AB885" s="26" t="s">
        <v>96</v>
      </c>
      <c r="AC885" s="26">
        <v>3</v>
      </c>
      <c r="AD885" s="26">
        <v>9</v>
      </c>
      <c r="AE885" s="26">
        <v>0</v>
      </c>
      <c r="AF885" s="26">
        <v>9</v>
      </c>
      <c r="AG885" s="26">
        <v>0</v>
      </c>
      <c r="AH885" s="26">
        <v>0</v>
      </c>
      <c r="AI885" s="26">
        <v>0</v>
      </c>
    </row>
    <row r="886" spans="1:427" x14ac:dyDescent="0.3">
      <c r="A886" s="27" t="s">
        <v>444</v>
      </c>
      <c r="B886" s="27" t="s">
        <v>738</v>
      </c>
      <c r="C886" s="27" t="s">
        <v>774</v>
      </c>
      <c r="D886" s="27" t="s">
        <v>775</v>
      </c>
      <c r="E886" s="29" t="s">
        <v>95</v>
      </c>
      <c r="F886" s="28">
        <v>48</v>
      </c>
      <c r="G886" s="28">
        <v>100</v>
      </c>
      <c r="H886" s="28">
        <v>100</v>
      </c>
      <c r="I886" s="28">
        <v>0</v>
      </c>
      <c r="J886" s="28">
        <v>0</v>
      </c>
      <c r="K886" s="28">
        <v>0</v>
      </c>
      <c r="L886" s="28">
        <v>100</v>
      </c>
      <c r="M886" s="28">
        <v>100</v>
      </c>
      <c r="N886" s="28">
        <v>0</v>
      </c>
      <c r="O886" s="28">
        <v>0</v>
      </c>
      <c r="P886" s="28">
        <v>0</v>
      </c>
      <c r="Q886" s="28">
        <v>100</v>
      </c>
      <c r="R886" s="28">
        <v>100</v>
      </c>
      <c r="S886" s="28">
        <v>100</v>
      </c>
      <c r="T886" s="28">
        <v>100</v>
      </c>
      <c r="U886" s="28">
        <v>100</v>
      </c>
      <c r="V886" s="28">
        <v>0</v>
      </c>
      <c r="W886" s="28">
        <v>100</v>
      </c>
      <c r="X886" s="28">
        <v>0</v>
      </c>
      <c r="Y886" s="28">
        <v>100</v>
      </c>
      <c r="Z886" s="28">
        <v>2</v>
      </c>
      <c r="AA886" s="28" t="s">
        <v>97</v>
      </c>
      <c r="AB886" s="28" t="s">
        <v>97</v>
      </c>
      <c r="AC886" s="28" t="s">
        <v>98</v>
      </c>
      <c r="AD886" s="28">
        <v>9</v>
      </c>
      <c r="AE886" s="28">
        <v>0</v>
      </c>
      <c r="AF886" s="28">
        <v>9</v>
      </c>
      <c r="AG886" s="28">
        <v>0</v>
      </c>
      <c r="AH886" s="28">
        <v>0</v>
      </c>
      <c r="AI886" s="28">
        <v>0</v>
      </c>
    </row>
    <row r="887" spans="1:427" x14ac:dyDescent="0.3">
      <c r="A887" s="27" t="s">
        <v>444</v>
      </c>
      <c r="B887" s="27" t="s">
        <v>738</v>
      </c>
      <c r="C887" s="27" t="s">
        <v>774</v>
      </c>
      <c r="D887" s="27" t="s">
        <v>726</v>
      </c>
      <c r="E887" s="29" t="s">
        <v>95</v>
      </c>
      <c r="F887" s="28">
        <v>223</v>
      </c>
      <c r="G887" s="28">
        <v>100</v>
      </c>
      <c r="H887" s="28">
        <v>100</v>
      </c>
      <c r="I887" s="28">
        <v>0</v>
      </c>
      <c r="J887" s="28">
        <v>0</v>
      </c>
      <c r="K887" s="28">
        <v>0</v>
      </c>
      <c r="L887" s="28">
        <v>100</v>
      </c>
      <c r="M887" s="28">
        <v>100</v>
      </c>
      <c r="N887" s="28">
        <v>0</v>
      </c>
      <c r="O887" s="28">
        <v>0</v>
      </c>
      <c r="P887" s="28">
        <v>0</v>
      </c>
      <c r="Q887" s="28">
        <v>100</v>
      </c>
      <c r="R887" s="28">
        <v>100</v>
      </c>
      <c r="S887" s="28">
        <v>100</v>
      </c>
      <c r="T887" s="28">
        <v>100</v>
      </c>
      <c r="U887" s="28">
        <v>100</v>
      </c>
      <c r="V887" s="28">
        <v>0</v>
      </c>
      <c r="W887" s="28">
        <v>100</v>
      </c>
      <c r="X887" s="28">
        <v>0</v>
      </c>
      <c r="Y887" s="28">
        <v>100</v>
      </c>
      <c r="Z887" s="28">
        <v>2</v>
      </c>
      <c r="AA887" s="28" t="s">
        <v>97</v>
      </c>
      <c r="AB887" s="28" t="s">
        <v>96</v>
      </c>
      <c r="AC887" s="28">
        <v>2</v>
      </c>
      <c r="AD887" s="28">
        <v>9</v>
      </c>
      <c r="AE887" s="28">
        <v>0</v>
      </c>
      <c r="AF887" s="28">
        <v>9</v>
      </c>
      <c r="AG887" s="28">
        <v>0</v>
      </c>
      <c r="AH887" s="28">
        <v>0</v>
      </c>
      <c r="AI887" s="28">
        <v>0</v>
      </c>
    </row>
    <row r="888" spans="1:427" x14ac:dyDescent="0.3">
      <c r="A888" s="27" t="s">
        <v>444</v>
      </c>
      <c r="B888" s="27" t="s">
        <v>738</v>
      </c>
      <c r="C888" s="27" t="s">
        <v>774</v>
      </c>
      <c r="D888" s="27" t="s">
        <v>776</v>
      </c>
      <c r="E888" s="29" t="s">
        <v>95</v>
      </c>
      <c r="F888" s="28">
        <v>132</v>
      </c>
      <c r="G888" s="28">
        <v>100</v>
      </c>
      <c r="H888" s="28">
        <v>100</v>
      </c>
      <c r="I888" s="28">
        <v>0</v>
      </c>
      <c r="J888" s="28">
        <v>0</v>
      </c>
      <c r="K888" s="28">
        <v>0</v>
      </c>
      <c r="L888" s="28">
        <v>100</v>
      </c>
      <c r="M888" s="28">
        <v>100</v>
      </c>
      <c r="N888" s="28">
        <v>0</v>
      </c>
      <c r="O888" s="28">
        <v>0</v>
      </c>
      <c r="P888" s="28">
        <v>0</v>
      </c>
      <c r="Q888" s="28">
        <v>100</v>
      </c>
      <c r="R888" s="28">
        <v>100</v>
      </c>
      <c r="S888" s="28">
        <v>100</v>
      </c>
      <c r="T888" s="28">
        <v>0</v>
      </c>
      <c r="U888" s="28">
        <v>0</v>
      </c>
      <c r="V888" s="28">
        <v>0</v>
      </c>
      <c r="W888" s="28">
        <v>0</v>
      </c>
      <c r="X888" s="28">
        <v>100</v>
      </c>
      <c r="Y888" s="28">
        <v>100</v>
      </c>
      <c r="Z888" s="28">
        <v>2</v>
      </c>
      <c r="AA888" s="28" t="s">
        <v>97</v>
      </c>
      <c r="AB888" s="28" t="s">
        <v>97</v>
      </c>
      <c r="AC888" s="28" t="s">
        <v>98</v>
      </c>
      <c r="AD888" s="28">
        <v>9</v>
      </c>
      <c r="AE888" s="28">
        <v>0</v>
      </c>
      <c r="AF888" s="28">
        <v>9</v>
      </c>
      <c r="AG888" s="28">
        <v>0</v>
      </c>
      <c r="AH888" s="28">
        <v>0</v>
      </c>
      <c r="AI888" s="28">
        <v>0</v>
      </c>
    </row>
    <row r="889" spans="1:427" x14ac:dyDescent="0.3">
      <c r="A889" s="27" t="s">
        <v>444</v>
      </c>
      <c r="B889" s="27" t="s">
        <v>738</v>
      </c>
      <c r="C889" s="27" t="s">
        <v>774</v>
      </c>
      <c r="D889" s="27" t="s">
        <v>777</v>
      </c>
      <c r="E889" s="29" t="s">
        <v>95</v>
      </c>
      <c r="F889" s="28">
        <v>197</v>
      </c>
      <c r="G889" s="28">
        <v>100</v>
      </c>
      <c r="H889" s="28">
        <v>100</v>
      </c>
      <c r="I889" s="28">
        <v>0</v>
      </c>
      <c r="J889" s="28">
        <v>0</v>
      </c>
      <c r="K889" s="28">
        <v>0</v>
      </c>
      <c r="L889" s="28">
        <v>100</v>
      </c>
      <c r="M889" s="28">
        <v>100</v>
      </c>
      <c r="N889" s="28">
        <v>0</v>
      </c>
      <c r="O889" s="28">
        <v>0</v>
      </c>
      <c r="P889" s="28">
        <v>0</v>
      </c>
      <c r="Q889" s="28">
        <v>100</v>
      </c>
      <c r="R889" s="28">
        <v>100</v>
      </c>
      <c r="S889" s="28">
        <v>100</v>
      </c>
      <c r="T889" s="28">
        <v>100</v>
      </c>
      <c r="U889" s="28">
        <v>100</v>
      </c>
      <c r="V889" s="28">
        <v>0</v>
      </c>
      <c r="W889" s="28">
        <v>75</v>
      </c>
      <c r="X889" s="28">
        <v>25</v>
      </c>
      <c r="Y889" s="28">
        <v>100</v>
      </c>
      <c r="Z889" s="28">
        <v>2</v>
      </c>
      <c r="AA889" s="28" t="s">
        <v>97</v>
      </c>
      <c r="AB889" s="28" t="s">
        <v>97</v>
      </c>
      <c r="AC889" s="28" t="s">
        <v>98</v>
      </c>
      <c r="AD889" s="28">
        <v>9</v>
      </c>
      <c r="AE889" s="28">
        <v>0</v>
      </c>
      <c r="AF889" s="28">
        <v>9</v>
      </c>
      <c r="AG889" s="28">
        <v>0</v>
      </c>
      <c r="AH889" s="28">
        <v>0</v>
      </c>
      <c r="AI889" s="28">
        <v>0</v>
      </c>
    </row>
    <row r="890" spans="1:427" x14ac:dyDescent="0.3">
      <c r="A890" s="25" t="s">
        <v>444</v>
      </c>
      <c r="B890" s="25" t="s">
        <v>738</v>
      </c>
      <c r="C890" s="25" t="s">
        <v>778</v>
      </c>
      <c r="D890" s="26" t="s">
        <v>1553</v>
      </c>
      <c r="E890" s="26">
        <v>3423</v>
      </c>
      <c r="F890" s="38">
        <v>30</v>
      </c>
      <c r="G890" s="26">
        <v>80</v>
      </c>
      <c r="H890" s="26">
        <v>80</v>
      </c>
      <c r="I890" s="26">
        <v>20</v>
      </c>
      <c r="J890" s="26">
        <v>0</v>
      </c>
      <c r="K890" s="26">
        <v>0</v>
      </c>
      <c r="L890" s="26">
        <v>0</v>
      </c>
      <c r="M890" s="26">
        <v>0</v>
      </c>
      <c r="N890" s="26">
        <v>80</v>
      </c>
      <c r="O890" s="26">
        <v>0</v>
      </c>
      <c r="P890" s="26">
        <v>20</v>
      </c>
      <c r="Q890" s="26">
        <v>100</v>
      </c>
      <c r="R890" s="26">
        <v>100</v>
      </c>
      <c r="S890" s="26">
        <v>100</v>
      </c>
      <c r="T890" s="26">
        <v>80</v>
      </c>
      <c r="U890" s="26">
        <v>80</v>
      </c>
      <c r="V890" s="26">
        <v>15</v>
      </c>
      <c r="W890" s="26">
        <v>75</v>
      </c>
      <c r="X890" s="26">
        <v>10</v>
      </c>
      <c r="Y890" s="26">
        <v>100</v>
      </c>
      <c r="Z890" s="26">
        <v>2</v>
      </c>
      <c r="AA890" s="26" t="s">
        <v>96</v>
      </c>
      <c r="AB890" s="26" t="s">
        <v>96</v>
      </c>
      <c r="AC890" s="26">
        <v>2</v>
      </c>
      <c r="AD890" s="26">
        <v>0</v>
      </c>
      <c r="AE890" s="26">
        <v>0</v>
      </c>
      <c r="AF890" s="26">
        <v>0</v>
      </c>
      <c r="AG890" s="26">
        <v>0</v>
      </c>
      <c r="AH890" s="26">
        <v>2</v>
      </c>
      <c r="AI890" s="26">
        <v>0</v>
      </c>
    </row>
    <row r="891" spans="1:427" x14ac:dyDescent="0.3">
      <c r="A891" s="27" t="s">
        <v>444</v>
      </c>
      <c r="B891" s="27" t="s">
        <v>738</v>
      </c>
      <c r="C891" s="27" t="s">
        <v>778</v>
      </c>
      <c r="D891" s="27" t="s">
        <v>779</v>
      </c>
      <c r="E891" s="29" t="s">
        <v>104</v>
      </c>
      <c r="F891" s="28">
        <v>149</v>
      </c>
      <c r="G891" s="28">
        <v>100</v>
      </c>
      <c r="H891" s="28">
        <v>65</v>
      </c>
      <c r="I891" s="28">
        <v>35</v>
      </c>
      <c r="J891" s="28">
        <v>0</v>
      </c>
      <c r="K891" s="28">
        <v>0</v>
      </c>
      <c r="L891" s="28">
        <v>0</v>
      </c>
      <c r="M891" s="28">
        <v>0</v>
      </c>
      <c r="N891" s="28">
        <v>65</v>
      </c>
      <c r="O891" s="28">
        <v>0</v>
      </c>
      <c r="P891" s="28">
        <v>35</v>
      </c>
      <c r="Q891" s="28">
        <v>100</v>
      </c>
      <c r="R891" s="28">
        <v>100</v>
      </c>
      <c r="S891" s="28">
        <v>100</v>
      </c>
      <c r="T891" s="28">
        <v>100</v>
      </c>
      <c r="U891" s="28">
        <v>10</v>
      </c>
      <c r="V891" s="28">
        <v>0</v>
      </c>
      <c r="W891" s="28">
        <v>10</v>
      </c>
      <c r="X891" s="28">
        <v>90</v>
      </c>
      <c r="Y891" s="28">
        <v>0</v>
      </c>
      <c r="Z891" s="28" t="s">
        <v>98</v>
      </c>
      <c r="AA891" s="28" t="s">
        <v>97</v>
      </c>
      <c r="AB891" s="28" t="s">
        <v>96</v>
      </c>
      <c r="AC891" s="28">
        <v>12</v>
      </c>
      <c r="AD891" s="28">
        <v>3</v>
      </c>
      <c r="AE891" s="28">
        <v>3</v>
      </c>
      <c r="AF891" s="28">
        <v>3</v>
      </c>
      <c r="AG891" s="28">
        <v>0</v>
      </c>
      <c r="AH891" s="28">
        <v>5</v>
      </c>
      <c r="AI891" s="28">
        <v>0.5</v>
      </c>
    </row>
    <row r="892" spans="1:427" x14ac:dyDescent="0.3">
      <c r="A892" s="27" t="s">
        <v>444</v>
      </c>
      <c r="B892" s="27" t="s">
        <v>738</v>
      </c>
      <c r="C892" s="27" t="s">
        <v>778</v>
      </c>
      <c r="D892" s="27" t="s">
        <v>780</v>
      </c>
      <c r="E892" s="29" t="s">
        <v>95</v>
      </c>
      <c r="F892" s="28">
        <v>138</v>
      </c>
      <c r="G892" s="28">
        <v>100</v>
      </c>
      <c r="H892" s="28">
        <v>100</v>
      </c>
      <c r="I892" s="28">
        <v>0</v>
      </c>
      <c r="J892" s="28">
        <v>0</v>
      </c>
      <c r="K892" s="28">
        <v>0</v>
      </c>
      <c r="L892" s="28">
        <v>0</v>
      </c>
      <c r="M892" s="28">
        <v>0</v>
      </c>
      <c r="N892" s="28">
        <v>80</v>
      </c>
      <c r="O892" s="28">
        <v>0</v>
      </c>
      <c r="P892" s="28">
        <v>20</v>
      </c>
      <c r="Q892" s="28">
        <v>100</v>
      </c>
      <c r="R892" s="28">
        <v>100</v>
      </c>
      <c r="S892" s="28">
        <v>100</v>
      </c>
      <c r="T892" s="28">
        <v>100</v>
      </c>
      <c r="U892" s="28">
        <v>80</v>
      </c>
      <c r="V892" s="28">
        <v>0</v>
      </c>
      <c r="W892" s="28">
        <v>80</v>
      </c>
      <c r="X892" s="28">
        <v>20</v>
      </c>
      <c r="Y892" s="28">
        <v>100</v>
      </c>
      <c r="Z892" s="28">
        <v>2</v>
      </c>
      <c r="AA892" s="28" t="s">
        <v>96</v>
      </c>
      <c r="AB892" s="28" t="s">
        <v>97</v>
      </c>
      <c r="AC892" s="28" t="s">
        <v>98</v>
      </c>
      <c r="AD892" s="28">
        <v>0</v>
      </c>
      <c r="AE892" s="28">
        <v>0</v>
      </c>
      <c r="AF892" s="28">
        <v>0</v>
      </c>
      <c r="AG892" s="28">
        <v>0</v>
      </c>
      <c r="AH892" s="28">
        <v>2</v>
      </c>
      <c r="AI892" s="28">
        <v>0</v>
      </c>
    </row>
    <row r="893" spans="1:427" x14ac:dyDescent="0.3">
      <c r="A893" s="25" t="s">
        <v>444</v>
      </c>
      <c r="B893" s="25" t="s">
        <v>738</v>
      </c>
      <c r="C893" s="25" t="s">
        <v>781</v>
      </c>
      <c r="D893" s="26" t="s">
        <v>1553</v>
      </c>
      <c r="E893" s="26">
        <v>1142</v>
      </c>
      <c r="F893" s="38">
        <v>0</v>
      </c>
      <c r="G893" s="26">
        <v>100</v>
      </c>
      <c r="H893" s="26">
        <v>90</v>
      </c>
      <c r="I893" s="26">
        <v>8</v>
      </c>
      <c r="J893" s="26">
        <v>0</v>
      </c>
      <c r="K893" s="26">
        <v>2</v>
      </c>
      <c r="L893" s="26">
        <v>0</v>
      </c>
      <c r="M893" s="26">
        <v>0</v>
      </c>
      <c r="N893" s="26">
        <v>100</v>
      </c>
      <c r="O893" s="26">
        <v>0</v>
      </c>
      <c r="P893" s="26">
        <v>0</v>
      </c>
      <c r="Q893" s="26">
        <v>100</v>
      </c>
      <c r="R893" s="26">
        <v>100</v>
      </c>
      <c r="S893" s="26">
        <v>100</v>
      </c>
      <c r="T893" s="26">
        <v>100</v>
      </c>
      <c r="U893" s="26">
        <v>90</v>
      </c>
      <c r="V893" s="26">
        <v>0</v>
      </c>
      <c r="W893" s="26">
        <v>90</v>
      </c>
      <c r="X893" s="26">
        <v>10</v>
      </c>
      <c r="Y893" s="26">
        <v>100</v>
      </c>
      <c r="Z893" s="26">
        <v>2</v>
      </c>
      <c r="AA893" s="26" t="s">
        <v>96</v>
      </c>
      <c r="AB893" s="26" t="s">
        <v>96</v>
      </c>
      <c r="AC893" s="26">
        <v>2</v>
      </c>
      <c r="AD893" s="26">
        <v>5</v>
      </c>
      <c r="AE893" s="26">
        <v>5</v>
      </c>
      <c r="AF893" s="26">
        <v>5</v>
      </c>
      <c r="AG893" s="26">
        <v>0</v>
      </c>
      <c r="AH893" s="26">
        <v>2</v>
      </c>
      <c r="AI893" s="26">
        <v>0</v>
      </c>
    </row>
    <row r="894" spans="1:427" x14ac:dyDescent="0.3">
      <c r="A894" s="27" t="s">
        <v>444</v>
      </c>
      <c r="B894" s="27" t="s">
        <v>738</v>
      </c>
      <c r="C894" s="27" t="s">
        <v>781</v>
      </c>
      <c r="D894" s="27" t="s">
        <v>771</v>
      </c>
      <c r="E894" s="29" t="s">
        <v>95</v>
      </c>
      <c r="F894" s="28">
        <v>115</v>
      </c>
      <c r="G894" s="28">
        <v>100</v>
      </c>
      <c r="H894" s="28">
        <v>75</v>
      </c>
      <c r="I894" s="28">
        <v>0</v>
      </c>
      <c r="J894" s="28">
        <v>25</v>
      </c>
      <c r="K894" s="28">
        <v>0</v>
      </c>
      <c r="L894" s="28">
        <v>0</v>
      </c>
      <c r="M894" s="28">
        <v>0</v>
      </c>
      <c r="N894" s="28">
        <v>0</v>
      </c>
      <c r="O894" s="28">
        <v>0</v>
      </c>
      <c r="P894" s="28">
        <v>100</v>
      </c>
      <c r="Q894" s="28">
        <v>100</v>
      </c>
      <c r="R894" s="28">
        <v>100</v>
      </c>
      <c r="S894" s="28">
        <v>100</v>
      </c>
      <c r="T894" s="28">
        <v>0</v>
      </c>
      <c r="U894" s="28">
        <v>0</v>
      </c>
      <c r="V894" s="28">
        <v>0</v>
      </c>
      <c r="W894" s="28">
        <v>0</v>
      </c>
      <c r="X894" s="28">
        <v>100</v>
      </c>
      <c r="Y894" s="28">
        <v>100</v>
      </c>
      <c r="Z894" s="28">
        <v>2</v>
      </c>
      <c r="AA894" s="28" t="s">
        <v>96</v>
      </c>
      <c r="AB894" s="28" t="s">
        <v>97</v>
      </c>
      <c r="AC894" s="28" t="s">
        <v>98</v>
      </c>
      <c r="AD894" s="28">
        <v>5</v>
      </c>
      <c r="AE894" s="28">
        <v>5</v>
      </c>
      <c r="AF894" s="28">
        <v>5</v>
      </c>
      <c r="AG894" s="28">
        <v>0</v>
      </c>
      <c r="AH894" s="28">
        <v>2</v>
      </c>
      <c r="AI894" s="28">
        <v>0</v>
      </c>
    </row>
    <row r="895" spans="1:427" x14ac:dyDescent="0.3">
      <c r="A895" s="25" t="s">
        <v>444</v>
      </c>
      <c r="B895" s="25" t="s">
        <v>738</v>
      </c>
      <c r="C895" s="25" t="s">
        <v>782</v>
      </c>
      <c r="D895" s="26" t="s">
        <v>1553</v>
      </c>
      <c r="E895" s="26">
        <v>628</v>
      </c>
      <c r="F895" s="38">
        <v>0</v>
      </c>
      <c r="G895" s="26">
        <v>0</v>
      </c>
      <c r="H895" s="26">
        <v>0</v>
      </c>
      <c r="I895" s="26">
        <v>99</v>
      </c>
      <c r="J895" s="26">
        <v>1</v>
      </c>
      <c r="K895" s="26">
        <v>0</v>
      </c>
      <c r="L895" s="26">
        <v>0</v>
      </c>
      <c r="M895" s="26">
        <v>0</v>
      </c>
      <c r="N895" s="26">
        <v>95</v>
      </c>
      <c r="O895" s="26">
        <v>5</v>
      </c>
      <c r="P895" s="26">
        <v>0</v>
      </c>
      <c r="Q895" s="26">
        <v>100</v>
      </c>
      <c r="R895" s="26">
        <v>100</v>
      </c>
      <c r="S895" s="26">
        <v>100</v>
      </c>
      <c r="T895" s="26">
        <v>100</v>
      </c>
      <c r="U895" s="26">
        <v>50</v>
      </c>
      <c r="V895" s="26">
        <v>0</v>
      </c>
      <c r="W895" s="26">
        <v>40</v>
      </c>
      <c r="X895" s="26">
        <v>60</v>
      </c>
      <c r="Y895" s="26">
        <v>70</v>
      </c>
      <c r="Z895" s="26">
        <v>2</v>
      </c>
      <c r="AA895" s="26" t="s">
        <v>96</v>
      </c>
      <c r="AB895" s="26" t="s">
        <v>97</v>
      </c>
      <c r="AC895" s="26" t="s">
        <v>98</v>
      </c>
      <c r="AD895" s="26">
        <v>4</v>
      </c>
      <c r="AE895" s="26">
        <v>4</v>
      </c>
      <c r="AF895" s="26">
        <v>18</v>
      </c>
      <c r="AG895" s="26">
        <v>0</v>
      </c>
      <c r="AH895" s="26">
        <v>0</v>
      </c>
      <c r="AI895" s="26">
        <v>0</v>
      </c>
      <c r="MI895" s="47"/>
      <c r="MJ895" s="47"/>
      <c r="MK895" s="47"/>
      <c r="ML895" s="47"/>
      <c r="MM895" s="47"/>
      <c r="MN895" s="47"/>
      <c r="MO895" s="47"/>
      <c r="MP895" s="47"/>
      <c r="MQ895" s="47"/>
      <c r="MR895" s="47"/>
      <c r="MS895" s="47"/>
      <c r="MT895" s="47"/>
      <c r="MU895" s="47"/>
      <c r="MV895" s="47"/>
      <c r="MW895" s="47"/>
      <c r="MX895" s="47"/>
      <c r="MY895" s="47"/>
      <c r="MZ895" s="47"/>
      <c r="NA895" s="47"/>
      <c r="NB895" s="47"/>
      <c r="NC895" s="47"/>
      <c r="ND895" s="47"/>
      <c r="NE895" s="47"/>
      <c r="NF895" s="47"/>
      <c r="NG895" s="47"/>
      <c r="NH895" s="47"/>
      <c r="NI895" s="47"/>
      <c r="NJ895" s="47"/>
      <c r="NK895" s="47"/>
      <c r="NL895" s="47"/>
      <c r="NM895" s="47"/>
      <c r="NN895" s="47"/>
      <c r="NO895" s="47"/>
      <c r="NP895" s="47"/>
      <c r="NQ895" s="47"/>
      <c r="NR895" s="47"/>
      <c r="NS895" s="47"/>
      <c r="NT895" s="47"/>
      <c r="NU895" s="47"/>
      <c r="NV895" s="47"/>
      <c r="NW895" s="47"/>
      <c r="NX895" s="47"/>
      <c r="NY895" s="47"/>
      <c r="NZ895" s="47"/>
      <c r="OA895" s="47"/>
      <c r="OB895" s="47"/>
      <c r="OC895" s="47"/>
      <c r="OD895" s="47"/>
      <c r="OE895" s="47"/>
      <c r="OF895" s="47"/>
      <c r="OG895" s="47"/>
      <c r="OH895" s="47"/>
      <c r="OI895" s="47"/>
      <c r="OJ895" s="47"/>
      <c r="OK895" s="47"/>
      <c r="OL895" s="47"/>
      <c r="OM895" s="47"/>
      <c r="ON895" s="47"/>
      <c r="OO895" s="47"/>
      <c r="OP895" s="47"/>
      <c r="OQ895" s="47"/>
      <c r="OR895" s="47"/>
      <c r="OS895" s="47"/>
      <c r="OT895" s="47"/>
      <c r="OU895" s="47"/>
      <c r="OV895" s="47"/>
      <c r="OW895" s="47"/>
      <c r="OX895" s="47"/>
      <c r="OY895" s="47"/>
      <c r="OZ895" s="47"/>
      <c r="PA895" s="47"/>
      <c r="PB895" s="47"/>
      <c r="PC895" s="47"/>
      <c r="PD895" s="47"/>
      <c r="PE895" s="47"/>
      <c r="PF895" s="47"/>
      <c r="PG895" s="47"/>
      <c r="PH895" s="47"/>
      <c r="PI895" s="47"/>
      <c r="PJ895" s="47"/>
      <c r="PK895" s="47"/>
    </row>
    <row r="896" spans="1:427" x14ac:dyDescent="0.3">
      <c r="A896" s="27" t="s">
        <v>444</v>
      </c>
      <c r="B896" s="27" t="s">
        <v>738</v>
      </c>
      <c r="C896" s="27" t="s">
        <v>782</v>
      </c>
      <c r="D896" s="27" t="s">
        <v>763</v>
      </c>
      <c r="E896" s="29" t="s">
        <v>104</v>
      </c>
      <c r="F896" s="28">
        <v>345</v>
      </c>
      <c r="G896" s="28">
        <v>100</v>
      </c>
      <c r="H896" s="28">
        <v>100</v>
      </c>
      <c r="I896" s="28">
        <v>0</v>
      </c>
      <c r="J896" s="28">
        <v>0</v>
      </c>
      <c r="K896" s="28">
        <v>0</v>
      </c>
      <c r="L896" s="28">
        <v>0</v>
      </c>
      <c r="M896" s="28">
        <v>0</v>
      </c>
      <c r="N896" s="28">
        <v>100</v>
      </c>
      <c r="O896" s="28">
        <v>0</v>
      </c>
      <c r="P896" s="28">
        <v>0</v>
      </c>
      <c r="Q896" s="28">
        <v>100</v>
      </c>
      <c r="R896" s="28">
        <v>100</v>
      </c>
      <c r="S896" s="28">
        <v>100</v>
      </c>
      <c r="T896" s="28">
        <v>100</v>
      </c>
      <c r="U896" s="28">
        <v>4</v>
      </c>
      <c r="V896" s="28">
        <v>0</v>
      </c>
      <c r="W896" s="28">
        <v>0</v>
      </c>
      <c r="X896" s="28">
        <v>100</v>
      </c>
      <c r="Y896" s="28">
        <v>0</v>
      </c>
      <c r="Z896" s="28" t="s">
        <v>98</v>
      </c>
      <c r="AA896" s="28" t="s">
        <v>97</v>
      </c>
      <c r="AB896" s="28" t="s">
        <v>96</v>
      </c>
      <c r="AC896" s="28">
        <v>3</v>
      </c>
      <c r="AD896" s="28">
        <v>5</v>
      </c>
      <c r="AE896" s="28">
        <v>5</v>
      </c>
      <c r="AF896" s="28">
        <v>18</v>
      </c>
      <c r="AG896" s="28">
        <v>0</v>
      </c>
      <c r="AH896" s="28">
        <v>0</v>
      </c>
      <c r="AI896" s="28">
        <v>1</v>
      </c>
    </row>
    <row r="897" spans="1:427" x14ac:dyDescent="0.3">
      <c r="A897" s="25" t="s">
        <v>444</v>
      </c>
      <c r="B897" s="25" t="s">
        <v>738</v>
      </c>
      <c r="C897" s="25" t="s">
        <v>783</v>
      </c>
      <c r="D897" s="26" t="s">
        <v>1553</v>
      </c>
      <c r="E897" s="26">
        <v>428</v>
      </c>
      <c r="F897" s="38">
        <v>20</v>
      </c>
      <c r="G897" s="26">
        <v>99</v>
      </c>
      <c r="H897" s="26">
        <v>99</v>
      </c>
      <c r="I897" s="26">
        <v>1</v>
      </c>
      <c r="J897" s="26">
        <v>0</v>
      </c>
      <c r="K897" s="26">
        <v>0</v>
      </c>
      <c r="L897" s="26">
        <v>0</v>
      </c>
      <c r="M897" s="26">
        <v>0</v>
      </c>
      <c r="N897" s="26">
        <v>100</v>
      </c>
      <c r="O897" s="26">
        <v>0</v>
      </c>
      <c r="P897" s="26">
        <v>0</v>
      </c>
      <c r="Q897" s="26">
        <v>100</v>
      </c>
      <c r="R897" s="26">
        <v>100</v>
      </c>
      <c r="S897" s="26">
        <v>100</v>
      </c>
      <c r="T897" s="26">
        <v>100</v>
      </c>
      <c r="U897" s="26">
        <v>100</v>
      </c>
      <c r="V897" s="26">
        <v>0</v>
      </c>
      <c r="W897" s="26">
        <v>40</v>
      </c>
      <c r="X897" s="26">
        <v>60</v>
      </c>
      <c r="Y897" s="26">
        <v>100</v>
      </c>
      <c r="Z897" s="26">
        <v>2</v>
      </c>
      <c r="AA897" s="26" t="s">
        <v>96</v>
      </c>
      <c r="AB897" s="26" t="s">
        <v>96</v>
      </c>
      <c r="AC897" s="26">
        <v>3</v>
      </c>
      <c r="AD897" s="26">
        <v>6</v>
      </c>
      <c r="AE897" s="26">
        <v>6</v>
      </c>
      <c r="AF897" s="26">
        <v>6</v>
      </c>
      <c r="AG897" s="26">
        <v>0</v>
      </c>
      <c r="AH897" s="26">
        <v>6</v>
      </c>
      <c r="AI897" s="26">
        <v>0</v>
      </c>
    </row>
    <row r="898" spans="1:427" x14ac:dyDescent="0.3">
      <c r="A898" s="27" t="s">
        <v>444</v>
      </c>
      <c r="B898" s="27" t="s">
        <v>738</v>
      </c>
      <c r="C898" s="27" t="s">
        <v>783</v>
      </c>
      <c r="D898" s="27" t="s">
        <v>784</v>
      </c>
      <c r="E898" s="29" t="s">
        <v>95</v>
      </c>
      <c r="F898" s="28">
        <v>56</v>
      </c>
      <c r="G898" s="28">
        <v>100</v>
      </c>
      <c r="H898" s="28">
        <v>100</v>
      </c>
      <c r="I898" s="28">
        <v>0</v>
      </c>
      <c r="J898" s="28">
        <v>0</v>
      </c>
      <c r="K898" s="28">
        <v>0</v>
      </c>
      <c r="L898" s="28">
        <v>0</v>
      </c>
      <c r="M898" s="28">
        <v>0</v>
      </c>
      <c r="N898" s="28">
        <v>100</v>
      </c>
      <c r="O898" s="28">
        <v>0</v>
      </c>
      <c r="P898" s="28">
        <v>0</v>
      </c>
      <c r="Q898" s="28">
        <v>100</v>
      </c>
      <c r="R898" s="28">
        <v>100</v>
      </c>
      <c r="S898" s="28">
        <v>100</v>
      </c>
      <c r="T898" s="28">
        <v>100</v>
      </c>
      <c r="U898" s="28">
        <v>0</v>
      </c>
      <c r="V898" s="28">
        <v>0</v>
      </c>
      <c r="W898" s="28">
        <v>0</v>
      </c>
      <c r="X898" s="28">
        <v>100</v>
      </c>
      <c r="Y898" s="28">
        <v>100</v>
      </c>
      <c r="Z898" s="28">
        <v>2</v>
      </c>
      <c r="AA898" s="28" t="s">
        <v>96</v>
      </c>
      <c r="AB898" s="28" t="s">
        <v>96</v>
      </c>
      <c r="AC898" s="28">
        <v>2</v>
      </c>
      <c r="AD898" s="28">
        <v>6</v>
      </c>
      <c r="AE898" s="28">
        <v>6</v>
      </c>
      <c r="AF898" s="28">
        <v>6</v>
      </c>
      <c r="AG898" s="28">
        <v>0</v>
      </c>
      <c r="AH898" s="28">
        <v>6</v>
      </c>
      <c r="AI898" s="28">
        <v>0</v>
      </c>
    </row>
    <row r="899" spans="1:427" x14ac:dyDescent="0.3">
      <c r="A899" s="25" t="s">
        <v>444</v>
      </c>
      <c r="B899" s="25" t="s">
        <v>738</v>
      </c>
      <c r="C899" s="25" t="s">
        <v>785</v>
      </c>
      <c r="D899" s="26" t="s">
        <v>1553</v>
      </c>
      <c r="E899" s="26">
        <v>2501</v>
      </c>
      <c r="F899" s="38">
        <v>0</v>
      </c>
      <c r="G899" s="26">
        <v>100</v>
      </c>
      <c r="H899" s="26">
        <v>90</v>
      </c>
      <c r="I899" s="26">
        <v>10</v>
      </c>
      <c r="J899" s="26">
        <v>0</v>
      </c>
      <c r="K899" s="26">
        <v>0</v>
      </c>
      <c r="L899" s="26">
        <v>0</v>
      </c>
      <c r="M899" s="26">
        <v>0</v>
      </c>
      <c r="N899" s="26">
        <v>80</v>
      </c>
      <c r="O899" s="26">
        <v>10</v>
      </c>
      <c r="P899" s="26">
        <v>10</v>
      </c>
      <c r="Q899" s="26">
        <v>100</v>
      </c>
      <c r="R899" s="26">
        <v>100</v>
      </c>
      <c r="S899" s="26">
        <v>80</v>
      </c>
      <c r="T899" s="26">
        <v>100</v>
      </c>
      <c r="U899" s="26">
        <v>80</v>
      </c>
      <c r="V899" s="26">
        <v>0</v>
      </c>
      <c r="W899" s="26">
        <v>60</v>
      </c>
      <c r="X899" s="26">
        <v>40</v>
      </c>
      <c r="Y899" s="26">
        <v>100</v>
      </c>
      <c r="Z899" s="26">
        <v>2</v>
      </c>
      <c r="AA899" s="26" t="s">
        <v>96</v>
      </c>
      <c r="AB899" s="26" t="s">
        <v>96</v>
      </c>
      <c r="AC899" s="26">
        <v>1</v>
      </c>
      <c r="AD899" s="26">
        <v>5</v>
      </c>
      <c r="AE899" s="26">
        <v>5</v>
      </c>
      <c r="AF899" s="26">
        <v>5</v>
      </c>
      <c r="AG899" s="26">
        <v>0</v>
      </c>
      <c r="AH899" s="26">
        <v>6</v>
      </c>
      <c r="AI899" s="26">
        <v>0</v>
      </c>
      <c r="CJ899" s="47"/>
      <c r="CK899" s="47"/>
      <c r="CL899" s="47"/>
      <c r="CM899" s="47"/>
      <c r="CN899" s="47"/>
      <c r="CO899" s="47"/>
      <c r="CP899" s="47"/>
      <c r="CQ899" s="47"/>
      <c r="CR899" s="47"/>
      <c r="CS899" s="47"/>
      <c r="CT899" s="47"/>
      <c r="CU899" s="47"/>
      <c r="CV899" s="47"/>
      <c r="CW899" s="47"/>
      <c r="CX899" s="47"/>
      <c r="CY899" s="47"/>
      <c r="CZ899" s="47"/>
      <c r="DA899" s="47"/>
      <c r="DB899" s="47"/>
      <c r="DC899" s="47"/>
      <c r="DD899" s="47"/>
      <c r="DE899" s="47"/>
      <c r="DF899" s="47"/>
      <c r="DG899" s="47"/>
      <c r="DH899" s="47"/>
      <c r="DI899" s="47"/>
      <c r="DJ899" s="47"/>
      <c r="DK899" s="47"/>
      <c r="DL899" s="47"/>
      <c r="DM899" s="47"/>
      <c r="DN899" s="47"/>
      <c r="DO899" s="47"/>
      <c r="DP899" s="47"/>
      <c r="DQ899" s="47"/>
      <c r="DR899" s="47"/>
      <c r="DS899" s="47"/>
      <c r="DT899" s="47"/>
      <c r="DU899" s="47"/>
      <c r="DV899" s="47"/>
      <c r="DW899" s="47"/>
      <c r="DX899" s="47"/>
      <c r="DY899" s="47"/>
      <c r="DZ899" s="47"/>
      <c r="EA899" s="47"/>
      <c r="EB899" s="47"/>
      <c r="EC899" s="47"/>
      <c r="ED899" s="47"/>
      <c r="EE899" s="47"/>
      <c r="EF899" s="47"/>
      <c r="EG899" s="47"/>
      <c r="EH899" s="47"/>
      <c r="EI899" s="47"/>
      <c r="EJ899" s="47"/>
      <c r="EK899" s="47"/>
      <c r="EL899" s="47"/>
      <c r="EM899" s="47"/>
      <c r="EN899" s="47"/>
      <c r="EO899" s="47"/>
      <c r="EP899" s="47"/>
      <c r="EQ899" s="47"/>
      <c r="ER899" s="47"/>
      <c r="ES899" s="47"/>
      <c r="ET899" s="47"/>
      <c r="EU899" s="47"/>
      <c r="EV899" s="47"/>
      <c r="EW899" s="47"/>
      <c r="EX899" s="47"/>
      <c r="EY899" s="47"/>
      <c r="EZ899" s="47"/>
      <c r="FA899" s="47"/>
      <c r="FB899" s="47"/>
      <c r="FC899" s="47"/>
      <c r="FD899" s="47"/>
      <c r="FE899" s="47"/>
      <c r="FF899" s="47"/>
      <c r="FG899" s="47"/>
      <c r="FH899" s="47"/>
      <c r="FI899" s="47"/>
      <c r="FJ899" s="47"/>
      <c r="FK899" s="47"/>
      <c r="FL899" s="47"/>
      <c r="FM899" s="47"/>
      <c r="FN899" s="47"/>
      <c r="FO899" s="47"/>
      <c r="FP899" s="47"/>
      <c r="FQ899" s="47"/>
      <c r="FR899" s="47"/>
      <c r="FS899" s="47"/>
      <c r="FT899" s="47"/>
      <c r="FU899" s="47"/>
      <c r="FV899" s="47"/>
      <c r="FW899" s="47"/>
      <c r="FX899" s="47"/>
      <c r="FY899" s="47"/>
      <c r="FZ899" s="47"/>
      <c r="GA899" s="47"/>
      <c r="GB899" s="47"/>
      <c r="GC899" s="47"/>
      <c r="GD899" s="47"/>
      <c r="GE899" s="47"/>
      <c r="GF899" s="47"/>
      <c r="GG899" s="47"/>
      <c r="GH899" s="47"/>
      <c r="GI899" s="47"/>
      <c r="GJ899" s="47"/>
      <c r="GK899" s="47"/>
      <c r="GL899" s="47"/>
      <c r="GM899" s="47"/>
      <c r="GN899" s="47"/>
      <c r="GO899" s="47"/>
      <c r="GP899" s="47"/>
      <c r="GQ899" s="47"/>
      <c r="GR899" s="47"/>
      <c r="GS899" s="47"/>
      <c r="GT899" s="47"/>
      <c r="GU899" s="47"/>
      <c r="GV899" s="47"/>
      <c r="GW899" s="47"/>
      <c r="GX899" s="47"/>
      <c r="GY899" s="47"/>
      <c r="GZ899" s="47"/>
      <c r="HA899" s="47"/>
      <c r="HB899" s="47"/>
      <c r="HC899" s="47"/>
      <c r="HD899" s="47"/>
      <c r="HE899" s="47"/>
      <c r="HF899" s="47"/>
      <c r="HG899" s="47"/>
      <c r="HH899" s="47"/>
      <c r="HI899" s="47"/>
      <c r="HJ899" s="47"/>
      <c r="HK899" s="47"/>
      <c r="HL899" s="47"/>
      <c r="HM899" s="47"/>
      <c r="HN899" s="47"/>
      <c r="HO899" s="47"/>
      <c r="HP899" s="47"/>
      <c r="HQ899" s="47"/>
      <c r="HR899" s="47"/>
      <c r="HS899" s="47"/>
      <c r="HT899" s="47"/>
      <c r="HU899" s="47"/>
      <c r="HV899" s="47"/>
      <c r="HW899" s="47"/>
      <c r="HX899" s="47"/>
      <c r="HY899" s="47"/>
      <c r="HZ899" s="47"/>
      <c r="IA899" s="47"/>
      <c r="IB899" s="47"/>
      <c r="IC899" s="47"/>
      <c r="ID899" s="47"/>
      <c r="IE899" s="47"/>
      <c r="IF899" s="47"/>
      <c r="IG899" s="47"/>
      <c r="IH899" s="47"/>
      <c r="II899" s="47"/>
      <c r="IJ899" s="47"/>
      <c r="IK899" s="47"/>
      <c r="IL899" s="47"/>
      <c r="IM899" s="47"/>
      <c r="IN899" s="47"/>
      <c r="IO899" s="47"/>
      <c r="IP899" s="47"/>
      <c r="IQ899" s="47"/>
      <c r="IR899" s="47"/>
      <c r="IS899" s="47"/>
      <c r="IT899" s="47"/>
      <c r="IU899" s="47"/>
      <c r="IV899" s="47"/>
      <c r="IW899" s="47"/>
      <c r="IX899" s="47"/>
      <c r="IY899" s="47"/>
      <c r="IZ899" s="47"/>
      <c r="JA899" s="47"/>
      <c r="JB899" s="47"/>
      <c r="JC899" s="47"/>
      <c r="JD899" s="47"/>
      <c r="JE899" s="47"/>
      <c r="JF899" s="47"/>
      <c r="JG899" s="47"/>
      <c r="JH899" s="47"/>
      <c r="JI899" s="47"/>
      <c r="JJ899" s="47"/>
      <c r="JK899" s="47"/>
      <c r="JL899" s="47"/>
      <c r="JM899" s="47"/>
      <c r="JN899" s="47"/>
      <c r="JO899" s="47"/>
      <c r="JP899" s="47"/>
      <c r="JQ899" s="47"/>
      <c r="JR899" s="47"/>
      <c r="JS899" s="47"/>
      <c r="JT899" s="47"/>
      <c r="JU899" s="47"/>
      <c r="JV899" s="47"/>
      <c r="JW899" s="47"/>
      <c r="JX899" s="47"/>
      <c r="JY899" s="47"/>
      <c r="JZ899" s="47"/>
      <c r="KA899" s="47"/>
      <c r="KB899" s="47"/>
      <c r="KC899" s="47"/>
      <c r="KD899" s="47"/>
      <c r="KE899" s="47"/>
      <c r="KF899" s="47"/>
      <c r="KG899" s="47"/>
      <c r="KH899" s="47"/>
      <c r="KI899" s="47"/>
      <c r="KJ899" s="47"/>
      <c r="KK899" s="47"/>
      <c r="KL899" s="47"/>
      <c r="KM899" s="47"/>
      <c r="KN899" s="47"/>
      <c r="KO899" s="47"/>
      <c r="KP899" s="47"/>
      <c r="KQ899" s="47"/>
      <c r="KR899" s="47"/>
      <c r="KS899" s="47"/>
      <c r="KT899" s="47"/>
      <c r="KU899" s="47"/>
      <c r="KV899" s="47"/>
      <c r="KW899" s="47"/>
      <c r="KX899" s="47"/>
      <c r="KY899" s="47"/>
      <c r="KZ899" s="47"/>
      <c r="LA899" s="47"/>
      <c r="LB899" s="47"/>
      <c r="LC899" s="47"/>
      <c r="LD899" s="47"/>
      <c r="LE899" s="47"/>
      <c r="LF899" s="47"/>
      <c r="LG899" s="47"/>
      <c r="LH899" s="47"/>
      <c r="LI899" s="47"/>
      <c r="LJ899" s="47"/>
      <c r="LK899" s="47"/>
      <c r="LL899" s="47"/>
      <c r="LM899" s="47"/>
      <c r="LN899" s="47"/>
      <c r="LO899" s="47"/>
      <c r="LP899" s="47"/>
      <c r="LQ899" s="47"/>
      <c r="LR899" s="47"/>
      <c r="LS899" s="47"/>
      <c r="LT899" s="47"/>
      <c r="LU899" s="47"/>
      <c r="LV899" s="47"/>
      <c r="LW899" s="47"/>
      <c r="LX899" s="47"/>
      <c r="LY899" s="47"/>
      <c r="LZ899" s="47"/>
      <c r="MA899" s="47"/>
      <c r="MB899" s="47"/>
      <c r="MC899" s="47"/>
      <c r="MD899" s="47"/>
      <c r="ME899" s="47"/>
      <c r="MF899" s="47"/>
      <c r="MG899" s="47"/>
      <c r="MH899" s="47"/>
      <c r="MI899" s="47"/>
      <c r="MJ899" s="47"/>
      <c r="MK899" s="47"/>
      <c r="ML899" s="47"/>
      <c r="MM899" s="47"/>
      <c r="MN899" s="47"/>
      <c r="MO899" s="47"/>
      <c r="MP899" s="47"/>
      <c r="MQ899" s="47"/>
      <c r="MR899" s="47"/>
      <c r="MS899" s="47"/>
      <c r="MT899" s="47"/>
      <c r="MU899" s="47"/>
      <c r="MV899" s="47"/>
      <c r="MW899" s="47"/>
      <c r="MX899" s="47"/>
      <c r="MY899" s="47"/>
      <c r="MZ899" s="47"/>
      <c r="NA899" s="47"/>
      <c r="NB899" s="47"/>
      <c r="NC899" s="47"/>
      <c r="ND899" s="47"/>
      <c r="NE899" s="47"/>
      <c r="NF899" s="47"/>
      <c r="NG899" s="47"/>
      <c r="NH899" s="47"/>
      <c r="NI899" s="47"/>
      <c r="NJ899" s="47"/>
      <c r="NK899" s="47"/>
      <c r="NL899" s="47"/>
      <c r="NM899" s="47"/>
      <c r="NN899" s="47"/>
      <c r="NO899" s="47"/>
      <c r="NP899" s="47"/>
      <c r="NQ899" s="47"/>
      <c r="NR899" s="47"/>
      <c r="NS899" s="47"/>
      <c r="NT899" s="47"/>
      <c r="NU899" s="47"/>
      <c r="NV899" s="47"/>
      <c r="NW899" s="47"/>
      <c r="NX899" s="47"/>
      <c r="NY899" s="47"/>
      <c r="NZ899" s="47"/>
      <c r="OA899" s="47"/>
      <c r="OB899" s="47"/>
      <c r="OC899" s="47"/>
      <c r="OD899" s="47"/>
      <c r="OE899" s="47"/>
      <c r="OF899" s="47"/>
      <c r="OG899" s="47"/>
      <c r="OH899" s="47"/>
      <c r="OI899" s="47"/>
      <c r="OJ899" s="47"/>
      <c r="OK899" s="47"/>
      <c r="OL899" s="47"/>
      <c r="OM899" s="47"/>
      <c r="ON899" s="47"/>
      <c r="OO899" s="47"/>
      <c r="OP899" s="47"/>
      <c r="OQ899" s="47"/>
      <c r="OR899" s="47"/>
      <c r="OS899" s="47"/>
      <c r="OT899" s="47"/>
      <c r="OU899" s="47"/>
      <c r="OV899" s="47"/>
      <c r="OW899" s="47"/>
      <c r="OX899" s="47"/>
      <c r="OY899" s="47"/>
      <c r="OZ899" s="47"/>
      <c r="PA899" s="47"/>
      <c r="PB899" s="47"/>
      <c r="PC899" s="47"/>
      <c r="PD899" s="47"/>
      <c r="PE899" s="47"/>
      <c r="PF899" s="47"/>
      <c r="PG899" s="47"/>
      <c r="PH899" s="47"/>
      <c r="PI899" s="47"/>
      <c r="PJ899" s="47"/>
      <c r="PK899" s="47"/>
    </row>
    <row r="900" spans="1:427" x14ac:dyDescent="0.3">
      <c r="A900" s="27" t="s">
        <v>444</v>
      </c>
      <c r="B900" s="27" t="s">
        <v>738</v>
      </c>
      <c r="C900" s="27" t="s">
        <v>785</v>
      </c>
      <c r="D900" s="27" t="s">
        <v>786</v>
      </c>
      <c r="E900" s="29" t="s">
        <v>104</v>
      </c>
      <c r="F900" s="28">
        <v>822</v>
      </c>
      <c r="G900" s="28">
        <v>100</v>
      </c>
      <c r="H900" s="28">
        <v>30</v>
      </c>
      <c r="I900" s="28">
        <v>10</v>
      </c>
      <c r="J900" s="28">
        <v>60</v>
      </c>
      <c r="K900" s="28">
        <v>0</v>
      </c>
      <c r="L900" s="28">
        <v>0</v>
      </c>
      <c r="M900" s="28">
        <v>0</v>
      </c>
      <c r="N900" s="28">
        <v>10</v>
      </c>
      <c r="O900" s="28">
        <v>0</v>
      </c>
      <c r="P900" s="28">
        <v>90</v>
      </c>
      <c r="Q900" s="28">
        <v>100</v>
      </c>
      <c r="R900" s="28">
        <v>50</v>
      </c>
      <c r="S900" s="28">
        <v>50</v>
      </c>
      <c r="T900" s="28">
        <v>0</v>
      </c>
      <c r="U900" s="28">
        <v>0</v>
      </c>
      <c r="V900" s="28">
        <v>1</v>
      </c>
      <c r="W900" s="28">
        <v>1</v>
      </c>
      <c r="X900" s="28">
        <v>98</v>
      </c>
      <c r="Y900" s="28">
        <v>0</v>
      </c>
      <c r="Z900" s="28" t="s">
        <v>98</v>
      </c>
      <c r="AA900" s="28" t="s">
        <v>97</v>
      </c>
      <c r="AB900" s="28" t="s">
        <v>96</v>
      </c>
      <c r="AC900" s="28">
        <v>2</v>
      </c>
      <c r="AD900" s="28">
        <v>4</v>
      </c>
      <c r="AE900" s="28">
        <v>4</v>
      </c>
      <c r="AF900" s="28">
        <v>4</v>
      </c>
      <c r="AG900" s="28">
        <v>1</v>
      </c>
      <c r="AH900" s="28">
        <v>5</v>
      </c>
      <c r="AI900" s="28">
        <v>1</v>
      </c>
    </row>
    <row r="901" spans="1:427" x14ac:dyDescent="0.3">
      <c r="A901" s="27" t="s">
        <v>444</v>
      </c>
      <c r="B901" s="27" t="s">
        <v>738</v>
      </c>
      <c r="C901" s="27" t="s">
        <v>785</v>
      </c>
      <c r="D901" s="27" t="s">
        <v>787</v>
      </c>
      <c r="E901" s="29" t="s">
        <v>104</v>
      </c>
      <c r="F901" s="28">
        <v>1216</v>
      </c>
      <c r="G901" s="28">
        <v>100</v>
      </c>
      <c r="H901" s="28">
        <v>100</v>
      </c>
      <c r="I901" s="28">
        <v>0</v>
      </c>
      <c r="J901" s="28">
        <v>0</v>
      </c>
      <c r="K901" s="28">
        <v>0</v>
      </c>
      <c r="L901" s="28">
        <v>100</v>
      </c>
      <c r="M901" s="28">
        <v>100</v>
      </c>
      <c r="N901" s="28">
        <v>0</v>
      </c>
      <c r="O901" s="28">
        <v>0</v>
      </c>
      <c r="P901" s="28">
        <v>0</v>
      </c>
      <c r="Q901" s="28">
        <v>100</v>
      </c>
      <c r="R901" s="28">
        <v>90</v>
      </c>
      <c r="S901" s="28">
        <v>80</v>
      </c>
      <c r="T901" s="28">
        <v>60</v>
      </c>
      <c r="U901" s="28">
        <v>1</v>
      </c>
      <c r="V901" s="28">
        <v>0</v>
      </c>
      <c r="W901" s="28">
        <v>30</v>
      </c>
      <c r="X901" s="28">
        <v>70</v>
      </c>
      <c r="Y901" s="28">
        <v>20</v>
      </c>
      <c r="Z901" s="28">
        <v>2</v>
      </c>
      <c r="AA901" s="28" t="s">
        <v>97</v>
      </c>
      <c r="AB901" s="28" t="s">
        <v>96</v>
      </c>
      <c r="AC901" s="28">
        <v>2</v>
      </c>
      <c r="AD901" s="28">
        <v>3</v>
      </c>
      <c r="AE901" s="28">
        <v>3</v>
      </c>
      <c r="AF901" s="28">
        <v>3</v>
      </c>
      <c r="AG901" s="28">
        <v>0</v>
      </c>
      <c r="AH901" s="28">
        <v>4</v>
      </c>
      <c r="AI901" s="28">
        <v>0</v>
      </c>
    </row>
    <row r="902" spans="1:427" x14ac:dyDescent="0.3">
      <c r="A902" s="25" t="s">
        <v>444</v>
      </c>
      <c r="B902" s="25" t="s">
        <v>788</v>
      </c>
      <c r="C902" s="25" t="s">
        <v>1649</v>
      </c>
      <c r="D902" s="26" t="s">
        <v>1555</v>
      </c>
      <c r="E902" s="26">
        <v>631</v>
      </c>
      <c r="F902" s="26">
        <v>208</v>
      </c>
      <c r="G902" s="26">
        <v>100</v>
      </c>
      <c r="H902" s="26">
        <v>95</v>
      </c>
      <c r="I902" s="26">
        <v>0</v>
      </c>
      <c r="J902" s="26">
        <v>5</v>
      </c>
      <c r="K902" s="26">
        <v>0</v>
      </c>
      <c r="L902" s="26">
        <v>0</v>
      </c>
      <c r="M902" s="26">
        <v>0</v>
      </c>
      <c r="N902" s="26">
        <v>80</v>
      </c>
      <c r="O902" s="26">
        <v>0</v>
      </c>
      <c r="P902" s="26">
        <v>20</v>
      </c>
      <c r="Q902" s="26">
        <v>100</v>
      </c>
      <c r="R902" s="26">
        <v>100</v>
      </c>
      <c r="S902" s="26">
        <v>100</v>
      </c>
      <c r="T902" s="26">
        <v>100</v>
      </c>
      <c r="U902" s="26">
        <v>100</v>
      </c>
      <c r="V902" s="26">
        <v>0</v>
      </c>
      <c r="W902" s="26">
        <v>70</v>
      </c>
      <c r="X902" s="26">
        <v>30</v>
      </c>
      <c r="Y902" s="26">
        <v>100</v>
      </c>
      <c r="Z902" s="26">
        <v>2</v>
      </c>
      <c r="AA902" s="26" t="s">
        <v>96</v>
      </c>
      <c r="AB902" s="26" t="s">
        <v>96</v>
      </c>
      <c r="AC902" s="26">
        <v>24</v>
      </c>
      <c r="AD902" s="26">
        <v>8</v>
      </c>
      <c r="AE902" s="26">
        <v>8</v>
      </c>
      <c r="AF902" s="26">
        <v>8</v>
      </c>
      <c r="AG902" s="26">
        <v>0</v>
      </c>
      <c r="AH902" s="26">
        <v>5</v>
      </c>
      <c r="AI902" s="26">
        <v>0</v>
      </c>
      <c r="MI902" s="47"/>
      <c r="MJ902" s="47"/>
      <c r="MK902" s="47"/>
      <c r="ML902" s="47"/>
      <c r="MM902" s="47"/>
      <c r="MN902" s="47"/>
      <c r="MO902" s="47"/>
      <c r="MP902" s="47"/>
      <c r="MQ902" s="47"/>
      <c r="MR902" s="47"/>
      <c r="MS902" s="47"/>
      <c r="MT902" s="47"/>
      <c r="MU902" s="47"/>
      <c r="MV902" s="47"/>
      <c r="MW902" s="47"/>
      <c r="MX902" s="47"/>
      <c r="MY902" s="47"/>
      <c r="MZ902" s="47"/>
      <c r="NA902" s="47"/>
      <c r="NB902" s="47"/>
      <c r="NC902" s="47"/>
      <c r="ND902" s="47"/>
      <c r="NE902" s="47"/>
      <c r="NF902" s="47"/>
      <c r="NG902" s="47"/>
      <c r="NH902" s="47"/>
      <c r="NI902" s="47"/>
      <c r="NJ902" s="47"/>
      <c r="NK902" s="47"/>
      <c r="NL902" s="47"/>
      <c r="NM902" s="47"/>
      <c r="NN902" s="47"/>
      <c r="NO902" s="47"/>
      <c r="NP902" s="47"/>
      <c r="NQ902" s="47"/>
      <c r="NR902" s="47"/>
      <c r="NS902" s="47"/>
      <c r="NT902" s="47"/>
      <c r="NU902" s="47"/>
      <c r="NV902" s="47"/>
      <c r="NW902" s="47"/>
      <c r="NX902" s="47"/>
      <c r="NY902" s="47"/>
      <c r="NZ902" s="47"/>
      <c r="OA902" s="47"/>
      <c r="OB902" s="47"/>
      <c r="OC902" s="47"/>
      <c r="OD902" s="47"/>
      <c r="OE902" s="47"/>
      <c r="OF902" s="47"/>
      <c r="OG902" s="47"/>
      <c r="OH902" s="47"/>
      <c r="OI902" s="47"/>
      <c r="OJ902" s="47"/>
      <c r="OK902" s="47"/>
      <c r="OL902" s="47"/>
      <c r="OM902" s="47"/>
      <c r="ON902" s="47"/>
      <c r="OO902" s="47"/>
      <c r="OP902" s="47"/>
      <c r="OQ902" s="47"/>
      <c r="OR902" s="47"/>
      <c r="OS902" s="47"/>
      <c r="OT902" s="47"/>
      <c r="OU902" s="47"/>
      <c r="OV902" s="47"/>
      <c r="OW902" s="47"/>
      <c r="OX902" s="47"/>
      <c r="OY902" s="47"/>
      <c r="OZ902" s="47"/>
      <c r="PA902" s="47"/>
      <c r="PB902" s="47"/>
      <c r="PC902" s="47"/>
      <c r="PD902" s="47"/>
      <c r="PE902" s="47"/>
      <c r="PF902" s="47"/>
      <c r="PG902" s="47"/>
      <c r="PH902" s="47"/>
      <c r="PI902" s="47"/>
      <c r="PJ902" s="47"/>
      <c r="PK902" s="47"/>
    </row>
    <row r="903" spans="1:427" x14ac:dyDescent="0.3">
      <c r="A903" s="25" t="s">
        <v>444</v>
      </c>
      <c r="B903" s="25" t="s">
        <v>788</v>
      </c>
      <c r="C903" s="25" t="s">
        <v>789</v>
      </c>
      <c r="D903" s="26" t="s">
        <v>1553</v>
      </c>
      <c r="E903" s="26">
        <v>703</v>
      </c>
      <c r="F903" s="38">
        <v>50</v>
      </c>
      <c r="G903" s="26">
        <v>100</v>
      </c>
      <c r="H903" s="26">
        <v>85</v>
      </c>
      <c r="I903" s="26">
        <v>15</v>
      </c>
      <c r="J903" s="26">
        <v>0</v>
      </c>
      <c r="K903" s="26">
        <v>0</v>
      </c>
      <c r="L903" s="26">
        <v>0</v>
      </c>
      <c r="M903" s="26">
        <v>0</v>
      </c>
      <c r="N903" s="26">
        <v>45</v>
      </c>
      <c r="O903" s="26">
        <v>0</v>
      </c>
      <c r="P903" s="26">
        <v>55</v>
      </c>
      <c r="Q903" s="26">
        <v>50</v>
      </c>
      <c r="R903" s="26">
        <v>40</v>
      </c>
      <c r="S903" s="26">
        <v>60</v>
      </c>
      <c r="T903" s="26">
        <v>0</v>
      </c>
      <c r="U903" s="26">
        <v>0</v>
      </c>
      <c r="V903" s="26">
        <v>0</v>
      </c>
      <c r="W903" s="26">
        <v>0</v>
      </c>
      <c r="X903" s="26">
        <v>100</v>
      </c>
      <c r="Y903" s="26">
        <v>100</v>
      </c>
      <c r="Z903" s="26">
        <v>2</v>
      </c>
      <c r="AA903" s="26" t="s">
        <v>96</v>
      </c>
      <c r="AB903" s="26" t="s">
        <v>96</v>
      </c>
      <c r="AC903" s="26">
        <v>4</v>
      </c>
      <c r="AD903" s="26">
        <v>6</v>
      </c>
      <c r="AE903" s="26">
        <v>6</v>
      </c>
      <c r="AF903" s="26">
        <v>6</v>
      </c>
      <c r="AG903" s="26">
        <v>6</v>
      </c>
      <c r="AH903" s="26">
        <v>20</v>
      </c>
      <c r="AI903" s="26">
        <v>0</v>
      </c>
      <c r="CJ903" s="47"/>
      <c r="CK903" s="47"/>
      <c r="CL903" s="47"/>
      <c r="CM903" s="47"/>
      <c r="CN903" s="47"/>
      <c r="CO903" s="47"/>
      <c r="CP903" s="47"/>
      <c r="CQ903" s="47"/>
      <c r="CR903" s="47"/>
      <c r="CS903" s="47"/>
      <c r="CT903" s="47"/>
      <c r="CU903" s="47"/>
      <c r="CV903" s="47"/>
      <c r="CW903" s="47"/>
      <c r="CX903" s="47"/>
      <c r="CY903" s="47"/>
      <c r="CZ903" s="47"/>
      <c r="DA903" s="47"/>
      <c r="DB903" s="47"/>
      <c r="DC903" s="47"/>
      <c r="DD903" s="47"/>
      <c r="DE903" s="47"/>
      <c r="DF903" s="47"/>
      <c r="DG903" s="47"/>
      <c r="DH903" s="47"/>
      <c r="DI903" s="47"/>
      <c r="DJ903" s="47"/>
      <c r="DK903" s="47"/>
      <c r="DL903" s="47"/>
      <c r="DM903" s="47"/>
      <c r="DN903" s="47"/>
      <c r="DO903" s="47"/>
      <c r="DP903" s="47"/>
      <c r="DQ903" s="47"/>
      <c r="DR903" s="47"/>
      <c r="DS903" s="47"/>
      <c r="DT903" s="47"/>
      <c r="DU903" s="47"/>
      <c r="DV903" s="47"/>
      <c r="DW903" s="47"/>
      <c r="DX903" s="47"/>
      <c r="DY903" s="47"/>
      <c r="DZ903" s="47"/>
      <c r="EA903" s="47"/>
      <c r="EB903" s="47"/>
      <c r="EC903" s="47"/>
      <c r="ED903" s="47"/>
      <c r="EE903" s="47"/>
      <c r="EF903" s="47"/>
      <c r="EG903" s="47"/>
      <c r="EH903" s="47"/>
      <c r="EI903" s="47"/>
      <c r="EJ903" s="47"/>
      <c r="EK903" s="47"/>
      <c r="EL903" s="47"/>
      <c r="EM903" s="47"/>
      <c r="EN903" s="47"/>
      <c r="EO903" s="47"/>
      <c r="EP903" s="47"/>
      <c r="EQ903" s="47"/>
      <c r="ER903" s="47"/>
      <c r="ES903" s="47"/>
      <c r="ET903" s="47"/>
      <c r="EU903" s="47"/>
      <c r="EV903" s="47"/>
      <c r="EW903" s="47"/>
      <c r="EX903" s="47"/>
      <c r="EY903" s="47"/>
      <c r="EZ903" s="47"/>
      <c r="FA903" s="47"/>
      <c r="FB903" s="47"/>
      <c r="FC903" s="47"/>
      <c r="FD903" s="47"/>
      <c r="FE903" s="47"/>
      <c r="FF903" s="47"/>
      <c r="FG903" s="47"/>
      <c r="FH903" s="47"/>
      <c r="FI903" s="47"/>
      <c r="FJ903" s="47"/>
      <c r="FK903" s="47"/>
      <c r="FL903" s="47"/>
      <c r="FM903" s="47"/>
      <c r="FN903" s="47"/>
      <c r="FO903" s="47"/>
      <c r="FP903" s="47"/>
      <c r="FQ903" s="47"/>
      <c r="FR903" s="47"/>
      <c r="FS903" s="47"/>
      <c r="FT903" s="47"/>
      <c r="FU903" s="47"/>
      <c r="FV903" s="47"/>
      <c r="FW903" s="47"/>
      <c r="FX903" s="47"/>
      <c r="FY903" s="47"/>
      <c r="FZ903" s="47"/>
      <c r="GA903" s="47"/>
      <c r="GB903" s="47"/>
      <c r="GC903" s="47"/>
      <c r="GD903" s="47"/>
      <c r="GE903" s="47"/>
      <c r="GF903" s="47"/>
      <c r="GG903" s="47"/>
      <c r="GH903" s="47"/>
      <c r="GI903" s="47"/>
      <c r="GJ903" s="47"/>
      <c r="GK903" s="47"/>
      <c r="GL903" s="47"/>
      <c r="GM903" s="47"/>
      <c r="GN903" s="47"/>
      <c r="GO903" s="47"/>
      <c r="GP903" s="47"/>
      <c r="GQ903" s="47"/>
      <c r="GR903" s="47"/>
      <c r="GS903" s="47"/>
      <c r="GT903" s="47"/>
      <c r="GU903" s="47"/>
      <c r="GV903" s="47"/>
      <c r="GW903" s="47"/>
      <c r="GX903" s="47"/>
      <c r="GY903" s="47"/>
      <c r="GZ903" s="47"/>
      <c r="HA903" s="47"/>
      <c r="HB903" s="47"/>
      <c r="HC903" s="47"/>
      <c r="HD903" s="47"/>
      <c r="HE903" s="47"/>
      <c r="HF903" s="47"/>
      <c r="HG903" s="47"/>
      <c r="HH903" s="47"/>
      <c r="HI903" s="47"/>
      <c r="HJ903" s="47"/>
      <c r="HK903" s="47"/>
      <c r="HL903" s="47"/>
      <c r="HM903" s="47"/>
      <c r="HN903" s="47"/>
      <c r="HO903" s="47"/>
      <c r="HP903" s="47"/>
      <c r="HQ903" s="47"/>
      <c r="HR903" s="47"/>
      <c r="HS903" s="47"/>
      <c r="HT903" s="47"/>
      <c r="HU903" s="47"/>
      <c r="HV903" s="47"/>
      <c r="HW903" s="47"/>
      <c r="HX903" s="47"/>
      <c r="HY903" s="47"/>
      <c r="HZ903" s="47"/>
      <c r="IA903" s="47"/>
      <c r="IB903" s="47"/>
      <c r="IC903" s="47"/>
      <c r="ID903" s="47"/>
      <c r="IE903" s="47"/>
      <c r="IF903" s="47"/>
      <c r="IG903" s="47"/>
      <c r="IH903" s="47"/>
      <c r="II903" s="47"/>
      <c r="IJ903" s="47"/>
      <c r="IK903" s="47"/>
      <c r="IL903" s="47"/>
      <c r="IM903" s="47"/>
      <c r="IN903" s="47"/>
      <c r="IO903" s="47"/>
      <c r="IP903" s="47"/>
      <c r="IQ903" s="47"/>
      <c r="IR903" s="47"/>
      <c r="IS903" s="47"/>
      <c r="IT903" s="47"/>
      <c r="IU903" s="47"/>
      <c r="IV903" s="47"/>
      <c r="IW903" s="47"/>
      <c r="IX903" s="47"/>
      <c r="IY903" s="47"/>
      <c r="IZ903" s="47"/>
      <c r="JA903" s="47"/>
      <c r="JB903" s="47"/>
      <c r="JC903" s="47"/>
      <c r="JD903" s="47"/>
      <c r="JE903" s="47"/>
      <c r="JF903" s="47"/>
      <c r="JG903" s="47"/>
      <c r="JH903" s="47"/>
      <c r="JI903" s="47"/>
      <c r="JJ903" s="47"/>
      <c r="JK903" s="47"/>
      <c r="JL903" s="47"/>
      <c r="JM903" s="47"/>
      <c r="JN903" s="47"/>
      <c r="JO903" s="47"/>
      <c r="JP903" s="47"/>
      <c r="JQ903" s="47"/>
      <c r="JR903" s="47"/>
      <c r="JS903" s="47"/>
      <c r="JT903" s="47"/>
      <c r="JU903" s="47"/>
      <c r="JV903" s="47"/>
      <c r="JW903" s="47"/>
      <c r="JX903" s="47"/>
      <c r="JY903" s="47"/>
      <c r="JZ903" s="47"/>
      <c r="KA903" s="47"/>
      <c r="KB903" s="47"/>
      <c r="KC903" s="47"/>
      <c r="KD903" s="47"/>
      <c r="KE903" s="47"/>
      <c r="KF903" s="47"/>
      <c r="KG903" s="47"/>
      <c r="KH903" s="47"/>
      <c r="KI903" s="47"/>
      <c r="KJ903" s="47"/>
      <c r="KK903" s="47"/>
      <c r="KL903" s="47"/>
      <c r="KM903" s="47"/>
      <c r="KN903" s="47"/>
      <c r="KO903" s="47"/>
      <c r="KP903" s="47"/>
      <c r="KQ903" s="47"/>
      <c r="KR903" s="47"/>
      <c r="KS903" s="47"/>
      <c r="KT903" s="47"/>
      <c r="KU903" s="47"/>
      <c r="KV903" s="47"/>
      <c r="KW903" s="47"/>
      <c r="KX903" s="47"/>
      <c r="KY903" s="47"/>
      <c r="KZ903" s="47"/>
      <c r="LA903" s="47"/>
      <c r="LB903" s="47"/>
      <c r="LC903" s="47"/>
      <c r="LD903" s="47"/>
      <c r="LE903" s="47"/>
      <c r="LF903" s="47"/>
      <c r="LG903" s="47"/>
      <c r="LH903" s="47"/>
      <c r="LI903" s="47"/>
      <c r="LJ903" s="47"/>
      <c r="LK903" s="47"/>
      <c r="LL903" s="47"/>
      <c r="LM903" s="47"/>
      <c r="LN903" s="47"/>
      <c r="LO903" s="47"/>
      <c r="LP903" s="47"/>
      <c r="LQ903" s="47"/>
      <c r="LR903" s="47"/>
      <c r="LS903" s="47"/>
      <c r="LT903" s="47"/>
      <c r="LU903" s="47"/>
      <c r="LV903" s="47"/>
      <c r="LW903" s="47"/>
      <c r="LX903" s="47"/>
      <c r="LY903" s="47"/>
      <c r="LZ903" s="47"/>
      <c r="MA903" s="47"/>
      <c r="MB903" s="47"/>
      <c r="MC903" s="47"/>
      <c r="MD903" s="47"/>
      <c r="ME903" s="47"/>
      <c r="MF903" s="47"/>
      <c r="MG903" s="47"/>
      <c r="MH903" s="47"/>
      <c r="MI903" s="47"/>
      <c r="MJ903" s="47"/>
      <c r="MK903" s="47"/>
      <c r="ML903" s="47"/>
      <c r="MM903" s="47"/>
      <c r="MN903" s="47"/>
      <c r="MO903" s="47"/>
      <c r="MP903" s="47"/>
      <c r="MQ903" s="47"/>
      <c r="MR903" s="47"/>
      <c r="MS903" s="47"/>
      <c r="MT903" s="47"/>
      <c r="MU903" s="47"/>
      <c r="MV903" s="47"/>
      <c r="MW903" s="47"/>
      <c r="MX903" s="47"/>
      <c r="MY903" s="47"/>
      <c r="MZ903" s="47"/>
      <c r="NA903" s="47"/>
      <c r="NB903" s="47"/>
      <c r="NC903" s="47"/>
      <c r="ND903" s="47"/>
      <c r="NE903" s="47"/>
      <c r="NF903" s="47"/>
      <c r="NG903" s="47"/>
      <c r="NH903" s="47"/>
      <c r="NI903" s="47"/>
      <c r="NJ903" s="47"/>
      <c r="NK903" s="47"/>
      <c r="NL903" s="47"/>
      <c r="NM903" s="47"/>
      <c r="NN903" s="47"/>
      <c r="NO903" s="47"/>
      <c r="NP903" s="47"/>
      <c r="NQ903" s="47"/>
      <c r="NR903" s="47"/>
      <c r="NS903" s="47"/>
      <c r="NT903" s="47"/>
      <c r="NU903" s="47"/>
      <c r="NV903" s="47"/>
      <c r="NW903" s="47"/>
      <c r="NX903" s="47"/>
      <c r="NY903" s="47"/>
      <c r="NZ903" s="47"/>
      <c r="OA903" s="47"/>
      <c r="OB903" s="47"/>
      <c r="OC903" s="47"/>
      <c r="OD903" s="47"/>
      <c r="OE903" s="47"/>
      <c r="OF903" s="47"/>
      <c r="OG903" s="47"/>
      <c r="OH903" s="47"/>
      <c r="OI903" s="47"/>
      <c r="OJ903" s="47"/>
      <c r="OK903" s="47"/>
      <c r="OL903" s="47"/>
      <c r="OM903" s="47"/>
      <c r="ON903" s="47"/>
      <c r="OO903" s="47"/>
      <c r="OP903" s="47"/>
      <c r="OQ903" s="47"/>
      <c r="OR903" s="47"/>
      <c r="OS903" s="47"/>
      <c r="OT903" s="47"/>
      <c r="OU903" s="47"/>
      <c r="OV903" s="47"/>
      <c r="OW903" s="47"/>
      <c r="OX903" s="47"/>
      <c r="OY903" s="47"/>
      <c r="OZ903" s="47"/>
      <c r="PA903" s="47"/>
      <c r="PB903" s="47"/>
      <c r="PC903" s="47"/>
      <c r="PD903" s="47"/>
      <c r="PE903" s="47"/>
      <c r="PF903" s="47"/>
      <c r="PG903" s="47"/>
      <c r="PH903" s="47"/>
      <c r="PI903" s="47"/>
      <c r="PJ903" s="47"/>
      <c r="PK903" s="47"/>
    </row>
    <row r="904" spans="1:427" x14ac:dyDescent="0.3">
      <c r="A904" s="27" t="s">
        <v>444</v>
      </c>
      <c r="B904" s="27" t="s">
        <v>788</v>
      </c>
      <c r="C904" s="27" t="s">
        <v>789</v>
      </c>
      <c r="D904" s="27" t="s">
        <v>790</v>
      </c>
      <c r="E904" s="29" t="s">
        <v>95</v>
      </c>
      <c r="F904" s="28">
        <v>232</v>
      </c>
      <c r="G904" s="28">
        <v>100</v>
      </c>
      <c r="H904" s="28">
        <v>80</v>
      </c>
      <c r="I904" s="28">
        <v>0</v>
      </c>
      <c r="J904" s="28">
        <v>20</v>
      </c>
      <c r="K904" s="28">
        <v>0</v>
      </c>
      <c r="L904" s="28">
        <v>0</v>
      </c>
      <c r="M904" s="28">
        <v>0</v>
      </c>
      <c r="N904" s="28">
        <v>0</v>
      </c>
      <c r="O904" s="28">
        <v>0</v>
      </c>
      <c r="P904" s="28">
        <v>100</v>
      </c>
      <c r="Q904" s="28">
        <v>0</v>
      </c>
      <c r="R904" s="28">
        <v>0</v>
      </c>
      <c r="S904" s="28">
        <v>0</v>
      </c>
      <c r="T904" s="28">
        <v>0</v>
      </c>
      <c r="U904" s="28">
        <v>0</v>
      </c>
      <c r="V904" s="28">
        <v>0</v>
      </c>
      <c r="W904" s="28">
        <v>0</v>
      </c>
      <c r="X904" s="28">
        <v>100</v>
      </c>
      <c r="Y904" s="28">
        <v>50</v>
      </c>
      <c r="Z904" s="28">
        <v>2</v>
      </c>
      <c r="AA904" s="28" t="s">
        <v>97</v>
      </c>
      <c r="AB904" s="28" t="s">
        <v>96</v>
      </c>
      <c r="AC904" s="28">
        <v>4</v>
      </c>
      <c r="AD904" s="28">
        <v>9</v>
      </c>
      <c r="AE904" s="28">
        <v>9</v>
      </c>
      <c r="AF904" s="28">
        <v>9</v>
      </c>
      <c r="AG904" s="28">
        <v>0</v>
      </c>
      <c r="AH904" s="28">
        <v>25</v>
      </c>
      <c r="AI904" s="28">
        <v>0</v>
      </c>
    </row>
    <row r="905" spans="1:427" x14ac:dyDescent="0.3">
      <c r="A905" s="25" t="s">
        <v>444</v>
      </c>
      <c r="B905" s="25" t="s">
        <v>788</v>
      </c>
      <c r="C905" s="25" t="s">
        <v>791</v>
      </c>
      <c r="D905" s="26" t="s">
        <v>1553</v>
      </c>
      <c r="E905" s="26">
        <v>1256</v>
      </c>
      <c r="F905" s="38">
        <v>200</v>
      </c>
      <c r="G905" s="26">
        <v>100</v>
      </c>
      <c r="H905" s="26">
        <v>100</v>
      </c>
      <c r="I905" s="26">
        <v>0</v>
      </c>
      <c r="J905" s="26">
        <v>0</v>
      </c>
      <c r="K905" s="26">
        <v>0</v>
      </c>
      <c r="L905" s="26">
        <v>0</v>
      </c>
      <c r="M905" s="26">
        <v>0</v>
      </c>
      <c r="N905" s="26">
        <v>100</v>
      </c>
      <c r="O905" s="26">
        <v>0</v>
      </c>
      <c r="P905" s="26">
        <v>0</v>
      </c>
      <c r="Q905" s="26">
        <v>100</v>
      </c>
      <c r="R905" s="26">
        <v>95</v>
      </c>
      <c r="S905" s="26">
        <v>0</v>
      </c>
      <c r="T905" s="26">
        <v>90</v>
      </c>
      <c r="U905" s="26">
        <v>90</v>
      </c>
      <c r="V905" s="26">
        <v>0</v>
      </c>
      <c r="W905" s="26">
        <v>70</v>
      </c>
      <c r="X905" s="26">
        <v>30</v>
      </c>
      <c r="Y905" s="26">
        <v>100</v>
      </c>
      <c r="Z905" s="26">
        <v>2</v>
      </c>
      <c r="AA905" s="26" t="s">
        <v>96</v>
      </c>
      <c r="AB905" s="26" t="s">
        <v>97</v>
      </c>
      <c r="AC905" s="26" t="s">
        <v>98</v>
      </c>
      <c r="AD905" s="26">
        <v>0</v>
      </c>
      <c r="AE905" s="26">
        <v>12</v>
      </c>
      <c r="AF905" s="26">
        <v>12</v>
      </c>
      <c r="AG905" s="26">
        <v>0</v>
      </c>
      <c r="AH905" s="26">
        <v>12</v>
      </c>
      <c r="AI905" s="26">
        <v>0</v>
      </c>
      <c r="CJ905" s="47"/>
      <c r="CK905" s="47"/>
      <c r="CL905" s="47"/>
      <c r="CM905" s="47"/>
      <c r="CN905" s="47"/>
      <c r="CO905" s="47"/>
      <c r="CP905" s="47"/>
      <c r="CQ905" s="47"/>
      <c r="CR905" s="47"/>
      <c r="CS905" s="47"/>
      <c r="CT905" s="47"/>
      <c r="CU905" s="47"/>
      <c r="CV905" s="47"/>
      <c r="CW905" s="47"/>
      <c r="CX905" s="47"/>
      <c r="CY905" s="47"/>
      <c r="CZ905" s="47"/>
      <c r="DA905" s="47"/>
      <c r="DB905" s="47"/>
      <c r="DC905" s="47"/>
      <c r="DD905" s="47"/>
      <c r="DE905" s="47"/>
      <c r="DF905" s="47"/>
      <c r="DG905" s="47"/>
      <c r="DH905" s="47"/>
      <c r="DI905" s="47"/>
      <c r="DJ905" s="47"/>
      <c r="DK905" s="47"/>
      <c r="DL905" s="47"/>
      <c r="DM905" s="47"/>
      <c r="DN905" s="47"/>
      <c r="DO905" s="47"/>
      <c r="DP905" s="47"/>
      <c r="DQ905" s="47"/>
      <c r="DR905" s="47"/>
      <c r="DS905" s="47"/>
      <c r="DT905" s="47"/>
      <c r="DU905" s="47"/>
      <c r="DV905" s="47"/>
      <c r="DW905" s="47"/>
      <c r="DX905" s="47"/>
      <c r="DY905" s="47"/>
      <c r="DZ905" s="47"/>
      <c r="EA905" s="47"/>
      <c r="EB905" s="47"/>
      <c r="EC905" s="47"/>
      <c r="ED905" s="47"/>
      <c r="EE905" s="47"/>
      <c r="EF905" s="47"/>
      <c r="EG905" s="47"/>
      <c r="EH905" s="47"/>
      <c r="EI905" s="47"/>
      <c r="EJ905" s="47"/>
      <c r="EK905" s="47"/>
      <c r="EL905" s="47"/>
      <c r="EM905" s="47"/>
      <c r="EN905" s="47"/>
      <c r="EO905" s="47"/>
      <c r="EP905" s="47"/>
      <c r="EQ905" s="47"/>
      <c r="ER905" s="47"/>
      <c r="ES905" s="47"/>
      <c r="ET905" s="47"/>
      <c r="EU905" s="47"/>
      <c r="EV905" s="47"/>
      <c r="EW905" s="47"/>
      <c r="EX905" s="47"/>
      <c r="EY905" s="47"/>
      <c r="EZ905" s="47"/>
      <c r="FA905" s="47"/>
      <c r="FB905" s="47"/>
      <c r="FC905" s="47"/>
      <c r="FD905" s="47"/>
      <c r="FE905" s="47"/>
      <c r="FF905" s="47"/>
      <c r="FG905" s="47"/>
      <c r="FH905" s="47"/>
      <c r="FI905" s="47"/>
      <c r="FJ905" s="47"/>
      <c r="FK905" s="47"/>
      <c r="FL905" s="47"/>
      <c r="FM905" s="47"/>
      <c r="FN905" s="47"/>
      <c r="FO905" s="47"/>
      <c r="FP905" s="47"/>
      <c r="FQ905" s="47"/>
      <c r="FR905" s="47"/>
      <c r="FS905" s="47"/>
      <c r="FT905" s="47"/>
      <c r="FU905" s="47"/>
      <c r="FV905" s="47"/>
      <c r="FW905" s="47"/>
      <c r="FX905" s="47"/>
      <c r="FY905" s="47"/>
      <c r="FZ905" s="47"/>
      <c r="GA905" s="47"/>
      <c r="GB905" s="47"/>
      <c r="GC905" s="47"/>
      <c r="GD905" s="47"/>
      <c r="GE905" s="47"/>
      <c r="GF905" s="47"/>
      <c r="GG905" s="47"/>
      <c r="GH905" s="47"/>
      <c r="GI905" s="47"/>
      <c r="GJ905" s="47"/>
      <c r="GK905" s="47"/>
      <c r="GL905" s="47"/>
      <c r="GM905" s="47"/>
      <c r="GN905" s="47"/>
      <c r="GO905" s="47"/>
      <c r="GP905" s="47"/>
      <c r="GQ905" s="47"/>
      <c r="GR905" s="47"/>
      <c r="GS905" s="47"/>
      <c r="GT905" s="47"/>
      <c r="GU905" s="47"/>
      <c r="GV905" s="47"/>
      <c r="GW905" s="47"/>
      <c r="GX905" s="47"/>
      <c r="GY905" s="47"/>
      <c r="GZ905" s="47"/>
      <c r="HA905" s="47"/>
      <c r="HB905" s="47"/>
      <c r="HC905" s="47"/>
      <c r="HD905" s="47"/>
      <c r="HE905" s="47"/>
      <c r="HF905" s="47"/>
      <c r="HG905" s="47"/>
      <c r="HH905" s="47"/>
      <c r="HI905" s="47"/>
      <c r="HJ905" s="47"/>
      <c r="HK905" s="47"/>
      <c r="HL905" s="47"/>
      <c r="HM905" s="47"/>
      <c r="HN905" s="47"/>
      <c r="HO905" s="47"/>
      <c r="HP905" s="47"/>
      <c r="HQ905" s="47"/>
      <c r="HR905" s="47"/>
      <c r="HS905" s="47"/>
      <c r="HT905" s="47"/>
      <c r="HU905" s="47"/>
      <c r="HV905" s="47"/>
      <c r="HW905" s="47"/>
      <c r="HX905" s="47"/>
      <c r="HY905" s="47"/>
      <c r="HZ905" s="47"/>
      <c r="IA905" s="47"/>
      <c r="IB905" s="47"/>
      <c r="IC905" s="47"/>
      <c r="ID905" s="47"/>
      <c r="IE905" s="47"/>
      <c r="IF905" s="47"/>
      <c r="IG905" s="47"/>
      <c r="IH905" s="47"/>
      <c r="II905" s="47"/>
      <c r="IJ905" s="47"/>
      <c r="IK905" s="47"/>
      <c r="IL905" s="47"/>
      <c r="IM905" s="47"/>
      <c r="IN905" s="47"/>
      <c r="IO905" s="47"/>
      <c r="IP905" s="47"/>
      <c r="IQ905" s="47"/>
      <c r="IR905" s="47"/>
      <c r="IS905" s="47"/>
      <c r="IT905" s="47"/>
      <c r="IU905" s="47"/>
      <c r="IV905" s="47"/>
      <c r="IW905" s="47"/>
      <c r="IX905" s="47"/>
      <c r="IY905" s="47"/>
      <c r="IZ905" s="47"/>
      <c r="JA905" s="47"/>
      <c r="JB905" s="47"/>
      <c r="JC905" s="47"/>
      <c r="JD905" s="47"/>
      <c r="JE905" s="47"/>
      <c r="JF905" s="47"/>
      <c r="JG905" s="47"/>
      <c r="JH905" s="47"/>
      <c r="JI905" s="47"/>
      <c r="JJ905" s="47"/>
      <c r="JK905" s="47"/>
      <c r="JL905" s="47"/>
      <c r="JM905" s="47"/>
      <c r="JN905" s="47"/>
      <c r="JO905" s="47"/>
      <c r="JP905" s="47"/>
      <c r="JQ905" s="47"/>
      <c r="JR905" s="47"/>
      <c r="JS905" s="47"/>
      <c r="JT905" s="47"/>
      <c r="JU905" s="47"/>
      <c r="JV905" s="47"/>
      <c r="JW905" s="47"/>
      <c r="JX905" s="47"/>
      <c r="JY905" s="47"/>
      <c r="JZ905" s="47"/>
      <c r="KA905" s="47"/>
      <c r="KB905" s="47"/>
      <c r="KC905" s="47"/>
      <c r="KD905" s="47"/>
      <c r="KE905" s="47"/>
      <c r="KF905" s="47"/>
      <c r="KG905" s="47"/>
      <c r="KH905" s="47"/>
      <c r="KI905" s="47"/>
      <c r="KJ905" s="47"/>
      <c r="KK905" s="47"/>
      <c r="KL905" s="47"/>
      <c r="KM905" s="47"/>
      <c r="KN905" s="47"/>
      <c r="KO905" s="47"/>
      <c r="KP905" s="47"/>
      <c r="KQ905" s="47"/>
      <c r="KR905" s="47"/>
      <c r="KS905" s="47"/>
      <c r="KT905" s="47"/>
      <c r="KU905" s="47"/>
      <c r="KV905" s="47"/>
      <c r="KW905" s="47"/>
      <c r="KX905" s="47"/>
      <c r="KY905" s="47"/>
      <c r="KZ905" s="47"/>
      <c r="LA905" s="47"/>
      <c r="LB905" s="47"/>
      <c r="LC905" s="47"/>
      <c r="LD905" s="47"/>
      <c r="LE905" s="47"/>
      <c r="LF905" s="47"/>
      <c r="LG905" s="47"/>
      <c r="LH905" s="47"/>
      <c r="LI905" s="47"/>
      <c r="LJ905" s="47"/>
      <c r="LK905" s="47"/>
      <c r="LL905" s="47"/>
      <c r="LM905" s="47"/>
      <c r="LN905" s="47"/>
      <c r="LO905" s="47"/>
      <c r="LP905" s="47"/>
      <c r="LQ905" s="47"/>
      <c r="LR905" s="47"/>
      <c r="LS905" s="47"/>
      <c r="LT905" s="47"/>
      <c r="LU905" s="47"/>
      <c r="LV905" s="47"/>
      <c r="LW905" s="47"/>
      <c r="LX905" s="47"/>
      <c r="LY905" s="47"/>
      <c r="LZ905" s="47"/>
      <c r="MA905" s="47"/>
      <c r="MB905" s="47"/>
      <c r="MC905" s="47"/>
      <c r="MD905" s="47"/>
      <c r="ME905" s="47"/>
      <c r="MF905" s="47"/>
      <c r="MG905" s="47"/>
      <c r="MH905" s="47"/>
      <c r="MI905" s="47"/>
      <c r="MJ905" s="47"/>
      <c r="MK905" s="47"/>
      <c r="ML905" s="47"/>
      <c r="MM905" s="47"/>
      <c r="MN905" s="47"/>
      <c r="MO905" s="47"/>
      <c r="MP905" s="47"/>
      <c r="MQ905" s="47"/>
      <c r="MR905" s="47"/>
      <c r="MS905" s="47"/>
      <c r="MT905" s="47"/>
      <c r="MU905" s="47"/>
      <c r="MV905" s="47"/>
      <c r="MW905" s="47"/>
      <c r="MX905" s="47"/>
      <c r="MY905" s="47"/>
      <c r="MZ905" s="47"/>
      <c r="NA905" s="47"/>
      <c r="NB905" s="47"/>
      <c r="NC905" s="47"/>
      <c r="ND905" s="47"/>
      <c r="NE905" s="47"/>
      <c r="NF905" s="47"/>
      <c r="NG905" s="47"/>
      <c r="NH905" s="47"/>
      <c r="NI905" s="47"/>
      <c r="NJ905" s="47"/>
      <c r="NK905" s="47"/>
      <c r="NL905" s="47"/>
      <c r="NM905" s="47"/>
      <c r="NN905" s="47"/>
      <c r="NO905" s="47"/>
      <c r="NP905" s="47"/>
      <c r="NQ905" s="47"/>
      <c r="NR905" s="47"/>
      <c r="NS905" s="47"/>
      <c r="NT905" s="47"/>
      <c r="NU905" s="47"/>
      <c r="NV905" s="47"/>
      <c r="NW905" s="47"/>
      <c r="NX905" s="47"/>
      <c r="NY905" s="47"/>
      <c r="NZ905" s="47"/>
      <c r="OA905" s="47"/>
      <c r="OB905" s="47"/>
      <c r="OC905" s="47"/>
      <c r="OD905" s="47"/>
      <c r="OE905" s="47"/>
      <c r="OF905" s="47"/>
      <c r="OG905" s="47"/>
      <c r="OH905" s="47"/>
      <c r="OI905" s="47"/>
      <c r="OJ905" s="47"/>
      <c r="OK905" s="47"/>
      <c r="OL905" s="47"/>
      <c r="OM905" s="47"/>
      <c r="ON905" s="47"/>
      <c r="OO905" s="47"/>
      <c r="OP905" s="47"/>
      <c r="OQ905" s="47"/>
      <c r="OR905" s="47"/>
      <c r="OS905" s="47"/>
      <c r="OT905" s="47"/>
      <c r="OU905" s="47"/>
      <c r="OV905" s="47"/>
      <c r="OW905" s="47"/>
      <c r="OX905" s="47"/>
      <c r="OY905" s="47"/>
      <c r="OZ905" s="47"/>
      <c r="PA905" s="47"/>
      <c r="PB905" s="47"/>
      <c r="PC905" s="47"/>
      <c r="PD905" s="47"/>
      <c r="PE905" s="47"/>
      <c r="PF905" s="47"/>
      <c r="PG905" s="47"/>
      <c r="PH905" s="47"/>
      <c r="PI905" s="47"/>
      <c r="PJ905" s="47"/>
    </row>
    <row r="906" spans="1:427" x14ac:dyDescent="0.3">
      <c r="A906" s="27" t="s">
        <v>444</v>
      </c>
      <c r="B906" s="27" t="s">
        <v>788</v>
      </c>
      <c r="C906" s="27" t="s">
        <v>791</v>
      </c>
      <c r="D906" s="27" t="s">
        <v>792</v>
      </c>
      <c r="E906" s="29" t="s">
        <v>95</v>
      </c>
      <c r="F906" s="28">
        <v>242</v>
      </c>
      <c r="G906" s="28">
        <v>100</v>
      </c>
      <c r="H906" s="28">
        <v>35</v>
      </c>
      <c r="I906" s="28">
        <v>65</v>
      </c>
      <c r="J906" s="28">
        <v>0</v>
      </c>
      <c r="K906" s="28">
        <v>0</v>
      </c>
      <c r="L906" s="28">
        <v>0</v>
      </c>
      <c r="M906" s="28">
        <v>0</v>
      </c>
      <c r="N906" s="28">
        <v>5</v>
      </c>
      <c r="O906" s="28">
        <v>0</v>
      </c>
      <c r="P906" s="28">
        <v>95</v>
      </c>
      <c r="Q906" s="28">
        <v>0</v>
      </c>
      <c r="R906" s="28">
        <v>0</v>
      </c>
      <c r="S906" s="28">
        <v>100</v>
      </c>
      <c r="T906" s="28">
        <v>0</v>
      </c>
      <c r="U906" s="28">
        <v>0</v>
      </c>
      <c r="V906" s="28">
        <v>0</v>
      </c>
      <c r="W906" s="28">
        <v>0</v>
      </c>
      <c r="X906" s="28">
        <v>100</v>
      </c>
      <c r="Y906" s="28">
        <v>5</v>
      </c>
      <c r="Z906" s="28">
        <v>2</v>
      </c>
      <c r="AA906" s="28" t="s">
        <v>96</v>
      </c>
      <c r="AB906" s="28" t="s">
        <v>97</v>
      </c>
      <c r="AC906" s="28" t="s">
        <v>98</v>
      </c>
      <c r="AD906" s="28">
        <v>0</v>
      </c>
      <c r="AE906" s="28">
        <v>12</v>
      </c>
      <c r="AF906" s="28">
        <v>12</v>
      </c>
      <c r="AG906" s="28">
        <v>0</v>
      </c>
      <c r="AH906" s="28">
        <v>12</v>
      </c>
      <c r="AI906" s="28">
        <v>0</v>
      </c>
    </row>
    <row r="907" spans="1:427" x14ac:dyDescent="0.3">
      <c r="A907" s="25" t="s">
        <v>444</v>
      </c>
      <c r="B907" s="25" t="s">
        <v>788</v>
      </c>
      <c r="C907" s="25" t="s">
        <v>793</v>
      </c>
      <c r="D907" s="26" t="s">
        <v>1553</v>
      </c>
      <c r="E907" s="26">
        <v>638</v>
      </c>
      <c r="F907" s="38">
        <v>0</v>
      </c>
      <c r="G907" s="26">
        <v>0</v>
      </c>
      <c r="H907" s="26">
        <v>0</v>
      </c>
      <c r="I907" s="26">
        <v>100</v>
      </c>
      <c r="J907" s="26">
        <v>0</v>
      </c>
      <c r="K907" s="26">
        <v>0</v>
      </c>
      <c r="L907" s="26">
        <v>0</v>
      </c>
      <c r="M907" s="26">
        <v>0</v>
      </c>
      <c r="N907" s="26">
        <v>87</v>
      </c>
      <c r="O907" s="26">
        <v>12</v>
      </c>
      <c r="P907" s="26">
        <v>1</v>
      </c>
      <c r="Q907" s="26">
        <v>100</v>
      </c>
      <c r="R907" s="26">
        <v>100</v>
      </c>
      <c r="S907" s="26">
        <v>100</v>
      </c>
      <c r="T907" s="26">
        <v>100</v>
      </c>
      <c r="U907" s="26">
        <v>96</v>
      </c>
      <c r="V907" s="26">
        <v>0</v>
      </c>
      <c r="W907" s="26">
        <v>52</v>
      </c>
      <c r="X907" s="26">
        <v>48</v>
      </c>
      <c r="Y907" s="26">
        <v>100</v>
      </c>
      <c r="Z907" s="26">
        <v>2</v>
      </c>
      <c r="AA907" s="26" t="s">
        <v>96</v>
      </c>
      <c r="AB907" s="26" t="s">
        <v>96</v>
      </c>
      <c r="AC907" s="26">
        <v>4</v>
      </c>
      <c r="AD907" s="26">
        <v>4</v>
      </c>
      <c r="AE907" s="26">
        <v>4</v>
      </c>
      <c r="AF907" s="26">
        <v>20</v>
      </c>
      <c r="AG907" s="26">
        <v>0</v>
      </c>
      <c r="AH907" s="26">
        <v>4</v>
      </c>
      <c r="AI907" s="26">
        <v>0</v>
      </c>
      <c r="CJ907" s="47"/>
      <c r="CK907" s="47"/>
      <c r="CL907" s="47"/>
      <c r="CM907" s="47"/>
      <c r="CN907" s="47"/>
      <c r="CO907" s="47"/>
      <c r="CP907" s="47"/>
      <c r="CQ907" s="47"/>
      <c r="CR907" s="47"/>
      <c r="CS907" s="47"/>
      <c r="CT907" s="47"/>
      <c r="CU907" s="47"/>
      <c r="CV907" s="47"/>
      <c r="CW907" s="47"/>
      <c r="CX907" s="47"/>
      <c r="CY907" s="47"/>
      <c r="CZ907" s="47"/>
      <c r="DA907" s="47"/>
      <c r="DB907" s="47"/>
      <c r="DC907" s="47"/>
      <c r="DD907" s="47"/>
      <c r="DE907" s="47"/>
      <c r="DF907" s="47"/>
      <c r="DG907" s="47"/>
      <c r="DH907" s="47"/>
      <c r="DI907" s="47"/>
      <c r="DJ907" s="47"/>
      <c r="DK907" s="47"/>
      <c r="DL907" s="47"/>
      <c r="DM907" s="47"/>
      <c r="DN907" s="47"/>
      <c r="DO907" s="47"/>
      <c r="DP907" s="47"/>
      <c r="DQ907" s="47"/>
      <c r="DR907" s="47"/>
      <c r="DS907" s="47"/>
      <c r="DT907" s="47"/>
      <c r="DU907" s="47"/>
      <c r="DV907" s="47"/>
      <c r="DW907" s="47"/>
      <c r="DX907" s="47"/>
      <c r="DY907" s="47"/>
      <c r="DZ907" s="47"/>
      <c r="EA907" s="47"/>
      <c r="EB907" s="47"/>
      <c r="EC907" s="47"/>
      <c r="ED907" s="47"/>
      <c r="EE907" s="47"/>
      <c r="EF907" s="47"/>
      <c r="EG907" s="47"/>
      <c r="EH907" s="47"/>
      <c r="EI907" s="47"/>
      <c r="EJ907" s="47"/>
      <c r="EK907" s="47"/>
      <c r="EL907" s="47"/>
      <c r="EM907" s="47"/>
      <c r="EN907" s="47"/>
      <c r="EO907" s="47"/>
      <c r="EP907" s="47"/>
      <c r="EQ907" s="47"/>
      <c r="ER907" s="47"/>
      <c r="ES907" s="47"/>
      <c r="ET907" s="47"/>
      <c r="EU907" s="47"/>
      <c r="EV907" s="47"/>
      <c r="EW907" s="47"/>
      <c r="EX907" s="47"/>
      <c r="EY907" s="47"/>
      <c r="EZ907" s="47"/>
      <c r="FA907" s="47"/>
      <c r="FB907" s="47"/>
      <c r="FC907" s="47"/>
      <c r="FD907" s="47"/>
      <c r="FE907" s="47"/>
      <c r="FF907" s="47"/>
      <c r="FG907" s="47"/>
      <c r="FH907" s="47"/>
      <c r="FI907" s="47"/>
      <c r="FJ907" s="47"/>
      <c r="FK907" s="47"/>
      <c r="FL907" s="47"/>
      <c r="FM907" s="47"/>
      <c r="FN907" s="47"/>
      <c r="FO907" s="47"/>
      <c r="FP907" s="47"/>
      <c r="FQ907" s="47"/>
      <c r="FR907" s="47"/>
      <c r="FS907" s="47"/>
      <c r="FT907" s="47"/>
      <c r="FU907" s="47"/>
      <c r="FV907" s="47"/>
      <c r="FW907" s="47"/>
      <c r="FX907" s="47"/>
      <c r="FY907" s="47"/>
      <c r="FZ907" s="47"/>
      <c r="GA907" s="47"/>
      <c r="GB907" s="47"/>
      <c r="GC907" s="47"/>
      <c r="GD907" s="47"/>
      <c r="GE907" s="47"/>
      <c r="GF907" s="47"/>
      <c r="GG907" s="47"/>
      <c r="GH907" s="47"/>
      <c r="GI907" s="47"/>
      <c r="GJ907" s="47"/>
      <c r="GK907" s="47"/>
      <c r="GL907" s="47"/>
      <c r="GM907" s="47"/>
      <c r="GN907" s="47"/>
      <c r="GO907" s="47"/>
      <c r="GP907" s="47"/>
      <c r="GQ907" s="47"/>
      <c r="GR907" s="47"/>
      <c r="GS907" s="47"/>
      <c r="GT907" s="47"/>
      <c r="GU907" s="47"/>
      <c r="GV907" s="47"/>
      <c r="GW907" s="47"/>
      <c r="GX907" s="47"/>
      <c r="GY907" s="47"/>
      <c r="GZ907" s="47"/>
      <c r="HA907" s="47"/>
      <c r="HB907" s="47"/>
      <c r="HC907" s="47"/>
      <c r="HD907" s="47"/>
      <c r="HE907" s="47"/>
      <c r="HF907" s="47"/>
      <c r="HG907" s="47"/>
      <c r="HH907" s="47"/>
      <c r="HI907" s="47"/>
      <c r="HJ907" s="47"/>
      <c r="HK907" s="47"/>
      <c r="HL907" s="47"/>
      <c r="HM907" s="47"/>
      <c r="HN907" s="47"/>
      <c r="HO907" s="47"/>
      <c r="HP907" s="47"/>
      <c r="HQ907" s="47"/>
      <c r="HR907" s="47"/>
      <c r="HS907" s="47"/>
      <c r="HT907" s="47"/>
      <c r="HU907" s="47"/>
      <c r="HV907" s="47"/>
      <c r="HW907" s="47"/>
      <c r="HX907" s="47"/>
      <c r="HY907" s="47"/>
      <c r="HZ907" s="47"/>
      <c r="IA907" s="47"/>
      <c r="IB907" s="47"/>
      <c r="IC907" s="47"/>
      <c r="ID907" s="47"/>
      <c r="IE907" s="47"/>
      <c r="IF907" s="47"/>
      <c r="IG907" s="47"/>
      <c r="IH907" s="47"/>
      <c r="II907" s="47"/>
      <c r="IJ907" s="47"/>
      <c r="IK907" s="47"/>
      <c r="IL907" s="47"/>
      <c r="IM907" s="47"/>
      <c r="IN907" s="47"/>
      <c r="IO907" s="47"/>
      <c r="IP907" s="47"/>
      <c r="IQ907" s="47"/>
      <c r="IR907" s="47"/>
      <c r="IS907" s="47"/>
      <c r="IT907" s="47"/>
      <c r="IU907" s="47"/>
      <c r="IV907" s="47"/>
      <c r="IW907" s="47"/>
      <c r="IX907" s="47"/>
      <c r="IY907" s="47"/>
      <c r="IZ907" s="47"/>
      <c r="JA907" s="47"/>
      <c r="JB907" s="47"/>
      <c r="JC907" s="47"/>
      <c r="JD907" s="47"/>
      <c r="JE907" s="47"/>
      <c r="JF907" s="47"/>
      <c r="JG907" s="47"/>
      <c r="JH907" s="47"/>
      <c r="JI907" s="47"/>
      <c r="JJ907" s="47"/>
      <c r="JK907" s="47"/>
      <c r="JL907" s="47"/>
      <c r="JM907" s="47"/>
      <c r="JN907" s="47"/>
      <c r="JO907" s="47"/>
      <c r="JP907" s="47"/>
      <c r="JQ907" s="47"/>
      <c r="JR907" s="47"/>
      <c r="JS907" s="47"/>
      <c r="JT907" s="47"/>
      <c r="JU907" s="47"/>
      <c r="JV907" s="47"/>
      <c r="JW907" s="47"/>
      <c r="JX907" s="47"/>
      <c r="JY907" s="47"/>
      <c r="JZ907" s="47"/>
      <c r="KA907" s="47"/>
      <c r="KB907" s="47"/>
      <c r="KC907" s="47"/>
      <c r="KD907" s="47"/>
      <c r="KE907" s="47"/>
      <c r="KF907" s="47"/>
      <c r="KG907" s="47"/>
      <c r="KH907" s="47"/>
      <c r="KI907" s="47"/>
      <c r="KJ907" s="47"/>
      <c r="KK907" s="47"/>
      <c r="KL907" s="47"/>
      <c r="KM907" s="47"/>
      <c r="KN907" s="47"/>
      <c r="KO907" s="47"/>
      <c r="KP907" s="47"/>
      <c r="KQ907" s="47"/>
      <c r="KR907" s="47"/>
      <c r="KS907" s="47"/>
      <c r="KT907" s="47"/>
      <c r="KU907" s="47"/>
      <c r="KV907" s="47"/>
      <c r="KW907" s="47"/>
      <c r="KX907" s="47"/>
      <c r="KY907" s="47"/>
      <c r="KZ907" s="47"/>
      <c r="LA907" s="47"/>
      <c r="LB907" s="47"/>
      <c r="LC907" s="47"/>
      <c r="LD907" s="47"/>
      <c r="LE907" s="47"/>
      <c r="LF907" s="47"/>
      <c r="LG907" s="47"/>
      <c r="LH907" s="47"/>
      <c r="LI907" s="47"/>
      <c r="LJ907" s="47"/>
      <c r="LK907" s="47"/>
      <c r="LL907" s="47"/>
      <c r="LM907" s="47"/>
      <c r="LN907" s="47"/>
      <c r="LO907" s="47"/>
      <c r="LP907" s="47"/>
      <c r="LQ907" s="47"/>
      <c r="LR907" s="47"/>
      <c r="LS907" s="47"/>
      <c r="LT907" s="47"/>
      <c r="LU907" s="47"/>
      <c r="LV907" s="47"/>
      <c r="LW907" s="47"/>
      <c r="LX907" s="47"/>
      <c r="LY907" s="47"/>
      <c r="LZ907" s="47"/>
      <c r="MA907" s="47"/>
      <c r="MB907" s="47"/>
      <c r="MC907" s="47"/>
      <c r="MD907" s="47"/>
      <c r="ME907" s="47"/>
      <c r="MF907" s="47"/>
      <c r="MG907" s="47"/>
      <c r="MH907" s="47"/>
      <c r="MI907" s="47"/>
      <c r="MJ907" s="47"/>
      <c r="MK907" s="47"/>
      <c r="ML907" s="47"/>
      <c r="MM907" s="47"/>
      <c r="MN907" s="47"/>
      <c r="MO907" s="47"/>
      <c r="MP907" s="47"/>
      <c r="MQ907" s="47"/>
      <c r="MR907" s="47"/>
      <c r="MS907" s="47"/>
      <c r="MT907" s="47"/>
      <c r="MU907" s="47"/>
      <c r="MV907" s="47"/>
      <c r="MW907" s="47"/>
      <c r="MX907" s="47"/>
      <c r="MY907" s="47"/>
      <c r="MZ907" s="47"/>
      <c r="NA907" s="47"/>
      <c r="NB907" s="47"/>
      <c r="NC907" s="47"/>
      <c r="ND907" s="47"/>
      <c r="NE907" s="47"/>
      <c r="NF907" s="47"/>
      <c r="NG907" s="47"/>
      <c r="NH907" s="47"/>
      <c r="NI907" s="47"/>
      <c r="NJ907" s="47"/>
      <c r="NK907" s="47"/>
      <c r="NL907" s="47"/>
      <c r="NM907" s="47"/>
      <c r="NN907" s="47"/>
      <c r="NO907" s="47"/>
      <c r="NP907" s="47"/>
      <c r="NQ907" s="47"/>
      <c r="NR907" s="47"/>
      <c r="NS907" s="47"/>
      <c r="NT907" s="47"/>
      <c r="NU907" s="47"/>
      <c r="NV907" s="47"/>
      <c r="NW907" s="47"/>
      <c r="NX907" s="47"/>
      <c r="NY907" s="47"/>
      <c r="NZ907" s="47"/>
      <c r="OA907" s="47"/>
      <c r="OB907" s="47"/>
      <c r="OC907" s="47"/>
      <c r="OD907" s="47"/>
      <c r="OE907" s="47"/>
      <c r="OF907" s="47"/>
      <c r="OG907" s="47"/>
      <c r="OH907" s="47"/>
      <c r="OI907" s="47"/>
      <c r="OJ907" s="47"/>
      <c r="OK907" s="47"/>
      <c r="OL907" s="47"/>
      <c r="OM907" s="47"/>
      <c r="ON907" s="47"/>
      <c r="OO907" s="47"/>
      <c r="OP907" s="47"/>
      <c r="OQ907" s="47"/>
      <c r="OR907" s="47"/>
      <c r="OS907" s="47"/>
      <c r="OT907" s="47"/>
      <c r="OU907" s="47"/>
      <c r="OV907" s="47"/>
      <c r="OW907" s="47"/>
      <c r="OX907" s="47"/>
      <c r="OY907" s="47"/>
      <c r="OZ907" s="47"/>
      <c r="PA907" s="47"/>
      <c r="PB907" s="47"/>
      <c r="PC907" s="47"/>
      <c r="PD907" s="47"/>
      <c r="PE907" s="47"/>
      <c r="PF907" s="47"/>
      <c r="PG907" s="47"/>
      <c r="PH907" s="47"/>
      <c r="PI907" s="47"/>
      <c r="PJ907" s="47"/>
    </row>
    <row r="908" spans="1:427" x14ac:dyDescent="0.3">
      <c r="A908" s="27" t="s">
        <v>444</v>
      </c>
      <c r="B908" s="27" t="s">
        <v>788</v>
      </c>
      <c r="C908" s="27" t="s">
        <v>793</v>
      </c>
      <c r="D908" s="27" t="s">
        <v>794</v>
      </c>
      <c r="E908" s="29" t="s">
        <v>95</v>
      </c>
      <c r="F908" s="28">
        <v>129</v>
      </c>
      <c r="G908" s="28">
        <v>0</v>
      </c>
      <c r="H908" s="28">
        <v>0</v>
      </c>
      <c r="I908" s="28">
        <v>100</v>
      </c>
      <c r="J908" s="28">
        <v>0</v>
      </c>
      <c r="K908" s="28">
        <v>0</v>
      </c>
      <c r="L908" s="28">
        <v>0</v>
      </c>
      <c r="M908" s="28">
        <v>0</v>
      </c>
      <c r="N908" s="28">
        <v>0</v>
      </c>
      <c r="O908" s="28">
        <v>0</v>
      </c>
      <c r="P908" s="28">
        <v>100</v>
      </c>
      <c r="Q908" s="28">
        <v>100</v>
      </c>
      <c r="R908" s="28">
        <v>98</v>
      </c>
      <c r="S908" s="28">
        <v>100</v>
      </c>
      <c r="T908" s="28">
        <v>0</v>
      </c>
      <c r="U908" s="28">
        <v>0</v>
      </c>
      <c r="V908" s="28">
        <v>0</v>
      </c>
      <c r="W908" s="28">
        <v>0</v>
      </c>
      <c r="X908" s="28">
        <v>100</v>
      </c>
      <c r="Y908" s="28">
        <v>100</v>
      </c>
      <c r="Z908" s="28">
        <v>1</v>
      </c>
      <c r="AA908" s="28" t="s">
        <v>96</v>
      </c>
      <c r="AB908" s="28" t="s">
        <v>97</v>
      </c>
      <c r="AC908" s="28" t="s">
        <v>98</v>
      </c>
      <c r="AD908" s="28">
        <v>4</v>
      </c>
      <c r="AE908" s="28">
        <v>4</v>
      </c>
      <c r="AF908" s="28">
        <v>20</v>
      </c>
      <c r="AG908" s="28">
        <v>1</v>
      </c>
      <c r="AH908" s="28">
        <v>4</v>
      </c>
      <c r="AI908" s="28">
        <v>1</v>
      </c>
    </row>
    <row r="909" spans="1:427" x14ac:dyDescent="0.3">
      <c r="A909" s="25" t="s">
        <v>444</v>
      </c>
      <c r="B909" s="25" t="s">
        <v>788</v>
      </c>
      <c r="C909" s="25" t="s">
        <v>1650</v>
      </c>
      <c r="D909" s="26" t="s">
        <v>1555</v>
      </c>
      <c r="E909" s="26">
        <v>553</v>
      </c>
      <c r="F909" s="26">
        <v>166</v>
      </c>
      <c r="G909" s="26">
        <v>90</v>
      </c>
      <c r="H909" s="26">
        <v>90</v>
      </c>
      <c r="I909" s="26">
        <v>5</v>
      </c>
      <c r="J909" s="26">
        <v>5</v>
      </c>
      <c r="K909" s="26">
        <v>0</v>
      </c>
      <c r="L909" s="26">
        <v>0</v>
      </c>
      <c r="M909" s="26">
        <v>0</v>
      </c>
      <c r="N909" s="26">
        <v>95</v>
      </c>
      <c r="O909" s="26">
        <v>0</v>
      </c>
      <c r="P909" s="26">
        <v>5</v>
      </c>
      <c r="Q909" s="26">
        <v>90</v>
      </c>
      <c r="R909" s="26">
        <v>90</v>
      </c>
      <c r="S909" s="26">
        <v>100</v>
      </c>
      <c r="T909" s="26">
        <v>90</v>
      </c>
      <c r="U909" s="26">
        <v>90</v>
      </c>
      <c r="V909" s="26">
        <v>40</v>
      </c>
      <c r="W909" s="26">
        <v>40</v>
      </c>
      <c r="X909" s="26">
        <v>20</v>
      </c>
      <c r="Y909" s="26">
        <v>100</v>
      </c>
      <c r="Z909" s="26">
        <v>2</v>
      </c>
      <c r="AA909" s="26" t="s">
        <v>96</v>
      </c>
      <c r="AB909" s="26" t="s">
        <v>96</v>
      </c>
      <c r="AC909" s="26">
        <v>4</v>
      </c>
      <c r="AD909" s="26">
        <v>4</v>
      </c>
      <c r="AE909" s="26">
        <v>15</v>
      </c>
      <c r="AF909" s="26">
        <v>15</v>
      </c>
      <c r="AG909" s="26">
        <v>0</v>
      </c>
      <c r="AH909" s="26">
        <v>2</v>
      </c>
      <c r="AI909" s="26">
        <v>0</v>
      </c>
    </row>
    <row r="910" spans="1:427" x14ac:dyDescent="0.3">
      <c r="A910" s="25" t="s">
        <v>444</v>
      </c>
      <c r="B910" s="25" t="s">
        <v>788</v>
      </c>
      <c r="C910" s="25" t="s">
        <v>795</v>
      </c>
      <c r="D910" s="26" t="s">
        <v>1553</v>
      </c>
      <c r="E910" s="26">
        <v>3660</v>
      </c>
      <c r="F910" s="38">
        <v>380</v>
      </c>
      <c r="G910" s="26">
        <v>100</v>
      </c>
      <c r="H910" s="26">
        <v>96</v>
      </c>
      <c r="I910" s="26">
        <v>1</v>
      </c>
      <c r="J910" s="26">
        <v>3</v>
      </c>
      <c r="K910" s="26">
        <v>0</v>
      </c>
      <c r="L910" s="26">
        <v>100</v>
      </c>
      <c r="M910" s="26">
        <v>98</v>
      </c>
      <c r="N910" s="26">
        <v>1</v>
      </c>
      <c r="O910" s="26">
        <v>0</v>
      </c>
      <c r="P910" s="26">
        <v>1</v>
      </c>
      <c r="Q910" s="26">
        <v>100</v>
      </c>
      <c r="R910" s="26">
        <v>100</v>
      </c>
      <c r="S910" s="26">
        <v>100</v>
      </c>
      <c r="T910" s="26">
        <v>100</v>
      </c>
      <c r="U910" s="26">
        <v>95</v>
      </c>
      <c r="V910" s="26">
        <v>0</v>
      </c>
      <c r="W910" s="26">
        <v>99</v>
      </c>
      <c r="X910" s="26">
        <v>1</v>
      </c>
      <c r="Y910" s="26">
        <v>100</v>
      </c>
      <c r="Z910" s="26">
        <v>8</v>
      </c>
      <c r="AA910" s="26" t="s">
        <v>96</v>
      </c>
      <c r="AB910" s="26" t="s">
        <v>96</v>
      </c>
      <c r="AC910" s="26">
        <v>2</v>
      </c>
      <c r="AD910" s="26">
        <v>0</v>
      </c>
      <c r="AE910" s="26">
        <v>0</v>
      </c>
      <c r="AF910" s="26">
        <v>0</v>
      </c>
      <c r="AG910" s="26">
        <v>0</v>
      </c>
      <c r="AH910" s="26">
        <v>0</v>
      </c>
      <c r="AI910" s="26">
        <v>0</v>
      </c>
    </row>
    <row r="911" spans="1:427" x14ac:dyDescent="0.3">
      <c r="A911" s="27" t="s">
        <v>444</v>
      </c>
      <c r="B911" s="27" t="s">
        <v>788</v>
      </c>
      <c r="C911" s="27" t="s">
        <v>795</v>
      </c>
      <c r="D911" s="27" t="s">
        <v>796</v>
      </c>
      <c r="E911" s="29" t="s">
        <v>102</v>
      </c>
      <c r="F911" s="28">
        <v>126</v>
      </c>
      <c r="G911" s="28">
        <v>100</v>
      </c>
      <c r="H911" s="28">
        <v>100</v>
      </c>
      <c r="I911" s="28">
        <v>0</v>
      </c>
      <c r="J911" s="28">
        <v>0</v>
      </c>
      <c r="K911" s="28">
        <v>0</v>
      </c>
      <c r="L911" s="28">
        <v>100</v>
      </c>
      <c r="M911" s="28">
        <v>100</v>
      </c>
      <c r="N911" s="28">
        <v>0</v>
      </c>
      <c r="O911" s="28">
        <v>0</v>
      </c>
      <c r="P911" s="28">
        <v>0</v>
      </c>
      <c r="Q911" s="28">
        <v>100</v>
      </c>
      <c r="R911" s="28">
        <v>100</v>
      </c>
      <c r="S911" s="28">
        <v>0</v>
      </c>
      <c r="T911" s="28">
        <v>100</v>
      </c>
      <c r="U911" s="28">
        <v>0</v>
      </c>
      <c r="V911" s="28">
        <v>100</v>
      </c>
      <c r="W911" s="28">
        <v>0</v>
      </c>
      <c r="X911" s="28">
        <v>0</v>
      </c>
      <c r="Y911" s="28">
        <v>10</v>
      </c>
      <c r="Z911" s="28">
        <v>8</v>
      </c>
      <c r="AA911" s="28" t="s">
        <v>97</v>
      </c>
      <c r="AB911" s="28" t="s">
        <v>96</v>
      </c>
      <c r="AC911" s="28">
        <v>13</v>
      </c>
      <c r="AD911" s="28">
        <v>0</v>
      </c>
      <c r="AE911" s="28">
        <v>0</v>
      </c>
      <c r="AF911" s="28">
        <v>0</v>
      </c>
      <c r="AG911" s="28">
        <v>0</v>
      </c>
      <c r="AH911" s="28">
        <v>0</v>
      </c>
      <c r="AI911" s="28">
        <v>0</v>
      </c>
    </row>
    <row r="912" spans="1:427" x14ac:dyDescent="0.3">
      <c r="A912" s="27" t="s">
        <v>444</v>
      </c>
      <c r="B912" s="27" t="s">
        <v>788</v>
      </c>
      <c r="C912" s="27" t="s">
        <v>795</v>
      </c>
      <c r="D912" s="27" t="s">
        <v>797</v>
      </c>
      <c r="E912" s="29" t="s">
        <v>102</v>
      </c>
      <c r="F912" s="28">
        <v>46</v>
      </c>
      <c r="G912" s="28">
        <v>100</v>
      </c>
      <c r="H912" s="28">
        <v>100</v>
      </c>
      <c r="I912" s="28">
        <v>0</v>
      </c>
      <c r="J912" s="28">
        <v>0</v>
      </c>
      <c r="K912" s="28">
        <v>0</v>
      </c>
      <c r="L912" s="28">
        <v>100</v>
      </c>
      <c r="M912" s="28">
        <v>100</v>
      </c>
      <c r="N912" s="28">
        <v>0</v>
      </c>
      <c r="O912" s="28">
        <v>0</v>
      </c>
      <c r="P912" s="28">
        <v>0</v>
      </c>
      <c r="Q912" s="28">
        <v>100</v>
      </c>
      <c r="R912" s="28">
        <v>100</v>
      </c>
      <c r="S912" s="28">
        <v>0</v>
      </c>
      <c r="T912" s="28">
        <v>100</v>
      </c>
      <c r="U912" s="28">
        <v>0</v>
      </c>
      <c r="V912" s="28">
        <v>100</v>
      </c>
      <c r="W912" s="28">
        <v>0</v>
      </c>
      <c r="X912" s="28">
        <v>0</v>
      </c>
      <c r="Y912" s="28">
        <v>100</v>
      </c>
      <c r="Z912" s="28">
        <v>8</v>
      </c>
      <c r="AA912" s="28" t="s">
        <v>96</v>
      </c>
      <c r="AB912" s="28" t="s">
        <v>97</v>
      </c>
      <c r="AC912" s="28" t="s">
        <v>98</v>
      </c>
      <c r="AD912" s="28">
        <v>0</v>
      </c>
      <c r="AE912" s="28">
        <v>0</v>
      </c>
      <c r="AF912" s="28">
        <v>0</v>
      </c>
      <c r="AG912" s="28">
        <v>0</v>
      </c>
      <c r="AH912" s="28">
        <v>0</v>
      </c>
      <c r="AI912" s="28">
        <v>0</v>
      </c>
    </row>
    <row r="913" spans="1:426" x14ac:dyDescent="0.3">
      <c r="A913" s="27" t="s">
        <v>444</v>
      </c>
      <c r="B913" s="27" t="s">
        <v>788</v>
      </c>
      <c r="C913" s="27" t="s">
        <v>795</v>
      </c>
      <c r="D913" s="27" t="s">
        <v>798</v>
      </c>
      <c r="E913" s="29" t="s">
        <v>102</v>
      </c>
      <c r="F913" s="28">
        <v>141</v>
      </c>
      <c r="G913" s="28">
        <v>100</v>
      </c>
      <c r="H913" s="28">
        <v>100</v>
      </c>
      <c r="I913" s="28">
        <v>0</v>
      </c>
      <c r="J913" s="28">
        <v>0</v>
      </c>
      <c r="K913" s="28">
        <v>0</v>
      </c>
      <c r="L913" s="28">
        <v>100</v>
      </c>
      <c r="M913" s="28">
        <v>100</v>
      </c>
      <c r="N913" s="28">
        <v>0</v>
      </c>
      <c r="O913" s="28">
        <v>0</v>
      </c>
      <c r="P913" s="28">
        <v>0</v>
      </c>
      <c r="Q913" s="28">
        <v>100</v>
      </c>
      <c r="R913" s="28">
        <v>100</v>
      </c>
      <c r="S913" s="28">
        <v>0</v>
      </c>
      <c r="T913" s="28">
        <v>100</v>
      </c>
      <c r="U913" s="28">
        <v>0</v>
      </c>
      <c r="V913" s="28">
        <v>100</v>
      </c>
      <c r="W913" s="28">
        <v>0</v>
      </c>
      <c r="X913" s="28">
        <v>0</v>
      </c>
      <c r="Y913" s="28">
        <v>100</v>
      </c>
      <c r="Z913" s="28">
        <v>8</v>
      </c>
      <c r="AA913" s="28" t="s">
        <v>96</v>
      </c>
      <c r="AB913" s="28" t="s">
        <v>97</v>
      </c>
      <c r="AC913" s="28" t="s">
        <v>98</v>
      </c>
      <c r="AD913" s="28">
        <v>0</v>
      </c>
      <c r="AE913" s="28">
        <v>0</v>
      </c>
      <c r="AF913" s="28">
        <v>0</v>
      </c>
      <c r="AG913" s="28">
        <v>0</v>
      </c>
      <c r="AH913" s="28">
        <v>0</v>
      </c>
      <c r="AI913" s="28">
        <v>0</v>
      </c>
    </row>
    <row r="914" spans="1:426" x14ac:dyDescent="0.3">
      <c r="A914" s="25" t="s">
        <v>444</v>
      </c>
      <c r="B914" s="25" t="s">
        <v>788</v>
      </c>
      <c r="C914" s="25" t="s">
        <v>799</v>
      </c>
      <c r="D914" s="26" t="s">
        <v>1553</v>
      </c>
      <c r="E914" s="26">
        <v>476</v>
      </c>
      <c r="F914" s="38">
        <v>30</v>
      </c>
      <c r="G914" s="26">
        <v>80</v>
      </c>
      <c r="H914" s="26">
        <v>80</v>
      </c>
      <c r="I914" s="26">
        <v>20</v>
      </c>
      <c r="J914" s="26">
        <v>0</v>
      </c>
      <c r="K914" s="26">
        <v>0</v>
      </c>
      <c r="L914" s="26">
        <v>0</v>
      </c>
      <c r="M914" s="26">
        <v>0</v>
      </c>
      <c r="N914" s="26">
        <v>80</v>
      </c>
      <c r="O914" s="26">
        <v>4</v>
      </c>
      <c r="P914" s="26">
        <v>16</v>
      </c>
      <c r="Q914" s="26">
        <v>100</v>
      </c>
      <c r="R914" s="26">
        <v>100</v>
      </c>
      <c r="S914" s="26">
        <v>100</v>
      </c>
      <c r="T914" s="26">
        <v>100</v>
      </c>
      <c r="U914" s="26">
        <v>85</v>
      </c>
      <c r="V914" s="26">
        <v>0</v>
      </c>
      <c r="W914" s="26">
        <v>65</v>
      </c>
      <c r="X914" s="26">
        <v>35</v>
      </c>
      <c r="Y914" s="26">
        <v>100</v>
      </c>
      <c r="Z914" s="26">
        <v>8</v>
      </c>
      <c r="AA914" s="26" t="s">
        <v>96</v>
      </c>
      <c r="AB914" s="26" t="s">
        <v>97</v>
      </c>
      <c r="AC914" s="26" t="s">
        <v>98</v>
      </c>
      <c r="AD914" s="26">
        <v>5</v>
      </c>
      <c r="AE914" s="26">
        <v>11</v>
      </c>
      <c r="AF914" s="26">
        <v>11</v>
      </c>
      <c r="AG914" s="26">
        <v>0</v>
      </c>
      <c r="AH914" s="26">
        <v>6</v>
      </c>
      <c r="AI914" s="26">
        <v>0</v>
      </c>
    </row>
    <row r="915" spans="1:426" x14ac:dyDescent="0.3">
      <c r="A915" s="27" t="s">
        <v>444</v>
      </c>
      <c r="B915" s="27" t="s">
        <v>788</v>
      </c>
      <c r="C915" s="27" t="s">
        <v>799</v>
      </c>
      <c r="D915" s="27" t="s">
        <v>800</v>
      </c>
      <c r="E915" s="29" t="s">
        <v>95</v>
      </c>
      <c r="F915" s="28">
        <v>38</v>
      </c>
      <c r="G915" s="28">
        <v>10</v>
      </c>
      <c r="H915" s="28">
        <v>0</v>
      </c>
      <c r="I915" s="28">
        <v>0</v>
      </c>
      <c r="J915" s="28">
        <v>100</v>
      </c>
      <c r="K915" s="28">
        <v>0</v>
      </c>
      <c r="L915" s="28">
        <v>0</v>
      </c>
      <c r="M915" s="28">
        <v>0</v>
      </c>
      <c r="N915" s="28">
        <v>0</v>
      </c>
      <c r="O915" s="28">
        <v>0</v>
      </c>
      <c r="P915" s="28">
        <v>100</v>
      </c>
      <c r="Q915" s="28">
        <v>100</v>
      </c>
      <c r="R915" s="28">
        <v>0</v>
      </c>
      <c r="S915" s="28">
        <v>0</v>
      </c>
      <c r="T915" s="28">
        <v>0</v>
      </c>
      <c r="U915" s="28">
        <v>0</v>
      </c>
      <c r="V915" s="28">
        <v>0</v>
      </c>
      <c r="W915" s="28">
        <v>0</v>
      </c>
      <c r="X915" s="28">
        <v>100</v>
      </c>
      <c r="Y915" s="28">
        <v>0</v>
      </c>
      <c r="Z915" s="28" t="s">
        <v>98</v>
      </c>
      <c r="AA915" s="28" t="s">
        <v>97</v>
      </c>
      <c r="AB915" s="28" t="s">
        <v>97</v>
      </c>
      <c r="AC915" s="28" t="s">
        <v>98</v>
      </c>
      <c r="AD915" s="28">
        <v>5</v>
      </c>
      <c r="AE915" s="28">
        <v>11</v>
      </c>
      <c r="AF915" s="28">
        <v>11</v>
      </c>
      <c r="AG915" s="28">
        <v>0</v>
      </c>
      <c r="AH915" s="28">
        <v>6</v>
      </c>
      <c r="AI915" s="28">
        <v>0</v>
      </c>
    </row>
    <row r="916" spans="1:426" x14ac:dyDescent="0.3">
      <c r="A916" s="27" t="s">
        <v>444</v>
      </c>
      <c r="B916" s="27" t="s">
        <v>788</v>
      </c>
      <c r="C916" s="27" t="s">
        <v>799</v>
      </c>
      <c r="D916" s="27" t="s">
        <v>801</v>
      </c>
      <c r="E916" s="29" t="s">
        <v>104</v>
      </c>
      <c r="F916" s="28">
        <v>57</v>
      </c>
      <c r="G916" s="28">
        <v>0</v>
      </c>
      <c r="H916" s="28">
        <v>0</v>
      </c>
      <c r="I916" s="28">
        <v>0</v>
      </c>
      <c r="J916" s="28">
        <v>100</v>
      </c>
      <c r="K916" s="28">
        <v>0</v>
      </c>
      <c r="L916" s="28">
        <v>0</v>
      </c>
      <c r="M916" s="28">
        <v>0</v>
      </c>
      <c r="N916" s="28">
        <v>0</v>
      </c>
      <c r="O916" s="28">
        <v>0</v>
      </c>
      <c r="P916" s="28">
        <v>100</v>
      </c>
      <c r="Q916" s="28">
        <v>100</v>
      </c>
      <c r="R916" s="28">
        <v>0</v>
      </c>
      <c r="S916" s="28">
        <v>0</v>
      </c>
      <c r="T916" s="28">
        <v>0</v>
      </c>
      <c r="U916" s="28">
        <v>0</v>
      </c>
      <c r="V916" s="28">
        <v>0</v>
      </c>
      <c r="W916" s="28">
        <v>0</v>
      </c>
      <c r="X916" s="28">
        <v>100</v>
      </c>
      <c r="Y916" s="28">
        <v>0</v>
      </c>
      <c r="Z916" s="28" t="s">
        <v>98</v>
      </c>
      <c r="AA916" s="28" t="s">
        <v>97</v>
      </c>
      <c r="AB916" s="28" t="s">
        <v>97</v>
      </c>
      <c r="AC916" s="28" t="s">
        <v>98</v>
      </c>
      <c r="AD916" s="28">
        <v>5</v>
      </c>
      <c r="AE916" s="28">
        <v>11</v>
      </c>
      <c r="AF916" s="28">
        <v>11</v>
      </c>
      <c r="AG916" s="28">
        <v>0</v>
      </c>
      <c r="AH916" s="28">
        <v>6</v>
      </c>
      <c r="AI916" s="28">
        <v>0</v>
      </c>
    </row>
    <row r="917" spans="1:426" x14ac:dyDescent="0.3">
      <c r="A917" s="27" t="s">
        <v>444</v>
      </c>
      <c r="B917" s="27" t="s">
        <v>788</v>
      </c>
      <c r="C917" s="27" t="s">
        <v>799</v>
      </c>
      <c r="D917" s="27" t="s">
        <v>802</v>
      </c>
      <c r="E917" s="29" t="s">
        <v>104</v>
      </c>
      <c r="F917" s="28">
        <v>95</v>
      </c>
      <c r="G917" s="28">
        <v>0</v>
      </c>
      <c r="H917" s="28">
        <v>0</v>
      </c>
      <c r="I917" s="28">
        <v>0</v>
      </c>
      <c r="J917" s="28">
        <v>100</v>
      </c>
      <c r="K917" s="28">
        <v>0</v>
      </c>
      <c r="L917" s="28">
        <v>0</v>
      </c>
      <c r="M917" s="28">
        <v>0</v>
      </c>
      <c r="N917" s="28">
        <v>0</v>
      </c>
      <c r="O917" s="28">
        <v>0</v>
      </c>
      <c r="P917" s="28">
        <v>100</v>
      </c>
      <c r="Q917" s="28">
        <v>100</v>
      </c>
      <c r="R917" s="28">
        <v>0</v>
      </c>
      <c r="S917" s="28">
        <v>0</v>
      </c>
      <c r="T917" s="28">
        <v>0</v>
      </c>
      <c r="U917" s="28">
        <v>0</v>
      </c>
      <c r="V917" s="28">
        <v>0</v>
      </c>
      <c r="W917" s="28">
        <v>0</v>
      </c>
      <c r="X917" s="28">
        <v>100</v>
      </c>
      <c r="Y917" s="28">
        <v>0</v>
      </c>
      <c r="Z917" s="28" t="s">
        <v>98</v>
      </c>
      <c r="AA917" s="28" t="s">
        <v>97</v>
      </c>
      <c r="AB917" s="28" t="s">
        <v>97</v>
      </c>
      <c r="AC917" s="28" t="s">
        <v>98</v>
      </c>
      <c r="AD917" s="28">
        <v>5</v>
      </c>
      <c r="AE917" s="28">
        <v>11</v>
      </c>
      <c r="AF917" s="28">
        <v>11</v>
      </c>
      <c r="AG917" s="28">
        <v>0</v>
      </c>
      <c r="AH917" s="28">
        <v>6</v>
      </c>
      <c r="AI917" s="28">
        <v>0</v>
      </c>
    </row>
    <row r="918" spans="1:426" x14ac:dyDescent="0.3">
      <c r="A918" s="25" t="s">
        <v>444</v>
      </c>
      <c r="B918" s="25" t="s">
        <v>788</v>
      </c>
      <c r="C918" s="25" t="s">
        <v>1651</v>
      </c>
      <c r="D918" s="26" t="s">
        <v>1555</v>
      </c>
      <c r="E918" s="26">
        <v>1606</v>
      </c>
      <c r="F918" s="26">
        <v>723</v>
      </c>
      <c r="G918" s="26">
        <v>80</v>
      </c>
      <c r="H918" s="26">
        <v>80</v>
      </c>
      <c r="I918" s="26">
        <v>20</v>
      </c>
      <c r="J918" s="26">
        <v>0</v>
      </c>
      <c r="K918" s="26">
        <v>0</v>
      </c>
      <c r="L918" s="26">
        <v>0</v>
      </c>
      <c r="M918" s="26">
        <v>0</v>
      </c>
      <c r="N918" s="26">
        <v>95</v>
      </c>
      <c r="O918" s="26">
        <v>0</v>
      </c>
      <c r="P918" s="26">
        <v>5</v>
      </c>
      <c r="Q918" s="26">
        <v>100</v>
      </c>
      <c r="R918" s="26">
        <v>100</v>
      </c>
      <c r="S918" s="26">
        <v>100</v>
      </c>
      <c r="T918" s="26">
        <v>100</v>
      </c>
      <c r="U918" s="26">
        <v>80</v>
      </c>
      <c r="V918" s="26">
        <v>0</v>
      </c>
      <c r="W918" s="26">
        <v>80</v>
      </c>
      <c r="X918" s="26">
        <v>20</v>
      </c>
      <c r="Y918" s="26">
        <v>100</v>
      </c>
      <c r="Z918" s="26">
        <v>2</v>
      </c>
      <c r="AA918" s="26" t="s">
        <v>96</v>
      </c>
      <c r="AB918" s="26" t="s">
        <v>97</v>
      </c>
      <c r="AC918" s="26" t="s">
        <v>98</v>
      </c>
      <c r="AD918" s="26">
        <v>4</v>
      </c>
      <c r="AE918" s="26">
        <v>4</v>
      </c>
      <c r="AF918" s="26">
        <v>18</v>
      </c>
      <c r="AG918" s="26">
        <v>0</v>
      </c>
      <c r="AH918" s="26">
        <v>18</v>
      </c>
      <c r="AI918" s="26">
        <v>0</v>
      </c>
    </row>
    <row r="919" spans="1:426" x14ac:dyDescent="0.3">
      <c r="A919" s="25" t="s">
        <v>444</v>
      </c>
      <c r="B919" s="25" t="s">
        <v>788</v>
      </c>
      <c r="C919" s="25" t="s">
        <v>803</v>
      </c>
      <c r="D919" s="26" t="s">
        <v>1553</v>
      </c>
      <c r="E919" s="26">
        <v>1096</v>
      </c>
      <c r="F919" s="26">
        <v>655</v>
      </c>
      <c r="G919" s="26">
        <v>100</v>
      </c>
      <c r="H919" s="26">
        <v>100</v>
      </c>
      <c r="I919" s="26">
        <v>0</v>
      </c>
      <c r="J919" s="26">
        <v>0</v>
      </c>
      <c r="K919" s="26">
        <v>0</v>
      </c>
      <c r="L919" s="26">
        <v>0</v>
      </c>
      <c r="M919" s="26">
        <v>0</v>
      </c>
      <c r="N919" s="26">
        <v>60</v>
      </c>
      <c r="O919" s="26">
        <v>0</v>
      </c>
      <c r="P919" s="26">
        <v>40</v>
      </c>
      <c r="Q919" s="26">
        <v>100</v>
      </c>
      <c r="R919" s="26">
        <v>100</v>
      </c>
      <c r="S919" s="26">
        <v>100</v>
      </c>
      <c r="T919" s="26">
        <v>1</v>
      </c>
      <c r="U919" s="26">
        <v>1</v>
      </c>
      <c r="V919" s="26">
        <v>0</v>
      </c>
      <c r="W919" s="26">
        <v>1</v>
      </c>
      <c r="X919" s="26">
        <v>99</v>
      </c>
      <c r="Y919" s="26">
        <v>60</v>
      </c>
      <c r="Z919" s="26">
        <v>2</v>
      </c>
      <c r="AA919" s="26" t="s">
        <v>96</v>
      </c>
      <c r="AB919" s="26" t="s">
        <v>96</v>
      </c>
      <c r="AC919" s="26">
        <v>6</v>
      </c>
      <c r="AD919" s="26">
        <v>6</v>
      </c>
      <c r="AE919" s="26">
        <v>6</v>
      </c>
      <c r="AF919" s="26">
        <v>12</v>
      </c>
      <c r="AG919" s="26">
        <v>0</v>
      </c>
      <c r="AH919" s="26">
        <v>3</v>
      </c>
      <c r="AI919" s="26">
        <v>0</v>
      </c>
    </row>
    <row r="920" spans="1:426" x14ac:dyDescent="0.3">
      <c r="A920" s="27" t="s">
        <v>444</v>
      </c>
      <c r="B920" s="27" t="s">
        <v>788</v>
      </c>
      <c r="C920" s="27" t="s">
        <v>803</v>
      </c>
      <c r="D920" s="27" t="s">
        <v>110</v>
      </c>
      <c r="E920" s="29" t="s">
        <v>95</v>
      </c>
      <c r="F920" s="28">
        <v>46</v>
      </c>
      <c r="G920" s="28">
        <v>85</v>
      </c>
      <c r="H920" s="28">
        <v>85</v>
      </c>
      <c r="I920" s="28">
        <v>15</v>
      </c>
      <c r="J920" s="28">
        <v>0</v>
      </c>
      <c r="K920" s="28">
        <v>0</v>
      </c>
      <c r="L920" s="28">
        <v>0</v>
      </c>
      <c r="M920" s="28">
        <v>0</v>
      </c>
      <c r="N920" s="28">
        <v>0</v>
      </c>
      <c r="O920" s="28">
        <v>0</v>
      </c>
      <c r="P920" s="28">
        <v>100</v>
      </c>
      <c r="Q920" s="28">
        <v>98</v>
      </c>
      <c r="R920" s="28">
        <v>98</v>
      </c>
      <c r="S920" s="28">
        <v>100</v>
      </c>
      <c r="T920" s="28">
        <v>0</v>
      </c>
      <c r="U920" s="28">
        <v>0</v>
      </c>
      <c r="V920" s="28">
        <v>0</v>
      </c>
      <c r="W920" s="28">
        <v>0</v>
      </c>
      <c r="X920" s="28">
        <v>100</v>
      </c>
      <c r="Y920" s="28">
        <v>0</v>
      </c>
      <c r="Z920" s="28" t="s">
        <v>98</v>
      </c>
      <c r="AA920" s="28" t="s">
        <v>97</v>
      </c>
      <c r="AB920" s="28" t="s">
        <v>96</v>
      </c>
      <c r="AC920" s="28">
        <v>6</v>
      </c>
      <c r="AD920" s="28">
        <v>6</v>
      </c>
      <c r="AE920" s="28">
        <v>6</v>
      </c>
      <c r="AF920" s="28">
        <v>12</v>
      </c>
      <c r="AG920" s="28">
        <v>1</v>
      </c>
      <c r="AH920" s="28">
        <v>4</v>
      </c>
      <c r="AI920" s="28">
        <v>1</v>
      </c>
    </row>
    <row r="921" spans="1:426" x14ac:dyDescent="0.3">
      <c r="A921" s="25" t="s">
        <v>444</v>
      </c>
      <c r="B921" s="25" t="s">
        <v>788</v>
      </c>
      <c r="C921" s="25" t="s">
        <v>804</v>
      </c>
      <c r="D921" s="26" t="s">
        <v>1553</v>
      </c>
      <c r="E921" s="26">
        <v>7554</v>
      </c>
      <c r="F921" s="38">
        <v>0</v>
      </c>
      <c r="G921" s="26">
        <v>100</v>
      </c>
      <c r="H921" s="26">
        <v>100</v>
      </c>
      <c r="I921" s="26">
        <v>0</v>
      </c>
      <c r="J921" s="26">
        <v>0</v>
      </c>
      <c r="K921" s="26">
        <v>0</v>
      </c>
      <c r="L921" s="26">
        <v>100</v>
      </c>
      <c r="M921" s="26">
        <v>85</v>
      </c>
      <c r="N921" s="26">
        <v>15</v>
      </c>
      <c r="O921" s="26">
        <v>0</v>
      </c>
      <c r="P921" s="26">
        <v>0</v>
      </c>
      <c r="Q921" s="26">
        <v>100</v>
      </c>
      <c r="R921" s="26">
        <v>100</v>
      </c>
      <c r="S921" s="26">
        <v>100</v>
      </c>
      <c r="T921" s="26">
        <v>100</v>
      </c>
      <c r="U921" s="26">
        <v>80</v>
      </c>
      <c r="V921" s="26">
        <v>20</v>
      </c>
      <c r="W921" s="26">
        <v>65</v>
      </c>
      <c r="X921" s="26">
        <v>15</v>
      </c>
      <c r="Y921" s="26">
        <v>100</v>
      </c>
      <c r="Z921" s="26">
        <v>4</v>
      </c>
      <c r="AA921" s="26" t="s">
        <v>96</v>
      </c>
      <c r="AB921" s="26" t="s">
        <v>97</v>
      </c>
      <c r="AC921" s="26" t="s">
        <v>98</v>
      </c>
      <c r="AD921" s="26">
        <v>0</v>
      </c>
      <c r="AE921" s="26">
        <v>0</v>
      </c>
      <c r="AF921" s="26">
        <v>0</v>
      </c>
      <c r="AG921" s="26">
        <v>0</v>
      </c>
      <c r="AH921" s="26">
        <v>1</v>
      </c>
      <c r="AI921" s="26">
        <v>0</v>
      </c>
    </row>
    <row r="922" spans="1:426" x14ac:dyDescent="0.3">
      <c r="A922" s="27" t="s">
        <v>444</v>
      </c>
      <c r="B922" s="27" t="s">
        <v>788</v>
      </c>
      <c r="C922" s="27" t="s">
        <v>804</v>
      </c>
      <c r="D922" s="27" t="s">
        <v>805</v>
      </c>
      <c r="E922" s="29" t="s">
        <v>95</v>
      </c>
      <c r="F922" s="28">
        <v>856</v>
      </c>
      <c r="G922" s="28">
        <v>100</v>
      </c>
      <c r="H922" s="28">
        <v>0</v>
      </c>
      <c r="I922" s="28">
        <v>25</v>
      </c>
      <c r="J922" s="28">
        <v>75</v>
      </c>
      <c r="K922" s="28">
        <v>0</v>
      </c>
      <c r="L922" s="28">
        <v>0</v>
      </c>
      <c r="M922" s="28">
        <v>0</v>
      </c>
      <c r="N922" s="28">
        <v>100</v>
      </c>
      <c r="O922" s="28">
        <v>0</v>
      </c>
      <c r="P922" s="28">
        <v>0</v>
      </c>
      <c r="Q922" s="28">
        <v>100</v>
      </c>
      <c r="R922" s="28">
        <v>50</v>
      </c>
      <c r="S922" s="28">
        <v>100</v>
      </c>
      <c r="T922" s="28">
        <v>0</v>
      </c>
      <c r="U922" s="28">
        <v>0</v>
      </c>
      <c r="V922" s="28">
        <v>0</v>
      </c>
      <c r="W922" s="28">
        <v>0</v>
      </c>
      <c r="X922" s="28">
        <v>100</v>
      </c>
      <c r="Y922" s="28">
        <v>0</v>
      </c>
      <c r="Z922" s="28" t="s">
        <v>98</v>
      </c>
      <c r="AA922" s="28" t="s">
        <v>97</v>
      </c>
      <c r="AB922" s="28" t="s">
        <v>96</v>
      </c>
      <c r="AC922" s="28">
        <v>50</v>
      </c>
      <c r="AD922" s="28">
        <v>1</v>
      </c>
      <c r="AE922" s="28">
        <v>1</v>
      </c>
      <c r="AF922" s="28">
        <v>1</v>
      </c>
      <c r="AG922" s="28">
        <v>0</v>
      </c>
      <c r="AH922" s="28">
        <v>2</v>
      </c>
      <c r="AI922" s="28">
        <v>0</v>
      </c>
    </row>
    <row r="923" spans="1:426" x14ac:dyDescent="0.3">
      <c r="A923" s="27" t="s">
        <v>444</v>
      </c>
      <c r="B923" s="27" t="s">
        <v>788</v>
      </c>
      <c r="C923" s="27" t="s">
        <v>804</v>
      </c>
      <c r="D923" s="27" t="s">
        <v>806</v>
      </c>
      <c r="E923" s="29" t="s">
        <v>95</v>
      </c>
      <c r="F923" s="28">
        <v>792</v>
      </c>
      <c r="G923" s="28">
        <v>100</v>
      </c>
      <c r="H923" s="28">
        <v>85</v>
      </c>
      <c r="I923" s="28">
        <v>0</v>
      </c>
      <c r="J923" s="28">
        <v>15</v>
      </c>
      <c r="K923" s="28">
        <v>0</v>
      </c>
      <c r="L923" s="28">
        <v>100</v>
      </c>
      <c r="M923" s="28">
        <v>85</v>
      </c>
      <c r="N923" s="28">
        <v>15</v>
      </c>
      <c r="O923" s="28">
        <v>0</v>
      </c>
      <c r="P923" s="28">
        <v>0</v>
      </c>
      <c r="Q923" s="28">
        <v>100</v>
      </c>
      <c r="R923" s="28">
        <v>75</v>
      </c>
      <c r="S923" s="28">
        <v>100</v>
      </c>
      <c r="T923" s="28">
        <v>100</v>
      </c>
      <c r="U923" s="28">
        <v>25</v>
      </c>
      <c r="V923" s="28">
        <v>0</v>
      </c>
      <c r="W923" s="28">
        <v>50</v>
      </c>
      <c r="X923" s="28">
        <v>50</v>
      </c>
      <c r="Y923" s="28">
        <v>0</v>
      </c>
      <c r="Z923" s="28" t="s">
        <v>98</v>
      </c>
      <c r="AA923" s="28" t="s">
        <v>97</v>
      </c>
      <c r="AB923" s="28" t="s">
        <v>96</v>
      </c>
      <c r="AC923" s="28">
        <v>50</v>
      </c>
      <c r="AD923" s="28">
        <v>0</v>
      </c>
      <c r="AE923" s="28">
        <v>0</v>
      </c>
      <c r="AF923" s="28">
        <v>0</v>
      </c>
      <c r="AG923" s="28">
        <v>0</v>
      </c>
      <c r="AH923" s="28">
        <v>0</v>
      </c>
      <c r="AI923" s="28">
        <v>0</v>
      </c>
    </row>
    <row r="924" spans="1:426" x14ac:dyDescent="0.3">
      <c r="A924" s="27" t="s">
        <v>444</v>
      </c>
      <c r="B924" s="27" t="s">
        <v>788</v>
      </c>
      <c r="C924" s="27" t="s">
        <v>804</v>
      </c>
      <c r="D924" s="27" t="s">
        <v>807</v>
      </c>
      <c r="E924" s="29" t="s">
        <v>102</v>
      </c>
      <c r="F924" s="28">
        <v>761</v>
      </c>
      <c r="G924" s="28">
        <v>100</v>
      </c>
      <c r="H924" s="28">
        <v>85</v>
      </c>
      <c r="I924" s="28">
        <v>0</v>
      </c>
      <c r="J924" s="28">
        <v>15</v>
      </c>
      <c r="K924" s="28">
        <v>0</v>
      </c>
      <c r="L924" s="28">
        <v>100</v>
      </c>
      <c r="M924" s="28">
        <v>80</v>
      </c>
      <c r="N924" s="28">
        <v>20</v>
      </c>
      <c r="O924" s="28">
        <v>0</v>
      </c>
      <c r="P924" s="28">
        <v>0</v>
      </c>
      <c r="Q924" s="28">
        <v>100</v>
      </c>
      <c r="R924" s="28">
        <v>75</v>
      </c>
      <c r="S924" s="28">
        <v>100</v>
      </c>
      <c r="T924" s="28">
        <v>100</v>
      </c>
      <c r="U924" s="28">
        <v>25</v>
      </c>
      <c r="V924" s="28">
        <v>0</v>
      </c>
      <c r="W924" s="28">
        <v>50</v>
      </c>
      <c r="X924" s="28">
        <v>50</v>
      </c>
      <c r="Y924" s="28">
        <v>0</v>
      </c>
      <c r="Z924" s="28" t="s">
        <v>98</v>
      </c>
      <c r="AA924" s="28" t="s">
        <v>97</v>
      </c>
      <c r="AB924" s="28" t="s">
        <v>96</v>
      </c>
      <c r="AC924" s="28">
        <v>50</v>
      </c>
      <c r="AD924" s="28">
        <v>0</v>
      </c>
      <c r="AE924" s="28">
        <v>0</v>
      </c>
      <c r="AF924" s="28">
        <v>0</v>
      </c>
      <c r="AG924" s="28">
        <v>0</v>
      </c>
      <c r="AH924" s="28">
        <v>0</v>
      </c>
      <c r="AI924" s="28">
        <v>0</v>
      </c>
    </row>
    <row r="925" spans="1:426" x14ac:dyDescent="0.3">
      <c r="A925" s="25" t="s">
        <v>444</v>
      </c>
      <c r="B925" s="25" t="s">
        <v>788</v>
      </c>
      <c r="C925" s="25" t="s">
        <v>808</v>
      </c>
      <c r="D925" s="26" t="s">
        <v>1553</v>
      </c>
      <c r="E925" s="26">
        <v>347</v>
      </c>
      <c r="F925" s="38">
        <v>0</v>
      </c>
      <c r="G925" s="26">
        <v>100</v>
      </c>
      <c r="H925" s="26">
        <v>65</v>
      </c>
      <c r="I925" s="26">
        <v>0</v>
      </c>
      <c r="J925" s="26">
        <v>35</v>
      </c>
      <c r="K925" s="26">
        <v>0</v>
      </c>
      <c r="L925" s="26">
        <v>70</v>
      </c>
      <c r="M925" s="26">
        <v>70</v>
      </c>
      <c r="N925" s="26">
        <v>30</v>
      </c>
      <c r="O925" s="26">
        <v>0</v>
      </c>
      <c r="P925" s="26">
        <v>0</v>
      </c>
      <c r="Q925" s="26">
        <v>100</v>
      </c>
      <c r="R925" s="26">
        <v>100</v>
      </c>
      <c r="S925" s="26">
        <v>100</v>
      </c>
      <c r="T925" s="26">
        <v>100</v>
      </c>
      <c r="U925" s="26">
        <v>60</v>
      </c>
      <c r="V925" s="26">
        <v>0</v>
      </c>
      <c r="W925" s="26">
        <v>60</v>
      </c>
      <c r="X925" s="26">
        <v>40</v>
      </c>
      <c r="Y925" s="26">
        <v>70</v>
      </c>
      <c r="Z925" s="26">
        <v>2</v>
      </c>
      <c r="AA925" s="26" t="s">
        <v>96</v>
      </c>
      <c r="AB925" s="26" t="s">
        <v>96</v>
      </c>
      <c r="AC925" s="26">
        <v>3</v>
      </c>
      <c r="AD925" s="26">
        <v>7</v>
      </c>
      <c r="AE925" s="26">
        <v>7</v>
      </c>
      <c r="AF925" s="26">
        <v>7</v>
      </c>
      <c r="AG925" s="26">
        <v>7</v>
      </c>
      <c r="AH925" s="26">
        <v>20</v>
      </c>
      <c r="AI925" s="26">
        <v>2</v>
      </c>
      <c r="CJ925" s="47"/>
      <c r="CK925" s="47"/>
      <c r="CL925" s="47"/>
      <c r="CM925" s="47"/>
      <c r="CN925" s="47"/>
      <c r="CO925" s="47"/>
      <c r="CP925" s="47"/>
      <c r="CQ925" s="47"/>
      <c r="CR925" s="47"/>
      <c r="CS925" s="47"/>
      <c r="CT925" s="47"/>
      <c r="CU925" s="47"/>
      <c r="CV925" s="47"/>
      <c r="CW925" s="47"/>
      <c r="CX925" s="47"/>
      <c r="CY925" s="47"/>
      <c r="CZ925" s="47"/>
      <c r="DA925" s="47"/>
      <c r="DB925" s="47"/>
      <c r="DC925" s="47"/>
      <c r="DD925" s="47"/>
      <c r="DE925" s="47"/>
      <c r="DF925" s="47"/>
      <c r="DG925" s="47"/>
      <c r="DH925" s="47"/>
      <c r="DI925" s="47"/>
      <c r="DJ925" s="47"/>
      <c r="DK925" s="47"/>
      <c r="DL925" s="47"/>
      <c r="DM925" s="47"/>
      <c r="DN925" s="47"/>
      <c r="DO925" s="47"/>
      <c r="DP925" s="47"/>
      <c r="DQ925" s="47"/>
      <c r="DR925" s="47"/>
      <c r="DS925" s="47"/>
      <c r="DT925" s="47"/>
      <c r="DU925" s="47"/>
      <c r="DV925" s="47"/>
      <c r="DW925" s="47"/>
      <c r="DX925" s="47"/>
      <c r="DY925" s="47"/>
      <c r="DZ925" s="47"/>
      <c r="EA925" s="47"/>
      <c r="EB925" s="47"/>
      <c r="EC925" s="47"/>
      <c r="ED925" s="47"/>
      <c r="EE925" s="47"/>
      <c r="EF925" s="47"/>
      <c r="EG925" s="47"/>
      <c r="EH925" s="47"/>
      <c r="EI925" s="47"/>
      <c r="EJ925" s="47"/>
      <c r="EK925" s="47"/>
      <c r="EL925" s="47"/>
      <c r="EM925" s="47"/>
      <c r="EN925" s="47"/>
      <c r="EO925" s="47"/>
      <c r="EP925" s="47"/>
      <c r="EQ925" s="47"/>
      <c r="ER925" s="47"/>
      <c r="ES925" s="47"/>
      <c r="ET925" s="47"/>
      <c r="EU925" s="47"/>
      <c r="EV925" s="47"/>
      <c r="EW925" s="47"/>
      <c r="EX925" s="47"/>
      <c r="EY925" s="47"/>
      <c r="EZ925" s="47"/>
      <c r="FA925" s="47"/>
      <c r="FB925" s="47"/>
      <c r="FC925" s="47"/>
      <c r="FD925" s="47"/>
      <c r="FE925" s="47"/>
      <c r="FF925" s="47"/>
      <c r="FG925" s="47"/>
      <c r="FH925" s="47"/>
      <c r="FI925" s="47"/>
      <c r="FJ925" s="47"/>
      <c r="FK925" s="47"/>
      <c r="FL925" s="47"/>
      <c r="FM925" s="47"/>
      <c r="FN925" s="47"/>
      <c r="FO925" s="47"/>
      <c r="FP925" s="47"/>
      <c r="FQ925" s="47"/>
      <c r="FR925" s="47"/>
      <c r="FS925" s="47"/>
      <c r="FT925" s="47"/>
      <c r="FU925" s="47"/>
      <c r="FV925" s="47"/>
      <c r="FW925" s="47"/>
      <c r="FX925" s="47"/>
      <c r="FY925" s="47"/>
      <c r="FZ925" s="47"/>
      <c r="GA925" s="47"/>
      <c r="GB925" s="47"/>
      <c r="GC925" s="47"/>
      <c r="GD925" s="47"/>
      <c r="GE925" s="47"/>
      <c r="GF925" s="47"/>
      <c r="GG925" s="47"/>
      <c r="GH925" s="47"/>
      <c r="GI925" s="47"/>
      <c r="GJ925" s="47"/>
      <c r="GK925" s="47"/>
      <c r="GL925" s="47"/>
      <c r="GM925" s="47"/>
      <c r="GN925" s="47"/>
      <c r="GO925" s="47"/>
      <c r="GP925" s="47"/>
      <c r="GQ925" s="47"/>
      <c r="GR925" s="47"/>
      <c r="GS925" s="47"/>
      <c r="GT925" s="47"/>
      <c r="GU925" s="47"/>
      <c r="GV925" s="47"/>
      <c r="GW925" s="47"/>
      <c r="GX925" s="47"/>
      <c r="GY925" s="47"/>
      <c r="GZ925" s="47"/>
      <c r="HA925" s="47"/>
      <c r="HB925" s="47"/>
      <c r="HC925" s="47"/>
      <c r="HD925" s="47"/>
      <c r="HE925" s="47"/>
      <c r="HF925" s="47"/>
      <c r="HG925" s="47"/>
      <c r="HH925" s="47"/>
      <c r="HI925" s="47"/>
      <c r="HJ925" s="47"/>
      <c r="HK925" s="47"/>
      <c r="HL925" s="47"/>
      <c r="HM925" s="47"/>
      <c r="HN925" s="47"/>
      <c r="HO925" s="47"/>
      <c r="HP925" s="47"/>
      <c r="HQ925" s="47"/>
      <c r="HR925" s="47"/>
      <c r="HS925" s="47"/>
      <c r="HT925" s="47"/>
      <c r="HU925" s="47"/>
      <c r="HV925" s="47"/>
      <c r="HW925" s="47"/>
      <c r="HX925" s="47"/>
      <c r="HY925" s="47"/>
      <c r="HZ925" s="47"/>
      <c r="IA925" s="47"/>
      <c r="IB925" s="47"/>
      <c r="IC925" s="47"/>
      <c r="ID925" s="47"/>
      <c r="IE925" s="47"/>
      <c r="IF925" s="47"/>
      <c r="IG925" s="47"/>
      <c r="IH925" s="47"/>
      <c r="II925" s="47"/>
      <c r="IJ925" s="47"/>
      <c r="IK925" s="47"/>
      <c r="IL925" s="47"/>
      <c r="IM925" s="47"/>
      <c r="IN925" s="47"/>
      <c r="IO925" s="47"/>
      <c r="IP925" s="47"/>
      <c r="IQ925" s="47"/>
      <c r="IR925" s="47"/>
      <c r="IS925" s="47"/>
      <c r="IT925" s="47"/>
      <c r="IU925" s="47"/>
      <c r="IV925" s="47"/>
      <c r="IW925" s="47"/>
      <c r="IX925" s="47"/>
      <c r="IY925" s="47"/>
      <c r="IZ925" s="47"/>
      <c r="JA925" s="47"/>
      <c r="JB925" s="47"/>
      <c r="JC925" s="47"/>
      <c r="JD925" s="47"/>
      <c r="JE925" s="47"/>
      <c r="JF925" s="47"/>
      <c r="JG925" s="47"/>
      <c r="JH925" s="47"/>
      <c r="JI925" s="47"/>
      <c r="JJ925" s="47"/>
      <c r="JK925" s="47"/>
      <c r="JL925" s="47"/>
      <c r="JM925" s="47"/>
      <c r="JN925" s="47"/>
      <c r="JO925" s="47"/>
      <c r="JP925" s="47"/>
      <c r="JQ925" s="47"/>
      <c r="JR925" s="47"/>
      <c r="JS925" s="47"/>
      <c r="JT925" s="47"/>
      <c r="JU925" s="47"/>
      <c r="JV925" s="47"/>
      <c r="JW925" s="47"/>
      <c r="JX925" s="47"/>
      <c r="JY925" s="47"/>
      <c r="JZ925" s="47"/>
      <c r="KA925" s="47"/>
      <c r="KB925" s="47"/>
      <c r="KC925" s="47"/>
      <c r="KD925" s="47"/>
      <c r="KE925" s="47"/>
      <c r="KF925" s="47"/>
      <c r="KG925" s="47"/>
      <c r="KH925" s="47"/>
      <c r="KI925" s="47"/>
      <c r="KJ925" s="47"/>
      <c r="KK925" s="47"/>
      <c r="KL925" s="47"/>
      <c r="KM925" s="47"/>
      <c r="KN925" s="47"/>
      <c r="KO925" s="47"/>
      <c r="KP925" s="47"/>
      <c r="KQ925" s="47"/>
      <c r="KR925" s="47"/>
      <c r="KS925" s="47"/>
      <c r="KT925" s="47"/>
      <c r="KU925" s="47"/>
      <c r="KV925" s="47"/>
      <c r="KW925" s="47"/>
      <c r="KX925" s="47"/>
      <c r="KY925" s="47"/>
      <c r="KZ925" s="47"/>
      <c r="LA925" s="47"/>
      <c r="LB925" s="47"/>
      <c r="LC925" s="47"/>
      <c r="LD925" s="47"/>
      <c r="LE925" s="47"/>
      <c r="LF925" s="47"/>
      <c r="LG925" s="47"/>
      <c r="LH925" s="47"/>
      <c r="LI925" s="47"/>
      <c r="LJ925" s="47"/>
      <c r="LK925" s="47"/>
      <c r="LL925" s="47"/>
      <c r="LM925" s="47"/>
      <c r="LN925" s="47"/>
      <c r="LO925" s="47"/>
      <c r="LP925" s="47"/>
      <c r="LQ925" s="47"/>
      <c r="LR925" s="47"/>
      <c r="LS925" s="47"/>
      <c r="LT925" s="47"/>
      <c r="LU925" s="47"/>
      <c r="LV925" s="47"/>
      <c r="LW925" s="47"/>
      <c r="LX925" s="47"/>
      <c r="LY925" s="47"/>
      <c r="LZ925" s="47"/>
      <c r="MA925" s="47"/>
      <c r="MB925" s="47"/>
      <c r="MC925" s="47"/>
      <c r="MD925" s="47"/>
      <c r="ME925" s="47"/>
      <c r="MF925" s="47"/>
      <c r="MG925" s="47"/>
      <c r="MH925" s="47"/>
      <c r="MI925" s="47"/>
      <c r="MJ925" s="47"/>
      <c r="MK925" s="47"/>
      <c r="ML925" s="47"/>
      <c r="MM925" s="47"/>
      <c r="MN925" s="47"/>
      <c r="MO925" s="47"/>
      <c r="MP925" s="47"/>
      <c r="MQ925" s="47"/>
      <c r="MR925" s="47"/>
      <c r="MS925" s="47"/>
      <c r="MT925" s="47"/>
      <c r="MU925" s="47"/>
      <c r="MV925" s="47"/>
      <c r="MW925" s="47"/>
      <c r="MX925" s="47"/>
      <c r="MY925" s="47"/>
      <c r="MZ925" s="47"/>
      <c r="NA925" s="47"/>
      <c r="NB925" s="47"/>
      <c r="NC925" s="47"/>
      <c r="ND925" s="47"/>
      <c r="NE925" s="47"/>
      <c r="NF925" s="47"/>
      <c r="NG925" s="47"/>
      <c r="NH925" s="47"/>
      <c r="NI925" s="47"/>
      <c r="NJ925" s="47"/>
      <c r="NK925" s="47"/>
      <c r="NL925" s="47"/>
      <c r="NM925" s="47"/>
      <c r="NN925" s="47"/>
      <c r="NO925" s="47"/>
      <c r="NP925" s="47"/>
      <c r="NQ925" s="47"/>
      <c r="NR925" s="47"/>
      <c r="NS925" s="47"/>
      <c r="NT925" s="47"/>
      <c r="NU925" s="47"/>
      <c r="NV925" s="47"/>
      <c r="NW925" s="47"/>
      <c r="NX925" s="47"/>
      <c r="NY925" s="47"/>
      <c r="NZ925" s="47"/>
      <c r="OA925" s="47"/>
      <c r="OB925" s="47"/>
      <c r="OC925" s="47"/>
      <c r="OD925" s="47"/>
      <c r="OE925" s="47"/>
      <c r="OF925" s="47"/>
      <c r="OG925" s="47"/>
      <c r="OH925" s="47"/>
      <c r="OI925" s="47"/>
      <c r="OJ925" s="47"/>
      <c r="OK925" s="47"/>
      <c r="OL925" s="47"/>
      <c r="OM925" s="47"/>
      <c r="ON925" s="47"/>
      <c r="OO925" s="47"/>
      <c r="OP925" s="47"/>
      <c r="OQ925" s="47"/>
      <c r="OR925" s="47"/>
      <c r="OS925" s="47"/>
      <c r="OT925" s="47"/>
      <c r="OU925" s="47"/>
      <c r="OV925" s="47"/>
      <c r="OW925" s="47"/>
      <c r="OX925" s="47"/>
      <c r="OY925" s="47"/>
      <c r="OZ925" s="47"/>
      <c r="PA925" s="47"/>
      <c r="PB925" s="47"/>
      <c r="PC925" s="47"/>
      <c r="PD925" s="47"/>
      <c r="PE925" s="47"/>
      <c r="PF925" s="47"/>
      <c r="PG925" s="47"/>
      <c r="PH925" s="47"/>
      <c r="PI925" s="47"/>
      <c r="PJ925" s="47"/>
    </row>
    <row r="926" spans="1:426" x14ac:dyDescent="0.3">
      <c r="A926" s="27" t="s">
        <v>444</v>
      </c>
      <c r="B926" s="27" t="s">
        <v>788</v>
      </c>
      <c r="C926" s="27" t="s">
        <v>808</v>
      </c>
      <c r="D926" s="27" t="s">
        <v>110</v>
      </c>
      <c r="E926" s="29" t="s">
        <v>95</v>
      </c>
      <c r="F926" s="28">
        <v>139</v>
      </c>
      <c r="G926" s="28">
        <v>100</v>
      </c>
      <c r="H926" s="28">
        <v>5</v>
      </c>
      <c r="I926" s="28">
        <v>0</v>
      </c>
      <c r="J926" s="28">
        <v>95</v>
      </c>
      <c r="K926" s="28">
        <v>0</v>
      </c>
      <c r="L926" s="28">
        <v>0</v>
      </c>
      <c r="M926" s="28">
        <v>0</v>
      </c>
      <c r="N926" s="28">
        <v>0</v>
      </c>
      <c r="O926" s="28">
        <v>0</v>
      </c>
      <c r="P926" s="28">
        <v>100</v>
      </c>
      <c r="Q926" s="28">
        <v>100</v>
      </c>
      <c r="R926" s="28">
        <v>100</v>
      </c>
      <c r="S926" s="28">
        <v>100</v>
      </c>
      <c r="T926" s="28">
        <v>0</v>
      </c>
      <c r="U926" s="28">
        <v>0</v>
      </c>
      <c r="V926" s="28">
        <v>0</v>
      </c>
      <c r="W926" s="28">
        <v>0</v>
      </c>
      <c r="X926" s="28">
        <v>100</v>
      </c>
      <c r="Y926" s="28">
        <v>30</v>
      </c>
      <c r="Z926" s="28">
        <v>2</v>
      </c>
      <c r="AA926" s="28" t="s">
        <v>97</v>
      </c>
      <c r="AB926" s="28" t="s">
        <v>96</v>
      </c>
      <c r="AC926" s="28">
        <v>7</v>
      </c>
      <c r="AD926" s="28">
        <v>7</v>
      </c>
      <c r="AE926" s="28">
        <v>7</v>
      </c>
      <c r="AF926" s="28">
        <v>7</v>
      </c>
      <c r="AG926" s="28">
        <v>7</v>
      </c>
      <c r="AH926" s="28">
        <v>20</v>
      </c>
      <c r="AI926" s="28">
        <v>2</v>
      </c>
    </row>
    <row r="927" spans="1:426" x14ac:dyDescent="0.3">
      <c r="A927" s="25" t="s">
        <v>444</v>
      </c>
      <c r="B927" s="25" t="s">
        <v>788</v>
      </c>
      <c r="C927" s="25" t="s">
        <v>809</v>
      </c>
      <c r="D927" s="26" t="s">
        <v>1553</v>
      </c>
      <c r="E927" s="26">
        <v>1800</v>
      </c>
      <c r="F927" s="38">
        <v>30</v>
      </c>
      <c r="G927" s="26">
        <v>80</v>
      </c>
      <c r="H927" s="26">
        <v>40</v>
      </c>
      <c r="I927" s="26">
        <v>60</v>
      </c>
      <c r="J927" s="26">
        <v>0</v>
      </c>
      <c r="K927" s="26">
        <v>0</v>
      </c>
      <c r="L927" s="26">
        <v>0</v>
      </c>
      <c r="M927" s="26">
        <v>0</v>
      </c>
      <c r="N927" s="26">
        <v>100</v>
      </c>
      <c r="O927" s="26">
        <v>0</v>
      </c>
      <c r="P927" s="26">
        <v>0</v>
      </c>
      <c r="Q927" s="26">
        <v>100</v>
      </c>
      <c r="R927" s="26">
        <v>100</v>
      </c>
      <c r="S927" s="26">
        <v>100</v>
      </c>
      <c r="T927" s="26">
        <v>100</v>
      </c>
      <c r="U927" s="26">
        <v>100</v>
      </c>
      <c r="V927" s="26">
        <v>0</v>
      </c>
      <c r="W927" s="26">
        <v>55</v>
      </c>
      <c r="X927" s="26">
        <v>45</v>
      </c>
      <c r="Y927" s="26">
        <v>100</v>
      </c>
      <c r="Z927" s="26">
        <v>2</v>
      </c>
      <c r="AA927" s="26" t="s">
        <v>96</v>
      </c>
      <c r="AB927" s="26" t="s">
        <v>96</v>
      </c>
      <c r="AC927" s="26">
        <v>10</v>
      </c>
      <c r="AD927" s="26">
        <v>0</v>
      </c>
      <c r="AE927" s="26">
        <v>0</v>
      </c>
      <c r="AF927" s="26">
        <v>16</v>
      </c>
      <c r="AG927" s="26">
        <v>0</v>
      </c>
      <c r="AH927" s="26">
        <v>0</v>
      </c>
      <c r="AI927" s="26">
        <v>0</v>
      </c>
    </row>
    <row r="928" spans="1:426" x14ac:dyDescent="0.3">
      <c r="A928" s="27" t="s">
        <v>444</v>
      </c>
      <c r="B928" s="27" t="s">
        <v>788</v>
      </c>
      <c r="C928" s="27" t="s">
        <v>809</v>
      </c>
      <c r="D928" s="27" t="s">
        <v>810</v>
      </c>
      <c r="E928" s="29" t="s">
        <v>95</v>
      </c>
      <c r="F928" s="28">
        <v>227</v>
      </c>
      <c r="G928" s="28">
        <v>0</v>
      </c>
      <c r="H928" s="28">
        <v>0</v>
      </c>
      <c r="I928" s="28">
        <v>100</v>
      </c>
      <c r="J928" s="28">
        <v>0</v>
      </c>
      <c r="K928" s="28">
        <v>0</v>
      </c>
      <c r="L928" s="28">
        <v>0</v>
      </c>
      <c r="M928" s="28">
        <v>0</v>
      </c>
      <c r="N928" s="28">
        <v>60</v>
      </c>
      <c r="O928" s="28">
        <v>0</v>
      </c>
      <c r="P928" s="28">
        <v>40</v>
      </c>
      <c r="Q928" s="28">
        <v>100</v>
      </c>
      <c r="R928" s="28">
        <v>100</v>
      </c>
      <c r="S928" s="28">
        <v>100</v>
      </c>
      <c r="T928" s="28">
        <v>0</v>
      </c>
      <c r="U928" s="28">
        <v>0</v>
      </c>
      <c r="V928" s="28">
        <v>0</v>
      </c>
      <c r="W928" s="28">
        <v>0</v>
      </c>
      <c r="X928" s="28">
        <v>100</v>
      </c>
      <c r="Y928" s="28">
        <v>100</v>
      </c>
      <c r="Z928" s="28">
        <v>2</v>
      </c>
      <c r="AA928" s="28" t="s">
        <v>97</v>
      </c>
      <c r="AB928" s="28" t="s">
        <v>97</v>
      </c>
      <c r="AC928" s="28" t="s">
        <v>98</v>
      </c>
      <c r="AD928" s="28">
        <v>0</v>
      </c>
      <c r="AE928" s="28">
        <v>0</v>
      </c>
      <c r="AF928" s="28">
        <v>0</v>
      </c>
      <c r="AG928" s="28">
        <v>0</v>
      </c>
      <c r="AH928" s="28">
        <v>0</v>
      </c>
      <c r="AI928" s="28">
        <v>0</v>
      </c>
    </row>
    <row r="929" spans="1:426" x14ac:dyDescent="0.3">
      <c r="A929" s="27" t="s">
        <v>444</v>
      </c>
      <c r="B929" s="27" t="s">
        <v>788</v>
      </c>
      <c r="C929" s="27" t="s">
        <v>809</v>
      </c>
      <c r="D929" s="27" t="s">
        <v>811</v>
      </c>
      <c r="E929" s="29" t="s">
        <v>95</v>
      </c>
      <c r="F929" s="28">
        <v>51</v>
      </c>
      <c r="G929" s="28">
        <v>100</v>
      </c>
      <c r="H929" s="28">
        <v>100</v>
      </c>
      <c r="I929" s="28">
        <v>0</v>
      </c>
      <c r="J929" s="28">
        <v>0</v>
      </c>
      <c r="K929" s="28">
        <v>0</v>
      </c>
      <c r="L929" s="28">
        <v>0</v>
      </c>
      <c r="M929" s="28">
        <v>0</v>
      </c>
      <c r="N929" s="28">
        <v>100</v>
      </c>
      <c r="O929" s="28">
        <v>0</v>
      </c>
      <c r="P929" s="28">
        <v>0</v>
      </c>
      <c r="Q929" s="28">
        <v>100</v>
      </c>
      <c r="R929" s="28">
        <v>100</v>
      </c>
      <c r="S929" s="28">
        <v>100</v>
      </c>
      <c r="T929" s="28">
        <v>100</v>
      </c>
      <c r="U929" s="28">
        <v>0</v>
      </c>
      <c r="V929" s="28">
        <v>0</v>
      </c>
      <c r="W929" s="28">
        <v>0</v>
      </c>
      <c r="X929" s="28">
        <v>100</v>
      </c>
      <c r="Y929" s="28">
        <v>100</v>
      </c>
      <c r="Z929" s="28">
        <v>2</v>
      </c>
      <c r="AA929" s="28" t="s">
        <v>97</v>
      </c>
      <c r="AB929" s="28" t="s">
        <v>97</v>
      </c>
      <c r="AC929" s="28" t="s">
        <v>98</v>
      </c>
      <c r="AD929" s="28">
        <v>0</v>
      </c>
      <c r="AE929" s="28">
        <v>0</v>
      </c>
      <c r="AF929" s="28">
        <v>0</v>
      </c>
      <c r="AG929" s="28">
        <v>0</v>
      </c>
      <c r="AH929" s="28">
        <v>0</v>
      </c>
      <c r="AI929" s="28">
        <v>0</v>
      </c>
    </row>
    <row r="930" spans="1:426" x14ac:dyDescent="0.3">
      <c r="A930" s="25" t="s">
        <v>444</v>
      </c>
      <c r="B930" s="25" t="s">
        <v>788</v>
      </c>
      <c r="C930" s="25" t="s">
        <v>812</v>
      </c>
      <c r="D930" s="26" t="s">
        <v>1553</v>
      </c>
      <c r="E930" s="26">
        <v>1217</v>
      </c>
      <c r="F930" s="26">
        <v>575</v>
      </c>
      <c r="G930" s="26">
        <v>80</v>
      </c>
      <c r="H930" s="26">
        <v>80</v>
      </c>
      <c r="I930" s="26">
        <v>20</v>
      </c>
      <c r="J930" s="26">
        <v>0</v>
      </c>
      <c r="K930" s="26">
        <v>0</v>
      </c>
      <c r="L930" s="26">
        <v>0</v>
      </c>
      <c r="M930" s="26">
        <v>0</v>
      </c>
      <c r="N930" s="26">
        <v>80</v>
      </c>
      <c r="O930" s="26">
        <v>0</v>
      </c>
      <c r="P930" s="26">
        <v>20</v>
      </c>
      <c r="Q930" s="26">
        <v>100</v>
      </c>
      <c r="R930" s="26">
        <v>100</v>
      </c>
      <c r="S930" s="26">
        <v>100</v>
      </c>
      <c r="T930" s="26">
        <v>100</v>
      </c>
      <c r="U930" s="26">
        <v>80</v>
      </c>
      <c r="V930" s="26">
        <v>0</v>
      </c>
      <c r="W930" s="26">
        <v>70</v>
      </c>
      <c r="X930" s="26">
        <v>30</v>
      </c>
      <c r="Y930" s="26">
        <v>80</v>
      </c>
      <c r="Z930" s="26">
        <v>2</v>
      </c>
      <c r="AA930" s="26" t="s">
        <v>96</v>
      </c>
      <c r="AB930" s="26" t="s">
        <v>97</v>
      </c>
      <c r="AC930" s="26" t="s">
        <v>98</v>
      </c>
      <c r="AD930" s="26">
        <v>3</v>
      </c>
      <c r="AE930" s="26">
        <v>20</v>
      </c>
      <c r="AF930" s="26">
        <v>20</v>
      </c>
      <c r="AG930" s="26">
        <v>0</v>
      </c>
      <c r="AH930" s="26">
        <v>0</v>
      </c>
      <c r="AI930" s="26">
        <v>0</v>
      </c>
    </row>
    <row r="931" spans="1:426" x14ac:dyDescent="0.3">
      <c r="A931" s="27" t="s">
        <v>444</v>
      </c>
      <c r="B931" s="27" t="s">
        <v>788</v>
      </c>
      <c r="C931" s="27" t="s">
        <v>812</v>
      </c>
      <c r="D931" s="27" t="s">
        <v>813</v>
      </c>
      <c r="E931" s="29" t="s">
        <v>104</v>
      </c>
      <c r="F931" s="28">
        <v>46</v>
      </c>
      <c r="G931" s="28">
        <v>0</v>
      </c>
      <c r="H931" s="28">
        <v>0</v>
      </c>
      <c r="I931" s="28">
        <v>100</v>
      </c>
      <c r="J931" s="28">
        <v>0</v>
      </c>
      <c r="K931" s="28">
        <v>0</v>
      </c>
      <c r="L931" s="28">
        <v>0</v>
      </c>
      <c r="M931" s="28">
        <v>0</v>
      </c>
      <c r="N931" s="28">
        <v>50</v>
      </c>
      <c r="O931" s="28">
        <v>0</v>
      </c>
      <c r="P931" s="28">
        <v>50</v>
      </c>
      <c r="Q931" s="28">
        <v>100</v>
      </c>
      <c r="R931" s="28">
        <v>100</v>
      </c>
      <c r="S931" s="28">
        <v>100</v>
      </c>
      <c r="T931" s="28">
        <v>100</v>
      </c>
      <c r="U931" s="28">
        <v>30</v>
      </c>
      <c r="V931" s="28">
        <v>0</v>
      </c>
      <c r="W931" s="28">
        <v>0</v>
      </c>
      <c r="X931" s="28">
        <v>100</v>
      </c>
      <c r="Y931" s="28">
        <v>50</v>
      </c>
      <c r="Z931" s="28">
        <v>2</v>
      </c>
      <c r="AA931" s="28" t="s">
        <v>96</v>
      </c>
      <c r="AB931" s="28" t="s">
        <v>97</v>
      </c>
      <c r="AC931" s="28" t="s">
        <v>98</v>
      </c>
      <c r="AD931" s="28">
        <v>3</v>
      </c>
      <c r="AE931" s="28">
        <v>20</v>
      </c>
      <c r="AF931" s="28">
        <v>20</v>
      </c>
      <c r="AG931" s="28">
        <v>0</v>
      </c>
      <c r="AH931" s="28">
        <v>1.5</v>
      </c>
      <c r="AI931" s="28">
        <v>1.5</v>
      </c>
    </row>
    <row r="932" spans="1:426" x14ac:dyDescent="0.3">
      <c r="A932" s="25" t="s">
        <v>444</v>
      </c>
      <c r="B932" s="25" t="s">
        <v>788</v>
      </c>
      <c r="C932" s="25" t="s">
        <v>814</v>
      </c>
      <c r="D932" s="26" t="s">
        <v>1553</v>
      </c>
      <c r="E932" s="26">
        <v>1845</v>
      </c>
      <c r="F932" s="38">
        <v>290</v>
      </c>
      <c r="G932" s="26">
        <v>100</v>
      </c>
      <c r="H932" s="26">
        <v>100</v>
      </c>
      <c r="I932" s="26">
        <v>0</v>
      </c>
      <c r="J932" s="26">
        <v>0</v>
      </c>
      <c r="K932" s="26">
        <v>0</v>
      </c>
      <c r="L932" s="26">
        <v>0</v>
      </c>
      <c r="M932" s="26">
        <v>0</v>
      </c>
      <c r="N932" s="26">
        <v>80</v>
      </c>
      <c r="O932" s="26">
        <v>1</v>
      </c>
      <c r="P932" s="26">
        <v>19</v>
      </c>
      <c r="Q932" s="26">
        <v>100</v>
      </c>
      <c r="R932" s="26">
        <v>100</v>
      </c>
      <c r="S932" s="26">
        <v>100</v>
      </c>
      <c r="T932" s="26">
        <v>100</v>
      </c>
      <c r="U932" s="26">
        <v>70</v>
      </c>
      <c r="V932" s="26">
        <v>0</v>
      </c>
      <c r="W932" s="26">
        <v>50</v>
      </c>
      <c r="X932" s="26">
        <v>50</v>
      </c>
      <c r="Y932" s="26">
        <v>100</v>
      </c>
      <c r="Z932" s="26">
        <v>2</v>
      </c>
      <c r="AA932" s="26" t="s">
        <v>96</v>
      </c>
      <c r="AB932" s="26" t="s">
        <v>97</v>
      </c>
      <c r="AC932" s="26" t="s">
        <v>98</v>
      </c>
      <c r="AD932" s="26">
        <v>0</v>
      </c>
      <c r="AE932" s="26">
        <v>7</v>
      </c>
      <c r="AF932" s="26">
        <v>7</v>
      </c>
      <c r="AG932" s="26">
        <v>0</v>
      </c>
      <c r="AH932" s="26">
        <v>12</v>
      </c>
      <c r="AI932" s="26">
        <v>0</v>
      </c>
      <c r="CJ932" s="47"/>
      <c r="CK932" s="47"/>
      <c r="CL932" s="47"/>
      <c r="CM932" s="47"/>
      <c r="CN932" s="47"/>
      <c r="CO932" s="47"/>
      <c r="CP932" s="47"/>
      <c r="CQ932" s="47"/>
      <c r="CR932" s="47"/>
      <c r="CS932" s="47"/>
      <c r="CT932" s="47"/>
      <c r="CU932" s="47"/>
      <c r="CV932" s="47"/>
      <c r="CW932" s="47"/>
      <c r="CX932" s="47"/>
      <c r="CY932" s="47"/>
      <c r="CZ932" s="47"/>
      <c r="DA932" s="47"/>
      <c r="DB932" s="47"/>
      <c r="DC932" s="47"/>
      <c r="DD932" s="47"/>
      <c r="DE932" s="47"/>
      <c r="DF932" s="47"/>
      <c r="DG932" s="47"/>
      <c r="DH932" s="47"/>
      <c r="DI932" s="47"/>
      <c r="DJ932" s="47"/>
      <c r="DK932" s="47"/>
      <c r="DL932" s="47"/>
      <c r="DM932" s="47"/>
      <c r="DN932" s="47"/>
      <c r="DO932" s="47"/>
      <c r="DP932" s="47"/>
      <c r="DQ932" s="47"/>
      <c r="DR932" s="47"/>
      <c r="DS932" s="47"/>
      <c r="DT932" s="47"/>
      <c r="DU932" s="47"/>
      <c r="DV932" s="47"/>
      <c r="DW932" s="47"/>
      <c r="DX932" s="47"/>
      <c r="DY932" s="47"/>
      <c r="DZ932" s="47"/>
      <c r="EA932" s="47"/>
      <c r="EB932" s="47"/>
      <c r="EC932" s="47"/>
      <c r="ED932" s="47"/>
      <c r="EE932" s="47"/>
      <c r="EF932" s="47"/>
      <c r="EG932" s="47"/>
      <c r="EH932" s="47"/>
      <c r="EI932" s="47"/>
      <c r="EJ932" s="47"/>
      <c r="EK932" s="47"/>
      <c r="EL932" s="47"/>
      <c r="EM932" s="47"/>
      <c r="EN932" s="47"/>
      <c r="EO932" s="47"/>
      <c r="EP932" s="47"/>
      <c r="EQ932" s="47"/>
      <c r="ER932" s="47"/>
      <c r="ES932" s="47"/>
      <c r="ET932" s="47"/>
      <c r="EU932" s="47"/>
      <c r="EV932" s="47"/>
      <c r="EW932" s="47"/>
      <c r="EX932" s="47"/>
      <c r="EY932" s="47"/>
      <c r="EZ932" s="47"/>
      <c r="FA932" s="47"/>
      <c r="FB932" s="47"/>
      <c r="FC932" s="47"/>
      <c r="FD932" s="47"/>
      <c r="FE932" s="47"/>
      <c r="FF932" s="47"/>
      <c r="FG932" s="47"/>
      <c r="FH932" s="47"/>
      <c r="FI932" s="47"/>
      <c r="FJ932" s="47"/>
      <c r="FK932" s="47"/>
      <c r="FL932" s="47"/>
      <c r="FM932" s="47"/>
      <c r="FN932" s="47"/>
      <c r="FO932" s="47"/>
      <c r="FP932" s="47"/>
      <c r="FQ932" s="47"/>
      <c r="FR932" s="47"/>
      <c r="FS932" s="47"/>
      <c r="FT932" s="47"/>
      <c r="FU932" s="47"/>
      <c r="FV932" s="47"/>
      <c r="FW932" s="47"/>
      <c r="FX932" s="47"/>
      <c r="FY932" s="47"/>
      <c r="FZ932" s="47"/>
      <c r="GA932" s="47"/>
      <c r="GB932" s="47"/>
      <c r="GC932" s="47"/>
      <c r="GD932" s="47"/>
      <c r="GE932" s="47"/>
      <c r="GF932" s="47"/>
      <c r="GG932" s="47"/>
      <c r="GH932" s="47"/>
      <c r="GI932" s="47"/>
      <c r="GJ932" s="47"/>
      <c r="GK932" s="47"/>
      <c r="GL932" s="47"/>
      <c r="GM932" s="47"/>
      <c r="GN932" s="47"/>
      <c r="GO932" s="47"/>
      <c r="GP932" s="47"/>
      <c r="GQ932" s="47"/>
      <c r="GR932" s="47"/>
      <c r="GS932" s="47"/>
      <c r="GT932" s="47"/>
      <c r="GU932" s="47"/>
      <c r="GV932" s="47"/>
      <c r="GW932" s="47"/>
      <c r="GX932" s="47"/>
      <c r="GY932" s="47"/>
      <c r="GZ932" s="47"/>
      <c r="HA932" s="47"/>
      <c r="HB932" s="47"/>
      <c r="HC932" s="47"/>
      <c r="HD932" s="47"/>
      <c r="HE932" s="47"/>
      <c r="HF932" s="47"/>
      <c r="HG932" s="47"/>
      <c r="HH932" s="47"/>
      <c r="HI932" s="47"/>
      <c r="HJ932" s="47"/>
      <c r="HK932" s="47"/>
      <c r="HL932" s="47"/>
      <c r="HM932" s="47"/>
      <c r="HN932" s="47"/>
      <c r="HO932" s="47"/>
      <c r="HP932" s="47"/>
      <c r="HQ932" s="47"/>
      <c r="HR932" s="47"/>
      <c r="HS932" s="47"/>
      <c r="HT932" s="47"/>
      <c r="HU932" s="47"/>
      <c r="HV932" s="47"/>
      <c r="HW932" s="47"/>
      <c r="HX932" s="47"/>
      <c r="HY932" s="47"/>
      <c r="HZ932" s="47"/>
      <c r="IA932" s="47"/>
      <c r="IB932" s="47"/>
      <c r="IC932" s="47"/>
      <c r="ID932" s="47"/>
      <c r="IE932" s="47"/>
      <c r="IF932" s="47"/>
      <c r="IG932" s="47"/>
      <c r="IH932" s="47"/>
      <c r="II932" s="47"/>
      <c r="IJ932" s="47"/>
      <c r="IK932" s="47"/>
      <c r="IL932" s="47"/>
      <c r="IM932" s="47"/>
      <c r="IN932" s="47"/>
      <c r="IO932" s="47"/>
      <c r="IP932" s="47"/>
      <c r="IQ932" s="47"/>
      <c r="IR932" s="47"/>
      <c r="IS932" s="47"/>
      <c r="IT932" s="47"/>
      <c r="IU932" s="47"/>
      <c r="IV932" s="47"/>
      <c r="IW932" s="47"/>
      <c r="IX932" s="47"/>
      <c r="IY932" s="47"/>
      <c r="IZ932" s="47"/>
      <c r="JA932" s="47"/>
      <c r="JB932" s="47"/>
      <c r="JC932" s="47"/>
      <c r="JD932" s="47"/>
      <c r="JE932" s="47"/>
      <c r="JF932" s="47"/>
      <c r="JG932" s="47"/>
      <c r="JH932" s="47"/>
      <c r="JI932" s="47"/>
      <c r="JJ932" s="47"/>
      <c r="JK932" s="47"/>
      <c r="JL932" s="47"/>
      <c r="JM932" s="47"/>
      <c r="JN932" s="47"/>
      <c r="JO932" s="47"/>
      <c r="JP932" s="47"/>
      <c r="JQ932" s="47"/>
      <c r="JR932" s="47"/>
      <c r="JS932" s="47"/>
      <c r="JT932" s="47"/>
      <c r="JU932" s="47"/>
      <c r="JV932" s="47"/>
      <c r="JW932" s="47"/>
      <c r="JX932" s="47"/>
      <c r="JY932" s="47"/>
      <c r="JZ932" s="47"/>
      <c r="KA932" s="47"/>
      <c r="KB932" s="47"/>
      <c r="KC932" s="47"/>
      <c r="KD932" s="47"/>
      <c r="KE932" s="47"/>
      <c r="KF932" s="47"/>
      <c r="KG932" s="47"/>
      <c r="KH932" s="47"/>
      <c r="KI932" s="47"/>
      <c r="KJ932" s="47"/>
      <c r="KK932" s="47"/>
      <c r="KL932" s="47"/>
      <c r="KM932" s="47"/>
      <c r="KN932" s="47"/>
      <c r="KO932" s="47"/>
      <c r="KP932" s="47"/>
      <c r="KQ932" s="47"/>
      <c r="KR932" s="47"/>
      <c r="KS932" s="47"/>
      <c r="KT932" s="47"/>
      <c r="KU932" s="47"/>
      <c r="KV932" s="47"/>
      <c r="KW932" s="47"/>
      <c r="KX932" s="47"/>
      <c r="KY932" s="47"/>
      <c r="KZ932" s="47"/>
      <c r="LA932" s="47"/>
      <c r="LB932" s="47"/>
      <c r="LC932" s="47"/>
      <c r="LD932" s="47"/>
      <c r="LE932" s="47"/>
      <c r="LF932" s="47"/>
      <c r="LG932" s="47"/>
      <c r="LH932" s="47"/>
      <c r="LI932" s="47"/>
      <c r="LJ932" s="47"/>
      <c r="LK932" s="47"/>
      <c r="LL932" s="47"/>
      <c r="LM932" s="47"/>
      <c r="LN932" s="47"/>
      <c r="LO932" s="47"/>
      <c r="LP932" s="47"/>
      <c r="LQ932" s="47"/>
      <c r="LR932" s="47"/>
      <c r="LS932" s="47"/>
      <c r="LT932" s="47"/>
      <c r="LU932" s="47"/>
      <c r="LV932" s="47"/>
      <c r="LW932" s="47"/>
      <c r="LX932" s="47"/>
      <c r="LY932" s="47"/>
      <c r="LZ932" s="47"/>
      <c r="MA932" s="47"/>
      <c r="MB932" s="47"/>
      <c r="MC932" s="47"/>
      <c r="MD932" s="47"/>
      <c r="ME932" s="47"/>
      <c r="MF932" s="47"/>
      <c r="MG932" s="47"/>
      <c r="MH932" s="47"/>
      <c r="MI932" s="47"/>
      <c r="MJ932" s="47"/>
      <c r="MK932" s="47"/>
      <c r="ML932" s="47"/>
      <c r="MM932" s="47"/>
      <c r="MN932" s="47"/>
      <c r="MO932" s="47"/>
      <c r="MP932" s="47"/>
      <c r="MQ932" s="47"/>
      <c r="MR932" s="47"/>
      <c r="MS932" s="47"/>
      <c r="MT932" s="47"/>
      <c r="MU932" s="47"/>
      <c r="MV932" s="47"/>
      <c r="MW932" s="47"/>
      <c r="MX932" s="47"/>
      <c r="MY932" s="47"/>
      <c r="MZ932" s="47"/>
      <c r="NA932" s="47"/>
      <c r="NB932" s="47"/>
      <c r="NC932" s="47"/>
      <c r="ND932" s="47"/>
      <c r="NE932" s="47"/>
      <c r="NF932" s="47"/>
      <c r="NG932" s="47"/>
      <c r="NH932" s="47"/>
      <c r="NI932" s="47"/>
      <c r="NJ932" s="47"/>
      <c r="NK932" s="47"/>
      <c r="NL932" s="47"/>
      <c r="NM932" s="47"/>
      <c r="NN932" s="47"/>
      <c r="NO932" s="47"/>
      <c r="NP932" s="47"/>
      <c r="NQ932" s="47"/>
      <c r="NR932" s="47"/>
      <c r="NS932" s="47"/>
      <c r="NT932" s="47"/>
      <c r="NU932" s="47"/>
      <c r="NV932" s="47"/>
      <c r="NW932" s="47"/>
      <c r="NX932" s="47"/>
      <c r="NY932" s="47"/>
      <c r="NZ932" s="47"/>
      <c r="OA932" s="47"/>
      <c r="OB932" s="47"/>
      <c r="OC932" s="47"/>
      <c r="OD932" s="47"/>
      <c r="OE932" s="47"/>
      <c r="OF932" s="47"/>
      <c r="OG932" s="47"/>
      <c r="OH932" s="47"/>
      <c r="OI932" s="47"/>
      <c r="OJ932" s="47"/>
      <c r="OK932" s="47"/>
      <c r="OL932" s="47"/>
      <c r="OM932" s="47"/>
      <c r="ON932" s="47"/>
      <c r="OO932" s="47"/>
      <c r="OP932" s="47"/>
      <c r="OQ932" s="47"/>
      <c r="OR932" s="47"/>
      <c r="OS932" s="47"/>
      <c r="OT932" s="47"/>
      <c r="OU932" s="47"/>
      <c r="OV932" s="47"/>
      <c r="OW932" s="47"/>
      <c r="OX932" s="47"/>
      <c r="OY932" s="47"/>
      <c r="OZ932" s="47"/>
      <c r="PA932" s="47"/>
      <c r="PB932" s="47"/>
      <c r="PC932" s="47"/>
      <c r="PD932" s="47"/>
      <c r="PE932" s="47"/>
      <c r="PF932" s="47"/>
      <c r="PG932" s="47"/>
      <c r="PH932" s="47"/>
      <c r="PI932" s="47"/>
      <c r="PJ932" s="47"/>
    </row>
    <row r="933" spans="1:426" x14ac:dyDescent="0.3">
      <c r="A933" s="27" t="s">
        <v>444</v>
      </c>
      <c r="B933" s="27" t="s">
        <v>788</v>
      </c>
      <c r="C933" s="27" t="s">
        <v>814</v>
      </c>
      <c r="D933" s="27" t="s">
        <v>110</v>
      </c>
      <c r="E933" s="29" t="s">
        <v>95</v>
      </c>
      <c r="F933" s="28">
        <v>358</v>
      </c>
      <c r="G933" s="28">
        <v>100</v>
      </c>
      <c r="H933" s="28">
        <v>70</v>
      </c>
      <c r="I933" s="28">
        <v>30</v>
      </c>
      <c r="J933" s="28">
        <v>0</v>
      </c>
      <c r="K933" s="28">
        <v>0</v>
      </c>
      <c r="L933" s="28">
        <v>0</v>
      </c>
      <c r="M933" s="28">
        <v>0</v>
      </c>
      <c r="N933" s="28">
        <v>3</v>
      </c>
      <c r="O933" s="28">
        <v>0</v>
      </c>
      <c r="P933" s="28">
        <v>97</v>
      </c>
      <c r="Q933" s="28">
        <v>100</v>
      </c>
      <c r="R933" s="28">
        <v>97</v>
      </c>
      <c r="S933" s="28">
        <v>100</v>
      </c>
      <c r="T933" s="28">
        <v>100</v>
      </c>
      <c r="U933" s="28">
        <v>0</v>
      </c>
      <c r="V933" s="28">
        <v>0</v>
      </c>
      <c r="W933" s="28">
        <v>55</v>
      </c>
      <c r="X933" s="28">
        <v>45</v>
      </c>
      <c r="Y933" s="28">
        <v>100</v>
      </c>
      <c r="Z933" s="28">
        <v>2</v>
      </c>
      <c r="AA933" s="28" t="s">
        <v>96</v>
      </c>
      <c r="AB933" s="28" t="s">
        <v>97</v>
      </c>
      <c r="AC933" s="28" t="s">
        <v>98</v>
      </c>
      <c r="AD933" s="28">
        <v>0</v>
      </c>
      <c r="AE933" s="28">
        <v>7</v>
      </c>
      <c r="AF933" s="28">
        <v>7</v>
      </c>
      <c r="AG933" s="28">
        <v>0</v>
      </c>
      <c r="AH933" s="28">
        <v>12</v>
      </c>
      <c r="AI933" s="28">
        <v>0</v>
      </c>
    </row>
    <row r="934" spans="1:426" x14ac:dyDescent="0.3">
      <c r="A934" s="25" t="s">
        <v>444</v>
      </c>
      <c r="B934" s="25" t="s">
        <v>788</v>
      </c>
      <c r="C934" s="25" t="s">
        <v>815</v>
      </c>
      <c r="D934" s="26" t="s">
        <v>1553</v>
      </c>
      <c r="E934" s="26">
        <v>384</v>
      </c>
      <c r="F934" s="38">
        <v>0</v>
      </c>
      <c r="G934" s="26">
        <v>100</v>
      </c>
      <c r="H934" s="26">
        <v>100</v>
      </c>
      <c r="I934" s="26">
        <v>0</v>
      </c>
      <c r="J934" s="26">
        <v>0</v>
      </c>
      <c r="K934" s="26">
        <v>0</v>
      </c>
      <c r="L934" s="26">
        <v>100</v>
      </c>
      <c r="M934" s="26">
        <v>86</v>
      </c>
      <c r="N934" s="26">
        <v>14</v>
      </c>
      <c r="O934" s="26">
        <v>0</v>
      </c>
      <c r="P934" s="26">
        <v>0</v>
      </c>
      <c r="Q934" s="26">
        <v>100</v>
      </c>
      <c r="R934" s="26">
        <v>100</v>
      </c>
      <c r="S934" s="26">
        <v>100</v>
      </c>
      <c r="T934" s="26">
        <v>100</v>
      </c>
      <c r="U934" s="26">
        <v>100</v>
      </c>
      <c r="V934" s="26">
        <v>0</v>
      </c>
      <c r="W934" s="26">
        <v>90</v>
      </c>
      <c r="X934" s="26">
        <v>10</v>
      </c>
      <c r="Y934" s="26">
        <v>100</v>
      </c>
      <c r="Z934" s="26">
        <v>2</v>
      </c>
      <c r="AA934" s="26" t="s">
        <v>96</v>
      </c>
      <c r="AB934" s="26" t="s">
        <v>97</v>
      </c>
      <c r="AC934" s="26" t="s">
        <v>367</v>
      </c>
      <c r="AD934" s="26">
        <v>14</v>
      </c>
      <c r="AE934" s="26">
        <v>14</v>
      </c>
      <c r="AF934" s="26">
        <v>27</v>
      </c>
      <c r="AG934" s="26">
        <v>0</v>
      </c>
      <c r="AH934" s="26">
        <v>5</v>
      </c>
      <c r="AI934" s="26">
        <v>0</v>
      </c>
    </row>
    <row r="935" spans="1:426" x14ac:dyDescent="0.3">
      <c r="A935" s="27" t="s">
        <v>444</v>
      </c>
      <c r="B935" s="27" t="s">
        <v>788</v>
      </c>
      <c r="C935" s="27" t="s">
        <v>815</v>
      </c>
      <c r="D935" s="27" t="s">
        <v>816</v>
      </c>
      <c r="E935" s="29" t="s">
        <v>104</v>
      </c>
      <c r="F935" s="28">
        <v>55</v>
      </c>
      <c r="G935" s="28">
        <v>100</v>
      </c>
      <c r="H935" s="28">
        <v>75</v>
      </c>
      <c r="I935" s="28">
        <v>0</v>
      </c>
      <c r="J935" s="28">
        <v>25</v>
      </c>
      <c r="K935" s="28">
        <v>0</v>
      </c>
      <c r="L935" s="28">
        <v>0</v>
      </c>
      <c r="M935" s="28">
        <v>0</v>
      </c>
      <c r="N935" s="28">
        <v>0</v>
      </c>
      <c r="O935" s="28">
        <v>0</v>
      </c>
      <c r="P935" s="28">
        <v>100</v>
      </c>
      <c r="Q935" s="28">
        <v>100</v>
      </c>
      <c r="R935" s="28">
        <v>100</v>
      </c>
      <c r="S935" s="28">
        <v>100</v>
      </c>
      <c r="T935" s="28">
        <v>0</v>
      </c>
      <c r="U935" s="28">
        <v>0</v>
      </c>
      <c r="V935" s="28">
        <v>0</v>
      </c>
      <c r="W935" s="28">
        <v>0</v>
      </c>
      <c r="X935" s="28">
        <v>100</v>
      </c>
      <c r="Y935" s="28">
        <v>100</v>
      </c>
      <c r="Z935" s="28">
        <v>2</v>
      </c>
      <c r="AA935" s="28" t="s">
        <v>96</v>
      </c>
      <c r="AB935" s="28" t="s">
        <v>97</v>
      </c>
      <c r="AC935" s="28" t="s">
        <v>98</v>
      </c>
      <c r="AD935" s="28">
        <v>14</v>
      </c>
      <c r="AE935" s="28">
        <v>14</v>
      </c>
      <c r="AF935" s="28">
        <v>27</v>
      </c>
      <c r="AG935" s="28">
        <v>0</v>
      </c>
      <c r="AH935" s="28">
        <v>5</v>
      </c>
      <c r="AI935" s="28">
        <v>0</v>
      </c>
    </row>
    <row r="936" spans="1:426" x14ac:dyDescent="0.3">
      <c r="A936" s="25" t="s">
        <v>444</v>
      </c>
      <c r="B936" s="25" t="s">
        <v>788</v>
      </c>
      <c r="C936" s="25" t="s">
        <v>817</v>
      </c>
      <c r="D936" s="26" t="s">
        <v>1553</v>
      </c>
      <c r="E936" s="26">
        <v>1148</v>
      </c>
      <c r="F936" s="38">
        <v>120</v>
      </c>
      <c r="G936" s="26">
        <v>100</v>
      </c>
      <c r="H936" s="26">
        <v>99</v>
      </c>
      <c r="I936" s="26">
        <v>1</v>
      </c>
      <c r="J936" s="26">
        <v>0</v>
      </c>
      <c r="K936" s="26">
        <v>0</v>
      </c>
      <c r="L936" s="26">
        <v>0</v>
      </c>
      <c r="M936" s="26">
        <v>0</v>
      </c>
      <c r="N936" s="26">
        <v>95</v>
      </c>
      <c r="O936" s="26">
        <v>0</v>
      </c>
      <c r="P936" s="26">
        <v>5</v>
      </c>
      <c r="Q936" s="26">
        <v>100</v>
      </c>
      <c r="R936" s="26">
        <v>95</v>
      </c>
      <c r="S936" s="26">
        <v>99</v>
      </c>
      <c r="T936" s="26">
        <v>100</v>
      </c>
      <c r="U936" s="26">
        <v>80</v>
      </c>
      <c r="V936" s="26">
        <v>0</v>
      </c>
      <c r="W936" s="26">
        <v>80</v>
      </c>
      <c r="X936" s="26">
        <v>20</v>
      </c>
      <c r="Y936" s="26">
        <v>100</v>
      </c>
      <c r="Z936" s="26">
        <v>2</v>
      </c>
      <c r="AA936" s="26" t="s">
        <v>96</v>
      </c>
      <c r="AB936" s="26" t="s">
        <v>96</v>
      </c>
      <c r="AC936" s="26">
        <v>4</v>
      </c>
      <c r="AD936" s="26">
        <v>3</v>
      </c>
      <c r="AE936" s="26">
        <v>3</v>
      </c>
      <c r="AF936" s="26">
        <v>3</v>
      </c>
      <c r="AG936" s="26">
        <v>0</v>
      </c>
      <c r="AH936" s="26">
        <v>3</v>
      </c>
      <c r="AI936" s="26">
        <v>0</v>
      </c>
    </row>
    <row r="937" spans="1:426" x14ac:dyDescent="0.3">
      <c r="A937" s="27" t="s">
        <v>444</v>
      </c>
      <c r="B937" s="27" t="s">
        <v>788</v>
      </c>
      <c r="C937" s="27" t="s">
        <v>817</v>
      </c>
      <c r="D937" s="27" t="s">
        <v>110</v>
      </c>
      <c r="E937" s="29" t="s">
        <v>1805</v>
      </c>
      <c r="F937" s="29">
        <v>50</v>
      </c>
      <c r="G937" s="28">
        <v>100</v>
      </c>
      <c r="H937" s="28">
        <v>0</v>
      </c>
      <c r="I937" s="28">
        <v>0</v>
      </c>
      <c r="J937" s="28">
        <v>100</v>
      </c>
      <c r="K937" s="28">
        <v>0</v>
      </c>
      <c r="L937" s="28">
        <v>0</v>
      </c>
      <c r="M937" s="28">
        <v>0</v>
      </c>
      <c r="N937" s="28">
        <v>0</v>
      </c>
      <c r="O937" s="28">
        <v>0</v>
      </c>
      <c r="P937" s="28">
        <v>100</v>
      </c>
      <c r="Q937" s="28">
        <v>100</v>
      </c>
      <c r="R937" s="28">
        <v>0</v>
      </c>
      <c r="S937" s="28">
        <v>100</v>
      </c>
      <c r="T937" s="28">
        <v>100</v>
      </c>
      <c r="U937" s="28">
        <v>0</v>
      </c>
      <c r="V937" s="28">
        <v>0</v>
      </c>
      <c r="W937" s="28">
        <v>0</v>
      </c>
      <c r="X937" s="28">
        <v>100</v>
      </c>
      <c r="Y937" s="28">
        <v>100</v>
      </c>
      <c r="Z937" s="28">
        <v>2</v>
      </c>
      <c r="AA937" s="28" t="s">
        <v>97</v>
      </c>
      <c r="AB937" s="28" t="s">
        <v>97</v>
      </c>
      <c r="AC937" s="28" t="s">
        <v>98</v>
      </c>
      <c r="AD937" s="28">
        <v>3</v>
      </c>
      <c r="AE937" s="28">
        <v>3</v>
      </c>
      <c r="AF937" s="28">
        <v>3</v>
      </c>
      <c r="AG937" s="28">
        <v>0</v>
      </c>
      <c r="AH937" s="28">
        <v>3</v>
      </c>
      <c r="AI937" s="28">
        <v>0</v>
      </c>
    </row>
    <row r="938" spans="1:426" x14ac:dyDescent="0.3">
      <c r="A938" s="25" t="s">
        <v>444</v>
      </c>
      <c r="B938" s="25" t="s">
        <v>788</v>
      </c>
      <c r="C938" s="25" t="s">
        <v>818</v>
      </c>
      <c r="D938" s="26" t="s">
        <v>1553</v>
      </c>
      <c r="E938" s="26">
        <v>1920</v>
      </c>
      <c r="F938" s="38">
        <v>0</v>
      </c>
      <c r="G938" s="26">
        <v>75</v>
      </c>
      <c r="H938" s="26">
        <v>75</v>
      </c>
      <c r="I938" s="26">
        <v>25</v>
      </c>
      <c r="J938" s="26">
        <v>0</v>
      </c>
      <c r="K938" s="26">
        <v>0</v>
      </c>
      <c r="L938" s="26">
        <v>100</v>
      </c>
      <c r="M938" s="26">
        <v>100</v>
      </c>
      <c r="N938" s="26">
        <v>0</v>
      </c>
      <c r="O938" s="26">
        <v>0</v>
      </c>
      <c r="P938" s="26">
        <v>0</v>
      </c>
      <c r="Q938" s="26">
        <v>100</v>
      </c>
      <c r="R938" s="26">
        <v>100</v>
      </c>
      <c r="S938" s="26">
        <v>100</v>
      </c>
      <c r="T938" s="26">
        <v>100</v>
      </c>
      <c r="U938" s="26">
        <v>100</v>
      </c>
      <c r="V938" s="26">
        <v>0</v>
      </c>
      <c r="W938" s="26">
        <v>75</v>
      </c>
      <c r="X938" s="26">
        <v>25</v>
      </c>
      <c r="Y938" s="26">
        <v>100</v>
      </c>
      <c r="Z938" s="26">
        <v>2</v>
      </c>
      <c r="AA938" s="26" t="s">
        <v>96</v>
      </c>
      <c r="AB938" s="26" t="s">
        <v>96</v>
      </c>
      <c r="AC938" s="26">
        <v>2</v>
      </c>
      <c r="AD938" s="26">
        <v>0</v>
      </c>
      <c r="AE938" s="26">
        <v>0</v>
      </c>
      <c r="AF938" s="26">
        <v>17</v>
      </c>
      <c r="AG938" s="26">
        <v>0</v>
      </c>
      <c r="AH938" s="26">
        <v>0</v>
      </c>
      <c r="AI938" s="26">
        <v>0</v>
      </c>
    </row>
    <row r="939" spans="1:426" x14ac:dyDescent="0.3">
      <c r="A939" s="27" t="s">
        <v>444</v>
      </c>
      <c r="B939" s="27" t="s">
        <v>788</v>
      </c>
      <c r="C939" s="27" t="s">
        <v>818</v>
      </c>
      <c r="D939" s="27" t="s">
        <v>110</v>
      </c>
      <c r="E939" s="29" t="s">
        <v>1805</v>
      </c>
      <c r="F939" s="28">
        <v>340</v>
      </c>
      <c r="G939" s="28">
        <v>60</v>
      </c>
      <c r="H939" s="28">
        <v>40</v>
      </c>
      <c r="I939" s="28">
        <v>60</v>
      </c>
      <c r="J939" s="28">
        <v>0</v>
      </c>
      <c r="K939" s="28">
        <v>0</v>
      </c>
      <c r="L939" s="28">
        <v>80</v>
      </c>
      <c r="M939" s="28">
        <v>40</v>
      </c>
      <c r="N939" s="28">
        <v>60</v>
      </c>
      <c r="O939" s="28">
        <v>0</v>
      </c>
      <c r="P939" s="28">
        <v>0</v>
      </c>
      <c r="Q939" s="28">
        <v>100</v>
      </c>
      <c r="R939" s="28">
        <v>95</v>
      </c>
      <c r="S939" s="28">
        <v>100</v>
      </c>
      <c r="T939" s="28">
        <v>80</v>
      </c>
      <c r="U939" s="28">
        <v>50</v>
      </c>
      <c r="V939" s="28">
        <v>0</v>
      </c>
      <c r="W939" s="28">
        <v>40</v>
      </c>
      <c r="X939" s="28">
        <v>60</v>
      </c>
      <c r="Y939" s="28">
        <v>100</v>
      </c>
      <c r="Z939" s="28">
        <v>2</v>
      </c>
      <c r="AA939" s="28" t="s">
        <v>97</v>
      </c>
      <c r="AB939" s="28" t="s">
        <v>97</v>
      </c>
      <c r="AC939" s="28" t="s">
        <v>98</v>
      </c>
      <c r="AD939" s="28">
        <v>0</v>
      </c>
      <c r="AE939" s="28">
        <v>0</v>
      </c>
      <c r="AF939" s="28">
        <v>18</v>
      </c>
      <c r="AG939" s="28">
        <v>0</v>
      </c>
      <c r="AH939" s="28">
        <v>0</v>
      </c>
      <c r="AI939" s="28">
        <v>0</v>
      </c>
    </row>
    <row r="940" spans="1:426" x14ac:dyDescent="0.3">
      <c r="A940" s="25" t="s">
        <v>444</v>
      </c>
      <c r="B940" s="25" t="s">
        <v>788</v>
      </c>
      <c r="C940" s="25" t="s">
        <v>819</v>
      </c>
      <c r="D940" s="26" t="s">
        <v>1553</v>
      </c>
      <c r="E940" s="26">
        <v>1455</v>
      </c>
      <c r="F940" s="38">
        <v>220</v>
      </c>
      <c r="G940" s="26">
        <v>100</v>
      </c>
      <c r="H940" s="26">
        <v>60</v>
      </c>
      <c r="I940" s="26">
        <v>40</v>
      </c>
      <c r="J940" s="26">
        <v>0</v>
      </c>
      <c r="K940" s="26">
        <v>0</v>
      </c>
      <c r="L940" s="26">
        <v>0</v>
      </c>
      <c r="M940" s="26">
        <v>0</v>
      </c>
      <c r="N940" s="26">
        <v>72</v>
      </c>
      <c r="O940" s="26">
        <v>3</v>
      </c>
      <c r="P940" s="26">
        <v>25</v>
      </c>
      <c r="Q940" s="26">
        <v>100</v>
      </c>
      <c r="R940" s="26">
        <v>100</v>
      </c>
      <c r="S940" s="26">
        <v>100</v>
      </c>
      <c r="T940" s="26">
        <v>100</v>
      </c>
      <c r="U940" s="26">
        <v>80</v>
      </c>
      <c r="V940" s="26">
        <v>0</v>
      </c>
      <c r="W940" s="26">
        <v>60</v>
      </c>
      <c r="X940" s="26">
        <v>40</v>
      </c>
      <c r="Y940" s="26">
        <v>100</v>
      </c>
      <c r="Z940" s="26">
        <v>1</v>
      </c>
      <c r="AA940" s="26" t="s">
        <v>96</v>
      </c>
      <c r="AB940" s="26" t="s">
        <v>96</v>
      </c>
      <c r="AC940" s="26">
        <v>10</v>
      </c>
      <c r="AD940" s="26">
        <v>0</v>
      </c>
      <c r="AE940" s="26">
        <v>22</v>
      </c>
      <c r="AF940" s="26">
        <v>22</v>
      </c>
      <c r="AG940" s="26">
        <v>0</v>
      </c>
      <c r="AH940" s="26">
        <v>4</v>
      </c>
      <c r="AI940" s="26">
        <v>0</v>
      </c>
    </row>
    <row r="941" spans="1:426" x14ac:dyDescent="0.3">
      <c r="A941" s="27" t="s">
        <v>444</v>
      </c>
      <c r="B941" s="27" t="s">
        <v>788</v>
      </c>
      <c r="C941" s="27" t="s">
        <v>819</v>
      </c>
      <c r="D941" s="27" t="s">
        <v>820</v>
      </c>
      <c r="E941" s="29" t="s">
        <v>95</v>
      </c>
      <c r="F941" s="28">
        <v>125</v>
      </c>
      <c r="G941" s="28">
        <v>100</v>
      </c>
      <c r="H941" s="28">
        <v>0</v>
      </c>
      <c r="I941" s="28">
        <v>100</v>
      </c>
      <c r="J941" s="28">
        <v>0</v>
      </c>
      <c r="K941" s="28">
        <v>0</v>
      </c>
      <c r="L941" s="28">
        <v>0</v>
      </c>
      <c r="M941" s="28">
        <v>0</v>
      </c>
      <c r="N941" s="28">
        <v>50</v>
      </c>
      <c r="O941" s="28">
        <v>0</v>
      </c>
      <c r="P941" s="28">
        <v>50</v>
      </c>
      <c r="Q941" s="28">
        <v>100</v>
      </c>
      <c r="R941" s="28">
        <v>0</v>
      </c>
      <c r="S941" s="28">
        <v>0</v>
      </c>
      <c r="T941" s="28">
        <v>100</v>
      </c>
      <c r="U941" s="28">
        <v>0</v>
      </c>
      <c r="V941" s="28">
        <v>0</v>
      </c>
      <c r="W941" s="28">
        <v>0</v>
      </c>
      <c r="X941" s="28">
        <v>100</v>
      </c>
      <c r="Y941" s="28">
        <v>100</v>
      </c>
      <c r="Z941" s="28">
        <v>2</v>
      </c>
      <c r="AA941" s="28" t="s">
        <v>97</v>
      </c>
      <c r="AB941" s="28" t="s">
        <v>97</v>
      </c>
      <c r="AC941" s="28" t="s">
        <v>98</v>
      </c>
      <c r="AD941" s="28">
        <v>0</v>
      </c>
      <c r="AE941" s="28">
        <v>22</v>
      </c>
      <c r="AF941" s="28">
        <v>22</v>
      </c>
      <c r="AG941" s="28">
        <v>0</v>
      </c>
      <c r="AH941" s="28">
        <v>4</v>
      </c>
      <c r="AI941" s="28">
        <v>0</v>
      </c>
    </row>
    <row r="942" spans="1:426" x14ac:dyDescent="0.3">
      <c r="A942" s="27" t="s">
        <v>444</v>
      </c>
      <c r="B942" s="27" t="s">
        <v>788</v>
      </c>
      <c r="C942" s="27" t="s">
        <v>819</v>
      </c>
      <c r="D942" s="27" t="s">
        <v>821</v>
      </c>
      <c r="E942" s="29" t="s">
        <v>95</v>
      </c>
      <c r="F942" s="28">
        <v>189</v>
      </c>
      <c r="G942" s="28">
        <v>100</v>
      </c>
      <c r="H942" s="28">
        <v>0</v>
      </c>
      <c r="I942" s="28">
        <v>100</v>
      </c>
      <c r="J942" s="28">
        <v>0</v>
      </c>
      <c r="K942" s="28">
        <v>0</v>
      </c>
      <c r="L942" s="28">
        <v>0</v>
      </c>
      <c r="M942" s="28">
        <v>0</v>
      </c>
      <c r="N942" s="28">
        <v>50</v>
      </c>
      <c r="O942" s="28">
        <v>0</v>
      </c>
      <c r="P942" s="28">
        <v>50</v>
      </c>
      <c r="Q942" s="28">
        <v>100</v>
      </c>
      <c r="R942" s="28">
        <v>0</v>
      </c>
      <c r="S942" s="28">
        <v>0</v>
      </c>
      <c r="T942" s="28">
        <v>100</v>
      </c>
      <c r="U942" s="28">
        <v>0</v>
      </c>
      <c r="V942" s="28">
        <v>0</v>
      </c>
      <c r="W942" s="28">
        <v>0</v>
      </c>
      <c r="X942" s="28">
        <v>100</v>
      </c>
      <c r="Y942" s="28">
        <v>100</v>
      </c>
      <c r="Z942" s="28">
        <v>2</v>
      </c>
      <c r="AA942" s="28" t="s">
        <v>97</v>
      </c>
      <c r="AB942" s="28" t="s">
        <v>97</v>
      </c>
      <c r="AC942" s="28" t="s">
        <v>98</v>
      </c>
      <c r="AD942" s="28">
        <v>0</v>
      </c>
      <c r="AE942" s="28">
        <v>22</v>
      </c>
      <c r="AF942" s="28">
        <v>22</v>
      </c>
      <c r="AG942" s="28">
        <v>0</v>
      </c>
      <c r="AH942" s="28">
        <v>4</v>
      </c>
      <c r="AI942" s="28">
        <v>0</v>
      </c>
    </row>
    <row r="943" spans="1:426" x14ac:dyDescent="0.3">
      <c r="A943" s="27" t="s">
        <v>444</v>
      </c>
      <c r="B943" s="27" t="s">
        <v>788</v>
      </c>
      <c r="C943" s="27" t="s">
        <v>819</v>
      </c>
      <c r="D943" s="27" t="s">
        <v>822</v>
      </c>
      <c r="E943" s="29" t="s">
        <v>95</v>
      </c>
      <c r="F943" s="28">
        <v>265</v>
      </c>
      <c r="G943" s="28">
        <v>100</v>
      </c>
      <c r="H943" s="28">
        <v>10</v>
      </c>
      <c r="I943" s="28">
        <v>90</v>
      </c>
      <c r="J943" s="28">
        <v>0</v>
      </c>
      <c r="K943" s="28">
        <v>0</v>
      </c>
      <c r="L943" s="28">
        <v>0</v>
      </c>
      <c r="M943" s="28">
        <v>0</v>
      </c>
      <c r="N943" s="28">
        <v>50</v>
      </c>
      <c r="O943" s="28">
        <v>0</v>
      </c>
      <c r="P943" s="28">
        <v>50</v>
      </c>
      <c r="Q943" s="28">
        <v>100</v>
      </c>
      <c r="R943" s="28">
        <v>0</v>
      </c>
      <c r="S943" s="28">
        <v>0</v>
      </c>
      <c r="T943" s="28">
        <v>100</v>
      </c>
      <c r="U943" s="28">
        <v>0</v>
      </c>
      <c r="V943" s="28">
        <v>0</v>
      </c>
      <c r="W943" s="28">
        <v>0</v>
      </c>
      <c r="X943" s="28">
        <v>100</v>
      </c>
      <c r="Y943" s="28">
        <v>100</v>
      </c>
      <c r="Z943" s="28">
        <v>2</v>
      </c>
      <c r="AA943" s="28" t="s">
        <v>97</v>
      </c>
      <c r="AB943" s="28" t="s">
        <v>97</v>
      </c>
      <c r="AC943" s="28" t="s">
        <v>98</v>
      </c>
      <c r="AD943" s="28">
        <v>0</v>
      </c>
      <c r="AE943" s="28">
        <v>22</v>
      </c>
      <c r="AF943" s="28">
        <v>22</v>
      </c>
      <c r="AG943" s="28">
        <v>0</v>
      </c>
      <c r="AH943" s="28">
        <v>4</v>
      </c>
      <c r="AI943" s="28">
        <v>0</v>
      </c>
    </row>
    <row r="944" spans="1:426" x14ac:dyDescent="0.3">
      <c r="A944" s="25" t="s">
        <v>444</v>
      </c>
      <c r="B944" s="25" t="s">
        <v>788</v>
      </c>
      <c r="C944" s="25" t="s">
        <v>823</v>
      </c>
      <c r="D944" s="26" t="s">
        <v>1553</v>
      </c>
      <c r="E944" s="26">
        <v>1037</v>
      </c>
      <c r="F944" s="38">
        <v>30</v>
      </c>
      <c r="G944" s="26">
        <v>90</v>
      </c>
      <c r="H944" s="26">
        <v>70</v>
      </c>
      <c r="I944" s="26">
        <v>30</v>
      </c>
      <c r="J944" s="26">
        <v>0</v>
      </c>
      <c r="K944" s="26">
        <v>0</v>
      </c>
      <c r="L944" s="26">
        <v>0</v>
      </c>
      <c r="M944" s="26">
        <v>0</v>
      </c>
      <c r="N944" s="26">
        <v>100</v>
      </c>
      <c r="O944" s="26">
        <v>0</v>
      </c>
      <c r="P944" s="26">
        <v>0</v>
      </c>
      <c r="Q944" s="26">
        <v>100</v>
      </c>
      <c r="R944" s="26">
        <v>100</v>
      </c>
      <c r="S944" s="26">
        <v>100</v>
      </c>
      <c r="T944" s="26">
        <v>100</v>
      </c>
      <c r="U944" s="26">
        <v>90</v>
      </c>
      <c r="V944" s="26">
        <v>0</v>
      </c>
      <c r="W944" s="26">
        <v>90</v>
      </c>
      <c r="X944" s="26">
        <v>10</v>
      </c>
      <c r="Y944" s="26">
        <v>100</v>
      </c>
      <c r="Z944" s="26">
        <v>1</v>
      </c>
      <c r="AA944" s="26" t="s">
        <v>96</v>
      </c>
      <c r="AB944" s="26" t="s">
        <v>96</v>
      </c>
      <c r="AC944" s="26">
        <v>6</v>
      </c>
      <c r="AD944" s="26">
        <v>0</v>
      </c>
      <c r="AE944" s="26">
        <v>0</v>
      </c>
      <c r="AF944" s="26">
        <v>15</v>
      </c>
      <c r="AG944" s="26">
        <v>0</v>
      </c>
      <c r="AH944" s="26">
        <v>15</v>
      </c>
      <c r="AI944" s="26">
        <v>0</v>
      </c>
    </row>
    <row r="945" spans="1:35" x14ac:dyDescent="0.3">
      <c r="A945" s="27" t="s">
        <v>444</v>
      </c>
      <c r="B945" s="27" t="s">
        <v>788</v>
      </c>
      <c r="C945" s="27" t="s">
        <v>823</v>
      </c>
      <c r="D945" s="27" t="s">
        <v>156</v>
      </c>
      <c r="E945" s="29" t="s">
        <v>95</v>
      </c>
      <c r="F945" s="28">
        <v>41</v>
      </c>
      <c r="G945" s="28">
        <v>70</v>
      </c>
      <c r="H945" s="28">
        <v>20</v>
      </c>
      <c r="I945" s="28">
        <v>80</v>
      </c>
      <c r="J945" s="28">
        <v>0</v>
      </c>
      <c r="K945" s="28">
        <v>0</v>
      </c>
      <c r="L945" s="28">
        <v>0</v>
      </c>
      <c r="M945" s="28">
        <v>0</v>
      </c>
      <c r="N945" s="28">
        <v>100</v>
      </c>
      <c r="O945" s="28">
        <v>0</v>
      </c>
      <c r="P945" s="28">
        <v>0</v>
      </c>
      <c r="Q945" s="28">
        <v>100</v>
      </c>
      <c r="R945" s="28">
        <v>100</v>
      </c>
      <c r="S945" s="28">
        <v>100</v>
      </c>
      <c r="T945" s="28">
        <v>80</v>
      </c>
      <c r="U945" s="28">
        <v>0</v>
      </c>
      <c r="V945" s="28">
        <v>0</v>
      </c>
      <c r="W945" s="28">
        <v>30</v>
      </c>
      <c r="X945" s="28">
        <v>70</v>
      </c>
      <c r="Y945" s="28">
        <v>100</v>
      </c>
      <c r="Z945" s="28">
        <v>1</v>
      </c>
      <c r="AA945" s="28" t="s">
        <v>96</v>
      </c>
      <c r="AB945" s="28" t="s">
        <v>97</v>
      </c>
      <c r="AC945" s="28" t="s">
        <v>98</v>
      </c>
      <c r="AD945" s="28">
        <v>0</v>
      </c>
      <c r="AE945" s="28">
        <v>0</v>
      </c>
      <c r="AF945" s="28">
        <v>15</v>
      </c>
      <c r="AG945" s="28">
        <v>0</v>
      </c>
      <c r="AH945" s="28">
        <v>15</v>
      </c>
      <c r="AI945" s="28">
        <v>0</v>
      </c>
    </row>
    <row r="946" spans="1:35" x14ac:dyDescent="0.3">
      <c r="A946" s="27" t="s">
        <v>444</v>
      </c>
      <c r="B946" s="27" t="s">
        <v>788</v>
      </c>
      <c r="C946" s="27" t="s">
        <v>823</v>
      </c>
      <c r="D946" s="27" t="s">
        <v>824</v>
      </c>
      <c r="E946" s="29" t="s">
        <v>95</v>
      </c>
      <c r="F946" s="28">
        <v>86</v>
      </c>
      <c r="G946" s="28">
        <v>100</v>
      </c>
      <c r="H946" s="28">
        <v>60</v>
      </c>
      <c r="I946" s="28">
        <v>40</v>
      </c>
      <c r="J946" s="28">
        <v>0</v>
      </c>
      <c r="K946" s="28">
        <v>0</v>
      </c>
      <c r="L946" s="28">
        <v>0</v>
      </c>
      <c r="M946" s="28">
        <v>0</v>
      </c>
      <c r="N946" s="28">
        <v>100</v>
      </c>
      <c r="O946" s="28">
        <v>0</v>
      </c>
      <c r="P946" s="28">
        <v>0</v>
      </c>
      <c r="Q946" s="28">
        <v>100</v>
      </c>
      <c r="R946" s="28">
        <v>100</v>
      </c>
      <c r="S946" s="28">
        <v>100</v>
      </c>
      <c r="T946" s="28">
        <v>100</v>
      </c>
      <c r="U946" s="28">
        <v>0</v>
      </c>
      <c r="V946" s="28">
        <v>0</v>
      </c>
      <c r="W946" s="28">
        <v>90</v>
      </c>
      <c r="X946" s="28">
        <v>10</v>
      </c>
      <c r="Y946" s="28">
        <v>100</v>
      </c>
      <c r="Z946" s="28">
        <v>1</v>
      </c>
      <c r="AA946" s="28" t="s">
        <v>96</v>
      </c>
      <c r="AB946" s="28" t="s">
        <v>97</v>
      </c>
      <c r="AC946" s="28" t="s">
        <v>98</v>
      </c>
      <c r="AD946" s="28">
        <v>0</v>
      </c>
      <c r="AE946" s="28">
        <v>0</v>
      </c>
      <c r="AF946" s="28">
        <v>15</v>
      </c>
      <c r="AG946" s="28">
        <v>0</v>
      </c>
      <c r="AH946" s="28">
        <v>15</v>
      </c>
      <c r="AI946" s="28">
        <v>0</v>
      </c>
    </row>
    <row r="947" spans="1:35" x14ac:dyDescent="0.3">
      <c r="A947" s="27" t="s">
        <v>444</v>
      </c>
      <c r="B947" s="27" t="s">
        <v>788</v>
      </c>
      <c r="C947" s="27" t="s">
        <v>823</v>
      </c>
      <c r="D947" s="27" t="s">
        <v>825</v>
      </c>
      <c r="E947" s="29" t="s">
        <v>95</v>
      </c>
      <c r="F947" s="28">
        <v>158</v>
      </c>
      <c r="G947" s="28">
        <v>100</v>
      </c>
      <c r="H947" s="28">
        <v>20</v>
      </c>
      <c r="I947" s="28">
        <v>80</v>
      </c>
      <c r="J947" s="28">
        <v>0</v>
      </c>
      <c r="K947" s="28">
        <v>0</v>
      </c>
      <c r="L947" s="28">
        <v>0</v>
      </c>
      <c r="M947" s="28">
        <v>0</v>
      </c>
      <c r="N947" s="28">
        <v>100</v>
      </c>
      <c r="O947" s="28">
        <v>0</v>
      </c>
      <c r="P947" s="28">
        <v>0</v>
      </c>
      <c r="Q947" s="28">
        <v>100</v>
      </c>
      <c r="R947" s="28">
        <v>100</v>
      </c>
      <c r="S947" s="28">
        <v>100</v>
      </c>
      <c r="T947" s="28">
        <v>100</v>
      </c>
      <c r="U947" s="28">
        <v>0</v>
      </c>
      <c r="V947" s="28">
        <v>0</v>
      </c>
      <c r="W947" s="28">
        <v>50</v>
      </c>
      <c r="X947" s="28">
        <v>50</v>
      </c>
      <c r="Y947" s="28">
        <v>100</v>
      </c>
      <c r="Z947" s="28">
        <v>1</v>
      </c>
      <c r="AA947" s="28" t="s">
        <v>96</v>
      </c>
      <c r="AB947" s="28" t="s">
        <v>97</v>
      </c>
      <c r="AC947" s="28" t="s">
        <v>98</v>
      </c>
      <c r="AD947" s="28">
        <v>0</v>
      </c>
      <c r="AE947" s="28">
        <v>0</v>
      </c>
      <c r="AF947" s="28">
        <v>15</v>
      </c>
      <c r="AG947" s="28">
        <v>0</v>
      </c>
      <c r="AH947" s="28">
        <v>15</v>
      </c>
      <c r="AI947" s="28">
        <v>0</v>
      </c>
    </row>
    <row r="948" spans="1:35" x14ac:dyDescent="0.3">
      <c r="A948" s="25" t="s">
        <v>444</v>
      </c>
      <c r="B948" s="25" t="s">
        <v>788</v>
      </c>
      <c r="C948" s="25" t="s">
        <v>826</v>
      </c>
      <c r="D948" s="26" t="s">
        <v>1553</v>
      </c>
      <c r="E948" s="26">
        <v>1940</v>
      </c>
      <c r="F948" s="38">
        <v>0</v>
      </c>
      <c r="G948" s="26">
        <v>100</v>
      </c>
      <c r="H948" s="26">
        <v>95</v>
      </c>
      <c r="I948" s="26">
        <v>5</v>
      </c>
      <c r="J948" s="26">
        <v>0</v>
      </c>
      <c r="K948" s="26">
        <v>0</v>
      </c>
      <c r="L948" s="26">
        <v>0</v>
      </c>
      <c r="M948" s="26">
        <v>0</v>
      </c>
      <c r="N948" s="26">
        <v>100</v>
      </c>
      <c r="O948" s="26">
        <v>0</v>
      </c>
      <c r="P948" s="26">
        <v>0</v>
      </c>
      <c r="Q948" s="26">
        <v>100</v>
      </c>
      <c r="R948" s="26">
        <v>100</v>
      </c>
      <c r="S948" s="26">
        <v>100</v>
      </c>
      <c r="T948" s="26">
        <v>100</v>
      </c>
      <c r="U948" s="26">
        <v>99</v>
      </c>
      <c r="V948" s="26">
        <v>0</v>
      </c>
      <c r="W948" s="26">
        <v>99</v>
      </c>
      <c r="X948" s="26">
        <v>1</v>
      </c>
      <c r="Y948" s="26">
        <v>100</v>
      </c>
      <c r="Z948" s="26">
        <v>2</v>
      </c>
      <c r="AA948" s="26" t="s">
        <v>96</v>
      </c>
      <c r="AB948" s="26" t="s">
        <v>97</v>
      </c>
      <c r="AC948" s="26" t="s">
        <v>98</v>
      </c>
      <c r="AD948" s="26">
        <v>0</v>
      </c>
      <c r="AE948" s="26">
        <v>11</v>
      </c>
      <c r="AF948" s="26">
        <v>11</v>
      </c>
      <c r="AG948" s="26">
        <v>0</v>
      </c>
      <c r="AH948" s="26">
        <v>20</v>
      </c>
      <c r="AI948" s="26">
        <v>0</v>
      </c>
    </row>
    <row r="949" spans="1:35" x14ac:dyDescent="0.3">
      <c r="A949" s="27" t="s">
        <v>444</v>
      </c>
      <c r="B949" s="27" t="s">
        <v>788</v>
      </c>
      <c r="C949" s="27" t="s">
        <v>826</v>
      </c>
      <c r="D949" s="27" t="s">
        <v>673</v>
      </c>
      <c r="E949" s="29" t="s">
        <v>95</v>
      </c>
      <c r="F949" s="28">
        <v>80</v>
      </c>
      <c r="G949" s="28">
        <v>100</v>
      </c>
      <c r="H949" s="28">
        <v>100</v>
      </c>
      <c r="I949" s="28">
        <v>0</v>
      </c>
      <c r="J949" s="28">
        <v>0</v>
      </c>
      <c r="K949" s="28">
        <v>0</v>
      </c>
      <c r="L949" s="28">
        <v>0</v>
      </c>
      <c r="M949" s="28">
        <v>0</v>
      </c>
      <c r="N949" s="28">
        <v>100</v>
      </c>
      <c r="O949" s="28">
        <v>0</v>
      </c>
      <c r="P949" s="28">
        <v>0</v>
      </c>
      <c r="Q949" s="28">
        <v>100</v>
      </c>
      <c r="R949" s="28">
        <v>100</v>
      </c>
      <c r="S949" s="28">
        <v>100</v>
      </c>
      <c r="T949" s="28">
        <v>100</v>
      </c>
      <c r="U949" s="28">
        <v>98</v>
      </c>
      <c r="V949" s="28">
        <v>0</v>
      </c>
      <c r="W949" s="28">
        <v>98</v>
      </c>
      <c r="X949" s="28">
        <v>2</v>
      </c>
      <c r="Y949" s="28">
        <v>100</v>
      </c>
      <c r="Z949" s="28">
        <v>2</v>
      </c>
      <c r="AA949" s="28" t="s">
        <v>96</v>
      </c>
      <c r="AB949" s="28" t="s">
        <v>97</v>
      </c>
      <c r="AC949" s="28" t="s">
        <v>98</v>
      </c>
      <c r="AD949" s="28">
        <v>1</v>
      </c>
      <c r="AE949" s="28">
        <v>11</v>
      </c>
      <c r="AF949" s="28">
        <v>11</v>
      </c>
      <c r="AG949" s="28">
        <v>1</v>
      </c>
      <c r="AH949" s="28">
        <v>20</v>
      </c>
      <c r="AI949" s="28">
        <v>1</v>
      </c>
    </row>
    <row r="950" spans="1:35" x14ac:dyDescent="0.3">
      <c r="A950" s="27" t="s">
        <v>444</v>
      </c>
      <c r="B950" s="27" t="s">
        <v>788</v>
      </c>
      <c r="C950" s="27" t="s">
        <v>826</v>
      </c>
      <c r="D950" s="27" t="s">
        <v>110</v>
      </c>
      <c r="E950" s="29" t="s">
        <v>104</v>
      </c>
      <c r="F950" s="28">
        <v>295</v>
      </c>
      <c r="G950" s="28">
        <v>0</v>
      </c>
      <c r="H950" s="28">
        <v>0</v>
      </c>
      <c r="I950" s="28">
        <v>0</v>
      </c>
      <c r="J950" s="28">
        <v>100</v>
      </c>
      <c r="K950" s="28">
        <v>0</v>
      </c>
      <c r="L950" s="28">
        <v>0</v>
      </c>
      <c r="M950" s="28">
        <v>0</v>
      </c>
      <c r="N950" s="28">
        <v>0</v>
      </c>
      <c r="O950" s="28">
        <v>0</v>
      </c>
      <c r="P950" s="28">
        <v>100</v>
      </c>
      <c r="Q950" s="28">
        <v>100</v>
      </c>
      <c r="R950" s="28">
        <v>30</v>
      </c>
      <c r="S950" s="28">
        <v>100</v>
      </c>
      <c r="T950" s="28">
        <v>0</v>
      </c>
      <c r="U950" s="28">
        <v>0</v>
      </c>
      <c r="V950" s="28">
        <v>0</v>
      </c>
      <c r="W950" s="28">
        <v>0</v>
      </c>
      <c r="X950" s="28">
        <v>100</v>
      </c>
      <c r="Y950" s="28">
        <v>0</v>
      </c>
      <c r="Z950" s="28" t="s">
        <v>98</v>
      </c>
      <c r="AA950" s="28" t="s">
        <v>97</v>
      </c>
      <c r="AB950" s="28" t="s">
        <v>96</v>
      </c>
      <c r="AC950" s="28">
        <v>12</v>
      </c>
      <c r="AD950" s="28">
        <v>2</v>
      </c>
      <c r="AE950" s="28">
        <v>8</v>
      </c>
      <c r="AF950" s="28">
        <v>8</v>
      </c>
      <c r="AG950" s="28">
        <v>0</v>
      </c>
      <c r="AH950" s="28">
        <v>20</v>
      </c>
      <c r="AI950" s="28">
        <v>2</v>
      </c>
    </row>
    <row r="951" spans="1:35" x14ac:dyDescent="0.3">
      <c r="A951" s="25" t="s">
        <v>444</v>
      </c>
      <c r="B951" s="25" t="s">
        <v>788</v>
      </c>
      <c r="C951" s="25" t="s">
        <v>1652</v>
      </c>
      <c r="D951" s="26" t="s">
        <v>1555</v>
      </c>
      <c r="E951" s="26">
        <v>540</v>
      </c>
      <c r="F951" s="26">
        <v>162</v>
      </c>
      <c r="G951" s="26">
        <v>85</v>
      </c>
      <c r="H951" s="26">
        <v>85</v>
      </c>
      <c r="I951" s="26">
        <v>15</v>
      </c>
      <c r="J951" s="26">
        <v>0</v>
      </c>
      <c r="K951" s="26">
        <v>0</v>
      </c>
      <c r="L951" s="26">
        <v>0</v>
      </c>
      <c r="M951" s="26">
        <v>0</v>
      </c>
      <c r="N951" s="26">
        <v>70</v>
      </c>
      <c r="O951" s="26">
        <v>0</v>
      </c>
      <c r="P951" s="26">
        <v>30</v>
      </c>
      <c r="Q951" s="26">
        <v>100</v>
      </c>
      <c r="R951" s="26">
        <v>80</v>
      </c>
      <c r="S951" s="26">
        <v>100</v>
      </c>
      <c r="T951" s="26">
        <v>95</v>
      </c>
      <c r="U951" s="26">
        <v>70</v>
      </c>
      <c r="V951" s="26">
        <v>0</v>
      </c>
      <c r="W951" s="26">
        <v>45</v>
      </c>
      <c r="X951" s="26">
        <v>55</v>
      </c>
      <c r="Y951" s="26">
        <v>90</v>
      </c>
      <c r="Z951" s="26">
        <v>6</v>
      </c>
      <c r="AA951" s="26" t="s">
        <v>96</v>
      </c>
      <c r="AB951" s="26" t="s">
        <v>96</v>
      </c>
      <c r="AC951" s="26">
        <v>4</v>
      </c>
      <c r="AD951" s="26">
        <v>9</v>
      </c>
      <c r="AE951" s="26">
        <v>9</v>
      </c>
      <c r="AF951" s="26">
        <v>9</v>
      </c>
      <c r="AG951" s="26">
        <v>3</v>
      </c>
      <c r="AH951" s="26">
        <v>18</v>
      </c>
      <c r="AI951" s="26">
        <v>2</v>
      </c>
    </row>
    <row r="952" spans="1:35" x14ac:dyDescent="0.3">
      <c r="A952" s="25" t="s">
        <v>444</v>
      </c>
      <c r="B952" s="25" t="s">
        <v>788</v>
      </c>
      <c r="C952" s="25" t="s">
        <v>827</v>
      </c>
      <c r="D952" s="26" t="s">
        <v>1553</v>
      </c>
      <c r="E952" s="26">
        <v>8404</v>
      </c>
      <c r="F952" s="38">
        <v>370</v>
      </c>
      <c r="G952" s="26">
        <v>90</v>
      </c>
      <c r="H952" s="26">
        <v>75</v>
      </c>
      <c r="I952" s="26">
        <v>25</v>
      </c>
      <c r="J952" s="26">
        <v>0</v>
      </c>
      <c r="K952" s="26">
        <v>0</v>
      </c>
      <c r="L952" s="26">
        <v>90</v>
      </c>
      <c r="M952" s="26">
        <v>88</v>
      </c>
      <c r="N952" s="26">
        <v>1</v>
      </c>
      <c r="O952" s="26">
        <v>1</v>
      </c>
      <c r="P952" s="26">
        <v>10</v>
      </c>
      <c r="Q952" s="26">
        <v>100</v>
      </c>
      <c r="R952" s="26">
        <v>95</v>
      </c>
      <c r="S952" s="26">
        <v>95</v>
      </c>
      <c r="T952" s="26">
        <v>100</v>
      </c>
      <c r="U952" s="26">
        <v>80</v>
      </c>
      <c r="V952" s="26">
        <v>40</v>
      </c>
      <c r="W952" s="26">
        <v>40</v>
      </c>
      <c r="X952" s="26">
        <v>20</v>
      </c>
      <c r="Y952" s="26">
        <v>100</v>
      </c>
      <c r="Z952" s="26">
        <v>2</v>
      </c>
      <c r="AA952" s="26" t="s">
        <v>96</v>
      </c>
      <c r="AB952" s="26" t="s">
        <v>96</v>
      </c>
      <c r="AC952" s="26">
        <v>2</v>
      </c>
      <c r="AD952" s="26">
        <v>0</v>
      </c>
      <c r="AE952" s="26">
        <v>0</v>
      </c>
      <c r="AF952" s="26">
        <v>0</v>
      </c>
      <c r="AG952" s="26">
        <v>0</v>
      </c>
      <c r="AH952" s="26">
        <v>0</v>
      </c>
      <c r="AI952" s="26">
        <v>0</v>
      </c>
    </row>
    <row r="953" spans="1:35" x14ac:dyDescent="0.3">
      <c r="A953" s="27" t="s">
        <v>444</v>
      </c>
      <c r="B953" s="27" t="s">
        <v>788</v>
      </c>
      <c r="C953" s="27" t="s">
        <v>827</v>
      </c>
      <c r="D953" s="27" t="s">
        <v>828</v>
      </c>
      <c r="E953" s="29" t="s">
        <v>102</v>
      </c>
      <c r="F953" s="28">
        <v>80</v>
      </c>
      <c r="G953" s="28">
        <v>100</v>
      </c>
      <c r="H953" s="28">
        <v>50</v>
      </c>
      <c r="I953" s="28">
        <v>50</v>
      </c>
      <c r="J953" s="28">
        <v>0</v>
      </c>
      <c r="K953" s="28">
        <v>0</v>
      </c>
      <c r="L953" s="28">
        <v>100</v>
      </c>
      <c r="M953" s="28">
        <v>100</v>
      </c>
      <c r="N953" s="28">
        <v>0</v>
      </c>
      <c r="O953" s="28">
        <v>0</v>
      </c>
      <c r="P953" s="28">
        <v>0</v>
      </c>
      <c r="Q953" s="28">
        <v>100</v>
      </c>
      <c r="R953" s="28">
        <v>100</v>
      </c>
      <c r="S953" s="28">
        <v>100</v>
      </c>
      <c r="T953" s="28">
        <v>100</v>
      </c>
      <c r="U953" s="28">
        <v>0</v>
      </c>
      <c r="V953" s="28">
        <v>0</v>
      </c>
      <c r="W953" s="28">
        <v>50</v>
      </c>
      <c r="X953" s="28">
        <v>50</v>
      </c>
      <c r="Y953" s="28">
        <v>100</v>
      </c>
      <c r="Z953" s="28">
        <v>2</v>
      </c>
      <c r="AA953" s="28" t="s">
        <v>96</v>
      </c>
      <c r="AB953" s="28" t="s">
        <v>97</v>
      </c>
      <c r="AC953" s="28" t="s">
        <v>98</v>
      </c>
      <c r="AD953" s="28">
        <v>0</v>
      </c>
      <c r="AE953" s="28">
        <v>0</v>
      </c>
      <c r="AF953" s="28">
        <v>0</v>
      </c>
      <c r="AG953" s="28">
        <v>0</v>
      </c>
      <c r="AH953" s="28">
        <v>0</v>
      </c>
      <c r="AI953" s="28">
        <v>0</v>
      </c>
    </row>
    <row r="954" spans="1:35" x14ac:dyDescent="0.3">
      <c r="A954" s="27" t="s">
        <v>444</v>
      </c>
      <c r="B954" s="27" t="s">
        <v>788</v>
      </c>
      <c r="C954" s="27" t="s">
        <v>827</v>
      </c>
      <c r="D954" s="27" t="s">
        <v>476</v>
      </c>
      <c r="E954" s="29" t="s">
        <v>102</v>
      </c>
      <c r="F954" s="28">
        <v>50</v>
      </c>
      <c r="G954" s="28">
        <v>0</v>
      </c>
      <c r="H954" s="28">
        <v>0</v>
      </c>
      <c r="I954" s="28">
        <v>50</v>
      </c>
      <c r="J954" s="28">
        <v>50</v>
      </c>
      <c r="K954" s="28">
        <v>0</v>
      </c>
      <c r="L954" s="28">
        <v>0</v>
      </c>
      <c r="M954" s="28">
        <v>0</v>
      </c>
      <c r="N954" s="28">
        <v>0</v>
      </c>
      <c r="O954" s="28">
        <v>0</v>
      </c>
      <c r="P954" s="28">
        <v>100</v>
      </c>
      <c r="Q954" s="28">
        <v>100</v>
      </c>
      <c r="R954" s="28">
        <v>100</v>
      </c>
      <c r="S954" s="28">
        <v>100</v>
      </c>
      <c r="T954" s="28">
        <v>100</v>
      </c>
      <c r="U954" s="28">
        <v>0</v>
      </c>
      <c r="V954" s="28">
        <v>0</v>
      </c>
      <c r="W954" s="28">
        <v>0</v>
      </c>
      <c r="X954" s="28">
        <v>100</v>
      </c>
      <c r="Y954" s="28">
        <v>10</v>
      </c>
      <c r="Z954" s="28">
        <v>2</v>
      </c>
      <c r="AA954" s="28" t="s">
        <v>97</v>
      </c>
      <c r="AB954" s="28" t="s">
        <v>97</v>
      </c>
      <c r="AC954" s="28" t="s">
        <v>98</v>
      </c>
      <c r="AD954" s="28">
        <v>0</v>
      </c>
      <c r="AE954" s="28">
        <v>0</v>
      </c>
      <c r="AF954" s="28">
        <v>0</v>
      </c>
      <c r="AG954" s="28">
        <v>0</v>
      </c>
      <c r="AH954" s="28">
        <v>0</v>
      </c>
      <c r="AI954" s="28">
        <v>0</v>
      </c>
    </row>
    <row r="955" spans="1:35" x14ac:dyDescent="0.3">
      <c r="A955" s="27" t="s">
        <v>444</v>
      </c>
      <c r="B955" s="27" t="s">
        <v>788</v>
      </c>
      <c r="C955" s="27" t="s">
        <v>827</v>
      </c>
      <c r="D955" s="27" t="s">
        <v>829</v>
      </c>
      <c r="E955" s="29" t="s">
        <v>104</v>
      </c>
      <c r="F955" s="28">
        <v>1618</v>
      </c>
      <c r="G955" s="28">
        <v>90</v>
      </c>
      <c r="H955" s="28">
        <v>85</v>
      </c>
      <c r="I955" s="28">
        <v>15</v>
      </c>
      <c r="J955" s="28">
        <v>0</v>
      </c>
      <c r="K955" s="28">
        <v>0</v>
      </c>
      <c r="L955" s="28">
        <v>10</v>
      </c>
      <c r="M955" s="28">
        <v>10</v>
      </c>
      <c r="N955" s="28">
        <v>0</v>
      </c>
      <c r="O955" s="28">
        <v>0</v>
      </c>
      <c r="P955" s="28">
        <v>90</v>
      </c>
      <c r="Q955" s="28">
        <v>100</v>
      </c>
      <c r="R955" s="28">
        <v>95</v>
      </c>
      <c r="S955" s="28">
        <v>20</v>
      </c>
      <c r="T955" s="28">
        <v>0</v>
      </c>
      <c r="U955" s="28">
        <v>0</v>
      </c>
      <c r="V955" s="28">
        <v>0</v>
      </c>
      <c r="W955" s="28">
        <v>0</v>
      </c>
      <c r="X955" s="28">
        <v>100</v>
      </c>
      <c r="Y955" s="28">
        <v>0</v>
      </c>
      <c r="Z955" s="28" t="s">
        <v>98</v>
      </c>
      <c r="AA955" s="28" t="s">
        <v>97</v>
      </c>
      <c r="AB955" s="28" t="s">
        <v>96</v>
      </c>
      <c r="AC955" s="28">
        <v>12</v>
      </c>
      <c r="AD955" s="28">
        <v>0</v>
      </c>
      <c r="AE955" s="28">
        <v>0</v>
      </c>
      <c r="AF955" s="28">
        <v>0</v>
      </c>
      <c r="AG955" s="28">
        <v>0</v>
      </c>
      <c r="AH955" s="28">
        <v>0</v>
      </c>
      <c r="AI955" s="28">
        <v>0</v>
      </c>
    </row>
    <row r="956" spans="1:35" x14ac:dyDescent="0.3">
      <c r="A956" s="27" t="s">
        <v>444</v>
      </c>
      <c r="B956" s="27" t="s">
        <v>788</v>
      </c>
      <c r="C956" s="27" t="s">
        <v>827</v>
      </c>
      <c r="D956" s="27" t="s">
        <v>830</v>
      </c>
      <c r="E956" s="29" t="s">
        <v>102</v>
      </c>
      <c r="F956" s="28">
        <v>40</v>
      </c>
      <c r="G956" s="28">
        <v>0</v>
      </c>
      <c r="H956" s="28">
        <v>0</v>
      </c>
      <c r="I956" s="28">
        <v>100</v>
      </c>
      <c r="J956" s="28">
        <v>0</v>
      </c>
      <c r="K956" s="28">
        <v>0</v>
      </c>
      <c r="L956" s="28">
        <v>100</v>
      </c>
      <c r="M956" s="28">
        <v>0</v>
      </c>
      <c r="N956" s="28">
        <v>0</v>
      </c>
      <c r="O956" s="28">
        <v>0</v>
      </c>
      <c r="P956" s="28">
        <v>100</v>
      </c>
      <c r="Q956" s="28">
        <v>100</v>
      </c>
      <c r="R956" s="28">
        <v>100</v>
      </c>
      <c r="S956" s="28">
        <v>100</v>
      </c>
      <c r="T956" s="28">
        <v>100</v>
      </c>
      <c r="U956" s="28">
        <v>0</v>
      </c>
      <c r="V956" s="28">
        <v>0</v>
      </c>
      <c r="W956" s="28">
        <v>0</v>
      </c>
      <c r="X956" s="28">
        <v>100</v>
      </c>
      <c r="Y956" s="28">
        <v>50</v>
      </c>
      <c r="Z956" s="28">
        <v>2</v>
      </c>
      <c r="AA956" s="28" t="s">
        <v>97</v>
      </c>
      <c r="AB956" s="28" t="s">
        <v>97</v>
      </c>
      <c r="AC956" s="28" t="s">
        <v>98</v>
      </c>
      <c r="AD956" s="28">
        <v>0</v>
      </c>
      <c r="AE956" s="28">
        <v>0</v>
      </c>
      <c r="AF956" s="28">
        <v>0</v>
      </c>
      <c r="AG956" s="28">
        <v>0</v>
      </c>
      <c r="AH956" s="28">
        <v>0</v>
      </c>
      <c r="AI956" s="28">
        <v>0</v>
      </c>
    </row>
    <row r="957" spans="1:35" x14ac:dyDescent="0.3">
      <c r="A957" s="27" t="s">
        <v>444</v>
      </c>
      <c r="B957" s="27" t="s">
        <v>788</v>
      </c>
      <c r="C957" s="27" t="s">
        <v>827</v>
      </c>
      <c r="D957" s="27" t="s">
        <v>831</v>
      </c>
      <c r="E957" s="29" t="s">
        <v>102</v>
      </c>
      <c r="F957" s="28">
        <v>115</v>
      </c>
      <c r="G957" s="28">
        <v>100</v>
      </c>
      <c r="H957" s="28">
        <v>99</v>
      </c>
      <c r="I957" s="28">
        <v>1</v>
      </c>
      <c r="J957" s="28">
        <v>0</v>
      </c>
      <c r="K957" s="28">
        <v>0</v>
      </c>
      <c r="L957" s="28">
        <v>100</v>
      </c>
      <c r="M957" s="28">
        <v>99</v>
      </c>
      <c r="N957" s="28">
        <v>0</v>
      </c>
      <c r="O957" s="28">
        <v>0</v>
      </c>
      <c r="P957" s="28">
        <v>1</v>
      </c>
      <c r="Q957" s="28">
        <v>100</v>
      </c>
      <c r="R957" s="28">
        <v>100</v>
      </c>
      <c r="S957" s="28">
        <v>100</v>
      </c>
      <c r="T957" s="28">
        <v>100</v>
      </c>
      <c r="U957" s="28">
        <v>0</v>
      </c>
      <c r="V957" s="28">
        <v>100</v>
      </c>
      <c r="W957" s="28">
        <v>0</v>
      </c>
      <c r="X957" s="28">
        <v>0</v>
      </c>
      <c r="Y957" s="28">
        <v>100</v>
      </c>
      <c r="Z957" s="28">
        <v>2</v>
      </c>
      <c r="AA957" s="28" t="s">
        <v>96</v>
      </c>
      <c r="AB957" s="28" t="s">
        <v>97</v>
      </c>
      <c r="AC957" s="28" t="s">
        <v>98</v>
      </c>
      <c r="AD957" s="28">
        <v>0</v>
      </c>
      <c r="AE957" s="28">
        <v>0</v>
      </c>
      <c r="AF957" s="28">
        <v>0</v>
      </c>
      <c r="AG957" s="28">
        <v>0</v>
      </c>
      <c r="AH957" s="28">
        <v>0</v>
      </c>
      <c r="AI957" s="28">
        <v>0</v>
      </c>
    </row>
    <row r="958" spans="1:35" x14ac:dyDescent="0.3">
      <c r="A958" s="25" t="s">
        <v>444</v>
      </c>
      <c r="B958" s="25" t="s">
        <v>788</v>
      </c>
      <c r="C958" s="25" t="s">
        <v>832</v>
      </c>
      <c r="D958" s="26" t="s">
        <v>1553</v>
      </c>
      <c r="E958" s="26">
        <v>568</v>
      </c>
      <c r="F958" s="38">
        <v>0</v>
      </c>
      <c r="G958" s="26">
        <v>100</v>
      </c>
      <c r="H958" s="26">
        <v>91</v>
      </c>
      <c r="I958" s="26">
        <v>8</v>
      </c>
      <c r="J958" s="26">
        <v>1</v>
      </c>
      <c r="K958" s="26">
        <v>0</v>
      </c>
      <c r="L958" s="26">
        <v>0</v>
      </c>
      <c r="M958" s="26">
        <v>0</v>
      </c>
      <c r="N958" s="26">
        <v>80</v>
      </c>
      <c r="O958" s="26">
        <v>0</v>
      </c>
      <c r="P958" s="26">
        <v>20</v>
      </c>
      <c r="Q958" s="26">
        <v>100</v>
      </c>
      <c r="R958" s="26">
        <v>100</v>
      </c>
      <c r="S958" s="26">
        <v>100</v>
      </c>
      <c r="T958" s="26">
        <v>100</v>
      </c>
      <c r="U958" s="26">
        <v>90</v>
      </c>
      <c r="V958" s="26">
        <v>0</v>
      </c>
      <c r="W958" s="26">
        <v>90</v>
      </c>
      <c r="X958" s="26">
        <v>10</v>
      </c>
      <c r="Y958" s="26">
        <v>100</v>
      </c>
      <c r="Z958" s="26">
        <v>1</v>
      </c>
      <c r="AA958" s="26" t="s">
        <v>96</v>
      </c>
      <c r="AB958" s="26" t="s">
        <v>97</v>
      </c>
      <c r="AC958" s="26" t="s">
        <v>98</v>
      </c>
      <c r="AD958" s="26">
        <v>9</v>
      </c>
      <c r="AE958" s="26">
        <v>9</v>
      </c>
      <c r="AF958" s="26">
        <v>23</v>
      </c>
      <c r="AG958" s="26">
        <v>0</v>
      </c>
      <c r="AH958" s="26">
        <v>23</v>
      </c>
      <c r="AI958" s="26">
        <v>0</v>
      </c>
    </row>
    <row r="959" spans="1:35" x14ac:dyDescent="0.3">
      <c r="A959" s="27" t="s">
        <v>444</v>
      </c>
      <c r="B959" s="27" t="s">
        <v>788</v>
      </c>
      <c r="C959" s="27" t="s">
        <v>832</v>
      </c>
      <c r="D959" s="27" t="s">
        <v>833</v>
      </c>
      <c r="E959" s="29" t="s">
        <v>102</v>
      </c>
      <c r="F959" s="28">
        <v>43</v>
      </c>
      <c r="G959" s="28">
        <v>86</v>
      </c>
      <c r="H959" s="28">
        <v>71</v>
      </c>
      <c r="I959" s="28">
        <v>0</v>
      </c>
      <c r="J959" s="28">
        <v>29</v>
      </c>
      <c r="K959" s="28">
        <v>0</v>
      </c>
      <c r="L959" s="28">
        <v>0</v>
      </c>
      <c r="M959" s="28">
        <v>0</v>
      </c>
      <c r="N959" s="28">
        <v>0</v>
      </c>
      <c r="O959" s="28">
        <v>0</v>
      </c>
      <c r="P959" s="28">
        <v>100</v>
      </c>
      <c r="Q959" s="28">
        <v>100</v>
      </c>
      <c r="R959" s="28">
        <v>100</v>
      </c>
      <c r="S959" s="28">
        <v>100</v>
      </c>
      <c r="T959" s="28">
        <v>86</v>
      </c>
      <c r="U959" s="28">
        <v>29</v>
      </c>
      <c r="V959" s="28">
        <v>0</v>
      </c>
      <c r="W959" s="28">
        <v>0</v>
      </c>
      <c r="X959" s="28">
        <v>100</v>
      </c>
      <c r="Y959" s="28">
        <v>100</v>
      </c>
      <c r="Z959" s="28">
        <v>1</v>
      </c>
      <c r="AA959" s="28" t="s">
        <v>96</v>
      </c>
      <c r="AB959" s="28" t="s">
        <v>97</v>
      </c>
      <c r="AC959" s="28" t="s">
        <v>98</v>
      </c>
      <c r="AD959" s="28">
        <v>9</v>
      </c>
      <c r="AE959" s="28">
        <v>9</v>
      </c>
      <c r="AF959" s="28">
        <v>23</v>
      </c>
      <c r="AG959" s="28">
        <v>0</v>
      </c>
      <c r="AH959" s="28">
        <v>23</v>
      </c>
      <c r="AI959" s="28">
        <v>0</v>
      </c>
    </row>
    <row r="960" spans="1:35" x14ac:dyDescent="0.3">
      <c r="A960" s="27" t="s">
        <v>444</v>
      </c>
      <c r="B960" s="27" t="s">
        <v>788</v>
      </c>
      <c r="C960" s="27" t="s">
        <v>832</v>
      </c>
      <c r="D960" s="27" t="s">
        <v>834</v>
      </c>
      <c r="E960" s="29" t="s">
        <v>102</v>
      </c>
      <c r="F960" s="28">
        <v>59</v>
      </c>
      <c r="G960" s="28">
        <v>100</v>
      </c>
      <c r="H960" s="28">
        <v>100</v>
      </c>
      <c r="I960" s="28">
        <v>0</v>
      </c>
      <c r="J960" s="28">
        <v>0</v>
      </c>
      <c r="K960" s="28">
        <v>0</v>
      </c>
      <c r="L960" s="28">
        <v>0</v>
      </c>
      <c r="M960" s="28">
        <v>0</v>
      </c>
      <c r="N960" s="28">
        <v>0</v>
      </c>
      <c r="O960" s="28">
        <v>0</v>
      </c>
      <c r="P960" s="28">
        <v>100</v>
      </c>
      <c r="Q960" s="28">
        <v>100</v>
      </c>
      <c r="R960" s="28">
        <v>100</v>
      </c>
      <c r="S960" s="28">
        <v>100</v>
      </c>
      <c r="T960" s="28">
        <v>100</v>
      </c>
      <c r="U960" s="28">
        <v>100</v>
      </c>
      <c r="V960" s="28">
        <v>0</v>
      </c>
      <c r="W960" s="28">
        <v>100</v>
      </c>
      <c r="X960" s="28">
        <v>0</v>
      </c>
      <c r="Y960" s="28">
        <v>100</v>
      </c>
      <c r="Z960" s="28">
        <v>1</v>
      </c>
      <c r="AA960" s="28" t="s">
        <v>96</v>
      </c>
      <c r="AB960" s="28" t="s">
        <v>97</v>
      </c>
      <c r="AC960" s="28" t="s">
        <v>98</v>
      </c>
      <c r="AD960" s="28">
        <v>9</v>
      </c>
      <c r="AE960" s="28">
        <v>9</v>
      </c>
      <c r="AF960" s="28">
        <v>23</v>
      </c>
      <c r="AG960" s="28">
        <v>0</v>
      </c>
      <c r="AH960" s="28">
        <v>23</v>
      </c>
      <c r="AI960" s="28">
        <v>0</v>
      </c>
    </row>
    <row r="961" spans="1:35" x14ac:dyDescent="0.3">
      <c r="A961" s="25" t="s">
        <v>444</v>
      </c>
      <c r="B961" s="25" t="s">
        <v>788</v>
      </c>
      <c r="C961" s="25" t="s">
        <v>835</v>
      </c>
      <c r="D961" s="26" t="s">
        <v>1553</v>
      </c>
      <c r="E961" s="26">
        <v>1106</v>
      </c>
      <c r="F961" s="38">
        <v>0</v>
      </c>
      <c r="G961" s="26">
        <v>100</v>
      </c>
      <c r="H961" s="26">
        <v>100</v>
      </c>
      <c r="I961" s="26">
        <v>0</v>
      </c>
      <c r="J961" s="26">
        <v>0</v>
      </c>
      <c r="K961" s="26">
        <v>0</v>
      </c>
      <c r="L961" s="26">
        <v>100</v>
      </c>
      <c r="M961" s="26">
        <v>100</v>
      </c>
      <c r="N961" s="26">
        <v>0</v>
      </c>
      <c r="O961" s="26">
        <v>0</v>
      </c>
      <c r="P961" s="26">
        <v>0</v>
      </c>
      <c r="Q961" s="26">
        <v>100</v>
      </c>
      <c r="R961" s="26">
        <v>100</v>
      </c>
      <c r="S961" s="26">
        <v>100</v>
      </c>
      <c r="T961" s="26">
        <v>100</v>
      </c>
      <c r="U961" s="26">
        <v>80</v>
      </c>
      <c r="V961" s="26">
        <v>0</v>
      </c>
      <c r="W961" s="26">
        <v>80</v>
      </c>
      <c r="X961" s="26">
        <v>20</v>
      </c>
      <c r="Y961" s="26">
        <v>100</v>
      </c>
      <c r="Z961" s="26">
        <v>2</v>
      </c>
      <c r="AA961" s="26" t="s">
        <v>97</v>
      </c>
      <c r="AB961" s="26" t="s">
        <v>96</v>
      </c>
      <c r="AC961" s="26">
        <v>12</v>
      </c>
      <c r="AD961" s="26">
        <v>15</v>
      </c>
      <c r="AE961" s="26">
        <v>28</v>
      </c>
      <c r="AF961" s="26">
        <v>28</v>
      </c>
      <c r="AG961" s="26">
        <v>0</v>
      </c>
      <c r="AH961" s="26">
        <v>0</v>
      </c>
      <c r="AI961" s="26">
        <v>0</v>
      </c>
    </row>
    <row r="962" spans="1:35" x14ac:dyDescent="0.3">
      <c r="A962" s="27" t="s">
        <v>444</v>
      </c>
      <c r="B962" s="27" t="s">
        <v>788</v>
      </c>
      <c r="C962" s="27" t="s">
        <v>835</v>
      </c>
      <c r="D962" s="27" t="s">
        <v>836</v>
      </c>
      <c r="E962" s="29" t="s">
        <v>104</v>
      </c>
      <c r="F962" s="28">
        <v>207</v>
      </c>
      <c r="G962" s="28">
        <v>0</v>
      </c>
      <c r="H962" s="28">
        <v>0</v>
      </c>
      <c r="I962" s="28">
        <v>100</v>
      </c>
      <c r="J962" s="28">
        <v>0</v>
      </c>
      <c r="K962" s="28">
        <v>0</v>
      </c>
      <c r="L962" s="28">
        <v>0</v>
      </c>
      <c r="M962" s="28">
        <v>0</v>
      </c>
      <c r="N962" s="28">
        <v>50</v>
      </c>
      <c r="O962" s="28">
        <v>0</v>
      </c>
      <c r="P962" s="28">
        <v>50</v>
      </c>
      <c r="Q962" s="28">
        <v>100</v>
      </c>
      <c r="R962" s="28">
        <v>100</v>
      </c>
      <c r="S962" s="28">
        <v>0</v>
      </c>
      <c r="T962" s="28">
        <v>0</v>
      </c>
      <c r="U962" s="28">
        <v>0</v>
      </c>
      <c r="V962" s="28">
        <v>0</v>
      </c>
      <c r="W962" s="28">
        <v>0</v>
      </c>
      <c r="X962" s="28">
        <v>100</v>
      </c>
      <c r="Y962" s="28">
        <v>100</v>
      </c>
      <c r="Z962" s="28">
        <v>2</v>
      </c>
      <c r="AA962" s="28" t="s">
        <v>97</v>
      </c>
      <c r="AB962" s="28" t="s">
        <v>96</v>
      </c>
      <c r="AC962" s="28">
        <v>12</v>
      </c>
      <c r="AD962" s="28">
        <v>16</v>
      </c>
      <c r="AE962" s="28">
        <v>30</v>
      </c>
      <c r="AF962" s="28">
        <v>30</v>
      </c>
      <c r="AG962" s="28">
        <v>3</v>
      </c>
      <c r="AH962" s="28">
        <v>3</v>
      </c>
      <c r="AI962" s="28">
        <v>3</v>
      </c>
    </row>
    <row r="963" spans="1:35" x14ac:dyDescent="0.3">
      <c r="A963" s="25" t="s">
        <v>444</v>
      </c>
      <c r="B963" s="25" t="s">
        <v>788</v>
      </c>
      <c r="C963" s="25" t="s">
        <v>788</v>
      </c>
      <c r="D963" s="26" t="s">
        <v>1553</v>
      </c>
      <c r="E963" s="26">
        <v>23523</v>
      </c>
      <c r="F963" s="38">
        <v>0</v>
      </c>
      <c r="G963" s="26">
        <v>100</v>
      </c>
      <c r="H963" s="26">
        <v>100</v>
      </c>
      <c r="I963" s="26">
        <v>0</v>
      </c>
      <c r="J963" s="26">
        <v>0</v>
      </c>
      <c r="K963" s="26">
        <v>0</v>
      </c>
      <c r="L963" s="26">
        <v>100</v>
      </c>
      <c r="M963" s="26">
        <v>100</v>
      </c>
      <c r="N963" s="26">
        <v>0</v>
      </c>
      <c r="O963" s="26">
        <v>0</v>
      </c>
      <c r="P963" s="26">
        <v>0</v>
      </c>
      <c r="Q963" s="26">
        <v>100</v>
      </c>
      <c r="R963" s="26">
        <v>100</v>
      </c>
      <c r="S963" s="26">
        <v>100</v>
      </c>
      <c r="T963" s="26">
        <v>100</v>
      </c>
      <c r="U963" s="26">
        <v>100</v>
      </c>
      <c r="V963" s="26">
        <v>30</v>
      </c>
      <c r="W963" s="26">
        <v>40</v>
      </c>
      <c r="X963" s="26">
        <v>30</v>
      </c>
      <c r="Y963" s="26">
        <v>100</v>
      </c>
      <c r="Z963" s="26">
        <v>4</v>
      </c>
      <c r="AA963" s="26" t="s">
        <v>96</v>
      </c>
      <c r="AB963" s="26" t="s">
        <v>97</v>
      </c>
      <c r="AC963" s="26" t="s">
        <v>98</v>
      </c>
      <c r="AD963" s="26">
        <v>0</v>
      </c>
      <c r="AE963" s="26">
        <v>0</v>
      </c>
      <c r="AF963" s="26">
        <v>0</v>
      </c>
      <c r="AG963" s="26">
        <v>0</v>
      </c>
      <c r="AH963" s="26">
        <v>0</v>
      </c>
      <c r="AI963" s="26">
        <v>0</v>
      </c>
    </row>
    <row r="964" spans="1:35" x14ac:dyDescent="0.3">
      <c r="A964" s="27" t="s">
        <v>444</v>
      </c>
      <c r="B964" s="27" t="s">
        <v>788</v>
      </c>
      <c r="C964" s="27" t="s">
        <v>788</v>
      </c>
      <c r="D964" s="27" t="s">
        <v>110</v>
      </c>
      <c r="E964" s="29" t="s">
        <v>95</v>
      </c>
      <c r="F964" s="28">
        <v>6685</v>
      </c>
      <c r="G964" s="28">
        <v>60</v>
      </c>
      <c r="H964" s="28">
        <v>30</v>
      </c>
      <c r="I964" s="28">
        <v>0</v>
      </c>
      <c r="J964" s="28">
        <v>0</v>
      </c>
      <c r="K964" s="28">
        <v>70</v>
      </c>
      <c r="L964" s="28">
        <v>60</v>
      </c>
      <c r="M964" s="28">
        <v>30</v>
      </c>
      <c r="N964" s="28">
        <v>0</v>
      </c>
      <c r="O964" s="28">
        <v>0</v>
      </c>
      <c r="P964" s="28">
        <v>70</v>
      </c>
      <c r="Q964" s="28">
        <v>100</v>
      </c>
      <c r="R964" s="28">
        <v>70</v>
      </c>
      <c r="S964" s="28">
        <v>100</v>
      </c>
      <c r="T964" s="28">
        <v>0</v>
      </c>
      <c r="U964" s="28">
        <v>0</v>
      </c>
      <c r="V964" s="28">
        <v>0</v>
      </c>
      <c r="W964" s="28">
        <v>0</v>
      </c>
      <c r="X964" s="28">
        <v>100</v>
      </c>
      <c r="Y964" s="28">
        <v>0</v>
      </c>
      <c r="Z964" s="28" t="s">
        <v>98</v>
      </c>
      <c r="AA964" s="28" t="s">
        <v>97</v>
      </c>
      <c r="AB964" s="28" t="s">
        <v>96</v>
      </c>
      <c r="AC964" s="28">
        <v>4</v>
      </c>
      <c r="AD964" s="28">
        <v>2</v>
      </c>
      <c r="AE964" s="28">
        <v>2</v>
      </c>
      <c r="AF964" s="28">
        <v>2</v>
      </c>
      <c r="AG964" s="28">
        <v>1</v>
      </c>
      <c r="AH964" s="28">
        <v>3</v>
      </c>
      <c r="AI964" s="28">
        <v>0</v>
      </c>
    </row>
    <row r="965" spans="1:35" x14ac:dyDescent="0.3">
      <c r="A965" s="25" t="s">
        <v>444</v>
      </c>
      <c r="B965" s="25" t="s">
        <v>788</v>
      </c>
      <c r="C965" s="25" t="s">
        <v>837</v>
      </c>
      <c r="D965" s="26" t="s">
        <v>1553</v>
      </c>
      <c r="E965" s="26">
        <v>770</v>
      </c>
      <c r="F965" s="38">
        <v>50</v>
      </c>
      <c r="G965" s="26">
        <v>0</v>
      </c>
      <c r="H965" s="26">
        <v>0</v>
      </c>
      <c r="I965" s="26">
        <v>100</v>
      </c>
      <c r="J965" s="26">
        <v>0</v>
      </c>
      <c r="K965" s="26">
        <v>0</v>
      </c>
      <c r="L965" s="26">
        <v>0</v>
      </c>
      <c r="M965" s="26">
        <v>0</v>
      </c>
      <c r="N965" s="26">
        <v>100</v>
      </c>
      <c r="O965" s="26">
        <v>0</v>
      </c>
      <c r="P965" s="26">
        <v>0</v>
      </c>
      <c r="Q965" s="26">
        <v>100</v>
      </c>
      <c r="R965" s="26">
        <v>100</v>
      </c>
      <c r="S965" s="26">
        <v>100</v>
      </c>
      <c r="T965" s="26">
        <v>80</v>
      </c>
      <c r="U965" s="26">
        <v>80</v>
      </c>
      <c r="V965" s="26">
        <v>0</v>
      </c>
      <c r="W965" s="26">
        <v>100</v>
      </c>
      <c r="X965" s="26">
        <v>0</v>
      </c>
      <c r="Y965" s="26">
        <v>100</v>
      </c>
      <c r="Z965" s="26">
        <v>2</v>
      </c>
      <c r="AA965" s="26" t="s">
        <v>96</v>
      </c>
      <c r="AB965" s="26" t="s">
        <v>97</v>
      </c>
      <c r="AC965" s="26" t="s">
        <v>98</v>
      </c>
      <c r="AD965" s="26">
        <v>5</v>
      </c>
      <c r="AE965" s="26">
        <v>8</v>
      </c>
      <c r="AF965" s="26">
        <v>8</v>
      </c>
      <c r="AG965" s="26">
        <v>7</v>
      </c>
      <c r="AH965" s="26">
        <v>8</v>
      </c>
      <c r="AI965" s="26">
        <v>4</v>
      </c>
    </row>
    <row r="966" spans="1:35" x14ac:dyDescent="0.3">
      <c r="A966" s="27" t="s">
        <v>444</v>
      </c>
      <c r="B966" s="27" t="s">
        <v>788</v>
      </c>
      <c r="C966" s="27" t="s">
        <v>837</v>
      </c>
      <c r="D966" s="27" t="s">
        <v>755</v>
      </c>
      <c r="E966" s="29" t="s">
        <v>95</v>
      </c>
      <c r="F966" s="28">
        <v>101</v>
      </c>
      <c r="G966" s="28">
        <v>0</v>
      </c>
      <c r="H966" s="28">
        <v>0</v>
      </c>
      <c r="I966" s="28">
        <v>100</v>
      </c>
      <c r="J966" s="28">
        <v>0</v>
      </c>
      <c r="K966" s="28">
        <v>0</v>
      </c>
      <c r="L966" s="28">
        <v>0</v>
      </c>
      <c r="M966" s="28">
        <v>0</v>
      </c>
      <c r="N966" s="28">
        <v>100</v>
      </c>
      <c r="O966" s="28">
        <v>0</v>
      </c>
      <c r="P966" s="28">
        <v>0</v>
      </c>
      <c r="Q966" s="28">
        <v>100</v>
      </c>
      <c r="R966" s="28">
        <v>100</v>
      </c>
      <c r="S966" s="28">
        <v>100</v>
      </c>
      <c r="T966" s="28">
        <v>0</v>
      </c>
      <c r="U966" s="28">
        <v>0</v>
      </c>
      <c r="V966" s="28">
        <v>0</v>
      </c>
      <c r="W966" s="28">
        <v>0</v>
      </c>
      <c r="X966" s="28">
        <v>100</v>
      </c>
      <c r="Y966" s="28">
        <v>100</v>
      </c>
      <c r="Z966" s="28">
        <v>2</v>
      </c>
      <c r="AA966" s="28" t="s">
        <v>96</v>
      </c>
      <c r="AB966" s="28" t="s">
        <v>97</v>
      </c>
      <c r="AC966" s="28" t="s">
        <v>98</v>
      </c>
      <c r="AD966" s="28">
        <v>4</v>
      </c>
      <c r="AE966" s="28">
        <v>8</v>
      </c>
      <c r="AF966" s="28">
        <v>8</v>
      </c>
      <c r="AG966" s="28">
        <v>7</v>
      </c>
      <c r="AH966" s="28">
        <v>8</v>
      </c>
      <c r="AI966" s="28">
        <v>4</v>
      </c>
    </row>
    <row r="967" spans="1:35" x14ac:dyDescent="0.3">
      <c r="A967" s="25" t="s">
        <v>444</v>
      </c>
      <c r="B967" s="25" t="s">
        <v>788</v>
      </c>
      <c r="C967" s="25" t="s">
        <v>838</v>
      </c>
      <c r="D967" s="26" t="s">
        <v>1553</v>
      </c>
      <c r="E967" s="26">
        <v>1065</v>
      </c>
      <c r="F967" s="38">
        <v>0</v>
      </c>
      <c r="G967" s="26">
        <v>100</v>
      </c>
      <c r="H967" s="26">
        <v>95</v>
      </c>
      <c r="I967" s="26">
        <v>5</v>
      </c>
      <c r="J967" s="26">
        <v>0</v>
      </c>
      <c r="K967" s="26">
        <v>0</v>
      </c>
      <c r="L967" s="26">
        <v>0</v>
      </c>
      <c r="M967" s="26">
        <v>0</v>
      </c>
      <c r="N967" s="26">
        <v>99</v>
      </c>
      <c r="O967" s="26">
        <v>0</v>
      </c>
      <c r="P967" s="26">
        <v>1</v>
      </c>
      <c r="Q967" s="26">
        <v>100</v>
      </c>
      <c r="R967" s="26">
        <v>100</v>
      </c>
      <c r="S967" s="26">
        <v>100</v>
      </c>
      <c r="T967" s="26">
        <v>100</v>
      </c>
      <c r="U967" s="26">
        <v>90</v>
      </c>
      <c r="V967" s="26">
        <v>0</v>
      </c>
      <c r="W967" s="26">
        <v>70</v>
      </c>
      <c r="X967" s="26">
        <v>30</v>
      </c>
      <c r="Y967" s="26">
        <v>100</v>
      </c>
      <c r="Z967" s="26">
        <v>2</v>
      </c>
      <c r="AA967" s="26" t="s">
        <v>96</v>
      </c>
      <c r="AB967" s="26" t="s">
        <v>97</v>
      </c>
      <c r="AC967" s="26" t="s">
        <v>98</v>
      </c>
      <c r="AD967" s="26">
        <v>8</v>
      </c>
      <c r="AE967" s="26">
        <v>8</v>
      </c>
      <c r="AF967" s="26">
        <v>8</v>
      </c>
      <c r="AG967" s="26">
        <v>0</v>
      </c>
      <c r="AH967" s="26">
        <v>0</v>
      </c>
      <c r="AI967" s="26">
        <v>0</v>
      </c>
    </row>
    <row r="968" spans="1:35" x14ac:dyDescent="0.3">
      <c r="A968" s="27" t="s">
        <v>444</v>
      </c>
      <c r="B968" s="27" t="s">
        <v>788</v>
      </c>
      <c r="C968" s="27" t="s">
        <v>838</v>
      </c>
      <c r="D968" s="27" t="s">
        <v>839</v>
      </c>
      <c r="E968" s="29" t="s">
        <v>102</v>
      </c>
      <c r="F968" s="28">
        <v>298</v>
      </c>
      <c r="G968" s="28">
        <v>100</v>
      </c>
      <c r="H968" s="28">
        <v>70</v>
      </c>
      <c r="I968" s="28">
        <v>30</v>
      </c>
      <c r="J968" s="28">
        <v>0</v>
      </c>
      <c r="K968" s="28">
        <v>0</v>
      </c>
      <c r="L968" s="28">
        <v>0</v>
      </c>
      <c r="M968" s="28">
        <v>0</v>
      </c>
      <c r="N968" s="28">
        <v>90</v>
      </c>
      <c r="O968" s="28">
        <v>0</v>
      </c>
      <c r="P968" s="28">
        <v>10</v>
      </c>
      <c r="Q968" s="28">
        <v>100</v>
      </c>
      <c r="R968" s="28">
        <v>95</v>
      </c>
      <c r="S968" s="28">
        <v>100</v>
      </c>
      <c r="T968" s="28">
        <v>100</v>
      </c>
      <c r="U968" s="28">
        <v>40</v>
      </c>
      <c r="V968" s="28">
        <v>0</v>
      </c>
      <c r="W968" s="28">
        <v>40</v>
      </c>
      <c r="X968" s="28">
        <v>60</v>
      </c>
      <c r="Y968" s="28">
        <v>100</v>
      </c>
      <c r="Z968" s="28">
        <v>2</v>
      </c>
      <c r="AA968" s="28" t="s">
        <v>96</v>
      </c>
      <c r="AB968" s="28" t="s">
        <v>97</v>
      </c>
      <c r="AC968" s="28" t="s">
        <v>98</v>
      </c>
      <c r="AD968" s="28">
        <v>9</v>
      </c>
      <c r="AE968" s="28">
        <v>9</v>
      </c>
      <c r="AF968" s="28">
        <v>9</v>
      </c>
      <c r="AG968" s="28">
        <v>1</v>
      </c>
      <c r="AH968" s="28">
        <v>1</v>
      </c>
      <c r="AI968" s="28">
        <v>1</v>
      </c>
    </row>
    <row r="969" spans="1:35" x14ac:dyDescent="0.3">
      <c r="A969" s="25" t="s">
        <v>444</v>
      </c>
      <c r="B969" s="25" t="s">
        <v>788</v>
      </c>
      <c r="C969" s="25" t="s">
        <v>1653</v>
      </c>
      <c r="D969" s="26" t="s">
        <v>1555</v>
      </c>
      <c r="E969" s="26">
        <v>2137</v>
      </c>
      <c r="F969" s="26">
        <v>748</v>
      </c>
      <c r="G969" s="26">
        <v>80</v>
      </c>
      <c r="H969" s="26">
        <v>80</v>
      </c>
      <c r="I969" s="26">
        <v>20</v>
      </c>
      <c r="J969" s="26">
        <v>0</v>
      </c>
      <c r="K969" s="26">
        <v>0</v>
      </c>
      <c r="L969" s="26">
        <v>0</v>
      </c>
      <c r="M969" s="26">
        <v>0</v>
      </c>
      <c r="N969" s="26">
        <v>90</v>
      </c>
      <c r="O969" s="26">
        <v>0</v>
      </c>
      <c r="P969" s="26">
        <v>10</v>
      </c>
      <c r="Q969" s="26">
        <v>100</v>
      </c>
      <c r="R969" s="26">
        <v>100</v>
      </c>
      <c r="S969" s="26">
        <v>100</v>
      </c>
      <c r="T969" s="26">
        <v>100</v>
      </c>
      <c r="U969" s="26">
        <v>90</v>
      </c>
      <c r="V969" s="26">
        <v>0</v>
      </c>
      <c r="W969" s="26">
        <v>0</v>
      </c>
      <c r="X969" s="26">
        <v>100</v>
      </c>
      <c r="Y969" s="26">
        <v>90</v>
      </c>
      <c r="Z969" s="26">
        <v>2</v>
      </c>
      <c r="AA969" s="26" t="s">
        <v>96</v>
      </c>
      <c r="AB969" s="26" t="s">
        <v>96</v>
      </c>
      <c r="AC969" s="26">
        <v>12</v>
      </c>
      <c r="AD969" s="26">
        <v>6</v>
      </c>
      <c r="AE969" s="26">
        <v>6</v>
      </c>
      <c r="AF969" s="26">
        <v>6</v>
      </c>
      <c r="AG969" s="26">
        <v>0</v>
      </c>
      <c r="AH969" s="26">
        <v>0</v>
      </c>
      <c r="AI969" s="26">
        <v>0</v>
      </c>
    </row>
    <row r="970" spans="1:35" x14ac:dyDescent="0.3">
      <c r="A970" s="25" t="s">
        <v>444</v>
      </c>
      <c r="B970" s="25" t="s">
        <v>788</v>
      </c>
      <c r="C970" s="25" t="s">
        <v>1654</v>
      </c>
      <c r="D970" s="26" t="s">
        <v>1555</v>
      </c>
      <c r="E970" s="26">
        <v>498</v>
      </c>
      <c r="F970" s="26">
        <v>249</v>
      </c>
      <c r="G970" s="26">
        <v>100</v>
      </c>
      <c r="H970" s="26">
        <v>100</v>
      </c>
      <c r="I970" s="26">
        <v>0</v>
      </c>
      <c r="J970" s="26">
        <v>0</v>
      </c>
      <c r="K970" s="26">
        <v>0</v>
      </c>
      <c r="L970" s="26">
        <v>0</v>
      </c>
      <c r="M970" s="26">
        <v>0</v>
      </c>
      <c r="N970" s="26">
        <v>100</v>
      </c>
      <c r="O970" s="26">
        <v>0</v>
      </c>
      <c r="P970" s="26">
        <v>0</v>
      </c>
      <c r="Q970" s="26">
        <v>100</v>
      </c>
      <c r="R970" s="26">
        <v>100</v>
      </c>
      <c r="S970" s="26">
        <v>100</v>
      </c>
      <c r="T970" s="26">
        <v>100</v>
      </c>
      <c r="U970" s="26">
        <v>100</v>
      </c>
      <c r="V970" s="26">
        <v>0</v>
      </c>
      <c r="W970" s="26">
        <v>60</v>
      </c>
      <c r="X970" s="26">
        <v>40</v>
      </c>
      <c r="Y970" s="26">
        <v>100</v>
      </c>
      <c r="Z970" s="26">
        <v>10</v>
      </c>
      <c r="AA970" s="26" t="s">
        <v>96</v>
      </c>
      <c r="AB970" s="26" t="s">
        <v>97</v>
      </c>
      <c r="AC970" s="26" t="s">
        <v>98</v>
      </c>
      <c r="AD970" s="26">
        <v>10</v>
      </c>
      <c r="AE970" s="26">
        <v>10</v>
      </c>
      <c r="AF970" s="26">
        <v>10</v>
      </c>
      <c r="AG970" s="26">
        <v>0</v>
      </c>
      <c r="AH970" s="26">
        <v>14</v>
      </c>
      <c r="AI970" s="26">
        <v>0</v>
      </c>
    </row>
    <row r="971" spans="1:35" x14ac:dyDescent="0.3">
      <c r="A971" s="25" t="s">
        <v>444</v>
      </c>
      <c r="B971" s="25" t="s">
        <v>788</v>
      </c>
      <c r="C971" s="25" t="s">
        <v>840</v>
      </c>
      <c r="D971" s="26" t="s">
        <v>1553</v>
      </c>
      <c r="E971" s="26">
        <v>361</v>
      </c>
      <c r="F971" s="38">
        <v>80</v>
      </c>
      <c r="G971" s="26">
        <v>0</v>
      </c>
      <c r="H971" s="26">
        <v>0</v>
      </c>
      <c r="I971" s="26">
        <v>100</v>
      </c>
      <c r="J971" s="26">
        <v>0</v>
      </c>
      <c r="K971" s="26">
        <v>0</v>
      </c>
      <c r="L971" s="26">
        <v>0</v>
      </c>
      <c r="M971" s="26">
        <v>0</v>
      </c>
      <c r="N971" s="26">
        <v>100</v>
      </c>
      <c r="O971" s="26">
        <v>0</v>
      </c>
      <c r="P971" s="26">
        <v>0</v>
      </c>
      <c r="Q971" s="26">
        <v>100</v>
      </c>
      <c r="R971" s="26">
        <v>100</v>
      </c>
      <c r="S971" s="26">
        <v>100</v>
      </c>
      <c r="T971" s="26">
        <v>0</v>
      </c>
      <c r="U971" s="26">
        <v>0</v>
      </c>
      <c r="V971" s="26">
        <v>0</v>
      </c>
      <c r="W971" s="26">
        <v>50</v>
      </c>
      <c r="X971" s="26">
        <v>50</v>
      </c>
      <c r="Y971" s="26">
        <v>100</v>
      </c>
      <c r="Z971" s="26">
        <v>2</v>
      </c>
      <c r="AA971" s="26" t="s">
        <v>96</v>
      </c>
      <c r="AB971" s="26" t="s">
        <v>97</v>
      </c>
      <c r="AC971" s="26" t="s">
        <v>98</v>
      </c>
      <c r="AD971" s="26">
        <v>5</v>
      </c>
      <c r="AE971" s="26">
        <v>5</v>
      </c>
      <c r="AF971" s="26">
        <v>5</v>
      </c>
      <c r="AG971" s="26">
        <v>0</v>
      </c>
      <c r="AH971" s="26">
        <v>15</v>
      </c>
      <c r="AI971" s="26">
        <v>2</v>
      </c>
    </row>
    <row r="972" spans="1:35" x14ac:dyDescent="0.3">
      <c r="A972" s="27" t="s">
        <v>444</v>
      </c>
      <c r="B972" s="27" t="s">
        <v>788</v>
      </c>
      <c r="C972" s="27" t="s">
        <v>840</v>
      </c>
      <c r="D972" s="27" t="s">
        <v>841</v>
      </c>
      <c r="E972" s="29" t="s">
        <v>104</v>
      </c>
      <c r="F972" s="28">
        <v>105</v>
      </c>
      <c r="G972" s="28">
        <v>0</v>
      </c>
      <c r="H972" s="28">
        <v>0</v>
      </c>
      <c r="I972" s="28">
        <v>100</v>
      </c>
      <c r="J972" s="28">
        <v>0</v>
      </c>
      <c r="K972" s="28">
        <v>0</v>
      </c>
      <c r="L972" s="28">
        <v>0</v>
      </c>
      <c r="M972" s="28">
        <v>0</v>
      </c>
      <c r="N972" s="28">
        <v>0</v>
      </c>
      <c r="O972" s="28">
        <v>0</v>
      </c>
      <c r="P972" s="28">
        <v>100</v>
      </c>
      <c r="Q972" s="28">
        <v>100</v>
      </c>
      <c r="R972" s="28">
        <v>100</v>
      </c>
      <c r="S972" s="28">
        <v>100</v>
      </c>
      <c r="T972" s="28">
        <v>0</v>
      </c>
      <c r="U972" s="28">
        <v>0</v>
      </c>
      <c r="V972" s="28">
        <v>0</v>
      </c>
      <c r="W972" s="28">
        <v>0</v>
      </c>
      <c r="X972" s="28">
        <v>100</v>
      </c>
      <c r="Y972" s="28">
        <v>0</v>
      </c>
      <c r="Z972" s="28" t="s">
        <v>98</v>
      </c>
      <c r="AA972" s="28" t="s">
        <v>97</v>
      </c>
      <c r="AB972" s="28" t="s">
        <v>97</v>
      </c>
      <c r="AC972" s="28" t="s">
        <v>98</v>
      </c>
      <c r="AD972" s="28">
        <v>5</v>
      </c>
      <c r="AE972" s="28">
        <v>5</v>
      </c>
      <c r="AF972" s="28">
        <v>5</v>
      </c>
      <c r="AG972" s="28">
        <v>0</v>
      </c>
      <c r="AH972" s="28">
        <v>15</v>
      </c>
      <c r="AI972" s="28">
        <v>2</v>
      </c>
    </row>
    <row r="973" spans="1:35" x14ac:dyDescent="0.3">
      <c r="A973" s="25" t="s">
        <v>444</v>
      </c>
      <c r="B973" s="25" t="s">
        <v>788</v>
      </c>
      <c r="C973" s="25" t="s">
        <v>842</v>
      </c>
      <c r="D973" s="26" t="s">
        <v>1553</v>
      </c>
      <c r="E973" s="26">
        <v>938</v>
      </c>
      <c r="F973" s="38">
        <v>80</v>
      </c>
      <c r="G973" s="26">
        <v>100</v>
      </c>
      <c r="H973" s="26">
        <v>80</v>
      </c>
      <c r="I973" s="26">
        <v>20</v>
      </c>
      <c r="J973" s="26">
        <v>0</v>
      </c>
      <c r="K973" s="26">
        <v>0</v>
      </c>
      <c r="L973" s="26">
        <v>0</v>
      </c>
      <c r="M973" s="26">
        <v>0</v>
      </c>
      <c r="N973" s="26">
        <v>100</v>
      </c>
      <c r="O973" s="26">
        <v>0</v>
      </c>
      <c r="P973" s="26">
        <v>0</v>
      </c>
      <c r="Q973" s="26">
        <v>100</v>
      </c>
      <c r="R973" s="26">
        <v>100</v>
      </c>
      <c r="S973" s="26">
        <v>0</v>
      </c>
      <c r="T973" s="26">
        <v>100</v>
      </c>
      <c r="U973" s="26">
        <v>90</v>
      </c>
      <c r="V973" s="26">
        <v>0</v>
      </c>
      <c r="W973" s="26">
        <v>95</v>
      </c>
      <c r="X973" s="26">
        <v>5</v>
      </c>
      <c r="Y973" s="26">
        <v>100</v>
      </c>
      <c r="Z973" s="26">
        <v>2</v>
      </c>
      <c r="AA973" s="26" t="s">
        <v>96</v>
      </c>
      <c r="AB973" s="26" t="s">
        <v>97</v>
      </c>
      <c r="AC973" s="26" t="s">
        <v>98</v>
      </c>
      <c r="AD973" s="26">
        <v>6</v>
      </c>
      <c r="AE973" s="26">
        <v>13</v>
      </c>
      <c r="AF973" s="26">
        <v>13</v>
      </c>
      <c r="AG973" s="26">
        <v>0</v>
      </c>
      <c r="AH973" s="26">
        <v>0</v>
      </c>
      <c r="AI973" s="26">
        <v>0</v>
      </c>
    </row>
    <row r="974" spans="1:35" x14ac:dyDescent="0.3">
      <c r="A974" s="27" t="s">
        <v>444</v>
      </c>
      <c r="B974" s="27" t="s">
        <v>788</v>
      </c>
      <c r="C974" s="27" t="s">
        <v>842</v>
      </c>
      <c r="D974" s="27" t="s">
        <v>843</v>
      </c>
      <c r="E974" s="29" t="s">
        <v>102</v>
      </c>
      <c r="F974" s="28">
        <v>32</v>
      </c>
      <c r="G974" s="28">
        <v>100</v>
      </c>
      <c r="H974" s="28">
        <v>100</v>
      </c>
      <c r="I974" s="28">
        <v>0</v>
      </c>
      <c r="J974" s="28">
        <v>0</v>
      </c>
      <c r="K974" s="28">
        <v>0</v>
      </c>
      <c r="L974" s="28">
        <v>0</v>
      </c>
      <c r="M974" s="28">
        <v>0</v>
      </c>
      <c r="N974" s="28">
        <v>50</v>
      </c>
      <c r="O974" s="28">
        <v>0</v>
      </c>
      <c r="P974" s="28">
        <v>50</v>
      </c>
      <c r="Q974" s="28">
        <v>100</v>
      </c>
      <c r="R974" s="28">
        <v>0</v>
      </c>
      <c r="S974" s="28">
        <v>0</v>
      </c>
      <c r="T974" s="28">
        <v>100</v>
      </c>
      <c r="U974" s="28">
        <v>0</v>
      </c>
      <c r="V974" s="28">
        <v>0</v>
      </c>
      <c r="W974" s="28">
        <v>0</v>
      </c>
      <c r="X974" s="28">
        <v>100</v>
      </c>
      <c r="Y974" s="28">
        <v>50</v>
      </c>
      <c r="Z974" s="28">
        <v>2</v>
      </c>
      <c r="AA974" s="28" t="s">
        <v>96</v>
      </c>
      <c r="AB974" s="28" t="s">
        <v>97</v>
      </c>
      <c r="AC974" s="28" t="s">
        <v>98</v>
      </c>
      <c r="AD974" s="28">
        <v>6</v>
      </c>
      <c r="AE974" s="28">
        <v>13</v>
      </c>
      <c r="AF974" s="28">
        <v>13</v>
      </c>
      <c r="AG974" s="28">
        <v>0</v>
      </c>
      <c r="AH974" s="28">
        <v>0</v>
      </c>
      <c r="AI974" s="28">
        <v>0</v>
      </c>
    </row>
    <row r="975" spans="1:35" x14ac:dyDescent="0.3">
      <c r="A975" s="27" t="s">
        <v>444</v>
      </c>
      <c r="B975" s="27" t="s">
        <v>788</v>
      </c>
      <c r="C975" s="27" t="s">
        <v>842</v>
      </c>
      <c r="D975" s="27" t="s">
        <v>844</v>
      </c>
      <c r="E975" s="29" t="s">
        <v>102</v>
      </c>
      <c r="F975" s="28">
        <v>46</v>
      </c>
      <c r="G975" s="28">
        <v>100</v>
      </c>
      <c r="H975" s="28">
        <v>100</v>
      </c>
      <c r="I975" s="28">
        <v>0</v>
      </c>
      <c r="J975" s="28">
        <v>0</v>
      </c>
      <c r="K975" s="28">
        <v>0</v>
      </c>
      <c r="L975" s="28">
        <v>0</v>
      </c>
      <c r="M975" s="28">
        <v>0</v>
      </c>
      <c r="N975" s="28">
        <v>50</v>
      </c>
      <c r="O975" s="28">
        <v>0</v>
      </c>
      <c r="P975" s="28">
        <v>50</v>
      </c>
      <c r="Q975" s="28">
        <v>100</v>
      </c>
      <c r="R975" s="28">
        <v>0</v>
      </c>
      <c r="S975" s="28">
        <v>0</v>
      </c>
      <c r="T975" s="28">
        <v>100</v>
      </c>
      <c r="U975" s="28">
        <v>75</v>
      </c>
      <c r="V975" s="28">
        <v>0</v>
      </c>
      <c r="W975" s="28">
        <v>75</v>
      </c>
      <c r="X975" s="28">
        <v>25</v>
      </c>
      <c r="Y975" s="28">
        <v>75</v>
      </c>
      <c r="Z975" s="28">
        <v>2</v>
      </c>
      <c r="AA975" s="28" t="s">
        <v>96</v>
      </c>
      <c r="AB975" s="28" t="s">
        <v>97</v>
      </c>
      <c r="AC975" s="28" t="s">
        <v>98</v>
      </c>
      <c r="AD975" s="28">
        <v>6</v>
      </c>
      <c r="AE975" s="28">
        <v>13</v>
      </c>
      <c r="AF975" s="28">
        <v>13</v>
      </c>
      <c r="AG975" s="28">
        <v>0</v>
      </c>
      <c r="AH975" s="28">
        <v>0</v>
      </c>
      <c r="AI975" s="28">
        <v>0</v>
      </c>
    </row>
    <row r="976" spans="1:35" x14ac:dyDescent="0.3">
      <c r="A976" s="27" t="s">
        <v>444</v>
      </c>
      <c r="B976" s="27" t="s">
        <v>788</v>
      </c>
      <c r="C976" s="27" t="s">
        <v>842</v>
      </c>
      <c r="D976" s="27" t="s">
        <v>845</v>
      </c>
      <c r="E976" s="29" t="s">
        <v>102</v>
      </c>
      <c r="F976" s="28">
        <v>46</v>
      </c>
      <c r="G976" s="28">
        <v>100</v>
      </c>
      <c r="H976" s="28">
        <v>50</v>
      </c>
      <c r="I976" s="28">
        <v>50</v>
      </c>
      <c r="J976" s="28">
        <v>0</v>
      </c>
      <c r="K976" s="28">
        <v>0</v>
      </c>
      <c r="L976" s="28">
        <v>0</v>
      </c>
      <c r="M976" s="28">
        <v>0</v>
      </c>
      <c r="N976" s="28">
        <v>50</v>
      </c>
      <c r="O976" s="28">
        <v>0</v>
      </c>
      <c r="P976" s="28">
        <v>50</v>
      </c>
      <c r="Q976" s="28">
        <v>100</v>
      </c>
      <c r="R976" s="28">
        <v>0</v>
      </c>
      <c r="S976" s="28">
        <v>0</v>
      </c>
      <c r="T976" s="28">
        <v>100</v>
      </c>
      <c r="U976" s="28">
        <v>0</v>
      </c>
      <c r="V976" s="28">
        <v>0</v>
      </c>
      <c r="W976" s="28">
        <v>0</v>
      </c>
      <c r="X976" s="28">
        <v>100</v>
      </c>
      <c r="Y976" s="28">
        <v>50</v>
      </c>
      <c r="Z976" s="28">
        <v>2</v>
      </c>
      <c r="AA976" s="28" t="s">
        <v>96</v>
      </c>
      <c r="AB976" s="28" t="s">
        <v>97</v>
      </c>
      <c r="AC976" s="28" t="s">
        <v>98</v>
      </c>
      <c r="AD976" s="28">
        <v>6</v>
      </c>
      <c r="AE976" s="28">
        <v>13</v>
      </c>
      <c r="AF976" s="28">
        <v>13</v>
      </c>
      <c r="AG976" s="28">
        <v>0</v>
      </c>
      <c r="AH976" s="28">
        <v>0</v>
      </c>
      <c r="AI976" s="28">
        <v>0</v>
      </c>
    </row>
    <row r="977" spans="1:35" x14ac:dyDescent="0.3">
      <c r="A977" s="25" t="s">
        <v>444</v>
      </c>
      <c r="B977" s="25" t="s">
        <v>788</v>
      </c>
      <c r="C977" s="25" t="s">
        <v>846</v>
      </c>
      <c r="D977" s="26" t="s">
        <v>1553</v>
      </c>
      <c r="E977" s="26">
        <v>1711</v>
      </c>
      <c r="F977" s="38">
        <v>130</v>
      </c>
      <c r="G977" s="26">
        <v>30</v>
      </c>
      <c r="H977" s="26">
        <v>25</v>
      </c>
      <c r="I977" s="26">
        <v>75</v>
      </c>
      <c r="J977" s="26">
        <v>0</v>
      </c>
      <c r="K977" s="26">
        <v>0</v>
      </c>
      <c r="L977" s="26">
        <v>80</v>
      </c>
      <c r="M977" s="26">
        <v>70</v>
      </c>
      <c r="N977" s="26">
        <v>30</v>
      </c>
      <c r="O977" s="26">
        <v>0</v>
      </c>
      <c r="P977" s="26">
        <v>0</v>
      </c>
      <c r="Q977" s="26">
        <v>100</v>
      </c>
      <c r="R977" s="26">
        <v>100</v>
      </c>
      <c r="S977" s="26">
        <v>100</v>
      </c>
      <c r="T977" s="26">
        <v>100</v>
      </c>
      <c r="U977" s="26">
        <v>80</v>
      </c>
      <c r="V977" s="26">
        <v>0</v>
      </c>
      <c r="W977" s="26">
        <v>80</v>
      </c>
      <c r="X977" s="26">
        <v>20</v>
      </c>
      <c r="Y977" s="26">
        <v>100</v>
      </c>
      <c r="Z977" s="26">
        <v>2</v>
      </c>
      <c r="AA977" s="26" t="s">
        <v>96</v>
      </c>
      <c r="AB977" s="26" t="s">
        <v>96</v>
      </c>
      <c r="AC977" s="26">
        <v>6</v>
      </c>
      <c r="AD977" s="26">
        <v>0</v>
      </c>
      <c r="AE977" s="26">
        <v>10</v>
      </c>
      <c r="AF977" s="26">
        <v>10</v>
      </c>
      <c r="AG977" s="26">
        <v>0</v>
      </c>
      <c r="AH977" s="26">
        <v>6</v>
      </c>
      <c r="AI977" s="26">
        <v>0</v>
      </c>
    </row>
    <row r="978" spans="1:35" x14ac:dyDescent="0.3">
      <c r="A978" s="27" t="s">
        <v>444</v>
      </c>
      <c r="B978" s="27" t="s">
        <v>788</v>
      </c>
      <c r="C978" s="27" t="s">
        <v>846</v>
      </c>
      <c r="D978" s="27" t="s">
        <v>847</v>
      </c>
      <c r="E978" s="29" t="s">
        <v>95</v>
      </c>
      <c r="F978" s="28">
        <v>96</v>
      </c>
      <c r="G978" s="28">
        <v>100</v>
      </c>
      <c r="H978" s="28">
        <v>100</v>
      </c>
      <c r="I978" s="28">
        <v>0</v>
      </c>
      <c r="J978" s="28">
        <v>0</v>
      </c>
      <c r="K978" s="28">
        <v>0</v>
      </c>
      <c r="L978" s="28">
        <v>0</v>
      </c>
      <c r="M978" s="28">
        <v>0</v>
      </c>
      <c r="N978" s="28">
        <v>0</v>
      </c>
      <c r="O978" s="28">
        <v>0</v>
      </c>
      <c r="P978" s="28">
        <v>100</v>
      </c>
      <c r="Q978" s="28">
        <v>100</v>
      </c>
      <c r="R978" s="28">
        <v>100</v>
      </c>
      <c r="S978" s="28">
        <v>100</v>
      </c>
      <c r="T978" s="28">
        <v>0</v>
      </c>
      <c r="U978" s="28">
        <v>0</v>
      </c>
      <c r="V978" s="28">
        <v>0</v>
      </c>
      <c r="W978" s="28">
        <v>0</v>
      </c>
      <c r="X978" s="28">
        <v>100</v>
      </c>
      <c r="Y978" s="28">
        <v>0</v>
      </c>
      <c r="Z978" s="28" t="s">
        <v>98</v>
      </c>
      <c r="AA978" s="28" t="s">
        <v>96</v>
      </c>
      <c r="AB978" s="28" t="s">
        <v>96</v>
      </c>
      <c r="AC978" s="28">
        <v>2</v>
      </c>
      <c r="AD978" s="28">
        <v>1</v>
      </c>
      <c r="AE978" s="28">
        <v>10</v>
      </c>
      <c r="AF978" s="28">
        <v>10</v>
      </c>
      <c r="AG978" s="28">
        <v>1</v>
      </c>
      <c r="AH978" s="28">
        <v>6</v>
      </c>
      <c r="AI978" s="28">
        <v>0</v>
      </c>
    </row>
    <row r="979" spans="1:35" x14ac:dyDescent="0.3">
      <c r="A979" s="27" t="s">
        <v>444</v>
      </c>
      <c r="B979" s="27" t="s">
        <v>788</v>
      </c>
      <c r="C979" s="27" t="s">
        <v>846</v>
      </c>
      <c r="D979" s="27" t="s">
        <v>848</v>
      </c>
      <c r="E979" s="29" t="s">
        <v>104</v>
      </c>
      <c r="F979" s="28">
        <v>231</v>
      </c>
      <c r="G979" s="28">
        <v>100</v>
      </c>
      <c r="H979" s="28">
        <v>100</v>
      </c>
      <c r="I979" s="28">
        <v>0</v>
      </c>
      <c r="J979" s="28">
        <v>0</v>
      </c>
      <c r="K979" s="28">
        <v>0</v>
      </c>
      <c r="L979" s="28">
        <v>0</v>
      </c>
      <c r="M979" s="28">
        <v>0</v>
      </c>
      <c r="N979" s="28">
        <v>0</v>
      </c>
      <c r="O979" s="28">
        <v>0</v>
      </c>
      <c r="P979" s="28">
        <v>100</v>
      </c>
      <c r="Q979" s="28">
        <v>100</v>
      </c>
      <c r="R979" s="28">
        <v>100</v>
      </c>
      <c r="S979" s="28">
        <v>100</v>
      </c>
      <c r="T979" s="28">
        <v>0</v>
      </c>
      <c r="U979" s="28">
        <v>0</v>
      </c>
      <c r="V979" s="28">
        <v>0</v>
      </c>
      <c r="W979" s="28">
        <v>0</v>
      </c>
      <c r="X979" s="28">
        <v>100</v>
      </c>
      <c r="Y979" s="28">
        <v>0</v>
      </c>
      <c r="Z979" s="28" t="s">
        <v>98</v>
      </c>
      <c r="AA979" s="28" t="s">
        <v>96</v>
      </c>
      <c r="AB979" s="28" t="s">
        <v>96</v>
      </c>
      <c r="AC979" s="28">
        <v>2</v>
      </c>
      <c r="AD979" s="28">
        <v>1</v>
      </c>
      <c r="AE979" s="28">
        <v>10</v>
      </c>
      <c r="AF979" s="28">
        <v>10</v>
      </c>
      <c r="AG979" s="28">
        <v>1</v>
      </c>
      <c r="AH979" s="28">
        <v>6</v>
      </c>
      <c r="AI979" s="28">
        <v>0</v>
      </c>
    </row>
    <row r="980" spans="1:35" x14ac:dyDescent="0.3">
      <c r="A980" s="27" t="s">
        <v>444</v>
      </c>
      <c r="B980" s="27" t="s">
        <v>788</v>
      </c>
      <c r="C980" s="27" t="s">
        <v>846</v>
      </c>
      <c r="D980" s="27" t="s">
        <v>257</v>
      </c>
      <c r="E980" s="29" t="s">
        <v>95</v>
      </c>
      <c r="F980" s="28">
        <v>52</v>
      </c>
      <c r="G980" s="28">
        <v>100</v>
      </c>
      <c r="H980" s="28">
        <v>100</v>
      </c>
      <c r="I980" s="28">
        <v>0</v>
      </c>
      <c r="J980" s="28">
        <v>0</v>
      </c>
      <c r="K980" s="28">
        <v>0</v>
      </c>
      <c r="L980" s="28">
        <v>0</v>
      </c>
      <c r="M980" s="28">
        <v>0</v>
      </c>
      <c r="N980" s="28">
        <v>100</v>
      </c>
      <c r="O980" s="28">
        <v>0</v>
      </c>
      <c r="P980" s="28">
        <v>0</v>
      </c>
      <c r="Q980" s="28">
        <v>100</v>
      </c>
      <c r="R980" s="28">
        <v>100</v>
      </c>
      <c r="S980" s="28">
        <v>0</v>
      </c>
      <c r="T980" s="28">
        <v>100</v>
      </c>
      <c r="U980" s="28">
        <v>75</v>
      </c>
      <c r="V980" s="28">
        <v>0</v>
      </c>
      <c r="W980" s="28">
        <v>75</v>
      </c>
      <c r="X980" s="28">
        <v>25</v>
      </c>
      <c r="Y980" s="28">
        <v>100</v>
      </c>
      <c r="Z980" s="28">
        <v>2</v>
      </c>
      <c r="AA980" s="28" t="s">
        <v>96</v>
      </c>
      <c r="AB980" s="28" t="s">
        <v>97</v>
      </c>
      <c r="AC980" s="28" t="s">
        <v>98</v>
      </c>
      <c r="AD980" s="28">
        <v>1</v>
      </c>
      <c r="AE980" s="28">
        <v>10</v>
      </c>
      <c r="AF980" s="28">
        <v>10</v>
      </c>
      <c r="AG980" s="28">
        <v>0</v>
      </c>
      <c r="AH980" s="28">
        <v>6</v>
      </c>
      <c r="AI980" s="28">
        <v>1</v>
      </c>
    </row>
    <row r="981" spans="1:35" x14ac:dyDescent="0.3">
      <c r="A981" s="25" t="s">
        <v>444</v>
      </c>
      <c r="B981" s="25" t="s">
        <v>788</v>
      </c>
      <c r="C981" s="25" t="s">
        <v>1655</v>
      </c>
      <c r="D981" s="26" t="s">
        <v>1555</v>
      </c>
      <c r="E981" s="26">
        <v>502</v>
      </c>
      <c r="F981" s="26">
        <v>186</v>
      </c>
      <c r="G981" s="26">
        <v>100</v>
      </c>
      <c r="H981" s="26">
        <v>54</v>
      </c>
      <c r="I981" s="26">
        <v>46</v>
      </c>
      <c r="J981" s="26">
        <v>0</v>
      </c>
      <c r="K981" s="26">
        <v>0</v>
      </c>
      <c r="L981" s="26">
        <v>0</v>
      </c>
      <c r="M981" s="26">
        <v>0</v>
      </c>
      <c r="N981" s="26">
        <v>90</v>
      </c>
      <c r="O981" s="26">
        <v>5</v>
      </c>
      <c r="P981" s="26">
        <v>5</v>
      </c>
      <c r="Q981" s="26">
        <v>100</v>
      </c>
      <c r="R981" s="26">
        <v>97</v>
      </c>
      <c r="S981" s="26">
        <v>100</v>
      </c>
      <c r="T981" s="26">
        <v>100</v>
      </c>
      <c r="U981" s="26">
        <v>94</v>
      </c>
      <c r="V981" s="26">
        <v>0</v>
      </c>
      <c r="W981" s="26">
        <v>90</v>
      </c>
      <c r="X981" s="26">
        <v>10</v>
      </c>
      <c r="Y981" s="26">
        <v>100</v>
      </c>
      <c r="Z981" s="26">
        <v>2</v>
      </c>
      <c r="AA981" s="26" t="s">
        <v>96</v>
      </c>
      <c r="AB981" s="26" t="s">
        <v>96</v>
      </c>
      <c r="AC981" s="26">
        <v>10</v>
      </c>
      <c r="AD981" s="26">
        <v>3</v>
      </c>
      <c r="AE981" s="26">
        <v>10</v>
      </c>
      <c r="AF981" s="26">
        <v>10</v>
      </c>
      <c r="AG981" s="26">
        <v>0</v>
      </c>
      <c r="AH981" s="26">
        <v>10</v>
      </c>
      <c r="AI981" s="26">
        <v>0</v>
      </c>
    </row>
    <row r="982" spans="1:35" x14ac:dyDescent="0.3">
      <c r="A982" s="25" t="s">
        <v>849</v>
      </c>
      <c r="B982" s="25" t="s">
        <v>850</v>
      </c>
      <c r="C982" s="25" t="s">
        <v>851</v>
      </c>
      <c r="D982" s="26" t="s">
        <v>1553</v>
      </c>
      <c r="E982" s="26">
        <v>1282</v>
      </c>
      <c r="F982" s="38">
        <v>30</v>
      </c>
      <c r="G982" s="26">
        <v>100</v>
      </c>
      <c r="H982" s="26">
        <v>99</v>
      </c>
      <c r="I982" s="26">
        <v>1</v>
      </c>
      <c r="J982" s="26">
        <v>0</v>
      </c>
      <c r="K982" s="26">
        <v>0</v>
      </c>
      <c r="L982" s="26">
        <v>10</v>
      </c>
      <c r="M982" s="26">
        <v>0</v>
      </c>
      <c r="N982" s="26">
        <v>100</v>
      </c>
      <c r="O982" s="26">
        <v>0</v>
      </c>
      <c r="P982" s="26">
        <v>0</v>
      </c>
      <c r="Q982" s="26">
        <v>100</v>
      </c>
      <c r="R982" s="26">
        <v>100</v>
      </c>
      <c r="S982" s="26">
        <v>100</v>
      </c>
      <c r="T982" s="26">
        <v>100</v>
      </c>
      <c r="U982" s="26">
        <v>100</v>
      </c>
      <c r="V982" s="26">
        <v>0</v>
      </c>
      <c r="W982" s="26">
        <v>98</v>
      </c>
      <c r="X982" s="26">
        <v>2</v>
      </c>
      <c r="Y982" s="26">
        <v>100</v>
      </c>
      <c r="Z982" s="26">
        <v>2</v>
      </c>
      <c r="AA982" s="26" t="s">
        <v>96</v>
      </c>
      <c r="AB982" s="26" t="s">
        <v>96</v>
      </c>
      <c r="AC982" s="26">
        <v>12</v>
      </c>
      <c r="AD982" s="26">
        <v>6</v>
      </c>
      <c r="AE982" s="26">
        <v>6</v>
      </c>
      <c r="AF982" s="26">
        <v>6</v>
      </c>
      <c r="AG982" s="26">
        <v>0</v>
      </c>
      <c r="AH982" s="26">
        <v>0</v>
      </c>
      <c r="AI982" s="26">
        <v>0</v>
      </c>
    </row>
    <row r="983" spans="1:35" x14ac:dyDescent="0.3">
      <c r="A983" s="27" t="s">
        <v>849</v>
      </c>
      <c r="B983" s="27" t="s">
        <v>850</v>
      </c>
      <c r="C983" s="27" t="s">
        <v>851</v>
      </c>
      <c r="D983" s="27" t="s">
        <v>852</v>
      </c>
      <c r="E983" s="29" t="s">
        <v>104</v>
      </c>
      <c r="F983" s="28">
        <v>35</v>
      </c>
      <c r="G983" s="28">
        <v>0</v>
      </c>
      <c r="H983" s="28">
        <v>0</v>
      </c>
      <c r="I983" s="28">
        <v>100</v>
      </c>
      <c r="J983" s="28">
        <v>0</v>
      </c>
      <c r="K983" s="28">
        <v>0</v>
      </c>
      <c r="L983" s="28">
        <v>0</v>
      </c>
      <c r="M983" s="28">
        <v>0</v>
      </c>
      <c r="N983" s="28">
        <v>100</v>
      </c>
      <c r="O983" s="28">
        <v>0</v>
      </c>
      <c r="P983" s="28">
        <v>0</v>
      </c>
      <c r="Q983" s="28">
        <v>100</v>
      </c>
      <c r="R983" s="28">
        <v>100</v>
      </c>
      <c r="S983" s="28">
        <v>100</v>
      </c>
      <c r="T983" s="28">
        <v>0</v>
      </c>
      <c r="U983" s="28">
        <v>0</v>
      </c>
      <c r="V983" s="28">
        <v>0</v>
      </c>
      <c r="W983" s="28">
        <v>0</v>
      </c>
      <c r="X983" s="28">
        <v>100</v>
      </c>
      <c r="Y983" s="28">
        <v>100</v>
      </c>
      <c r="Z983" s="28">
        <v>2</v>
      </c>
      <c r="AA983" s="28" t="s">
        <v>96</v>
      </c>
      <c r="AB983" s="28" t="s">
        <v>97</v>
      </c>
      <c r="AC983" s="28" t="s">
        <v>98</v>
      </c>
      <c r="AD983" s="28">
        <v>7</v>
      </c>
      <c r="AE983" s="28">
        <v>7</v>
      </c>
      <c r="AF983" s="28">
        <v>7</v>
      </c>
      <c r="AG983" s="28">
        <v>0</v>
      </c>
      <c r="AH983" s="28">
        <v>5</v>
      </c>
      <c r="AI983" s="28">
        <v>5</v>
      </c>
    </row>
    <row r="984" spans="1:35" x14ac:dyDescent="0.3">
      <c r="A984" s="27" t="s">
        <v>849</v>
      </c>
      <c r="B984" s="27" t="s">
        <v>850</v>
      </c>
      <c r="C984" s="27" t="s">
        <v>851</v>
      </c>
      <c r="D984" s="27" t="s">
        <v>853</v>
      </c>
      <c r="E984" s="29" t="s">
        <v>104</v>
      </c>
      <c r="F984" s="28">
        <v>60</v>
      </c>
      <c r="G984" s="28">
        <v>0</v>
      </c>
      <c r="H984" s="28">
        <v>0</v>
      </c>
      <c r="I984" s="28">
        <v>0</v>
      </c>
      <c r="J984" s="28">
        <v>100</v>
      </c>
      <c r="K984" s="28">
        <v>0</v>
      </c>
      <c r="L984" s="28">
        <v>0</v>
      </c>
      <c r="M984" s="28">
        <v>0</v>
      </c>
      <c r="N984" s="28">
        <v>0</v>
      </c>
      <c r="O984" s="28">
        <v>0</v>
      </c>
      <c r="P984" s="28">
        <v>100</v>
      </c>
      <c r="Q984" s="28">
        <v>100</v>
      </c>
      <c r="R984" s="28">
        <v>100</v>
      </c>
      <c r="S984" s="28">
        <v>100</v>
      </c>
      <c r="T984" s="28">
        <v>0</v>
      </c>
      <c r="U984" s="28">
        <v>0</v>
      </c>
      <c r="V984" s="28">
        <v>0</v>
      </c>
      <c r="W984" s="28">
        <v>0</v>
      </c>
      <c r="X984" s="28">
        <v>100</v>
      </c>
      <c r="Y984" s="28">
        <v>100</v>
      </c>
      <c r="Z984" s="28">
        <v>2</v>
      </c>
      <c r="AA984" s="28" t="s">
        <v>96</v>
      </c>
      <c r="AB984" s="28" t="s">
        <v>97</v>
      </c>
      <c r="AC984" s="28" t="s">
        <v>98</v>
      </c>
      <c r="AD984" s="28">
        <v>12</v>
      </c>
      <c r="AE984" s="28">
        <v>12</v>
      </c>
      <c r="AF984" s="28">
        <v>12</v>
      </c>
      <c r="AG984" s="28">
        <v>0</v>
      </c>
      <c r="AH984" s="28">
        <v>5</v>
      </c>
      <c r="AI984" s="28">
        <v>5</v>
      </c>
    </row>
    <row r="985" spans="1:35" x14ac:dyDescent="0.3">
      <c r="A985" s="25" t="s">
        <v>849</v>
      </c>
      <c r="B985" s="25" t="s">
        <v>850</v>
      </c>
      <c r="C985" s="25" t="s">
        <v>854</v>
      </c>
      <c r="D985" s="26" t="s">
        <v>1553</v>
      </c>
      <c r="E985" s="26">
        <v>1698</v>
      </c>
      <c r="F985" s="38">
        <v>0</v>
      </c>
      <c r="G985" s="26">
        <v>100</v>
      </c>
      <c r="H985" s="26">
        <v>80</v>
      </c>
      <c r="I985" s="26">
        <v>20</v>
      </c>
      <c r="J985" s="26">
        <v>0</v>
      </c>
      <c r="K985" s="26">
        <v>0</v>
      </c>
      <c r="L985" s="26">
        <v>0</v>
      </c>
      <c r="M985" s="26">
        <v>0</v>
      </c>
      <c r="N985" s="26">
        <v>100</v>
      </c>
      <c r="O985" s="26">
        <v>0</v>
      </c>
      <c r="P985" s="26">
        <v>0</v>
      </c>
      <c r="Q985" s="26">
        <v>100</v>
      </c>
      <c r="R985" s="26">
        <v>95</v>
      </c>
      <c r="S985" s="26">
        <v>100</v>
      </c>
      <c r="T985" s="26">
        <v>100</v>
      </c>
      <c r="U985" s="26">
        <v>80</v>
      </c>
      <c r="V985" s="26">
        <v>0</v>
      </c>
      <c r="W985" s="26">
        <v>70</v>
      </c>
      <c r="X985" s="26">
        <v>30</v>
      </c>
      <c r="Y985" s="26">
        <v>100</v>
      </c>
      <c r="Z985" s="26">
        <v>10</v>
      </c>
      <c r="AA985" s="26" t="s">
        <v>96</v>
      </c>
      <c r="AB985" s="26" t="s">
        <v>96</v>
      </c>
      <c r="AC985" s="26">
        <v>10</v>
      </c>
      <c r="AD985" s="26">
        <v>0</v>
      </c>
      <c r="AE985" s="26">
        <v>5</v>
      </c>
      <c r="AF985" s="26">
        <v>9</v>
      </c>
      <c r="AG985" s="26">
        <v>0</v>
      </c>
      <c r="AH985" s="26">
        <v>9</v>
      </c>
      <c r="AI985" s="26">
        <v>0</v>
      </c>
    </row>
    <row r="986" spans="1:35" x14ac:dyDescent="0.3">
      <c r="A986" s="27" t="s">
        <v>849</v>
      </c>
      <c r="B986" s="27" t="s">
        <v>850</v>
      </c>
      <c r="C986" s="27" t="s">
        <v>854</v>
      </c>
      <c r="D986" s="27" t="s">
        <v>108</v>
      </c>
      <c r="E986" s="29" t="s">
        <v>102</v>
      </c>
      <c r="F986" s="28">
        <v>400</v>
      </c>
      <c r="G986" s="28">
        <v>100</v>
      </c>
      <c r="H986" s="28">
        <v>50</v>
      </c>
      <c r="I986" s="28">
        <v>5</v>
      </c>
      <c r="J986" s="28">
        <v>35</v>
      </c>
      <c r="K986" s="28">
        <v>10</v>
      </c>
      <c r="L986" s="28">
        <v>0</v>
      </c>
      <c r="M986" s="28">
        <v>0</v>
      </c>
      <c r="N986" s="28">
        <v>10</v>
      </c>
      <c r="O986" s="28">
        <v>0</v>
      </c>
      <c r="P986" s="28">
        <v>90</v>
      </c>
      <c r="Q986" s="28">
        <v>100</v>
      </c>
      <c r="R986" s="28">
        <v>70</v>
      </c>
      <c r="S986" s="28">
        <v>100</v>
      </c>
      <c r="T986" s="28">
        <v>100</v>
      </c>
      <c r="U986" s="28">
        <v>2</v>
      </c>
      <c r="V986" s="28">
        <v>0</v>
      </c>
      <c r="W986" s="28">
        <v>2</v>
      </c>
      <c r="X986" s="28">
        <v>98</v>
      </c>
      <c r="Y986" s="28">
        <v>50</v>
      </c>
      <c r="Z986" s="28">
        <v>5</v>
      </c>
      <c r="AA986" s="28" t="s">
        <v>97</v>
      </c>
      <c r="AB986" s="28" t="s">
        <v>96</v>
      </c>
      <c r="AC986" s="28">
        <v>5</v>
      </c>
      <c r="AD986" s="28">
        <v>0</v>
      </c>
      <c r="AE986" s="28">
        <v>5</v>
      </c>
      <c r="AF986" s="28">
        <v>9</v>
      </c>
      <c r="AG986" s="28">
        <v>0</v>
      </c>
      <c r="AH986" s="28">
        <v>9</v>
      </c>
      <c r="AI986" s="28">
        <v>0</v>
      </c>
    </row>
    <row r="987" spans="1:35" x14ac:dyDescent="0.3">
      <c r="A987" s="25" t="s">
        <v>849</v>
      </c>
      <c r="B987" s="25" t="s">
        <v>850</v>
      </c>
      <c r="C987" s="25" t="s">
        <v>855</v>
      </c>
      <c r="D987" s="26" t="s">
        <v>1553</v>
      </c>
      <c r="E987" s="26">
        <v>7680</v>
      </c>
      <c r="F987" s="38">
        <v>770</v>
      </c>
      <c r="G987" s="26">
        <v>100</v>
      </c>
      <c r="H987" s="26">
        <v>85</v>
      </c>
      <c r="I987" s="26">
        <v>10</v>
      </c>
      <c r="J987" s="26">
        <v>5</v>
      </c>
      <c r="K987" s="26">
        <v>0</v>
      </c>
      <c r="L987" s="26">
        <v>100</v>
      </c>
      <c r="M987" s="26">
        <v>70</v>
      </c>
      <c r="N987" s="26">
        <v>25</v>
      </c>
      <c r="O987" s="26">
        <v>5</v>
      </c>
      <c r="P987" s="26">
        <v>0</v>
      </c>
      <c r="Q987" s="26">
        <v>100</v>
      </c>
      <c r="R987" s="26">
        <v>100</v>
      </c>
      <c r="S987" s="26">
        <v>100</v>
      </c>
      <c r="T987" s="26">
        <v>100</v>
      </c>
      <c r="U987" s="26">
        <v>100</v>
      </c>
      <c r="V987" s="26">
        <v>25</v>
      </c>
      <c r="W987" s="26">
        <v>65</v>
      </c>
      <c r="X987" s="26">
        <v>10</v>
      </c>
      <c r="Y987" s="26">
        <v>100</v>
      </c>
      <c r="Z987" s="26">
        <v>2</v>
      </c>
      <c r="AA987" s="26" t="s">
        <v>96</v>
      </c>
      <c r="AB987" s="26" t="s">
        <v>96</v>
      </c>
      <c r="AC987" s="26">
        <v>4</v>
      </c>
      <c r="AD987" s="26">
        <v>0</v>
      </c>
      <c r="AE987" s="26">
        <v>0</v>
      </c>
      <c r="AF987" s="26">
        <v>0</v>
      </c>
      <c r="AG987" s="26">
        <v>0</v>
      </c>
      <c r="AH987" s="26">
        <v>0</v>
      </c>
      <c r="AI987" s="26">
        <v>0</v>
      </c>
    </row>
    <row r="988" spans="1:35" x14ac:dyDescent="0.3">
      <c r="A988" s="27" t="s">
        <v>849</v>
      </c>
      <c r="B988" s="27" t="s">
        <v>850</v>
      </c>
      <c r="C988" s="27" t="s">
        <v>855</v>
      </c>
      <c r="D988" s="27" t="s">
        <v>856</v>
      </c>
      <c r="E988" s="29" t="s">
        <v>104</v>
      </c>
      <c r="F988" s="28">
        <v>115</v>
      </c>
      <c r="G988" s="28">
        <v>0</v>
      </c>
      <c r="H988" s="28">
        <v>0</v>
      </c>
      <c r="I988" s="28">
        <v>25</v>
      </c>
      <c r="J988" s="28">
        <v>75</v>
      </c>
      <c r="K988" s="28">
        <v>0</v>
      </c>
      <c r="L988" s="28">
        <v>0</v>
      </c>
      <c r="M988" s="28">
        <v>0</v>
      </c>
      <c r="N988" s="28">
        <v>0</v>
      </c>
      <c r="O988" s="28">
        <v>0</v>
      </c>
      <c r="P988" s="28">
        <v>100</v>
      </c>
      <c r="Q988" s="28">
        <v>100</v>
      </c>
      <c r="R988" s="28">
        <v>50</v>
      </c>
      <c r="S988" s="28">
        <v>0</v>
      </c>
      <c r="T988" s="28">
        <v>0</v>
      </c>
      <c r="U988" s="28">
        <v>0</v>
      </c>
      <c r="V988" s="28">
        <v>0</v>
      </c>
      <c r="W988" s="28">
        <v>0</v>
      </c>
      <c r="X988" s="28">
        <v>100</v>
      </c>
      <c r="Y988" s="28">
        <v>0</v>
      </c>
      <c r="Z988" s="28" t="s">
        <v>98</v>
      </c>
      <c r="AA988" s="28" t="s">
        <v>97</v>
      </c>
      <c r="AB988" s="28" t="s">
        <v>97</v>
      </c>
      <c r="AC988" s="28" t="s">
        <v>98</v>
      </c>
      <c r="AD988" s="28">
        <v>3</v>
      </c>
      <c r="AE988" s="28">
        <v>3</v>
      </c>
      <c r="AF988" s="28">
        <v>3</v>
      </c>
      <c r="AG988" s="28">
        <v>0.1</v>
      </c>
      <c r="AH988" s="28">
        <v>2</v>
      </c>
      <c r="AI988" s="28">
        <v>2</v>
      </c>
    </row>
    <row r="989" spans="1:35" x14ac:dyDescent="0.3">
      <c r="A989" s="27" t="s">
        <v>849</v>
      </c>
      <c r="B989" s="27" t="s">
        <v>850</v>
      </c>
      <c r="C989" s="27" t="s">
        <v>855</v>
      </c>
      <c r="D989" s="27" t="s">
        <v>857</v>
      </c>
      <c r="E989" s="29" t="s">
        <v>102</v>
      </c>
      <c r="F989" s="28">
        <v>120</v>
      </c>
      <c r="G989" s="28">
        <v>100</v>
      </c>
      <c r="H989" s="28">
        <v>50</v>
      </c>
      <c r="I989" s="28">
        <v>25</v>
      </c>
      <c r="J989" s="28">
        <v>25</v>
      </c>
      <c r="K989" s="28">
        <v>0</v>
      </c>
      <c r="L989" s="28">
        <v>100</v>
      </c>
      <c r="M989" s="28">
        <v>50</v>
      </c>
      <c r="N989" s="28">
        <v>30</v>
      </c>
      <c r="O989" s="28">
        <v>0</v>
      </c>
      <c r="P989" s="28">
        <v>20</v>
      </c>
      <c r="Q989" s="28">
        <v>100</v>
      </c>
      <c r="R989" s="28">
        <v>100</v>
      </c>
      <c r="S989" s="28">
        <v>100</v>
      </c>
      <c r="T989" s="28">
        <v>100</v>
      </c>
      <c r="U989" s="28">
        <v>60</v>
      </c>
      <c r="V989" s="28">
        <v>0</v>
      </c>
      <c r="W989" s="28">
        <v>60</v>
      </c>
      <c r="X989" s="28">
        <v>40</v>
      </c>
      <c r="Y989" s="28">
        <v>25</v>
      </c>
      <c r="Z989" s="28">
        <v>2</v>
      </c>
      <c r="AA989" s="28" t="s">
        <v>96</v>
      </c>
      <c r="AB989" s="28" t="s">
        <v>96</v>
      </c>
      <c r="AC989" s="28">
        <v>4</v>
      </c>
      <c r="AD989" s="28">
        <v>1.2</v>
      </c>
      <c r="AE989" s="28">
        <v>1.2</v>
      </c>
      <c r="AF989" s="28">
        <v>1.2</v>
      </c>
      <c r="AG989" s="28">
        <v>0.3</v>
      </c>
      <c r="AH989" s="28">
        <v>0.3</v>
      </c>
      <c r="AI989" s="28">
        <v>0.3</v>
      </c>
    </row>
    <row r="990" spans="1:35" x14ac:dyDescent="0.3">
      <c r="A990" s="27" t="s">
        <v>849</v>
      </c>
      <c r="B990" s="27" t="s">
        <v>850</v>
      </c>
      <c r="C990" s="27" t="s">
        <v>855</v>
      </c>
      <c r="D990" s="27" t="s">
        <v>858</v>
      </c>
      <c r="E990" s="29" t="s">
        <v>102</v>
      </c>
      <c r="F990" s="28">
        <v>60</v>
      </c>
      <c r="G990" s="28">
        <v>100</v>
      </c>
      <c r="H990" s="28">
        <v>100</v>
      </c>
      <c r="I990" s="28">
        <v>0</v>
      </c>
      <c r="J990" s="28">
        <v>0</v>
      </c>
      <c r="K990" s="28">
        <v>0</v>
      </c>
      <c r="L990" s="28">
        <v>100</v>
      </c>
      <c r="M990" s="28">
        <v>30</v>
      </c>
      <c r="N990" s="28">
        <v>30</v>
      </c>
      <c r="O990" s="28">
        <v>0</v>
      </c>
      <c r="P990" s="28">
        <v>40</v>
      </c>
      <c r="Q990" s="28">
        <v>100</v>
      </c>
      <c r="R990" s="28">
        <v>100</v>
      </c>
      <c r="S990" s="28">
        <v>100</v>
      </c>
      <c r="T990" s="28">
        <v>100</v>
      </c>
      <c r="U990" s="28">
        <v>60</v>
      </c>
      <c r="V990" s="28">
        <v>0</v>
      </c>
      <c r="W990" s="28">
        <v>60</v>
      </c>
      <c r="X990" s="28">
        <v>40</v>
      </c>
      <c r="Y990" s="28">
        <v>25</v>
      </c>
      <c r="Z990" s="28">
        <v>2</v>
      </c>
      <c r="AA990" s="28" t="s">
        <v>96</v>
      </c>
      <c r="AB990" s="28" t="s">
        <v>96</v>
      </c>
      <c r="AC990" s="28">
        <v>4</v>
      </c>
      <c r="AD990" s="28">
        <v>1.3</v>
      </c>
      <c r="AE990" s="28">
        <v>1.3</v>
      </c>
      <c r="AF990" s="28">
        <v>1.3</v>
      </c>
      <c r="AG990" s="28">
        <v>0.7</v>
      </c>
      <c r="AH990" s="28">
        <v>1</v>
      </c>
      <c r="AI990" s="28">
        <v>1</v>
      </c>
    </row>
    <row r="991" spans="1:35" x14ac:dyDescent="0.3">
      <c r="A991" s="27" t="s">
        <v>849</v>
      </c>
      <c r="B991" s="27" t="s">
        <v>850</v>
      </c>
      <c r="C991" s="27" t="s">
        <v>855</v>
      </c>
      <c r="D991" s="27" t="s">
        <v>859</v>
      </c>
      <c r="E991" s="29" t="s">
        <v>102</v>
      </c>
      <c r="F991" s="28">
        <v>110</v>
      </c>
      <c r="G991" s="28">
        <v>100</v>
      </c>
      <c r="H991" s="28">
        <v>50</v>
      </c>
      <c r="I991" s="28">
        <v>25</v>
      </c>
      <c r="J991" s="28">
        <v>25</v>
      </c>
      <c r="K991" s="28">
        <v>0</v>
      </c>
      <c r="L991" s="28">
        <v>100</v>
      </c>
      <c r="M991" s="28">
        <v>50</v>
      </c>
      <c r="N991" s="28">
        <v>30</v>
      </c>
      <c r="O991" s="28">
        <v>0</v>
      </c>
      <c r="P991" s="28">
        <v>20</v>
      </c>
      <c r="Q991" s="28">
        <v>100</v>
      </c>
      <c r="R991" s="28">
        <v>100</v>
      </c>
      <c r="S991" s="28">
        <v>100</v>
      </c>
      <c r="T991" s="28">
        <v>100</v>
      </c>
      <c r="U991" s="28">
        <v>60</v>
      </c>
      <c r="V991" s="28">
        <v>0</v>
      </c>
      <c r="W991" s="28">
        <v>60</v>
      </c>
      <c r="X991" s="28">
        <v>40</v>
      </c>
      <c r="Y991" s="28">
        <v>25</v>
      </c>
      <c r="Z991" s="28">
        <v>2</v>
      </c>
      <c r="AA991" s="28" t="s">
        <v>96</v>
      </c>
      <c r="AB991" s="28" t="s">
        <v>96</v>
      </c>
      <c r="AC991" s="28">
        <v>4</v>
      </c>
      <c r="AD991" s="28">
        <v>1</v>
      </c>
      <c r="AE991" s="28">
        <v>1</v>
      </c>
      <c r="AF991" s="28">
        <v>1</v>
      </c>
      <c r="AG991" s="28">
        <v>0.7</v>
      </c>
      <c r="AH991" s="28">
        <v>1</v>
      </c>
      <c r="AI991" s="28">
        <v>0</v>
      </c>
    </row>
    <row r="992" spans="1:35" x14ac:dyDescent="0.3">
      <c r="A992" s="27" t="s">
        <v>849</v>
      </c>
      <c r="B992" s="27" t="s">
        <v>850</v>
      </c>
      <c r="C992" s="27" t="s">
        <v>855</v>
      </c>
      <c r="D992" s="27" t="s">
        <v>860</v>
      </c>
      <c r="E992" s="29" t="s">
        <v>102</v>
      </c>
      <c r="F992" s="28">
        <v>364</v>
      </c>
      <c r="G992" s="28">
        <v>100</v>
      </c>
      <c r="H992" s="28">
        <v>25</v>
      </c>
      <c r="I992" s="28">
        <v>25</v>
      </c>
      <c r="J992" s="28">
        <v>50</v>
      </c>
      <c r="K992" s="28">
        <v>0</v>
      </c>
      <c r="L992" s="28">
        <v>100</v>
      </c>
      <c r="M992" s="28">
        <v>25</v>
      </c>
      <c r="N992" s="28">
        <v>75</v>
      </c>
      <c r="O992" s="28">
        <v>0</v>
      </c>
      <c r="P992" s="28">
        <v>0</v>
      </c>
      <c r="Q992" s="28">
        <v>100</v>
      </c>
      <c r="R992" s="28">
        <v>100</v>
      </c>
      <c r="S992" s="28">
        <v>100</v>
      </c>
      <c r="T992" s="28">
        <v>100</v>
      </c>
      <c r="U992" s="28">
        <v>30</v>
      </c>
      <c r="V992" s="28">
        <v>0</v>
      </c>
      <c r="W992" s="28">
        <v>30</v>
      </c>
      <c r="X992" s="28">
        <v>70</v>
      </c>
      <c r="Y992" s="28">
        <v>25</v>
      </c>
      <c r="Z992" s="28">
        <v>2</v>
      </c>
      <c r="AA992" s="28" t="s">
        <v>96</v>
      </c>
      <c r="AB992" s="28" t="s">
        <v>96</v>
      </c>
      <c r="AC992" s="28">
        <v>4</v>
      </c>
      <c r="AD992" s="28">
        <v>0.2</v>
      </c>
      <c r="AE992" s="28">
        <v>0.2</v>
      </c>
      <c r="AF992" s="28">
        <v>0.2</v>
      </c>
      <c r="AG992" s="28">
        <v>0.3</v>
      </c>
      <c r="AH992" s="28">
        <v>0.5</v>
      </c>
      <c r="AI992" s="28">
        <v>0.5</v>
      </c>
    </row>
    <row r="993" spans="1:35" x14ac:dyDescent="0.3">
      <c r="A993" s="25" t="s">
        <v>849</v>
      </c>
      <c r="B993" s="25" t="s">
        <v>850</v>
      </c>
      <c r="C993" s="25" t="s">
        <v>861</v>
      </c>
      <c r="D993" s="26" t="s">
        <v>1553</v>
      </c>
      <c r="E993" s="26">
        <v>10415</v>
      </c>
      <c r="F993" s="38">
        <v>0</v>
      </c>
      <c r="G993" s="26">
        <v>100</v>
      </c>
      <c r="H993" s="26">
        <v>100</v>
      </c>
      <c r="I993" s="26">
        <v>0</v>
      </c>
      <c r="J993" s="26">
        <v>0</v>
      </c>
      <c r="K993" s="26">
        <v>0</v>
      </c>
      <c r="L993" s="26">
        <v>30</v>
      </c>
      <c r="M993" s="26">
        <v>25</v>
      </c>
      <c r="N993" s="26">
        <v>75</v>
      </c>
      <c r="O993" s="26">
        <v>0</v>
      </c>
      <c r="P993" s="26">
        <v>0</v>
      </c>
      <c r="Q993" s="26">
        <v>100</v>
      </c>
      <c r="R993" s="26">
        <v>100</v>
      </c>
      <c r="S993" s="26">
        <v>100</v>
      </c>
      <c r="T993" s="26">
        <v>100</v>
      </c>
      <c r="U993" s="26">
        <v>100</v>
      </c>
      <c r="V993" s="26">
        <v>20</v>
      </c>
      <c r="W993" s="26">
        <v>75</v>
      </c>
      <c r="X993" s="26">
        <v>5</v>
      </c>
      <c r="Y993" s="26">
        <v>100</v>
      </c>
      <c r="Z993" s="26">
        <v>4</v>
      </c>
      <c r="AA993" s="26" t="s">
        <v>96</v>
      </c>
      <c r="AB993" s="26" t="s">
        <v>96</v>
      </c>
      <c r="AC993" s="26">
        <v>2</v>
      </c>
      <c r="AD993" s="26">
        <v>0</v>
      </c>
      <c r="AE993" s="26">
        <v>0</v>
      </c>
      <c r="AF993" s="26">
        <v>0</v>
      </c>
      <c r="AG993" s="26">
        <v>0</v>
      </c>
      <c r="AH993" s="26">
        <v>25</v>
      </c>
      <c r="AI993" s="26">
        <v>0</v>
      </c>
    </row>
    <row r="994" spans="1:35" x14ac:dyDescent="0.3">
      <c r="A994" s="27" t="s">
        <v>849</v>
      </c>
      <c r="B994" s="27" t="s">
        <v>850</v>
      </c>
      <c r="C994" s="27" t="s">
        <v>861</v>
      </c>
      <c r="D994" s="27" t="s">
        <v>862</v>
      </c>
      <c r="E994" s="29" t="s">
        <v>95</v>
      </c>
      <c r="F994" s="28">
        <v>416</v>
      </c>
      <c r="G994" s="28">
        <v>90</v>
      </c>
      <c r="H994" s="28">
        <v>85</v>
      </c>
      <c r="I994" s="28">
        <v>0</v>
      </c>
      <c r="J994" s="28">
        <v>15</v>
      </c>
      <c r="K994" s="28">
        <v>0</v>
      </c>
      <c r="L994" s="28">
        <v>0</v>
      </c>
      <c r="M994" s="28">
        <v>0</v>
      </c>
      <c r="N994" s="28">
        <v>100</v>
      </c>
      <c r="O994" s="28">
        <v>0</v>
      </c>
      <c r="P994" s="28">
        <v>0</v>
      </c>
      <c r="Q994" s="28">
        <v>100</v>
      </c>
      <c r="R994" s="28">
        <v>100</v>
      </c>
      <c r="S994" s="28">
        <v>100</v>
      </c>
      <c r="T994" s="28">
        <v>80</v>
      </c>
      <c r="U994" s="28">
        <v>40</v>
      </c>
      <c r="V994" s="28">
        <v>0</v>
      </c>
      <c r="W994" s="28">
        <v>10</v>
      </c>
      <c r="X994" s="28">
        <v>90</v>
      </c>
      <c r="Y994" s="28">
        <v>100</v>
      </c>
      <c r="Z994" s="28">
        <v>4</v>
      </c>
      <c r="AA994" s="28" t="s">
        <v>97</v>
      </c>
      <c r="AB994" s="28" t="s">
        <v>96</v>
      </c>
      <c r="AC994" s="28">
        <v>2</v>
      </c>
      <c r="AD994" s="28">
        <v>0</v>
      </c>
      <c r="AE994" s="28">
        <v>0</v>
      </c>
      <c r="AF994" s="28">
        <v>0</v>
      </c>
      <c r="AG994" s="28">
        <v>0</v>
      </c>
      <c r="AH994" s="28">
        <v>25</v>
      </c>
      <c r="AI994" s="28">
        <v>0</v>
      </c>
    </row>
    <row r="995" spans="1:35" x14ac:dyDescent="0.3">
      <c r="A995" s="25" t="s">
        <v>849</v>
      </c>
      <c r="B995" s="25" t="s">
        <v>850</v>
      </c>
      <c r="C995" s="25" t="s">
        <v>850</v>
      </c>
      <c r="D995" s="26" t="s">
        <v>1553</v>
      </c>
      <c r="E995" s="26">
        <v>32970</v>
      </c>
      <c r="F995" s="38">
        <v>690</v>
      </c>
      <c r="G995" s="26">
        <v>100</v>
      </c>
      <c r="H995" s="26">
        <v>100</v>
      </c>
      <c r="I995" s="26">
        <v>0</v>
      </c>
      <c r="J995" s="26">
        <v>0</v>
      </c>
      <c r="K995" s="26">
        <v>0</v>
      </c>
      <c r="L995" s="26">
        <v>100</v>
      </c>
      <c r="M995" s="26">
        <v>100</v>
      </c>
      <c r="N995" s="26">
        <v>0</v>
      </c>
      <c r="O995" s="26">
        <v>0</v>
      </c>
      <c r="P995" s="26">
        <v>0</v>
      </c>
      <c r="Q995" s="26">
        <v>100</v>
      </c>
      <c r="R995" s="26">
        <v>100</v>
      </c>
      <c r="S995" s="26">
        <v>100</v>
      </c>
      <c r="T995" s="26">
        <v>80</v>
      </c>
      <c r="U995" s="26">
        <v>80</v>
      </c>
      <c r="V995" s="26">
        <v>80</v>
      </c>
      <c r="W995" s="26">
        <v>10</v>
      </c>
      <c r="X995" s="26">
        <v>10</v>
      </c>
      <c r="Y995" s="26">
        <v>100</v>
      </c>
      <c r="Z995" s="26">
        <v>10</v>
      </c>
      <c r="AA995" s="26" t="s">
        <v>96</v>
      </c>
      <c r="AB995" s="26" t="s">
        <v>96</v>
      </c>
      <c r="AC995" s="26">
        <v>50</v>
      </c>
      <c r="AD995" s="26">
        <v>0</v>
      </c>
      <c r="AE995" s="26">
        <v>0</v>
      </c>
      <c r="AF995" s="26">
        <v>0</v>
      </c>
      <c r="AG995" s="26">
        <v>0</v>
      </c>
      <c r="AH995" s="26">
        <v>0</v>
      </c>
      <c r="AI995" s="26">
        <v>0</v>
      </c>
    </row>
    <row r="996" spans="1:35" x14ac:dyDescent="0.3">
      <c r="A996" s="27" t="s">
        <v>849</v>
      </c>
      <c r="B996" s="27" t="s">
        <v>850</v>
      </c>
      <c r="C996" s="27" t="s">
        <v>850</v>
      </c>
      <c r="D996" s="27" t="s">
        <v>863</v>
      </c>
      <c r="E996" s="29" t="s">
        <v>102</v>
      </c>
      <c r="F996" s="28">
        <v>100</v>
      </c>
      <c r="G996" s="28">
        <v>100</v>
      </c>
      <c r="H996" s="28">
        <v>100</v>
      </c>
      <c r="I996" s="28">
        <v>0</v>
      </c>
      <c r="J996" s="28">
        <v>0</v>
      </c>
      <c r="K996" s="28">
        <v>0</v>
      </c>
      <c r="L996" s="28">
        <v>100</v>
      </c>
      <c r="M996" s="28">
        <v>100</v>
      </c>
      <c r="N996" s="28">
        <v>0</v>
      </c>
      <c r="O996" s="28">
        <v>0</v>
      </c>
      <c r="P996" s="28">
        <v>0</v>
      </c>
      <c r="Q996" s="28">
        <v>100</v>
      </c>
      <c r="R996" s="28">
        <v>100</v>
      </c>
      <c r="S996" s="28">
        <v>100</v>
      </c>
      <c r="T996" s="28">
        <v>0</v>
      </c>
      <c r="U996" s="28">
        <v>0</v>
      </c>
      <c r="V996" s="28">
        <v>100</v>
      </c>
      <c r="W996" s="28">
        <v>0</v>
      </c>
      <c r="X996" s="28">
        <v>0</v>
      </c>
      <c r="Y996" s="28">
        <v>100</v>
      </c>
      <c r="Z996" s="28">
        <v>10</v>
      </c>
      <c r="AA996" s="28" t="s">
        <v>97</v>
      </c>
      <c r="AB996" s="28" t="s">
        <v>96</v>
      </c>
      <c r="AC996" s="28">
        <v>10</v>
      </c>
      <c r="AD996" s="28">
        <v>1</v>
      </c>
      <c r="AE996" s="28">
        <v>1</v>
      </c>
      <c r="AF996" s="28">
        <v>1</v>
      </c>
      <c r="AG996" s="28">
        <v>0</v>
      </c>
      <c r="AH996" s="28">
        <v>0</v>
      </c>
      <c r="AI996" s="28">
        <v>0</v>
      </c>
    </row>
    <row r="997" spans="1:35" x14ac:dyDescent="0.3">
      <c r="A997" s="27" t="s">
        <v>849</v>
      </c>
      <c r="B997" s="27" t="s">
        <v>850</v>
      </c>
      <c r="C997" s="27" t="s">
        <v>850</v>
      </c>
      <c r="D997" s="27" t="s">
        <v>864</v>
      </c>
      <c r="E997" s="29" t="s">
        <v>104</v>
      </c>
      <c r="F997" s="28">
        <v>100</v>
      </c>
      <c r="G997" s="28">
        <v>100</v>
      </c>
      <c r="H997" s="28">
        <v>100</v>
      </c>
      <c r="I997" s="28">
        <v>0</v>
      </c>
      <c r="J997" s="28">
        <v>0</v>
      </c>
      <c r="K997" s="28">
        <v>0</v>
      </c>
      <c r="L997" s="28">
        <v>0</v>
      </c>
      <c r="M997" s="28">
        <v>0</v>
      </c>
      <c r="N997" s="28">
        <v>100</v>
      </c>
      <c r="O997" s="28">
        <v>0</v>
      </c>
      <c r="P997" s="28">
        <v>0</v>
      </c>
      <c r="Q997" s="28">
        <v>100</v>
      </c>
      <c r="R997" s="28">
        <v>100</v>
      </c>
      <c r="S997" s="28">
        <v>0</v>
      </c>
      <c r="T997" s="28">
        <v>0</v>
      </c>
      <c r="U997" s="28">
        <v>0</v>
      </c>
      <c r="V997" s="28">
        <v>0</v>
      </c>
      <c r="W997" s="28">
        <v>0</v>
      </c>
      <c r="X997" s="28">
        <v>100</v>
      </c>
      <c r="Y997" s="28">
        <v>0</v>
      </c>
      <c r="Z997" s="28" t="s">
        <v>98</v>
      </c>
      <c r="AA997" s="28" t="s">
        <v>97</v>
      </c>
      <c r="AB997" s="28" t="s">
        <v>97</v>
      </c>
      <c r="AC997" s="28" t="s">
        <v>98</v>
      </c>
      <c r="AD997" s="28">
        <v>15</v>
      </c>
      <c r="AE997" s="28">
        <v>16</v>
      </c>
      <c r="AF997" s="28">
        <v>16</v>
      </c>
      <c r="AG997" s="28">
        <v>0</v>
      </c>
      <c r="AH997" s="28">
        <v>15</v>
      </c>
      <c r="AI997" s="28">
        <v>10</v>
      </c>
    </row>
    <row r="998" spans="1:35" x14ac:dyDescent="0.3">
      <c r="A998" s="27" t="s">
        <v>849</v>
      </c>
      <c r="B998" s="27" t="s">
        <v>850</v>
      </c>
      <c r="C998" s="27" t="s">
        <v>850</v>
      </c>
      <c r="D998" s="27" t="s">
        <v>865</v>
      </c>
      <c r="E998" s="29" t="s">
        <v>104</v>
      </c>
      <c r="F998" s="28">
        <v>73</v>
      </c>
      <c r="G998" s="28">
        <v>100</v>
      </c>
      <c r="H998" s="28">
        <v>100</v>
      </c>
      <c r="I998" s="28">
        <v>0</v>
      </c>
      <c r="J998" s="28">
        <v>0</v>
      </c>
      <c r="K998" s="28">
        <v>0</v>
      </c>
      <c r="L998" s="28">
        <v>0</v>
      </c>
      <c r="M998" s="28">
        <v>0</v>
      </c>
      <c r="N998" s="28">
        <v>100</v>
      </c>
      <c r="O998" s="28">
        <v>0</v>
      </c>
      <c r="P998" s="28">
        <v>0</v>
      </c>
      <c r="Q998" s="28">
        <v>100</v>
      </c>
      <c r="R998" s="28">
        <v>100</v>
      </c>
      <c r="S998" s="28">
        <v>0</v>
      </c>
      <c r="T998" s="28">
        <v>0</v>
      </c>
      <c r="U998" s="28">
        <v>0</v>
      </c>
      <c r="V998" s="28">
        <v>0</v>
      </c>
      <c r="W998" s="28">
        <v>0</v>
      </c>
      <c r="X998" s="28">
        <v>100</v>
      </c>
      <c r="Y998" s="28">
        <v>0</v>
      </c>
      <c r="Z998" s="28" t="s">
        <v>98</v>
      </c>
      <c r="AA998" s="28" t="s">
        <v>97</v>
      </c>
      <c r="AB998" s="28" t="s">
        <v>97</v>
      </c>
      <c r="AC998" s="28" t="s">
        <v>98</v>
      </c>
      <c r="AD998" s="28">
        <v>13</v>
      </c>
      <c r="AE998" s="28">
        <v>14</v>
      </c>
      <c r="AF998" s="28">
        <v>14</v>
      </c>
      <c r="AG998" s="28">
        <v>0</v>
      </c>
      <c r="AH998" s="28">
        <v>13</v>
      </c>
      <c r="AI998" s="28">
        <v>0</v>
      </c>
    </row>
    <row r="999" spans="1:35" x14ac:dyDescent="0.3">
      <c r="A999" s="27" t="s">
        <v>849</v>
      </c>
      <c r="B999" s="27" t="s">
        <v>850</v>
      </c>
      <c r="C999" s="27" t="s">
        <v>850</v>
      </c>
      <c r="D999" s="27" t="s">
        <v>866</v>
      </c>
      <c r="E999" s="29" t="s">
        <v>95</v>
      </c>
      <c r="F999" s="28">
        <v>352</v>
      </c>
      <c r="G999" s="28">
        <v>100</v>
      </c>
      <c r="H999" s="28">
        <v>100</v>
      </c>
      <c r="I999" s="28">
        <v>0</v>
      </c>
      <c r="J999" s="28">
        <v>0</v>
      </c>
      <c r="K999" s="28">
        <v>0</v>
      </c>
      <c r="L999" s="28">
        <v>100</v>
      </c>
      <c r="M999" s="28">
        <v>100</v>
      </c>
      <c r="N999" s="28">
        <v>0</v>
      </c>
      <c r="O999" s="28">
        <v>0</v>
      </c>
      <c r="P999" s="28">
        <v>0</v>
      </c>
      <c r="Q999" s="28">
        <v>100</v>
      </c>
      <c r="R999" s="28">
        <v>100</v>
      </c>
      <c r="S999" s="28">
        <v>100</v>
      </c>
      <c r="T999" s="28">
        <v>0</v>
      </c>
      <c r="U999" s="28">
        <v>0</v>
      </c>
      <c r="V999" s="28">
        <v>0</v>
      </c>
      <c r="W999" s="28">
        <v>100</v>
      </c>
      <c r="X999" s="28">
        <v>0</v>
      </c>
      <c r="Y999" s="28">
        <v>100</v>
      </c>
      <c r="Z999" s="28">
        <v>10</v>
      </c>
      <c r="AA999" s="28" t="s">
        <v>97</v>
      </c>
      <c r="AB999" s="28" t="s">
        <v>96</v>
      </c>
      <c r="AC999" s="28">
        <v>2</v>
      </c>
      <c r="AD999" s="28">
        <v>5</v>
      </c>
      <c r="AE999" s="28">
        <v>6</v>
      </c>
      <c r="AF999" s="28">
        <v>6</v>
      </c>
      <c r="AG999" s="28">
        <v>0</v>
      </c>
      <c r="AH999" s="28">
        <v>6</v>
      </c>
      <c r="AI999" s="28">
        <v>3</v>
      </c>
    </row>
    <row r="1000" spans="1:35" x14ac:dyDescent="0.3">
      <c r="A1000" s="25" t="s">
        <v>849</v>
      </c>
      <c r="B1000" s="25" t="s">
        <v>850</v>
      </c>
      <c r="C1000" s="25" t="s">
        <v>867</v>
      </c>
      <c r="D1000" s="26" t="s">
        <v>1553</v>
      </c>
      <c r="E1000" s="26">
        <v>3874</v>
      </c>
      <c r="F1000" s="38">
        <v>370</v>
      </c>
      <c r="G1000" s="26">
        <v>100</v>
      </c>
      <c r="H1000" s="26">
        <v>80</v>
      </c>
      <c r="I1000" s="26">
        <v>20</v>
      </c>
      <c r="J1000" s="26">
        <v>0</v>
      </c>
      <c r="K1000" s="26">
        <v>0</v>
      </c>
      <c r="L1000" s="26">
        <v>90</v>
      </c>
      <c r="M1000" s="26">
        <v>90</v>
      </c>
      <c r="N1000" s="26">
        <v>10</v>
      </c>
      <c r="O1000" s="26">
        <v>0</v>
      </c>
      <c r="P1000" s="26">
        <v>0</v>
      </c>
      <c r="Q1000" s="26">
        <v>100</v>
      </c>
      <c r="R1000" s="26">
        <v>100</v>
      </c>
      <c r="S1000" s="26">
        <v>100</v>
      </c>
      <c r="T1000" s="26">
        <v>100</v>
      </c>
      <c r="U1000" s="26">
        <v>100</v>
      </c>
      <c r="V1000" s="26">
        <v>0</v>
      </c>
      <c r="W1000" s="26">
        <v>60</v>
      </c>
      <c r="X1000" s="26">
        <v>40</v>
      </c>
      <c r="Y1000" s="26">
        <v>100</v>
      </c>
      <c r="Z1000" s="26">
        <v>2</v>
      </c>
      <c r="AA1000" s="26" t="s">
        <v>96</v>
      </c>
      <c r="AB1000" s="26" t="s">
        <v>97</v>
      </c>
      <c r="AC1000" s="26" t="s">
        <v>98</v>
      </c>
      <c r="AD1000" s="26">
        <v>0</v>
      </c>
      <c r="AE1000" s="26">
        <v>0</v>
      </c>
      <c r="AF1000" s="26">
        <v>15</v>
      </c>
      <c r="AG1000" s="26">
        <v>0</v>
      </c>
      <c r="AH1000" s="26">
        <v>10</v>
      </c>
      <c r="AI1000" s="26">
        <v>0</v>
      </c>
    </row>
    <row r="1001" spans="1:35" x14ac:dyDescent="0.3">
      <c r="A1001" s="27" t="s">
        <v>849</v>
      </c>
      <c r="B1001" s="27" t="s">
        <v>850</v>
      </c>
      <c r="C1001" s="27" t="s">
        <v>867</v>
      </c>
      <c r="D1001" s="27" t="s">
        <v>868</v>
      </c>
      <c r="E1001" s="29" t="s">
        <v>102</v>
      </c>
      <c r="F1001" s="28">
        <v>121</v>
      </c>
      <c r="G1001" s="28">
        <v>80</v>
      </c>
      <c r="H1001" s="28">
        <v>60</v>
      </c>
      <c r="I1001" s="28">
        <v>40</v>
      </c>
      <c r="J1001" s="28">
        <v>0</v>
      </c>
      <c r="K1001" s="28">
        <v>0</v>
      </c>
      <c r="L1001" s="28">
        <v>60</v>
      </c>
      <c r="M1001" s="28">
        <v>0</v>
      </c>
      <c r="N1001" s="28">
        <v>70</v>
      </c>
      <c r="O1001" s="28">
        <v>0</v>
      </c>
      <c r="P1001" s="28">
        <v>30</v>
      </c>
      <c r="Q1001" s="28">
        <v>100</v>
      </c>
      <c r="R1001" s="28">
        <v>100</v>
      </c>
      <c r="S1001" s="28">
        <v>100</v>
      </c>
      <c r="T1001" s="28">
        <v>0</v>
      </c>
      <c r="U1001" s="28">
        <v>0</v>
      </c>
      <c r="V1001" s="28">
        <v>0</v>
      </c>
      <c r="W1001" s="28">
        <v>20</v>
      </c>
      <c r="X1001" s="28">
        <v>80</v>
      </c>
      <c r="Y1001" s="28">
        <v>50</v>
      </c>
      <c r="Z1001" s="28">
        <v>2</v>
      </c>
      <c r="AA1001" s="28" t="s">
        <v>96</v>
      </c>
      <c r="AB1001" s="28" t="s">
        <v>97</v>
      </c>
      <c r="AC1001" s="28" t="s">
        <v>98</v>
      </c>
      <c r="AD1001" s="28">
        <v>0</v>
      </c>
      <c r="AE1001" s="28">
        <v>0</v>
      </c>
      <c r="AF1001" s="28">
        <v>16</v>
      </c>
      <c r="AG1001" s="28">
        <v>0</v>
      </c>
      <c r="AH1001" s="28">
        <v>10</v>
      </c>
      <c r="AI1001" s="28">
        <v>0</v>
      </c>
    </row>
    <row r="1002" spans="1:35" x14ac:dyDescent="0.3">
      <c r="A1002" s="27" t="s">
        <v>849</v>
      </c>
      <c r="B1002" s="27" t="s">
        <v>850</v>
      </c>
      <c r="C1002" s="27" t="s">
        <v>867</v>
      </c>
      <c r="D1002" s="27" t="s">
        <v>869</v>
      </c>
      <c r="E1002" s="29" t="s">
        <v>102</v>
      </c>
      <c r="F1002" s="28">
        <v>218</v>
      </c>
      <c r="G1002" s="28">
        <v>100</v>
      </c>
      <c r="H1002" s="28">
        <v>0</v>
      </c>
      <c r="I1002" s="28">
        <v>75</v>
      </c>
      <c r="J1002" s="28">
        <v>25</v>
      </c>
      <c r="K1002" s="28">
        <v>0</v>
      </c>
      <c r="L1002" s="28">
        <v>50</v>
      </c>
      <c r="M1002" s="28">
        <v>0</v>
      </c>
      <c r="N1002" s="28">
        <v>75</v>
      </c>
      <c r="O1002" s="28">
        <v>0</v>
      </c>
      <c r="P1002" s="28">
        <v>25</v>
      </c>
      <c r="Q1002" s="28">
        <v>100</v>
      </c>
      <c r="R1002" s="28">
        <v>100</v>
      </c>
      <c r="S1002" s="28">
        <v>100</v>
      </c>
      <c r="T1002" s="28">
        <v>0</v>
      </c>
      <c r="U1002" s="28">
        <v>0</v>
      </c>
      <c r="V1002" s="28">
        <v>0</v>
      </c>
      <c r="W1002" s="28">
        <v>40</v>
      </c>
      <c r="X1002" s="28">
        <v>60</v>
      </c>
      <c r="Y1002" s="28">
        <v>50</v>
      </c>
      <c r="Z1002" s="28">
        <v>2</v>
      </c>
      <c r="AA1002" s="28" t="s">
        <v>96</v>
      </c>
      <c r="AB1002" s="28" t="s">
        <v>97</v>
      </c>
      <c r="AC1002" s="28" t="s">
        <v>98</v>
      </c>
      <c r="AD1002" s="28">
        <v>0</v>
      </c>
      <c r="AE1002" s="28">
        <v>0</v>
      </c>
      <c r="AF1002" s="28">
        <v>19</v>
      </c>
      <c r="AG1002" s="28">
        <v>0</v>
      </c>
      <c r="AH1002" s="28">
        <v>12</v>
      </c>
      <c r="AI1002" s="28">
        <v>0</v>
      </c>
    </row>
    <row r="1003" spans="1:35" x14ac:dyDescent="0.3">
      <c r="A1003" s="27" t="s">
        <v>849</v>
      </c>
      <c r="B1003" s="27" t="s">
        <v>850</v>
      </c>
      <c r="C1003" s="27" t="s">
        <v>867</v>
      </c>
      <c r="D1003" s="27" t="s">
        <v>870</v>
      </c>
      <c r="E1003" s="29" t="s">
        <v>102</v>
      </c>
      <c r="F1003" s="28">
        <v>62</v>
      </c>
      <c r="G1003" s="28">
        <v>100</v>
      </c>
      <c r="H1003" s="28">
        <v>0</v>
      </c>
      <c r="I1003" s="28">
        <v>50</v>
      </c>
      <c r="J1003" s="28">
        <v>50</v>
      </c>
      <c r="K1003" s="28">
        <v>0</v>
      </c>
      <c r="L1003" s="28">
        <v>100</v>
      </c>
      <c r="M1003" s="28">
        <v>0</v>
      </c>
      <c r="N1003" s="28">
        <v>50</v>
      </c>
      <c r="O1003" s="28">
        <v>0</v>
      </c>
      <c r="P1003" s="28">
        <v>50</v>
      </c>
      <c r="Q1003" s="28">
        <v>100</v>
      </c>
      <c r="R1003" s="28">
        <v>100</v>
      </c>
      <c r="S1003" s="28">
        <v>100</v>
      </c>
      <c r="T1003" s="28">
        <v>0</v>
      </c>
      <c r="U1003" s="28">
        <v>0</v>
      </c>
      <c r="V1003" s="28">
        <v>0</v>
      </c>
      <c r="W1003" s="28">
        <v>0</v>
      </c>
      <c r="X1003" s="28">
        <v>100</v>
      </c>
      <c r="Y1003" s="28">
        <v>30</v>
      </c>
      <c r="Z1003" s="28">
        <v>2</v>
      </c>
      <c r="AA1003" s="28" t="s">
        <v>96</v>
      </c>
      <c r="AB1003" s="28" t="s">
        <v>97</v>
      </c>
      <c r="AC1003" s="28" t="s">
        <v>98</v>
      </c>
      <c r="AD1003" s="28">
        <v>0</v>
      </c>
      <c r="AE1003" s="28">
        <v>0</v>
      </c>
      <c r="AF1003" s="28">
        <v>17</v>
      </c>
      <c r="AG1003" s="28">
        <v>0</v>
      </c>
      <c r="AH1003" s="28">
        <v>10</v>
      </c>
      <c r="AI1003" s="28">
        <v>0</v>
      </c>
    </row>
    <row r="1004" spans="1:35" x14ac:dyDescent="0.3">
      <c r="A1004" s="25" t="s">
        <v>849</v>
      </c>
      <c r="B1004" s="25" t="s">
        <v>850</v>
      </c>
      <c r="C1004" s="25" t="s">
        <v>1753</v>
      </c>
      <c r="D1004" s="26" t="s">
        <v>1553</v>
      </c>
      <c r="E1004" s="26">
        <v>5042</v>
      </c>
      <c r="F1004" s="38">
        <v>160</v>
      </c>
      <c r="G1004" s="38">
        <v>95</v>
      </c>
      <c r="H1004" s="38">
        <v>95</v>
      </c>
      <c r="I1004" s="38">
        <v>4</v>
      </c>
      <c r="J1004" s="38">
        <v>0</v>
      </c>
      <c r="K1004" s="38">
        <v>1</v>
      </c>
      <c r="L1004" s="38">
        <v>10</v>
      </c>
      <c r="M1004" s="38">
        <v>4</v>
      </c>
      <c r="N1004" s="38">
        <v>96</v>
      </c>
      <c r="O1004" s="38">
        <v>0</v>
      </c>
      <c r="P1004" s="38">
        <v>0</v>
      </c>
      <c r="Q1004" s="38">
        <v>100</v>
      </c>
      <c r="R1004" s="38">
        <v>99</v>
      </c>
      <c r="S1004" s="38">
        <v>95</v>
      </c>
      <c r="T1004" s="38">
        <v>90</v>
      </c>
      <c r="U1004" s="38">
        <v>87</v>
      </c>
      <c r="V1004" s="38">
        <v>0</v>
      </c>
      <c r="W1004" s="38">
        <v>87</v>
      </c>
      <c r="X1004" s="38">
        <v>13</v>
      </c>
      <c r="Y1004" s="38">
        <v>97</v>
      </c>
      <c r="Z1004" s="38">
        <v>2</v>
      </c>
      <c r="AA1004" s="38" t="s">
        <v>96</v>
      </c>
      <c r="AB1004" s="38" t="s">
        <v>96</v>
      </c>
      <c r="AC1004" s="38">
        <v>12</v>
      </c>
      <c r="AD1004" s="38">
        <v>0</v>
      </c>
      <c r="AE1004" s="38">
        <v>0</v>
      </c>
      <c r="AF1004" s="38">
        <v>9</v>
      </c>
      <c r="AG1004" s="38">
        <v>0</v>
      </c>
      <c r="AH1004" s="38">
        <v>9</v>
      </c>
      <c r="AI1004" s="38">
        <v>0</v>
      </c>
    </row>
    <row r="1005" spans="1:35" x14ac:dyDescent="0.3">
      <c r="A1005" s="27" t="s">
        <v>849</v>
      </c>
      <c r="B1005" s="27" t="s">
        <v>850</v>
      </c>
      <c r="C1005" s="27" t="s">
        <v>1753</v>
      </c>
      <c r="D1005" s="27" t="s">
        <v>1754</v>
      </c>
      <c r="E1005" s="29" t="s">
        <v>102</v>
      </c>
      <c r="F1005" s="28">
        <v>88</v>
      </c>
      <c r="G1005" s="28">
        <v>95</v>
      </c>
      <c r="H1005" s="28">
        <v>95</v>
      </c>
      <c r="I1005" s="28">
        <v>4</v>
      </c>
      <c r="J1005" s="28">
        <v>0</v>
      </c>
      <c r="K1005" s="28">
        <v>1</v>
      </c>
      <c r="L1005" s="28">
        <v>0</v>
      </c>
      <c r="M1005" s="28">
        <v>0</v>
      </c>
      <c r="N1005" s="28">
        <v>0</v>
      </c>
      <c r="O1005" s="28">
        <v>0</v>
      </c>
      <c r="P1005" s="28">
        <v>100</v>
      </c>
      <c r="Q1005" s="28">
        <v>100</v>
      </c>
      <c r="R1005" s="28">
        <v>95</v>
      </c>
      <c r="S1005" s="28">
        <v>100</v>
      </c>
      <c r="T1005" s="28">
        <v>90</v>
      </c>
      <c r="U1005" s="28">
        <v>80</v>
      </c>
      <c r="V1005" s="28">
        <v>0</v>
      </c>
      <c r="W1005" s="28">
        <v>80</v>
      </c>
      <c r="X1005" s="28">
        <v>20</v>
      </c>
      <c r="Y1005" s="28">
        <v>20</v>
      </c>
      <c r="Z1005" s="28">
        <v>2</v>
      </c>
      <c r="AA1005" s="28" t="s">
        <v>96</v>
      </c>
      <c r="AB1005" s="28" t="s">
        <v>97</v>
      </c>
      <c r="AC1005" s="28" t="s">
        <v>98</v>
      </c>
      <c r="AD1005" s="28">
        <v>0</v>
      </c>
      <c r="AE1005" s="28">
        <v>0</v>
      </c>
      <c r="AF1005" s="28">
        <v>10</v>
      </c>
      <c r="AG1005" s="28">
        <v>0</v>
      </c>
      <c r="AH1005" s="28">
        <v>10</v>
      </c>
      <c r="AI1005" s="28">
        <v>0</v>
      </c>
    </row>
    <row r="1006" spans="1:35" x14ac:dyDescent="0.3">
      <c r="A1006" s="27" t="s">
        <v>849</v>
      </c>
      <c r="B1006" s="27" t="s">
        <v>850</v>
      </c>
      <c r="C1006" s="27" t="s">
        <v>1753</v>
      </c>
      <c r="D1006" s="27" t="s">
        <v>1756</v>
      </c>
      <c r="E1006" s="29" t="s">
        <v>102</v>
      </c>
      <c r="F1006" s="28">
        <v>60</v>
      </c>
      <c r="G1006" s="28">
        <v>95</v>
      </c>
      <c r="H1006" s="28">
        <v>95</v>
      </c>
      <c r="I1006" s="28">
        <v>4</v>
      </c>
      <c r="J1006" s="28">
        <v>0</v>
      </c>
      <c r="K1006" s="28">
        <v>1</v>
      </c>
      <c r="L1006" s="28">
        <v>0</v>
      </c>
      <c r="M1006" s="28">
        <v>0</v>
      </c>
      <c r="N1006" s="28">
        <v>0</v>
      </c>
      <c r="O1006" s="28">
        <v>0</v>
      </c>
      <c r="P1006" s="28">
        <v>100</v>
      </c>
      <c r="Q1006" s="28">
        <v>100</v>
      </c>
      <c r="R1006" s="28">
        <v>95</v>
      </c>
      <c r="S1006" s="28">
        <v>100</v>
      </c>
      <c r="T1006" s="28">
        <v>90</v>
      </c>
      <c r="U1006" s="28">
        <v>80</v>
      </c>
      <c r="V1006" s="28">
        <v>0</v>
      </c>
      <c r="W1006" s="28">
        <v>80</v>
      </c>
      <c r="X1006" s="28">
        <v>20</v>
      </c>
      <c r="Y1006" s="28">
        <v>20</v>
      </c>
      <c r="Z1006" s="28">
        <v>2</v>
      </c>
      <c r="AA1006" s="28" t="s">
        <v>96</v>
      </c>
      <c r="AB1006" s="28" t="s">
        <v>97</v>
      </c>
      <c r="AC1006" s="28" t="s">
        <v>98</v>
      </c>
      <c r="AD1006" s="28">
        <v>0</v>
      </c>
      <c r="AE1006" s="28">
        <v>0</v>
      </c>
      <c r="AF1006" s="28">
        <v>10</v>
      </c>
      <c r="AG1006" s="28">
        <v>0</v>
      </c>
      <c r="AH1006" s="28">
        <v>10</v>
      </c>
      <c r="AI1006" s="28">
        <v>0</v>
      </c>
    </row>
    <row r="1007" spans="1:35" x14ac:dyDescent="0.3">
      <c r="A1007" s="27" t="s">
        <v>849</v>
      </c>
      <c r="B1007" s="27" t="s">
        <v>850</v>
      </c>
      <c r="C1007" s="27" t="s">
        <v>1753</v>
      </c>
      <c r="D1007" s="27" t="s">
        <v>1755</v>
      </c>
      <c r="E1007" s="29" t="s">
        <v>102</v>
      </c>
      <c r="F1007" s="28">
        <v>192</v>
      </c>
      <c r="G1007" s="28">
        <v>95</v>
      </c>
      <c r="H1007" s="28">
        <v>95</v>
      </c>
      <c r="I1007" s="28">
        <v>4</v>
      </c>
      <c r="J1007" s="28">
        <v>0</v>
      </c>
      <c r="K1007" s="28">
        <v>1</v>
      </c>
      <c r="L1007" s="28">
        <v>0</v>
      </c>
      <c r="M1007" s="28">
        <v>0</v>
      </c>
      <c r="N1007" s="28">
        <v>0</v>
      </c>
      <c r="O1007" s="28">
        <v>0</v>
      </c>
      <c r="P1007" s="28">
        <v>100</v>
      </c>
      <c r="Q1007" s="28">
        <v>100</v>
      </c>
      <c r="R1007" s="28">
        <v>95</v>
      </c>
      <c r="S1007" s="28">
        <v>100</v>
      </c>
      <c r="T1007" s="28">
        <v>90</v>
      </c>
      <c r="U1007" s="28">
        <v>80</v>
      </c>
      <c r="V1007" s="28">
        <v>0</v>
      </c>
      <c r="W1007" s="28">
        <v>80</v>
      </c>
      <c r="X1007" s="28">
        <v>20</v>
      </c>
      <c r="Y1007" s="28">
        <v>20</v>
      </c>
      <c r="Z1007" s="28">
        <v>2</v>
      </c>
      <c r="AA1007" s="28" t="s">
        <v>96</v>
      </c>
      <c r="AB1007" s="28" t="s">
        <v>97</v>
      </c>
      <c r="AC1007" s="28" t="s">
        <v>98</v>
      </c>
      <c r="AD1007" s="28">
        <v>0</v>
      </c>
      <c r="AE1007" s="28">
        <v>0</v>
      </c>
      <c r="AF1007" s="28">
        <v>10</v>
      </c>
      <c r="AG1007" s="28">
        <v>0</v>
      </c>
      <c r="AH1007" s="28">
        <v>10</v>
      </c>
      <c r="AI1007" s="28">
        <v>0</v>
      </c>
    </row>
    <row r="1008" spans="1:35" x14ac:dyDescent="0.3">
      <c r="A1008" s="25" t="s">
        <v>849</v>
      </c>
      <c r="B1008" s="25" t="s">
        <v>850</v>
      </c>
      <c r="C1008" s="25" t="s">
        <v>1750</v>
      </c>
      <c r="D1008" s="26" t="s">
        <v>1553</v>
      </c>
      <c r="E1008" s="26">
        <v>2743</v>
      </c>
      <c r="F1008" s="38">
        <v>82</v>
      </c>
      <c r="G1008" s="38">
        <v>100</v>
      </c>
      <c r="H1008" s="38">
        <v>100</v>
      </c>
      <c r="I1008" s="38">
        <v>0</v>
      </c>
      <c r="J1008" s="38">
        <v>0</v>
      </c>
      <c r="K1008" s="38">
        <v>0</v>
      </c>
      <c r="L1008" s="38">
        <v>100</v>
      </c>
      <c r="M1008" s="38">
        <v>0</v>
      </c>
      <c r="N1008" s="38">
        <v>100</v>
      </c>
      <c r="O1008" s="38">
        <v>0</v>
      </c>
      <c r="P1008" s="38">
        <v>0</v>
      </c>
      <c r="Q1008" s="38">
        <v>100</v>
      </c>
      <c r="R1008" s="38">
        <v>100</v>
      </c>
      <c r="S1008" s="38">
        <v>100</v>
      </c>
      <c r="T1008" s="38">
        <v>0</v>
      </c>
      <c r="U1008" s="38">
        <v>0</v>
      </c>
      <c r="V1008" s="38">
        <v>0</v>
      </c>
      <c r="W1008" s="38">
        <v>0</v>
      </c>
      <c r="X1008" s="38">
        <v>100</v>
      </c>
      <c r="Y1008" s="38">
        <v>100</v>
      </c>
      <c r="Z1008" s="38">
        <v>2</v>
      </c>
      <c r="AA1008" s="38" t="s">
        <v>96</v>
      </c>
      <c r="AB1008" s="38" t="s">
        <v>97</v>
      </c>
      <c r="AC1008" s="38" t="s">
        <v>98</v>
      </c>
      <c r="AD1008" s="38">
        <v>0</v>
      </c>
      <c r="AE1008" s="38">
        <v>0</v>
      </c>
      <c r="AF1008" s="38">
        <v>7</v>
      </c>
      <c r="AG1008" s="38">
        <v>0</v>
      </c>
      <c r="AH1008" s="38">
        <v>7</v>
      </c>
      <c r="AI1008" s="38">
        <v>0</v>
      </c>
    </row>
    <row r="1009" spans="1:35" x14ac:dyDescent="0.3">
      <c r="A1009" s="27" t="s">
        <v>849</v>
      </c>
      <c r="B1009" s="27" t="s">
        <v>850</v>
      </c>
      <c r="C1009" s="27" t="s">
        <v>1750</v>
      </c>
      <c r="D1009" s="27" t="s">
        <v>1752</v>
      </c>
      <c r="E1009" s="29" t="s">
        <v>102</v>
      </c>
      <c r="F1009" s="28">
        <v>53</v>
      </c>
      <c r="G1009" s="28">
        <v>100</v>
      </c>
      <c r="H1009" s="28">
        <v>100</v>
      </c>
      <c r="I1009" s="28">
        <v>0</v>
      </c>
      <c r="J1009" s="28">
        <v>0</v>
      </c>
      <c r="K1009" s="28">
        <v>0</v>
      </c>
      <c r="L1009" s="28">
        <v>100</v>
      </c>
      <c r="M1009" s="28">
        <v>20</v>
      </c>
      <c r="N1009" s="28">
        <v>0</v>
      </c>
      <c r="O1009" s="28">
        <v>0</v>
      </c>
      <c r="P1009" s="28">
        <v>80</v>
      </c>
      <c r="Q1009" s="28">
        <v>100</v>
      </c>
      <c r="R1009" s="28">
        <v>100</v>
      </c>
      <c r="S1009" s="28">
        <v>100</v>
      </c>
      <c r="T1009" s="28">
        <v>100</v>
      </c>
      <c r="U1009" s="28">
        <v>0</v>
      </c>
      <c r="V1009" s="28">
        <v>0</v>
      </c>
      <c r="W1009" s="28">
        <v>0</v>
      </c>
      <c r="X1009" s="28">
        <v>100</v>
      </c>
      <c r="Y1009" s="28">
        <v>100</v>
      </c>
      <c r="Z1009" s="28">
        <v>2</v>
      </c>
      <c r="AA1009" s="28" t="s">
        <v>97</v>
      </c>
      <c r="AB1009" s="28" t="s">
        <v>97</v>
      </c>
      <c r="AC1009" s="28" t="s">
        <v>98</v>
      </c>
      <c r="AD1009" s="28">
        <v>0.8</v>
      </c>
      <c r="AE1009" s="28">
        <v>0.8</v>
      </c>
      <c r="AF1009" s="28">
        <v>7</v>
      </c>
      <c r="AG1009" s="28">
        <v>0.5</v>
      </c>
      <c r="AH1009" s="28">
        <v>7</v>
      </c>
      <c r="AI1009" s="28">
        <v>0.3</v>
      </c>
    </row>
    <row r="1010" spans="1:35" x14ac:dyDescent="0.3">
      <c r="A1010" s="27" t="s">
        <v>849</v>
      </c>
      <c r="B1010" s="27" t="s">
        <v>850</v>
      </c>
      <c r="C1010" s="27" t="s">
        <v>1750</v>
      </c>
      <c r="D1010" s="27" t="s">
        <v>1751</v>
      </c>
      <c r="E1010" s="29" t="s">
        <v>102</v>
      </c>
      <c r="F1010" s="28">
        <v>30</v>
      </c>
      <c r="G1010" s="28">
        <v>100</v>
      </c>
      <c r="H1010" s="28">
        <v>100</v>
      </c>
      <c r="I1010" s="28">
        <v>0</v>
      </c>
      <c r="J1010" s="28">
        <v>0</v>
      </c>
      <c r="K1010" s="28">
        <v>0</v>
      </c>
      <c r="L1010" s="28">
        <v>100</v>
      </c>
      <c r="M1010" s="28">
        <v>100</v>
      </c>
      <c r="N1010" s="28">
        <v>0</v>
      </c>
      <c r="O1010" s="28">
        <v>0</v>
      </c>
      <c r="P1010" s="28">
        <v>0</v>
      </c>
      <c r="Q1010" s="28">
        <v>100</v>
      </c>
      <c r="R1010" s="28">
        <v>100</v>
      </c>
      <c r="S1010" s="28">
        <v>100</v>
      </c>
      <c r="T1010" s="28">
        <v>100</v>
      </c>
      <c r="U1010" s="28">
        <v>0</v>
      </c>
      <c r="V1010" s="28">
        <v>0</v>
      </c>
      <c r="W1010" s="28">
        <v>0</v>
      </c>
      <c r="X1010" s="28">
        <v>100</v>
      </c>
      <c r="Y1010" s="28">
        <v>100</v>
      </c>
      <c r="Z1010" s="28">
        <v>2</v>
      </c>
      <c r="AA1010" s="28" t="s">
        <v>97</v>
      </c>
      <c r="AB1010" s="28" t="s">
        <v>96</v>
      </c>
      <c r="AC1010" s="28">
        <v>3</v>
      </c>
      <c r="AD1010" s="28">
        <v>1</v>
      </c>
      <c r="AE1010" s="28">
        <v>1</v>
      </c>
      <c r="AF1010" s="28">
        <v>7</v>
      </c>
      <c r="AG1010" s="28">
        <v>0.5</v>
      </c>
      <c r="AH1010" s="28">
        <v>7</v>
      </c>
      <c r="AI1010" s="28">
        <v>0.5</v>
      </c>
    </row>
    <row r="1011" spans="1:35" x14ac:dyDescent="0.3">
      <c r="A1011" s="25" t="s">
        <v>849</v>
      </c>
      <c r="B1011" s="25" t="s">
        <v>850</v>
      </c>
      <c r="C1011" s="25" t="s">
        <v>871</v>
      </c>
      <c r="D1011" s="26" t="s">
        <v>1553</v>
      </c>
      <c r="E1011" s="26">
        <v>550</v>
      </c>
      <c r="F1011" s="38">
        <v>0</v>
      </c>
      <c r="G1011" s="26">
        <v>80</v>
      </c>
      <c r="H1011" s="26">
        <v>80</v>
      </c>
      <c r="I1011" s="26">
        <v>20</v>
      </c>
      <c r="J1011" s="26">
        <v>0</v>
      </c>
      <c r="K1011" s="26">
        <v>0</v>
      </c>
      <c r="L1011" s="26">
        <v>70</v>
      </c>
      <c r="M1011" s="26">
        <v>70</v>
      </c>
      <c r="N1011" s="26">
        <v>30</v>
      </c>
      <c r="O1011" s="26">
        <v>0</v>
      </c>
      <c r="P1011" s="26">
        <v>0</v>
      </c>
      <c r="Q1011" s="26">
        <v>100</v>
      </c>
      <c r="R1011" s="26">
        <v>100</v>
      </c>
      <c r="S1011" s="26">
        <v>100</v>
      </c>
      <c r="T1011" s="26">
        <v>70</v>
      </c>
      <c r="U1011" s="26">
        <v>70</v>
      </c>
      <c r="V1011" s="26">
        <v>0</v>
      </c>
      <c r="W1011" s="26">
        <v>70</v>
      </c>
      <c r="X1011" s="26">
        <v>30</v>
      </c>
      <c r="Y1011" s="26">
        <v>100</v>
      </c>
      <c r="Z1011" s="26">
        <v>2</v>
      </c>
      <c r="AA1011" s="26" t="s">
        <v>96</v>
      </c>
      <c r="AB1011" s="26" t="s">
        <v>96</v>
      </c>
      <c r="AC1011" s="26">
        <v>10</v>
      </c>
      <c r="AD1011" s="26">
        <v>0</v>
      </c>
      <c r="AE1011" s="26">
        <v>20</v>
      </c>
      <c r="AF1011" s="26">
        <v>20</v>
      </c>
      <c r="AG1011" s="26">
        <v>0</v>
      </c>
      <c r="AH1011" s="26">
        <v>20</v>
      </c>
      <c r="AI1011" s="26">
        <v>0</v>
      </c>
    </row>
    <row r="1012" spans="1:35" x14ac:dyDescent="0.3">
      <c r="A1012" s="27" t="s">
        <v>849</v>
      </c>
      <c r="B1012" s="27" t="s">
        <v>850</v>
      </c>
      <c r="C1012" s="27" t="s">
        <v>871</v>
      </c>
      <c r="D1012" s="27" t="s">
        <v>872</v>
      </c>
      <c r="E1012" s="29" t="s">
        <v>102</v>
      </c>
      <c r="F1012" s="28">
        <v>50</v>
      </c>
      <c r="G1012" s="28">
        <v>0</v>
      </c>
      <c r="H1012" s="28">
        <v>0</v>
      </c>
      <c r="I1012" s="28">
        <v>100</v>
      </c>
      <c r="J1012" s="28">
        <v>0</v>
      </c>
      <c r="K1012" s="28">
        <v>0</v>
      </c>
      <c r="L1012" s="28">
        <v>0</v>
      </c>
      <c r="M1012" s="28">
        <v>0</v>
      </c>
      <c r="N1012" s="28">
        <v>50</v>
      </c>
      <c r="O1012" s="28">
        <v>0</v>
      </c>
      <c r="P1012" s="28">
        <v>50</v>
      </c>
      <c r="Q1012" s="28">
        <v>100</v>
      </c>
      <c r="R1012" s="28">
        <v>100</v>
      </c>
      <c r="S1012" s="28">
        <v>100</v>
      </c>
      <c r="T1012" s="28">
        <v>0</v>
      </c>
      <c r="U1012" s="28">
        <v>0</v>
      </c>
      <c r="V1012" s="28">
        <v>0</v>
      </c>
      <c r="W1012" s="28">
        <v>10</v>
      </c>
      <c r="X1012" s="28">
        <v>90</v>
      </c>
      <c r="Y1012" s="28">
        <v>100</v>
      </c>
      <c r="Z1012" s="28">
        <v>2</v>
      </c>
      <c r="AA1012" s="28" t="s">
        <v>96</v>
      </c>
      <c r="AB1012" s="28" t="s">
        <v>96</v>
      </c>
      <c r="AC1012" s="28">
        <v>10</v>
      </c>
      <c r="AD1012" s="28">
        <v>5</v>
      </c>
      <c r="AE1012" s="28">
        <v>20</v>
      </c>
      <c r="AF1012" s="28">
        <v>20</v>
      </c>
      <c r="AG1012" s="28">
        <v>0</v>
      </c>
      <c r="AH1012" s="28">
        <v>20</v>
      </c>
      <c r="AI1012" s="28">
        <v>0</v>
      </c>
    </row>
    <row r="1013" spans="1:35" x14ac:dyDescent="0.3">
      <c r="A1013" s="25" t="s">
        <v>849</v>
      </c>
      <c r="B1013" s="25" t="s">
        <v>873</v>
      </c>
      <c r="C1013" s="25" t="s">
        <v>874</v>
      </c>
      <c r="D1013" s="26" t="s">
        <v>1553</v>
      </c>
      <c r="E1013" s="26">
        <v>1168</v>
      </c>
      <c r="F1013" s="38">
        <v>40</v>
      </c>
      <c r="G1013" s="26">
        <v>100</v>
      </c>
      <c r="H1013" s="26">
        <v>100</v>
      </c>
      <c r="I1013" s="26">
        <v>0</v>
      </c>
      <c r="J1013" s="26">
        <v>0</v>
      </c>
      <c r="K1013" s="26">
        <v>0</v>
      </c>
      <c r="L1013" s="26">
        <v>100</v>
      </c>
      <c r="M1013" s="26">
        <v>90</v>
      </c>
      <c r="N1013" s="26">
        <v>0</v>
      </c>
      <c r="O1013" s="26">
        <v>0</v>
      </c>
      <c r="P1013" s="26">
        <v>10</v>
      </c>
      <c r="Q1013" s="26">
        <v>100</v>
      </c>
      <c r="R1013" s="26">
        <v>100</v>
      </c>
      <c r="S1013" s="26">
        <v>100</v>
      </c>
      <c r="T1013" s="26">
        <v>100</v>
      </c>
      <c r="U1013" s="26">
        <v>100</v>
      </c>
      <c r="V1013" s="26">
        <v>0</v>
      </c>
      <c r="W1013" s="26">
        <v>80</v>
      </c>
      <c r="X1013" s="26">
        <v>20</v>
      </c>
      <c r="Y1013" s="26">
        <v>100</v>
      </c>
      <c r="Z1013" s="26">
        <v>2</v>
      </c>
      <c r="AA1013" s="26" t="s">
        <v>96</v>
      </c>
      <c r="AB1013" s="26" t="s">
        <v>96</v>
      </c>
      <c r="AC1013" s="26">
        <v>2</v>
      </c>
      <c r="AD1013" s="26">
        <v>0</v>
      </c>
      <c r="AE1013" s="26">
        <v>0</v>
      </c>
      <c r="AF1013" s="26">
        <v>15</v>
      </c>
      <c r="AG1013" s="26">
        <v>0</v>
      </c>
      <c r="AH1013" s="26">
        <v>15</v>
      </c>
      <c r="AI1013" s="26">
        <v>0</v>
      </c>
    </row>
    <row r="1014" spans="1:35" x14ac:dyDescent="0.3">
      <c r="A1014" s="27" t="s">
        <v>849</v>
      </c>
      <c r="B1014" s="27" t="s">
        <v>873</v>
      </c>
      <c r="C1014" s="27" t="s">
        <v>874</v>
      </c>
      <c r="D1014" s="27" t="s">
        <v>875</v>
      </c>
      <c r="E1014" s="29" t="s">
        <v>102</v>
      </c>
      <c r="F1014" s="28">
        <v>36</v>
      </c>
      <c r="G1014" s="28">
        <v>100</v>
      </c>
      <c r="H1014" s="28">
        <v>100</v>
      </c>
      <c r="I1014" s="28">
        <v>0</v>
      </c>
      <c r="J1014" s="28">
        <v>0</v>
      </c>
      <c r="K1014" s="28">
        <v>0</v>
      </c>
      <c r="L1014" s="28">
        <v>100</v>
      </c>
      <c r="M1014" s="28">
        <v>100</v>
      </c>
      <c r="N1014" s="28">
        <v>0</v>
      </c>
      <c r="O1014" s="28">
        <v>0</v>
      </c>
      <c r="P1014" s="28">
        <v>0</v>
      </c>
      <c r="Q1014" s="28">
        <v>100</v>
      </c>
      <c r="R1014" s="28">
        <v>100</v>
      </c>
      <c r="S1014" s="28">
        <v>100</v>
      </c>
      <c r="T1014" s="28">
        <v>100</v>
      </c>
      <c r="U1014" s="28">
        <v>0</v>
      </c>
      <c r="V1014" s="28">
        <v>0</v>
      </c>
      <c r="W1014" s="28">
        <v>20</v>
      </c>
      <c r="X1014" s="28">
        <v>80</v>
      </c>
      <c r="Y1014" s="28">
        <v>100</v>
      </c>
      <c r="Z1014" s="28">
        <v>2</v>
      </c>
      <c r="AA1014" s="28" t="s">
        <v>96</v>
      </c>
      <c r="AB1014" s="28" t="s">
        <v>96</v>
      </c>
      <c r="AC1014" s="28">
        <v>2</v>
      </c>
      <c r="AD1014" s="28">
        <v>0</v>
      </c>
      <c r="AE1014" s="28">
        <v>0</v>
      </c>
      <c r="AF1014" s="28">
        <v>15</v>
      </c>
      <c r="AG1014" s="28">
        <v>0</v>
      </c>
      <c r="AH1014" s="28">
        <v>15</v>
      </c>
      <c r="AI1014" s="28">
        <v>0</v>
      </c>
    </row>
    <row r="1015" spans="1:35" x14ac:dyDescent="0.3">
      <c r="A1015" s="27" t="s">
        <v>849</v>
      </c>
      <c r="B1015" s="27" t="s">
        <v>873</v>
      </c>
      <c r="C1015" s="27" t="s">
        <v>874</v>
      </c>
      <c r="D1015" s="27" t="s">
        <v>876</v>
      </c>
      <c r="E1015" s="29" t="s">
        <v>102</v>
      </c>
      <c r="F1015" s="28">
        <v>37</v>
      </c>
      <c r="G1015" s="28">
        <v>100</v>
      </c>
      <c r="H1015" s="28">
        <v>100</v>
      </c>
      <c r="I1015" s="28">
        <v>0</v>
      </c>
      <c r="J1015" s="28">
        <v>0</v>
      </c>
      <c r="K1015" s="28">
        <v>0</v>
      </c>
      <c r="L1015" s="28">
        <v>100</v>
      </c>
      <c r="M1015" s="28">
        <v>100</v>
      </c>
      <c r="N1015" s="28">
        <v>0</v>
      </c>
      <c r="O1015" s="28">
        <v>0</v>
      </c>
      <c r="P1015" s="28">
        <v>0</v>
      </c>
      <c r="Q1015" s="28">
        <v>100</v>
      </c>
      <c r="R1015" s="28">
        <v>100</v>
      </c>
      <c r="S1015" s="28">
        <v>100</v>
      </c>
      <c r="T1015" s="28">
        <v>100</v>
      </c>
      <c r="U1015" s="28">
        <v>0</v>
      </c>
      <c r="V1015" s="28">
        <v>0</v>
      </c>
      <c r="W1015" s="28">
        <v>20</v>
      </c>
      <c r="X1015" s="28">
        <v>80</v>
      </c>
      <c r="Y1015" s="28">
        <v>100</v>
      </c>
      <c r="Z1015" s="28">
        <v>2</v>
      </c>
      <c r="AA1015" s="28" t="s">
        <v>96</v>
      </c>
      <c r="AB1015" s="28" t="s">
        <v>96</v>
      </c>
      <c r="AC1015" s="28">
        <v>2</v>
      </c>
      <c r="AD1015" s="28">
        <v>0</v>
      </c>
      <c r="AE1015" s="28">
        <v>0</v>
      </c>
      <c r="AF1015" s="28">
        <v>15</v>
      </c>
      <c r="AG1015" s="28">
        <v>0</v>
      </c>
      <c r="AH1015" s="28">
        <v>15</v>
      </c>
      <c r="AI1015" s="28">
        <v>0</v>
      </c>
    </row>
    <row r="1016" spans="1:35" x14ac:dyDescent="0.3">
      <c r="A1016" s="25" t="s">
        <v>849</v>
      </c>
      <c r="B1016" s="25" t="s">
        <v>873</v>
      </c>
      <c r="C1016" s="25" t="s">
        <v>877</v>
      </c>
      <c r="D1016" s="26" t="s">
        <v>1553</v>
      </c>
      <c r="E1016" s="26">
        <v>750</v>
      </c>
      <c r="F1016" s="38">
        <v>0</v>
      </c>
      <c r="G1016" s="26">
        <v>100</v>
      </c>
      <c r="H1016" s="26">
        <v>80</v>
      </c>
      <c r="I1016" s="26">
        <v>20</v>
      </c>
      <c r="J1016" s="26">
        <v>0</v>
      </c>
      <c r="K1016" s="26">
        <v>0</v>
      </c>
      <c r="L1016" s="26">
        <v>0</v>
      </c>
      <c r="M1016" s="26">
        <v>0</v>
      </c>
      <c r="N1016" s="26">
        <v>90</v>
      </c>
      <c r="O1016" s="26">
        <v>10</v>
      </c>
      <c r="P1016" s="26">
        <v>0</v>
      </c>
      <c r="Q1016" s="26">
        <v>100</v>
      </c>
      <c r="R1016" s="26">
        <v>100</v>
      </c>
      <c r="S1016" s="26">
        <v>100</v>
      </c>
      <c r="T1016" s="26">
        <v>0</v>
      </c>
      <c r="U1016" s="26">
        <v>0</v>
      </c>
      <c r="V1016" s="26">
        <v>0</v>
      </c>
      <c r="W1016" s="26">
        <v>0</v>
      </c>
      <c r="X1016" s="26">
        <v>100</v>
      </c>
      <c r="Y1016" s="26">
        <v>100</v>
      </c>
      <c r="Z1016" s="26">
        <v>2</v>
      </c>
      <c r="AA1016" s="26" t="s">
        <v>96</v>
      </c>
      <c r="AB1016" s="26" t="s">
        <v>96</v>
      </c>
      <c r="AC1016" s="26">
        <v>1</v>
      </c>
      <c r="AD1016" s="26">
        <v>15</v>
      </c>
      <c r="AE1016" s="26">
        <v>15</v>
      </c>
      <c r="AF1016" s="26">
        <v>15</v>
      </c>
      <c r="AG1016" s="26">
        <v>0</v>
      </c>
      <c r="AH1016" s="26">
        <v>18</v>
      </c>
      <c r="AI1016" s="26">
        <v>0</v>
      </c>
    </row>
    <row r="1017" spans="1:35" x14ac:dyDescent="0.3">
      <c r="A1017" s="27" t="s">
        <v>849</v>
      </c>
      <c r="B1017" s="27" t="s">
        <v>873</v>
      </c>
      <c r="C1017" s="27" t="s">
        <v>877</v>
      </c>
      <c r="D1017" s="27" t="s">
        <v>878</v>
      </c>
      <c r="E1017" s="29" t="s">
        <v>95</v>
      </c>
      <c r="F1017" s="28">
        <v>111</v>
      </c>
      <c r="G1017" s="28">
        <v>100</v>
      </c>
      <c r="H1017" s="28">
        <v>1</v>
      </c>
      <c r="I1017" s="28">
        <v>99</v>
      </c>
      <c r="J1017" s="28">
        <v>0</v>
      </c>
      <c r="K1017" s="28">
        <v>0</v>
      </c>
      <c r="L1017" s="28">
        <v>0</v>
      </c>
      <c r="M1017" s="28">
        <v>0</v>
      </c>
      <c r="N1017" s="28">
        <v>1</v>
      </c>
      <c r="O1017" s="28">
        <v>0</v>
      </c>
      <c r="P1017" s="28">
        <v>99</v>
      </c>
      <c r="Q1017" s="28">
        <v>100</v>
      </c>
      <c r="R1017" s="28">
        <v>100</v>
      </c>
      <c r="S1017" s="28">
        <v>100</v>
      </c>
      <c r="T1017" s="28">
        <v>0</v>
      </c>
      <c r="U1017" s="28">
        <v>0</v>
      </c>
      <c r="V1017" s="28">
        <v>0</v>
      </c>
      <c r="W1017" s="28">
        <v>0</v>
      </c>
      <c r="X1017" s="28">
        <v>100</v>
      </c>
      <c r="Y1017" s="28">
        <v>20</v>
      </c>
      <c r="Z1017" s="28">
        <v>2</v>
      </c>
      <c r="AA1017" s="28" t="s">
        <v>96</v>
      </c>
      <c r="AB1017" s="28" t="s">
        <v>96</v>
      </c>
      <c r="AC1017" s="28">
        <v>1</v>
      </c>
      <c r="AD1017" s="28">
        <v>15</v>
      </c>
      <c r="AE1017" s="28">
        <v>15</v>
      </c>
      <c r="AF1017" s="28">
        <v>15</v>
      </c>
      <c r="AG1017" s="28">
        <v>0</v>
      </c>
      <c r="AH1017" s="28">
        <v>18</v>
      </c>
      <c r="AI1017" s="28">
        <v>0</v>
      </c>
    </row>
    <row r="1018" spans="1:35" x14ac:dyDescent="0.3">
      <c r="A1018" s="25" t="s">
        <v>849</v>
      </c>
      <c r="B1018" s="25" t="s">
        <v>873</v>
      </c>
      <c r="C1018" s="25" t="s">
        <v>879</v>
      </c>
      <c r="D1018" s="26" t="s">
        <v>1553</v>
      </c>
      <c r="E1018" s="26">
        <v>1080</v>
      </c>
      <c r="F1018" s="38">
        <v>60</v>
      </c>
      <c r="G1018" s="26">
        <v>100</v>
      </c>
      <c r="H1018" s="26">
        <v>65</v>
      </c>
      <c r="I1018" s="26">
        <v>35</v>
      </c>
      <c r="J1018" s="26">
        <v>0</v>
      </c>
      <c r="K1018" s="26">
        <v>0</v>
      </c>
      <c r="L1018" s="26">
        <v>100</v>
      </c>
      <c r="M1018" s="26">
        <v>25</v>
      </c>
      <c r="N1018" s="26">
        <v>70</v>
      </c>
      <c r="O1018" s="26">
        <v>0</v>
      </c>
      <c r="P1018" s="26">
        <v>5</v>
      </c>
      <c r="Q1018" s="26">
        <v>100</v>
      </c>
      <c r="R1018" s="26">
        <v>100</v>
      </c>
      <c r="S1018" s="26">
        <v>100</v>
      </c>
      <c r="T1018" s="26">
        <v>100</v>
      </c>
      <c r="U1018" s="26">
        <v>60</v>
      </c>
      <c r="V1018" s="26">
        <v>0</v>
      </c>
      <c r="W1018" s="26">
        <v>60</v>
      </c>
      <c r="X1018" s="26">
        <v>40</v>
      </c>
      <c r="Y1018" s="26">
        <v>100</v>
      </c>
      <c r="Z1018" s="26">
        <v>4</v>
      </c>
      <c r="AA1018" s="26" t="s">
        <v>96</v>
      </c>
      <c r="AB1018" s="26" t="s">
        <v>96</v>
      </c>
      <c r="AC1018" s="26">
        <v>5</v>
      </c>
      <c r="AD1018" s="26">
        <v>4</v>
      </c>
      <c r="AE1018" s="26">
        <v>4</v>
      </c>
      <c r="AF1018" s="26">
        <v>4</v>
      </c>
      <c r="AG1018" s="26">
        <v>0</v>
      </c>
      <c r="AH1018" s="26">
        <v>0</v>
      </c>
      <c r="AI1018" s="26">
        <v>0</v>
      </c>
    </row>
    <row r="1019" spans="1:35" x14ac:dyDescent="0.3">
      <c r="A1019" s="27" t="s">
        <v>849</v>
      </c>
      <c r="B1019" s="27" t="s">
        <v>873</v>
      </c>
      <c r="C1019" s="27" t="s">
        <v>879</v>
      </c>
      <c r="D1019" s="27" t="s">
        <v>880</v>
      </c>
      <c r="E1019" s="29" t="s">
        <v>102</v>
      </c>
      <c r="F1019" s="28">
        <v>75</v>
      </c>
      <c r="G1019" s="28">
        <v>100</v>
      </c>
      <c r="H1019" s="28">
        <v>60</v>
      </c>
      <c r="I1019" s="28">
        <v>40</v>
      </c>
      <c r="J1019" s="28">
        <v>0</v>
      </c>
      <c r="K1019" s="28">
        <v>0</v>
      </c>
      <c r="L1019" s="28">
        <v>100</v>
      </c>
      <c r="M1019" s="28">
        <v>10</v>
      </c>
      <c r="N1019" s="28">
        <v>85</v>
      </c>
      <c r="O1019" s="28">
        <v>0</v>
      </c>
      <c r="P1019" s="28">
        <v>5</v>
      </c>
      <c r="Q1019" s="28">
        <v>100</v>
      </c>
      <c r="R1019" s="28">
        <v>98</v>
      </c>
      <c r="S1019" s="28">
        <v>100</v>
      </c>
      <c r="T1019" s="28">
        <v>100</v>
      </c>
      <c r="U1019" s="28">
        <v>5</v>
      </c>
      <c r="V1019" s="28">
        <v>0</v>
      </c>
      <c r="W1019" s="28">
        <v>5</v>
      </c>
      <c r="X1019" s="28">
        <v>95</v>
      </c>
      <c r="Y1019" s="28">
        <v>100</v>
      </c>
      <c r="Z1019" s="28">
        <v>4</v>
      </c>
      <c r="AA1019" s="28" t="s">
        <v>96</v>
      </c>
      <c r="AB1019" s="28" t="s">
        <v>96</v>
      </c>
      <c r="AC1019" s="28">
        <v>5</v>
      </c>
      <c r="AD1019" s="28">
        <v>4</v>
      </c>
      <c r="AE1019" s="28">
        <v>4</v>
      </c>
      <c r="AF1019" s="28">
        <v>4</v>
      </c>
      <c r="AG1019" s="28">
        <v>0</v>
      </c>
      <c r="AH1019" s="28">
        <v>0</v>
      </c>
      <c r="AI1019" s="28">
        <v>0</v>
      </c>
    </row>
    <row r="1020" spans="1:35" x14ac:dyDescent="0.3">
      <c r="A1020" s="27" t="s">
        <v>849</v>
      </c>
      <c r="B1020" s="27" t="s">
        <v>873</v>
      </c>
      <c r="C1020" s="27" t="s">
        <v>879</v>
      </c>
      <c r="D1020" s="27" t="s">
        <v>881</v>
      </c>
      <c r="E1020" s="29" t="s">
        <v>95</v>
      </c>
      <c r="F1020" s="28">
        <v>35</v>
      </c>
      <c r="G1020" s="28">
        <v>100</v>
      </c>
      <c r="H1020" s="28">
        <v>50</v>
      </c>
      <c r="I1020" s="28">
        <v>50</v>
      </c>
      <c r="J1020" s="28">
        <v>0</v>
      </c>
      <c r="K1020" s="28">
        <v>0</v>
      </c>
      <c r="L1020" s="28">
        <v>100</v>
      </c>
      <c r="M1020" s="28">
        <v>10</v>
      </c>
      <c r="N1020" s="28">
        <v>85</v>
      </c>
      <c r="O1020" s="28">
        <v>0</v>
      </c>
      <c r="P1020" s="28">
        <v>5</v>
      </c>
      <c r="Q1020" s="28">
        <v>100</v>
      </c>
      <c r="R1020" s="28">
        <v>100</v>
      </c>
      <c r="S1020" s="28">
        <v>100</v>
      </c>
      <c r="T1020" s="28">
        <v>100</v>
      </c>
      <c r="U1020" s="28">
        <v>5</v>
      </c>
      <c r="V1020" s="28">
        <v>0</v>
      </c>
      <c r="W1020" s="28">
        <v>5</v>
      </c>
      <c r="X1020" s="28">
        <v>95</v>
      </c>
      <c r="Y1020" s="28">
        <v>100</v>
      </c>
      <c r="Z1020" s="28">
        <v>4</v>
      </c>
      <c r="AA1020" s="28" t="s">
        <v>96</v>
      </c>
      <c r="AB1020" s="28" t="s">
        <v>96</v>
      </c>
      <c r="AC1020" s="28">
        <v>5</v>
      </c>
      <c r="AD1020" s="28">
        <v>4</v>
      </c>
      <c r="AE1020" s="28">
        <v>4</v>
      </c>
      <c r="AF1020" s="28">
        <v>4</v>
      </c>
      <c r="AG1020" s="28">
        <v>0</v>
      </c>
      <c r="AH1020" s="28">
        <v>0</v>
      </c>
      <c r="AI1020" s="28">
        <v>0</v>
      </c>
    </row>
    <row r="1021" spans="1:35" x14ac:dyDescent="0.3">
      <c r="A1021" s="25" t="s">
        <v>849</v>
      </c>
      <c r="B1021" s="25" t="s">
        <v>873</v>
      </c>
      <c r="C1021" s="25" t="s">
        <v>882</v>
      </c>
      <c r="D1021" s="26" t="s">
        <v>1553</v>
      </c>
      <c r="E1021" s="26">
        <v>537</v>
      </c>
      <c r="F1021" s="38">
        <v>90</v>
      </c>
      <c r="G1021" s="26">
        <v>0</v>
      </c>
      <c r="H1021" s="26">
        <v>0</v>
      </c>
      <c r="I1021" s="26">
        <v>100</v>
      </c>
      <c r="J1021" s="26">
        <v>0</v>
      </c>
      <c r="K1021" s="26">
        <v>0</v>
      </c>
      <c r="L1021" s="26">
        <v>100</v>
      </c>
      <c r="M1021" s="26">
        <v>90</v>
      </c>
      <c r="N1021" s="26">
        <v>5</v>
      </c>
      <c r="O1021" s="26">
        <v>0</v>
      </c>
      <c r="P1021" s="26">
        <v>5</v>
      </c>
      <c r="Q1021" s="26">
        <v>100</v>
      </c>
      <c r="R1021" s="26">
        <v>100</v>
      </c>
      <c r="S1021" s="26">
        <v>100</v>
      </c>
      <c r="T1021" s="26">
        <v>0</v>
      </c>
      <c r="U1021" s="26">
        <v>0</v>
      </c>
      <c r="V1021" s="26">
        <v>0</v>
      </c>
      <c r="W1021" s="26">
        <v>0</v>
      </c>
      <c r="X1021" s="26">
        <v>100</v>
      </c>
      <c r="Y1021" s="26">
        <v>100</v>
      </c>
      <c r="Z1021" s="26">
        <v>2</v>
      </c>
      <c r="AA1021" s="26" t="s">
        <v>96</v>
      </c>
      <c r="AB1021" s="26" t="s">
        <v>96</v>
      </c>
      <c r="AC1021" s="26">
        <v>4</v>
      </c>
      <c r="AD1021" s="26">
        <v>6</v>
      </c>
      <c r="AE1021" s="26">
        <v>15</v>
      </c>
      <c r="AF1021" s="26">
        <v>30</v>
      </c>
      <c r="AG1021" s="26">
        <v>0</v>
      </c>
      <c r="AH1021" s="26">
        <v>10</v>
      </c>
      <c r="AI1021" s="26">
        <v>0</v>
      </c>
    </row>
    <row r="1022" spans="1:35" x14ac:dyDescent="0.3">
      <c r="A1022" s="27" t="s">
        <v>849</v>
      </c>
      <c r="B1022" s="27" t="s">
        <v>873</v>
      </c>
      <c r="C1022" s="27" t="s">
        <v>882</v>
      </c>
      <c r="D1022" s="27" t="s">
        <v>108</v>
      </c>
      <c r="E1022" s="29" t="s">
        <v>95</v>
      </c>
      <c r="F1022" s="28">
        <v>138</v>
      </c>
      <c r="G1022" s="28">
        <v>0</v>
      </c>
      <c r="H1022" s="28">
        <v>0</v>
      </c>
      <c r="I1022" s="28">
        <v>100</v>
      </c>
      <c r="J1022" s="28">
        <v>0</v>
      </c>
      <c r="K1022" s="28">
        <v>0</v>
      </c>
      <c r="L1022" s="28">
        <v>100</v>
      </c>
      <c r="M1022" s="28">
        <v>90</v>
      </c>
      <c r="N1022" s="28">
        <v>5</v>
      </c>
      <c r="O1022" s="28">
        <v>0</v>
      </c>
      <c r="P1022" s="28">
        <v>5</v>
      </c>
      <c r="Q1022" s="28">
        <v>100</v>
      </c>
      <c r="R1022" s="28">
        <v>100</v>
      </c>
      <c r="S1022" s="28">
        <v>100</v>
      </c>
      <c r="T1022" s="28">
        <v>0</v>
      </c>
      <c r="U1022" s="28">
        <v>0</v>
      </c>
      <c r="V1022" s="28">
        <v>0</v>
      </c>
      <c r="W1022" s="28">
        <v>0</v>
      </c>
      <c r="X1022" s="28">
        <v>100</v>
      </c>
      <c r="Y1022" s="28">
        <v>100</v>
      </c>
      <c r="Z1022" s="28">
        <v>2</v>
      </c>
      <c r="AA1022" s="28" t="s">
        <v>96</v>
      </c>
      <c r="AB1022" s="28" t="s">
        <v>97</v>
      </c>
      <c r="AC1022" s="28" t="s">
        <v>98</v>
      </c>
      <c r="AD1022" s="28">
        <v>6</v>
      </c>
      <c r="AE1022" s="28">
        <v>15</v>
      </c>
      <c r="AF1022" s="28">
        <v>30</v>
      </c>
      <c r="AG1022" s="28">
        <v>0</v>
      </c>
      <c r="AH1022" s="28">
        <v>10</v>
      </c>
      <c r="AI1022" s="28">
        <v>0</v>
      </c>
    </row>
    <row r="1023" spans="1:35" x14ac:dyDescent="0.3">
      <c r="A1023" s="25" t="s">
        <v>849</v>
      </c>
      <c r="B1023" s="25" t="s">
        <v>873</v>
      </c>
      <c r="C1023" s="25" t="s">
        <v>883</v>
      </c>
      <c r="D1023" s="26" t="s">
        <v>1553</v>
      </c>
      <c r="E1023" s="26">
        <v>930</v>
      </c>
      <c r="F1023" s="38">
        <v>30</v>
      </c>
      <c r="G1023" s="26">
        <v>100</v>
      </c>
      <c r="H1023" s="26">
        <v>95</v>
      </c>
      <c r="I1023" s="26">
        <v>5</v>
      </c>
      <c r="J1023" s="26">
        <v>0</v>
      </c>
      <c r="K1023" s="26">
        <v>0</v>
      </c>
      <c r="L1023" s="26">
        <v>0</v>
      </c>
      <c r="M1023" s="26">
        <v>0</v>
      </c>
      <c r="N1023" s="26">
        <v>88</v>
      </c>
      <c r="O1023" s="26">
        <v>2</v>
      </c>
      <c r="P1023" s="26">
        <v>10</v>
      </c>
      <c r="Q1023" s="26">
        <v>100</v>
      </c>
      <c r="R1023" s="26">
        <v>100</v>
      </c>
      <c r="S1023" s="26">
        <v>100</v>
      </c>
      <c r="T1023" s="26">
        <v>100</v>
      </c>
      <c r="U1023" s="26">
        <v>95</v>
      </c>
      <c r="V1023" s="26">
        <v>0</v>
      </c>
      <c r="W1023" s="26">
        <v>97</v>
      </c>
      <c r="X1023" s="26">
        <v>3</v>
      </c>
      <c r="Y1023" s="26">
        <v>100</v>
      </c>
      <c r="Z1023" s="26">
        <v>2</v>
      </c>
      <c r="AA1023" s="26" t="s">
        <v>96</v>
      </c>
      <c r="AB1023" s="26" t="s">
        <v>97</v>
      </c>
      <c r="AC1023" s="26" t="s">
        <v>98</v>
      </c>
      <c r="AD1023" s="26">
        <v>0</v>
      </c>
      <c r="AE1023" s="26">
        <v>10</v>
      </c>
      <c r="AF1023" s="26">
        <v>20</v>
      </c>
      <c r="AG1023" s="26">
        <v>0</v>
      </c>
      <c r="AH1023" s="26">
        <v>3</v>
      </c>
      <c r="AI1023" s="26">
        <v>0</v>
      </c>
    </row>
    <row r="1024" spans="1:35" x14ac:dyDescent="0.3">
      <c r="A1024" s="27" t="s">
        <v>849</v>
      </c>
      <c r="B1024" s="27" t="s">
        <v>873</v>
      </c>
      <c r="C1024" s="27" t="s">
        <v>883</v>
      </c>
      <c r="D1024" s="27" t="s">
        <v>884</v>
      </c>
      <c r="E1024" s="29" t="s">
        <v>102</v>
      </c>
      <c r="F1024" s="28">
        <v>61</v>
      </c>
      <c r="G1024" s="28">
        <v>100</v>
      </c>
      <c r="H1024" s="28">
        <v>0</v>
      </c>
      <c r="I1024" s="28">
        <v>100</v>
      </c>
      <c r="J1024" s="28">
        <v>0</v>
      </c>
      <c r="K1024" s="28">
        <v>0</v>
      </c>
      <c r="L1024" s="28">
        <v>0</v>
      </c>
      <c r="M1024" s="28">
        <v>0</v>
      </c>
      <c r="N1024" s="28">
        <v>0</v>
      </c>
      <c r="O1024" s="28">
        <v>0</v>
      </c>
      <c r="P1024" s="28">
        <v>100</v>
      </c>
      <c r="Q1024" s="28">
        <v>100</v>
      </c>
      <c r="R1024" s="28">
        <v>80</v>
      </c>
      <c r="S1024" s="28">
        <v>100</v>
      </c>
      <c r="T1024" s="28">
        <v>100</v>
      </c>
      <c r="U1024" s="28">
        <v>0</v>
      </c>
      <c r="V1024" s="28">
        <v>0</v>
      </c>
      <c r="W1024" s="28">
        <v>0</v>
      </c>
      <c r="X1024" s="28">
        <v>100</v>
      </c>
      <c r="Y1024" s="28">
        <v>0</v>
      </c>
      <c r="Z1024" s="28" t="s">
        <v>98</v>
      </c>
      <c r="AA1024" s="28" t="s">
        <v>97</v>
      </c>
      <c r="AB1024" s="28" t="s">
        <v>96</v>
      </c>
      <c r="AC1024" s="28">
        <v>4</v>
      </c>
      <c r="AD1024" s="28">
        <v>0</v>
      </c>
      <c r="AE1024" s="28">
        <v>10</v>
      </c>
      <c r="AF1024" s="28">
        <v>20</v>
      </c>
      <c r="AG1024" s="28">
        <v>0</v>
      </c>
      <c r="AH1024" s="28">
        <v>3</v>
      </c>
      <c r="AI1024" s="28">
        <v>0</v>
      </c>
    </row>
    <row r="1025" spans="1:427" x14ac:dyDescent="0.3">
      <c r="A1025" s="25" t="s">
        <v>849</v>
      </c>
      <c r="B1025" s="25" t="s">
        <v>873</v>
      </c>
      <c r="C1025" s="25" t="s">
        <v>885</v>
      </c>
      <c r="D1025" s="26" t="s">
        <v>1553</v>
      </c>
      <c r="E1025" s="26">
        <v>715</v>
      </c>
      <c r="F1025" s="38">
        <v>0</v>
      </c>
      <c r="G1025" s="26">
        <v>100</v>
      </c>
      <c r="H1025" s="26">
        <v>95</v>
      </c>
      <c r="I1025" s="26">
        <v>5</v>
      </c>
      <c r="J1025" s="26">
        <v>0</v>
      </c>
      <c r="K1025" s="26">
        <v>0</v>
      </c>
      <c r="L1025" s="26">
        <v>50</v>
      </c>
      <c r="M1025" s="26">
        <v>35</v>
      </c>
      <c r="N1025" s="26">
        <v>55</v>
      </c>
      <c r="O1025" s="26">
        <v>5</v>
      </c>
      <c r="P1025" s="26">
        <v>5</v>
      </c>
      <c r="Q1025" s="26">
        <v>100</v>
      </c>
      <c r="R1025" s="26">
        <v>100</v>
      </c>
      <c r="S1025" s="26">
        <v>100</v>
      </c>
      <c r="T1025" s="26">
        <v>100</v>
      </c>
      <c r="U1025" s="26">
        <v>90</v>
      </c>
      <c r="V1025" s="26">
        <v>0</v>
      </c>
      <c r="W1025" s="26">
        <v>95</v>
      </c>
      <c r="X1025" s="26">
        <v>5</v>
      </c>
      <c r="Y1025" s="26">
        <v>100</v>
      </c>
      <c r="Z1025" s="26">
        <v>2</v>
      </c>
      <c r="AA1025" s="26" t="s">
        <v>96</v>
      </c>
      <c r="AB1025" s="26" t="s">
        <v>97</v>
      </c>
      <c r="AC1025" s="26" t="s">
        <v>98</v>
      </c>
      <c r="AD1025" s="26">
        <v>7</v>
      </c>
      <c r="AE1025" s="26">
        <v>10</v>
      </c>
      <c r="AF1025" s="26">
        <v>10</v>
      </c>
      <c r="AG1025" s="26">
        <v>0</v>
      </c>
      <c r="AH1025" s="26">
        <v>6</v>
      </c>
      <c r="AI1025" s="26">
        <v>0</v>
      </c>
    </row>
    <row r="1026" spans="1:427" x14ac:dyDescent="0.3">
      <c r="A1026" s="27" t="s">
        <v>849</v>
      </c>
      <c r="B1026" s="27" t="s">
        <v>873</v>
      </c>
      <c r="C1026" s="27" t="s">
        <v>885</v>
      </c>
      <c r="D1026" s="27" t="s">
        <v>886</v>
      </c>
      <c r="E1026" s="29" t="s">
        <v>102</v>
      </c>
      <c r="F1026" s="28">
        <v>75</v>
      </c>
      <c r="G1026" s="28">
        <v>100</v>
      </c>
      <c r="H1026" s="28">
        <v>100</v>
      </c>
      <c r="I1026" s="28">
        <v>0</v>
      </c>
      <c r="J1026" s="28">
        <v>0</v>
      </c>
      <c r="K1026" s="28">
        <v>0</v>
      </c>
      <c r="L1026" s="28">
        <v>0</v>
      </c>
      <c r="M1026" s="28">
        <v>0</v>
      </c>
      <c r="N1026" s="28">
        <v>0</v>
      </c>
      <c r="O1026" s="28">
        <v>0</v>
      </c>
      <c r="P1026" s="28">
        <v>100</v>
      </c>
      <c r="Q1026" s="28">
        <v>100</v>
      </c>
      <c r="R1026" s="28">
        <v>90</v>
      </c>
      <c r="S1026" s="28">
        <v>100</v>
      </c>
      <c r="T1026" s="28">
        <v>100</v>
      </c>
      <c r="U1026" s="28">
        <v>0</v>
      </c>
      <c r="V1026" s="28">
        <v>0</v>
      </c>
      <c r="W1026" s="28">
        <v>0</v>
      </c>
      <c r="X1026" s="28">
        <v>100</v>
      </c>
      <c r="Y1026" s="28">
        <v>100</v>
      </c>
      <c r="Z1026" s="28">
        <v>2</v>
      </c>
      <c r="AA1026" s="28" t="s">
        <v>96</v>
      </c>
      <c r="AB1026" s="28" t="s">
        <v>97</v>
      </c>
      <c r="AC1026" s="28" t="s">
        <v>98</v>
      </c>
      <c r="AD1026" s="28">
        <v>7</v>
      </c>
      <c r="AE1026" s="28">
        <v>10</v>
      </c>
      <c r="AF1026" s="28">
        <v>10</v>
      </c>
      <c r="AG1026" s="28">
        <v>0</v>
      </c>
      <c r="AH1026" s="28">
        <v>6</v>
      </c>
      <c r="AI1026" s="28">
        <v>0</v>
      </c>
    </row>
    <row r="1027" spans="1:427" x14ac:dyDescent="0.3">
      <c r="A1027" s="25" t="s">
        <v>849</v>
      </c>
      <c r="B1027" s="25" t="s">
        <v>873</v>
      </c>
      <c r="C1027" s="25" t="s">
        <v>887</v>
      </c>
      <c r="D1027" s="26" t="s">
        <v>1553</v>
      </c>
      <c r="E1027" s="26">
        <v>2070</v>
      </c>
      <c r="F1027" s="38">
        <v>0</v>
      </c>
      <c r="G1027" s="26">
        <v>100</v>
      </c>
      <c r="H1027" s="26">
        <v>100</v>
      </c>
      <c r="I1027" s="26">
        <v>0</v>
      </c>
      <c r="J1027" s="26">
        <v>0</v>
      </c>
      <c r="K1027" s="26">
        <v>0</v>
      </c>
      <c r="L1027" s="26">
        <v>30</v>
      </c>
      <c r="M1027" s="26">
        <v>30</v>
      </c>
      <c r="N1027" s="26">
        <v>70</v>
      </c>
      <c r="O1027" s="26">
        <v>0</v>
      </c>
      <c r="P1027" s="26">
        <v>0</v>
      </c>
      <c r="Q1027" s="26">
        <v>100</v>
      </c>
      <c r="R1027" s="26">
        <v>100</v>
      </c>
      <c r="S1027" s="26">
        <v>100</v>
      </c>
      <c r="T1027" s="26">
        <v>100</v>
      </c>
      <c r="U1027" s="26">
        <v>90</v>
      </c>
      <c r="V1027" s="26">
        <v>0</v>
      </c>
      <c r="W1027" s="26">
        <v>65</v>
      </c>
      <c r="X1027" s="26">
        <v>35</v>
      </c>
      <c r="Y1027" s="26">
        <v>94</v>
      </c>
      <c r="Z1027" s="26">
        <v>2</v>
      </c>
      <c r="AA1027" s="26" t="s">
        <v>96</v>
      </c>
      <c r="AB1027" s="26" t="s">
        <v>96</v>
      </c>
      <c r="AC1027" s="26">
        <v>90</v>
      </c>
      <c r="AD1027" s="26">
        <v>0</v>
      </c>
      <c r="AE1027" s="26">
        <v>3</v>
      </c>
      <c r="AF1027" s="26">
        <v>3</v>
      </c>
      <c r="AG1027" s="26">
        <v>0</v>
      </c>
      <c r="AH1027" s="26">
        <v>0</v>
      </c>
      <c r="AI1027" s="26">
        <v>0</v>
      </c>
      <c r="CJ1027" s="47"/>
      <c r="CK1027" s="47"/>
      <c r="CL1027" s="47"/>
      <c r="CM1027" s="47"/>
      <c r="CN1027" s="47"/>
      <c r="CO1027" s="47"/>
      <c r="CP1027" s="47"/>
      <c r="CQ1027" s="47"/>
      <c r="CR1027" s="47"/>
      <c r="CS1027" s="47"/>
      <c r="CT1027" s="47"/>
      <c r="CU1027" s="47"/>
      <c r="CV1027" s="47"/>
      <c r="CW1027" s="47"/>
      <c r="CX1027" s="47"/>
      <c r="CY1027" s="47"/>
      <c r="CZ1027" s="47"/>
      <c r="DA1027" s="47"/>
      <c r="DB1027" s="47"/>
      <c r="DC1027" s="47"/>
      <c r="DD1027" s="47"/>
      <c r="DE1027" s="47"/>
      <c r="DF1027" s="47"/>
      <c r="DG1027" s="47"/>
      <c r="DH1027" s="47"/>
      <c r="DI1027" s="47"/>
      <c r="DJ1027" s="47"/>
      <c r="DK1027" s="47"/>
      <c r="DL1027" s="47"/>
      <c r="DM1027" s="47"/>
      <c r="DN1027" s="47"/>
      <c r="DO1027" s="47"/>
      <c r="DP1027" s="47"/>
      <c r="DQ1027" s="47"/>
      <c r="DR1027" s="47"/>
      <c r="DS1027" s="47"/>
      <c r="DT1027" s="47"/>
      <c r="DU1027" s="47"/>
      <c r="DV1027" s="47"/>
      <c r="DW1027" s="47"/>
      <c r="DX1027" s="47"/>
      <c r="DY1027" s="47"/>
      <c r="DZ1027" s="47"/>
      <c r="EA1027" s="47"/>
      <c r="EB1027" s="47"/>
      <c r="EC1027" s="47"/>
      <c r="ED1027" s="47"/>
      <c r="EE1027" s="47"/>
      <c r="EF1027" s="47"/>
      <c r="EG1027" s="47"/>
      <c r="EH1027" s="47"/>
      <c r="EI1027" s="47"/>
      <c r="EJ1027" s="47"/>
      <c r="EK1027" s="47"/>
      <c r="EL1027" s="47"/>
      <c r="EM1027" s="47"/>
      <c r="EN1027" s="47"/>
      <c r="EO1027" s="47"/>
      <c r="EP1027" s="47"/>
      <c r="EQ1027" s="47"/>
      <c r="ER1027" s="47"/>
      <c r="ES1027" s="47"/>
      <c r="ET1027" s="47"/>
      <c r="EU1027" s="47"/>
      <c r="EV1027" s="47"/>
      <c r="EW1027" s="47"/>
      <c r="EX1027" s="47"/>
      <c r="EY1027" s="47"/>
      <c r="EZ1027" s="47"/>
      <c r="FA1027" s="47"/>
      <c r="FB1027" s="47"/>
      <c r="FC1027" s="47"/>
      <c r="FD1027" s="47"/>
      <c r="FE1027" s="47"/>
      <c r="FF1027" s="47"/>
      <c r="FG1027" s="47"/>
      <c r="FH1027" s="47"/>
      <c r="FI1027" s="47"/>
      <c r="FJ1027" s="47"/>
      <c r="FK1027" s="47"/>
      <c r="FL1027" s="47"/>
      <c r="FM1027" s="47"/>
      <c r="FN1027" s="47"/>
      <c r="FO1027" s="47"/>
      <c r="FP1027" s="47"/>
      <c r="FQ1027" s="47"/>
      <c r="FR1027" s="47"/>
      <c r="FS1027" s="47"/>
      <c r="FT1027" s="47"/>
      <c r="FU1027" s="47"/>
      <c r="FV1027" s="47"/>
      <c r="FW1027" s="47"/>
      <c r="FX1027" s="47"/>
      <c r="FY1027" s="47"/>
      <c r="FZ1027" s="47"/>
      <c r="GA1027" s="47"/>
      <c r="GB1027" s="47"/>
      <c r="GC1027" s="47"/>
      <c r="GD1027" s="47"/>
      <c r="GE1027" s="47"/>
      <c r="GF1027" s="47"/>
      <c r="GG1027" s="47"/>
      <c r="GH1027" s="47"/>
      <c r="GI1027" s="47"/>
      <c r="GJ1027" s="47"/>
      <c r="GK1027" s="47"/>
      <c r="GL1027" s="47"/>
      <c r="GM1027" s="47"/>
      <c r="GN1027" s="47"/>
      <c r="GO1027" s="47"/>
      <c r="GP1027" s="47"/>
      <c r="GQ1027" s="47"/>
      <c r="GR1027" s="47"/>
      <c r="GS1027" s="47"/>
      <c r="GT1027" s="47"/>
      <c r="GU1027" s="47"/>
      <c r="GV1027" s="47"/>
      <c r="GW1027" s="47"/>
      <c r="GX1027" s="47"/>
      <c r="GY1027" s="47"/>
      <c r="GZ1027" s="47"/>
      <c r="HA1027" s="47"/>
      <c r="HB1027" s="47"/>
      <c r="HC1027" s="47"/>
      <c r="HD1027" s="47"/>
      <c r="HE1027" s="47"/>
      <c r="HF1027" s="47"/>
      <c r="HG1027" s="47"/>
      <c r="HH1027" s="47"/>
      <c r="HI1027" s="47"/>
      <c r="HJ1027" s="47"/>
      <c r="HK1027" s="47"/>
      <c r="HL1027" s="47"/>
      <c r="HM1027" s="47"/>
      <c r="HN1027" s="47"/>
      <c r="HO1027" s="47"/>
      <c r="HP1027" s="47"/>
      <c r="HQ1027" s="47"/>
      <c r="HR1027" s="47"/>
      <c r="HS1027" s="47"/>
      <c r="HT1027" s="47"/>
      <c r="HU1027" s="47"/>
      <c r="HV1027" s="47"/>
      <c r="HW1027" s="47"/>
      <c r="HX1027" s="47"/>
      <c r="HY1027" s="47"/>
      <c r="HZ1027" s="47"/>
      <c r="IA1027" s="47"/>
      <c r="IB1027" s="47"/>
      <c r="IC1027" s="47"/>
      <c r="ID1027" s="47"/>
      <c r="IE1027" s="47"/>
      <c r="IF1027" s="47"/>
      <c r="IG1027" s="47"/>
      <c r="IH1027" s="47"/>
      <c r="II1027" s="47"/>
      <c r="IJ1027" s="47"/>
      <c r="IK1027" s="47"/>
      <c r="IL1027" s="47"/>
      <c r="IM1027" s="47"/>
      <c r="IN1027" s="47"/>
      <c r="IO1027" s="47"/>
      <c r="IP1027" s="47"/>
      <c r="IQ1027" s="47"/>
      <c r="IR1027" s="47"/>
      <c r="IS1027" s="47"/>
      <c r="IT1027" s="47"/>
      <c r="IU1027" s="47"/>
      <c r="IV1027" s="47"/>
      <c r="IW1027" s="47"/>
      <c r="IX1027" s="47"/>
      <c r="IY1027" s="47"/>
      <c r="IZ1027" s="47"/>
      <c r="JA1027" s="47"/>
      <c r="JB1027" s="47"/>
      <c r="JC1027" s="47"/>
      <c r="JD1027" s="47"/>
      <c r="JE1027" s="47"/>
      <c r="JF1027" s="47"/>
      <c r="JG1027" s="47"/>
      <c r="JH1027" s="47"/>
      <c r="JI1027" s="47"/>
      <c r="JJ1027" s="47"/>
      <c r="JK1027" s="47"/>
      <c r="JL1027" s="47"/>
      <c r="JM1027" s="47"/>
      <c r="JN1027" s="47"/>
      <c r="JO1027" s="47"/>
      <c r="JP1027" s="47"/>
      <c r="JQ1027" s="47"/>
      <c r="JR1027" s="47"/>
      <c r="JS1027" s="47"/>
      <c r="JT1027" s="47"/>
      <c r="JU1027" s="47"/>
      <c r="JV1027" s="47"/>
      <c r="JW1027" s="47"/>
      <c r="JX1027" s="47"/>
      <c r="JY1027" s="47"/>
      <c r="JZ1027" s="47"/>
      <c r="KA1027" s="47"/>
      <c r="KB1027" s="47"/>
      <c r="KC1027" s="47"/>
      <c r="KD1027" s="47"/>
      <c r="KE1027" s="47"/>
      <c r="KF1027" s="47"/>
      <c r="KG1027" s="47"/>
      <c r="KH1027" s="47"/>
      <c r="KI1027" s="47"/>
      <c r="KJ1027" s="47"/>
      <c r="KK1027" s="47"/>
      <c r="KL1027" s="47"/>
      <c r="KM1027" s="47"/>
      <c r="KN1027" s="47"/>
      <c r="KO1027" s="47"/>
      <c r="KP1027" s="47"/>
      <c r="KQ1027" s="47"/>
      <c r="KR1027" s="47"/>
      <c r="KS1027" s="47"/>
      <c r="KT1027" s="47"/>
      <c r="KU1027" s="47"/>
      <c r="KV1027" s="47"/>
      <c r="KW1027" s="47"/>
      <c r="KX1027" s="47"/>
      <c r="KY1027" s="47"/>
      <c r="KZ1027" s="47"/>
      <c r="LA1027" s="47"/>
      <c r="LB1027" s="47"/>
      <c r="LC1027" s="47"/>
      <c r="LD1027" s="47"/>
      <c r="LE1027" s="47"/>
      <c r="LF1027" s="47"/>
      <c r="LG1027" s="47"/>
      <c r="LH1027" s="47"/>
      <c r="LI1027" s="47"/>
      <c r="LJ1027" s="47"/>
      <c r="LK1027" s="47"/>
      <c r="LL1027" s="47"/>
      <c r="LM1027" s="47"/>
      <c r="LN1027" s="47"/>
      <c r="LO1027" s="47"/>
      <c r="LP1027" s="47"/>
      <c r="LQ1027" s="47"/>
      <c r="LR1027" s="47"/>
      <c r="LS1027" s="47"/>
      <c r="LT1027" s="47"/>
      <c r="LU1027" s="47"/>
      <c r="LV1027" s="47"/>
      <c r="LW1027" s="47"/>
      <c r="LX1027" s="47"/>
      <c r="LY1027" s="47"/>
      <c r="LZ1027" s="47"/>
      <c r="MA1027" s="47"/>
      <c r="MB1027" s="47"/>
      <c r="MC1027" s="47"/>
      <c r="MD1027" s="47"/>
      <c r="ME1027" s="47"/>
      <c r="MF1027" s="47"/>
      <c r="MG1027" s="47"/>
      <c r="MH1027" s="47"/>
      <c r="MI1027" s="47"/>
      <c r="MJ1027" s="47"/>
      <c r="MK1027" s="47"/>
      <c r="ML1027" s="47"/>
      <c r="MM1027" s="47"/>
      <c r="MN1027" s="47"/>
      <c r="MO1027" s="47"/>
      <c r="MP1027" s="47"/>
      <c r="MQ1027" s="47"/>
      <c r="MR1027" s="47"/>
      <c r="MS1027" s="47"/>
      <c r="MT1027" s="47"/>
      <c r="MU1027" s="47"/>
      <c r="MV1027" s="47"/>
      <c r="MW1027" s="47"/>
      <c r="MX1027" s="47"/>
      <c r="MY1027" s="47"/>
      <c r="MZ1027" s="47"/>
      <c r="NA1027" s="47"/>
      <c r="NB1027" s="47"/>
      <c r="NC1027" s="47"/>
      <c r="ND1027" s="47"/>
      <c r="NE1027" s="47"/>
      <c r="NF1027" s="47"/>
      <c r="NG1027" s="47"/>
      <c r="NH1027" s="47"/>
      <c r="NI1027" s="47"/>
      <c r="NJ1027" s="47"/>
      <c r="NK1027" s="47"/>
      <c r="NL1027" s="47"/>
      <c r="NM1027" s="47"/>
      <c r="NN1027" s="47"/>
      <c r="NO1027" s="47"/>
      <c r="NP1027" s="47"/>
      <c r="NQ1027" s="47"/>
      <c r="NR1027" s="47"/>
      <c r="NS1027" s="47"/>
      <c r="NT1027" s="47"/>
      <c r="NU1027" s="47"/>
      <c r="NV1027" s="47"/>
      <c r="NW1027" s="47"/>
      <c r="NX1027" s="47"/>
      <c r="NY1027" s="47"/>
      <c r="NZ1027" s="47"/>
      <c r="OA1027" s="47"/>
      <c r="OB1027" s="47"/>
      <c r="OC1027" s="47"/>
      <c r="OD1027" s="47"/>
      <c r="OE1027" s="47"/>
      <c r="OF1027" s="47"/>
      <c r="OG1027" s="47"/>
      <c r="OH1027" s="47"/>
      <c r="OI1027" s="47"/>
      <c r="OJ1027" s="47"/>
      <c r="OK1027" s="47"/>
      <c r="OL1027" s="47"/>
      <c r="OM1027" s="47"/>
      <c r="ON1027" s="47"/>
      <c r="OO1027" s="47"/>
      <c r="OP1027" s="47"/>
      <c r="OQ1027" s="47"/>
      <c r="OR1027" s="47"/>
      <c r="OS1027" s="47"/>
      <c r="OT1027" s="47"/>
      <c r="OU1027" s="47"/>
      <c r="OV1027" s="47"/>
      <c r="OW1027" s="47"/>
      <c r="OX1027" s="47"/>
      <c r="OY1027" s="47"/>
      <c r="OZ1027" s="47"/>
      <c r="PA1027" s="47"/>
      <c r="PB1027" s="47"/>
      <c r="PC1027" s="47"/>
      <c r="PD1027" s="47"/>
      <c r="PE1027" s="47"/>
      <c r="PF1027" s="47"/>
      <c r="PG1027" s="47"/>
      <c r="PH1027" s="47"/>
      <c r="PI1027" s="47"/>
      <c r="PJ1027" s="47"/>
      <c r="PK1027" s="47"/>
    </row>
    <row r="1028" spans="1:427" x14ac:dyDescent="0.3">
      <c r="A1028" s="27" t="s">
        <v>849</v>
      </c>
      <c r="B1028" s="27" t="s">
        <v>873</v>
      </c>
      <c r="C1028" s="27" t="s">
        <v>887</v>
      </c>
      <c r="D1028" s="27" t="s">
        <v>888</v>
      </c>
      <c r="E1028" s="29" t="s">
        <v>104</v>
      </c>
      <c r="F1028" s="28">
        <v>233</v>
      </c>
      <c r="G1028" s="28">
        <v>0</v>
      </c>
      <c r="H1028" s="28">
        <v>0</v>
      </c>
      <c r="I1028" s="28">
        <v>100</v>
      </c>
      <c r="J1028" s="28">
        <v>0</v>
      </c>
      <c r="K1028" s="28">
        <v>0</v>
      </c>
      <c r="L1028" s="28">
        <v>0</v>
      </c>
      <c r="M1028" s="28">
        <v>0</v>
      </c>
      <c r="N1028" s="28">
        <v>0</v>
      </c>
      <c r="O1028" s="28">
        <v>0</v>
      </c>
      <c r="P1028" s="28">
        <v>100</v>
      </c>
      <c r="Q1028" s="28">
        <v>100</v>
      </c>
      <c r="R1028" s="28">
        <v>100</v>
      </c>
      <c r="S1028" s="28">
        <v>100</v>
      </c>
      <c r="T1028" s="28">
        <v>0</v>
      </c>
      <c r="U1028" s="28">
        <v>0</v>
      </c>
      <c r="V1028" s="28">
        <v>0</v>
      </c>
      <c r="W1028" s="28">
        <v>0</v>
      </c>
      <c r="X1028" s="28">
        <v>100</v>
      </c>
      <c r="Y1028" s="28">
        <v>20</v>
      </c>
      <c r="Z1028" s="28">
        <v>2</v>
      </c>
      <c r="AA1028" s="28" t="s">
        <v>97</v>
      </c>
      <c r="AB1028" s="28" t="s">
        <v>96</v>
      </c>
      <c r="AC1028" s="28">
        <v>24</v>
      </c>
      <c r="AD1028" s="28">
        <v>1</v>
      </c>
      <c r="AE1028" s="28">
        <v>2</v>
      </c>
      <c r="AF1028" s="28">
        <v>2</v>
      </c>
      <c r="AG1028" s="28">
        <v>1</v>
      </c>
      <c r="AH1028" s="28">
        <v>1</v>
      </c>
      <c r="AI1028" s="28">
        <v>2</v>
      </c>
    </row>
    <row r="1029" spans="1:427" x14ac:dyDescent="0.3">
      <c r="A1029" s="25" t="s">
        <v>849</v>
      </c>
      <c r="B1029" s="25" t="s">
        <v>873</v>
      </c>
      <c r="C1029" s="25" t="s">
        <v>873</v>
      </c>
      <c r="D1029" s="26" t="s">
        <v>1553</v>
      </c>
      <c r="E1029" s="26">
        <v>32574</v>
      </c>
      <c r="F1029" s="38">
        <v>0</v>
      </c>
      <c r="G1029" s="26">
        <v>100</v>
      </c>
      <c r="H1029" s="26">
        <v>100</v>
      </c>
      <c r="I1029" s="26">
        <v>0</v>
      </c>
      <c r="J1029" s="26">
        <v>0</v>
      </c>
      <c r="K1029" s="26">
        <v>0</v>
      </c>
      <c r="L1029" s="26">
        <v>100</v>
      </c>
      <c r="M1029" s="26">
        <v>85</v>
      </c>
      <c r="N1029" s="26">
        <v>15</v>
      </c>
      <c r="O1029" s="26">
        <v>0</v>
      </c>
      <c r="P1029" s="26">
        <v>0</v>
      </c>
      <c r="Q1029" s="26">
        <v>100</v>
      </c>
      <c r="R1029" s="26">
        <v>100</v>
      </c>
      <c r="S1029" s="26">
        <v>100</v>
      </c>
      <c r="T1029" s="26">
        <v>100</v>
      </c>
      <c r="U1029" s="26">
        <v>90</v>
      </c>
      <c r="V1029" s="26">
        <v>4</v>
      </c>
      <c r="W1029" s="26">
        <v>93</v>
      </c>
      <c r="X1029" s="26">
        <v>3</v>
      </c>
      <c r="Y1029" s="26">
        <v>100</v>
      </c>
      <c r="Z1029" s="26">
        <v>4</v>
      </c>
      <c r="AA1029" s="26" t="s">
        <v>96</v>
      </c>
      <c r="AB1029" s="26" t="s">
        <v>96</v>
      </c>
      <c r="AC1029" s="26">
        <v>2</v>
      </c>
      <c r="AD1029" s="26">
        <v>0</v>
      </c>
      <c r="AE1029" s="26">
        <v>0</v>
      </c>
      <c r="AF1029" s="26">
        <v>0</v>
      </c>
      <c r="AG1029" s="26">
        <v>0</v>
      </c>
      <c r="AH1029" s="26">
        <v>0</v>
      </c>
      <c r="AI1029" s="26">
        <v>0</v>
      </c>
      <c r="CJ1029" s="47"/>
      <c r="CK1029" s="47"/>
      <c r="CL1029" s="47"/>
      <c r="CM1029" s="47"/>
      <c r="CN1029" s="47"/>
      <c r="CO1029" s="47"/>
      <c r="CP1029" s="47"/>
      <c r="CQ1029" s="47"/>
      <c r="CR1029" s="47"/>
      <c r="CS1029" s="47"/>
      <c r="CT1029" s="47"/>
      <c r="CU1029" s="47"/>
      <c r="CV1029" s="47"/>
      <c r="CW1029" s="47"/>
      <c r="CX1029" s="47"/>
      <c r="CY1029" s="47"/>
      <c r="CZ1029" s="47"/>
      <c r="DA1029" s="47"/>
      <c r="DB1029" s="47"/>
      <c r="DC1029" s="47"/>
      <c r="DD1029" s="47"/>
      <c r="DE1029" s="47"/>
      <c r="DF1029" s="47"/>
      <c r="DG1029" s="47"/>
      <c r="DH1029" s="47"/>
      <c r="DI1029" s="47"/>
      <c r="DJ1029" s="47"/>
      <c r="DK1029" s="47"/>
      <c r="DL1029" s="47"/>
      <c r="DM1029" s="47"/>
      <c r="DN1029" s="47"/>
      <c r="DO1029" s="47"/>
      <c r="DP1029" s="47"/>
      <c r="DQ1029" s="47"/>
      <c r="DR1029" s="47"/>
      <c r="DS1029" s="47"/>
      <c r="DT1029" s="47"/>
      <c r="DU1029" s="47"/>
      <c r="DV1029" s="47"/>
      <c r="DW1029" s="47"/>
      <c r="DX1029" s="47"/>
      <c r="DY1029" s="47"/>
      <c r="DZ1029" s="47"/>
      <c r="EA1029" s="47"/>
      <c r="EB1029" s="47"/>
      <c r="EC1029" s="47"/>
      <c r="ED1029" s="47"/>
      <c r="EE1029" s="47"/>
      <c r="EF1029" s="47"/>
      <c r="EG1029" s="47"/>
      <c r="EH1029" s="47"/>
      <c r="EI1029" s="47"/>
      <c r="EJ1029" s="47"/>
      <c r="EK1029" s="47"/>
      <c r="EL1029" s="47"/>
      <c r="EM1029" s="47"/>
      <c r="EN1029" s="47"/>
      <c r="EO1029" s="47"/>
      <c r="EP1029" s="47"/>
      <c r="EQ1029" s="47"/>
      <c r="ER1029" s="47"/>
      <c r="ES1029" s="47"/>
      <c r="ET1029" s="47"/>
      <c r="EU1029" s="47"/>
      <c r="EV1029" s="47"/>
      <c r="EW1029" s="47"/>
      <c r="EX1029" s="47"/>
      <c r="EY1029" s="47"/>
      <c r="EZ1029" s="47"/>
      <c r="FA1029" s="47"/>
      <c r="FB1029" s="47"/>
      <c r="FC1029" s="47"/>
      <c r="FD1029" s="47"/>
      <c r="FE1029" s="47"/>
      <c r="FF1029" s="47"/>
      <c r="FG1029" s="47"/>
      <c r="FH1029" s="47"/>
      <c r="FI1029" s="47"/>
      <c r="FJ1029" s="47"/>
      <c r="FK1029" s="47"/>
      <c r="FL1029" s="47"/>
      <c r="FM1029" s="47"/>
      <c r="FN1029" s="47"/>
      <c r="FO1029" s="47"/>
      <c r="FP1029" s="47"/>
      <c r="FQ1029" s="47"/>
      <c r="FR1029" s="47"/>
      <c r="FS1029" s="47"/>
      <c r="FT1029" s="47"/>
      <c r="FU1029" s="47"/>
      <c r="FV1029" s="47"/>
      <c r="FW1029" s="47"/>
      <c r="FX1029" s="47"/>
      <c r="FY1029" s="47"/>
      <c r="FZ1029" s="47"/>
      <c r="GA1029" s="47"/>
      <c r="GB1029" s="47"/>
      <c r="GC1029" s="47"/>
      <c r="GD1029" s="47"/>
      <c r="GE1029" s="47"/>
      <c r="GF1029" s="47"/>
      <c r="GG1029" s="47"/>
      <c r="GH1029" s="47"/>
      <c r="GI1029" s="47"/>
      <c r="GJ1029" s="47"/>
      <c r="GK1029" s="47"/>
      <c r="GL1029" s="47"/>
      <c r="GM1029" s="47"/>
      <c r="GN1029" s="47"/>
      <c r="GO1029" s="47"/>
      <c r="GP1029" s="47"/>
      <c r="GQ1029" s="47"/>
      <c r="GR1029" s="47"/>
      <c r="GS1029" s="47"/>
      <c r="GT1029" s="47"/>
      <c r="GU1029" s="47"/>
      <c r="GV1029" s="47"/>
      <c r="GW1029" s="47"/>
      <c r="GX1029" s="47"/>
      <c r="GY1029" s="47"/>
      <c r="GZ1029" s="47"/>
      <c r="HA1029" s="47"/>
      <c r="HB1029" s="47"/>
      <c r="HC1029" s="47"/>
      <c r="HD1029" s="47"/>
      <c r="HE1029" s="47"/>
      <c r="HF1029" s="47"/>
      <c r="HG1029" s="47"/>
      <c r="HH1029" s="47"/>
      <c r="HI1029" s="47"/>
      <c r="HJ1029" s="47"/>
      <c r="HK1029" s="47"/>
      <c r="HL1029" s="47"/>
      <c r="HM1029" s="47"/>
      <c r="HN1029" s="47"/>
      <c r="HO1029" s="47"/>
      <c r="HP1029" s="47"/>
      <c r="HQ1029" s="47"/>
      <c r="HR1029" s="47"/>
      <c r="HS1029" s="47"/>
      <c r="HT1029" s="47"/>
      <c r="HU1029" s="47"/>
      <c r="HV1029" s="47"/>
      <c r="HW1029" s="47"/>
      <c r="HX1029" s="47"/>
      <c r="HY1029" s="47"/>
      <c r="HZ1029" s="47"/>
      <c r="IA1029" s="47"/>
      <c r="IB1029" s="47"/>
      <c r="IC1029" s="47"/>
      <c r="ID1029" s="47"/>
      <c r="IE1029" s="47"/>
      <c r="IF1029" s="47"/>
      <c r="IG1029" s="47"/>
      <c r="IH1029" s="47"/>
      <c r="II1029" s="47"/>
      <c r="IJ1029" s="47"/>
      <c r="IK1029" s="47"/>
      <c r="IL1029" s="47"/>
      <c r="IM1029" s="47"/>
      <c r="IN1029" s="47"/>
      <c r="IO1029" s="47"/>
      <c r="IP1029" s="47"/>
      <c r="IQ1029" s="47"/>
      <c r="IR1029" s="47"/>
      <c r="IS1029" s="47"/>
      <c r="IT1029" s="47"/>
      <c r="IU1029" s="47"/>
      <c r="IV1029" s="47"/>
      <c r="IW1029" s="47"/>
      <c r="IX1029" s="47"/>
      <c r="IY1029" s="47"/>
      <c r="IZ1029" s="47"/>
      <c r="JA1029" s="47"/>
      <c r="JB1029" s="47"/>
      <c r="JC1029" s="47"/>
      <c r="JD1029" s="47"/>
      <c r="JE1029" s="47"/>
      <c r="JF1029" s="47"/>
      <c r="JG1029" s="47"/>
      <c r="JH1029" s="47"/>
      <c r="JI1029" s="47"/>
      <c r="JJ1029" s="47"/>
      <c r="JK1029" s="47"/>
      <c r="JL1029" s="47"/>
      <c r="JM1029" s="47"/>
      <c r="JN1029" s="47"/>
      <c r="JO1029" s="47"/>
      <c r="JP1029" s="47"/>
      <c r="JQ1029" s="47"/>
      <c r="JR1029" s="47"/>
      <c r="JS1029" s="47"/>
      <c r="JT1029" s="47"/>
      <c r="JU1029" s="47"/>
      <c r="JV1029" s="47"/>
      <c r="JW1029" s="47"/>
      <c r="JX1029" s="47"/>
      <c r="JY1029" s="47"/>
      <c r="JZ1029" s="47"/>
      <c r="KA1029" s="47"/>
      <c r="KB1029" s="47"/>
      <c r="KC1029" s="47"/>
      <c r="KD1029" s="47"/>
      <c r="KE1029" s="47"/>
      <c r="KF1029" s="47"/>
      <c r="KG1029" s="47"/>
      <c r="KH1029" s="47"/>
      <c r="KI1029" s="47"/>
      <c r="KJ1029" s="47"/>
      <c r="KK1029" s="47"/>
      <c r="KL1029" s="47"/>
      <c r="KM1029" s="47"/>
      <c r="KN1029" s="47"/>
      <c r="KO1029" s="47"/>
      <c r="KP1029" s="47"/>
      <c r="KQ1029" s="47"/>
      <c r="KR1029" s="47"/>
      <c r="KS1029" s="47"/>
      <c r="KT1029" s="47"/>
      <c r="KU1029" s="47"/>
      <c r="KV1029" s="47"/>
      <c r="KW1029" s="47"/>
      <c r="KX1029" s="47"/>
      <c r="KY1029" s="47"/>
      <c r="KZ1029" s="47"/>
      <c r="LA1029" s="47"/>
      <c r="LB1029" s="47"/>
      <c r="LC1029" s="47"/>
      <c r="LD1029" s="47"/>
      <c r="LE1029" s="47"/>
      <c r="LF1029" s="47"/>
      <c r="LG1029" s="47"/>
      <c r="LH1029" s="47"/>
      <c r="LI1029" s="47"/>
      <c r="LJ1029" s="47"/>
      <c r="LK1029" s="47"/>
      <c r="LL1029" s="47"/>
      <c r="LM1029" s="47"/>
      <c r="LN1029" s="47"/>
      <c r="LO1029" s="47"/>
      <c r="LP1029" s="47"/>
      <c r="LQ1029" s="47"/>
      <c r="LR1029" s="47"/>
      <c r="LS1029" s="47"/>
      <c r="LT1029" s="47"/>
      <c r="LU1029" s="47"/>
      <c r="LV1029" s="47"/>
      <c r="LW1029" s="47"/>
      <c r="LX1029" s="47"/>
      <c r="LY1029" s="47"/>
      <c r="LZ1029" s="47"/>
      <c r="MA1029" s="47"/>
      <c r="MB1029" s="47"/>
      <c r="MC1029" s="47"/>
      <c r="MD1029" s="47"/>
      <c r="ME1029" s="47"/>
      <c r="MF1029" s="47"/>
      <c r="MG1029" s="47"/>
      <c r="MH1029" s="47"/>
      <c r="MI1029" s="47"/>
      <c r="MJ1029" s="47"/>
      <c r="MK1029" s="47"/>
      <c r="ML1029" s="47"/>
      <c r="MM1029" s="47"/>
      <c r="MN1029" s="47"/>
      <c r="MO1029" s="47"/>
      <c r="MP1029" s="47"/>
      <c r="MQ1029" s="47"/>
      <c r="MR1029" s="47"/>
      <c r="MS1029" s="47"/>
      <c r="MT1029" s="47"/>
    </row>
    <row r="1030" spans="1:427" x14ac:dyDescent="0.3">
      <c r="A1030" s="27" t="s">
        <v>849</v>
      </c>
      <c r="B1030" s="27" t="s">
        <v>873</v>
      </c>
      <c r="C1030" s="27" t="s">
        <v>873</v>
      </c>
      <c r="D1030" s="27" t="s">
        <v>889</v>
      </c>
      <c r="E1030" s="29" t="s">
        <v>102</v>
      </c>
      <c r="F1030" s="28">
        <v>91</v>
      </c>
      <c r="G1030" s="28">
        <v>100</v>
      </c>
      <c r="H1030" s="28">
        <v>100</v>
      </c>
      <c r="I1030" s="28">
        <v>0</v>
      </c>
      <c r="J1030" s="28">
        <v>0</v>
      </c>
      <c r="K1030" s="28">
        <v>0</v>
      </c>
      <c r="L1030" s="28">
        <v>100</v>
      </c>
      <c r="M1030" s="28">
        <v>100</v>
      </c>
      <c r="N1030" s="28">
        <v>0</v>
      </c>
      <c r="O1030" s="28">
        <v>0</v>
      </c>
      <c r="P1030" s="28">
        <v>0</v>
      </c>
      <c r="Q1030" s="28">
        <v>100</v>
      </c>
      <c r="R1030" s="28">
        <v>100</v>
      </c>
      <c r="S1030" s="28">
        <v>100</v>
      </c>
      <c r="T1030" s="28">
        <v>100</v>
      </c>
      <c r="U1030" s="28">
        <v>0</v>
      </c>
      <c r="V1030" s="28">
        <v>0</v>
      </c>
      <c r="W1030" s="28">
        <v>0</v>
      </c>
      <c r="X1030" s="28">
        <v>100</v>
      </c>
      <c r="Y1030" s="28">
        <v>1</v>
      </c>
      <c r="Z1030" s="28">
        <v>4</v>
      </c>
      <c r="AA1030" s="28" t="s">
        <v>97</v>
      </c>
      <c r="AB1030" s="28" t="s">
        <v>96</v>
      </c>
      <c r="AC1030" s="28">
        <v>2</v>
      </c>
      <c r="AD1030" s="28">
        <v>1</v>
      </c>
      <c r="AE1030" s="28">
        <v>1</v>
      </c>
      <c r="AF1030" s="28">
        <v>1</v>
      </c>
      <c r="AG1030" s="28">
        <v>0</v>
      </c>
      <c r="AH1030" s="28">
        <v>2</v>
      </c>
      <c r="AI1030" s="28">
        <v>1</v>
      </c>
    </row>
    <row r="1031" spans="1:427" x14ac:dyDescent="0.3">
      <c r="A1031" s="27" t="s">
        <v>849</v>
      </c>
      <c r="B1031" s="27" t="s">
        <v>873</v>
      </c>
      <c r="C1031" s="27" t="s">
        <v>873</v>
      </c>
      <c r="D1031" s="27" t="s">
        <v>890</v>
      </c>
      <c r="E1031" s="29" t="s">
        <v>104</v>
      </c>
      <c r="F1031" s="28">
        <v>368</v>
      </c>
      <c r="G1031" s="28">
        <v>100</v>
      </c>
      <c r="H1031" s="28">
        <v>100</v>
      </c>
      <c r="I1031" s="28">
        <v>0</v>
      </c>
      <c r="J1031" s="28">
        <v>0</v>
      </c>
      <c r="K1031" s="28">
        <v>0</v>
      </c>
      <c r="L1031" s="28">
        <v>0</v>
      </c>
      <c r="M1031" s="28">
        <v>0</v>
      </c>
      <c r="N1031" s="28">
        <v>100</v>
      </c>
      <c r="O1031" s="28">
        <v>0</v>
      </c>
      <c r="P1031" s="28">
        <v>0</v>
      </c>
      <c r="Q1031" s="28">
        <v>100</v>
      </c>
      <c r="R1031" s="28">
        <v>10</v>
      </c>
      <c r="S1031" s="28">
        <v>100</v>
      </c>
      <c r="T1031" s="28">
        <v>0</v>
      </c>
      <c r="U1031" s="28">
        <v>0</v>
      </c>
      <c r="V1031" s="28">
        <v>0</v>
      </c>
      <c r="W1031" s="28">
        <v>0</v>
      </c>
      <c r="X1031" s="28">
        <v>100</v>
      </c>
      <c r="Y1031" s="28">
        <v>0</v>
      </c>
      <c r="Z1031" s="28" t="s">
        <v>98</v>
      </c>
      <c r="AA1031" s="28" t="s">
        <v>97</v>
      </c>
      <c r="AB1031" s="28" t="s">
        <v>96</v>
      </c>
      <c r="AC1031" s="28">
        <v>52</v>
      </c>
      <c r="AD1031" s="28">
        <v>4</v>
      </c>
      <c r="AE1031" s="28">
        <v>4</v>
      </c>
      <c r="AF1031" s="28">
        <v>4</v>
      </c>
      <c r="AG1031" s="28">
        <v>0</v>
      </c>
      <c r="AH1031" s="28">
        <v>4</v>
      </c>
      <c r="AI1031" s="28">
        <v>4</v>
      </c>
    </row>
    <row r="1032" spans="1:427" x14ac:dyDescent="0.3">
      <c r="A1032" s="27" t="s">
        <v>849</v>
      </c>
      <c r="B1032" s="27" t="s">
        <v>873</v>
      </c>
      <c r="C1032" s="27" t="s">
        <v>873</v>
      </c>
      <c r="D1032" s="27" t="s">
        <v>891</v>
      </c>
      <c r="E1032" s="29" t="s">
        <v>102</v>
      </c>
      <c r="F1032" s="28">
        <v>60</v>
      </c>
      <c r="G1032" s="28">
        <v>100</v>
      </c>
      <c r="H1032" s="28">
        <v>100</v>
      </c>
      <c r="I1032" s="28">
        <v>0</v>
      </c>
      <c r="J1032" s="28">
        <v>0</v>
      </c>
      <c r="K1032" s="28">
        <v>0</v>
      </c>
      <c r="L1032" s="28">
        <v>100</v>
      </c>
      <c r="M1032" s="28">
        <v>100</v>
      </c>
      <c r="N1032" s="28">
        <v>0</v>
      </c>
      <c r="O1032" s="28">
        <v>0</v>
      </c>
      <c r="P1032" s="28">
        <v>0</v>
      </c>
      <c r="Q1032" s="28">
        <v>100</v>
      </c>
      <c r="R1032" s="28">
        <v>100</v>
      </c>
      <c r="S1032" s="28">
        <v>100</v>
      </c>
      <c r="T1032" s="28">
        <v>0</v>
      </c>
      <c r="U1032" s="28">
        <v>0</v>
      </c>
      <c r="V1032" s="28">
        <v>100</v>
      </c>
      <c r="W1032" s="28">
        <v>0</v>
      </c>
      <c r="X1032" s="28">
        <v>0</v>
      </c>
      <c r="Y1032" s="28">
        <v>100</v>
      </c>
      <c r="Z1032" s="28">
        <v>12</v>
      </c>
      <c r="AA1032" s="28" t="s">
        <v>96</v>
      </c>
      <c r="AB1032" s="28" t="s">
        <v>96</v>
      </c>
      <c r="AC1032" s="28">
        <v>2</v>
      </c>
      <c r="AD1032" s="28">
        <v>0.5</v>
      </c>
      <c r="AE1032" s="28">
        <v>1</v>
      </c>
      <c r="AF1032" s="28">
        <v>1</v>
      </c>
      <c r="AG1032" s="28">
        <v>0</v>
      </c>
      <c r="AH1032" s="28">
        <v>1</v>
      </c>
      <c r="AI1032" s="28">
        <v>0.1</v>
      </c>
    </row>
    <row r="1033" spans="1:427" x14ac:dyDescent="0.3">
      <c r="A1033" s="25" t="s">
        <v>849</v>
      </c>
      <c r="B1033" s="25" t="s">
        <v>873</v>
      </c>
      <c r="C1033" s="25" t="s">
        <v>1757</v>
      </c>
      <c r="D1033" s="26" t="s">
        <v>1553</v>
      </c>
      <c r="E1033" s="26">
        <v>1056</v>
      </c>
      <c r="F1033" s="38">
        <v>0</v>
      </c>
      <c r="G1033" s="38">
        <v>100</v>
      </c>
      <c r="H1033" s="38">
        <v>85</v>
      </c>
      <c r="I1033" s="38">
        <v>15</v>
      </c>
      <c r="J1033" s="38">
        <v>0</v>
      </c>
      <c r="K1033" s="38">
        <v>0</v>
      </c>
      <c r="L1033" s="38">
        <v>0</v>
      </c>
      <c r="M1033" s="38">
        <v>0</v>
      </c>
      <c r="N1033" s="38">
        <v>80</v>
      </c>
      <c r="O1033" s="38">
        <v>0</v>
      </c>
      <c r="P1033" s="38">
        <v>20</v>
      </c>
      <c r="Q1033" s="38">
        <v>100</v>
      </c>
      <c r="R1033" s="38">
        <v>100</v>
      </c>
      <c r="S1033" s="38">
        <v>100</v>
      </c>
      <c r="T1033" s="38">
        <v>100</v>
      </c>
      <c r="U1033" s="38">
        <v>85</v>
      </c>
      <c r="V1033" s="38">
        <v>0</v>
      </c>
      <c r="W1033" s="38">
        <v>85</v>
      </c>
      <c r="X1033" s="38">
        <v>15</v>
      </c>
      <c r="Y1033" s="38">
        <v>100</v>
      </c>
      <c r="Z1033" s="38">
        <v>2</v>
      </c>
      <c r="AA1033" s="38" t="s">
        <v>96</v>
      </c>
      <c r="AB1033" s="38" t="s">
        <v>97</v>
      </c>
      <c r="AC1033" s="38" t="s">
        <v>98</v>
      </c>
      <c r="AD1033" s="38">
        <v>0</v>
      </c>
      <c r="AE1033" s="38">
        <v>14</v>
      </c>
      <c r="AF1033" s="38">
        <v>14</v>
      </c>
      <c r="AG1033" s="38">
        <v>0</v>
      </c>
      <c r="AH1033" s="38">
        <v>0</v>
      </c>
      <c r="AI1033" s="38">
        <v>0</v>
      </c>
    </row>
    <row r="1034" spans="1:427" x14ac:dyDescent="0.3">
      <c r="A1034" s="27" t="s">
        <v>849</v>
      </c>
      <c r="B1034" s="27" t="s">
        <v>873</v>
      </c>
      <c r="C1034" s="27" t="s">
        <v>1757</v>
      </c>
      <c r="D1034" s="27" t="s">
        <v>1759</v>
      </c>
      <c r="E1034" s="29" t="s">
        <v>102</v>
      </c>
      <c r="F1034" s="28">
        <v>96</v>
      </c>
      <c r="G1034" s="28">
        <v>65</v>
      </c>
      <c r="H1034" s="28">
        <v>40</v>
      </c>
      <c r="I1034" s="28">
        <v>30</v>
      </c>
      <c r="J1034" s="28">
        <v>30</v>
      </c>
      <c r="K1034" s="28">
        <v>0</v>
      </c>
      <c r="L1034" s="28">
        <v>0</v>
      </c>
      <c r="M1034" s="28">
        <v>0</v>
      </c>
      <c r="N1034" s="28">
        <v>0</v>
      </c>
      <c r="O1034" s="28">
        <v>0</v>
      </c>
      <c r="P1034" s="28">
        <v>100</v>
      </c>
      <c r="Q1034" s="28">
        <v>100</v>
      </c>
      <c r="R1034" s="28">
        <v>100</v>
      </c>
      <c r="S1034" s="28">
        <v>100</v>
      </c>
      <c r="T1034" s="28">
        <v>30</v>
      </c>
      <c r="U1034" s="28">
        <v>10</v>
      </c>
      <c r="V1034" s="28">
        <v>0</v>
      </c>
      <c r="W1034" s="28">
        <v>10</v>
      </c>
      <c r="X1034" s="28">
        <v>90</v>
      </c>
      <c r="Y1034" s="28">
        <v>100</v>
      </c>
      <c r="Z1034" s="28">
        <v>2</v>
      </c>
      <c r="AA1034" s="28" t="s">
        <v>96</v>
      </c>
      <c r="AB1034" s="28" t="s">
        <v>97</v>
      </c>
      <c r="AC1034" s="28" t="s">
        <v>98</v>
      </c>
      <c r="AD1034" s="28">
        <v>0</v>
      </c>
      <c r="AE1034" s="28">
        <v>14</v>
      </c>
      <c r="AF1034" s="28">
        <v>14</v>
      </c>
      <c r="AG1034" s="28">
        <v>0</v>
      </c>
      <c r="AH1034" s="28">
        <v>0</v>
      </c>
      <c r="AI1034" s="28">
        <v>0</v>
      </c>
    </row>
    <row r="1035" spans="1:427" x14ac:dyDescent="0.3">
      <c r="A1035" s="27" t="s">
        <v>849</v>
      </c>
      <c r="B1035" s="27" t="s">
        <v>873</v>
      </c>
      <c r="C1035" s="27" t="s">
        <v>1757</v>
      </c>
      <c r="D1035" s="27" t="s">
        <v>1758</v>
      </c>
      <c r="E1035" s="29" t="s">
        <v>102</v>
      </c>
      <c r="F1035" s="28">
        <v>67</v>
      </c>
      <c r="G1035" s="28">
        <v>65</v>
      </c>
      <c r="H1035" s="28">
        <v>40</v>
      </c>
      <c r="I1035" s="28">
        <v>30</v>
      </c>
      <c r="J1035" s="28">
        <v>30</v>
      </c>
      <c r="K1035" s="28">
        <v>0</v>
      </c>
      <c r="L1035" s="28">
        <v>0</v>
      </c>
      <c r="M1035" s="28">
        <v>0</v>
      </c>
      <c r="N1035" s="28">
        <v>0</v>
      </c>
      <c r="O1035" s="28">
        <v>0</v>
      </c>
      <c r="P1035" s="28">
        <v>100</v>
      </c>
      <c r="Q1035" s="28">
        <v>100</v>
      </c>
      <c r="R1035" s="28">
        <v>100</v>
      </c>
      <c r="S1035" s="28">
        <v>100</v>
      </c>
      <c r="T1035" s="28">
        <v>30</v>
      </c>
      <c r="U1035" s="28">
        <v>10</v>
      </c>
      <c r="V1035" s="28">
        <v>0</v>
      </c>
      <c r="W1035" s="28">
        <v>10</v>
      </c>
      <c r="X1035" s="28">
        <v>90</v>
      </c>
      <c r="Y1035" s="28">
        <v>100</v>
      </c>
      <c r="Z1035" s="28">
        <v>2</v>
      </c>
      <c r="AA1035" s="28" t="s">
        <v>96</v>
      </c>
      <c r="AB1035" s="28" t="s">
        <v>97</v>
      </c>
      <c r="AC1035" s="28" t="s">
        <v>98</v>
      </c>
      <c r="AD1035" s="28">
        <v>0</v>
      </c>
      <c r="AE1035" s="28">
        <v>14</v>
      </c>
      <c r="AF1035" s="28">
        <v>14</v>
      </c>
      <c r="AG1035" s="28">
        <v>0</v>
      </c>
      <c r="AH1035" s="28">
        <v>0</v>
      </c>
      <c r="AI1035" s="28">
        <v>0</v>
      </c>
    </row>
    <row r="1036" spans="1:427" x14ac:dyDescent="0.3">
      <c r="A1036" s="25" t="s">
        <v>849</v>
      </c>
      <c r="B1036" s="25" t="s">
        <v>873</v>
      </c>
      <c r="C1036" s="25" t="s">
        <v>892</v>
      </c>
      <c r="D1036" s="26" t="s">
        <v>1553</v>
      </c>
      <c r="E1036" s="26">
        <v>677</v>
      </c>
      <c r="F1036" s="38">
        <v>120</v>
      </c>
      <c r="G1036" s="26">
        <v>0</v>
      </c>
      <c r="H1036" s="26">
        <v>0</v>
      </c>
      <c r="I1036" s="26">
        <v>100</v>
      </c>
      <c r="J1036" s="26">
        <v>0</v>
      </c>
      <c r="K1036" s="26">
        <v>0</v>
      </c>
      <c r="L1036" s="26">
        <v>0</v>
      </c>
      <c r="M1036" s="26">
        <v>0</v>
      </c>
      <c r="N1036" s="26">
        <v>30</v>
      </c>
      <c r="O1036" s="26">
        <v>0</v>
      </c>
      <c r="P1036" s="26">
        <v>70</v>
      </c>
      <c r="Q1036" s="26">
        <v>100</v>
      </c>
      <c r="R1036" s="26">
        <v>100</v>
      </c>
      <c r="S1036" s="26">
        <v>100</v>
      </c>
      <c r="T1036" s="26">
        <v>0</v>
      </c>
      <c r="U1036" s="26">
        <v>0</v>
      </c>
      <c r="V1036" s="26">
        <v>0</v>
      </c>
      <c r="W1036" s="26">
        <v>0</v>
      </c>
      <c r="X1036" s="26">
        <v>100</v>
      </c>
      <c r="Y1036" s="26">
        <v>100</v>
      </c>
      <c r="Z1036" s="26">
        <v>4</v>
      </c>
      <c r="AA1036" s="26" t="s">
        <v>96</v>
      </c>
      <c r="AB1036" s="26" t="s">
        <v>96</v>
      </c>
      <c r="AC1036" s="26">
        <v>12</v>
      </c>
      <c r="AD1036" s="26">
        <v>4</v>
      </c>
      <c r="AE1036" s="26">
        <v>25</v>
      </c>
      <c r="AF1036" s="26">
        <v>25</v>
      </c>
      <c r="AG1036" s="26">
        <v>0</v>
      </c>
      <c r="AH1036" s="26">
        <v>3</v>
      </c>
      <c r="AI1036" s="26">
        <v>0</v>
      </c>
    </row>
    <row r="1037" spans="1:427" x14ac:dyDescent="0.3">
      <c r="A1037" s="27" t="s">
        <v>849</v>
      </c>
      <c r="B1037" s="27" t="s">
        <v>873</v>
      </c>
      <c r="C1037" s="27" t="s">
        <v>892</v>
      </c>
      <c r="D1037" s="27" t="s">
        <v>673</v>
      </c>
      <c r="E1037" s="29" t="s">
        <v>104</v>
      </c>
      <c r="F1037" s="28">
        <v>45</v>
      </c>
      <c r="G1037" s="28">
        <v>0</v>
      </c>
      <c r="H1037" s="28">
        <v>0</v>
      </c>
      <c r="I1037" s="28">
        <v>100</v>
      </c>
      <c r="J1037" s="28">
        <v>0</v>
      </c>
      <c r="K1037" s="28">
        <v>0</v>
      </c>
      <c r="L1037" s="28">
        <v>0</v>
      </c>
      <c r="M1037" s="28">
        <v>0</v>
      </c>
      <c r="N1037" s="28">
        <v>0</v>
      </c>
      <c r="O1037" s="28">
        <v>0</v>
      </c>
      <c r="P1037" s="28">
        <v>100</v>
      </c>
      <c r="Q1037" s="28">
        <v>100</v>
      </c>
      <c r="R1037" s="28">
        <v>100</v>
      </c>
      <c r="S1037" s="28">
        <v>100</v>
      </c>
      <c r="T1037" s="28">
        <v>0</v>
      </c>
      <c r="U1037" s="28">
        <v>0</v>
      </c>
      <c r="V1037" s="28">
        <v>0</v>
      </c>
      <c r="W1037" s="28">
        <v>0</v>
      </c>
      <c r="X1037" s="28">
        <v>100</v>
      </c>
      <c r="Y1037" s="28">
        <v>100</v>
      </c>
      <c r="Z1037" s="28">
        <v>4</v>
      </c>
      <c r="AA1037" s="28" t="s">
        <v>96</v>
      </c>
      <c r="AB1037" s="28" t="s">
        <v>97</v>
      </c>
      <c r="AC1037" s="28" t="s">
        <v>98</v>
      </c>
      <c r="AD1037" s="28">
        <v>5</v>
      </c>
      <c r="AE1037" s="28">
        <v>26</v>
      </c>
      <c r="AF1037" s="28">
        <v>26</v>
      </c>
      <c r="AG1037" s="28">
        <v>2</v>
      </c>
      <c r="AH1037" s="28">
        <v>5</v>
      </c>
      <c r="AI1037" s="28">
        <v>1</v>
      </c>
    </row>
    <row r="1038" spans="1:427" x14ac:dyDescent="0.3">
      <c r="A1038" s="25" t="s">
        <v>849</v>
      </c>
      <c r="B1038" s="25" t="s">
        <v>873</v>
      </c>
      <c r="C1038" s="25" t="s">
        <v>893</v>
      </c>
      <c r="D1038" s="26" t="s">
        <v>1553</v>
      </c>
      <c r="E1038" s="26">
        <v>519</v>
      </c>
      <c r="F1038" s="38">
        <v>40</v>
      </c>
      <c r="G1038" s="26">
        <v>100</v>
      </c>
      <c r="H1038" s="26">
        <v>100</v>
      </c>
      <c r="I1038" s="26">
        <v>0</v>
      </c>
      <c r="J1038" s="26">
        <v>0</v>
      </c>
      <c r="K1038" s="26">
        <v>0</v>
      </c>
      <c r="L1038" s="26">
        <v>0</v>
      </c>
      <c r="M1038" s="26">
        <v>0</v>
      </c>
      <c r="N1038" s="26">
        <v>100</v>
      </c>
      <c r="O1038" s="26">
        <v>0</v>
      </c>
      <c r="P1038" s="26">
        <v>0</v>
      </c>
      <c r="Q1038" s="26">
        <v>100</v>
      </c>
      <c r="R1038" s="26">
        <v>100</v>
      </c>
      <c r="S1038" s="26">
        <v>100</v>
      </c>
      <c r="T1038" s="26">
        <v>0</v>
      </c>
      <c r="U1038" s="26">
        <v>0</v>
      </c>
      <c r="V1038" s="26">
        <v>0</v>
      </c>
      <c r="W1038" s="26">
        <v>2</v>
      </c>
      <c r="X1038" s="26">
        <v>98</v>
      </c>
      <c r="Y1038" s="26">
        <v>100</v>
      </c>
      <c r="Z1038" s="26">
        <v>4</v>
      </c>
      <c r="AA1038" s="26" t="s">
        <v>96</v>
      </c>
      <c r="AB1038" s="26" t="s">
        <v>96</v>
      </c>
      <c r="AC1038" s="26">
        <v>4</v>
      </c>
      <c r="AD1038" s="26">
        <v>10</v>
      </c>
      <c r="AE1038" s="26">
        <v>10</v>
      </c>
      <c r="AF1038" s="26">
        <v>25</v>
      </c>
      <c r="AG1038" s="26">
        <v>0</v>
      </c>
      <c r="AH1038" s="26">
        <v>0</v>
      </c>
      <c r="AI1038" s="26">
        <v>0</v>
      </c>
    </row>
    <row r="1039" spans="1:427" x14ac:dyDescent="0.3">
      <c r="A1039" s="27" t="s">
        <v>849</v>
      </c>
      <c r="B1039" s="27" t="s">
        <v>873</v>
      </c>
      <c r="C1039" s="27" t="s">
        <v>893</v>
      </c>
      <c r="D1039" s="27" t="s">
        <v>224</v>
      </c>
      <c r="E1039" s="29" t="s">
        <v>95</v>
      </c>
      <c r="F1039" s="28">
        <v>45</v>
      </c>
      <c r="G1039" s="28">
        <v>100</v>
      </c>
      <c r="H1039" s="28">
        <v>100</v>
      </c>
      <c r="I1039" s="28">
        <v>0</v>
      </c>
      <c r="J1039" s="28">
        <v>0</v>
      </c>
      <c r="K1039" s="28">
        <v>0</v>
      </c>
      <c r="L1039" s="28">
        <v>0</v>
      </c>
      <c r="M1039" s="28">
        <v>0</v>
      </c>
      <c r="N1039" s="28">
        <v>100</v>
      </c>
      <c r="O1039" s="28">
        <v>0</v>
      </c>
      <c r="P1039" s="28">
        <v>0</v>
      </c>
      <c r="Q1039" s="28">
        <v>100</v>
      </c>
      <c r="R1039" s="28">
        <v>100</v>
      </c>
      <c r="S1039" s="28">
        <v>100</v>
      </c>
      <c r="T1039" s="28">
        <v>0</v>
      </c>
      <c r="U1039" s="28">
        <v>0</v>
      </c>
      <c r="V1039" s="28">
        <v>0</v>
      </c>
      <c r="W1039" s="28">
        <v>0</v>
      </c>
      <c r="X1039" s="28">
        <v>100</v>
      </c>
      <c r="Y1039" s="28">
        <v>100</v>
      </c>
      <c r="Z1039" s="28">
        <v>4</v>
      </c>
      <c r="AA1039" s="28" t="s">
        <v>96</v>
      </c>
      <c r="AB1039" s="28" t="s">
        <v>96</v>
      </c>
      <c r="AC1039" s="28">
        <v>4</v>
      </c>
      <c r="AD1039" s="28">
        <v>10</v>
      </c>
      <c r="AE1039" s="28">
        <v>10</v>
      </c>
      <c r="AF1039" s="28">
        <v>25</v>
      </c>
      <c r="AG1039" s="28">
        <v>0</v>
      </c>
      <c r="AH1039" s="28">
        <v>1</v>
      </c>
      <c r="AI1039" s="28">
        <v>1</v>
      </c>
    </row>
    <row r="1040" spans="1:427" x14ac:dyDescent="0.3">
      <c r="A1040" s="25" t="s">
        <v>849</v>
      </c>
      <c r="B1040" s="25" t="s">
        <v>873</v>
      </c>
      <c r="C1040" s="25" t="s">
        <v>1656</v>
      </c>
      <c r="D1040" s="26" t="s">
        <v>1555</v>
      </c>
      <c r="E1040" s="26">
        <v>780</v>
      </c>
      <c r="F1040" s="26">
        <v>304</v>
      </c>
      <c r="G1040" s="26">
        <v>100</v>
      </c>
      <c r="H1040" s="26">
        <v>70</v>
      </c>
      <c r="I1040" s="26">
        <v>30</v>
      </c>
      <c r="J1040" s="26">
        <v>0</v>
      </c>
      <c r="K1040" s="26">
        <v>0</v>
      </c>
      <c r="L1040" s="26">
        <v>0</v>
      </c>
      <c r="M1040" s="26">
        <v>0</v>
      </c>
      <c r="N1040" s="26">
        <v>79</v>
      </c>
      <c r="O1040" s="26">
        <v>1</v>
      </c>
      <c r="P1040" s="26">
        <v>20</v>
      </c>
      <c r="Q1040" s="26">
        <v>100</v>
      </c>
      <c r="R1040" s="26">
        <v>100</v>
      </c>
      <c r="S1040" s="26">
        <v>100</v>
      </c>
      <c r="T1040" s="26">
        <v>0</v>
      </c>
      <c r="U1040" s="26">
        <v>0</v>
      </c>
      <c r="V1040" s="26">
        <v>0</v>
      </c>
      <c r="W1040" s="26">
        <v>20</v>
      </c>
      <c r="X1040" s="26">
        <v>80</v>
      </c>
      <c r="Y1040" s="26">
        <v>100</v>
      </c>
      <c r="Z1040" s="26">
        <v>2</v>
      </c>
      <c r="AA1040" s="26" t="s">
        <v>96</v>
      </c>
      <c r="AB1040" s="26" t="s">
        <v>96</v>
      </c>
      <c r="AC1040" s="26">
        <v>3</v>
      </c>
      <c r="AD1040" s="26">
        <v>7</v>
      </c>
      <c r="AE1040" s="26">
        <v>7</v>
      </c>
      <c r="AF1040" s="26">
        <v>7</v>
      </c>
      <c r="AG1040" s="26">
        <v>0</v>
      </c>
      <c r="AH1040" s="26">
        <v>7</v>
      </c>
      <c r="AI1040" s="26">
        <v>0</v>
      </c>
    </row>
    <row r="1041" spans="1:427" x14ac:dyDescent="0.3">
      <c r="A1041" s="25" t="s">
        <v>849</v>
      </c>
      <c r="B1041" s="25" t="s">
        <v>873</v>
      </c>
      <c r="C1041" s="25" t="s">
        <v>894</v>
      </c>
      <c r="D1041" s="26" t="s">
        <v>1553</v>
      </c>
      <c r="E1041" s="26">
        <v>1883</v>
      </c>
      <c r="F1041" s="38">
        <v>170</v>
      </c>
      <c r="G1041" s="26">
        <v>100</v>
      </c>
      <c r="H1041" s="26">
        <v>100</v>
      </c>
      <c r="I1041" s="26">
        <v>0</v>
      </c>
      <c r="J1041" s="26">
        <v>0</v>
      </c>
      <c r="K1041" s="26">
        <v>0</v>
      </c>
      <c r="L1041" s="26">
        <v>0</v>
      </c>
      <c r="M1041" s="26">
        <v>0</v>
      </c>
      <c r="N1041" s="26">
        <v>0</v>
      </c>
      <c r="O1041" s="26">
        <v>0</v>
      </c>
      <c r="P1041" s="26">
        <v>100</v>
      </c>
      <c r="Q1041" s="26">
        <v>100</v>
      </c>
      <c r="R1041" s="26">
        <v>100</v>
      </c>
      <c r="S1041" s="26">
        <v>100</v>
      </c>
      <c r="T1041" s="26">
        <v>100</v>
      </c>
      <c r="U1041" s="26">
        <v>50</v>
      </c>
      <c r="V1041" s="26">
        <v>0</v>
      </c>
      <c r="W1041" s="26">
        <v>50</v>
      </c>
      <c r="X1041" s="26">
        <v>50</v>
      </c>
      <c r="Y1041" s="26">
        <v>100</v>
      </c>
      <c r="Z1041" s="26">
        <v>4</v>
      </c>
      <c r="AA1041" s="26" t="s">
        <v>96</v>
      </c>
      <c r="AB1041" s="26" t="s">
        <v>96</v>
      </c>
      <c r="AC1041" s="26">
        <v>1</v>
      </c>
      <c r="AD1041" s="26">
        <v>0</v>
      </c>
      <c r="AE1041" s="26">
        <v>20</v>
      </c>
      <c r="AF1041" s="26">
        <v>20</v>
      </c>
      <c r="AG1041" s="26">
        <v>0</v>
      </c>
      <c r="AH1041" s="26">
        <v>20</v>
      </c>
      <c r="AI1041" s="26">
        <v>0</v>
      </c>
    </row>
    <row r="1042" spans="1:427" x14ac:dyDescent="0.3">
      <c r="A1042" s="27" t="s">
        <v>849</v>
      </c>
      <c r="B1042" s="27" t="s">
        <v>873</v>
      </c>
      <c r="C1042" s="27" t="s">
        <v>894</v>
      </c>
      <c r="D1042" s="27" t="s">
        <v>895</v>
      </c>
      <c r="E1042" s="29" t="s">
        <v>95</v>
      </c>
      <c r="F1042" s="28">
        <v>114</v>
      </c>
      <c r="G1042" s="28">
        <v>100</v>
      </c>
      <c r="H1042" s="28">
        <v>100</v>
      </c>
      <c r="I1042" s="28">
        <v>0</v>
      </c>
      <c r="J1042" s="28">
        <v>0</v>
      </c>
      <c r="K1042" s="28">
        <v>0</v>
      </c>
      <c r="L1042" s="28">
        <v>0</v>
      </c>
      <c r="M1042" s="28">
        <v>0</v>
      </c>
      <c r="N1042" s="28">
        <v>0</v>
      </c>
      <c r="O1042" s="28">
        <v>0</v>
      </c>
      <c r="P1042" s="28">
        <v>100</v>
      </c>
      <c r="Q1042" s="28">
        <v>100</v>
      </c>
      <c r="R1042" s="28">
        <v>100</v>
      </c>
      <c r="S1042" s="28">
        <v>100</v>
      </c>
      <c r="T1042" s="28">
        <v>100</v>
      </c>
      <c r="U1042" s="28">
        <v>20</v>
      </c>
      <c r="V1042" s="28">
        <v>0</v>
      </c>
      <c r="W1042" s="28">
        <v>20</v>
      </c>
      <c r="X1042" s="28">
        <v>80</v>
      </c>
      <c r="Y1042" s="28">
        <v>100</v>
      </c>
      <c r="Z1042" s="28">
        <v>4</v>
      </c>
      <c r="AA1042" s="28" t="s">
        <v>96</v>
      </c>
      <c r="AB1042" s="28" t="s">
        <v>96</v>
      </c>
      <c r="AC1042" s="28">
        <v>1</v>
      </c>
      <c r="AD1042" s="28">
        <v>0</v>
      </c>
      <c r="AE1042" s="28">
        <v>20</v>
      </c>
      <c r="AF1042" s="28">
        <v>20</v>
      </c>
      <c r="AG1042" s="28">
        <v>0</v>
      </c>
      <c r="AH1042" s="28">
        <v>20</v>
      </c>
      <c r="AI1042" s="28">
        <v>0</v>
      </c>
    </row>
    <row r="1043" spans="1:427" x14ac:dyDescent="0.3">
      <c r="A1043" s="25" t="s">
        <v>849</v>
      </c>
      <c r="B1043" s="25" t="s">
        <v>873</v>
      </c>
      <c r="C1043" s="25" t="s">
        <v>896</v>
      </c>
      <c r="D1043" s="26" t="s">
        <v>1553</v>
      </c>
      <c r="E1043" s="26">
        <v>480</v>
      </c>
      <c r="F1043" s="38">
        <v>0</v>
      </c>
      <c r="G1043" s="26">
        <v>0</v>
      </c>
      <c r="H1043" s="26">
        <v>0</v>
      </c>
      <c r="I1043" s="26">
        <v>100</v>
      </c>
      <c r="J1043" s="26">
        <v>0</v>
      </c>
      <c r="K1043" s="26">
        <v>0</v>
      </c>
      <c r="L1043" s="26">
        <v>0</v>
      </c>
      <c r="M1043" s="26">
        <v>0</v>
      </c>
      <c r="N1043" s="26">
        <v>85</v>
      </c>
      <c r="O1043" s="26">
        <v>2</v>
      </c>
      <c r="P1043" s="26">
        <v>13</v>
      </c>
      <c r="Q1043" s="26">
        <v>100</v>
      </c>
      <c r="R1043" s="26">
        <v>95</v>
      </c>
      <c r="S1043" s="26">
        <v>100</v>
      </c>
      <c r="T1043" s="26">
        <v>0</v>
      </c>
      <c r="U1043" s="26">
        <v>0</v>
      </c>
      <c r="V1043" s="26">
        <v>0</v>
      </c>
      <c r="W1043" s="26">
        <v>20</v>
      </c>
      <c r="X1043" s="26">
        <v>80</v>
      </c>
      <c r="Y1043" s="26">
        <v>95</v>
      </c>
      <c r="Z1043" s="26">
        <v>2</v>
      </c>
      <c r="AA1043" s="26" t="s">
        <v>96</v>
      </c>
      <c r="AB1043" s="26" t="s">
        <v>96</v>
      </c>
      <c r="AC1043" s="26">
        <v>1</v>
      </c>
      <c r="AD1043" s="26">
        <v>4</v>
      </c>
      <c r="AE1043" s="26">
        <v>13</v>
      </c>
      <c r="AF1043" s="26">
        <v>13</v>
      </c>
      <c r="AG1043" s="26">
        <v>0</v>
      </c>
      <c r="AH1043" s="26">
        <v>5</v>
      </c>
      <c r="AI1043" s="26">
        <v>0</v>
      </c>
    </row>
    <row r="1044" spans="1:427" x14ac:dyDescent="0.3">
      <c r="A1044" s="27" t="s">
        <v>849</v>
      </c>
      <c r="B1044" s="27" t="s">
        <v>873</v>
      </c>
      <c r="C1044" s="27" t="s">
        <v>896</v>
      </c>
      <c r="D1044" s="27" t="s">
        <v>897</v>
      </c>
      <c r="E1044" s="29" t="s">
        <v>104</v>
      </c>
      <c r="F1044" s="28">
        <v>50</v>
      </c>
      <c r="G1044" s="28">
        <v>0</v>
      </c>
      <c r="H1044" s="28">
        <v>0</v>
      </c>
      <c r="I1044" s="28">
        <v>50</v>
      </c>
      <c r="J1044" s="28">
        <v>50</v>
      </c>
      <c r="K1044" s="28">
        <v>0</v>
      </c>
      <c r="L1044" s="28">
        <v>0</v>
      </c>
      <c r="M1044" s="28">
        <v>0</v>
      </c>
      <c r="N1044" s="28">
        <v>45</v>
      </c>
      <c r="O1044" s="28">
        <v>5</v>
      </c>
      <c r="P1044" s="28">
        <v>50</v>
      </c>
      <c r="Q1044" s="28">
        <v>100</v>
      </c>
      <c r="R1044" s="28">
        <v>45</v>
      </c>
      <c r="S1044" s="28">
        <v>100</v>
      </c>
      <c r="T1044" s="28">
        <v>0</v>
      </c>
      <c r="U1044" s="28">
        <v>0</v>
      </c>
      <c r="V1044" s="28">
        <v>0</v>
      </c>
      <c r="W1044" s="28">
        <v>20</v>
      </c>
      <c r="X1044" s="28">
        <v>80</v>
      </c>
      <c r="Y1044" s="28">
        <v>90</v>
      </c>
      <c r="Z1044" s="28">
        <v>2</v>
      </c>
      <c r="AA1044" s="28" t="s">
        <v>97</v>
      </c>
      <c r="AB1044" s="28" t="s">
        <v>96</v>
      </c>
      <c r="AC1044" s="28">
        <v>2</v>
      </c>
      <c r="AD1044" s="28">
        <v>4</v>
      </c>
      <c r="AE1044" s="28">
        <v>13</v>
      </c>
      <c r="AF1044" s="28">
        <v>13</v>
      </c>
      <c r="AG1044" s="28">
        <v>1</v>
      </c>
      <c r="AH1044" s="28">
        <v>5</v>
      </c>
      <c r="AI1044" s="28">
        <v>1</v>
      </c>
    </row>
    <row r="1045" spans="1:427" x14ac:dyDescent="0.3">
      <c r="A1045" s="27" t="s">
        <v>849</v>
      </c>
      <c r="B1045" s="27" t="s">
        <v>873</v>
      </c>
      <c r="C1045" s="27" t="s">
        <v>896</v>
      </c>
      <c r="D1045" s="27" t="s">
        <v>898</v>
      </c>
      <c r="E1045" s="29" t="s">
        <v>102</v>
      </c>
      <c r="F1045" s="28">
        <v>35</v>
      </c>
      <c r="G1045" s="28">
        <v>0</v>
      </c>
      <c r="H1045" s="28">
        <v>0</v>
      </c>
      <c r="I1045" s="28">
        <v>100</v>
      </c>
      <c r="J1045" s="28">
        <v>0</v>
      </c>
      <c r="K1045" s="28">
        <v>0</v>
      </c>
      <c r="L1045" s="28">
        <v>0</v>
      </c>
      <c r="M1045" s="28">
        <v>0</v>
      </c>
      <c r="N1045" s="28">
        <v>80</v>
      </c>
      <c r="O1045" s="28">
        <v>0</v>
      </c>
      <c r="P1045" s="28">
        <v>20</v>
      </c>
      <c r="Q1045" s="28">
        <v>100</v>
      </c>
      <c r="R1045" s="28">
        <v>50</v>
      </c>
      <c r="S1045" s="28">
        <v>100</v>
      </c>
      <c r="T1045" s="28">
        <v>0</v>
      </c>
      <c r="U1045" s="28">
        <v>0</v>
      </c>
      <c r="V1045" s="28">
        <v>0</v>
      </c>
      <c r="W1045" s="28">
        <v>20</v>
      </c>
      <c r="X1045" s="28">
        <v>80</v>
      </c>
      <c r="Y1045" s="28">
        <v>100</v>
      </c>
      <c r="Z1045" s="28">
        <v>2</v>
      </c>
      <c r="AA1045" s="28" t="s">
        <v>97</v>
      </c>
      <c r="AB1045" s="28" t="s">
        <v>96</v>
      </c>
      <c r="AC1045" s="28">
        <v>2</v>
      </c>
      <c r="AD1045" s="28">
        <v>4</v>
      </c>
      <c r="AE1045" s="28">
        <v>13</v>
      </c>
      <c r="AF1045" s="28">
        <v>13</v>
      </c>
      <c r="AG1045" s="28">
        <v>0</v>
      </c>
      <c r="AH1045" s="28">
        <v>5</v>
      </c>
      <c r="AI1045" s="28">
        <v>0</v>
      </c>
    </row>
    <row r="1046" spans="1:427" x14ac:dyDescent="0.3">
      <c r="A1046" s="25" t="s">
        <v>849</v>
      </c>
      <c r="B1046" s="25" t="s">
        <v>873</v>
      </c>
      <c r="C1046" s="25" t="s">
        <v>899</v>
      </c>
      <c r="D1046" s="26" t="s">
        <v>1553</v>
      </c>
      <c r="E1046" s="26">
        <v>325</v>
      </c>
      <c r="F1046" s="38">
        <v>0</v>
      </c>
      <c r="G1046" s="26">
        <v>0</v>
      </c>
      <c r="H1046" s="26">
        <v>0</v>
      </c>
      <c r="I1046" s="26">
        <v>70</v>
      </c>
      <c r="J1046" s="26">
        <v>30</v>
      </c>
      <c r="K1046" s="26">
        <v>0</v>
      </c>
      <c r="L1046" s="26">
        <v>60</v>
      </c>
      <c r="M1046" s="26">
        <v>60</v>
      </c>
      <c r="N1046" s="26">
        <v>10</v>
      </c>
      <c r="O1046" s="26">
        <v>0</v>
      </c>
      <c r="P1046" s="26">
        <v>30</v>
      </c>
      <c r="Q1046" s="26">
        <v>100</v>
      </c>
      <c r="R1046" s="26">
        <v>100</v>
      </c>
      <c r="S1046" s="26">
        <v>100</v>
      </c>
      <c r="T1046" s="26">
        <v>100</v>
      </c>
      <c r="U1046" s="26">
        <v>60</v>
      </c>
      <c r="V1046" s="26">
        <v>0</v>
      </c>
      <c r="W1046" s="26">
        <v>60</v>
      </c>
      <c r="X1046" s="26">
        <v>40</v>
      </c>
      <c r="Y1046" s="26">
        <v>100</v>
      </c>
      <c r="Z1046" s="26">
        <v>2</v>
      </c>
      <c r="AA1046" s="26" t="s">
        <v>96</v>
      </c>
      <c r="AB1046" s="26" t="s">
        <v>96</v>
      </c>
      <c r="AC1046" s="26">
        <v>2</v>
      </c>
      <c r="AD1046" s="26">
        <v>3</v>
      </c>
      <c r="AE1046" s="26">
        <v>3</v>
      </c>
      <c r="AF1046" s="26">
        <v>15</v>
      </c>
      <c r="AG1046" s="26">
        <v>1</v>
      </c>
      <c r="AH1046" s="26">
        <v>3</v>
      </c>
      <c r="AI1046" s="26">
        <v>3</v>
      </c>
    </row>
    <row r="1047" spans="1:427" x14ac:dyDescent="0.3">
      <c r="A1047" s="27" t="s">
        <v>849</v>
      </c>
      <c r="B1047" s="27" t="s">
        <v>873</v>
      </c>
      <c r="C1047" s="27" t="s">
        <v>899</v>
      </c>
      <c r="D1047" s="27" t="s">
        <v>301</v>
      </c>
      <c r="E1047" s="29" t="s">
        <v>95</v>
      </c>
      <c r="F1047" s="28">
        <v>50</v>
      </c>
      <c r="G1047" s="28">
        <v>0</v>
      </c>
      <c r="H1047" s="28">
        <v>0</v>
      </c>
      <c r="I1047" s="28">
        <v>0</v>
      </c>
      <c r="J1047" s="28">
        <v>90</v>
      </c>
      <c r="K1047" s="28">
        <v>10</v>
      </c>
      <c r="L1047" s="28">
        <v>0</v>
      </c>
      <c r="M1047" s="28">
        <v>0</v>
      </c>
      <c r="N1047" s="28">
        <v>0</v>
      </c>
      <c r="O1047" s="28">
        <v>0</v>
      </c>
      <c r="P1047" s="28">
        <v>100</v>
      </c>
      <c r="Q1047" s="28">
        <v>100</v>
      </c>
      <c r="R1047" s="28">
        <v>100</v>
      </c>
      <c r="S1047" s="28">
        <v>0</v>
      </c>
      <c r="T1047" s="28">
        <v>0</v>
      </c>
      <c r="U1047" s="28">
        <v>0</v>
      </c>
      <c r="V1047" s="28">
        <v>0</v>
      </c>
      <c r="W1047" s="28">
        <v>0</v>
      </c>
      <c r="X1047" s="28">
        <v>100</v>
      </c>
      <c r="Y1047" s="28">
        <v>70</v>
      </c>
      <c r="Z1047" s="28">
        <v>2</v>
      </c>
      <c r="AA1047" s="28" t="s">
        <v>96</v>
      </c>
      <c r="AB1047" s="28" t="s">
        <v>96</v>
      </c>
      <c r="AC1047" s="28">
        <v>2</v>
      </c>
      <c r="AD1047" s="28">
        <v>3</v>
      </c>
      <c r="AE1047" s="28">
        <v>3</v>
      </c>
      <c r="AF1047" s="28">
        <v>15</v>
      </c>
      <c r="AG1047" s="28">
        <v>1</v>
      </c>
      <c r="AH1047" s="28">
        <v>3</v>
      </c>
      <c r="AI1047" s="28">
        <v>3</v>
      </c>
    </row>
    <row r="1048" spans="1:427" x14ac:dyDescent="0.3">
      <c r="A1048" s="25" t="s">
        <v>849</v>
      </c>
      <c r="B1048" s="25" t="s">
        <v>873</v>
      </c>
      <c r="C1048" s="25" t="s">
        <v>900</v>
      </c>
      <c r="D1048" s="26" t="s">
        <v>1553</v>
      </c>
      <c r="E1048" s="26">
        <v>7309</v>
      </c>
      <c r="F1048" s="38">
        <v>30</v>
      </c>
      <c r="G1048" s="26">
        <v>100</v>
      </c>
      <c r="H1048" s="26">
        <v>90</v>
      </c>
      <c r="I1048" s="26">
        <v>8</v>
      </c>
      <c r="J1048" s="26">
        <v>2</v>
      </c>
      <c r="K1048" s="26">
        <v>0</v>
      </c>
      <c r="L1048" s="26">
        <v>90</v>
      </c>
      <c r="M1048" s="26">
        <v>90</v>
      </c>
      <c r="N1048" s="26">
        <v>10</v>
      </c>
      <c r="O1048" s="26">
        <v>0</v>
      </c>
      <c r="P1048" s="26">
        <v>0</v>
      </c>
      <c r="Q1048" s="26">
        <v>100</v>
      </c>
      <c r="R1048" s="26">
        <v>98</v>
      </c>
      <c r="S1048" s="26">
        <v>100</v>
      </c>
      <c r="T1048" s="26">
        <v>100</v>
      </c>
      <c r="U1048" s="26">
        <v>70</v>
      </c>
      <c r="V1048" s="26">
        <v>30</v>
      </c>
      <c r="W1048" s="26">
        <v>40</v>
      </c>
      <c r="X1048" s="26">
        <v>30</v>
      </c>
      <c r="Y1048" s="26">
        <v>100</v>
      </c>
      <c r="Z1048" s="26">
        <v>4</v>
      </c>
      <c r="AA1048" s="26" t="s">
        <v>96</v>
      </c>
      <c r="AB1048" s="26" t="s">
        <v>96</v>
      </c>
      <c r="AC1048" s="26">
        <v>12</v>
      </c>
      <c r="AD1048" s="26">
        <v>0</v>
      </c>
      <c r="AE1048" s="26">
        <v>0</v>
      </c>
      <c r="AF1048" s="26">
        <v>0</v>
      </c>
      <c r="AG1048" s="26">
        <v>0</v>
      </c>
      <c r="AH1048" s="26">
        <v>0</v>
      </c>
      <c r="AI1048" s="26">
        <v>0</v>
      </c>
    </row>
    <row r="1049" spans="1:427" x14ac:dyDescent="0.3">
      <c r="A1049" s="27" t="s">
        <v>849</v>
      </c>
      <c r="B1049" s="27" t="s">
        <v>873</v>
      </c>
      <c r="C1049" s="27" t="s">
        <v>900</v>
      </c>
      <c r="D1049" s="27" t="s">
        <v>901</v>
      </c>
      <c r="E1049" s="29" t="s">
        <v>102</v>
      </c>
      <c r="F1049" s="29">
        <v>259</v>
      </c>
      <c r="G1049" s="28">
        <v>100</v>
      </c>
      <c r="H1049" s="28">
        <v>40</v>
      </c>
      <c r="I1049" s="28">
        <v>60</v>
      </c>
      <c r="J1049" s="28">
        <v>0</v>
      </c>
      <c r="K1049" s="28">
        <v>0</v>
      </c>
      <c r="L1049" s="28">
        <v>100</v>
      </c>
      <c r="M1049" s="28">
        <v>40</v>
      </c>
      <c r="N1049" s="28">
        <v>40</v>
      </c>
      <c r="O1049" s="28">
        <v>0</v>
      </c>
      <c r="P1049" s="28">
        <v>20</v>
      </c>
      <c r="Q1049" s="28">
        <v>100</v>
      </c>
      <c r="R1049" s="28">
        <v>90</v>
      </c>
      <c r="S1049" s="28">
        <v>100</v>
      </c>
      <c r="T1049" s="28">
        <v>100</v>
      </c>
      <c r="U1049" s="28">
        <v>10</v>
      </c>
      <c r="V1049" s="28">
        <v>0</v>
      </c>
      <c r="W1049" s="28">
        <v>10</v>
      </c>
      <c r="X1049" s="28">
        <v>90</v>
      </c>
      <c r="Y1049" s="28">
        <v>60</v>
      </c>
      <c r="Z1049" s="28">
        <v>2</v>
      </c>
      <c r="AA1049" s="28" t="s">
        <v>97</v>
      </c>
      <c r="AB1049" s="28" t="s">
        <v>96</v>
      </c>
      <c r="AC1049" s="28">
        <v>12</v>
      </c>
      <c r="AD1049" s="28">
        <v>0</v>
      </c>
      <c r="AE1049" s="28">
        <v>0</v>
      </c>
      <c r="AF1049" s="28">
        <v>0</v>
      </c>
      <c r="AG1049" s="28">
        <v>0</v>
      </c>
      <c r="AH1049" s="28">
        <v>0</v>
      </c>
      <c r="AI1049" s="28">
        <v>0</v>
      </c>
    </row>
    <row r="1050" spans="1:427" x14ac:dyDescent="0.3">
      <c r="A1050" s="25" t="s">
        <v>849</v>
      </c>
      <c r="B1050" s="25" t="s">
        <v>873</v>
      </c>
      <c r="C1050" s="25" t="s">
        <v>1657</v>
      </c>
      <c r="D1050" s="26" t="s">
        <v>1555</v>
      </c>
      <c r="E1050" s="26">
        <v>363</v>
      </c>
      <c r="F1050" s="26">
        <v>203</v>
      </c>
      <c r="G1050" s="26">
        <v>0</v>
      </c>
      <c r="H1050" s="26">
        <v>0</v>
      </c>
      <c r="I1050" s="26">
        <v>100</v>
      </c>
      <c r="J1050" s="26">
        <v>0</v>
      </c>
      <c r="K1050" s="26">
        <v>0</v>
      </c>
      <c r="L1050" s="26">
        <v>0</v>
      </c>
      <c r="M1050" s="26">
        <v>0</v>
      </c>
      <c r="N1050" s="26">
        <v>20</v>
      </c>
      <c r="O1050" s="26">
        <v>0</v>
      </c>
      <c r="P1050" s="26">
        <v>80</v>
      </c>
      <c r="Q1050" s="26">
        <v>100</v>
      </c>
      <c r="R1050" s="26">
        <v>100</v>
      </c>
      <c r="S1050" s="26">
        <v>100</v>
      </c>
      <c r="T1050" s="26">
        <v>0</v>
      </c>
      <c r="U1050" s="26">
        <v>0</v>
      </c>
      <c r="V1050" s="26">
        <v>0</v>
      </c>
      <c r="W1050" s="26">
        <v>3</v>
      </c>
      <c r="X1050" s="26">
        <v>97</v>
      </c>
      <c r="Y1050" s="26">
        <v>100</v>
      </c>
      <c r="Z1050" s="26">
        <v>2</v>
      </c>
      <c r="AA1050" s="26" t="s">
        <v>96</v>
      </c>
      <c r="AB1050" s="26" t="s">
        <v>96</v>
      </c>
      <c r="AC1050" s="26">
        <v>12</v>
      </c>
      <c r="AD1050" s="26">
        <v>13</v>
      </c>
      <c r="AE1050" s="26">
        <v>13</v>
      </c>
      <c r="AF1050" s="26">
        <v>13</v>
      </c>
      <c r="AG1050" s="26">
        <v>0</v>
      </c>
      <c r="AH1050" s="26">
        <v>15</v>
      </c>
      <c r="AI1050" s="26">
        <v>0</v>
      </c>
    </row>
    <row r="1051" spans="1:427" x14ac:dyDescent="0.3">
      <c r="A1051" s="35" t="s">
        <v>849</v>
      </c>
      <c r="B1051" s="35" t="s">
        <v>873</v>
      </c>
      <c r="C1051" s="35" t="s">
        <v>1658</v>
      </c>
      <c r="D1051" s="36" t="s">
        <v>1555</v>
      </c>
      <c r="E1051" s="36">
        <v>1578</v>
      </c>
      <c r="F1051" s="36">
        <v>947</v>
      </c>
      <c r="G1051" s="36">
        <v>100</v>
      </c>
      <c r="H1051" s="36">
        <v>100</v>
      </c>
      <c r="I1051" s="36">
        <v>0</v>
      </c>
      <c r="J1051" s="36">
        <v>0</v>
      </c>
      <c r="K1051" s="36">
        <v>0</v>
      </c>
      <c r="L1051" s="36">
        <v>0</v>
      </c>
      <c r="M1051" s="36">
        <v>0</v>
      </c>
      <c r="N1051" s="36">
        <v>80</v>
      </c>
      <c r="O1051" s="36">
        <v>5</v>
      </c>
      <c r="P1051" s="36">
        <v>15</v>
      </c>
      <c r="Q1051" s="36">
        <v>100</v>
      </c>
      <c r="R1051" s="36">
        <v>99</v>
      </c>
      <c r="S1051" s="36">
        <v>100</v>
      </c>
      <c r="T1051" s="36">
        <v>100</v>
      </c>
      <c r="U1051" s="36">
        <v>60</v>
      </c>
      <c r="V1051" s="36">
        <v>25</v>
      </c>
      <c r="W1051" s="36">
        <v>50</v>
      </c>
      <c r="X1051" s="36">
        <v>25</v>
      </c>
      <c r="Y1051" s="36">
        <v>100</v>
      </c>
      <c r="Z1051" s="36">
        <v>2</v>
      </c>
      <c r="AA1051" s="36" t="s">
        <v>96</v>
      </c>
      <c r="AB1051" s="36" t="s">
        <v>96</v>
      </c>
      <c r="AC1051" s="36">
        <v>2</v>
      </c>
      <c r="AD1051" s="36">
        <v>7</v>
      </c>
      <c r="AE1051" s="36">
        <v>7</v>
      </c>
      <c r="AF1051" s="36">
        <v>7</v>
      </c>
      <c r="AG1051" s="36">
        <v>0</v>
      </c>
      <c r="AH1051" s="36">
        <v>7</v>
      </c>
      <c r="AI1051" s="36">
        <v>0</v>
      </c>
    </row>
    <row r="1052" spans="1:427" x14ac:dyDescent="0.3">
      <c r="A1052" s="25" t="s">
        <v>849</v>
      </c>
      <c r="B1052" s="25" t="s">
        <v>873</v>
      </c>
      <c r="C1052" s="25" t="s">
        <v>1760</v>
      </c>
      <c r="D1052" s="26" t="s">
        <v>1553</v>
      </c>
      <c r="E1052" s="26">
        <v>211</v>
      </c>
      <c r="F1052" s="26">
        <v>63</v>
      </c>
      <c r="G1052" s="26">
        <v>70</v>
      </c>
      <c r="H1052" s="26">
        <v>50</v>
      </c>
      <c r="I1052" s="26">
        <v>50</v>
      </c>
      <c r="J1052" s="26">
        <v>0</v>
      </c>
      <c r="K1052" s="26">
        <v>0</v>
      </c>
      <c r="L1052" s="26">
        <v>0</v>
      </c>
      <c r="M1052" s="26">
        <v>0</v>
      </c>
      <c r="N1052" s="26">
        <v>70</v>
      </c>
      <c r="O1052" s="26">
        <v>0</v>
      </c>
      <c r="P1052" s="26">
        <v>30</v>
      </c>
      <c r="Q1052" s="26">
        <v>90</v>
      </c>
      <c r="R1052" s="26">
        <v>90</v>
      </c>
      <c r="S1052" s="26">
        <v>90</v>
      </c>
      <c r="T1052" s="26">
        <v>80</v>
      </c>
      <c r="U1052" s="26">
        <v>80</v>
      </c>
      <c r="V1052" s="26">
        <v>0</v>
      </c>
      <c r="W1052" s="26">
        <v>70</v>
      </c>
      <c r="X1052" s="26">
        <v>30</v>
      </c>
      <c r="Y1052" s="26">
        <v>95</v>
      </c>
      <c r="Z1052" s="26">
        <v>4</v>
      </c>
      <c r="AA1052" s="26" t="s">
        <v>96</v>
      </c>
      <c r="AB1052" s="26" t="s">
        <v>97</v>
      </c>
      <c r="AC1052" s="26" t="s">
        <v>98</v>
      </c>
      <c r="AD1052" s="26">
        <v>0</v>
      </c>
      <c r="AE1052" s="26">
        <v>0</v>
      </c>
      <c r="AF1052" s="26">
        <v>0</v>
      </c>
      <c r="AG1052" s="26">
        <v>0</v>
      </c>
      <c r="AH1052" s="26">
        <v>0</v>
      </c>
      <c r="AI1052" s="26">
        <v>0</v>
      </c>
      <c r="CJ1052" s="47"/>
      <c r="CK1052" s="47"/>
      <c r="CL1052" s="47"/>
      <c r="CM1052" s="47"/>
      <c r="CN1052" s="47"/>
      <c r="CO1052" s="47"/>
      <c r="CP1052" s="47"/>
      <c r="CQ1052" s="47"/>
      <c r="CR1052" s="47"/>
      <c r="CS1052" s="47"/>
      <c r="CT1052" s="47"/>
      <c r="CU1052" s="47"/>
      <c r="CV1052" s="47"/>
      <c r="CW1052" s="47"/>
      <c r="CX1052" s="47"/>
      <c r="CY1052" s="47"/>
      <c r="CZ1052" s="47"/>
      <c r="DA1052" s="47"/>
      <c r="DB1052" s="47"/>
      <c r="DC1052" s="47"/>
      <c r="DD1052" s="47"/>
      <c r="DE1052" s="47"/>
      <c r="DF1052" s="47"/>
      <c r="DG1052" s="47"/>
      <c r="DH1052" s="47"/>
      <c r="DI1052" s="47"/>
      <c r="DJ1052" s="47"/>
      <c r="DK1052" s="47"/>
      <c r="DL1052" s="47"/>
      <c r="DM1052" s="47"/>
      <c r="DN1052" s="47"/>
      <c r="DO1052" s="47"/>
      <c r="DP1052" s="47"/>
      <c r="DQ1052" s="47"/>
      <c r="DR1052" s="47"/>
      <c r="DS1052" s="47"/>
      <c r="DT1052" s="47"/>
      <c r="DU1052" s="47"/>
      <c r="DV1052" s="47"/>
      <c r="DW1052" s="47"/>
      <c r="DX1052" s="47"/>
      <c r="DY1052" s="47"/>
      <c r="DZ1052" s="47"/>
      <c r="EA1052" s="47"/>
      <c r="EB1052" s="47"/>
      <c r="EC1052" s="47"/>
      <c r="ED1052" s="47"/>
      <c r="EE1052" s="47"/>
      <c r="EF1052" s="47"/>
      <c r="EG1052" s="47"/>
      <c r="EH1052" s="47"/>
      <c r="EI1052" s="47"/>
      <c r="EJ1052" s="47"/>
      <c r="EK1052" s="47"/>
      <c r="EL1052" s="47"/>
      <c r="EM1052" s="47"/>
      <c r="EN1052" s="47"/>
      <c r="EO1052" s="47"/>
      <c r="EP1052" s="47"/>
      <c r="EQ1052" s="47"/>
      <c r="ER1052" s="47"/>
      <c r="ES1052" s="47"/>
      <c r="ET1052" s="47"/>
      <c r="EU1052" s="47"/>
      <c r="EV1052" s="47"/>
      <c r="EW1052" s="47"/>
      <c r="EX1052" s="47"/>
      <c r="EY1052" s="47"/>
      <c r="EZ1052" s="47"/>
      <c r="FA1052" s="47"/>
      <c r="FB1052" s="47"/>
      <c r="FC1052" s="47"/>
      <c r="FD1052" s="47"/>
      <c r="FE1052" s="47"/>
      <c r="FF1052" s="47"/>
      <c r="FG1052" s="47"/>
      <c r="FH1052" s="47"/>
      <c r="FI1052" s="47"/>
      <c r="FJ1052" s="47"/>
      <c r="FK1052" s="47"/>
      <c r="FL1052" s="47"/>
      <c r="FM1052" s="47"/>
      <c r="FN1052" s="47"/>
      <c r="FO1052" s="47"/>
      <c r="FP1052" s="47"/>
      <c r="FQ1052" s="47"/>
      <c r="FR1052" s="47"/>
      <c r="FS1052" s="47"/>
      <c r="FT1052" s="47"/>
      <c r="FU1052" s="47"/>
      <c r="FV1052" s="47"/>
      <c r="FW1052" s="47"/>
      <c r="FX1052" s="47"/>
      <c r="FY1052" s="47"/>
      <c r="FZ1052" s="47"/>
      <c r="GA1052" s="47"/>
      <c r="GB1052" s="47"/>
      <c r="GC1052" s="47"/>
      <c r="GD1052" s="47"/>
      <c r="GE1052" s="47"/>
      <c r="GF1052" s="47"/>
      <c r="GG1052" s="47"/>
      <c r="GH1052" s="47"/>
      <c r="GI1052" s="47"/>
      <c r="GJ1052" s="47"/>
      <c r="GK1052" s="47"/>
      <c r="GL1052" s="47"/>
      <c r="GM1052" s="47"/>
      <c r="GN1052" s="47"/>
      <c r="GO1052" s="47"/>
      <c r="GP1052" s="47"/>
      <c r="GQ1052" s="47"/>
      <c r="GR1052" s="47"/>
      <c r="GS1052" s="47"/>
      <c r="GT1052" s="47"/>
      <c r="GU1052" s="47"/>
      <c r="GV1052" s="47"/>
      <c r="GW1052" s="47"/>
      <c r="GX1052" s="47"/>
      <c r="GY1052" s="47"/>
      <c r="GZ1052" s="47"/>
      <c r="HA1052" s="47"/>
      <c r="HB1052" s="47"/>
      <c r="HC1052" s="47"/>
      <c r="HD1052" s="47"/>
      <c r="HE1052" s="47"/>
      <c r="HF1052" s="47"/>
      <c r="HG1052" s="47"/>
      <c r="HH1052" s="47"/>
      <c r="HI1052" s="47"/>
      <c r="HJ1052" s="47"/>
      <c r="HK1052" s="47"/>
      <c r="HL1052" s="47"/>
      <c r="HM1052" s="47"/>
      <c r="HN1052" s="47"/>
      <c r="HO1052" s="47"/>
      <c r="HP1052" s="47"/>
      <c r="HQ1052" s="47"/>
      <c r="HR1052" s="47"/>
      <c r="HS1052" s="47"/>
      <c r="HT1052" s="47"/>
      <c r="HU1052" s="47"/>
      <c r="HV1052" s="47"/>
      <c r="HW1052" s="47"/>
      <c r="HX1052" s="47"/>
      <c r="HY1052" s="47"/>
      <c r="HZ1052" s="47"/>
      <c r="IA1052" s="47"/>
      <c r="IB1052" s="47"/>
      <c r="IC1052" s="47"/>
      <c r="ID1052" s="47"/>
      <c r="IE1052" s="47"/>
      <c r="IF1052" s="47"/>
      <c r="IG1052" s="47"/>
      <c r="IH1052" s="47"/>
      <c r="II1052" s="47"/>
      <c r="IJ1052" s="47"/>
      <c r="IK1052" s="47"/>
      <c r="IL1052" s="47"/>
      <c r="IM1052" s="47"/>
      <c r="IN1052" s="47"/>
      <c r="IO1052" s="47"/>
      <c r="IP1052" s="47"/>
      <c r="IQ1052" s="47"/>
      <c r="IR1052" s="47"/>
      <c r="IS1052" s="47"/>
      <c r="IT1052" s="47"/>
      <c r="IU1052" s="47"/>
      <c r="IV1052" s="47"/>
      <c r="IW1052" s="47"/>
      <c r="IX1052" s="47"/>
      <c r="IY1052" s="47"/>
      <c r="IZ1052" s="47"/>
      <c r="JA1052" s="47"/>
      <c r="JB1052" s="47"/>
      <c r="JC1052" s="47"/>
      <c r="JD1052" s="47"/>
      <c r="JE1052" s="47"/>
      <c r="JF1052" s="47"/>
      <c r="JG1052" s="47"/>
      <c r="JH1052" s="47"/>
      <c r="JI1052" s="47"/>
      <c r="JJ1052" s="47"/>
      <c r="JK1052" s="47"/>
      <c r="JL1052" s="47"/>
      <c r="JM1052" s="47"/>
      <c r="JN1052" s="47"/>
      <c r="JO1052" s="47"/>
      <c r="JP1052" s="47"/>
      <c r="JQ1052" s="47"/>
      <c r="JR1052" s="47"/>
      <c r="JS1052" s="47"/>
      <c r="JT1052" s="47"/>
      <c r="JU1052" s="47"/>
      <c r="JV1052" s="47"/>
      <c r="JW1052" s="47"/>
      <c r="JX1052" s="47"/>
      <c r="JY1052" s="47"/>
      <c r="JZ1052" s="47"/>
      <c r="KA1052" s="47"/>
      <c r="KB1052" s="47"/>
      <c r="KC1052" s="47"/>
      <c r="KD1052" s="47"/>
      <c r="KE1052" s="47"/>
      <c r="KF1052" s="47"/>
      <c r="KG1052" s="47"/>
      <c r="KH1052" s="47"/>
      <c r="KI1052" s="47"/>
      <c r="KJ1052" s="47"/>
      <c r="KK1052" s="47"/>
      <c r="KL1052" s="47"/>
      <c r="KM1052" s="47"/>
      <c r="KN1052" s="47"/>
      <c r="KO1052" s="47"/>
      <c r="KP1052" s="47"/>
      <c r="KQ1052" s="47"/>
      <c r="KR1052" s="47"/>
      <c r="KS1052" s="47"/>
      <c r="KT1052" s="47"/>
      <c r="KU1052" s="47"/>
      <c r="KV1052" s="47"/>
      <c r="KW1052" s="47"/>
      <c r="KX1052" s="47"/>
      <c r="KY1052" s="47"/>
      <c r="KZ1052" s="47"/>
      <c r="LA1052" s="47"/>
      <c r="LB1052" s="47"/>
      <c r="LC1052" s="47"/>
      <c r="LD1052" s="47"/>
      <c r="LE1052" s="47"/>
      <c r="LF1052" s="47"/>
      <c r="LG1052" s="47"/>
      <c r="LH1052" s="47"/>
      <c r="LI1052" s="47"/>
      <c r="LJ1052" s="47"/>
      <c r="LK1052" s="47"/>
      <c r="LL1052" s="47"/>
      <c r="LM1052" s="47"/>
      <c r="LN1052" s="47"/>
      <c r="LO1052" s="47"/>
      <c r="LP1052" s="47"/>
      <c r="LQ1052" s="47"/>
      <c r="LR1052" s="47"/>
      <c r="LS1052" s="47"/>
      <c r="LT1052" s="47"/>
      <c r="LU1052" s="47"/>
      <c r="LV1052" s="47"/>
      <c r="LW1052" s="47"/>
      <c r="LX1052" s="47"/>
      <c r="LY1052" s="47"/>
      <c r="LZ1052" s="47"/>
      <c r="MA1052" s="47"/>
      <c r="MB1052" s="47"/>
      <c r="MC1052" s="47"/>
      <c r="MD1052" s="47"/>
      <c r="ME1052" s="47"/>
      <c r="MF1052" s="47"/>
      <c r="MG1052" s="47"/>
      <c r="MH1052" s="47"/>
      <c r="MI1052" s="47"/>
      <c r="MJ1052" s="47"/>
      <c r="MK1052" s="47"/>
      <c r="ML1052" s="47"/>
      <c r="MM1052" s="47"/>
      <c r="MN1052" s="47"/>
      <c r="MO1052" s="47"/>
      <c r="MP1052" s="47"/>
      <c r="MQ1052" s="47"/>
      <c r="MR1052" s="47"/>
      <c r="MS1052" s="47"/>
      <c r="MT1052" s="47"/>
      <c r="MU1052" s="47"/>
      <c r="MV1052" s="47"/>
      <c r="MW1052" s="47"/>
      <c r="MX1052" s="47"/>
      <c r="MY1052" s="47"/>
      <c r="MZ1052" s="47"/>
      <c r="NA1052" s="47"/>
      <c r="NB1052" s="47"/>
      <c r="NC1052" s="47"/>
      <c r="ND1052" s="47"/>
      <c r="NE1052" s="47"/>
      <c r="NF1052" s="47"/>
      <c r="NG1052" s="47"/>
      <c r="NH1052" s="47"/>
      <c r="NI1052" s="47"/>
      <c r="NJ1052" s="47"/>
      <c r="NK1052" s="47"/>
      <c r="NL1052" s="47"/>
      <c r="NM1052" s="47"/>
      <c r="NN1052" s="47"/>
      <c r="NO1052" s="47"/>
      <c r="NP1052" s="47"/>
      <c r="NQ1052" s="47"/>
      <c r="NR1052" s="47"/>
      <c r="NS1052" s="47"/>
      <c r="NT1052" s="47"/>
      <c r="NU1052" s="47"/>
      <c r="NV1052" s="47"/>
      <c r="NW1052" s="47"/>
      <c r="NX1052" s="47"/>
      <c r="NY1052" s="47"/>
      <c r="NZ1052" s="47"/>
      <c r="OA1052" s="47"/>
      <c r="OB1052" s="47"/>
      <c r="OC1052" s="47"/>
      <c r="OD1052" s="47"/>
      <c r="OE1052" s="47"/>
      <c r="OF1052" s="47"/>
      <c r="OG1052" s="47"/>
      <c r="OH1052" s="47"/>
      <c r="OI1052" s="47"/>
      <c r="OJ1052" s="47"/>
      <c r="OK1052" s="47"/>
      <c r="OL1052" s="47"/>
      <c r="OM1052" s="47"/>
      <c r="ON1052" s="47"/>
      <c r="OO1052" s="47"/>
      <c r="OP1052" s="47"/>
      <c r="OQ1052" s="47"/>
      <c r="OR1052" s="47"/>
      <c r="OS1052" s="47"/>
      <c r="OT1052" s="47"/>
      <c r="OU1052" s="47"/>
      <c r="OV1052" s="47"/>
      <c r="OW1052" s="47"/>
      <c r="OX1052" s="47"/>
      <c r="OY1052" s="47"/>
      <c r="OZ1052" s="47"/>
      <c r="PA1052" s="47"/>
      <c r="PB1052" s="47"/>
      <c r="PC1052" s="47"/>
      <c r="PD1052" s="47"/>
      <c r="PE1052" s="47"/>
      <c r="PF1052" s="47"/>
      <c r="PG1052" s="47"/>
      <c r="PH1052" s="47"/>
      <c r="PI1052" s="47"/>
      <c r="PJ1052" s="47"/>
      <c r="PK1052" s="47"/>
    </row>
    <row r="1053" spans="1:427" x14ac:dyDescent="0.3">
      <c r="A1053" s="27" t="s">
        <v>849</v>
      </c>
      <c r="B1053" s="27" t="s">
        <v>873</v>
      </c>
      <c r="C1053" s="27" t="s">
        <v>1760</v>
      </c>
      <c r="D1053" s="46" t="s">
        <v>755</v>
      </c>
      <c r="E1053" s="26">
        <v>2906</v>
      </c>
      <c r="F1053" s="26">
        <v>355</v>
      </c>
      <c r="G1053" s="29">
        <v>100</v>
      </c>
      <c r="H1053" s="29">
        <v>0</v>
      </c>
      <c r="I1053" s="29">
        <v>75</v>
      </c>
      <c r="J1053" s="29">
        <v>25</v>
      </c>
      <c r="K1053" s="29">
        <v>0</v>
      </c>
      <c r="L1053" s="29">
        <v>0</v>
      </c>
      <c r="M1053" s="29">
        <v>0</v>
      </c>
      <c r="N1053" s="29">
        <v>0</v>
      </c>
      <c r="O1053" s="29">
        <v>0</v>
      </c>
      <c r="P1053" s="29">
        <v>100</v>
      </c>
      <c r="Q1053" s="29">
        <v>100</v>
      </c>
      <c r="R1053" s="29">
        <v>25</v>
      </c>
      <c r="S1053" s="29">
        <v>100</v>
      </c>
      <c r="T1053" s="29">
        <v>100</v>
      </c>
      <c r="U1053" s="29">
        <v>0</v>
      </c>
      <c r="V1053" s="29">
        <v>0</v>
      </c>
      <c r="W1053" s="29">
        <v>0</v>
      </c>
      <c r="X1053" s="29">
        <v>100</v>
      </c>
      <c r="Y1053" s="29">
        <v>100</v>
      </c>
      <c r="Z1053" s="29">
        <v>2</v>
      </c>
      <c r="AA1053" s="29" t="s">
        <v>96</v>
      </c>
      <c r="AB1053" s="29" t="s">
        <v>97</v>
      </c>
      <c r="AC1053" s="29" t="s">
        <v>98</v>
      </c>
      <c r="AD1053" s="29">
        <v>1.5</v>
      </c>
      <c r="AE1053" s="29">
        <v>1.5</v>
      </c>
      <c r="AF1053" s="29">
        <v>1.5</v>
      </c>
      <c r="AG1053" s="29">
        <v>0.3</v>
      </c>
      <c r="AH1053" s="29">
        <v>3</v>
      </c>
      <c r="AI1053" s="29">
        <v>0.5</v>
      </c>
    </row>
    <row r="1054" spans="1:427" x14ac:dyDescent="0.3">
      <c r="A1054" s="25" t="s">
        <v>849</v>
      </c>
      <c r="B1054" s="25" t="s">
        <v>873</v>
      </c>
      <c r="C1054" s="25" t="s">
        <v>1659</v>
      </c>
      <c r="D1054" s="26" t="s">
        <v>1555</v>
      </c>
      <c r="E1054" s="29" t="s">
        <v>102</v>
      </c>
      <c r="F1054" s="29">
        <v>52</v>
      </c>
      <c r="G1054" s="26">
        <v>100</v>
      </c>
      <c r="H1054" s="26">
        <v>80</v>
      </c>
      <c r="I1054" s="26">
        <v>20</v>
      </c>
      <c r="J1054" s="26">
        <v>0</v>
      </c>
      <c r="K1054" s="26">
        <v>0</v>
      </c>
      <c r="L1054" s="26">
        <v>0</v>
      </c>
      <c r="M1054" s="26">
        <v>0</v>
      </c>
      <c r="N1054" s="26">
        <v>100</v>
      </c>
      <c r="O1054" s="26">
        <v>0</v>
      </c>
      <c r="P1054" s="26">
        <v>0</v>
      </c>
      <c r="Q1054" s="26">
        <v>100</v>
      </c>
      <c r="R1054" s="26">
        <v>100</v>
      </c>
      <c r="S1054" s="26">
        <v>100</v>
      </c>
      <c r="T1054" s="26">
        <v>100</v>
      </c>
      <c r="U1054" s="26">
        <v>20</v>
      </c>
      <c r="V1054" s="26">
        <v>0</v>
      </c>
      <c r="W1054" s="26">
        <v>40</v>
      </c>
      <c r="X1054" s="26">
        <v>60</v>
      </c>
      <c r="Y1054" s="26">
        <v>90</v>
      </c>
      <c r="Z1054" s="26">
        <v>2</v>
      </c>
      <c r="AA1054" s="26" t="s">
        <v>96</v>
      </c>
      <c r="AB1054" s="26" t="s">
        <v>96</v>
      </c>
      <c r="AC1054" s="26">
        <v>1</v>
      </c>
      <c r="AD1054" s="26">
        <v>10</v>
      </c>
      <c r="AE1054" s="26">
        <v>10</v>
      </c>
      <c r="AF1054" s="26">
        <v>10</v>
      </c>
      <c r="AG1054" s="26">
        <v>0</v>
      </c>
      <c r="AH1054" s="26">
        <v>4</v>
      </c>
      <c r="AI1054" s="26">
        <v>0</v>
      </c>
    </row>
    <row r="1055" spans="1:427" x14ac:dyDescent="0.3">
      <c r="A1055" s="25" t="s">
        <v>849</v>
      </c>
      <c r="B1055" s="25" t="s">
        <v>873</v>
      </c>
      <c r="C1055" s="25" t="s">
        <v>902</v>
      </c>
      <c r="D1055" s="26" t="s">
        <v>1553</v>
      </c>
      <c r="E1055" s="26">
        <v>703</v>
      </c>
      <c r="F1055" s="38">
        <v>20</v>
      </c>
      <c r="G1055" s="26">
        <v>90</v>
      </c>
      <c r="H1055" s="26">
        <v>70</v>
      </c>
      <c r="I1055" s="26">
        <v>20</v>
      </c>
      <c r="J1055" s="26">
        <v>5</v>
      </c>
      <c r="K1055" s="26">
        <v>5</v>
      </c>
      <c r="L1055" s="26">
        <v>0</v>
      </c>
      <c r="M1055" s="26">
        <v>0</v>
      </c>
      <c r="N1055" s="26">
        <v>78</v>
      </c>
      <c r="O1055" s="26">
        <v>0</v>
      </c>
      <c r="P1055" s="26">
        <v>22</v>
      </c>
      <c r="Q1055" s="26">
        <v>100</v>
      </c>
      <c r="R1055" s="26">
        <v>97</v>
      </c>
      <c r="S1055" s="26">
        <v>100</v>
      </c>
      <c r="T1055" s="26">
        <v>0</v>
      </c>
      <c r="U1055" s="26">
        <v>0</v>
      </c>
      <c r="V1055" s="26">
        <v>0</v>
      </c>
      <c r="W1055" s="26">
        <v>12</v>
      </c>
      <c r="X1055" s="26">
        <v>88</v>
      </c>
      <c r="Y1055" s="26">
        <v>85</v>
      </c>
      <c r="Z1055" s="26">
        <v>4</v>
      </c>
      <c r="AA1055" s="26" t="s">
        <v>96</v>
      </c>
      <c r="AB1055" s="26" t="s">
        <v>96</v>
      </c>
      <c r="AC1055" s="26">
        <v>3</v>
      </c>
      <c r="AD1055" s="26">
        <v>11</v>
      </c>
      <c r="AE1055" s="26">
        <v>11</v>
      </c>
      <c r="AF1055" s="26">
        <v>11</v>
      </c>
      <c r="AG1055" s="26">
        <v>0</v>
      </c>
      <c r="AH1055" s="26">
        <v>0</v>
      </c>
      <c r="AI1055" s="26">
        <v>0</v>
      </c>
    </row>
    <row r="1056" spans="1:427" x14ac:dyDescent="0.3">
      <c r="A1056" s="27" t="s">
        <v>849</v>
      </c>
      <c r="B1056" s="27" t="s">
        <v>873</v>
      </c>
      <c r="C1056" s="27" t="s">
        <v>902</v>
      </c>
      <c r="D1056" s="27" t="s">
        <v>108</v>
      </c>
      <c r="E1056" s="29" t="s">
        <v>102</v>
      </c>
      <c r="F1056" s="29">
        <v>107</v>
      </c>
      <c r="G1056" s="28">
        <v>100</v>
      </c>
      <c r="H1056" s="28">
        <v>23</v>
      </c>
      <c r="I1056" s="28">
        <v>0</v>
      </c>
      <c r="J1056" s="28">
        <v>77</v>
      </c>
      <c r="K1056" s="28">
        <v>0</v>
      </c>
      <c r="L1056" s="28">
        <v>0</v>
      </c>
      <c r="M1056" s="28">
        <v>0</v>
      </c>
      <c r="N1056" s="28">
        <v>13</v>
      </c>
      <c r="O1056" s="28">
        <v>0</v>
      </c>
      <c r="P1056" s="28">
        <v>87</v>
      </c>
      <c r="Q1056" s="28">
        <v>100</v>
      </c>
      <c r="R1056" s="28">
        <v>25</v>
      </c>
      <c r="S1056" s="28">
        <v>100</v>
      </c>
      <c r="T1056" s="28">
        <v>0</v>
      </c>
      <c r="U1056" s="28">
        <v>0</v>
      </c>
      <c r="V1056" s="28">
        <v>0</v>
      </c>
      <c r="W1056" s="28">
        <v>0</v>
      </c>
      <c r="X1056" s="28">
        <v>100</v>
      </c>
      <c r="Y1056" s="28">
        <v>50</v>
      </c>
      <c r="Z1056" s="28">
        <v>4</v>
      </c>
      <c r="AA1056" s="28" t="s">
        <v>96</v>
      </c>
      <c r="AB1056" s="28" t="s">
        <v>96</v>
      </c>
      <c r="AC1056" s="28">
        <v>3</v>
      </c>
      <c r="AD1056" s="28">
        <v>11</v>
      </c>
      <c r="AE1056" s="28">
        <v>11</v>
      </c>
      <c r="AF1056" s="28">
        <v>11</v>
      </c>
      <c r="AG1056" s="28">
        <v>0.5</v>
      </c>
      <c r="AH1056" s="28">
        <v>1</v>
      </c>
      <c r="AI1056" s="28">
        <v>0.5</v>
      </c>
    </row>
    <row r="1057" spans="1:358" x14ac:dyDescent="0.3">
      <c r="A1057" s="25" t="s">
        <v>849</v>
      </c>
      <c r="B1057" s="25" t="s">
        <v>873</v>
      </c>
      <c r="C1057" s="25" t="s">
        <v>903</v>
      </c>
      <c r="D1057" s="26" t="s">
        <v>1553</v>
      </c>
      <c r="E1057" s="26">
        <v>6785</v>
      </c>
      <c r="F1057" s="38">
        <v>330</v>
      </c>
      <c r="G1057" s="26">
        <v>80</v>
      </c>
      <c r="H1057" s="26">
        <v>80</v>
      </c>
      <c r="I1057" s="26">
        <v>0</v>
      </c>
      <c r="J1057" s="26">
        <v>20</v>
      </c>
      <c r="K1057" s="26">
        <v>0</v>
      </c>
      <c r="L1057" s="26">
        <v>40</v>
      </c>
      <c r="M1057" s="26">
        <v>40</v>
      </c>
      <c r="N1057" s="26">
        <v>50</v>
      </c>
      <c r="O1057" s="26">
        <v>0</v>
      </c>
      <c r="P1057" s="26">
        <v>10</v>
      </c>
      <c r="Q1057" s="26">
        <v>100</v>
      </c>
      <c r="R1057" s="26">
        <v>100</v>
      </c>
      <c r="S1057" s="26">
        <v>100</v>
      </c>
      <c r="T1057" s="26">
        <v>90</v>
      </c>
      <c r="U1057" s="26">
        <v>90</v>
      </c>
      <c r="V1057" s="26">
        <v>50</v>
      </c>
      <c r="W1057" s="26">
        <v>30</v>
      </c>
      <c r="X1057" s="26">
        <v>20</v>
      </c>
      <c r="Y1057" s="26">
        <v>100</v>
      </c>
      <c r="Z1057" s="26">
        <v>4</v>
      </c>
      <c r="AA1057" s="26" t="s">
        <v>96</v>
      </c>
      <c r="AB1057" s="26" t="s">
        <v>96</v>
      </c>
      <c r="AC1057" s="26">
        <v>96</v>
      </c>
      <c r="AD1057" s="26">
        <v>0</v>
      </c>
      <c r="AE1057" s="26">
        <v>0</v>
      </c>
      <c r="AF1057" s="26">
        <v>0</v>
      </c>
      <c r="AG1057" s="26">
        <v>0</v>
      </c>
      <c r="AH1057" s="26">
        <v>0</v>
      </c>
      <c r="AI1057" s="26">
        <v>0</v>
      </c>
      <c r="CJ1057" s="47"/>
      <c r="CK1057" s="47"/>
      <c r="CL1057" s="47"/>
      <c r="CM1057" s="47"/>
      <c r="CN1057" s="47"/>
      <c r="CO1057" s="47"/>
      <c r="CP1057" s="47"/>
      <c r="CQ1057" s="47"/>
      <c r="CR1057" s="47"/>
      <c r="CS1057" s="47"/>
      <c r="CT1057" s="47"/>
      <c r="CU1057" s="47"/>
      <c r="CV1057" s="47"/>
      <c r="CW1057" s="47"/>
      <c r="CX1057" s="47"/>
      <c r="CY1057" s="47"/>
      <c r="CZ1057" s="47"/>
      <c r="DA1057" s="47"/>
      <c r="DB1057" s="47"/>
      <c r="DC1057" s="47"/>
      <c r="DD1057" s="47"/>
      <c r="DE1057" s="47"/>
      <c r="DF1057" s="47"/>
      <c r="DG1057" s="47"/>
      <c r="DH1057" s="47"/>
      <c r="DI1057" s="47"/>
      <c r="DJ1057" s="47"/>
      <c r="DK1057" s="47"/>
      <c r="DL1057" s="47"/>
      <c r="DM1057" s="47"/>
      <c r="DN1057" s="47"/>
      <c r="DO1057" s="47"/>
      <c r="DP1057" s="47"/>
      <c r="DQ1057" s="47"/>
      <c r="DR1057" s="47"/>
      <c r="DS1057" s="47"/>
      <c r="DT1057" s="47"/>
      <c r="DU1057" s="47"/>
      <c r="DV1057" s="47"/>
      <c r="DW1057" s="47"/>
      <c r="DX1057" s="47"/>
      <c r="DY1057" s="47"/>
      <c r="DZ1057" s="47"/>
      <c r="EA1057" s="47"/>
      <c r="EB1057" s="47"/>
      <c r="EC1057" s="47"/>
      <c r="ED1057" s="47"/>
      <c r="EE1057" s="47"/>
      <c r="EF1057" s="47"/>
      <c r="EG1057" s="47"/>
      <c r="EH1057" s="47"/>
      <c r="EI1057" s="47"/>
      <c r="EJ1057" s="47"/>
      <c r="EK1057" s="47"/>
      <c r="EL1057" s="47"/>
      <c r="EM1057" s="47"/>
      <c r="EN1057" s="47"/>
      <c r="EO1057" s="47"/>
      <c r="EP1057" s="47"/>
      <c r="EQ1057" s="47"/>
      <c r="ER1057" s="47"/>
      <c r="ES1057" s="47"/>
      <c r="ET1057" s="47"/>
      <c r="EU1057" s="47"/>
      <c r="EV1057" s="47"/>
      <c r="EW1057" s="47"/>
      <c r="EX1057" s="47"/>
      <c r="EY1057" s="47"/>
      <c r="EZ1057" s="47"/>
      <c r="FA1057" s="47"/>
      <c r="FB1057" s="47"/>
      <c r="FC1057" s="47"/>
      <c r="FD1057" s="47"/>
      <c r="FE1057" s="47"/>
      <c r="FF1057" s="47"/>
      <c r="FG1057" s="47"/>
      <c r="FH1057" s="47"/>
      <c r="FI1057" s="47"/>
      <c r="FJ1057" s="47"/>
      <c r="FK1057" s="47"/>
      <c r="FL1057" s="47"/>
      <c r="FM1057" s="47"/>
      <c r="FN1057" s="47"/>
      <c r="FO1057" s="47"/>
      <c r="FP1057" s="47"/>
      <c r="FQ1057" s="47"/>
      <c r="FR1057" s="47"/>
      <c r="FS1057" s="47"/>
      <c r="FT1057" s="47"/>
      <c r="FU1057" s="47"/>
      <c r="FV1057" s="47"/>
      <c r="FW1057" s="47"/>
      <c r="FX1057" s="47"/>
      <c r="FY1057" s="47"/>
      <c r="FZ1057" s="47"/>
      <c r="GA1057" s="47"/>
      <c r="GB1057" s="47"/>
      <c r="GC1057" s="47"/>
      <c r="GD1057" s="47"/>
      <c r="GE1057" s="47"/>
      <c r="GF1057" s="47"/>
      <c r="GG1057" s="47"/>
      <c r="GH1057" s="47"/>
      <c r="GI1057" s="47"/>
      <c r="GJ1057" s="47"/>
      <c r="GK1057" s="47"/>
      <c r="GL1057" s="47"/>
      <c r="GM1057" s="47"/>
      <c r="GN1057" s="47"/>
      <c r="GO1057" s="47"/>
      <c r="GP1057" s="47"/>
      <c r="GQ1057" s="47"/>
      <c r="GR1057" s="47"/>
      <c r="GS1057" s="47"/>
      <c r="GT1057" s="47"/>
      <c r="GU1057" s="47"/>
      <c r="GV1057" s="47"/>
      <c r="GW1057" s="47"/>
      <c r="GX1057" s="47"/>
      <c r="GY1057" s="47"/>
      <c r="GZ1057" s="47"/>
      <c r="HA1057" s="47"/>
      <c r="HB1057" s="47"/>
      <c r="HC1057" s="47"/>
      <c r="HD1057" s="47"/>
      <c r="HE1057" s="47"/>
      <c r="HF1057" s="47"/>
      <c r="HG1057" s="47"/>
      <c r="HH1057" s="47"/>
      <c r="HI1057" s="47"/>
      <c r="HJ1057" s="47"/>
      <c r="HK1057" s="47"/>
      <c r="HL1057" s="47"/>
      <c r="HM1057" s="47"/>
      <c r="HN1057" s="47"/>
      <c r="HO1057" s="47"/>
      <c r="HP1057" s="47"/>
      <c r="HQ1057" s="47"/>
      <c r="HR1057" s="47"/>
      <c r="HS1057" s="47"/>
      <c r="HT1057" s="47"/>
      <c r="HU1057" s="47"/>
      <c r="HV1057" s="47"/>
      <c r="HW1057" s="47"/>
      <c r="HX1057" s="47"/>
      <c r="HY1057" s="47"/>
      <c r="HZ1057" s="47"/>
      <c r="IA1057" s="47"/>
      <c r="IB1057" s="47"/>
      <c r="IC1057" s="47"/>
      <c r="ID1057" s="47"/>
      <c r="IE1057" s="47"/>
      <c r="IF1057" s="47"/>
      <c r="IG1057" s="47"/>
      <c r="IH1057" s="47"/>
      <c r="II1057" s="47"/>
      <c r="IJ1057" s="47"/>
      <c r="IK1057" s="47"/>
      <c r="IL1057" s="47"/>
      <c r="IM1057" s="47"/>
      <c r="IN1057" s="47"/>
      <c r="IO1057" s="47"/>
      <c r="IP1057" s="47"/>
      <c r="IQ1057" s="47"/>
      <c r="IR1057" s="47"/>
      <c r="IS1057" s="47"/>
      <c r="IT1057" s="47"/>
      <c r="IU1057" s="47"/>
      <c r="IV1057" s="47"/>
      <c r="IW1057" s="47"/>
      <c r="IX1057" s="47"/>
      <c r="IY1057" s="47"/>
      <c r="IZ1057" s="47"/>
      <c r="JA1057" s="47"/>
      <c r="JB1057" s="47"/>
      <c r="JC1057" s="47"/>
      <c r="JD1057" s="47"/>
      <c r="JE1057" s="47"/>
      <c r="JF1057" s="47"/>
      <c r="JG1057" s="47"/>
      <c r="JH1057" s="47"/>
      <c r="JI1057" s="47"/>
      <c r="JJ1057" s="47"/>
      <c r="JK1057" s="47"/>
      <c r="JL1057" s="47"/>
      <c r="JM1057" s="47"/>
      <c r="JN1057" s="47"/>
      <c r="JO1057" s="47"/>
      <c r="JP1057" s="47"/>
      <c r="JQ1057" s="47"/>
      <c r="JR1057" s="47"/>
      <c r="JS1057" s="47"/>
      <c r="JT1057" s="47"/>
      <c r="JU1057" s="47"/>
      <c r="JV1057" s="47"/>
      <c r="JW1057" s="47"/>
      <c r="JX1057" s="47"/>
      <c r="JY1057" s="47"/>
      <c r="JZ1057" s="47"/>
      <c r="KA1057" s="47"/>
      <c r="KB1057" s="47"/>
      <c r="KC1057" s="47"/>
      <c r="KD1057" s="47"/>
      <c r="KE1057" s="47"/>
      <c r="KF1057" s="47"/>
      <c r="KG1057" s="47"/>
      <c r="KH1057" s="47"/>
      <c r="KI1057" s="47"/>
      <c r="KJ1057" s="47"/>
      <c r="KK1057" s="47"/>
      <c r="KL1057" s="47"/>
      <c r="KM1057" s="47"/>
      <c r="KN1057" s="47"/>
      <c r="KO1057" s="47"/>
      <c r="KP1057" s="47"/>
      <c r="KQ1057" s="47"/>
      <c r="KR1057" s="47"/>
      <c r="KS1057" s="47"/>
      <c r="KT1057" s="47"/>
      <c r="KU1057" s="47"/>
      <c r="KV1057" s="47"/>
      <c r="KW1057" s="47"/>
      <c r="KX1057" s="47"/>
      <c r="KY1057" s="47"/>
      <c r="KZ1057" s="47"/>
      <c r="LA1057" s="47"/>
      <c r="LB1057" s="47"/>
      <c r="LC1057" s="47"/>
      <c r="LD1057" s="47"/>
      <c r="LE1057" s="47"/>
      <c r="LF1057" s="47"/>
      <c r="LG1057" s="47"/>
      <c r="LH1057" s="47"/>
      <c r="LI1057" s="47"/>
      <c r="LJ1057" s="47"/>
      <c r="LK1057" s="47"/>
      <c r="LL1057" s="47"/>
      <c r="LM1057" s="47"/>
      <c r="LN1057" s="47"/>
      <c r="LO1057" s="47"/>
      <c r="LP1057" s="47"/>
      <c r="LQ1057" s="47"/>
      <c r="LR1057" s="47"/>
      <c r="LS1057" s="47"/>
      <c r="LT1057" s="47"/>
      <c r="LU1057" s="47"/>
      <c r="LV1057" s="47"/>
      <c r="LW1057" s="47"/>
      <c r="LX1057" s="47"/>
      <c r="LY1057" s="47"/>
      <c r="LZ1057" s="47"/>
      <c r="MA1057" s="47"/>
      <c r="MB1057" s="47"/>
      <c r="MC1057" s="47"/>
      <c r="MD1057" s="47"/>
      <c r="ME1057" s="47"/>
      <c r="MF1057" s="47"/>
      <c r="MG1057" s="47"/>
      <c r="MH1057" s="47"/>
      <c r="MI1057" s="47"/>
      <c r="MJ1057" s="47"/>
      <c r="MK1057" s="47"/>
      <c r="ML1057" s="47"/>
      <c r="MM1057" s="47"/>
      <c r="MN1057" s="47"/>
      <c r="MO1057" s="47"/>
      <c r="MP1057" s="47"/>
      <c r="MQ1057" s="47"/>
      <c r="MR1057" s="47"/>
      <c r="MS1057" s="47"/>
      <c r="MT1057" s="47"/>
    </row>
    <row r="1058" spans="1:358" x14ac:dyDescent="0.3">
      <c r="A1058" s="27" t="s">
        <v>849</v>
      </c>
      <c r="B1058" s="27" t="s">
        <v>873</v>
      </c>
      <c r="C1058" s="27" t="s">
        <v>903</v>
      </c>
      <c r="D1058" s="27" t="s">
        <v>905</v>
      </c>
      <c r="E1058" s="29" t="s">
        <v>95</v>
      </c>
      <c r="F1058" s="29">
        <v>167</v>
      </c>
      <c r="G1058" s="28">
        <v>97</v>
      </c>
      <c r="H1058" s="28">
        <v>97</v>
      </c>
      <c r="I1058" s="28">
        <v>0</v>
      </c>
      <c r="J1058" s="28">
        <v>3</v>
      </c>
      <c r="K1058" s="28">
        <v>0</v>
      </c>
      <c r="L1058" s="28">
        <v>0</v>
      </c>
      <c r="M1058" s="28">
        <v>0</v>
      </c>
      <c r="N1058" s="28">
        <v>0</v>
      </c>
      <c r="O1058" s="28">
        <v>0</v>
      </c>
      <c r="P1058" s="28">
        <v>100</v>
      </c>
      <c r="Q1058" s="28">
        <v>100</v>
      </c>
      <c r="R1058" s="28">
        <v>100</v>
      </c>
      <c r="S1058" s="28">
        <v>100</v>
      </c>
      <c r="T1058" s="28">
        <v>100</v>
      </c>
      <c r="U1058" s="28">
        <v>100</v>
      </c>
      <c r="V1058" s="28">
        <v>0</v>
      </c>
      <c r="W1058" s="28">
        <v>50</v>
      </c>
      <c r="X1058" s="28">
        <v>50</v>
      </c>
      <c r="Y1058" s="28">
        <v>100</v>
      </c>
      <c r="Z1058" s="28">
        <v>4</v>
      </c>
      <c r="AA1058" s="28" t="s">
        <v>96</v>
      </c>
      <c r="AB1058" s="28" t="s">
        <v>97</v>
      </c>
      <c r="AC1058" s="28" t="s">
        <v>98</v>
      </c>
      <c r="AD1058" s="28">
        <v>0</v>
      </c>
      <c r="AE1058" s="28">
        <v>0</v>
      </c>
      <c r="AF1058" s="28">
        <v>0</v>
      </c>
      <c r="AG1058" s="28">
        <v>0</v>
      </c>
      <c r="AH1058" s="28">
        <v>0</v>
      </c>
      <c r="AI1058" s="28">
        <v>0</v>
      </c>
    </row>
    <row r="1059" spans="1:358" x14ac:dyDescent="0.3">
      <c r="A1059" s="27" t="s">
        <v>849</v>
      </c>
      <c r="B1059" s="27" t="s">
        <v>873</v>
      </c>
      <c r="C1059" s="27" t="s">
        <v>903</v>
      </c>
      <c r="D1059" s="27" t="s">
        <v>906</v>
      </c>
      <c r="E1059" s="29" t="s">
        <v>104</v>
      </c>
      <c r="F1059" s="29">
        <v>35</v>
      </c>
      <c r="G1059" s="28">
        <v>0</v>
      </c>
      <c r="H1059" s="28">
        <v>0</v>
      </c>
      <c r="I1059" s="28">
        <v>0</v>
      </c>
      <c r="J1059" s="28">
        <v>100</v>
      </c>
      <c r="K1059" s="28">
        <v>0</v>
      </c>
      <c r="L1059" s="28">
        <v>0</v>
      </c>
      <c r="M1059" s="28">
        <v>0</v>
      </c>
      <c r="N1059" s="28">
        <v>0</v>
      </c>
      <c r="O1059" s="28">
        <v>0</v>
      </c>
      <c r="P1059" s="28">
        <v>100</v>
      </c>
      <c r="Q1059" s="28">
        <v>100</v>
      </c>
      <c r="R1059" s="28">
        <v>100</v>
      </c>
      <c r="S1059" s="28">
        <v>100</v>
      </c>
      <c r="T1059" s="28">
        <v>0</v>
      </c>
      <c r="U1059" s="28">
        <v>0</v>
      </c>
      <c r="V1059" s="28">
        <v>0</v>
      </c>
      <c r="W1059" s="28">
        <v>0</v>
      </c>
      <c r="X1059" s="28">
        <v>100</v>
      </c>
      <c r="Y1059" s="28">
        <v>100</v>
      </c>
      <c r="Z1059" s="28">
        <v>4</v>
      </c>
      <c r="AA1059" s="28" t="s">
        <v>96</v>
      </c>
      <c r="AB1059" s="28" t="s">
        <v>97</v>
      </c>
      <c r="AC1059" s="28" t="s">
        <v>98</v>
      </c>
      <c r="AD1059" s="28">
        <v>4.5</v>
      </c>
      <c r="AE1059" s="28">
        <v>4.5</v>
      </c>
      <c r="AF1059" s="28">
        <v>4.5</v>
      </c>
      <c r="AG1059" s="28">
        <v>1</v>
      </c>
      <c r="AH1059" s="28">
        <v>4</v>
      </c>
      <c r="AI1059" s="28">
        <v>4</v>
      </c>
    </row>
    <row r="1060" spans="1:358" x14ac:dyDescent="0.3">
      <c r="A1060" s="27" t="s">
        <v>849</v>
      </c>
      <c r="B1060" s="27" t="s">
        <v>873</v>
      </c>
      <c r="C1060" s="27" t="s">
        <v>903</v>
      </c>
      <c r="D1060" s="27" t="s">
        <v>907</v>
      </c>
      <c r="E1060" s="29" t="s">
        <v>104</v>
      </c>
      <c r="F1060" s="29">
        <v>47</v>
      </c>
      <c r="G1060" s="28">
        <v>0</v>
      </c>
      <c r="H1060" s="28">
        <v>0</v>
      </c>
      <c r="I1060" s="28">
        <v>0</v>
      </c>
      <c r="J1060" s="28">
        <v>100</v>
      </c>
      <c r="K1060" s="28">
        <v>0</v>
      </c>
      <c r="L1060" s="28">
        <v>0</v>
      </c>
      <c r="M1060" s="28">
        <v>0</v>
      </c>
      <c r="N1060" s="28">
        <v>0</v>
      </c>
      <c r="O1060" s="28">
        <v>0</v>
      </c>
      <c r="P1060" s="28">
        <v>100</v>
      </c>
      <c r="Q1060" s="28">
        <v>100</v>
      </c>
      <c r="R1060" s="28">
        <v>100</v>
      </c>
      <c r="S1060" s="28">
        <v>100</v>
      </c>
      <c r="T1060" s="28">
        <v>0</v>
      </c>
      <c r="U1060" s="28">
        <v>0</v>
      </c>
      <c r="V1060" s="28">
        <v>0</v>
      </c>
      <c r="W1060" s="28">
        <v>0</v>
      </c>
      <c r="X1060" s="28">
        <v>100</v>
      </c>
      <c r="Y1060" s="28">
        <v>100</v>
      </c>
      <c r="Z1060" s="28">
        <v>4</v>
      </c>
      <c r="AA1060" s="28" t="s">
        <v>96</v>
      </c>
      <c r="AB1060" s="28" t="s">
        <v>97</v>
      </c>
      <c r="AC1060" s="28" t="s">
        <v>98</v>
      </c>
      <c r="AD1060" s="28">
        <v>4.5</v>
      </c>
      <c r="AE1060" s="28">
        <v>4.5</v>
      </c>
      <c r="AF1060" s="28">
        <v>4.5</v>
      </c>
      <c r="AG1060" s="28">
        <v>1</v>
      </c>
      <c r="AH1060" s="28">
        <v>4</v>
      </c>
      <c r="AI1060" s="28">
        <v>4</v>
      </c>
    </row>
    <row r="1061" spans="1:358" x14ac:dyDescent="0.3">
      <c r="A1061" s="27" t="s">
        <v>849</v>
      </c>
      <c r="B1061" s="27" t="s">
        <v>873</v>
      </c>
      <c r="C1061" s="27" t="s">
        <v>903</v>
      </c>
      <c r="D1061" s="27" t="s">
        <v>904</v>
      </c>
      <c r="E1061" s="29" t="s">
        <v>102</v>
      </c>
      <c r="F1061" s="29">
        <v>165</v>
      </c>
      <c r="G1061" s="28">
        <v>100</v>
      </c>
      <c r="H1061" s="28">
        <v>100</v>
      </c>
      <c r="I1061" s="28">
        <v>0</v>
      </c>
      <c r="J1061" s="28">
        <v>0</v>
      </c>
      <c r="K1061" s="28">
        <v>0</v>
      </c>
      <c r="L1061" s="28">
        <v>50</v>
      </c>
      <c r="M1061" s="28">
        <v>50</v>
      </c>
      <c r="N1061" s="28">
        <v>30</v>
      </c>
      <c r="O1061" s="28">
        <v>0</v>
      </c>
      <c r="P1061" s="28">
        <v>20</v>
      </c>
      <c r="Q1061" s="28">
        <v>100</v>
      </c>
      <c r="R1061" s="28">
        <v>100</v>
      </c>
      <c r="S1061" s="28">
        <v>100</v>
      </c>
      <c r="T1061" s="28">
        <v>100</v>
      </c>
      <c r="U1061" s="28">
        <v>100</v>
      </c>
      <c r="V1061" s="28">
        <v>0</v>
      </c>
      <c r="W1061" s="28">
        <v>100</v>
      </c>
      <c r="X1061" s="28">
        <v>100</v>
      </c>
      <c r="Y1061" s="28">
        <v>100</v>
      </c>
      <c r="Z1061" s="28">
        <v>4</v>
      </c>
      <c r="AA1061" s="28" t="s">
        <v>96</v>
      </c>
      <c r="AB1061" s="28" t="s">
        <v>97</v>
      </c>
      <c r="AC1061" s="28" t="s">
        <v>98</v>
      </c>
      <c r="AD1061" s="28">
        <v>0</v>
      </c>
      <c r="AE1061" s="28">
        <v>0</v>
      </c>
      <c r="AF1061" s="28">
        <v>0</v>
      </c>
      <c r="AG1061" s="28">
        <v>0</v>
      </c>
      <c r="AH1061" s="28">
        <v>0</v>
      </c>
      <c r="AI1061" s="28">
        <v>0</v>
      </c>
    </row>
    <row r="1062" spans="1:358" x14ac:dyDescent="0.3">
      <c r="A1062" s="25" t="s">
        <v>849</v>
      </c>
      <c r="B1062" s="25" t="s">
        <v>908</v>
      </c>
      <c r="C1062" s="25" t="s">
        <v>909</v>
      </c>
      <c r="D1062" s="26" t="s">
        <v>1553</v>
      </c>
      <c r="E1062" s="26">
        <v>1706</v>
      </c>
      <c r="F1062" s="38">
        <v>30</v>
      </c>
      <c r="G1062" s="26">
        <v>100</v>
      </c>
      <c r="H1062" s="26">
        <v>100</v>
      </c>
      <c r="I1062" s="26">
        <v>0</v>
      </c>
      <c r="J1062" s="26">
        <v>0</v>
      </c>
      <c r="K1062" s="26">
        <v>0</v>
      </c>
      <c r="L1062" s="26">
        <v>100</v>
      </c>
      <c r="M1062" s="26">
        <v>0</v>
      </c>
      <c r="N1062" s="26">
        <v>95</v>
      </c>
      <c r="O1062" s="26">
        <v>5</v>
      </c>
      <c r="P1062" s="26">
        <v>0</v>
      </c>
      <c r="Q1062" s="26">
        <v>100</v>
      </c>
      <c r="R1062" s="26">
        <v>100</v>
      </c>
      <c r="S1062" s="26">
        <v>100</v>
      </c>
      <c r="T1062" s="26">
        <v>100</v>
      </c>
      <c r="U1062" s="26">
        <v>75</v>
      </c>
      <c r="V1062" s="26">
        <v>30</v>
      </c>
      <c r="W1062" s="26">
        <v>50</v>
      </c>
      <c r="X1062" s="26">
        <v>20</v>
      </c>
      <c r="Y1062" s="26">
        <v>100</v>
      </c>
      <c r="Z1062" s="26">
        <v>2</v>
      </c>
      <c r="AA1062" s="26" t="s">
        <v>96</v>
      </c>
      <c r="AB1062" s="26" t="s">
        <v>96</v>
      </c>
      <c r="AC1062" s="26">
        <v>6</v>
      </c>
      <c r="AD1062" s="26">
        <v>0</v>
      </c>
      <c r="AE1062" s="26">
        <v>5</v>
      </c>
      <c r="AF1062" s="26">
        <v>15</v>
      </c>
      <c r="AG1062" s="26">
        <v>0</v>
      </c>
      <c r="AH1062" s="26">
        <v>0</v>
      </c>
      <c r="AI1062" s="26">
        <v>0</v>
      </c>
    </row>
    <row r="1063" spans="1:358" x14ac:dyDescent="0.3">
      <c r="A1063" s="27" t="s">
        <v>849</v>
      </c>
      <c r="B1063" s="27" t="s">
        <v>908</v>
      </c>
      <c r="C1063" s="27" t="s">
        <v>909</v>
      </c>
      <c r="D1063" s="27" t="s">
        <v>910</v>
      </c>
      <c r="E1063" s="29" t="s">
        <v>102</v>
      </c>
      <c r="F1063" s="28">
        <v>102</v>
      </c>
      <c r="G1063" s="28">
        <v>100</v>
      </c>
      <c r="H1063" s="28">
        <v>100</v>
      </c>
      <c r="I1063" s="28">
        <v>0</v>
      </c>
      <c r="J1063" s="28">
        <v>0</v>
      </c>
      <c r="K1063" s="28">
        <v>0</v>
      </c>
      <c r="L1063" s="28">
        <v>10</v>
      </c>
      <c r="M1063" s="28">
        <v>0</v>
      </c>
      <c r="N1063" s="28">
        <v>10</v>
      </c>
      <c r="O1063" s="28">
        <v>0</v>
      </c>
      <c r="P1063" s="28">
        <v>90</v>
      </c>
      <c r="Q1063" s="28">
        <v>100</v>
      </c>
      <c r="R1063" s="28">
        <v>95</v>
      </c>
      <c r="S1063" s="28">
        <v>95</v>
      </c>
      <c r="T1063" s="28">
        <v>100</v>
      </c>
      <c r="U1063" s="28">
        <v>15</v>
      </c>
      <c r="V1063" s="28">
        <v>10</v>
      </c>
      <c r="W1063" s="28">
        <v>10</v>
      </c>
      <c r="X1063" s="28">
        <v>80</v>
      </c>
      <c r="Y1063" s="28">
        <v>100</v>
      </c>
      <c r="Z1063" s="28">
        <v>2</v>
      </c>
      <c r="AA1063" s="28" t="s">
        <v>96</v>
      </c>
      <c r="AB1063" s="28" t="s">
        <v>97</v>
      </c>
      <c r="AC1063" s="28" t="s">
        <v>98</v>
      </c>
      <c r="AD1063" s="28">
        <v>0</v>
      </c>
      <c r="AE1063" s="28">
        <v>5</v>
      </c>
      <c r="AF1063" s="28">
        <v>15</v>
      </c>
      <c r="AG1063" s="28">
        <v>0</v>
      </c>
      <c r="AH1063" s="28">
        <v>0</v>
      </c>
      <c r="AI1063" s="28">
        <v>0</v>
      </c>
    </row>
    <row r="1064" spans="1:358" x14ac:dyDescent="0.3">
      <c r="A1064" s="25" t="s">
        <v>849</v>
      </c>
      <c r="B1064" s="25" t="s">
        <v>908</v>
      </c>
      <c r="C1064" s="25" t="s">
        <v>911</v>
      </c>
      <c r="D1064" s="26" t="s">
        <v>1553</v>
      </c>
      <c r="E1064" s="26">
        <v>4274</v>
      </c>
      <c r="F1064" s="38">
        <v>0</v>
      </c>
      <c r="G1064" s="26">
        <v>98</v>
      </c>
      <c r="H1064" s="26">
        <v>95</v>
      </c>
      <c r="I1064" s="26">
        <v>5</v>
      </c>
      <c r="J1064" s="26">
        <v>0</v>
      </c>
      <c r="K1064" s="26">
        <v>0</v>
      </c>
      <c r="L1064" s="26">
        <v>95</v>
      </c>
      <c r="M1064" s="26">
        <v>95</v>
      </c>
      <c r="N1064" s="26">
        <v>4</v>
      </c>
      <c r="O1064" s="26">
        <v>0</v>
      </c>
      <c r="P1064" s="26">
        <v>1</v>
      </c>
      <c r="Q1064" s="26">
        <v>100</v>
      </c>
      <c r="R1064" s="26">
        <v>100</v>
      </c>
      <c r="S1064" s="26">
        <v>100</v>
      </c>
      <c r="T1064" s="26">
        <v>99</v>
      </c>
      <c r="U1064" s="26">
        <v>80</v>
      </c>
      <c r="V1064" s="26">
        <v>0</v>
      </c>
      <c r="W1064" s="26">
        <v>90</v>
      </c>
      <c r="X1064" s="26">
        <v>10</v>
      </c>
      <c r="Y1064" s="26">
        <v>95</v>
      </c>
      <c r="Z1064" s="26">
        <v>2</v>
      </c>
      <c r="AA1064" s="26" t="s">
        <v>96</v>
      </c>
      <c r="AB1064" s="26" t="s">
        <v>96</v>
      </c>
      <c r="AC1064" s="26">
        <v>1</v>
      </c>
      <c r="AD1064" s="26">
        <v>0</v>
      </c>
      <c r="AE1064" s="26">
        <v>0</v>
      </c>
      <c r="AF1064" s="26">
        <v>0</v>
      </c>
      <c r="AG1064" s="26">
        <v>0</v>
      </c>
      <c r="AH1064" s="26">
        <v>10</v>
      </c>
      <c r="AI1064" s="26">
        <v>0</v>
      </c>
    </row>
    <row r="1065" spans="1:358" x14ac:dyDescent="0.3">
      <c r="A1065" s="27" t="s">
        <v>849</v>
      </c>
      <c r="B1065" s="27" t="s">
        <v>908</v>
      </c>
      <c r="C1065" s="27" t="s">
        <v>911</v>
      </c>
      <c r="D1065" s="27" t="s">
        <v>912</v>
      </c>
      <c r="E1065" s="29" t="s">
        <v>102</v>
      </c>
      <c r="F1065" s="28">
        <v>215</v>
      </c>
      <c r="G1065" s="28">
        <v>100</v>
      </c>
      <c r="H1065" s="28">
        <v>50</v>
      </c>
      <c r="I1065" s="28">
        <v>40</v>
      </c>
      <c r="J1065" s="28">
        <v>10</v>
      </c>
      <c r="K1065" s="28">
        <v>0</v>
      </c>
      <c r="L1065" s="28">
        <v>100</v>
      </c>
      <c r="M1065" s="28">
        <v>50</v>
      </c>
      <c r="N1065" s="28">
        <v>45</v>
      </c>
      <c r="O1065" s="28">
        <v>0</v>
      </c>
      <c r="P1065" s="28">
        <v>5</v>
      </c>
      <c r="Q1065" s="28">
        <v>100</v>
      </c>
      <c r="R1065" s="28">
        <v>100</v>
      </c>
      <c r="S1065" s="28">
        <v>100</v>
      </c>
      <c r="T1065" s="28">
        <v>100</v>
      </c>
      <c r="U1065" s="28">
        <v>70</v>
      </c>
      <c r="V1065" s="28">
        <v>0</v>
      </c>
      <c r="W1065" s="28">
        <v>60</v>
      </c>
      <c r="X1065" s="28">
        <v>40</v>
      </c>
      <c r="Y1065" s="28">
        <v>25</v>
      </c>
      <c r="Z1065" s="28">
        <v>2</v>
      </c>
      <c r="AA1065" s="28" t="s">
        <v>96</v>
      </c>
      <c r="AB1065" s="28" t="s">
        <v>96</v>
      </c>
      <c r="AC1065" s="28">
        <v>1</v>
      </c>
      <c r="AD1065" s="28">
        <v>1</v>
      </c>
      <c r="AE1065" s="28">
        <v>1</v>
      </c>
      <c r="AF1065" s="28">
        <v>1</v>
      </c>
      <c r="AG1065" s="28">
        <v>0</v>
      </c>
      <c r="AH1065" s="28">
        <v>10</v>
      </c>
      <c r="AI1065" s="28">
        <v>0</v>
      </c>
    </row>
    <row r="1066" spans="1:358" x14ac:dyDescent="0.3">
      <c r="A1066" s="25" t="s">
        <v>849</v>
      </c>
      <c r="B1066" s="25" t="s">
        <v>908</v>
      </c>
      <c r="C1066" s="25" t="s">
        <v>913</v>
      </c>
      <c r="D1066" s="26" t="s">
        <v>1553</v>
      </c>
      <c r="E1066" s="26">
        <v>1180</v>
      </c>
      <c r="F1066" s="38">
        <v>20</v>
      </c>
      <c r="G1066" s="26">
        <v>95</v>
      </c>
      <c r="H1066" s="26">
        <v>80</v>
      </c>
      <c r="I1066" s="26">
        <v>20</v>
      </c>
      <c r="J1066" s="26">
        <v>0</v>
      </c>
      <c r="K1066" s="26">
        <v>0</v>
      </c>
      <c r="L1066" s="26">
        <v>0</v>
      </c>
      <c r="M1066" s="26">
        <v>0</v>
      </c>
      <c r="N1066" s="26">
        <v>100</v>
      </c>
      <c r="O1066" s="26">
        <v>0</v>
      </c>
      <c r="P1066" s="26">
        <v>0</v>
      </c>
      <c r="Q1066" s="26">
        <v>100</v>
      </c>
      <c r="R1066" s="26">
        <v>100</v>
      </c>
      <c r="S1066" s="26">
        <v>100</v>
      </c>
      <c r="T1066" s="26">
        <v>100</v>
      </c>
      <c r="U1066" s="26">
        <v>90</v>
      </c>
      <c r="V1066" s="26">
        <v>0</v>
      </c>
      <c r="W1066" s="26">
        <v>70</v>
      </c>
      <c r="X1066" s="26">
        <v>30</v>
      </c>
      <c r="Y1066" s="26">
        <v>100</v>
      </c>
      <c r="Z1066" s="26">
        <v>2</v>
      </c>
      <c r="AA1066" s="26" t="s">
        <v>96</v>
      </c>
      <c r="AB1066" s="26" t="s">
        <v>96</v>
      </c>
      <c r="AC1066" s="26">
        <v>2</v>
      </c>
      <c r="AD1066" s="26">
        <v>0</v>
      </c>
      <c r="AE1066" s="26">
        <v>0</v>
      </c>
      <c r="AF1066" s="26">
        <v>0</v>
      </c>
      <c r="AG1066" s="26">
        <v>0</v>
      </c>
      <c r="AH1066" s="26">
        <v>0</v>
      </c>
      <c r="AI1066" s="26">
        <v>0</v>
      </c>
    </row>
    <row r="1067" spans="1:358" x14ac:dyDescent="0.3">
      <c r="A1067" s="27" t="s">
        <v>849</v>
      </c>
      <c r="B1067" s="27" t="s">
        <v>908</v>
      </c>
      <c r="C1067" s="27" t="s">
        <v>913</v>
      </c>
      <c r="D1067" s="27" t="s">
        <v>571</v>
      </c>
      <c r="E1067" s="29" t="s">
        <v>95</v>
      </c>
      <c r="F1067" s="28">
        <v>145</v>
      </c>
      <c r="G1067" s="28">
        <v>100</v>
      </c>
      <c r="H1067" s="28">
        <v>100</v>
      </c>
      <c r="I1067" s="28">
        <v>0</v>
      </c>
      <c r="J1067" s="28">
        <v>0</v>
      </c>
      <c r="K1067" s="28">
        <v>0</v>
      </c>
      <c r="L1067" s="28">
        <v>0</v>
      </c>
      <c r="M1067" s="28">
        <v>0</v>
      </c>
      <c r="N1067" s="28">
        <v>90</v>
      </c>
      <c r="O1067" s="28">
        <v>0</v>
      </c>
      <c r="P1067" s="28">
        <v>10</v>
      </c>
      <c r="Q1067" s="28">
        <v>100</v>
      </c>
      <c r="R1067" s="28">
        <v>100</v>
      </c>
      <c r="S1067" s="28">
        <v>100</v>
      </c>
      <c r="T1067" s="28">
        <v>100</v>
      </c>
      <c r="U1067" s="28">
        <v>60</v>
      </c>
      <c r="V1067" s="28">
        <v>0</v>
      </c>
      <c r="W1067" s="28">
        <v>50</v>
      </c>
      <c r="X1067" s="28">
        <v>50</v>
      </c>
      <c r="Y1067" s="28">
        <v>100</v>
      </c>
      <c r="Z1067" s="28">
        <v>2</v>
      </c>
      <c r="AA1067" s="28" t="s">
        <v>96</v>
      </c>
      <c r="AB1067" s="28" t="s">
        <v>96</v>
      </c>
      <c r="AC1067" s="28">
        <v>2</v>
      </c>
      <c r="AD1067" s="28">
        <v>0</v>
      </c>
      <c r="AE1067" s="28">
        <v>0</v>
      </c>
      <c r="AF1067" s="28">
        <v>0</v>
      </c>
      <c r="AG1067" s="28">
        <v>0</v>
      </c>
      <c r="AH1067" s="28">
        <v>0</v>
      </c>
      <c r="AI1067" s="28">
        <v>0</v>
      </c>
    </row>
    <row r="1068" spans="1:358" x14ac:dyDescent="0.3">
      <c r="A1068" s="27" t="s">
        <v>849</v>
      </c>
      <c r="B1068" s="27" t="s">
        <v>908</v>
      </c>
      <c r="C1068" s="27" t="s">
        <v>913</v>
      </c>
      <c r="D1068" s="27" t="s">
        <v>572</v>
      </c>
      <c r="E1068" s="29" t="s">
        <v>102</v>
      </c>
      <c r="F1068" s="28">
        <v>41</v>
      </c>
      <c r="G1068" s="28">
        <v>100</v>
      </c>
      <c r="H1068" s="28">
        <v>100</v>
      </c>
      <c r="I1068" s="28">
        <v>0</v>
      </c>
      <c r="J1068" s="28">
        <v>0</v>
      </c>
      <c r="K1068" s="28">
        <v>0</v>
      </c>
      <c r="L1068" s="28">
        <v>0</v>
      </c>
      <c r="M1068" s="28">
        <v>0</v>
      </c>
      <c r="N1068" s="28">
        <v>100</v>
      </c>
      <c r="O1068" s="28">
        <v>0</v>
      </c>
      <c r="P1068" s="28">
        <v>0</v>
      </c>
      <c r="Q1068" s="28">
        <v>100</v>
      </c>
      <c r="R1068" s="28">
        <v>100</v>
      </c>
      <c r="S1068" s="28">
        <v>100</v>
      </c>
      <c r="T1068" s="28">
        <v>100</v>
      </c>
      <c r="U1068" s="28">
        <v>60</v>
      </c>
      <c r="V1068" s="28">
        <v>0</v>
      </c>
      <c r="W1068" s="28">
        <v>50</v>
      </c>
      <c r="X1068" s="28">
        <v>50</v>
      </c>
      <c r="Y1068" s="28">
        <v>100</v>
      </c>
      <c r="Z1068" s="28">
        <v>2</v>
      </c>
      <c r="AA1068" s="28" t="s">
        <v>96</v>
      </c>
      <c r="AB1068" s="28" t="s">
        <v>96</v>
      </c>
      <c r="AC1068" s="28">
        <v>2</v>
      </c>
      <c r="AD1068" s="28">
        <v>0</v>
      </c>
      <c r="AE1068" s="28">
        <v>0</v>
      </c>
      <c r="AF1068" s="28">
        <v>0</v>
      </c>
      <c r="AG1068" s="28">
        <v>0</v>
      </c>
      <c r="AH1068" s="28">
        <v>0</v>
      </c>
      <c r="AI1068" s="28">
        <v>0</v>
      </c>
    </row>
    <row r="1069" spans="1:358" x14ac:dyDescent="0.3">
      <c r="A1069" s="25" t="s">
        <v>849</v>
      </c>
      <c r="B1069" s="25" t="s">
        <v>908</v>
      </c>
      <c r="C1069" s="25" t="s">
        <v>914</v>
      </c>
      <c r="D1069" s="26" t="s">
        <v>1553</v>
      </c>
      <c r="E1069" s="26">
        <v>2096</v>
      </c>
      <c r="F1069" s="38">
        <v>40</v>
      </c>
      <c r="G1069" s="26">
        <v>100</v>
      </c>
      <c r="H1069" s="26">
        <v>100</v>
      </c>
      <c r="I1069" s="26">
        <v>0</v>
      </c>
      <c r="J1069" s="26">
        <v>0</v>
      </c>
      <c r="K1069" s="26">
        <v>0</v>
      </c>
      <c r="L1069" s="26">
        <v>0</v>
      </c>
      <c r="M1069" s="26">
        <v>0</v>
      </c>
      <c r="N1069" s="26">
        <v>100</v>
      </c>
      <c r="O1069" s="26">
        <v>0</v>
      </c>
      <c r="P1069" s="26">
        <v>0</v>
      </c>
      <c r="Q1069" s="26">
        <v>100</v>
      </c>
      <c r="R1069" s="26">
        <v>100</v>
      </c>
      <c r="S1069" s="26">
        <v>100</v>
      </c>
      <c r="T1069" s="26">
        <v>100</v>
      </c>
      <c r="U1069" s="26">
        <v>100</v>
      </c>
      <c r="V1069" s="26">
        <v>0</v>
      </c>
      <c r="W1069" s="26">
        <v>100</v>
      </c>
      <c r="X1069" s="26">
        <v>0</v>
      </c>
      <c r="Y1069" s="26">
        <v>100</v>
      </c>
      <c r="Z1069" s="26">
        <v>2</v>
      </c>
      <c r="AA1069" s="26" t="s">
        <v>96</v>
      </c>
      <c r="AB1069" s="26" t="s">
        <v>96</v>
      </c>
      <c r="AC1069" s="26">
        <v>15</v>
      </c>
      <c r="AD1069" s="26">
        <v>0</v>
      </c>
      <c r="AE1069" s="26">
        <v>0</v>
      </c>
      <c r="AF1069" s="26">
        <v>0</v>
      </c>
      <c r="AG1069" s="26">
        <v>0</v>
      </c>
      <c r="AH1069" s="26">
        <v>0</v>
      </c>
      <c r="AI1069" s="26">
        <v>0</v>
      </c>
    </row>
    <row r="1070" spans="1:358" x14ac:dyDescent="0.3">
      <c r="A1070" s="27" t="s">
        <v>849</v>
      </c>
      <c r="B1070" s="27" t="s">
        <v>908</v>
      </c>
      <c r="C1070" s="27" t="s">
        <v>914</v>
      </c>
      <c r="D1070" s="27" t="s">
        <v>915</v>
      </c>
      <c r="E1070" s="29" t="s">
        <v>102</v>
      </c>
      <c r="F1070" s="28">
        <v>37</v>
      </c>
      <c r="G1070" s="28">
        <v>100</v>
      </c>
      <c r="H1070" s="28">
        <v>0</v>
      </c>
      <c r="I1070" s="28">
        <v>0</v>
      </c>
      <c r="J1070" s="28">
        <v>100</v>
      </c>
      <c r="K1070" s="28">
        <v>0</v>
      </c>
      <c r="L1070" s="28">
        <v>0</v>
      </c>
      <c r="M1070" s="28">
        <v>0</v>
      </c>
      <c r="N1070" s="28">
        <v>0</v>
      </c>
      <c r="O1070" s="28">
        <v>0</v>
      </c>
      <c r="P1070" s="28">
        <v>100</v>
      </c>
      <c r="Q1070" s="28">
        <v>100</v>
      </c>
      <c r="R1070" s="28">
        <v>100</v>
      </c>
      <c r="S1070" s="28">
        <v>100</v>
      </c>
      <c r="T1070" s="28">
        <v>100</v>
      </c>
      <c r="U1070" s="28">
        <v>60</v>
      </c>
      <c r="V1070" s="28">
        <v>0</v>
      </c>
      <c r="W1070" s="28">
        <v>0</v>
      </c>
      <c r="X1070" s="28">
        <v>100</v>
      </c>
      <c r="Y1070" s="28">
        <v>100</v>
      </c>
      <c r="Z1070" s="28">
        <v>2</v>
      </c>
      <c r="AA1070" s="28" t="s">
        <v>96</v>
      </c>
      <c r="AB1070" s="28" t="s">
        <v>97</v>
      </c>
      <c r="AC1070" s="28" t="s">
        <v>98</v>
      </c>
      <c r="AD1070" s="28">
        <v>0</v>
      </c>
      <c r="AE1070" s="28">
        <v>0</v>
      </c>
      <c r="AF1070" s="28">
        <v>0</v>
      </c>
      <c r="AG1070" s="28">
        <v>0</v>
      </c>
      <c r="AH1070" s="28">
        <v>0</v>
      </c>
      <c r="AI1070" s="28">
        <v>0</v>
      </c>
    </row>
    <row r="1071" spans="1:358" x14ac:dyDescent="0.3">
      <c r="A1071" s="27" t="s">
        <v>849</v>
      </c>
      <c r="B1071" s="27" t="s">
        <v>908</v>
      </c>
      <c r="C1071" s="27" t="s">
        <v>914</v>
      </c>
      <c r="D1071" s="27" t="s">
        <v>916</v>
      </c>
      <c r="E1071" s="29" t="s">
        <v>102</v>
      </c>
      <c r="F1071" s="28">
        <v>33</v>
      </c>
      <c r="G1071" s="28">
        <v>100</v>
      </c>
      <c r="H1071" s="28">
        <v>0</v>
      </c>
      <c r="I1071" s="28">
        <v>100</v>
      </c>
      <c r="J1071" s="28">
        <v>0</v>
      </c>
      <c r="K1071" s="28">
        <v>0</v>
      </c>
      <c r="L1071" s="28">
        <v>0</v>
      </c>
      <c r="M1071" s="28">
        <v>0</v>
      </c>
      <c r="N1071" s="28">
        <v>100</v>
      </c>
      <c r="O1071" s="28">
        <v>0</v>
      </c>
      <c r="P1071" s="28">
        <v>0</v>
      </c>
      <c r="Q1071" s="28">
        <v>100</v>
      </c>
      <c r="R1071" s="28">
        <v>100</v>
      </c>
      <c r="S1071" s="28">
        <v>100</v>
      </c>
      <c r="T1071" s="28">
        <v>100</v>
      </c>
      <c r="U1071" s="28">
        <v>100</v>
      </c>
      <c r="V1071" s="28">
        <v>0</v>
      </c>
      <c r="W1071" s="28">
        <v>0</v>
      </c>
      <c r="X1071" s="28">
        <v>100</v>
      </c>
      <c r="Y1071" s="28">
        <v>100</v>
      </c>
      <c r="Z1071" s="28">
        <v>2</v>
      </c>
      <c r="AA1071" s="28" t="s">
        <v>96</v>
      </c>
      <c r="AB1071" s="28" t="s">
        <v>97</v>
      </c>
      <c r="AC1071" s="28" t="s">
        <v>98</v>
      </c>
      <c r="AD1071" s="28">
        <v>0</v>
      </c>
      <c r="AE1071" s="28">
        <v>0</v>
      </c>
      <c r="AF1071" s="28">
        <v>0</v>
      </c>
      <c r="AG1071" s="28">
        <v>0</v>
      </c>
      <c r="AH1071" s="28">
        <v>0</v>
      </c>
      <c r="AI1071" s="28">
        <v>0</v>
      </c>
    </row>
    <row r="1072" spans="1:358" x14ac:dyDescent="0.3">
      <c r="A1072" s="25" t="s">
        <v>849</v>
      </c>
      <c r="B1072" s="25" t="s">
        <v>908</v>
      </c>
      <c r="C1072" s="25" t="s">
        <v>917</v>
      </c>
      <c r="D1072" s="26" t="s">
        <v>1553</v>
      </c>
      <c r="E1072" s="26">
        <v>3065</v>
      </c>
      <c r="F1072" s="38">
        <v>0</v>
      </c>
      <c r="G1072" s="26">
        <v>100</v>
      </c>
      <c r="H1072" s="26">
        <v>95</v>
      </c>
      <c r="I1072" s="26">
        <v>5</v>
      </c>
      <c r="J1072" s="26">
        <v>0</v>
      </c>
      <c r="K1072" s="26">
        <v>0</v>
      </c>
      <c r="L1072" s="26">
        <v>70</v>
      </c>
      <c r="M1072" s="26">
        <v>60</v>
      </c>
      <c r="N1072" s="26">
        <v>38</v>
      </c>
      <c r="O1072" s="26">
        <v>1</v>
      </c>
      <c r="P1072" s="26">
        <v>1</v>
      </c>
      <c r="Q1072" s="26">
        <v>100</v>
      </c>
      <c r="R1072" s="26">
        <v>100</v>
      </c>
      <c r="S1072" s="26">
        <v>100</v>
      </c>
      <c r="T1072" s="26">
        <v>100</v>
      </c>
      <c r="U1072" s="26">
        <v>95</v>
      </c>
      <c r="V1072" s="26">
        <v>0</v>
      </c>
      <c r="W1072" s="26">
        <v>80</v>
      </c>
      <c r="X1072" s="26">
        <v>20</v>
      </c>
      <c r="Y1072" s="26">
        <v>100</v>
      </c>
      <c r="Z1072" s="26">
        <v>2</v>
      </c>
      <c r="AA1072" s="26" t="s">
        <v>96</v>
      </c>
      <c r="AB1072" s="26" t="s">
        <v>96</v>
      </c>
      <c r="AC1072" s="26">
        <v>2</v>
      </c>
      <c r="AD1072" s="26">
        <v>0</v>
      </c>
      <c r="AE1072" s="26">
        <v>0</v>
      </c>
      <c r="AF1072" s="26">
        <v>10</v>
      </c>
      <c r="AG1072" s="26">
        <v>0</v>
      </c>
      <c r="AH1072" s="26">
        <v>0</v>
      </c>
      <c r="AI1072" s="26">
        <v>0</v>
      </c>
    </row>
    <row r="1073" spans="1:35" x14ac:dyDescent="0.3">
      <c r="A1073" s="27" t="s">
        <v>849</v>
      </c>
      <c r="B1073" s="27" t="s">
        <v>908</v>
      </c>
      <c r="C1073" s="27" t="s">
        <v>917</v>
      </c>
      <c r="D1073" s="27" t="s">
        <v>918</v>
      </c>
      <c r="E1073" s="29" t="s">
        <v>102</v>
      </c>
      <c r="F1073" s="28">
        <v>355</v>
      </c>
      <c r="G1073" s="28">
        <v>100</v>
      </c>
      <c r="H1073" s="28">
        <v>85</v>
      </c>
      <c r="I1073" s="28">
        <v>10</v>
      </c>
      <c r="J1073" s="28">
        <v>5</v>
      </c>
      <c r="K1073" s="28">
        <v>0</v>
      </c>
      <c r="L1073" s="28">
        <v>50</v>
      </c>
      <c r="M1073" s="28">
        <v>30</v>
      </c>
      <c r="N1073" s="28">
        <v>50</v>
      </c>
      <c r="O1073" s="28">
        <v>0</v>
      </c>
      <c r="P1073" s="28">
        <v>20</v>
      </c>
      <c r="Q1073" s="28">
        <v>100</v>
      </c>
      <c r="R1073" s="28">
        <v>100</v>
      </c>
      <c r="S1073" s="28">
        <v>100</v>
      </c>
      <c r="T1073" s="28">
        <v>100</v>
      </c>
      <c r="U1073" s="28">
        <v>100</v>
      </c>
      <c r="V1073" s="28">
        <v>0</v>
      </c>
      <c r="W1073" s="28">
        <v>50</v>
      </c>
      <c r="X1073" s="28">
        <v>50</v>
      </c>
      <c r="Y1073" s="28">
        <v>100</v>
      </c>
      <c r="Z1073" s="28">
        <v>2</v>
      </c>
      <c r="AA1073" s="28" t="s">
        <v>96</v>
      </c>
      <c r="AB1073" s="28" t="s">
        <v>96</v>
      </c>
      <c r="AC1073" s="28">
        <v>2</v>
      </c>
      <c r="AD1073" s="28">
        <v>0</v>
      </c>
      <c r="AE1073" s="28">
        <v>0</v>
      </c>
      <c r="AF1073" s="28">
        <v>10</v>
      </c>
      <c r="AG1073" s="28">
        <v>0</v>
      </c>
      <c r="AH1073" s="28">
        <v>0</v>
      </c>
      <c r="AI1073" s="28">
        <v>0</v>
      </c>
    </row>
    <row r="1074" spans="1:35" x14ac:dyDescent="0.3">
      <c r="A1074" s="27" t="s">
        <v>849</v>
      </c>
      <c r="B1074" s="27" t="s">
        <v>908</v>
      </c>
      <c r="C1074" s="27" t="s">
        <v>917</v>
      </c>
      <c r="D1074" s="27" t="s">
        <v>891</v>
      </c>
      <c r="E1074" s="29" t="s">
        <v>102</v>
      </c>
      <c r="F1074" s="28">
        <v>47</v>
      </c>
      <c r="G1074" s="28">
        <v>100</v>
      </c>
      <c r="H1074" s="28">
        <v>100</v>
      </c>
      <c r="I1074" s="28">
        <v>0</v>
      </c>
      <c r="J1074" s="28">
        <v>0</v>
      </c>
      <c r="K1074" s="28">
        <v>0</v>
      </c>
      <c r="L1074" s="28">
        <v>100</v>
      </c>
      <c r="M1074" s="28">
        <v>50</v>
      </c>
      <c r="N1074" s="28">
        <v>0</v>
      </c>
      <c r="O1074" s="28">
        <v>0</v>
      </c>
      <c r="P1074" s="28">
        <v>50</v>
      </c>
      <c r="Q1074" s="28">
        <v>100</v>
      </c>
      <c r="R1074" s="28">
        <v>100</v>
      </c>
      <c r="S1074" s="28">
        <v>100</v>
      </c>
      <c r="T1074" s="28">
        <v>100</v>
      </c>
      <c r="U1074" s="28">
        <v>100</v>
      </c>
      <c r="V1074" s="28">
        <v>0</v>
      </c>
      <c r="W1074" s="28">
        <v>50</v>
      </c>
      <c r="X1074" s="28">
        <v>50</v>
      </c>
      <c r="Y1074" s="28">
        <v>100</v>
      </c>
      <c r="Z1074" s="28">
        <v>2</v>
      </c>
      <c r="AA1074" s="28" t="s">
        <v>96</v>
      </c>
      <c r="AB1074" s="28" t="s">
        <v>96</v>
      </c>
      <c r="AC1074" s="28">
        <v>2</v>
      </c>
      <c r="AD1074" s="28">
        <v>0</v>
      </c>
      <c r="AE1074" s="28">
        <v>0</v>
      </c>
      <c r="AF1074" s="28">
        <v>10</v>
      </c>
      <c r="AG1074" s="28">
        <v>0</v>
      </c>
      <c r="AH1074" s="28">
        <v>0</v>
      </c>
      <c r="AI1074" s="28">
        <v>0</v>
      </c>
    </row>
    <row r="1075" spans="1:35" x14ac:dyDescent="0.3">
      <c r="A1075" s="27" t="s">
        <v>849</v>
      </c>
      <c r="B1075" s="27" t="s">
        <v>908</v>
      </c>
      <c r="C1075" s="27" t="s">
        <v>917</v>
      </c>
      <c r="D1075" s="27" t="s">
        <v>919</v>
      </c>
      <c r="E1075" s="29" t="s">
        <v>102</v>
      </c>
      <c r="F1075" s="28">
        <v>32</v>
      </c>
      <c r="G1075" s="28">
        <v>100</v>
      </c>
      <c r="H1075" s="28">
        <v>100</v>
      </c>
      <c r="I1075" s="28">
        <v>0</v>
      </c>
      <c r="J1075" s="28">
        <v>0</v>
      </c>
      <c r="K1075" s="28">
        <v>0</v>
      </c>
      <c r="L1075" s="28">
        <v>45</v>
      </c>
      <c r="M1075" s="28">
        <v>45</v>
      </c>
      <c r="N1075" s="28">
        <v>55</v>
      </c>
      <c r="O1075" s="28">
        <v>0</v>
      </c>
      <c r="P1075" s="28">
        <v>0</v>
      </c>
      <c r="Q1075" s="28">
        <v>100</v>
      </c>
      <c r="R1075" s="28">
        <v>100</v>
      </c>
      <c r="S1075" s="28">
        <v>100</v>
      </c>
      <c r="T1075" s="28">
        <v>100</v>
      </c>
      <c r="U1075" s="28">
        <v>100</v>
      </c>
      <c r="V1075" s="28">
        <v>0</v>
      </c>
      <c r="W1075" s="28">
        <v>95</v>
      </c>
      <c r="X1075" s="28">
        <v>5</v>
      </c>
      <c r="Y1075" s="28">
        <v>100</v>
      </c>
      <c r="Z1075" s="28">
        <v>2</v>
      </c>
      <c r="AA1075" s="28" t="s">
        <v>96</v>
      </c>
      <c r="AB1075" s="28" t="s">
        <v>96</v>
      </c>
      <c r="AC1075" s="28">
        <v>2</v>
      </c>
      <c r="AD1075" s="28">
        <v>0</v>
      </c>
      <c r="AE1075" s="28">
        <v>0</v>
      </c>
      <c r="AF1075" s="28">
        <v>10</v>
      </c>
      <c r="AG1075" s="28">
        <v>0</v>
      </c>
      <c r="AH1075" s="28">
        <v>0</v>
      </c>
      <c r="AI1075" s="28">
        <v>0</v>
      </c>
    </row>
    <row r="1076" spans="1:35" x14ac:dyDescent="0.3">
      <c r="A1076" s="25" t="s">
        <v>849</v>
      </c>
      <c r="B1076" s="25" t="s">
        <v>908</v>
      </c>
      <c r="C1076" s="25" t="s">
        <v>920</v>
      </c>
      <c r="D1076" s="26" t="s">
        <v>1553</v>
      </c>
      <c r="E1076" s="26">
        <v>2921</v>
      </c>
      <c r="F1076" s="38">
        <v>380</v>
      </c>
      <c r="G1076" s="26">
        <v>100</v>
      </c>
      <c r="H1076" s="26">
        <v>90</v>
      </c>
      <c r="I1076" s="26">
        <v>0</v>
      </c>
      <c r="J1076" s="26">
        <v>10</v>
      </c>
      <c r="K1076" s="26">
        <v>0</v>
      </c>
      <c r="L1076" s="26">
        <v>100</v>
      </c>
      <c r="M1076" s="26">
        <v>90</v>
      </c>
      <c r="N1076" s="26">
        <v>0</v>
      </c>
      <c r="O1076" s="26">
        <v>5</v>
      </c>
      <c r="P1076" s="26">
        <v>5</v>
      </c>
      <c r="Q1076" s="26">
        <v>100</v>
      </c>
      <c r="R1076" s="26">
        <v>98</v>
      </c>
      <c r="S1076" s="26">
        <v>100</v>
      </c>
      <c r="T1076" s="26">
        <v>100</v>
      </c>
      <c r="U1076" s="26">
        <v>80</v>
      </c>
      <c r="V1076" s="26">
        <v>0</v>
      </c>
      <c r="W1076" s="26">
        <v>80</v>
      </c>
      <c r="X1076" s="26">
        <v>20</v>
      </c>
      <c r="Y1076" s="26">
        <v>90</v>
      </c>
      <c r="Z1076" s="26">
        <v>2</v>
      </c>
      <c r="AA1076" s="26" t="s">
        <v>96</v>
      </c>
      <c r="AB1076" s="26" t="s">
        <v>97</v>
      </c>
      <c r="AC1076" s="26" t="s">
        <v>98</v>
      </c>
      <c r="AD1076" s="26">
        <v>0</v>
      </c>
      <c r="AE1076" s="26">
        <v>0</v>
      </c>
      <c r="AF1076" s="26">
        <v>15</v>
      </c>
      <c r="AG1076" s="26">
        <v>0</v>
      </c>
      <c r="AH1076" s="26">
        <v>5</v>
      </c>
      <c r="AI1076" s="26">
        <v>0</v>
      </c>
    </row>
    <row r="1077" spans="1:35" x14ac:dyDescent="0.3">
      <c r="A1077" s="27" t="s">
        <v>849</v>
      </c>
      <c r="B1077" s="27" t="s">
        <v>908</v>
      </c>
      <c r="C1077" s="27" t="s">
        <v>920</v>
      </c>
      <c r="D1077" s="27" t="s">
        <v>921</v>
      </c>
      <c r="E1077" s="29" t="s">
        <v>102</v>
      </c>
      <c r="F1077" s="28">
        <v>102</v>
      </c>
      <c r="G1077" s="28">
        <v>10</v>
      </c>
      <c r="H1077" s="28">
        <v>10</v>
      </c>
      <c r="I1077" s="28">
        <v>0</v>
      </c>
      <c r="J1077" s="28">
        <v>90</v>
      </c>
      <c r="K1077" s="28">
        <v>0</v>
      </c>
      <c r="L1077" s="28">
        <v>50</v>
      </c>
      <c r="M1077" s="28">
        <v>0</v>
      </c>
      <c r="N1077" s="28">
        <v>10</v>
      </c>
      <c r="O1077" s="28">
        <v>0</v>
      </c>
      <c r="P1077" s="28">
        <v>90</v>
      </c>
      <c r="Q1077" s="28">
        <v>100</v>
      </c>
      <c r="R1077" s="28">
        <v>80</v>
      </c>
      <c r="S1077" s="28">
        <v>0</v>
      </c>
      <c r="T1077" s="28">
        <v>0</v>
      </c>
      <c r="U1077" s="28">
        <v>0</v>
      </c>
      <c r="V1077" s="28">
        <v>0</v>
      </c>
      <c r="W1077" s="28">
        <v>0</v>
      </c>
      <c r="X1077" s="28">
        <v>100</v>
      </c>
      <c r="Y1077" s="28">
        <v>35</v>
      </c>
      <c r="Z1077" s="28">
        <v>2</v>
      </c>
      <c r="AA1077" s="28" t="s">
        <v>96</v>
      </c>
      <c r="AB1077" s="28" t="s">
        <v>97</v>
      </c>
      <c r="AC1077" s="28" t="s">
        <v>98</v>
      </c>
      <c r="AD1077" s="28">
        <v>0.5</v>
      </c>
      <c r="AE1077" s="28">
        <v>0.5</v>
      </c>
      <c r="AF1077" s="28">
        <v>10</v>
      </c>
      <c r="AG1077" s="28">
        <v>0</v>
      </c>
      <c r="AH1077" s="28">
        <v>5</v>
      </c>
      <c r="AI1077" s="28">
        <v>0</v>
      </c>
    </row>
    <row r="1078" spans="1:35" x14ac:dyDescent="0.3">
      <c r="A1078" s="27" t="s">
        <v>849</v>
      </c>
      <c r="B1078" s="27" t="s">
        <v>908</v>
      </c>
      <c r="C1078" s="27" t="s">
        <v>920</v>
      </c>
      <c r="D1078" s="27" t="s">
        <v>922</v>
      </c>
      <c r="E1078" s="29" t="s">
        <v>102</v>
      </c>
      <c r="F1078" s="28">
        <v>42</v>
      </c>
      <c r="G1078" s="28">
        <v>15</v>
      </c>
      <c r="H1078" s="28">
        <v>10</v>
      </c>
      <c r="I1078" s="28">
        <v>5</v>
      </c>
      <c r="J1078" s="28">
        <v>85</v>
      </c>
      <c r="K1078" s="28">
        <v>0</v>
      </c>
      <c r="L1078" s="28">
        <v>50</v>
      </c>
      <c r="M1078" s="28">
        <v>0</v>
      </c>
      <c r="N1078" s="28">
        <v>10</v>
      </c>
      <c r="O1078" s="28">
        <v>0</v>
      </c>
      <c r="P1078" s="28">
        <v>90</v>
      </c>
      <c r="Q1078" s="28">
        <v>100</v>
      </c>
      <c r="R1078" s="28">
        <v>80</v>
      </c>
      <c r="S1078" s="28">
        <v>0</v>
      </c>
      <c r="T1078" s="28">
        <v>0</v>
      </c>
      <c r="U1078" s="28">
        <v>0</v>
      </c>
      <c r="V1078" s="28">
        <v>0</v>
      </c>
      <c r="W1078" s="28">
        <v>0</v>
      </c>
      <c r="X1078" s="28">
        <v>100</v>
      </c>
      <c r="Y1078" s="28">
        <v>45</v>
      </c>
      <c r="Z1078" s="28">
        <v>2</v>
      </c>
      <c r="AA1078" s="28" t="s">
        <v>96</v>
      </c>
      <c r="AB1078" s="28" t="s">
        <v>97</v>
      </c>
      <c r="AC1078" s="28" t="s">
        <v>98</v>
      </c>
      <c r="AD1078" s="28">
        <v>0.5</v>
      </c>
      <c r="AE1078" s="28">
        <v>0.5</v>
      </c>
      <c r="AF1078" s="28">
        <v>10</v>
      </c>
      <c r="AG1078" s="28">
        <v>0</v>
      </c>
      <c r="AH1078" s="28">
        <v>5</v>
      </c>
      <c r="AI1078" s="28">
        <v>0</v>
      </c>
    </row>
    <row r="1079" spans="1:35" x14ac:dyDescent="0.3">
      <c r="A1079" s="25" t="s">
        <v>849</v>
      </c>
      <c r="B1079" s="25" t="s">
        <v>908</v>
      </c>
      <c r="C1079" s="25" t="s">
        <v>908</v>
      </c>
      <c r="D1079" s="26" t="s">
        <v>1553</v>
      </c>
      <c r="E1079" s="26">
        <v>79131</v>
      </c>
      <c r="F1079" s="38">
        <v>320</v>
      </c>
      <c r="G1079" s="26">
        <v>100</v>
      </c>
      <c r="H1079" s="26">
        <v>90</v>
      </c>
      <c r="I1079" s="26">
        <v>10</v>
      </c>
      <c r="J1079" s="26">
        <v>0</v>
      </c>
      <c r="K1079" s="26">
        <v>0</v>
      </c>
      <c r="L1079" s="26">
        <v>100</v>
      </c>
      <c r="M1079" s="26">
        <v>70</v>
      </c>
      <c r="N1079" s="26">
        <v>20</v>
      </c>
      <c r="O1079" s="26">
        <v>5</v>
      </c>
      <c r="P1079" s="26">
        <v>5</v>
      </c>
      <c r="Q1079" s="26">
        <v>100</v>
      </c>
      <c r="R1079" s="26">
        <v>95</v>
      </c>
      <c r="S1079" s="26">
        <v>100</v>
      </c>
      <c r="T1079" s="26">
        <v>100</v>
      </c>
      <c r="U1079" s="26">
        <v>70</v>
      </c>
      <c r="V1079" s="26">
        <v>75</v>
      </c>
      <c r="W1079" s="26">
        <v>15</v>
      </c>
      <c r="X1079" s="26">
        <v>10</v>
      </c>
      <c r="Y1079" s="26">
        <v>100</v>
      </c>
      <c r="Z1079" s="26">
        <v>4</v>
      </c>
      <c r="AA1079" s="26" t="s">
        <v>96</v>
      </c>
      <c r="AB1079" s="26" t="s">
        <v>96</v>
      </c>
      <c r="AC1079" s="26">
        <v>2</v>
      </c>
      <c r="AD1079" s="26">
        <v>0</v>
      </c>
      <c r="AE1079" s="26">
        <v>0</v>
      </c>
      <c r="AF1079" s="26">
        <v>0</v>
      </c>
      <c r="AG1079" s="26">
        <v>0</v>
      </c>
      <c r="AH1079" s="26">
        <v>0</v>
      </c>
      <c r="AI1079" s="26">
        <v>0</v>
      </c>
    </row>
    <row r="1080" spans="1:35" x14ac:dyDescent="0.3">
      <c r="A1080" s="27" t="s">
        <v>849</v>
      </c>
      <c r="B1080" s="27" t="s">
        <v>908</v>
      </c>
      <c r="C1080" s="27" t="s">
        <v>908</v>
      </c>
      <c r="D1080" s="27" t="s">
        <v>923</v>
      </c>
      <c r="E1080" s="29" t="s">
        <v>102</v>
      </c>
      <c r="F1080" s="28">
        <v>500</v>
      </c>
      <c r="G1080" s="28">
        <v>100</v>
      </c>
      <c r="H1080" s="28">
        <v>70</v>
      </c>
      <c r="I1080" s="28">
        <v>30</v>
      </c>
      <c r="J1080" s="28">
        <v>0</v>
      </c>
      <c r="K1080" s="28">
        <v>0</v>
      </c>
      <c r="L1080" s="28">
        <v>100</v>
      </c>
      <c r="M1080" s="28">
        <v>40</v>
      </c>
      <c r="N1080" s="28">
        <v>10</v>
      </c>
      <c r="O1080" s="28">
        <v>0</v>
      </c>
      <c r="P1080" s="28">
        <v>50</v>
      </c>
      <c r="Q1080" s="28">
        <v>100</v>
      </c>
      <c r="R1080" s="28">
        <v>90</v>
      </c>
      <c r="S1080" s="28">
        <v>100</v>
      </c>
      <c r="T1080" s="28">
        <v>100</v>
      </c>
      <c r="U1080" s="28">
        <v>20</v>
      </c>
      <c r="V1080" s="28">
        <v>0</v>
      </c>
      <c r="W1080" s="28">
        <v>20</v>
      </c>
      <c r="X1080" s="28">
        <v>80</v>
      </c>
      <c r="Y1080" s="28">
        <v>100</v>
      </c>
      <c r="Z1080" s="28">
        <v>4</v>
      </c>
      <c r="AA1080" s="28" t="s">
        <v>96</v>
      </c>
      <c r="AB1080" s="28" t="s">
        <v>97</v>
      </c>
      <c r="AC1080" s="28" t="s">
        <v>98</v>
      </c>
      <c r="AD1080" s="28">
        <v>0</v>
      </c>
      <c r="AE1080" s="28">
        <v>0</v>
      </c>
      <c r="AF1080" s="28">
        <v>0</v>
      </c>
      <c r="AG1080" s="28">
        <v>0</v>
      </c>
      <c r="AH1080" s="28">
        <v>1</v>
      </c>
      <c r="AI1080" s="28">
        <v>0</v>
      </c>
    </row>
    <row r="1081" spans="1:35" x14ac:dyDescent="0.3">
      <c r="A1081" s="27" t="s">
        <v>849</v>
      </c>
      <c r="B1081" s="27" t="s">
        <v>908</v>
      </c>
      <c r="C1081" s="27" t="s">
        <v>908</v>
      </c>
      <c r="D1081" s="27" t="s">
        <v>924</v>
      </c>
      <c r="E1081" s="29" t="s">
        <v>102</v>
      </c>
      <c r="F1081" s="28">
        <v>350</v>
      </c>
      <c r="G1081" s="28">
        <v>100</v>
      </c>
      <c r="H1081" s="28">
        <v>50</v>
      </c>
      <c r="I1081" s="28">
        <v>50</v>
      </c>
      <c r="J1081" s="28">
        <v>0</v>
      </c>
      <c r="K1081" s="28">
        <v>0</v>
      </c>
      <c r="L1081" s="28">
        <v>100</v>
      </c>
      <c r="M1081" s="28">
        <v>0</v>
      </c>
      <c r="N1081" s="28">
        <v>80</v>
      </c>
      <c r="O1081" s="28">
        <v>0</v>
      </c>
      <c r="P1081" s="28">
        <v>20</v>
      </c>
      <c r="Q1081" s="28">
        <v>100</v>
      </c>
      <c r="R1081" s="28">
        <v>90</v>
      </c>
      <c r="S1081" s="28">
        <v>100</v>
      </c>
      <c r="T1081" s="28">
        <v>100</v>
      </c>
      <c r="U1081" s="28">
        <v>0</v>
      </c>
      <c r="V1081" s="28">
        <v>0</v>
      </c>
      <c r="W1081" s="28">
        <v>0</v>
      </c>
      <c r="X1081" s="28">
        <v>100</v>
      </c>
      <c r="Y1081" s="28">
        <v>100</v>
      </c>
      <c r="Z1081" s="28">
        <v>4</v>
      </c>
      <c r="AA1081" s="28" t="s">
        <v>96</v>
      </c>
      <c r="AB1081" s="28" t="s">
        <v>97</v>
      </c>
      <c r="AC1081" s="28" t="s">
        <v>98</v>
      </c>
      <c r="AD1081" s="28">
        <v>0</v>
      </c>
      <c r="AE1081" s="28">
        <v>0</v>
      </c>
      <c r="AF1081" s="28">
        <v>0</v>
      </c>
      <c r="AG1081" s="28">
        <v>0</v>
      </c>
      <c r="AH1081" s="28">
        <v>3</v>
      </c>
      <c r="AI1081" s="28">
        <v>0</v>
      </c>
    </row>
    <row r="1082" spans="1:35" x14ac:dyDescent="0.3">
      <c r="A1082" s="27" t="s">
        <v>849</v>
      </c>
      <c r="B1082" s="27" t="s">
        <v>908</v>
      </c>
      <c r="C1082" s="27" t="s">
        <v>908</v>
      </c>
      <c r="D1082" s="27" t="s">
        <v>925</v>
      </c>
      <c r="E1082" s="29" t="s">
        <v>102</v>
      </c>
      <c r="F1082" s="28">
        <v>350</v>
      </c>
      <c r="G1082" s="28">
        <v>100</v>
      </c>
      <c r="H1082" s="28">
        <v>50</v>
      </c>
      <c r="I1082" s="28">
        <v>50</v>
      </c>
      <c r="J1082" s="28">
        <v>0</v>
      </c>
      <c r="K1082" s="28">
        <v>0</v>
      </c>
      <c r="L1082" s="28">
        <v>100</v>
      </c>
      <c r="M1082" s="28">
        <v>0</v>
      </c>
      <c r="N1082" s="28">
        <v>70</v>
      </c>
      <c r="O1082" s="28">
        <v>0</v>
      </c>
      <c r="P1082" s="28">
        <v>30</v>
      </c>
      <c r="Q1082" s="28">
        <v>100</v>
      </c>
      <c r="R1082" s="28">
        <v>95</v>
      </c>
      <c r="S1082" s="28">
        <v>100</v>
      </c>
      <c r="T1082" s="28">
        <v>100</v>
      </c>
      <c r="U1082" s="28">
        <v>0</v>
      </c>
      <c r="V1082" s="28">
        <v>0</v>
      </c>
      <c r="W1082" s="28">
        <v>10</v>
      </c>
      <c r="X1082" s="28">
        <v>90</v>
      </c>
      <c r="Y1082" s="28">
        <v>100</v>
      </c>
      <c r="Z1082" s="28">
        <v>4</v>
      </c>
      <c r="AA1082" s="28" t="s">
        <v>96</v>
      </c>
      <c r="AB1082" s="28" t="s">
        <v>97</v>
      </c>
      <c r="AC1082" s="28" t="s">
        <v>98</v>
      </c>
      <c r="AD1082" s="28">
        <v>8</v>
      </c>
      <c r="AE1082" s="28">
        <v>8</v>
      </c>
      <c r="AF1082" s="28">
        <v>8</v>
      </c>
      <c r="AG1082" s="28">
        <v>0</v>
      </c>
      <c r="AH1082" s="28">
        <v>8</v>
      </c>
      <c r="AI1082" s="28">
        <v>0</v>
      </c>
    </row>
    <row r="1083" spans="1:35" x14ac:dyDescent="0.3">
      <c r="A1083" s="27" t="s">
        <v>849</v>
      </c>
      <c r="B1083" s="27" t="s">
        <v>908</v>
      </c>
      <c r="C1083" s="27" t="s">
        <v>908</v>
      </c>
      <c r="D1083" s="27" t="s">
        <v>926</v>
      </c>
      <c r="E1083" s="29" t="s">
        <v>102</v>
      </c>
      <c r="F1083" s="28">
        <v>250</v>
      </c>
      <c r="G1083" s="28">
        <v>100</v>
      </c>
      <c r="H1083" s="28">
        <v>10</v>
      </c>
      <c r="I1083" s="28">
        <v>90</v>
      </c>
      <c r="J1083" s="28">
        <v>0</v>
      </c>
      <c r="K1083" s="28">
        <v>0</v>
      </c>
      <c r="L1083" s="28">
        <v>100</v>
      </c>
      <c r="M1083" s="28">
        <v>0</v>
      </c>
      <c r="N1083" s="28">
        <v>60</v>
      </c>
      <c r="O1083" s="28">
        <v>0</v>
      </c>
      <c r="P1083" s="28">
        <v>40</v>
      </c>
      <c r="Q1083" s="28">
        <v>100</v>
      </c>
      <c r="R1083" s="28">
        <v>80</v>
      </c>
      <c r="S1083" s="28">
        <v>100</v>
      </c>
      <c r="T1083" s="28">
        <v>100</v>
      </c>
      <c r="U1083" s="28">
        <v>0</v>
      </c>
      <c r="V1083" s="28">
        <v>0</v>
      </c>
      <c r="W1083" s="28">
        <v>0</v>
      </c>
      <c r="X1083" s="28">
        <v>100</v>
      </c>
      <c r="Y1083" s="28">
        <v>100</v>
      </c>
      <c r="Z1083" s="28">
        <v>4</v>
      </c>
      <c r="AA1083" s="28" t="s">
        <v>96</v>
      </c>
      <c r="AB1083" s="28" t="s">
        <v>97</v>
      </c>
      <c r="AC1083" s="28" t="s">
        <v>98</v>
      </c>
      <c r="AD1083" s="28">
        <v>3</v>
      </c>
      <c r="AE1083" s="28">
        <v>3</v>
      </c>
      <c r="AF1083" s="28">
        <v>3</v>
      </c>
      <c r="AG1083" s="28">
        <v>0</v>
      </c>
      <c r="AH1083" s="28">
        <v>3</v>
      </c>
      <c r="AI1083" s="28">
        <v>0</v>
      </c>
    </row>
    <row r="1084" spans="1:35" x14ac:dyDescent="0.3">
      <c r="A1084" s="27" t="s">
        <v>849</v>
      </c>
      <c r="B1084" s="27" t="s">
        <v>908</v>
      </c>
      <c r="C1084" s="27" t="s">
        <v>908</v>
      </c>
      <c r="D1084" s="27" t="s">
        <v>927</v>
      </c>
      <c r="E1084" s="29" t="s">
        <v>104</v>
      </c>
      <c r="F1084" s="28">
        <v>450</v>
      </c>
      <c r="G1084" s="28">
        <v>100</v>
      </c>
      <c r="H1084" s="28">
        <v>100</v>
      </c>
      <c r="I1084" s="28">
        <v>0</v>
      </c>
      <c r="J1084" s="28">
        <v>0</v>
      </c>
      <c r="K1084" s="28">
        <v>0</v>
      </c>
      <c r="L1084" s="28">
        <v>0</v>
      </c>
      <c r="M1084" s="28">
        <v>0</v>
      </c>
      <c r="N1084" s="28">
        <v>100</v>
      </c>
      <c r="O1084" s="28">
        <v>0</v>
      </c>
      <c r="P1084" s="28">
        <v>0</v>
      </c>
      <c r="Q1084" s="28">
        <v>100</v>
      </c>
      <c r="R1084" s="28">
        <v>80</v>
      </c>
      <c r="S1084" s="28">
        <v>100</v>
      </c>
      <c r="T1084" s="28">
        <v>0</v>
      </c>
      <c r="U1084" s="28">
        <v>0</v>
      </c>
      <c r="V1084" s="28">
        <v>0</v>
      </c>
      <c r="W1084" s="28">
        <v>0</v>
      </c>
      <c r="X1084" s="28">
        <v>100</v>
      </c>
      <c r="Y1084" s="28">
        <v>100</v>
      </c>
      <c r="Z1084" s="28">
        <v>4</v>
      </c>
      <c r="AA1084" s="28" t="s">
        <v>97</v>
      </c>
      <c r="AB1084" s="28" t="s">
        <v>96</v>
      </c>
      <c r="AC1084" s="28">
        <v>2</v>
      </c>
      <c r="AD1084" s="28">
        <v>3</v>
      </c>
      <c r="AE1084" s="28">
        <v>3</v>
      </c>
      <c r="AF1084" s="28">
        <v>3</v>
      </c>
      <c r="AG1084" s="28">
        <v>1</v>
      </c>
      <c r="AH1084" s="28">
        <v>3</v>
      </c>
      <c r="AI1084" s="28">
        <v>3</v>
      </c>
    </row>
    <row r="1085" spans="1:35" x14ac:dyDescent="0.3">
      <c r="A1085" s="25" t="s">
        <v>849</v>
      </c>
      <c r="B1085" s="25" t="s">
        <v>908</v>
      </c>
      <c r="C1085" s="25" t="s">
        <v>928</v>
      </c>
      <c r="D1085" s="26" t="s">
        <v>1553</v>
      </c>
      <c r="E1085" s="26">
        <v>1355</v>
      </c>
      <c r="F1085" s="38">
        <v>60</v>
      </c>
      <c r="G1085" s="26">
        <v>100</v>
      </c>
      <c r="H1085" s="26">
        <v>90</v>
      </c>
      <c r="I1085" s="26">
        <v>5</v>
      </c>
      <c r="J1085" s="26">
        <v>5</v>
      </c>
      <c r="K1085" s="26">
        <v>0</v>
      </c>
      <c r="L1085" s="26">
        <v>100</v>
      </c>
      <c r="M1085" s="26">
        <v>85</v>
      </c>
      <c r="N1085" s="26">
        <v>5</v>
      </c>
      <c r="O1085" s="26">
        <v>0</v>
      </c>
      <c r="P1085" s="26">
        <v>10</v>
      </c>
      <c r="Q1085" s="26">
        <v>100</v>
      </c>
      <c r="R1085" s="26">
        <v>100</v>
      </c>
      <c r="S1085" s="26">
        <v>100</v>
      </c>
      <c r="T1085" s="26">
        <v>100</v>
      </c>
      <c r="U1085" s="26">
        <v>90</v>
      </c>
      <c r="V1085" s="26">
        <v>0</v>
      </c>
      <c r="W1085" s="26">
        <v>90</v>
      </c>
      <c r="X1085" s="26">
        <v>10</v>
      </c>
      <c r="Y1085" s="26">
        <v>95</v>
      </c>
      <c r="Z1085" s="26">
        <v>2</v>
      </c>
      <c r="AA1085" s="26" t="s">
        <v>96</v>
      </c>
      <c r="AB1085" s="26" t="s">
        <v>96</v>
      </c>
      <c r="AC1085" s="26">
        <v>2</v>
      </c>
      <c r="AD1085" s="26">
        <v>4</v>
      </c>
      <c r="AE1085" s="26">
        <v>4</v>
      </c>
      <c r="AF1085" s="26">
        <v>4</v>
      </c>
      <c r="AG1085" s="26">
        <v>0</v>
      </c>
      <c r="AH1085" s="26">
        <v>14</v>
      </c>
      <c r="AI1085" s="26">
        <v>0</v>
      </c>
    </row>
    <row r="1086" spans="1:35" x14ac:dyDescent="0.3">
      <c r="A1086" s="27" t="s">
        <v>849</v>
      </c>
      <c r="B1086" s="27" t="s">
        <v>908</v>
      </c>
      <c r="C1086" s="27" t="s">
        <v>928</v>
      </c>
      <c r="D1086" s="27" t="s">
        <v>929</v>
      </c>
      <c r="E1086" s="29" t="s">
        <v>102</v>
      </c>
      <c r="F1086" s="28">
        <v>113</v>
      </c>
      <c r="G1086" s="28">
        <v>100</v>
      </c>
      <c r="H1086" s="28">
        <v>85</v>
      </c>
      <c r="I1086" s="28">
        <v>0</v>
      </c>
      <c r="J1086" s="28">
        <v>0</v>
      </c>
      <c r="K1086" s="28">
        <v>15</v>
      </c>
      <c r="L1086" s="28">
        <v>100</v>
      </c>
      <c r="M1086" s="28">
        <v>70</v>
      </c>
      <c r="N1086" s="28">
        <v>0</v>
      </c>
      <c r="O1086" s="28">
        <v>0</v>
      </c>
      <c r="P1086" s="28">
        <v>30</v>
      </c>
      <c r="Q1086" s="28">
        <v>100</v>
      </c>
      <c r="R1086" s="28">
        <v>95</v>
      </c>
      <c r="S1086" s="28">
        <v>100</v>
      </c>
      <c r="T1086" s="28">
        <v>100</v>
      </c>
      <c r="U1086" s="28">
        <v>80</v>
      </c>
      <c r="V1086" s="28">
        <v>0</v>
      </c>
      <c r="W1086" s="28">
        <v>80</v>
      </c>
      <c r="X1086" s="28">
        <v>20</v>
      </c>
      <c r="Y1086" s="28">
        <v>75</v>
      </c>
      <c r="Z1086" s="28">
        <v>2</v>
      </c>
      <c r="AA1086" s="28" t="s">
        <v>96</v>
      </c>
      <c r="AB1086" s="28" t="s">
        <v>96</v>
      </c>
      <c r="AC1086" s="28">
        <v>2</v>
      </c>
      <c r="AD1086" s="28">
        <v>4</v>
      </c>
      <c r="AE1086" s="28">
        <v>4</v>
      </c>
      <c r="AF1086" s="28">
        <v>4</v>
      </c>
      <c r="AG1086" s="28">
        <v>0</v>
      </c>
      <c r="AH1086" s="28">
        <v>14</v>
      </c>
      <c r="AI1086" s="28">
        <v>0</v>
      </c>
    </row>
    <row r="1087" spans="1:35" x14ac:dyDescent="0.3">
      <c r="A1087" s="25" t="s">
        <v>849</v>
      </c>
      <c r="B1087" s="25" t="s">
        <v>908</v>
      </c>
      <c r="C1087" s="25" t="s">
        <v>930</v>
      </c>
      <c r="D1087" s="26" t="s">
        <v>1553</v>
      </c>
      <c r="E1087" s="26">
        <v>422</v>
      </c>
      <c r="F1087" s="38">
        <v>70</v>
      </c>
      <c r="G1087" s="26">
        <v>100</v>
      </c>
      <c r="H1087" s="26">
        <v>80</v>
      </c>
      <c r="I1087" s="26">
        <v>20</v>
      </c>
      <c r="J1087" s="26">
        <v>0</v>
      </c>
      <c r="K1087" s="26">
        <v>0</v>
      </c>
      <c r="L1087" s="26">
        <v>0</v>
      </c>
      <c r="M1087" s="26">
        <v>0</v>
      </c>
      <c r="N1087" s="26">
        <v>70</v>
      </c>
      <c r="O1087" s="26">
        <v>10</v>
      </c>
      <c r="P1087" s="26">
        <v>20</v>
      </c>
      <c r="Q1087" s="26">
        <v>100</v>
      </c>
      <c r="R1087" s="26">
        <v>100</v>
      </c>
      <c r="S1087" s="26">
        <v>100</v>
      </c>
      <c r="T1087" s="26">
        <v>100</v>
      </c>
      <c r="U1087" s="26">
        <v>90</v>
      </c>
      <c r="V1087" s="26">
        <v>0</v>
      </c>
      <c r="W1087" s="26">
        <v>70</v>
      </c>
      <c r="X1087" s="26">
        <v>30</v>
      </c>
      <c r="Y1087" s="26">
        <v>100</v>
      </c>
      <c r="Z1087" s="26">
        <v>2</v>
      </c>
      <c r="AA1087" s="26" t="s">
        <v>96</v>
      </c>
      <c r="AB1087" s="26" t="s">
        <v>97</v>
      </c>
      <c r="AC1087" s="26" t="s">
        <v>98</v>
      </c>
      <c r="AD1087" s="26">
        <v>5</v>
      </c>
      <c r="AE1087" s="26">
        <v>5</v>
      </c>
      <c r="AF1087" s="26">
        <v>5</v>
      </c>
      <c r="AG1087" s="26">
        <v>0</v>
      </c>
      <c r="AH1087" s="26">
        <v>6</v>
      </c>
      <c r="AI1087" s="26">
        <v>2</v>
      </c>
    </row>
    <row r="1088" spans="1:35" x14ac:dyDescent="0.3">
      <c r="A1088" s="27" t="s">
        <v>849</v>
      </c>
      <c r="B1088" s="27" t="s">
        <v>908</v>
      </c>
      <c r="C1088" s="27" t="s">
        <v>930</v>
      </c>
      <c r="D1088" s="27" t="s">
        <v>931</v>
      </c>
      <c r="E1088" s="29" t="s">
        <v>102</v>
      </c>
      <c r="F1088" s="28">
        <v>61</v>
      </c>
      <c r="G1088" s="28">
        <v>100</v>
      </c>
      <c r="H1088" s="28">
        <v>80</v>
      </c>
      <c r="I1088" s="28">
        <v>20</v>
      </c>
      <c r="J1088" s="28">
        <v>0</v>
      </c>
      <c r="K1088" s="28">
        <v>0</v>
      </c>
      <c r="L1088" s="28">
        <v>0</v>
      </c>
      <c r="M1088" s="28">
        <v>0</v>
      </c>
      <c r="N1088" s="28">
        <v>0</v>
      </c>
      <c r="O1088" s="28">
        <v>0</v>
      </c>
      <c r="P1088" s="28">
        <v>100</v>
      </c>
      <c r="Q1088" s="28">
        <v>100</v>
      </c>
      <c r="R1088" s="28">
        <v>98</v>
      </c>
      <c r="S1088" s="28">
        <v>100</v>
      </c>
      <c r="T1088" s="28">
        <v>100</v>
      </c>
      <c r="U1088" s="28">
        <v>0</v>
      </c>
      <c r="V1088" s="28">
        <v>0</v>
      </c>
      <c r="W1088" s="28">
        <v>0</v>
      </c>
      <c r="X1088" s="28">
        <v>100</v>
      </c>
      <c r="Y1088" s="28">
        <v>100</v>
      </c>
      <c r="Z1088" s="28">
        <v>2</v>
      </c>
      <c r="AA1088" s="28" t="s">
        <v>97</v>
      </c>
      <c r="AB1088" s="28" t="s">
        <v>97</v>
      </c>
      <c r="AC1088" s="28" t="s">
        <v>98</v>
      </c>
      <c r="AD1088" s="28">
        <v>5</v>
      </c>
      <c r="AE1088" s="28">
        <v>5</v>
      </c>
      <c r="AF1088" s="28">
        <v>5</v>
      </c>
      <c r="AG1088" s="28">
        <v>0</v>
      </c>
      <c r="AH1088" s="28">
        <v>6</v>
      </c>
      <c r="AI1088" s="28">
        <v>2</v>
      </c>
    </row>
    <row r="1089" spans="1:427" x14ac:dyDescent="0.3">
      <c r="A1089" s="25" t="s">
        <v>849</v>
      </c>
      <c r="B1089" s="25" t="s">
        <v>908</v>
      </c>
      <c r="C1089" s="25" t="s">
        <v>932</v>
      </c>
      <c r="D1089" s="26" t="s">
        <v>1553</v>
      </c>
      <c r="E1089" s="26">
        <v>2030</v>
      </c>
      <c r="F1089" s="38">
        <v>290</v>
      </c>
      <c r="G1089" s="26">
        <v>100</v>
      </c>
      <c r="H1089" s="26">
        <v>93</v>
      </c>
      <c r="I1089" s="26">
        <v>7</v>
      </c>
      <c r="J1089" s="26">
        <v>0</v>
      </c>
      <c r="K1089" s="26">
        <v>0</v>
      </c>
      <c r="L1089" s="26">
        <v>0</v>
      </c>
      <c r="M1089" s="26">
        <v>0</v>
      </c>
      <c r="N1089" s="26">
        <v>30</v>
      </c>
      <c r="O1089" s="26">
        <v>0</v>
      </c>
      <c r="P1089" s="26">
        <v>70</v>
      </c>
      <c r="Q1089" s="26">
        <v>100</v>
      </c>
      <c r="R1089" s="26">
        <v>97</v>
      </c>
      <c r="S1089" s="26">
        <v>100</v>
      </c>
      <c r="T1089" s="26">
        <v>100</v>
      </c>
      <c r="U1089" s="26">
        <v>20</v>
      </c>
      <c r="V1089" s="26">
        <v>0</v>
      </c>
      <c r="W1089" s="26">
        <v>50</v>
      </c>
      <c r="X1089" s="26">
        <v>50</v>
      </c>
      <c r="Y1089" s="26">
        <v>100</v>
      </c>
      <c r="Z1089" s="26">
        <v>2</v>
      </c>
      <c r="AA1089" s="26" t="s">
        <v>96</v>
      </c>
      <c r="AB1089" s="26" t="s">
        <v>96</v>
      </c>
      <c r="AC1089" s="26">
        <v>4</v>
      </c>
      <c r="AD1089" s="26">
        <v>0</v>
      </c>
      <c r="AE1089" s="26">
        <v>3</v>
      </c>
      <c r="AF1089" s="26">
        <v>20</v>
      </c>
      <c r="AG1089" s="26">
        <v>0</v>
      </c>
      <c r="AH1089" s="26">
        <v>6</v>
      </c>
      <c r="AI1089" s="26">
        <v>0</v>
      </c>
    </row>
    <row r="1090" spans="1:427" x14ac:dyDescent="0.3">
      <c r="A1090" s="27" t="s">
        <v>849</v>
      </c>
      <c r="B1090" s="27" t="s">
        <v>908</v>
      </c>
      <c r="C1090" s="27" t="s">
        <v>932</v>
      </c>
      <c r="D1090" s="27" t="s">
        <v>933</v>
      </c>
      <c r="E1090" s="29" t="s">
        <v>95</v>
      </c>
      <c r="F1090" s="29">
        <v>118</v>
      </c>
      <c r="G1090" s="28">
        <v>100</v>
      </c>
      <c r="H1090" s="28">
        <v>20</v>
      </c>
      <c r="I1090" s="28">
        <v>50</v>
      </c>
      <c r="J1090" s="28">
        <v>30</v>
      </c>
      <c r="K1090" s="28">
        <v>0</v>
      </c>
      <c r="L1090" s="28">
        <v>0</v>
      </c>
      <c r="M1090" s="28">
        <v>0</v>
      </c>
      <c r="N1090" s="28">
        <v>30</v>
      </c>
      <c r="O1090" s="28">
        <v>0</v>
      </c>
      <c r="P1090" s="28">
        <v>70</v>
      </c>
      <c r="Q1090" s="28">
        <v>100</v>
      </c>
      <c r="R1090" s="28">
        <v>100</v>
      </c>
      <c r="S1090" s="28">
        <v>100</v>
      </c>
      <c r="T1090" s="28">
        <v>100</v>
      </c>
      <c r="U1090" s="28">
        <v>50</v>
      </c>
      <c r="V1090" s="28">
        <v>0</v>
      </c>
      <c r="W1090" s="28">
        <v>50</v>
      </c>
      <c r="X1090" s="28">
        <v>50</v>
      </c>
      <c r="Y1090" s="28">
        <v>100</v>
      </c>
      <c r="Z1090" s="28">
        <v>2</v>
      </c>
      <c r="AA1090" s="28" t="s">
        <v>430</v>
      </c>
      <c r="AB1090" s="28" t="s">
        <v>429</v>
      </c>
      <c r="AC1090" s="28" t="s">
        <v>98</v>
      </c>
      <c r="AD1090" s="28">
        <v>1</v>
      </c>
      <c r="AE1090" s="28">
        <v>3</v>
      </c>
      <c r="AF1090" s="28">
        <v>20</v>
      </c>
      <c r="AG1090" s="28">
        <v>0.3</v>
      </c>
      <c r="AH1090" s="28">
        <v>10</v>
      </c>
      <c r="AI1090" s="28">
        <v>1</v>
      </c>
    </row>
    <row r="1091" spans="1:427" x14ac:dyDescent="0.3">
      <c r="A1091" s="25" t="s">
        <v>849</v>
      </c>
      <c r="B1091" s="25" t="s">
        <v>908</v>
      </c>
      <c r="C1091" s="25" t="s">
        <v>934</v>
      </c>
      <c r="D1091" s="26" t="s">
        <v>1553</v>
      </c>
      <c r="E1091" s="26">
        <v>2242</v>
      </c>
      <c r="F1091" s="38">
        <v>60</v>
      </c>
      <c r="G1091" s="26">
        <v>80</v>
      </c>
      <c r="H1091" s="26">
        <v>80</v>
      </c>
      <c r="I1091" s="26">
        <v>20</v>
      </c>
      <c r="J1091" s="26">
        <v>0</v>
      </c>
      <c r="K1091" s="26">
        <v>0</v>
      </c>
      <c r="L1091" s="26">
        <v>0</v>
      </c>
      <c r="M1091" s="26">
        <v>0</v>
      </c>
      <c r="N1091" s="26">
        <v>99</v>
      </c>
      <c r="O1091" s="26">
        <v>1</v>
      </c>
      <c r="P1091" s="26">
        <v>0</v>
      </c>
      <c r="Q1091" s="26">
        <v>100</v>
      </c>
      <c r="R1091" s="26">
        <v>100</v>
      </c>
      <c r="S1091" s="26">
        <v>100</v>
      </c>
      <c r="T1091" s="26">
        <v>100</v>
      </c>
      <c r="U1091" s="26">
        <v>90</v>
      </c>
      <c r="V1091" s="26">
        <v>0</v>
      </c>
      <c r="W1091" s="26">
        <v>90</v>
      </c>
      <c r="X1091" s="26">
        <v>10</v>
      </c>
      <c r="Y1091" s="26">
        <v>100</v>
      </c>
      <c r="Z1091" s="26">
        <v>2</v>
      </c>
      <c r="AA1091" s="26" t="s">
        <v>96</v>
      </c>
      <c r="AB1091" s="26" t="s">
        <v>97</v>
      </c>
      <c r="AC1091" s="26" t="s">
        <v>98</v>
      </c>
      <c r="AD1091" s="26">
        <v>0</v>
      </c>
      <c r="AE1091" s="26">
        <v>2</v>
      </c>
      <c r="AF1091" s="26">
        <v>0</v>
      </c>
      <c r="AG1091" s="26">
        <v>0</v>
      </c>
      <c r="AH1091" s="26">
        <v>0</v>
      </c>
      <c r="AI1091" s="26">
        <v>0</v>
      </c>
    </row>
    <row r="1092" spans="1:427" x14ac:dyDescent="0.3">
      <c r="A1092" s="27" t="s">
        <v>849</v>
      </c>
      <c r="B1092" s="27" t="s">
        <v>908</v>
      </c>
      <c r="C1092" s="27" t="s">
        <v>934</v>
      </c>
      <c r="D1092" s="27" t="s">
        <v>108</v>
      </c>
      <c r="E1092" s="29" t="s">
        <v>102</v>
      </c>
      <c r="F1092" s="28">
        <v>95</v>
      </c>
      <c r="G1092" s="28">
        <v>100</v>
      </c>
      <c r="H1092" s="28">
        <v>60</v>
      </c>
      <c r="I1092" s="28">
        <v>40</v>
      </c>
      <c r="J1092" s="28">
        <v>0</v>
      </c>
      <c r="K1092" s="28">
        <v>0</v>
      </c>
      <c r="L1092" s="28">
        <v>0</v>
      </c>
      <c r="M1092" s="28">
        <v>0</v>
      </c>
      <c r="N1092" s="28">
        <v>100</v>
      </c>
      <c r="O1092" s="28">
        <v>0</v>
      </c>
      <c r="P1092" s="28">
        <v>0</v>
      </c>
      <c r="Q1092" s="28">
        <v>100</v>
      </c>
      <c r="R1092" s="28">
        <v>100</v>
      </c>
      <c r="S1092" s="28">
        <v>100</v>
      </c>
      <c r="T1092" s="28">
        <v>100</v>
      </c>
      <c r="U1092" s="28">
        <v>90</v>
      </c>
      <c r="V1092" s="28">
        <v>0</v>
      </c>
      <c r="W1092" s="28">
        <v>90</v>
      </c>
      <c r="X1092" s="28">
        <v>0</v>
      </c>
      <c r="Y1092" s="28">
        <v>90</v>
      </c>
      <c r="Z1092" s="28">
        <v>2</v>
      </c>
      <c r="AA1092" s="28" t="s">
        <v>96</v>
      </c>
      <c r="AB1092" s="28" t="s">
        <v>97</v>
      </c>
      <c r="AC1092" s="28" t="s">
        <v>98</v>
      </c>
      <c r="AD1092" s="28">
        <v>0.5</v>
      </c>
      <c r="AE1092" s="28">
        <v>4</v>
      </c>
      <c r="AF1092" s="28">
        <v>0.5</v>
      </c>
      <c r="AG1092" s="28">
        <v>0.5</v>
      </c>
      <c r="AH1092" s="28">
        <v>0.6</v>
      </c>
      <c r="AI1092" s="28">
        <v>0.2</v>
      </c>
    </row>
    <row r="1093" spans="1:427" x14ac:dyDescent="0.3">
      <c r="A1093" s="25" t="s">
        <v>849</v>
      </c>
      <c r="B1093" s="25" t="s">
        <v>908</v>
      </c>
      <c r="C1093" s="25" t="s">
        <v>935</v>
      </c>
      <c r="D1093" s="26" t="s">
        <v>1553</v>
      </c>
      <c r="E1093" s="26">
        <v>1350</v>
      </c>
      <c r="F1093" s="38">
        <v>10</v>
      </c>
      <c r="G1093" s="26">
        <v>100</v>
      </c>
      <c r="H1093" s="26">
        <v>100</v>
      </c>
      <c r="I1093" s="26">
        <v>0</v>
      </c>
      <c r="J1093" s="26">
        <v>0</v>
      </c>
      <c r="K1093" s="26">
        <v>0</v>
      </c>
      <c r="L1093" s="26">
        <v>90</v>
      </c>
      <c r="M1093" s="26">
        <v>90</v>
      </c>
      <c r="N1093" s="26">
        <v>10</v>
      </c>
      <c r="O1093" s="26">
        <v>0</v>
      </c>
      <c r="P1093" s="26">
        <v>0</v>
      </c>
      <c r="Q1093" s="26">
        <v>100</v>
      </c>
      <c r="R1093" s="26">
        <v>100</v>
      </c>
      <c r="S1093" s="26">
        <v>100</v>
      </c>
      <c r="T1093" s="26">
        <v>100</v>
      </c>
      <c r="U1093" s="26">
        <v>100</v>
      </c>
      <c r="V1093" s="26">
        <v>0</v>
      </c>
      <c r="W1093" s="26">
        <v>100</v>
      </c>
      <c r="X1093" s="26">
        <v>0</v>
      </c>
      <c r="Y1093" s="26">
        <v>100</v>
      </c>
      <c r="Z1093" s="26">
        <v>2</v>
      </c>
      <c r="AA1093" s="26" t="s">
        <v>96</v>
      </c>
      <c r="AB1093" s="26" t="s">
        <v>96</v>
      </c>
      <c r="AC1093" s="26">
        <v>4</v>
      </c>
      <c r="AD1093" s="26">
        <v>7</v>
      </c>
      <c r="AE1093" s="26">
        <v>7</v>
      </c>
      <c r="AF1093" s="26">
        <v>7</v>
      </c>
      <c r="AG1093" s="26">
        <v>0</v>
      </c>
      <c r="AH1093" s="26">
        <v>12</v>
      </c>
      <c r="AI1093" s="26">
        <v>0</v>
      </c>
    </row>
    <row r="1094" spans="1:427" x14ac:dyDescent="0.3">
      <c r="A1094" s="27" t="s">
        <v>849</v>
      </c>
      <c r="B1094" s="27" t="s">
        <v>908</v>
      </c>
      <c r="C1094" s="27" t="s">
        <v>935</v>
      </c>
      <c r="D1094" s="27" t="s">
        <v>936</v>
      </c>
      <c r="E1094" s="29" t="s">
        <v>102</v>
      </c>
      <c r="F1094" s="28">
        <v>60</v>
      </c>
      <c r="G1094" s="28">
        <v>100</v>
      </c>
      <c r="H1094" s="28">
        <v>100</v>
      </c>
      <c r="I1094" s="28">
        <v>0</v>
      </c>
      <c r="J1094" s="28">
        <v>0</v>
      </c>
      <c r="K1094" s="28">
        <v>0</v>
      </c>
      <c r="L1094" s="28">
        <v>100</v>
      </c>
      <c r="M1094" s="28">
        <v>100</v>
      </c>
      <c r="N1094" s="28">
        <v>0</v>
      </c>
      <c r="O1094" s="28">
        <v>0</v>
      </c>
      <c r="P1094" s="28">
        <v>0</v>
      </c>
      <c r="Q1094" s="28">
        <v>100</v>
      </c>
      <c r="R1094" s="28">
        <v>100</v>
      </c>
      <c r="S1094" s="28">
        <v>100</v>
      </c>
      <c r="T1094" s="28">
        <v>100</v>
      </c>
      <c r="U1094" s="28">
        <v>100</v>
      </c>
      <c r="V1094" s="28">
        <v>0</v>
      </c>
      <c r="W1094" s="28">
        <v>100</v>
      </c>
      <c r="X1094" s="28">
        <v>0</v>
      </c>
      <c r="Y1094" s="28">
        <v>100</v>
      </c>
      <c r="Z1094" s="28">
        <v>2</v>
      </c>
      <c r="AA1094" s="28" t="s">
        <v>96</v>
      </c>
      <c r="AB1094" s="28" t="s">
        <v>97</v>
      </c>
      <c r="AC1094" s="28" t="s">
        <v>98</v>
      </c>
      <c r="AD1094" s="28">
        <v>7</v>
      </c>
      <c r="AE1094" s="28">
        <v>7</v>
      </c>
      <c r="AF1094" s="28">
        <v>7</v>
      </c>
      <c r="AG1094" s="28">
        <v>0</v>
      </c>
      <c r="AH1094" s="28">
        <v>12</v>
      </c>
      <c r="AI1094" s="28">
        <v>0</v>
      </c>
    </row>
    <row r="1095" spans="1:427" x14ac:dyDescent="0.3">
      <c r="A1095" s="25" t="s">
        <v>849</v>
      </c>
      <c r="B1095" s="25" t="s">
        <v>937</v>
      </c>
      <c r="C1095" s="25" t="s">
        <v>938</v>
      </c>
      <c r="D1095" s="26" t="s">
        <v>1553</v>
      </c>
      <c r="E1095" s="26">
        <v>1465</v>
      </c>
      <c r="F1095" s="38">
        <v>50</v>
      </c>
      <c r="G1095" s="26">
        <v>100</v>
      </c>
      <c r="H1095" s="26">
        <v>80</v>
      </c>
      <c r="I1095" s="26">
        <v>20</v>
      </c>
      <c r="J1095" s="26">
        <v>0</v>
      </c>
      <c r="K1095" s="26">
        <v>0</v>
      </c>
      <c r="L1095" s="26">
        <v>0</v>
      </c>
      <c r="M1095" s="26">
        <v>0</v>
      </c>
      <c r="N1095" s="26">
        <v>100</v>
      </c>
      <c r="O1095" s="26">
        <v>0</v>
      </c>
      <c r="P1095" s="26">
        <v>0</v>
      </c>
      <c r="Q1095" s="26">
        <v>100</v>
      </c>
      <c r="R1095" s="26">
        <v>100</v>
      </c>
      <c r="S1095" s="26">
        <v>100</v>
      </c>
      <c r="T1095" s="26">
        <v>100</v>
      </c>
      <c r="U1095" s="26">
        <v>100</v>
      </c>
      <c r="V1095" s="26">
        <v>0</v>
      </c>
      <c r="W1095" s="26">
        <v>50</v>
      </c>
      <c r="X1095" s="26">
        <v>50</v>
      </c>
      <c r="Y1095" s="26">
        <v>100</v>
      </c>
      <c r="Z1095" s="26">
        <v>4</v>
      </c>
      <c r="AA1095" s="26" t="s">
        <v>97</v>
      </c>
      <c r="AB1095" s="26" t="s">
        <v>97</v>
      </c>
      <c r="AC1095" s="26" t="s">
        <v>98</v>
      </c>
      <c r="AD1095" s="26">
        <v>6</v>
      </c>
      <c r="AE1095" s="26">
        <v>16</v>
      </c>
      <c r="AF1095" s="26">
        <v>16</v>
      </c>
      <c r="AG1095" s="26">
        <v>0</v>
      </c>
      <c r="AH1095" s="26">
        <v>0</v>
      </c>
      <c r="AI1095" s="26">
        <v>0</v>
      </c>
      <c r="CJ1095" s="47"/>
      <c r="CK1095" s="47"/>
      <c r="CL1095" s="47"/>
      <c r="CM1095" s="47"/>
      <c r="CN1095" s="47"/>
      <c r="CO1095" s="47"/>
      <c r="CP1095" s="47"/>
      <c r="CQ1095" s="47"/>
      <c r="CR1095" s="47"/>
      <c r="CS1095" s="47"/>
      <c r="CT1095" s="47"/>
      <c r="CU1095" s="47"/>
      <c r="CV1095" s="47"/>
      <c r="CW1095" s="47"/>
      <c r="CX1095" s="47"/>
      <c r="CY1095" s="47"/>
      <c r="CZ1095" s="47"/>
      <c r="DA1095" s="47"/>
      <c r="DB1095" s="47"/>
      <c r="DC1095" s="47"/>
      <c r="DD1095" s="47"/>
      <c r="DE1095" s="47"/>
      <c r="DF1095" s="47"/>
      <c r="DG1095" s="47"/>
      <c r="DH1095" s="47"/>
      <c r="DI1095" s="47"/>
      <c r="DJ1095" s="47"/>
      <c r="DK1095" s="47"/>
      <c r="DL1095" s="47"/>
      <c r="DM1095" s="47"/>
      <c r="DN1095" s="47"/>
      <c r="DO1095" s="47"/>
      <c r="DP1095" s="47"/>
      <c r="DQ1095" s="47"/>
      <c r="DR1095" s="47"/>
      <c r="DS1095" s="47"/>
      <c r="DT1095" s="47"/>
      <c r="DU1095" s="47"/>
      <c r="DV1095" s="47"/>
      <c r="DW1095" s="47"/>
      <c r="DX1095" s="47"/>
      <c r="DY1095" s="47"/>
      <c r="DZ1095" s="47"/>
      <c r="EA1095" s="47"/>
      <c r="EB1095" s="47"/>
      <c r="EC1095" s="47"/>
      <c r="ED1095" s="47"/>
      <c r="EE1095" s="47"/>
      <c r="EF1095" s="47"/>
      <c r="EG1095" s="47"/>
      <c r="EH1095" s="47"/>
      <c r="EI1095" s="47"/>
      <c r="EJ1095" s="47"/>
      <c r="EK1095" s="47"/>
      <c r="EL1095" s="47"/>
      <c r="EM1095" s="47"/>
      <c r="EN1095" s="47"/>
      <c r="EO1095" s="47"/>
      <c r="EP1095" s="47"/>
      <c r="EQ1095" s="47"/>
      <c r="ER1095" s="47"/>
      <c r="ES1095" s="47"/>
      <c r="ET1095" s="47"/>
      <c r="EU1095" s="47"/>
      <c r="EV1095" s="47"/>
      <c r="EW1095" s="47"/>
      <c r="EX1095" s="47"/>
      <c r="EY1095" s="47"/>
      <c r="EZ1095" s="47"/>
      <c r="FA1095" s="47"/>
      <c r="FB1095" s="47"/>
      <c r="FC1095" s="47"/>
      <c r="FD1095" s="47"/>
      <c r="FE1095" s="47"/>
      <c r="FF1095" s="47"/>
      <c r="FG1095" s="47"/>
      <c r="FH1095" s="47"/>
      <c r="FI1095" s="47"/>
      <c r="FJ1095" s="47"/>
      <c r="FK1095" s="47"/>
      <c r="FL1095" s="47"/>
      <c r="FM1095" s="47"/>
      <c r="FN1095" s="47"/>
      <c r="FO1095" s="47"/>
      <c r="FP1095" s="47"/>
      <c r="FQ1095" s="47"/>
      <c r="FR1095" s="47"/>
      <c r="FS1095" s="47"/>
      <c r="FT1095" s="47"/>
      <c r="FU1095" s="47"/>
      <c r="FV1095" s="47"/>
      <c r="FW1095" s="47"/>
      <c r="FX1095" s="47"/>
      <c r="FY1095" s="47"/>
      <c r="FZ1095" s="47"/>
      <c r="GA1095" s="47"/>
      <c r="GB1095" s="47"/>
      <c r="GC1095" s="47"/>
      <c r="GD1095" s="47"/>
      <c r="GE1095" s="47"/>
      <c r="GF1095" s="47"/>
      <c r="GG1095" s="47"/>
      <c r="GH1095" s="47"/>
      <c r="GI1095" s="47"/>
      <c r="GJ1095" s="47"/>
      <c r="GK1095" s="47"/>
      <c r="GL1095" s="47"/>
      <c r="GM1095" s="47"/>
      <c r="GN1095" s="47"/>
      <c r="GO1095" s="47"/>
      <c r="GP1095" s="47"/>
      <c r="GQ1095" s="47"/>
      <c r="GR1095" s="47"/>
      <c r="GS1095" s="47"/>
      <c r="GT1095" s="47"/>
      <c r="GU1095" s="47"/>
      <c r="GV1095" s="47"/>
      <c r="GW1095" s="47"/>
      <c r="GX1095" s="47"/>
      <c r="GY1095" s="47"/>
      <c r="GZ1095" s="47"/>
      <c r="HA1095" s="47"/>
      <c r="HB1095" s="47"/>
      <c r="HC1095" s="47"/>
      <c r="HD1095" s="47"/>
      <c r="HE1095" s="47"/>
      <c r="HF1095" s="47"/>
      <c r="HG1095" s="47"/>
      <c r="HH1095" s="47"/>
      <c r="HI1095" s="47"/>
      <c r="HJ1095" s="47"/>
      <c r="HK1095" s="47"/>
      <c r="HL1095" s="47"/>
      <c r="HM1095" s="47"/>
      <c r="HN1095" s="47"/>
      <c r="HO1095" s="47"/>
      <c r="HP1095" s="47"/>
      <c r="HQ1095" s="47"/>
      <c r="HR1095" s="47"/>
      <c r="HS1095" s="47"/>
      <c r="HT1095" s="47"/>
      <c r="HU1095" s="47"/>
      <c r="HV1095" s="47"/>
      <c r="HW1095" s="47"/>
      <c r="HX1095" s="47"/>
      <c r="HY1095" s="47"/>
      <c r="HZ1095" s="47"/>
      <c r="IA1095" s="47"/>
      <c r="IB1095" s="47"/>
      <c r="IC1095" s="47"/>
      <c r="ID1095" s="47"/>
      <c r="IE1095" s="47"/>
      <c r="IF1095" s="47"/>
      <c r="IG1095" s="47"/>
      <c r="IH1095" s="47"/>
      <c r="II1095" s="47"/>
      <c r="IJ1095" s="47"/>
      <c r="IK1095" s="47"/>
      <c r="IL1095" s="47"/>
      <c r="IM1095" s="47"/>
      <c r="IN1095" s="47"/>
      <c r="IO1095" s="47"/>
      <c r="IP1095" s="47"/>
      <c r="IQ1095" s="47"/>
      <c r="IR1095" s="47"/>
      <c r="IS1095" s="47"/>
      <c r="IT1095" s="47"/>
      <c r="IU1095" s="47"/>
      <c r="IV1095" s="47"/>
      <c r="IW1095" s="47"/>
      <c r="IX1095" s="47"/>
      <c r="IY1095" s="47"/>
      <c r="IZ1095" s="47"/>
      <c r="JA1095" s="47"/>
      <c r="JB1095" s="47"/>
      <c r="JC1095" s="47"/>
      <c r="JD1095" s="47"/>
      <c r="JE1095" s="47"/>
      <c r="JF1095" s="47"/>
      <c r="JG1095" s="47"/>
      <c r="JH1095" s="47"/>
      <c r="JI1095" s="47"/>
      <c r="JJ1095" s="47"/>
      <c r="JK1095" s="47"/>
      <c r="JL1095" s="47"/>
      <c r="JM1095" s="47"/>
      <c r="JN1095" s="47"/>
      <c r="JO1095" s="47"/>
      <c r="JP1095" s="47"/>
      <c r="JQ1095" s="47"/>
      <c r="JR1095" s="47"/>
      <c r="JS1095" s="47"/>
      <c r="JT1095" s="47"/>
      <c r="JU1095" s="47"/>
      <c r="JV1095" s="47"/>
      <c r="JW1095" s="47"/>
      <c r="JX1095" s="47"/>
      <c r="JY1095" s="47"/>
      <c r="JZ1095" s="47"/>
      <c r="KA1095" s="47"/>
      <c r="KB1095" s="47"/>
      <c r="KC1095" s="47"/>
      <c r="KD1095" s="47"/>
      <c r="KE1095" s="47"/>
      <c r="KF1095" s="47"/>
      <c r="KG1095" s="47"/>
      <c r="KH1095" s="47"/>
      <c r="KI1095" s="47"/>
      <c r="KJ1095" s="47"/>
      <c r="KK1095" s="47"/>
      <c r="KL1095" s="47"/>
      <c r="KM1095" s="47"/>
      <c r="KN1095" s="47"/>
      <c r="KO1095" s="47"/>
      <c r="KP1095" s="47"/>
      <c r="KQ1095" s="47"/>
      <c r="KR1095" s="47"/>
      <c r="KS1095" s="47"/>
      <c r="KT1095" s="47"/>
      <c r="KU1095" s="47"/>
      <c r="KV1095" s="47"/>
      <c r="KW1095" s="47"/>
      <c r="KX1095" s="47"/>
      <c r="KY1095" s="47"/>
      <c r="KZ1095" s="47"/>
      <c r="LA1095" s="47"/>
      <c r="LB1095" s="47"/>
      <c r="LC1095" s="47"/>
      <c r="LD1095" s="47"/>
      <c r="LE1095" s="47"/>
      <c r="LF1095" s="47"/>
      <c r="LG1095" s="47"/>
      <c r="LH1095" s="47"/>
      <c r="LI1095" s="47"/>
      <c r="LJ1095" s="47"/>
      <c r="LK1095" s="47"/>
      <c r="LL1095" s="47"/>
      <c r="LM1095" s="47"/>
      <c r="LN1095" s="47"/>
      <c r="LO1095" s="47"/>
      <c r="LP1095" s="47"/>
      <c r="LQ1095" s="47"/>
      <c r="LR1095" s="47"/>
      <c r="LS1095" s="47"/>
      <c r="LT1095" s="47"/>
      <c r="LU1095" s="47"/>
      <c r="LV1095" s="47"/>
      <c r="LW1095" s="47"/>
      <c r="LX1095" s="47"/>
      <c r="LY1095" s="47"/>
      <c r="LZ1095" s="47"/>
      <c r="MA1095" s="47"/>
      <c r="MB1095" s="47"/>
      <c r="MC1095" s="47"/>
      <c r="MD1095" s="47"/>
      <c r="ME1095" s="47"/>
      <c r="MF1095" s="47"/>
      <c r="MG1095" s="47"/>
      <c r="MH1095" s="47"/>
      <c r="MI1095" s="47"/>
      <c r="MJ1095" s="47"/>
      <c r="MK1095" s="47"/>
      <c r="ML1095" s="47"/>
      <c r="MM1095" s="47"/>
      <c r="MN1095" s="47"/>
      <c r="MO1095" s="47"/>
      <c r="MP1095" s="47"/>
      <c r="MQ1095" s="47"/>
      <c r="MR1095" s="47"/>
      <c r="MS1095" s="47"/>
      <c r="MT1095" s="47"/>
      <c r="MU1095" s="47"/>
      <c r="MV1095" s="47"/>
      <c r="MW1095" s="47"/>
      <c r="MX1095" s="47"/>
      <c r="MY1095" s="47"/>
      <c r="MZ1095" s="47"/>
      <c r="NA1095" s="47"/>
      <c r="NB1095" s="47"/>
      <c r="NC1095" s="47"/>
      <c r="ND1095" s="47"/>
      <c r="NE1095" s="47"/>
      <c r="NF1095" s="47"/>
      <c r="NG1095" s="47"/>
      <c r="NH1095" s="47"/>
      <c r="NI1095" s="47"/>
      <c r="NJ1095" s="47"/>
      <c r="NK1095" s="47"/>
      <c r="NL1095" s="47"/>
      <c r="NM1095" s="47"/>
      <c r="NN1095" s="47"/>
      <c r="NO1095" s="47"/>
      <c r="NP1095" s="47"/>
      <c r="NQ1095" s="47"/>
      <c r="NR1095" s="47"/>
      <c r="NS1095" s="47"/>
      <c r="NT1095" s="47"/>
      <c r="NU1095" s="47"/>
      <c r="NV1095" s="47"/>
      <c r="NW1095" s="47"/>
      <c r="NX1095" s="47"/>
      <c r="NY1095" s="47"/>
      <c r="NZ1095" s="47"/>
      <c r="OA1095" s="47"/>
      <c r="OB1095" s="47"/>
      <c r="OC1095" s="47"/>
      <c r="OD1095" s="47"/>
      <c r="OE1095" s="47"/>
      <c r="OF1095" s="47"/>
      <c r="OG1095" s="47"/>
      <c r="OH1095" s="47"/>
      <c r="OI1095" s="47"/>
      <c r="OJ1095" s="47"/>
      <c r="OK1095" s="47"/>
      <c r="OL1095" s="47"/>
      <c r="OM1095" s="47"/>
      <c r="ON1095" s="47"/>
      <c r="OO1095" s="47"/>
      <c r="OP1095" s="47"/>
      <c r="OQ1095" s="47"/>
      <c r="OR1095" s="47"/>
      <c r="OS1095" s="47"/>
      <c r="OT1095" s="47"/>
      <c r="OU1095" s="47"/>
      <c r="OV1095" s="47"/>
      <c r="OW1095" s="47"/>
      <c r="OX1095" s="47"/>
      <c r="OY1095" s="47"/>
      <c r="OZ1095" s="47"/>
      <c r="PA1095" s="47"/>
      <c r="PB1095" s="47"/>
      <c r="PC1095" s="47"/>
      <c r="PD1095" s="47"/>
      <c r="PE1095" s="47"/>
      <c r="PF1095" s="47"/>
      <c r="PG1095" s="47"/>
      <c r="PH1095" s="47"/>
      <c r="PI1095" s="47"/>
      <c r="PJ1095" s="47"/>
      <c r="PK1095" s="47"/>
    </row>
    <row r="1096" spans="1:427" x14ac:dyDescent="0.3">
      <c r="A1096" s="27" t="s">
        <v>849</v>
      </c>
      <c r="B1096" s="27" t="s">
        <v>937</v>
      </c>
      <c r="C1096" s="27" t="s">
        <v>938</v>
      </c>
      <c r="D1096" s="27" t="s">
        <v>108</v>
      </c>
      <c r="E1096" s="29" t="s">
        <v>95</v>
      </c>
      <c r="F1096" s="28">
        <v>100</v>
      </c>
      <c r="G1096" s="28">
        <v>100</v>
      </c>
      <c r="H1096" s="28">
        <v>10</v>
      </c>
      <c r="I1096" s="28">
        <v>90</v>
      </c>
      <c r="J1096" s="28">
        <v>0</v>
      </c>
      <c r="K1096" s="28">
        <v>0</v>
      </c>
      <c r="L1096" s="28">
        <v>0</v>
      </c>
      <c r="M1096" s="28">
        <v>0</v>
      </c>
      <c r="N1096" s="28">
        <v>100</v>
      </c>
      <c r="O1096" s="28">
        <v>0</v>
      </c>
      <c r="P1096" s="28">
        <v>0</v>
      </c>
      <c r="Q1096" s="28">
        <v>100</v>
      </c>
      <c r="R1096" s="28">
        <v>100</v>
      </c>
      <c r="S1096" s="28">
        <v>100</v>
      </c>
      <c r="T1096" s="28">
        <v>100</v>
      </c>
      <c r="U1096" s="28">
        <v>50</v>
      </c>
      <c r="V1096" s="28">
        <v>0</v>
      </c>
      <c r="W1096" s="28">
        <v>50</v>
      </c>
      <c r="X1096" s="28">
        <v>50</v>
      </c>
      <c r="Y1096" s="28">
        <v>100</v>
      </c>
      <c r="Z1096" s="28">
        <v>4</v>
      </c>
      <c r="AA1096" s="28" t="s">
        <v>97</v>
      </c>
      <c r="AB1096" s="28" t="s">
        <v>97</v>
      </c>
      <c r="AC1096" s="28" t="s">
        <v>98</v>
      </c>
      <c r="AD1096" s="28">
        <v>6</v>
      </c>
      <c r="AE1096" s="28">
        <v>16</v>
      </c>
      <c r="AF1096" s="28">
        <v>16</v>
      </c>
      <c r="AG1096" s="28">
        <v>0</v>
      </c>
      <c r="AH1096" s="28">
        <v>0</v>
      </c>
      <c r="AI1096" s="28">
        <v>0</v>
      </c>
    </row>
    <row r="1097" spans="1:427" x14ac:dyDescent="0.3">
      <c r="A1097" s="25" t="s">
        <v>849</v>
      </c>
      <c r="B1097" s="25" t="s">
        <v>937</v>
      </c>
      <c r="C1097" s="25" t="s">
        <v>939</v>
      </c>
      <c r="D1097" s="26" t="s">
        <v>1553</v>
      </c>
      <c r="E1097" s="26">
        <v>1601</v>
      </c>
      <c r="F1097" s="38">
        <v>30</v>
      </c>
      <c r="G1097" s="26">
        <v>100</v>
      </c>
      <c r="H1097" s="26">
        <v>95</v>
      </c>
      <c r="I1097" s="26">
        <v>0</v>
      </c>
      <c r="J1097" s="26">
        <v>5</v>
      </c>
      <c r="K1097" s="26">
        <v>0</v>
      </c>
      <c r="L1097" s="26">
        <v>0</v>
      </c>
      <c r="M1097" s="26">
        <v>0</v>
      </c>
      <c r="N1097" s="26">
        <v>95</v>
      </c>
      <c r="O1097" s="26">
        <v>0</v>
      </c>
      <c r="P1097" s="26">
        <v>5</v>
      </c>
      <c r="Q1097" s="26">
        <v>100</v>
      </c>
      <c r="R1097" s="26">
        <v>100</v>
      </c>
      <c r="S1097" s="26">
        <v>100</v>
      </c>
      <c r="T1097" s="26">
        <v>100</v>
      </c>
      <c r="U1097" s="26">
        <v>95</v>
      </c>
      <c r="V1097" s="26">
        <v>0</v>
      </c>
      <c r="W1097" s="26">
        <v>70</v>
      </c>
      <c r="X1097" s="26">
        <v>30</v>
      </c>
      <c r="Y1097" s="26">
        <v>100</v>
      </c>
      <c r="Z1097" s="26">
        <v>2</v>
      </c>
      <c r="AA1097" s="26" t="s">
        <v>96</v>
      </c>
      <c r="AB1097" s="26" t="s">
        <v>96</v>
      </c>
      <c r="AC1097" s="26">
        <v>4</v>
      </c>
      <c r="AD1097" s="26">
        <v>0</v>
      </c>
      <c r="AE1097" s="26">
        <v>0</v>
      </c>
      <c r="AF1097" s="26">
        <v>24</v>
      </c>
      <c r="AG1097" s="26">
        <v>0</v>
      </c>
      <c r="AH1097" s="26">
        <v>10</v>
      </c>
      <c r="AI1097" s="26">
        <v>0</v>
      </c>
      <c r="MI1097" s="47"/>
      <c r="MJ1097" s="47"/>
      <c r="MK1097" s="47"/>
      <c r="ML1097" s="47"/>
      <c r="MM1097" s="47"/>
      <c r="MN1097" s="47"/>
      <c r="MO1097" s="47"/>
      <c r="MP1097" s="47"/>
      <c r="MQ1097" s="47"/>
      <c r="MR1097" s="47"/>
      <c r="MS1097" s="47"/>
      <c r="MT1097" s="47"/>
      <c r="MU1097" s="47"/>
      <c r="MV1097" s="47"/>
      <c r="MW1097" s="47"/>
      <c r="MX1097" s="47"/>
      <c r="MY1097" s="47"/>
      <c r="MZ1097" s="47"/>
      <c r="NA1097" s="47"/>
      <c r="NB1097" s="47"/>
      <c r="NC1097" s="47"/>
      <c r="ND1097" s="47"/>
      <c r="NE1097" s="47"/>
      <c r="NF1097" s="47"/>
      <c r="NG1097" s="47"/>
      <c r="NH1097" s="47"/>
      <c r="NI1097" s="47"/>
      <c r="NJ1097" s="47"/>
      <c r="NK1097" s="47"/>
      <c r="NL1097" s="47"/>
      <c r="NM1097" s="47"/>
      <c r="NN1097" s="47"/>
      <c r="NO1097" s="47"/>
      <c r="NP1097" s="47"/>
      <c r="NQ1097" s="47"/>
      <c r="NR1097" s="47"/>
      <c r="NS1097" s="47"/>
      <c r="NT1097" s="47"/>
      <c r="NU1097" s="47"/>
      <c r="NV1097" s="47"/>
      <c r="NW1097" s="47"/>
      <c r="NX1097" s="47"/>
      <c r="NY1097" s="47"/>
      <c r="NZ1097" s="47"/>
      <c r="OA1097" s="47"/>
      <c r="OB1097" s="47"/>
      <c r="OC1097" s="47"/>
      <c r="OD1097" s="47"/>
      <c r="OE1097" s="47"/>
      <c r="OF1097" s="47"/>
      <c r="OG1097" s="47"/>
      <c r="OH1097" s="47"/>
      <c r="OI1097" s="47"/>
      <c r="OJ1097" s="47"/>
      <c r="OK1097" s="47"/>
      <c r="OL1097" s="47"/>
      <c r="OM1097" s="47"/>
      <c r="ON1097" s="47"/>
      <c r="OO1097" s="47"/>
      <c r="OP1097" s="47"/>
      <c r="OQ1097" s="47"/>
      <c r="OR1097" s="47"/>
      <c r="OS1097" s="47"/>
      <c r="OT1097" s="47"/>
      <c r="OU1097" s="47"/>
      <c r="OV1097" s="47"/>
      <c r="OW1097" s="47"/>
      <c r="OX1097" s="47"/>
      <c r="OY1097" s="47"/>
      <c r="OZ1097" s="47"/>
      <c r="PA1097" s="47"/>
      <c r="PB1097" s="47"/>
      <c r="PC1097" s="47"/>
      <c r="PD1097" s="47"/>
      <c r="PE1097" s="47"/>
      <c r="PF1097" s="47"/>
      <c r="PG1097" s="47"/>
      <c r="PH1097" s="47"/>
      <c r="PI1097" s="47"/>
      <c r="PJ1097" s="47"/>
    </row>
    <row r="1098" spans="1:427" x14ac:dyDescent="0.3">
      <c r="A1098" s="27" t="s">
        <v>849</v>
      </c>
      <c r="B1098" s="27" t="s">
        <v>937</v>
      </c>
      <c r="C1098" s="27" t="s">
        <v>939</v>
      </c>
      <c r="D1098" s="27" t="s">
        <v>940</v>
      </c>
      <c r="E1098" s="29" t="s">
        <v>104</v>
      </c>
      <c r="F1098" s="28">
        <v>69</v>
      </c>
      <c r="G1098" s="28">
        <v>100</v>
      </c>
      <c r="H1098" s="28">
        <v>100</v>
      </c>
      <c r="I1098" s="28">
        <v>0</v>
      </c>
      <c r="J1098" s="28">
        <v>0</v>
      </c>
      <c r="K1098" s="28">
        <v>0</v>
      </c>
      <c r="L1098" s="28">
        <v>0</v>
      </c>
      <c r="M1098" s="28">
        <v>0</v>
      </c>
      <c r="N1098" s="28">
        <v>0</v>
      </c>
      <c r="O1098" s="28">
        <v>0</v>
      </c>
      <c r="P1098" s="28">
        <v>100</v>
      </c>
      <c r="Q1098" s="28">
        <v>100</v>
      </c>
      <c r="R1098" s="28">
        <v>100</v>
      </c>
      <c r="S1098" s="28">
        <v>100</v>
      </c>
      <c r="T1098" s="28">
        <v>70</v>
      </c>
      <c r="U1098" s="28">
        <v>0</v>
      </c>
      <c r="V1098" s="28">
        <v>0</v>
      </c>
      <c r="W1098" s="28">
        <v>0</v>
      </c>
      <c r="X1098" s="28">
        <v>100</v>
      </c>
      <c r="Y1098" s="28">
        <v>20</v>
      </c>
      <c r="Z1098" s="28">
        <v>2</v>
      </c>
      <c r="AA1098" s="28" t="s">
        <v>96</v>
      </c>
      <c r="AB1098" s="28" t="s">
        <v>96</v>
      </c>
      <c r="AC1098" s="28">
        <v>4</v>
      </c>
      <c r="AD1098" s="28">
        <v>15</v>
      </c>
      <c r="AE1098" s="28">
        <v>15</v>
      </c>
      <c r="AF1098" s="28">
        <v>15</v>
      </c>
      <c r="AG1098" s="28">
        <v>0</v>
      </c>
      <c r="AH1098" s="28">
        <v>0</v>
      </c>
      <c r="AI1098" s="28">
        <v>0</v>
      </c>
    </row>
    <row r="1099" spans="1:427" x14ac:dyDescent="0.3">
      <c r="A1099" s="25" t="s">
        <v>849</v>
      </c>
      <c r="B1099" s="25" t="s">
        <v>937</v>
      </c>
      <c r="C1099" s="25" t="s">
        <v>941</v>
      </c>
      <c r="D1099" s="26" t="s">
        <v>1553</v>
      </c>
      <c r="E1099" s="26">
        <v>5028</v>
      </c>
      <c r="F1099" s="38">
        <v>560</v>
      </c>
      <c r="G1099" s="26">
        <v>100</v>
      </c>
      <c r="H1099" s="26">
        <v>90</v>
      </c>
      <c r="I1099" s="26">
        <v>10</v>
      </c>
      <c r="J1099" s="26">
        <v>0</v>
      </c>
      <c r="K1099" s="26">
        <v>0</v>
      </c>
      <c r="L1099" s="26">
        <v>50</v>
      </c>
      <c r="M1099" s="26">
        <v>50</v>
      </c>
      <c r="N1099" s="26">
        <v>35</v>
      </c>
      <c r="O1099" s="26">
        <v>10</v>
      </c>
      <c r="P1099" s="26">
        <v>5</v>
      </c>
      <c r="Q1099" s="26">
        <v>100</v>
      </c>
      <c r="R1099" s="26">
        <v>100</v>
      </c>
      <c r="S1099" s="26">
        <v>100</v>
      </c>
      <c r="T1099" s="26">
        <v>100</v>
      </c>
      <c r="U1099" s="26">
        <v>100</v>
      </c>
      <c r="V1099" s="26">
        <v>0</v>
      </c>
      <c r="W1099" s="26">
        <v>60</v>
      </c>
      <c r="X1099" s="26">
        <v>40</v>
      </c>
      <c r="Y1099" s="26">
        <v>100</v>
      </c>
      <c r="Z1099" s="26">
        <v>2</v>
      </c>
      <c r="AA1099" s="26" t="s">
        <v>96</v>
      </c>
      <c r="AB1099" s="26" t="s">
        <v>97</v>
      </c>
      <c r="AC1099" s="26" t="s">
        <v>98</v>
      </c>
      <c r="AD1099" s="26">
        <v>0</v>
      </c>
      <c r="AE1099" s="26">
        <v>0</v>
      </c>
      <c r="AF1099" s="26">
        <v>0</v>
      </c>
      <c r="AG1099" s="26">
        <v>0</v>
      </c>
      <c r="AH1099" s="26">
        <v>0</v>
      </c>
      <c r="AI1099" s="26">
        <v>0</v>
      </c>
    </row>
    <row r="1100" spans="1:427" x14ac:dyDescent="0.3">
      <c r="A1100" s="27" t="s">
        <v>849</v>
      </c>
      <c r="B1100" s="27" t="s">
        <v>937</v>
      </c>
      <c r="C1100" s="27" t="s">
        <v>941</v>
      </c>
      <c r="D1100" s="27" t="s">
        <v>942</v>
      </c>
      <c r="E1100" s="29" t="s">
        <v>102</v>
      </c>
      <c r="F1100" s="28">
        <v>40</v>
      </c>
      <c r="G1100" s="28">
        <v>100</v>
      </c>
      <c r="H1100" s="28">
        <v>20</v>
      </c>
      <c r="I1100" s="28">
        <v>80</v>
      </c>
      <c r="J1100" s="28">
        <v>0</v>
      </c>
      <c r="K1100" s="28">
        <v>0</v>
      </c>
      <c r="L1100" s="28">
        <v>0</v>
      </c>
      <c r="M1100" s="28">
        <v>0</v>
      </c>
      <c r="N1100" s="28">
        <v>90</v>
      </c>
      <c r="O1100" s="28">
        <v>0</v>
      </c>
      <c r="P1100" s="28">
        <v>10</v>
      </c>
      <c r="Q1100" s="28">
        <v>100</v>
      </c>
      <c r="R1100" s="28">
        <v>100</v>
      </c>
      <c r="S1100" s="28">
        <v>100</v>
      </c>
      <c r="T1100" s="28">
        <v>100</v>
      </c>
      <c r="U1100" s="28">
        <v>80</v>
      </c>
      <c r="V1100" s="28">
        <v>0</v>
      </c>
      <c r="W1100" s="28">
        <v>80</v>
      </c>
      <c r="X1100" s="28">
        <v>20</v>
      </c>
      <c r="Y1100" s="28">
        <v>100</v>
      </c>
      <c r="Z1100" s="28">
        <v>2</v>
      </c>
      <c r="AA1100" s="28" t="s">
        <v>96</v>
      </c>
      <c r="AB1100" s="28" t="s">
        <v>97</v>
      </c>
      <c r="AC1100" s="28" t="s">
        <v>98</v>
      </c>
      <c r="AD1100" s="28">
        <v>1</v>
      </c>
      <c r="AE1100" s="28">
        <v>1</v>
      </c>
      <c r="AF1100" s="28">
        <v>1</v>
      </c>
      <c r="AG1100" s="28">
        <v>1</v>
      </c>
      <c r="AH1100" s="28">
        <v>5</v>
      </c>
      <c r="AI1100" s="28">
        <v>1</v>
      </c>
    </row>
    <row r="1101" spans="1:427" x14ac:dyDescent="0.3">
      <c r="A1101" s="27" t="s">
        <v>849</v>
      </c>
      <c r="B1101" s="27" t="s">
        <v>937</v>
      </c>
      <c r="C1101" s="27" t="s">
        <v>941</v>
      </c>
      <c r="D1101" s="27" t="s">
        <v>943</v>
      </c>
      <c r="E1101" s="29" t="s">
        <v>102</v>
      </c>
      <c r="F1101" s="28">
        <v>40</v>
      </c>
      <c r="G1101" s="28">
        <v>0</v>
      </c>
      <c r="H1101" s="28">
        <v>0</v>
      </c>
      <c r="I1101" s="28">
        <v>100</v>
      </c>
      <c r="J1101" s="28">
        <v>0</v>
      </c>
      <c r="K1101" s="28">
        <v>0</v>
      </c>
      <c r="L1101" s="28">
        <v>0</v>
      </c>
      <c r="M1101" s="28">
        <v>0</v>
      </c>
      <c r="N1101" s="28">
        <v>50</v>
      </c>
      <c r="O1101" s="28">
        <v>0</v>
      </c>
      <c r="P1101" s="28">
        <v>50</v>
      </c>
      <c r="Q1101" s="28">
        <v>100</v>
      </c>
      <c r="R1101" s="28">
        <v>100</v>
      </c>
      <c r="S1101" s="28">
        <v>100</v>
      </c>
      <c r="T1101" s="28">
        <v>0</v>
      </c>
      <c r="U1101" s="28">
        <v>0</v>
      </c>
      <c r="V1101" s="28">
        <v>0</v>
      </c>
      <c r="W1101" s="28">
        <v>0</v>
      </c>
      <c r="X1101" s="28">
        <v>100</v>
      </c>
      <c r="Y1101" s="28">
        <v>100</v>
      </c>
      <c r="Z1101" s="28">
        <v>2</v>
      </c>
      <c r="AA1101" s="28" t="s">
        <v>96</v>
      </c>
      <c r="AB1101" s="28" t="s">
        <v>97</v>
      </c>
      <c r="AC1101" s="28" t="s">
        <v>98</v>
      </c>
      <c r="AD1101" s="28">
        <v>1</v>
      </c>
      <c r="AE1101" s="28">
        <v>1</v>
      </c>
      <c r="AF1101" s="28">
        <v>1</v>
      </c>
      <c r="AG1101" s="28">
        <v>1</v>
      </c>
      <c r="AH1101" s="28">
        <v>5</v>
      </c>
      <c r="AI1101" s="28">
        <v>1</v>
      </c>
    </row>
    <row r="1102" spans="1:427" x14ac:dyDescent="0.3">
      <c r="A1102" s="27" t="s">
        <v>849</v>
      </c>
      <c r="B1102" s="27" t="s">
        <v>937</v>
      </c>
      <c r="C1102" s="27" t="s">
        <v>941</v>
      </c>
      <c r="D1102" s="27" t="s">
        <v>944</v>
      </c>
      <c r="E1102" s="29" t="s">
        <v>102</v>
      </c>
      <c r="F1102" s="28">
        <v>202</v>
      </c>
      <c r="G1102" s="28">
        <v>100</v>
      </c>
      <c r="H1102" s="28">
        <v>20</v>
      </c>
      <c r="I1102" s="28">
        <v>80</v>
      </c>
      <c r="J1102" s="28">
        <v>0</v>
      </c>
      <c r="K1102" s="28">
        <v>0</v>
      </c>
      <c r="L1102" s="28">
        <v>100</v>
      </c>
      <c r="M1102" s="28">
        <v>0</v>
      </c>
      <c r="N1102" s="28">
        <v>80</v>
      </c>
      <c r="O1102" s="28">
        <v>0</v>
      </c>
      <c r="P1102" s="28">
        <v>20</v>
      </c>
      <c r="Q1102" s="28">
        <v>100</v>
      </c>
      <c r="R1102" s="28">
        <v>100</v>
      </c>
      <c r="S1102" s="28">
        <v>100</v>
      </c>
      <c r="T1102" s="28">
        <v>100</v>
      </c>
      <c r="U1102" s="28">
        <v>80</v>
      </c>
      <c r="V1102" s="28">
        <v>0</v>
      </c>
      <c r="W1102" s="28">
        <v>80</v>
      </c>
      <c r="X1102" s="28">
        <v>20</v>
      </c>
      <c r="Y1102" s="28">
        <v>100</v>
      </c>
      <c r="Z1102" s="28">
        <v>2</v>
      </c>
      <c r="AA1102" s="28" t="s">
        <v>96</v>
      </c>
      <c r="AB1102" s="28" t="s">
        <v>97</v>
      </c>
      <c r="AC1102" s="28" t="s">
        <v>98</v>
      </c>
      <c r="AD1102" s="28">
        <v>1</v>
      </c>
      <c r="AE1102" s="28">
        <v>1</v>
      </c>
      <c r="AF1102" s="28">
        <v>1</v>
      </c>
      <c r="AG1102" s="28">
        <v>1</v>
      </c>
      <c r="AH1102" s="28">
        <v>5</v>
      </c>
      <c r="AI1102" s="28">
        <v>1</v>
      </c>
    </row>
    <row r="1103" spans="1:427" x14ac:dyDescent="0.3">
      <c r="A1103" s="27" t="s">
        <v>849</v>
      </c>
      <c r="B1103" s="27" t="s">
        <v>937</v>
      </c>
      <c r="C1103" s="27" t="s">
        <v>941</v>
      </c>
      <c r="D1103" s="27" t="s">
        <v>945</v>
      </c>
      <c r="E1103" s="29" t="s">
        <v>102</v>
      </c>
      <c r="F1103" s="28">
        <v>56</v>
      </c>
      <c r="G1103" s="28">
        <v>0</v>
      </c>
      <c r="H1103" s="28">
        <v>0</v>
      </c>
      <c r="I1103" s="28">
        <v>100</v>
      </c>
      <c r="J1103" s="28">
        <v>0</v>
      </c>
      <c r="K1103" s="28">
        <v>0</v>
      </c>
      <c r="L1103" s="28">
        <v>0</v>
      </c>
      <c r="M1103" s="28">
        <v>0</v>
      </c>
      <c r="N1103" s="28">
        <v>60</v>
      </c>
      <c r="O1103" s="28">
        <v>0</v>
      </c>
      <c r="P1103" s="28">
        <v>40</v>
      </c>
      <c r="Q1103" s="28">
        <v>100</v>
      </c>
      <c r="R1103" s="28">
        <v>100</v>
      </c>
      <c r="S1103" s="28">
        <v>100</v>
      </c>
      <c r="T1103" s="28">
        <v>0</v>
      </c>
      <c r="U1103" s="28">
        <v>0</v>
      </c>
      <c r="V1103" s="28">
        <v>0</v>
      </c>
      <c r="W1103" s="28">
        <v>20</v>
      </c>
      <c r="X1103" s="28">
        <v>80</v>
      </c>
      <c r="Y1103" s="28">
        <v>100</v>
      </c>
      <c r="Z1103" s="28">
        <v>2</v>
      </c>
      <c r="AA1103" s="28" t="s">
        <v>96</v>
      </c>
      <c r="AB1103" s="28" t="s">
        <v>97</v>
      </c>
      <c r="AC1103" s="28" t="s">
        <v>98</v>
      </c>
      <c r="AD1103" s="28">
        <v>1</v>
      </c>
      <c r="AE1103" s="28">
        <v>1</v>
      </c>
      <c r="AF1103" s="28">
        <v>1</v>
      </c>
      <c r="AG1103" s="28">
        <v>1</v>
      </c>
      <c r="AH1103" s="28">
        <v>5</v>
      </c>
      <c r="AI1103" s="28">
        <v>1</v>
      </c>
    </row>
    <row r="1104" spans="1:427" x14ac:dyDescent="0.3">
      <c r="A1104" s="27" t="s">
        <v>849</v>
      </c>
      <c r="B1104" s="27" t="s">
        <v>937</v>
      </c>
      <c r="C1104" s="27" t="s">
        <v>941</v>
      </c>
      <c r="D1104" s="27" t="s">
        <v>946</v>
      </c>
      <c r="E1104" s="29" t="s">
        <v>102</v>
      </c>
      <c r="F1104" s="28">
        <v>105</v>
      </c>
      <c r="G1104" s="28">
        <v>100</v>
      </c>
      <c r="H1104" s="28">
        <v>15</v>
      </c>
      <c r="I1104" s="28">
        <v>85</v>
      </c>
      <c r="J1104" s="28">
        <v>0</v>
      </c>
      <c r="K1104" s="28">
        <v>0</v>
      </c>
      <c r="L1104" s="28">
        <v>0</v>
      </c>
      <c r="M1104" s="28">
        <v>0</v>
      </c>
      <c r="N1104" s="28">
        <v>60</v>
      </c>
      <c r="O1104" s="28">
        <v>0</v>
      </c>
      <c r="P1104" s="28">
        <v>40</v>
      </c>
      <c r="Q1104" s="28">
        <v>100</v>
      </c>
      <c r="R1104" s="28">
        <v>100</v>
      </c>
      <c r="S1104" s="28">
        <v>100</v>
      </c>
      <c r="T1104" s="28">
        <v>0</v>
      </c>
      <c r="U1104" s="28">
        <v>0</v>
      </c>
      <c r="V1104" s="28">
        <v>0</v>
      </c>
      <c r="W1104" s="28">
        <v>20</v>
      </c>
      <c r="X1104" s="28">
        <v>80</v>
      </c>
      <c r="Y1104" s="28">
        <v>100</v>
      </c>
      <c r="Z1104" s="28">
        <v>2</v>
      </c>
      <c r="AA1104" s="28" t="s">
        <v>96</v>
      </c>
      <c r="AB1104" s="28" t="s">
        <v>97</v>
      </c>
      <c r="AC1104" s="28" t="s">
        <v>98</v>
      </c>
      <c r="AD1104" s="28">
        <v>1</v>
      </c>
      <c r="AE1104" s="28">
        <v>1</v>
      </c>
      <c r="AF1104" s="28">
        <v>1</v>
      </c>
      <c r="AG1104" s="28">
        <v>1</v>
      </c>
      <c r="AH1104" s="28">
        <v>5</v>
      </c>
      <c r="AI1104" s="28">
        <v>1</v>
      </c>
    </row>
    <row r="1105" spans="1:426" x14ac:dyDescent="0.3">
      <c r="A1105" s="25" t="s">
        <v>849</v>
      </c>
      <c r="B1105" s="25" t="s">
        <v>937</v>
      </c>
      <c r="C1105" s="25" t="s">
        <v>947</v>
      </c>
      <c r="D1105" s="26" t="s">
        <v>1553</v>
      </c>
      <c r="E1105" s="26">
        <v>1571</v>
      </c>
      <c r="F1105" s="38">
        <v>50</v>
      </c>
      <c r="G1105" s="26">
        <v>100</v>
      </c>
      <c r="H1105" s="26">
        <v>100</v>
      </c>
      <c r="I1105" s="26">
        <v>0</v>
      </c>
      <c r="J1105" s="26">
        <v>0</v>
      </c>
      <c r="K1105" s="26">
        <v>0</v>
      </c>
      <c r="L1105" s="26">
        <v>0</v>
      </c>
      <c r="M1105" s="26">
        <v>0</v>
      </c>
      <c r="N1105" s="26">
        <v>100</v>
      </c>
      <c r="O1105" s="26">
        <v>0</v>
      </c>
      <c r="P1105" s="26">
        <v>0</v>
      </c>
      <c r="Q1105" s="26">
        <v>100</v>
      </c>
      <c r="R1105" s="26">
        <v>100</v>
      </c>
      <c r="S1105" s="26">
        <v>100</v>
      </c>
      <c r="T1105" s="26">
        <v>100</v>
      </c>
      <c r="U1105" s="26">
        <v>100</v>
      </c>
      <c r="V1105" s="26">
        <v>0</v>
      </c>
      <c r="W1105" s="26">
        <v>50</v>
      </c>
      <c r="X1105" s="26">
        <v>50</v>
      </c>
      <c r="Y1105" s="26">
        <v>100</v>
      </c>
      <c r="Z1105" s="26">
        <v>4</v>
      </c>
      <c r="AA1105" s="26" t="s">
        <v>96</v>
      </c>
      <c r="AB1105" s="26" t="s">
        <v>97</v>
      </c>
      <c r="AC1105" s="26" t="s">
        <v>98</v>
      </c>
      <c r="AD1105" s="26">
        <v>0</v>
      </c>
      <c r="AE1105" s="26">
        <v>0</v>
      </c>
      <c r="AF1105" s="26">
        <v>15</v>
      </c>
      <c r="AG1105" s="26">
        <v>0</v>
      </c>
      <c r="AH1105" s="26">
        <v>0</v>
      </c>
      <c r="AI1105" s="26">
        <v>0</v>
      </c>
      <c r="CJ1105" s="47"/>
      <c r="CK1105" s="47"/>
      <c r="CL1105" s="47"/>
      <c r="CM1105" s="47"/>
      <c r="CN1105" s="47"/>
      <c r="CO1105" s="47"/>
      <c r="CP1105" s="47"/>
      <c r="CQ1105" s="47"/>
      <c r="CR1105" s="47"/>
      <c r="CS1105" s="47"/>
      <c r="CT1105" s="47"/>
      <c r="CU1105" s="47"/>
      <c r="CV1105" s="47"/>
      <c r="CW1105" s="47"/>
      <c r="CX1105" s="47"/>
      <c r="CY1105" s="47"/>
      <c r="CZ1105" s="47"/>
      <c r="DA1105" s="47"/>
      <c r="DB1105" s="47"/>
      <c r="DC1105" s="47"/>
      <c r="DD1105" s="47"/>
      <c r="DE1105" s="47"/>
      <c r="DF1105" s="47"/>
      <c r="DG1105" s="47"/>
      <c r="DH1105" s="47"/>
      <c r="DI1105" s="47"/>
      <c r="DJ1105" s="47"/>
      <c r="DK1105" s="47"/>
      <c r="DL1105" s="47"/>
      <c r="DM1105" s="47"/>
      <c r="DN1105" s="47"/>
      <c r="DO1105" s="47"/>
      <c r="DP1105" s="47"/>
      <c r="DQ1105" s="47"/>
      <c r="DR1105" s="47"/>
      <c r="DS1105" s="47"/>
      <c r="DT1105" s="47"/>
      <c r="DU1105" s="47"/>
      <c r="DV1105" s="47"/>
      <c r="DW1105" s="47"/>
      <c r="DX1105" s="47"/>
      <c r="DY1105" s="47"/>
      <c r="DZ1105" s="47"/>
      <c r="EA1105" s="47"/>
      <c r="EB1105" s="47"/>
      <c r="EC1105" s="47"/>
      <c r="ED1105" s="47"/>
      <c r="EE1105" s="47"/>
      <c r="EF1105" s="47"/>
      <c r="EG1105" s="47"/>
      <c r="EH1105" s="47"/>
      <c r="EI1105" s="47"/>
      <c r="EJ1105" s="47"/>
      <c r="EK1105" s="47"/>
      <c r="EL1105" s="47"/>
      <c r="EM1105" s="47"/>
      <c r="EN1105" s="47"/>
      <c r="EO1105" s="47"/>
      <c r="EP1105" s="47"/>
      <c r="EQ1105" s="47"/>
      <c r="ER1105" s="47"/>
      <c r="ES1105" s="47"/>
      <c r="ET1105" s="47"/>
      <c r="EU1105" s="47"/>
      <c r="EV1105" s="47"/>
      <c r="EW1105" s="47"/>
      <c r="EX1105" s="47"/>
      <c r="EY1105" s="47"/>
      <c r="EZ1105" s="47"/>
      <c r="FA1105" s="47"/>
      <c r="FB1105" s="47"/>
      <c r="FC1105" s="47"/>
      <c r="FD1105" s="47"/>
      <c r="FE1105" s="47"/>
      <c r="FF1105" s="47"/>
      <c r="FG1105" s="47"/>
      <c r="FH1105" s="47"/>
      <c r="FI1105" s="47"/>
      <c r="FJ1105" s="47"/>
      <c r="FK1105" s="47"/>
      <c r="FL1105" s="47"/>
      <c r="FM1105" s="47"/>
      <c r="FN1105" s="47"/>
      <c r="FO1105" s="47"/>
      <c r="FP1105" s="47"/>
      <c r="FQ1105" s="47"/>
      <c r="FR1105" s="47"/>
      <c r="FS1105" s="47"/>
      <c r="FT1105" s="47"/>
      <c r="FU1105" s="47"/>
      <c r="FV1105" s="47"/>
      <c r="FW1105" s="47"/>
      <c r="FX1105" s="47"/>
      <c r="FY1105" s="47"/>
      <c r="FZ1105" s="47"/>
      <c r="GA1105" s="47"/>
      <c r="GB1105" s="47"/>
      <c r="GC1105" s="47"/>
      <c r="GD1105" s="47"/>
      <c r="GE1105" s="47"/>
      <c r="GF1105" s="47"/>
      <c r="GG1105" s="47"/>
      <c r="GH1105" s="47"/>
      <c r="GI1105" s="47"/>
      <c r="GJ1105" s="47"/>
      <c r="GK1105" s="47"/>
      <c r="GL1105" s="47"/>
      <c r="GM1105" s="47"/>
      <c r="GN1105" s="47"/>
      <c r="GO1105" s="47"/>
      <c r="GP1105" s="47"/>
      <c r="GQ1105" s="47"/>
      <c r="GR1105" s="47"/>
      <c r="GS1105" s="47"/>
      <c r="GT1105" s="47"/>
      <c r="GU1105" s="47"/>
      <c r="GV1105" s="47"/>
      <c r="GW1105" s="47"/>
      <c r="GX1105" s="47"/>
      <c r="GY1105" s="47"/>
      <c r="GZ1105" s="47"/>
      <c r="HA1105" s="47"/>
      <c r="HB1105" s="47"/>
      <c r="HC1105" s="47"/>
      <c r="HD1105" s="47"/>
      <c r="HE1105" s="47"/>
      <c r="HF1105" s="47"/>
      <c r="HG1105" s="47"/>
      <c r="HH1105" s="47"/>
      <c r="HI1105" s="47"/>
      <c r="HJ1105" s="47"/>
      <c r="HK1105" s="47"/>
      <c r="HL1105" s="47"/>
      <c r="HM1105" s="47"/>
      <c r="HN1105" s="47"/>
      <c r="HO1105" s="47"/>
      <c r="HP1105" s="47"/>
      <c r="HQ1105" s="47"/>
      <c r="HR1105" s="47"/>
      <c r="HS1105" s="47"/>
      <c r="HT1105" s="47"/>
      <c r="HU1105" s="47"/>
      <c r="HV1105" s="47"/>
      <c r="HW1105" s="47"/>
      <c r="HX1105" s="47"/>
      <c r="HY1105" s="47"/>
      <c r="HZ1105" s="47"/>
      <c r="IA1105" s="47"/>
      <c r="IB1105" s="47"/>
      <c r="IC1105" s="47"/>
      <c r="ID1105" s="47"/>
      <c r="IE1105" s="47"/>
      <c r="IF1105" s="47"/>
      <c r="IG1105" s="47"/>
      <c r="IH1105" s="47"/>
      <c r="II1105" s="47"/>
      <c r="IJ1105" s="47"/>
      <c r="IK1105" s="47"/>
      <c r="IL1105" s="47"/>
      <c r="IM1105" s="47"/>
      <c r="IN1105" s="47"/>
      <c r="IO1105" s="47"/>
      <c r="IP1105" s="47"/>
      <c r="IQ1105" s="47"/>
      <c r="IR1105" s="47"/>
      <c r="IS1105" s="47"/>
      <c r="IT1105" s="47"/>
      <c r="IU1105" s="47"/>
      <c r="IV1105" s="47"/>
      <c r="IW1105" s="47"/>
      <c r="IX1105" s="47"/>
      <c r="IY1105" s="47"/>
      <c r="IZ1105" s="47"/>
      <c r="JA1105" s="47"/>
      <c r="JB1105" s="47"/>
      <c r="JC1105" s="47"/>
      <c r="JD1105" s="47"/>
      <c r="JE1105" s="47"/>
      <c r="JF1105" s="47"/>
      <c r="JG1105" s="47"/>
      <c r="JH1105" s="47"/>
      <c r="JI1105" s="47"/>
      <c r="JJ1105" s="47"/>
      <c r="JK1105" s="47"/>
      <c r="JL1105" s="47"/>
      <c r="JM1105" s="47"/>
      <c r="JN1105" s="47"/>
      <c r="JO1105" s="47"/>
      <c r="JP1105" s="47"/>
      <c r="JQ1105" s="47"/>
      <c r="JR1105" s="47"/>
      <c r="JS1105" s="47"/>
      <c r="JT1105" s="47"/>
      <c r="JU1105" s="47"/>
      <c r="JV1105" s="47"/>
      <c r="JW1105" s="47"/>
      <c r="JX1105" s="47"/>
      <c r="JY1105" s="47"/>
      <c r="JZ1105" s="47"/>
      <c r="KA1105" s="47"/>
      <c r="KB1105" s="47"/>
      <c r="KC1105" s="47"/>
      <c r="KD1105" s="47"/>
      <c r="KE1105" s="47"/>
      <c r="KF1105" s="47"/>
      <c r="KG1105" s="47"/>
      <c r="KH1105" s="47"/>
      <c r="KI1105" s="47"/>
      <c r="KJ1105" s="47"/>
      <c r="KK1105" s="47"/>
      <c r="KL1105" s="47"/>
      <c r="KM1105" s="47"/>
      <c r="KN1105" s="47"/>
      <c r="KO1105" s="47"/>
      <c r="KP1105" s="47"/>
      <c r="KQ1105" s="47"/>
      <c r="KR1105" s="47"/>
      <c r="KS1105" s="47"/>
      <c r="KT1105" s="47"/>
      <c r="KU1105" s="47"/>
      <c r="KV1105" s="47"/>
      <c r="KW1105" s="47"/>
      <c r="KX1105" s="47"/>
      <c r="KY1105" s="47"/>
      <c r="KZ1105" s="47"/>
      <c r="LA1105" s="47"/>
      <c r="LB1105" s="47"/>
      <c r="LC1105" s="47"/>
      <c r="LD1105" s="47"/>
      <c r="LE1105" s="47"/>
      <c r="LF1105" s="47"/>
      <c r="LG1105" s="47"/>
      <c r="LH1105" s="47"/>
      <c r="LI1105" s="47"/>
      <c r="LJ1105" s="47"/>
      <c r="LK1105" s="47"/>
      <c r="LL1105" s="47"/>
      <c r="LM1105" s="47"/>
      <c r="LN1105" s="47"/>
      <c r="LO1105" s="47"/>
      <c r="LP1105" s="47"/>
      <c r="LQ1105" s="47"/>
      <c r="LR1105" s="47"/>
      <c r="LS1105" s="47"/>
      <c r="LT1105" s="47"/>
      <c r="LU1105" s="47"/>
      <c r="LV1105" s="47"/>
      <c r="LW1105" s="47"/>
      <c r="LX1105" s="47"/>
      <c r="LY1105" s="47"/>
      <c r="LZ1105" s="47"/>
      <c r="MA1105" s="47"/>
      <c r="MB1105" s="47"/>
      <c r="MC1105" s="47"/>
      <c r="MD1105" s="47"/>
      <c r="ME1105" s="47"/>
      <c r="MF1105" s="47"/>
      <c r="MG1105" s="47"/>
      <c r="MH1105" s="47"/>
      <c r="MI1105" s="47"/>
      <c r="MJ1105" s="47"/>
      <c r="MK1105" s="47"/>
      <c r="ML1105" s="47"/>
      <c r="MM1105" s="47"/>
      <c r="MN1105" s="47"/>
      <c r="MO1105" s="47"/>
      <c r="MP1105" s="47"/>
      <c r="MQ1105" s="47"/>
      <c r="MR1105" s="47"/>
      <c r="MS1105" s="47"/>
      <c r="MT1105" s="47"/>
      <c r="MU1105" s="47"/>
      <c r="MV1105" s="47"/>
      <c r="MW1105" s="47"/>
      <c r="MX1105" s="47"/>
      <c r="MY1105" s="47"/>
      <c r="MZ1105" s="47"/>
      <c r="NA1105" s="47"/>
      <c r="NB1105" s="47"/>
      <c r="NC1105" s="47"/>
      <c r="ND1105" s="47"/>
      <c r="NE1105" s="47"/>
      <c r="NF1105" s="47"/>
      <c r="NG1105" s="47"/>
      <c r="NH1105" s="47"/>
      <c r="NI1105" s="47"/>
      <c r="NJ1105" s="47"/>
      <c r="NK1105" s="47"/>
      <c r="NL1105" s="47"/>
      <c r="NM1105" s="47"/>
      <c r="NN1105" s="47"/>
      <c r="NO1105" s="47"/>
      <c r="NP1105" s="47"/>
      <c r="NQ1105" s="47"/>
      <c r="NR1105" s="47"/>
      <c r="NS1105" s="47"/>
      <c r="NT1105" s="47"/>
      <c r="NU1105" s="47"/>
      <c r="NV1105" s="47"/>
      <c r="NW1105" s="47"/>
      <c r="NX1105" s="47"/>
      <c r="NY1105" s="47"/>
      <c r="NZ1105" s="47"/>
      <c r="OA1105" s="47"/>
      <c r="OB1105" s="47"/>
      <c r="OC1105" s="47"/>
      <c r="OD1105" s="47"/>
      <c r="OE1105" s="47"/>
      <c r="OF1105" s="47"/>
      <c r="OG1105" s="47"/>
      <c r="OH1105" s="47"/>
      <c r="OI1105" s="47"/>
      <c r="OJ1105" s="47"/>
      <c r="OK1105" s="47"/>
      <c r="OL1105" s="47"/>
      <c r="OM1105" s="47"/>
      <c r="ON1105" s="47"/>
      <c r="OO1105" s="47"/>
      <c r="OP1105" s="47"/>
      <c r="OQ1105" s="47"/>
      <c r="OR1105" s="47"/>
      <c r="OS1105" s="47"/>
      <c r="OT1105" s="47"/>
      <c r="OU1105" s="47"/>
      <c r="OV1105" s="47"/>
      <c r="OW1105" s="47"/>
      <c r="OX1105" s="47"/>
      <c r="OY1105" s="47"/>
      <c r="OZ1105" s="47"/>
      <c r="PA1105" s="47"/>
      <c r="PB1105" s="47"/>
      <c r="PC1105" s="47"/>
      <c r="PD1105" s="47"/>
      <c r="PE1105" s="47"/>
      <c r="PF1105" s="47"/>
      <c r="PG1105" s="47"/>
      <c r="PH1105" s="47"/>
      <c r="PI1105" s="47"/>
      <c r="PJ1105" s="47"/>
    </row>
    <row r="1106" spans="1:426" x14ac:dyDescent="0.3">
      <c r="A1106" s="27" t="s">
        <v>849</v>
      </c>
      <c r="B1106" s="27" t="s">
        <v>937</v>
      </c>
      <c r="C1106" s="27" t="s">
        <v>947</v>
      </c>
      <c r="D1106" s="27" t="s">
        <v>948</v>
      </c>
      <c r="E1106" s="29" t="s">
        <v>95</v>
      </c>
      <c r="F1106" s="28">
        <v>190</v>
      </c>
      <c r="G1106" s="28">
        <v>100</v>
      </c>
      <c r="H1106" s="28">
        <v>0</v>
      </c>
      <c r="I1106" s="28">
        <v>0</v>
      </c>
      <c r="J1106" s="28">
        <v>100</v>
      </c>
      <c r="K1106" s="28">
        <v>0</v>
      </c>
      <c r="L1106" s="28">
        <v>0</v>
      </c>
      <c r="M1106" s="28">
        <v>0</v>
      </c>
      <c r="N1106" s="28">
        <v>0</v>
      </c>
      <c r="O1106" s="28">
        <v>0</v>
      </c>
      <c r="P1106" s="28">
        <v>100</v>
      </c>
      <c r="Q1106" s="28">
        <v>100</v>
      </c>
      <c r="R1106" s="28">
        <v>100</v>
      </c>
      <c r="S1106" s="28">
        <v>100</v>
      </c>
      <c r="T1106" s="28">
        <v>0</v>
      </c>
      <c r="U1106" s="28">
        <v>0</v>
      </c>
      <c r="V1106" s="28">
        <v>0</v>
      </c>
      <c r="W1106" s="28">
        <v>0</v>
      </c>
      <c r="X1106" s="28">
        <v>100</v>
      </c>
      <c r="Y1106" s="28">
        <v>100</v>
      </c>
      <c r="Z1106" s="28">
        <v>4</v>
      </c>
      <c r="AA1106" s="28" t="s">
        <v>96</v>
      </c>
      <c r="AB1106" s="28" t="s">
        <v>97</v>
      </c>
      <c r="AC1106" s="28" t="s">
        <v>98</v>
      </c>
      <c r="AD1106" s="28">
        <v>0</v>
      </c>
      <c r="AE1106" s="28">
        <v>0</v>
      </c>
      <c r="AF1106" s="28">
        <v>15</v>
      </c>
      <c r="AG1106" s="28">
        <v>0</v>
      </c>
      <c r="AH1106" s="28">
        <v>0</v>
      </c>
      <c r="AI1106" s="28">
        <v>0</v>
      </c>
    </row>
    <row r="1107" spans="1:426" x14ac:dyDescent="0.3">
      <c r="A1107" s="25" t="s">
        <v>849</v>
      </c>
      <c r="B1107" s="25" t="s">
        <v>937</v>
      </c>
      <c r="C1107" s="25" t="s">
        <v>949</v>
      </c>
      <c r="D1107" s="26" t="s">
        <v>1553</v>
      </c>
      <c r="E1107" s="26">
        <v>1055</v>
      </c>
      <c r="F1107" s="38">
        <v>20</v>
      </c>
      <c r="G1107" s="26">
        <v>95</v>
      </c>
      <c r="H1107" s="26">
        <v>95</v>
      </c>
      <c r="I1107" s="26">
        <v>5</v>
      </c>
      <c r="J1107" s="26">
        <v>0</v>
      </c>
      <c r="K1107" s="26">
        <v>0</v>
      </c>
      <c r="L1107" s="26">
        <v>0</v>
      </c>
      <c r="M1107" s="26">
        <v>0</v>
      </c>
      <c r="N1107" s="26">
        <v>90</v>
      </c>
      <c r="O1107" s="26">
        <v>10</v>
      </c>
      <c r="P1107" s="26">
        <v>0</v>
      </c>
      <c r="Q1107" s="26">
        <v>100</v>
      </c>
      <c r="R1107" s="26">
        <v>100</v>
      </c>
      <c r="S1107" s="26">
        <v>100</v>
      </c>
      <c r="T1107" s="26">
        <v>75</v>
      </c>
      <c r="U1107" s="26">
        <v>75</v>
      </c>
      <c r="V1107" s="26">
        <v>0</v>
      </c>
      <c r="W1107" s="26">
        <v>90</v>
      </c>
      <c r="X1107" s="26">
        <v>10</v>
      </c>
      <c r="Y1107" s="26">
        <v>100</v>
      </c>
      <c r="Z1107" s="26">
        <v>30</v>
      </c>
      <c r="AA1107" s="26" t="s">
        <v>96</v>
      </c>
      <c r="AB1107" s="26" t="s">
        <v>97</v>
      </c>
      <c r="AC1107" s="26" t="s">
        <v>98</v>
      </c>
      <c r="AD1107" s="26">
        <v>10</v>
      </c>
      <c r="AE1107" s="26">
        <v>7</v>
      </c>
      <c r="AF1107" s="26">
        <v>10</v>
      </c>
      <c r="AG1107" s="26">
        <v>0</v>
      </c>
      <c r="AH1107" s="26">
        <v>0</v>
      </c>
      <c r="AI1107" s="26">
        <v>0</v>
      </c>
      <c r="MI1107" s="47"/>
      <c r="MJ1107" s="47"/>
      <c r="MK1107" s="47"/>
      <c r="ML1107" s="47"/>
      <c r="MM1107" s="47"/>
      <c r="MN1107" s="47"/>
      <c r="MO1107" s="47"/>
      <c r="MP1107" s="47"/>
      <c r="MQ1107" s="47"/>
      <c r="MR1107" s="47"/>
      <c r="MS1107" s="47"/>
      <c r="MT1107" s="47"/>
      <c r="MU1107" s="47"/>
      <c r="MV1107" s="47"/>
      <c r="MW1107" s="47"/>
      <c r="MX1107" s="47"/>
      <c r="MY1107" s="47"/>
      <c r="MZ1107" s="47"/>
      <c r="NA1107" s="47"/>
      <c r="NB1107" s="47"/>
      <c r="NC1107" s="47"/>
      <c r="ND1107" s="47"/>
      <c r="NE1107" s="47"/>
      <c r="NF1107" s="47"/>
      <c r="NG1107" s="47"/>
      <c r="NH1107" s="47"/>
      <c r="NI1107" s="47"/>
      <c r="NJ1107" s="47"/>
      <c r="NK1107" s="47"/>
      <c r="NL1107" s="47"/>
      <c r="NM1107" s="47"/>
      <c r="NN1107" s="47"/>
      <c r="NO1107" s="47"/>
      <c r="NP1107" s="47"/>
      <c r="NQ1107" s="47"/>
      <c r="NR1107" s="47"/>
      <c r="NS1107" s="47"/>
      <c r="NT1107" s="47"/>
      <c r="NU1107" s="47"/>
      <c r="NV1107" s="47"/>
      <c r="NW1107" s="47"/>
      <c r="NX1107" s="47"/>
      <c r="NY1107" s="47"/>
      <c r="NZ1107" s="47"/>
      <c r="OA1107" s="47"/>
      <c r="OB1107" s="47"/>
      <c r="OC1107" s="47"/>
      <c r="OD1107" s="47"/>
      <c r="OE1107" s="47"/>
      <c r="OF1107" s="47"/>
      <c r="OG1107" s="47"/>
      <c r="OH1107" s="47"/>
      <c r="OI1107" s="47"/>
      <c r="OJ1107" s="47"/>
      <c r="OK1107" s="47"/>
      <c r="OL1107" s="47"/>
      <c r="OM1107" s="47"/>
      <c r="ON1107" s="47"/>
      <c r="OO1107" s="47"/>
      <c r="OP1107" s="47"/>
      <c r="OQ1107" s="47"/>
      <c r="OR1107" s="47"/>
      <c r="OS1107" s="47"/>
      <c r="OT1107" s="47"/>
      <c r="OU1107" s="47"/>
      <c r="OV1107" s="47"/>
      <c r="OW1107" s="47"/>
      <c r="OX1107" s="47"/>
      <c r="OY1107" s="47"/>
      <c r="OZ1107" s="47"/>
      <c r="PA1107" s="47"/>
      <c r="PB1107" s="47"/>
      <c r="PC1107" s="47"/>
      <c r="PD1107" s="47"/>
      <c r="PE1107" s="47"/>
      <c r="PF1107" s="47"/>
      <c r="PG1107" s="47"/>
      <c r="PH1107" s="47"/>
      <c r="PI1107" s="47"/>
      <c r="PJ1107" s="47"/>
    </row>
    <row r="1108" spans="1:426" x14ac:dyDescent="0.3">
      <c r="A1108" s="27" t="s">
        <v>849</v>
      </c>
      <c r="B1108" s="27" t="s">
        <v>937</v>
      </c>
      <c r="C1108" s="27" t="s">
        <v>949</v>
      </c>
      <c r="D1108" s="27" t="s">
        <v>673</v>
      </c>
      <c r="E1108" s="29" t="s">
        <v>104</v>
      </c>
      <c r="F1108" s="28">
        <v>52</v>
      </c>
      <c r="G1108" s="28">
        <v>100</v>
      </c>
      <c r="H1108" s="28">
        <v>100</v>
      </c>
      <c r="I1108" s="28">
        <v>0</v>
      </c>
      <c r="J1108" s="28">
        <v>0</v>
      </c>
      <c r="K1108" s="28">
        <v>0</v>
      </c>
      <c r="L1108" s="28">
        <v>0</v>
      </c>
      <c r="M1108" s="28">
        <v>0</v>
      </c>
      <c r="N1108" s="28">
        <v>100</v>
      </c>
      <c r="O1108" s="28">
        <v>0</v>
      </c>
      <c r="P1108" s="28">
        <v>0</v>
      </c>
      <c r="Q1108" s="28">
        <v>100</v>
      </c>
      <c r="R1108" s="28">
        <v>100</v>
      </c>
      <c r="S1108" s="28">
        <v>60</v>
      </c>
      <c r="T1108" s="28">
        <v>0</v>
      </c>
      <c r="U1108" s="28">
        <v>0</v>
      </c>
      <c r="V1108" s="28">
        <v>0</v>
      </c>
      <c r="W1108" s="28">
        <v>0</v>
      </c>
      <c r="X1108" s="28">
        <v>100</v>
      </c>
      <c r="Y1108" s="28">
        <v>100</v>
      </c>
      <c r="Z1108" s="28">
        <v>6</v>
      </c>
      <c r="AA1108" s="28" t="s">
        <v>97</v>
      </c>
      <c r="AB1108" s="28" t="s">
        <v>97</v>
      </c>
      <c r="AC1108" s="28" t="s">
        <v>98</v>
      </c>
      <c r="AD1108" s="28">
        <v>10</v>
      </c>
      <c r="AE1108" s="28">
        <v>7</v>
      </c>
      <c r="AF1108" s="28">
        <v>10</v>
      </c>
      <c r="AG1108" s="28">
        <v>1</v>
      </c>
      <c r="AH1108" s="28">
        <v>1</v>
      </c>
      <c r="AI1108" s="28">
        <v>1</v>
      </c>
    </row>
    <row r="1109" spans="1:426" x14ac:dyDescent="0.3">
      <c r="A1109" s="25" t="s">
        <v>849</v>
      </c>
      <c r="B1109" s="25" t="s">
        <v>937</v>
      </c>
      <c r="C1109" s="25" t="s">
        <v>950</v>
      </c>
      <c r="D1109" s="26" t="s">
        <v>1553</v>
      </c>
      <c r="E1109" s="26">
        <v>4281</v>
      </c>
      <c r="F1109" s="38">
        <v>230</v>
      </c>
      <c r="G1109" s="26">
        <v>98</v>
      </c>
      <c r="H1109" s="26">
        <v>98</v>
      </c>
      <c r="I1109" s="26">
        <v>2</v>
      </c>
      <c r="J1109" s="26">
        <v>0</v>
      </c>
      <c r="K1109" s="26">
        <v>0</v>
      </c>
      <c r="L1109" s="26">
        <v>40</v>
      </c>
      <c r="M1109" s="26">
        <v>35</v>
      </c>
      <c r="N1109" s="26">
        <v>55</v>
      </c>
      <c r="O1109" s="26">
        <v>10</v>
      </c>
      <c r="P1109" s="26">
        <v>0</v>
      </c>
      <c r="Q1109" s="26">
        <v>100</v>
      </c>
      <c r="R1109" s="26">
        <v>100</v>
      </c>
      <c r="S1109" s="26">
        <v>100</v>
      </c>
      <c r="T1109" s="26">
        <v>100</v>
      </c>
      <c r="U1109" s="26">
        <v>95</v>
      </c>
      <c r="V1109" s="26">
        <v>0</v>
      </c>
      <c r="W1109" s="26">
        <v>92</v>
      </c>
      <c r="X1109" s="26">
        <v>8</v>
      </c>
      <c r="Y1109" s="26">
        <v>100</v>
      </c>
      <c r="Z1109" s="26">
        <v>4</v>
      </c>
      <c r="AA1109" s="26" t="s">
        <v>96</v>
      </c>
      <c r="AB1109" s="26" t="s">
        <v>97</v>
      </c>
      <c r="AC1109" s="26" t="s">
        <v>98</v>
      </c>
      <c r="AD1109" s="26">
        <v>0</v>
      </c>
      <c r="AE1109" s="26">
        <v>0</v>
      </c>
      <c r="AF1109" s="26">
        <v>12</v>
      </c>
      <c r="AG1109" s="26">
        <v>0</v>
      </c>
      <c r="AH1109" s="26">
        <v>0</v>
      </c>
      <c r="AI1109" s="26">
        <v>0</v>
      </c>
    </row>
    <row r="1110" spans="1:426" x14ac:dyDescent="0.3">
      <c r="A1110" s="27" t="s">
        <v>849</v>
      </c>
      <c r="B1110" s="27" t="s">
        <v>937</v>
      </c>
      <c r="C1110" s="27" t="s">
        <v>950</v>
      </c>
      <c r="D1110" s="27" t="s">
        <v>951</v>
      </c>
      <c r="E1110" s="29" t="s">
        <v>104</v>
      </c>
      <c r="F1110" s="28">
        <v>75</v>
      </c>
      <c r="G1110" s="28">
        <v>0</v>
      </c>
      <c r="H1110" s="28">
        <v>0</v>
      </c>
      <c r="I1110" s="28">
        <v>100</v>
      </c>
      <c r="J1110" s="28">
        <v>0</v>
      </c>
      <c r="K1110" s="28">
        <v>0</v>
      </c>
      <c r="L1110" s="28">
        <v>0</v>
      </c>
      <c r="M1110" s="28">
        <v>0</v>
      </c>
      <c r="N1110" s="28">
        <v>0</v>
      </c>
      <c r="O1110" s="28">
        <v>0</v>
      </c>
      <c r="P1110" s="28">
        <v>100</v>
      </c>
      <c r="Q1110" s="28">
        <v>100</v>
      </c>
      <c r="R1110" s="28">
        <v>100</v>
      </c>
      <c r="S1110" s="28">
        <v>100</v>
      </c>
      <c r="T1110" s="28">
        <v>0</v>
      </c>
      <c r="U1110" s="28">
        <v>0</v>
      </c>
      <c r="V1110" s="28">
        <v>0</v>
      </c>
      <c r="W1110" s="28">
        <v>0</v>
      </c>
      <c r="X1110" s="28">
        <v>100</v>
      </c>
      <c r="Y1110" s="28">
        <v>5</v>
      </c>
      <c r="Z1110" s="28">
        <v>4</v>
      </c>
      <c r="AA1110" s="28" t="s">
        <v>96</v>
      </c>
      <c r="AB1110" s="28" t="s">
        <v>97</v>
      </c>
      <c r="AC1110" s="28" t="s">
        <v>98</v>
      </c>
      <c r="AD1110" s="28">
        <v>0.8</v>
      </c>
      <c r="AE1110" s="28">
        <v>0.8</v>
      </c>
      <c r="AF1110" s="28">
        <v>12</v>
      </c>
      <c r="AG1110" s="28">
        <v>0.6</v>
      </c>
      <c r="AH1110" s="28">
        <v>1.1000000000000001</v>
      </c>
      <c r="AI1110" s="28">
        <v>0.5</v>
      </c>
    </row>
    <row r="1111" spans="1:426" x14ac:dyDescent="0.3">
      <c r="A1111" s="27" t="s">
        <v>849</v>
      </c>
      <c r="B1111" s="27" t="s">
        <v>937</v>
      </c>
      <c r="C1111" s="27" t="s">
        <v>950</v>
      </c>
      <c r="D1111" s="27" t="s">
        <v>952</v>
      </c>
      <c r="E1111" s="29" t="s">
        <v>102</v>
      </c>
      <c r="F1111" s="28">
        <v>121</v>
      </c>
      <c r="G1111" s="28">
        <v>79</v>
      </c>
      <c r="H1111" s="28">
        <v>79</v>
      </c>
      <c r="I1111" s="28">
        <v>21</v>
      </c>
      <c r="J1111" s="28">
        <v>0</v>
      </c>
      <c r="K1111" s="28">
        <v>0</v>
      </c>
      <c r="L1111" s="28">
        <v>0</v>
      </c>
      <c r="M1111" s="28">
        <v>0</v>
      </c>
      <c r="N1111" s="28">
        <v>100</v>
      </c>
      <c r="O1111" s="28">
        <v>0</v>
      </c>
      <c r="P1111" s="28">
        <v>0</v>
      </c>
      <c r="Q1111" s="28">
        <v>100</v>
      </c>
      <c r="R1111" s="28">
        <v>100</v>
      </c>
      <c r="S1111" s="28">
        <v>100</v>
      </c>
      <c r="T1111" s="28">
        <v>100</v>
      </c>
      <c r="U1111" s="28">
        <v>100</v>
      </c>
      <c r="V1111" s="28">
        <v>0</v>
      </c>
      <c r="W1111" s="28">
        <v>95</v>
      </c>
      <c r="X1111" s="28">
        <v>5</v>
      </c>
      <c r="Y1111" s="28">
        <v>100</v>
      </c>
      <c r="Z1111" s="28">
        <v>4</v>
      </c>
      <c r="AA1111" s="28" t="s">
        <v>96</v>
      </c>
      <c r="AB1111" s="28" t="s">
        <v>97</v>
      </c>
      <c r="AC1111" s="28" t="s">
        <v>98</v>
      </c>
      <c r="AD1111" s="28">
        <v>1.1000000000000001</v>
      </c>
      <c r="AE1111" s="28">
        <v>1.1000000000000001</v>
      </c>
      <c r="AF1111" s="28">
        <v>12</v>
      </c>
      <c r="AG1111" s="28">
        <v>0.2</v>
      </c>
      <c r="AH1111" s="28">
        <v>0.9</v>
      </c>
      <c r="AI1111" s="28">
        <v>0.35</v>
      </c>
    </row>
    <row r="1112" spans="1:426" x14ac:dyDescent="0.3">
      <c r="A1112" s="25" t="s">
        <v>849</v>
      </c>
      <c r="B1112" s="25" t="s">
        <v>937</v>
      </c>
      <c r="C1112" s="25" t="s">
        <v>937</v>
      </c>
      <c r="D1112" s="26" t="s">
        <v>1553</v>
      </c>
      <c r="E1112" s="26">
        <v>38223</v>
      </c>
      <c r="F1112" s="38">
        <v>1220</v>
      </c>
      <c r="G1112" s="26">
        <v>100</v>
      </c>
      <c r="H1112" s="26">
        <v>100</v>
      </c>
      <c r="I1112" s="26">
        <v>0</v>
      </c>
      <c r="J1112" s="26">
        <v>0</v>
      </c>
      <c r="K1112" s="26">
        <v>0</v>
      </c>
      <c r="L1112" s="26">
        <v>100</v>
      </c>
      <c r="M1112" s="26">
        <v>100</v>
      </c>
      <c r="N1112" s="26">
        <v>0</v>
      </c>
      <c r="O1112" s="26">
        <v>0</v>
      </c>
      <c r="P1112" s="26">
        <v>0</v>
      </c>
      <c r="Q1112" s="26">
        <v>100</v>
      </c>
      <c r="R1112" s="26">
        <v>100</v>
      </c>
      <c r="S1112" s="26">
        <v>100</v>
      </c>
      <c r="T1112" s="26">
        <v>100</v>
      </c>
      <c r="U1112" s="26">
        <v>100</v>
      </c>
      <c r="V1112" s="26">
        <v>90</v>
      </c>
      <c r="W1112" s="26">
        <v>10</v>
      </c>
      <c r="X1112" s="26">
        <v>0</v>
      </c>
      <c r="Y1112" s="26">
        <v>100</v>
      </c>
      <c r="Z1112" s="26">
        <v>4</v>
      </c>
      <c r="AA1112" s="26" t="s">
        <v>96</v>
      </c>
      <c r="AB1112" s="26" t="s">
        <v>96</v>
      </c>
      <c r="AC1112" s="26">
        <v>2</v>
      </c>
      <c r="AD1112" s="26">
        <v>0</v>
      </c>
      <c r="AE1112" s="26">
        <v>0</v>
      </c>
      <c r="AF1112" s="26">
        <v>0</v>
      </c>
      <c r="AG1112" s="26">
        <v>0</v>
      </c>
      <c r="AH1112" s="26">
        <v>0</v>
      </c>
      <c r="AI1112" s="26">
        <v>0</v>
      </c>
    </row>
    <row r="1113" spans="1:426" x14ac:dyDescent="0.3">
      <c r="A1113" s="27" t="s">
        <v>849</v>
      </c>
      <c r="B1113" s="27" t="s">
        <v>937</v>
      </c>
      <c r="C1113" s="27" t="s">
        <v>937</v>
      </c>
      <c r="D1113" s="27" t="s">
        <v>953</v>
      </c>
      <c r="E1113" s="29" t="s">
        <v>102</v>
      </c>
      <c r="F1113" s="28">
        <v>30</v>
      </c>
      <c r="G1113" s="28">
        <v>100</v>
      </c>
      <c r="H1113" s="28">
        <v>0</v>
      </c>
      <c r="I1113" s="28">
        <v>100</v>
      </c>
      <c r="J1113" s="28">
        <v>0</v>
      </c>
      <c r="K1113" s="28">
        <v>0</v>
      </c>
      <c r="L1113" s="28">
        <v>100</v>
      </c>
      <c r="M1113" s="28">
        <v>0</v>
      </c>
      <c r="N1113" s="28">
        <v>100</v>
      </c>
      <c r="O1113" s="28">
        <v>0</v>
      </c>
      <c r="P1113" s="28">
        <v>0</v>
      </c>
      <c r="Q1113" s="28">
        <v>100</v>
      </c>
      <c r="R1113" s="28">
        <v>100</v>
      </c>
      <c r="S1113" s="28">
        <v>100</v>
      </c>
      <c r="T1113" s="28">
        <v>100</v>
      </c>
      <c r="U1113" s="28">
        <v>0</v>
      </c>
      <c r="V1113" s="28">
        <v>0</v>
      </c>
      <c r="W1113" s="28">
        <v>50</v>
      </c>
      <c r="X1113" s="28">
        <v>50</v>
      </c>
      <c r="Y1113" s="28">
        <v>100</v>
      </c>
      <c r="Z1113" s="28">
        <v>4</v>
      </c>
      <c r="AA1113" s="28" t="s">
        <v>97</v>
      </c>
      <c r="AB1113" s="28" t="s">
        <v>96</v>
      </c>
      <c r="AC1113" s="28">
        <v>2</v>
      </c>
      <c r="AD1113" s="28">
        <v>0</v>
      </c>
      <c r="AE1113" s="28">
        <v>0</v>
      </c>
      <c r="AF1113" s="28">
        <v>0</v>
      </c>
      <c r="AG1113" s="28">
        <v>0</v>
      </c>
      <c r="AH1113" s="28">
        <v>1</v>
      </c>
      <c r="AI1113" s="28">
        <v>0</v>
      </c>
    </row>
    <row r="1114" spans="1:426" x14ac:dyDescent="0.3">
      <c r="A1114" s="27" t="s">
        <v>849</v>
      </c>
      <c r="B1114" s="27" t="s">
        <v>937</v>
      </c>
      <c r="C1114" s="27" t="s">
        <v>937</v>
      </c>
      <c r="D1114" s="27" t="s">
        <v>954</v>
      </c>
      <c r="E1114" s="29" t="s">
        <v>102</v>
      </c>
      <c r="F1114" s="28">
        <v>40</v>
      </c>
      <c r="G1114" s="28">
        <v>100</v>
      </c>
      <c r="H1114" s="28">
        <v>100</v>
      </c>
      <c r="I1114" s="28">
        <v>0</v>
      </c>
      <c r="J1114" s="28">
        <v>0</v>
      </c>
      <c r="K1114" s="28">
        <v>0</v>
      </c>
      <c r="L1114" s="28">
        <v>100</v>
      </c>
      <c r="M1114" s="28">
        <v>100</v>
      </c>
      <c r="N1114" s="28">
        <v>0</v>
      </c>
      <c r="O1114" s="28">
        <v>0</v>
      </c>
      <c r="P1114" s="28">
        <v>0</v>
      </c>
      <c r="Q1114" s="28">
        <v>100</v>
      </c>
      <c r="R1114" s="28">
        <v>100</v>
      </c>
      <c r="S1114" s="28">
        <v>100</v>
      </c>
      <c r="T1114" s="28">
        <v>100</v>
      </c>
      <c r="U1114" s="28">
        <v>0</v>
      </c>
      <c r="V1114" s="28">
        <v>0</v>
      </c>
      <c r="W1114" s="28">
        <v>50</v>
      </c>
      <c r="X1114" s="28">
        <v>50</v>
      </c>
      <c r="Y1114" s="28">
        <v>100</v>
      </c>
      <c r="Z1114" s="28">
        <v>4</v>
      </c>
      <c r="AA1114" s="28" t="s">
        <v>97</v>
      </c>
      <c r="AB1114" s="28" t="s">
        <v>96</v>
      </c>
      <c r="AC1114" s="28">
        <v>2</v>
      </c>
      <c r="AD1114" s="28">
        <v>0</v>
      </c>
      <c r="AE1114" s="28">
        <v>0</v>
      </c>
      <c r="AF1114" s="28">
        <v>0</v>
      </c>
      <c r="AG1114" s="28">
        <v>0</v>
      </c>
      <c r="AH1114" s="28">
        <v>2</v>
      </c>
      <c r="AI1114" s="28">
        <v>0</v>
      </c>
    </row>
    <row r="1115" spans="1:426" x14ac:dyDescent="0.3">
      <c r="A1115" s="27" t="s">
        <v>849</v>
      </c>
      <c r="B1115" s="27" t="s">
        <v>937</v>
      </c>
      <c r="C1115" s="27" t="s">
        <v>937</v>
      </c>
      <c r="D1115" s="27" t="s">
        <v>955</v>
      </c>
      <c r="E1115" s="29" t="s">
        <v>102</v>
      </c>
      <c r="F1115" s="28">
        <v>200</v>
      </c>
      <c r="G1115" s="28">
        <v>100</v>
      </c>
      <c r="H1115" s="28">
        <v>100</v>
      </c>
      <c r="I1115" s="28">
        <v>0</v>
      </c>
      <c r="J1115" s="28">
        <v>0</v>
      </c>
      <c r="K1115" s="28">
        <v>0</v>
      </c>
      <c r="L1115" s="28">
        <v>100</v>
      </c>
      <c r="M1115" s="28">
        <v>100</v>
      </c>
      <c r="N1115" s="28">
        <v>0</v>
      </c>
      <c r="O1115" s="28">
        <v>0</v>
      </c>
      <c r="P1115" s="28">
        <v>0</v>
      </c>
      <c r="Q1115" s="28">
        <v>100</v>
      </c>
      <c r="R1115" s="28">
        <v>100</v>
      </c>
      <c r="S1115" s="28">
        <v>100</v>
      </c>
      <c r="T1115" s="28">
        <v>100</v>
      </c>
      <c r="U1115" s="28">
        <v>100</v>
      </c>
      <c r="V1115" s="28">
        <v>100</v>
      </c>
      <c r="W1115" s="28">
        <v>0</v>
      </c>
      <c r="X1115" s="28">
        <v>0</v>
      </c>
      <c r="Y1115" s="28">
        <v>100</v>
      </c>
      <c r="Z1115" s="28">
        <v>4</v>
      </c>
      <c r="AA1115" s="28" t="s">
        <v>96</v>
      </c>
      <c r="AB1115" s="28" t="s">
        <v>96</v>
      </c>
      <c r="AC1115" s="28">
        <v>2</v>
      </c>
      <c r="AD1115" s="28">
        <v>0</v>
      </c>
      <c r="AE1115" s="28">
        <v>0</v>
      </c>
      <c r="AF1115" s="28">
        <v>0</v>
      </c>
      <c r="AG1115" s="28">
        <v>0</v>
      </c>
      <c r="AH1115" s="28">
        <v>0</v>
      </c>
      <c r="AI1115" s="28">
        <v>0</v>
      </c>
    </row>
    <row r="1116" spans="1:426" x14ac:dyDescent="0.3">
      <c r="A1116" s="27" t="s">
        <v>849</v>
      </c>
      <c r="B1116" s="27" t="s">
        <v>937</v>
      </c>
      <c r="C1116" s="27" t="s">
        <v>937</v>
      </c>
      <c r="D1116" s="27" t="s">
        <v>956</v>
      </c>
      <c r="E1116" s="29" t="s">
        <v>95</v>
      </c>
      <c r="F1116" s="28">
        <v>39</v>
      </c>
      <c r="G1116" s="28">
        <v>100</v>
      </c>
      <c r="H1116" s="28">
        <v>100</v>
      </c>
      <c r="I1116" s="28">
        <v>0</v>
      </c>
      <c r="J1116" s="28">
        <v>0</v>
      </c>
      <c r="K1116" s="28">
        <v>0</v>
      </c>
      <c r="L1116" s="28">
        <v>100</v>
      </c>
      <c r="M1116" s="28">
        <v>100</v>
      </c>
      <c r="N1116" s="28">
        <v>0</v>
      </c>
      <c r="O1116" s="28">
        <v>0</v>
      </c>
      <c r="P1116" s="28">
        <v>0</v>
      </c>
      <c r="Q1116" s="28">
        <v>100</v>
      </c>
      <c r="R1116" s="28">
        <v>100</v>
      </c>
      <c r="S1116" s="28">
        <v>100</v>
      </c>
      <c r="T1116" s="28">
        <v>100</v>
      </c>
      <c r="U1116" s="28">
        <v>100</v>
      </c>
      <c r="V1116" s="28">
        <v>100</v>
      </c>
      <c r="W1116" s="28">
        <v>0</v>
      </c>
      <c r="X1116" s="28">
        <v>0</v>
      </c>
      <c r="Y1116" s="28">
        <v>100</v>
      </c>
      <c r="Z1116" s="28">
        <v>4</v>
      </c>
      <c r="AA1116" s="28" t="s">
        <v>97</v>
      </c>
      <c r="AB1116" s="28" t="s">
        <v>96</v>
      </c>
      <c r="AC1116" s="28">
        <v>2</v>
      </c>
      <c r="AD1116" s="28">
        <v>2</v>
      </c>
      <c r="AE1116" s="28">
        <v>2</v>
      </c>
      <c r="AF1116" s="28">
        <v>2</v>
      </c>
      <c r="AG1116" s="28">
        <v>0</v>
      </c>
      <c r="AH1116" s="28">
        <v>2</v>
      </c>
      <c r="AI1116" s="28">
        <v>0</v>
      </c>
    </row>
    <row r="1117" spans="1:426" x14ac:dyDescent="0.3">
      <c r="A1117" s="25" t="s">
        <v>849</v>
      </c>
      <c r="B1117" s="25" t="s">
        <v>937</v>
      </c>
      <c r="C1117" s="25" t="s">
        <v>957</v>
      </c>
      <c r="D1117" s="26" t="s">
        <v>1553</v>
      </c>
      <c r="E1117" s="26">
        <v>1146</v>
      </c>
      <c r="F1117" s="38">
        <v>50</v>
      </c>
      <c r="G1117" s="26">
        <v>80</v>
      </c>
      <c r="H1117" s="26">
        <v>80</v>
      </c>
      <c r="I1117" s="26">
        <v>20</v>
      </c>
      <c r="J1117" s="26">
        <v>0</v>
      </c>
      <c r="K1117" s="26">
        <v>0</v>
      </c>
      <c r="L1117" s="26">
        <v>0</v>
      </c>
      <c r="M1117" s="26">
        <v>0</v>
      </c>
      <c r="N1117" s="26">
        <v>93</v>
      </c>
      <c r="O1117" s="26">
        <v>5</v>
      </c>
      <c r="P1117" s="26">
        <v>2</v>
      </c>
      <c r="Q1117" s="26">
        <v>100</v>
      </c>
      <c r="R1117" s="26">
        <v>100</v>
      </c>
      <c r="S1117" s="26">
        <v>95</v>
      </c>
      <c r="T1117" s="26">
        <v>80</v>
      </c>
      <c r="U1117" s="26">
        <v>80</v>
      </c>
      <c r="V1117" s="26">
        <v>0</v>
      </c>
      <c r="W1117" s="26">
        <v>80</v>
      </c>
      <c r="X1117" s="26">
        <v>20</v>
      </c>
      <c r="Y1117" s="26">
        <v>100</v>
      </c>
      <c r="Z1117" s="26">
        <v>4</v>
      </c>
      <c r="AA1117" s="26" t="s">
        <v>96</v>
      </c>
      <c r="AB1117" s="26" t="s">
        <v>97</v>
      </c>
      <c r="AC1117" s="26" t="s">
        <v>98</v>
      </c>
      <c r="AD1117" s="26">
        <v>8</v>
      </c>
      <c r="AE1117" s="26">
        <v>8</v>
      </c>
      <c r="AF1117" s="26">
        <v>8</v>
      </c>
      <c r="AG1117" s="26">
        <v>0</v>
      </c>
      <c r="AH1117" s="26">
        <v>4</v>
      </c>
      <c r="AI1117" s="26">
        <v>0</v>
      </c>
      <c r="MI1117" s="47"/>
      <c r="MJ1117" s="47"/>
      <c r="MK1117" s="47"/>
      <c r="ML1117" s="47"/>
      <c r="MM1117" s="47"/>
      <c r="MN1117" s="47"/>
      <c r="MO1117" s="47"/>
      <c r="MP1117" s="47"/>
      <c r="MQ1117" s="47"/>
      <c r="MR1117" s="47"/>
      <c r="MS1117" s="47"/>
      <c r="MT1117" s="47"/>
      <c r="MU1117" s="47"/>
      <c r="MV1117" s="47"/>
      <c r="MW1117" s="47"/>
      <c r="MX1117" s="47"/>
      <c r="MY1117" s="47"/>
      <c r="MZ1117" s="47"/>
      <c r="NA1117" s="47"/>
      <c r="NB1117" s="47"/>
      <c r="NC1117" s="47"/>
      <c r="ND1117" s="47"/>
      <c r="NE1117" s="47"/>
      <c r="NF1117" s="47"/>
      <c r="NG1117" s="47"/>
      <c r="NH1117" s="47"/>
      <c r="NI1117" s="47"/>
      <c r="NJ1117" s="47"/>
      <c r="NK1117" s="47"/>
      <c r="NL1117" s="47"/>
      <c r="NM1117" s="47"/>
      <c r="NN1117" s="47"/>
      <c r="NO1117" s="47"/>
      <c r="NP1117" s="47"/>
      <c r="NQ1117" s="47"/>
      <c r="NR1117" s="47"/>
      <c r="NS1117" s="47"/>
      <c r="NT1117" s="47"/>
      <c r="NU1117" s="47"/>
      <c r="NV1117" s="47"/>
      <c r="NW1117" s="47"/>
      <c r="NX1117" s="47"/>
      <c r="NY1117" s="47"/>
      <c r="NZ1117" s="47"/>
      <c r="OA1117" s="47"/>
      <c r="OB1117" s="47"/>
      <c r="OC1117" s="47"/>
      <c r="OD1117" s="47"/>
      <c r="OE1117" s="47"/>
      <c r="OF1117" s="47"/>
      <c r="OG1117" s="47"/>
      <c r="OH1117" s="47"/>
      <c r="OI1117" s="47"/>
      <c r="OJ1117" s="47"/>
      <c r="OK1117" s="47"/>
      <c r="OL1117" s="47"/>
      <c r="OM1117" s="47"/>
      <c r="ON1117" s="47"/>
      <c r="OO1117" s="47"/>
      <c r="OP1117" s="47"/>
      <c r="OQ1117" s="47"/>
      <c r="OR1117" s="47"/>
      <c r="OS1117" s="47"/>
      <c r="OT1117" s="47"/>
      <c r="OU1117" s="47"/>
      <c r="OV1117" s="47"/>
      <c r="OW1117" s="47"/>
      <c r="OX1117" s="47"/>
      <c r="OY1117" s="47"/>
      <c r="OZ1117" s="47"/>
      <c r="PA1117" s="47"/>
      <c r="PB1117" s="47"/>
      <c r="PC1117" s="47"/>
      <c r="PD1117" s="47"/>
      <c r="PE1117" s="47"/>
      <c r="PF1117" s="47"/>
      <c r="PG1117" s="47"/>
      <c r="PH1117" s="47"/>
      <c r="PI1117" s="47"/>
      <c r="PJ1117" s="47"/>
    </row>
    <row r="1118" spans="1:426" x14ac:dyDescent="0.3">
      <c r="A1118" s="27" t="s">
        <v>849</v>
      </c>
      <c r="B1118" s="27" t="s">
        <v>937</v>
      </c>
      <c r="C1118" s="27" t="s">
        <v>957</v>
      </c>
      <c r="D1118" s="27" t="s">
        <v>673</v>
      </c>
      <c r="E1118" s="29" t="s">
        <v>104</v>
      </c>
      <c r="F1118" s="28">
        <v>35</v>
      </c>
      <c r="G1118" s="28">
        <v>0</v>
      </c>
      <c r="H1118" s="28">
        <v>0</v>
      </c>
      <c r="I1118" s="28">
        <v>0</v>
      </c>
      <c r="J1118" s="28">
        <v>70</v>
      </c>
      <c r="K1118" s="28">
        <v>30</v>
      </c>
      <c r="L1118" s="28">
        <v>0</v>
      </c>
      <c r="M1118" s="28">
        <v>0</v>
      </c>
      <c r="N1118" s="28">
        <v>0</v>
      </c>
      <c r="O1118" s="28">
        <v>0</v>
      </c>
      <c r="P1118" s="28">
        <v>100</v>
      </c>
      <c r="Q1118" s="28">
        <v>0</v>
      </c>
      <c r="R1118" s="28">
        <v>0</v>
      </c>
      <c r="S1118" s="28">
        <v>0</v>
      </c>
      <c r="T1118" s="28">
        <v>0</v>
      </c>
      <c r="U1118" s="28">
        <v>0</v>
      </c>
      <c r="V1118" s="28">
        <v>0</v>
      </c>
      <c r="W1118" s="28">
        <v>0</v>
      </c>
      <c r="X1118" s="28">
        <v>100</v>
      </c>
      <c r="Y1118" s="28">
        <v>0</v>
      </c>
      <c r="Z1118" s="28" t="s">
        <v>98</v>
      </c>
      <c r="AA1118" s="28" t="s">
        <v>97</v>
      </c>
      <c r="AB1118" s="28" t="s">
        <v>97</v>
      </c>
      <c r="AC1118" s="28" t="s">
        <v>98</v>
      </c>
      <c r="AD1118" s="28">
        <v>9</v>
      </c>
      <c r="AE1118" s="28">
        <v>9</v>
      </c>
      <c r="AF1118" s="28">
        <v>9</v>
      </c>
      <c r="AG1118" s="28">
        <v>2</v>
      </c>
      <c r="AH1118" s="28">
        <v>3</v>
      </c>
      <c r="AI1118" s="28">
        <v>2</v>
      </c>
    </row>
    <row r="1119" spans="1:426" x14ac:dyDescent="0.3">
      <c r="A1119" s="25" t="s">
        <v>849</v>
      </c>
      <c r="B1119" s="25" t="s">
        <v>937</v>
      </c>
      <c r="C1119" s="25" t="s">
        <v>958</v>
      </c>
      <c r="D1119" s="26" t="s">
        <v>1553</v>
      </c>
      <c r="E1119" s="26">
        <v>4343</v>
      </c>
      <c r="F1119" s="38">
        <v>50</v>
      </c>
      <c r="G1119" s="26">
        <v>100</v>
      </c>
      <c r="H1119" s="26">
        <v>95</v>
      </c>
      <c r="I1119" s="26">
        <v>5</v>
      </c>
      <c r="J1119" s="26">
        <v>0</v>
      </c>
      <c r="K1119" s="26">
        <v>0</v>
      </c>
      <c r="L1119" s="26">
        <v>65</v>
      </c>
      <c r="M1119" s="26">
        <v>25</v>
      </c>
      <c r="N1119" s="26">
        <v>70</v>
      </c>
      <c r="O1119" s="26">
        <v>0</v>
      </c>
      <c r="P1119" s="26">
        <v>5</v>
      </c>
      <c r="Q1119" s="26">
        <v>100</v>
      </c>
      <c r="R1119" s="26">
        <v>100</v>
      </c>
      <c r="S1119" s="26">
        <v>100</v>
      </c>
      <c r="T1119" s="26">
        <v>100</v>
      </c>
      <c r="U1119" s="26">
        <v>98</v>
      </c>
      <c r="V1119" s="26">
        <v>0</v>
      </c>
      <c r="W1119" s="26">
        <v>98</v>
      </c>
      <c r="X1119" s="26">
        <v>2</v>
      </c>
      <c r="Y1119" s="26">
        <v>100</v>
      </c>
      <c r="Z1119" s="26">
        <v>2</v>
      </c>
      <c r="AA1119" s="26" t="s">
        <v>96</v>
      </c>
      <c r="AB1119" s="26" t="s">
        <v>97</v>
      </c>
      <c r="AC1119" s="26" t="s">
        <v>98</v>
      </c>
      <c r="AD1119" s="26">
        <v>1</v>
      </c>
      <c r="AE1119" s="26">
        <v>2</v>
      </c>
      <c r="AF1119" s="26">
        <v>15</v>
      </c>
      <c r="AG1119" s="26">
        <v>3</v>
      </c>
      <c r="AH1119" s="26">
        <v>4</v>
      </c>
      <c r="AI1119" s="26">
        <v>1</v>
      </c>
      <c r="MI1119" s="47"/>
      <c r="MJ1119" s="47"/>
      <c r="MK1119" s="47"/>
      <c r="ML1119" s="47"/>
      <c r="MM1119" s="47"/>
      <c r="MN1119" s="47"/>
      <c r="MO1119" s="47"/>
      <c r="MP1119" s="47"/>
      <c r="MQ1119" s="47"/>
      <c r="MR1119" s="47"/>
      <c r="MS1119" s="47"/>
      <c r="MT1119" s="47"/>
      <c r="MU1119" s="47"/>
      <c r="MV1119" s="47"/>
      <c r="MW1119" s="47"/>
      <c r="MX1119" s="47"/>
      <c r="MY1119" s="47"/>
      <c r="MZ1119" s="47"/>
      <c r="NA1119" s="47"/>
      <c r="NB1119" s="47"/>
      <c r="NC1119" s="47"/>
      <c r="ND1119" s="47"/>
      <c r="NE1119" s="47"/>
      <c r="NF1119" s="47"/>
      <c r="NG1119" s="47"/>
      <c r="NH1119" s="47"/>
      <c r="NI1119" s="47"/>
      <c r="NJ1119" s="47"/>
      <c r="NK1119" s="47"/>
      <c r="NL1119" s="47"/>
      <c r="NM1119" s="47"/>
      <c r="NN1119" s="47"/>
      <c r="NO1119" s="47"/>
      <c r="NP1119" s="47"/>
      <c r="NQ1119" s="47"/>
      <c r="NR1119" s="47"/>
      <c r="NS1119" s="47"/>
      <c r="NT1119" s="47"/>
      <c r="NU1119" s="47"/>
      <c r="NV1119" s="47"/>
      <c r="NW1119" s="47"/>
      <c r="NX1119" s="47"/>
      <c r="NY1119" s="47"/>
      <c r="NZ1119" s="47"/>
      <c r="OA1119" s="47"/>
      <c r="OB1119" s="47"/>
      <c r="OC1119" s="47"/>
      <c r="OD1119" s="47"/>
      <c r="OE1119" s="47"/>
      <c r="OF1119" s="47"/>
      <c r="OG1119" s="47"/>
      <c r="OH1119" s="47"/>
      <c r="OI1119" s="47"/>
      <c r="OJ1119" s="47"/>
      <c r="OK1119" s="47"/>
      <c r="OL1119" s="47"/>
      <c r="OM1119" s="47"/>
      <c r="ON1119" s="47"/>
      <c r="OO1119" s="47"/>
      <c r="OP1119" s="47"/>
      <c r="OQ1119" s="47"/>
      <c r="OR1119" s="47"/>
      <c r="OS1119" s="47"/>
      <c r="OT1119" s="47"/>
      <c r="OU1119" s="47"/>
      <c r="OV1119" s="47"/>
      <c r="OW1119" s="47"/>
      <c r="OX1119" s="47"/>
      <c r="OY1119" s="47"/>
      <c r="OZ1119" s="47"/>
      <c r="PA1119" s="47"/>
      <c r="PB1119" s="47"/>
      <c r="PC1119" s="47"/>
      <c r="PD1119" s="47"/>
      <c r="PE1119" s="47"/>
      <c r="PF1119" s="47"/>
      <c r="PG1119" s="47"/>
      <c r="PH1119" s="47"/>
      <c r="PI1119" s="47"/>
      <c r="PJ1119" s="47"/>
    </row>
    <row r="1120" spans="1:426" x14ac:dyDescent="0.3">
      <c r="A1120" s="27" t="s">
        <v>849</v>
      </c>
      <c r="B1120" s="27" t="s">
        <v>937</v>
      </c>
      <c r="C1120" s="27" t="s">
        <v>958</v>
      </c>
      <c r="D1120" s="27" t="s">
        <v>959</v>
      </c>
      <c r="E1120" s="29" t="s">
        <v>102</v>
      </c>
      <c r="F1120" s="28">
        <v>38</v>
      </c>
      <c r="G1120" s="28">
        <v>100</v>
      </c>
      <c r="H1120" s="28">
        <v>100</v>
      </c>
      <c r="I1120" s="28">
        <v>0</v>
      </c>
      <c r="J1120" s="28">
        <v>0</v>
      </c>
      <c r="K1120" s="28">
        <v>0</v>
      </c>
      <c r="L1120" s="28">
        <v>65</v>
      </c>
      <c r="M1120" s="28">
        <v>25</v>
      </c>
      <c r="N1120" s="28">
        <v>70</v>
      </c>
      <c r="O1120" s="28">
        <v>0</v>
      </c>
      <c r="P1120" s="28">
        <v>5</v>
      </c>
      <c r="Q1120" s="28">
        <v>100</v>
      </c>
      <c r="R1120" s="28">
        <v>100</v>
      </c>
      <c r="S1120" s="28">
        <v>100</v>
      </c>
      <c r="T1120" s="28">
        <v>100</v>
      </c>
      <c r="U1120" s="28">
        <v>0</v>
      </c>
      <c r="V1120" s="28">
        <v>0</v>
      </c>
      <c r="W1120" s="28">
        <v>0</v>
      </c>
      <c r="X1120" s="28">
        <v>100</v>
      </c>
      <c r="Y1120" s="28">
        <v>25</v>
      </c>
      <c r="Z1120" s="28">
        <v>2</v>
      </c>
      <c r="AA1120" s="28" t="s">
        <v>96</v>
      </c>
      <c r="AB1120" s="28" t="s">
        <v>97</v>
      </c>
      <c r="AC1120" s="28" t="s">
        <v>98</v>
      </c>
      <c r="AD1120" s="28">
        <v>1</v>
      </c>
      <c r="AE1120" s="28">
        <v>2</v>
      </c>
      <c r="AF1120" s="28">
        <v>15</v>
      </c>
      <c r="AG1120" s="28">
        <v>3</v>
      </c>
      <c r="AH1120" s="28">
        <v>4</v>
      </c>
      <c r="AI1120" s="28">
        <v>1</v>
      </c>
    </row>
    <row r="1121" spans="1:426" x14ac:dyDescent="0.3">
      <c r="A1121" s="25" t="s">
        <v>849</v>
      </c>
      <c r="B1121" s="25" t="s">
        <v>937</v>
      </c>
      <c r="C1121" s="25" t="s">
        <v>960</v>
      </c>
      <c r="D1121" s="26" t="s">
        <v>1553</v>
      </c>
      <c r="E1121" s="26">
        <v>9862</v>
      </c>
      <c r="F1121" s="38">
        <v>190</v>
      </c>
      <c r="G1121" s="26">
        <v>100</v>
      </c>
      <c r="H1121" s="26">
        <v>100</v>
      </c>
      <c r="I1121" s="26">
        <v>0</v>
      </c>
      <c r="J1121" s="26">
        <v>0</v>
      </c>
      <c r="K1121" s="26">
        <v>0</v>
      </c>
      <c r="L1121" s="26">
        <v>75</v>
      </c>
      <c r="M1121" s="26">
        <v>75</v>
      </c>
      <c r="N1121" s="26">
        <v>25</v>
      </c>
      <c r="O1121" s="26">
        <v>0</v>
      </c>
      <c r="P1121" s="26">
        <v>0</v>
      </c>
      <c r="Q1121" s="26">
        <v>100</v>
      </c>
      <c r="R1121" s="26">
        <v>98</v>
      </c>
      <c r="S1121" s="26">
        <v>100</v>
      </c>
      <c r="T1121" s="26">
        <v>100</v>
      </c>
      <c r="U1121" s="26">
        <v>98</v>
      </c>
      <c r="V1121" s="26">
        <v>0</v>
      </c>
      <c r="W1121" s="26">
        <v>98</v>
      </c>
      <c r="X1121" s="26">
        <v>2</v>
      </c>
      <c r="Y1121" s="26">
        <v>100</v>
      </c>
      <c r="Z1121" s="26">
        <v>2</v>
      </c>
      <c r="AA1121" s="26" t="s">
        <v>97</v>
      </c>
      <c r="AB1121" s="26" t="s">
        <v>97</v>
      </c>
      <c r="AC1121" s="26" t="s">
        <v>98</v>
      </c>
      <c r="AD1121" s="26">
        <v>0</v>
      </c>
      <c r="AE1121" s="26">
        <v>0</v>
      </c>
      <c r="AF1121" s="26">
        <v>0</v>
      </c>
      <c r="AG1121" s="26">
        <v>0</v>
      </c>
      <c r="AH1121" s="26">
        <v>0</v>
      </c>
      <c r="AI1121" s="26">
        <v>0</v>
      </c>
      <c r="CJ1121" s="47"/>
      <c r="CK1121" s="47"/>
      <c r="CL1121" s="47"/>
      <c r="CM1121" s="47"/>
      <c r="CN1121" s="47"/>
      <c r="CO1121" s="47"/>
      <c r="CP1121" s="47"/>
      <c r="CQ1121" s="47"/>
      <c r="CR1121" s="47"/>
      <c r="CS1121" s="47"/>
      <c r="CT1121" s="47"/>
      <c r="CU1121" s="47"/>
      <c r="CV1121" s="47"/>
      <c r="CW1121" s="47"/>
      <c r="CX1121" s="47"/>
      <c r="CY1121" s="47"/>
      <c r="CZ1121" s="47"/>
      <c r="DA1121" s="47"/>
      <c r="DB1121" s="47"/>
      <c r="DC1121" s="47"/>
      <c r="DD1121" s="47"/>
      <c r="DE1121" s="47"/>
      <c r="DF1121" s="47"/>
      <c r="DG1121" s="47"/>
      <c r="DH1121" s="47"/>
      <c r="DI1121" s="47"/>
      <c r="DJ1121" s="47"/>
      <c r="DK1121" s="47"/>
      <c r="DL1121" s="47"/>
      <c r="DM1121" s="47"/>
      <c r="DN1121" s="47"/>
      <c r="DO1121" s="47"/>
      <c r="DP1121" s="47"/>
      <c r="DQ1121" s="47"/>
      <c r="DR1121" s="47"/>
      <c r="DS1121" s="47"/>
      <c r="DT1121" s="47"/>
      <c r="DU1121" s="47"/>
      <c r="DV1121" s="47"/>
      <c r="DW1121" s="47"/>
      <c r="DX1121" s="47"/>
      <c r="DY1121" s="47"/>
      <c r="DZ1121" s="47"/>
      <c r="EA1121" s="47"/>
      <c r="EB1121" s="47"/>
      <c r="EC1121" s="47"/>
      <c r="ED1121" s="47"/>
      <c r="EE1121" s="47"/>
      <c r="EF1121" s="47"/>
      <c r="EG1121" s="47"/>
      <c r="EH1121" s="47"/>
      <c r="EI1121" s="47"/>
      <c r="EJ1121" s="47"/>
      <c r="EK1121" s="47"/>
      <c r="EL1121" s="47"/>
      <c r="EM1121" s="47"/>
      <c r="EN1121" s="47"/>
      <c r="EO1121" s="47"/>
      <c r="EP1121" s="47"/>
      <c r="EQ1121" s="47"/>
      <c r="ER1121" s="47"/>
      <c r="ES1121" s="47"/>
      <c r="ET1121" s="47"/>
      <c r="EU1121" s="47"/>
      <c r="EV1121" s="47"/>
      <c r="EW1121" s="47"/>
      <c r="EX1121" s="47"/>
      <c r="EY1121" s="47"/>
      <c r="EZ1121" s="47"/>
      <c r="FA1121" s="47"/>
      <c r="FB1121" s="47"/>
      <c r="FC1121" s="47"/>
      <c r="FD1121" s="47"/>
      <c r="FE1121" s="47"/>
      <c r="FF1121" s="47"/>
      <c r="FG1121" s="47"/>
      <c r="FH1121" s="47"/>
      <c r="FI1121" s="47"/>
      <c r="FJ1121" s="47"/>
      <c r="FK1121" s="47"/>
      <c r="FL1121" s="47"/>
      <c r="FM1121" s="47"/>
      <c r="FN1121" s="47"/>
      <c r="FO1121" s="47"/>
      <c r="FP1121" s="47"/>
      <c r="FQ1121" s="47"/>
      <c r="FR1121" s="47"/>
      <c r="FS1121" s="47"/>
      <c r="FT1121" s="47"/>
      <c r="FU1121" s="47"/>
      <c r="FV1121" s="47"/>
      <c r="FW1121" s="47"/>
      <c r="FX1121" s="47"/>
      <c r="FY1121" s="47"/>
      <c r="FZ1121" s="47"/>
      <c r="GA1121" s="47"/>
      <c r="GB1121" s="47"/>
      <c r="GC1121" s="47"/>
      <c r="GD1121" s="47"/>
      <c r="GE1121" s="47"/>
      <c r="GF1121" s="47"/>
      <c r="GG1121" s="47"/>
      <c r="GH1121" s="47"/>
      <c r="GI1121" s="47"/>
      <c r="GJ1121" s="47"/>
      <c r="GK1121" s="47"/>
      <c r="GL1121" s="47"/>
      <c r="GM1121" s="47"/>
      <c r="GN1121" s="47"/>
      <c r="GO1121" s="47"/>
      <c r="GP1121" s="47"/>
      <c r="GQ1121" s="47"/>
      <c r="GR1121" s="47"/>
      <c r="GS1121" s="47"/>
      <c r="GT1121" s="47"/>
      <c r="GU1121" s="47"/>
      <c r="GV1121" s="47"/>
      <c r="GW1121" s="47"/>
      <c r="GX1121" s="47"/>
      <c r="GY1121" s="47"/>
      <c r="GZ1121" s="47"/>
      <c r="HA1121" s="47"/>
      <c r="HB1121" s="47"/>
      <c r="HC1121" s="47"/>
      <c r="HD1121" s="47"/>
      <c r="HE1121" s="47"/>
      <c r="HF1121" s="47"/>
      <c r="HG1121" s="47"/>
      <c r="HH1121" s="47"/>
      <c r="HI1121" s="47"/>
      <c r="HJ1121" s="47"/>
      <c r="HK1121" s="47"/>
      <c r="HL1121" s="47"/>
      <c r="HM1121" s="47"/>
      <c r="HN1121" s="47"/>
      <c r="HO1121" s="47"/>
      <c r="HP1121" s="47"/>
      <c r="HQ1121" s="47"/>
      <c r="HR1121" s="47"/>
      <c r="HS1121" s="47"/>
      <c r="HT1121" s="47"/>
      <c r="HU1121" s="47"/>
      <c r="HV1121" s="47"/>
      <c r="HW1121" s="47"/>
      <c r="HX1121" s="47"/>
      <c r="HY1121" s="47"/>
      <c r="HZ1121" s="47"/>
      <c r="IA1121" s="47"/>
      <c r="IB1121" s="47"/>
      <c r="IC1121" s="47"/>
      <c r="ID1121" s="47"/>
      <c r="IE1121" s="47"/>
      <c r="IF1121" s="47"/>
      <c r="IG1121" s="47"/>
      <c r="IH1121" s="47"/>
      <c r="II1121" s="47"/>
      <c r="IJ1121" s="47"/>
      <c r="IK1121" s="47"/>
      <c r="IL1121" s="47"/>
      <c r="IM1121" s="47"/>
      <c r="IN1121" s="47"/>
      <c r="IO1121" s="47"/>
      <c r="IP1121" s="47"/>
      <c r="IQ1121" s="47"/>
      <c r="IR1121" s="47"/>
      <c r="IS1121" s="47"/>
      <c r="IT1121" s="47"/>
      <c r="IU1121" s="47"/>
      <c r="IV1121" s="47"/>
      <c r="IW1121" s="47"/>
      <c r="IX1121" s="47"/>
      <c r="IY1121" s="47"/>
      <c r="IZ1121" s="47"/>
      <c r="JA1121" s="47"/>
      <c r="JB1121" s="47"/>
      <c r="JC1121" s="47"/>
      <c r="JD1121" s="47"/>
      <c r="JE1121" s="47"/>
      <c r="JF1121" s="47"/>
      <c r="JG1121" s="47"/>
      <c r="JH1121" s="47"/>
      <c r="JI1121" s="47"/>
      <c r="JJ1121" s="47"/>
      <c r="JK1121" s="47"/>
      <c r="JL1121" s="47"/>
      <c r="JM1121" s="47"/>
      <c r="JN1121" s="47"/>
      <c r="JO1121" s="47"/>
      <c r="JP1121" s="47"/>
      <c r="JQ1121" s="47"/>
      <c r="JR1121" s="47"/>
      <c r="JS1121" s="47"/>
      <c r="JT1121" s="47"/>
      <c r="JU1121" s="47"/>
      <c r="JV1121" s="47"/>
      <c r="JW1121" s="47"/>
      <c r="JX1121" s="47"/>
      <c r="JY1121" s="47"/>
      <c r="JZ1121" s="47"/>
      <c r="KA1121" s="47"/>
      <c r="KB1121" s="47"/>
      <c r="KC1121" s="47"/>
      <c r="KD1121" s="47"/>
      <c r="KE1121" s="47"/>
      <c r="KF1121" s="47"/>
      <c r="KG1121" s="47"/>
      <c r="KH1121" s="47"/>
      <c r="KI1121" s="47"/>
      <c r="KJ1121" s="47"/>
      <c r="KK1121" s="47"/>
      <c r="KL1121" s="47"/>
      <c r="KM1121" s="47"/>
      <c r="KN1121" s="47"/>
      <c r="KO1121" s="47"/>
      <c r="KP1121" s="47"/>
      <c r="KQ1121" s="47"/>
      <c r="KR1121" s="47"/>
      <c r="KS1121" s="47"/>
      <c r="KT1121" s="47"/>
      <c r="KU1121" s="47"/>
      <c r="KV1121" s="47"/>
      <c r="KW1121" s="47"/>
      <c r="KX1121" s="47"/>
      <c r="KY1121" s="47"/>
      <c r="KZ1121" s="47"/>
      <c r="LA1121" s="47"/>
      <c r="LB1121" s="47"/>
      <c r="LC1121" s="47"/>
      <c r="LD1121" s="47"/>
      <c r="LE1121" s="47"/>
      <c r="LF1121" s="47"/>
      <c r="LG1121" s="47"/>
      <c r="LH1121" s="47"/>
      <c r="LI1121" s="47"/>
      <c r="LJ1121" s="47"/>
      <c r="LK1121" s="47"/>
      <c r="LL1121" s="47"/>
      <c r="LM1121" s="47"/>
      <c r="LN1121" s="47"/>
      <c r="LO1121" s="47"/>
      <c r="LP1121" s="47"/>
      <c r="LQ1121" s="47"/>
      <c r="LR1121" s="47"/>
      <c r="LS1121" s="47"/>
      <c r="LT1121" s="47"/>
      <c r="LU1121" s="47"/>
      <c r="LV1121" s="47"/>
      <c r="LW1121" s="47"/>
      <c r="LX1121" s="47"/>
      <c r="LY1121" s="47"/>
      <c r="LZ1121" s="47"/>
      <c r="MA1121" s="47"/>
      <c r="MB1121" s="47"/>
      <c r="MC1121" s="47"/>
      <c r="MD1121" s="47"/>
      <c r="ME1121" s="47"/>
      <c r="MF1121" s="47"/>
      <c r="MG1121" s="47"/>
      <c r="MH1121" s="47"/>
      <c r="MI1121" s="47"/>
      <c r="MJ1121" s="47"/>
      <c r="MK1121" s="47"/>
      <c r="ML1121" s="47"/>
      <c r="MM1121" s="47"/>
      <c r="MN1121" s="47"/>
      <c r="MO1121" s="47"/>
      <c r="MP1121" s="47"/>
      <c r="MQ1121" s="47"/>
      <c r="MR1121" s="47"/>
      <c r="MS1121" s="47"/>
      <c r="MT1121" s="47"/>
      <c r="MU1121" s="47"/>
      <c r="MV1121" s="47"/>
      <c r="MW1121" s="47"/>
      <c r="MX1121" s="47"/>
      <c r="MY1121" s="47"/>
      <c r="MZ1121" s="47"/>
      <c r="NA1121" s="47"/>
      <c r="NB1121" s="47"/>
      <c r="NC1121" s="47"/>
      <c r="ND1121" s="47"/>
      <c r="NE1121" s="47"/>
      <c r="NF1121" s="47"/>
      <c r="NG1121" s="47"/>
      <c r="NH1121" s="47"/>
      <c r="NI1121" s="47"/>
      <c r="NJ1121" s="47"/>
      <c r="NK1121" s="47"/>
      <c r="NL1121" s="47"/>
      <c r="NM1121" s="47"/>
      <c r="NN1121" s="47"/>
      <c r="NO1121" s="47"/>
      <c r="NP1121" s="47"/>
      <c r="NQ1121" s="47"/>
      <c r="NR1121" s="47"/>
      <c r="NS1121" s="47"/>
      <c r="NT1121" s="47"/>
      <c r="NU1121" s="47"/>
      <c r="NV1121" s="47"/>
      <c r="NW1121" s="47"/>
      <c r="NX1121" s="47"/>
      <c r="NY1121" s="47"/>
      <c r="NZ1121" s="47"/>
      <c r="OA1121" s="47"/>
      <c r="OB1121" s="47"/>
      <c r="OC1121" s="47"/>
      <c r="OD1121" s="47"/>
      <c r="OE1121" s="47"/>
      <c r="OF1121" s="47"/>
      <c r="OG1121" s="47"/>
      <c r="OH1121" s="47"/>
      <c r="OI1121" s="47"/>
      <c r="OJ1121" s="47"/>
      <c r="OK1121" s="47"/>
      <c r="OL1121" s="47"/>
      <c r="OM1121" s="47"/>
      <c r="ON1121" s="47"/>
      <c r="OO1121" s="47"/>
      <c r="OP1121" s="47"/>
      <c r="OQ1121" s="47"/>
      <c r="OR1121" s="47"/>
      <c r="OS1121" s="47"/>
      <c r="OT1121" s="47"/>
      <c r="OU1121" s="47"/>
      <c r="OV1121" s="47"/>
      <c r="OW1121" s="47"/>
      <c r="OX1121" s="47"/>
      <c r="OY1121" s="47"/>
      <c r="OZ1121" s="47"/>
      <c r="PA1121" s="47"/>
      <c r="PB1121" s="47"/>
      <c r="PC1121" s="47"/>
      <c r="PD1121" s="47"/>
      <c r="PE1121" s="47"/>
      <c r="PF1121" s="47"/>
      <c r="PG1121" s="47"/>
      <c r="PH1121" s="47"/>
      <c r="PI1121" s="47"/>
      <c r="PJ1121" s="47"/>
    </row>
    <row r="1122" spans="1:426" x14ac:dyDescent="0.3">
      <c r="A1122" s="27" t="s">
        <v>849</v>
      </c>
      <c r="B1122" s="27" t="s">
        <v>937</v>
      </c>
      <c r="C1122" s="27" t="s">
        <v>960</v>
      </c>
      <c r="D1122" s="27" t="s">
        <v>961</v>
      </c>
      <c r="E1122" s="29" t="s">
        <v>95</v>
      </c>
      <c r="F1122" s="29">
        <v>80</v>
      </c>
      <c r="G1122" s="28">
        <v>100</v>
      </c>
      <c r="H1122" s="28">
        <v>100</v>
      </c>
      <c r="I1122" s="28">
        <v>0</v>
      </c>
      <c r="J1122" s="28">
        <v>0</v>
      </c>
      <c r="K1122" s="28">
        <v>0</v>
      </c>
      <c r="L1122" s="28">
        <v>100</v>
      </c>
      <c r="M1122" s="28">
        <v>100</v>
      </c>
      <c r="N1122" s="28">
        <v>0</v>
      </c>
      <c r="O1122" s="28">
        <v>0</v>
      </c>
      <c r="P1122" s="28">
        <v>0</v>
      </c>
      <c r="Q1122" s="28">
        <v>100</v>
      </c>
      <c r="R1122" s="28">
        <v>100</v>
      </c>
      <c r="S1122" s="28">
        <v>100</v>
      </c>
      <c r="T1122" s="28">
        <v>100</v>
      </c>
      <c r="U1122" s="28">
        <v>50</v>
      </c>
      <c r="V1122" s="28">
        <v>0</v>
      </c>
      <c r="W1122" s="28">
        <v>50</v>
      </c>
      <c r="X1122" s="28">
        <v>50</v>
      </c>
      <c r="Y1122" s="28">
        <v>100</v>
      </c>
      <c r="Z1122" s="28">
        <v>2</v>
      </c>
      <c r="AA1122" s="28" t="s">
        <v>96</v>
      </c>
      <c r="AB1122" s="28" t="s">
        <v>97</v>
      </c>
      <c r="AC1122" s="28" t="s">
        <v>98</v>
      </c>
      <c r="AD1122" s="28">
        <v>0</v>
      </c>
      <c r="AE1122" s="28">
        <v>0</v>
      </c>
      <c r="AF1122" s="28">
        <v>0</v>
      </c>
      <c r="AG1122" s="28">
        <v>0</v>
      </c>
      <c r="AH1122" s="28">
        <v>0</v>
      </c>
      <c r="AI1122" s="28">
        <v>0</v>
      </c>
    </row>
    <row r="1123" spans="1:426" x14ac:dyDescent="0.3">
      <c r="A1123" s="27" t="s">
        <v>849</v>
      </c>
      <c r="B1123" s="27" t="s">
        <v>937</v>
      </c>
      <c r="C1123" s="27" t="s">
        <v>960</v>
      </c>
      <c r="D1123" s="27" t="s">
        <v>962</v>
      </c>
      <c r="E1123" s="29" t="s">
        <v>102</v>
      </c>
      <c r="F1123" s="29">
        <v>30</v>
      </c>
      <c r="G1123" s="28">
        <v>100</v>
      </c>
      <c r="H1123" s="28">
        <v>100</v>
      </c>
      <c r="I1123" s="28">
        <v>0</v>
      </c>
      <c r="J1123" s="28">
        <v>0</v>
      </c>
      <c r="K1123" s="28">
        <v>0</v>
      </c>
      <c r="L1123" s="28">
        <v>100</v>
      </c>
      <c r="M1123" s="28">
        <v>100</v>
      </c>
      <c r="N1123" s="28">
        <v>0</v>
      </c>
      <c r="O1123" s="28">
        <v>0</v>
      </c>
      <c r="P1123" s="28">
        <v>0</v>
      </c>
      <c r="Q1123" s="28">
        <v>100</v>
      </c>
      <c r="R1123" s="28">
        <v>100</v>
      </c>
      <c r="S1123" s="28">
        <v>100</v>
      </c>
      <c r="T1123" s="28">
        <v>100</v>
      </c>
      <c r="U1123" s="28">
        <v>50</v>
      </c>
      <c r="V1123" s="28">
        <v>0</v>
      </c>
      <c r="W1123" s="28">
        <v>50</v>
      </c>
      <c r="X1123" s="28">
        <v>50</v>
      </c>
      <c r="Y1123" s="28">
        <v>100</v>
      </c>
      <c r="Z1123" s="28">
        <v>2</v>
      </c>
      <c r="AA1123" s="28" t="s">
        <v>96</v>
      </c>
      <c r="AB1123" s="28" t="s">
        <v>97</v>
      </c>
      <c r="AC1123" s="28" t="s">
        <v>98</v>
      </c>
      <c r="AD1123" s="28">
        <v>0</v>
      </c>
      <c r="AE1123" s="28">
        <v>0</v>
      </c>
      <c r="AF1123" s="28">
        <v>0</v>
      </c>
      <c r="AG1123" s="28">
        <v>0</v>
      </c>
      <c r="AH1123" s="28">
        <v>0</v>
      </c>
      <c r="AI1123" s="28">
        <v>0</v>
      </c>
    </row>
    <row r="1124" spans="1:426" x14ac:dyDescent="0.3">
      <c r="A1124" s="25" t="s">
        <v>849</v>
      </c>
      <c r="B1124" s="25" t="s">
        <v>937</v>
      </c>
      <c r="C1124" s="25" t="s">
        <v>963</v>
      </c>
      <c r="D1124" s="26" t="s">
        <v>1553</v>
      </c>
      <c r="E1124" s="26">
        <v>5197</v>
      </c>
      <c r="F1124" s="38">
        <v>250</v>
      </c>
      <c r="G1124" s="26">
        <v>100</v>
      </c>
      <c r="H1124" s="26">
        <v>98</v>
      </c>
      <c r="I1124" s="26">
        <v>2</v>
      </c>
      <c r="J1124" s="26">
        <v>0</v>
      </c>
      <c r="K1124" s="26">
        <v>0</v>
      </c>
      <c r="L1124" s="26">
        <v>0</v>
      </c>
      <c r="M1124" s="26">
        <v>0</v>
      </c>
      <c r="N1124" s="26">
        <v>100</v>
      </c>
      <c r="O1124" s="26">
        <v>0</v>
      </c>
      <c r="P1124" s="26">
        <v>0</v>
      </c>
      <c r="Q1124" s="26">
        <v>100</v>
      </c>
      <c r="R1124" s="26">
        <v>100</v>
      </c>
      <c r="S1124" s="26">
        <v>100</v>
      </c>
      <c r="T1124" s="26">
        <v>100</v>
      </c>
      <c r="U1124" s="26">
        <v>100</v>
      </c>
      <c r="V1124" s="26">
        <v>0</v>
      </c>
      <c r="W1124" s="26">
        <v>70</v>
      </c>
      <c r="X1124" s="26">
        <v>30</v>
      </c>
      <c r="Y1124" s="26">
        <v>100</v>
      </c>
      <c r="Z1124" s="26">
        <v>4</v>
      </c>
      <c r="AA1124" s="26" t="s">
        <v>96</v>
      </c>
      <c r="AB1124" s="26" t="s">
        <v>96</v>
      </c>
      <c r="AC1124" s="26">
        <v>4</v>
      </c>
      <c r="AD1124" s="26">
        <v>0</v>
      </c>
      <c r="AE1124" s="26">
        <v>0</v>
      </c>
      <c r="AF1124" s="26">
        <v>0</v>
      </c>
      <c r="AG1124" s="26">
        <v>0</v>
      </c>
      <c r="AH1124" s="26">
        <v>0</v>
      </c>
      <c r="AI1124" s="26">
        <v>0</v>
      </c>
    </row>
    <row r="1125" spans="1:426" x14ac:dyDescent="0.3">
      <c r="A1125" s="27" t="s">
        <v>849</v>
      </c>
      <c r="B1125" s="27" t="s">
        <v>937</v>
      </c>
      <c r="C1125" s="27" t="s">
        <v>963</v>
      </c>
      <c r="D1125" s="27" t="s">
        <v>964</v>
      </c>
      <c r="E1125" s="29" t="s">
        <v>104</v>
      </c>
      <c r="F1125" s="28">
        <v>120</v>
      </c>
      <c r="G1125" s="28">
        <v>100</v>
      </c>
      <c r="H1125" s="28">
        <v>0</v>
      </c>
      <c r="I1125" s="28">
        <v>100</v>
      </c>
      <c r="J1125" s="28">
        <v>0</v>
      </c>
      <c r="K1125" s="28">
        <v>0</v>
      </c>
      <c r="L1125" s="28">
        <v>0</v>
      </c>
      <c r="M1125" s="28">
        <v>0</v>
      </c>
      <c r="N1125" s="28">
        <v>50</v>
      </c>
      <c r="O1125" s="28">
        <v>0</v>
      </c>
      <c r="P1125" s="28">
        <v>50</v>
      </c>
      <c r="Q1125" s="28">
        <v>100</v>
      </c>
      <c r="R1125" s="28">
        <v>50</v>
      </c>
      <c r="S1125" s="28">
        <v>0</v>
      </c>
      <c r="T1125" s="28">
        <v>0</v>
      </c>
      <c r="U1125" s="28">
        <v>0</v>
      </c>
      <c r="V1125" s="28">
        <v>0</v>
      </c>
      <c r="W1125" s="28">
        <v>10</v>
      </c>
      <c r="X1125" s="28">
        <v>90</v>
      </c>
      <c r="Y1125" s="28">
        <v>100</v>
      </c>
      <c r="Z1125" s="28">
        <v>2</v>
      </c>
      <c r="AA1125" s="28" t="s">
        <v>97</v>
      </c>
      <c r="AB1125" s="28" t="s">
        <v>96</v>
      </c>
      <c r="AC1125" s="28">
        <v>4</v>
      </c>
      <c r="AD1125" s="28">
        <v>5</v>
      </c>
      <c r="AE1125" s="28">
        <v>5</v>
      </c>
      <c r="AF1125" s="28">
        <v>5</v>
      </c>
      <c r="AG1125" s="28">
        <v>3</v>
      </c>
      <c r="AH1125" s="28">
        <v>3</v>
      </c>
      <c r="AI1125" s="28">
        <v>3</v>
      </c>
    </row>
    <row r="1126" spans="1:426" x14ac:dyDescent="0.3">
      <c r="A1126" s="27" t="s">
        <v>849</v>
      </c>
      <c r="B1126" s="27" t="s">
        <v>937</v>
      </c>
      <c r="C1126" s="27" t="s">
        <v>963</v>
      </c>
      <c r="D1126" s="27" t="s">
        <v>965</v>
      </c>
      <c r="E1126" s="29" t="s">
        <v>102</v>
      </c>
      <c r="F1126" s="28">
        <v>149</v>
      </c>
      <c r="G1126" s="28">
        <v>100</v>
      </c>
      <c r="H1126" s="28">
        <v>100</v>
      </c>
      <c r="I1126" s="28">
        <v>0</v>
      </c>
      <c r="J1126" s="28">
        <v>0</v>
      </c>
      <c r="K1126" s="28">
        <v>0</v>
      </c>
      <c r="L1126" s="28">
        <v>0</v>
      </c>
      <c r="M1126" s="28">
        <v>0</v>
      </c>
      <c r="N1126" s="28">
        <v>40</v>
      </c>
      <c r="O1126" s="28">
        <v>0</v>
      </c>
      <c r="P1126" s="28">
        <v>60</v>
      </c>
      <c r="Q1126" s="28">
        <v>100</v>
      </c>
      <c r="R1126" s="28">
        <v>90</v>
      </c>
      <c r="S1126" s="28">
        <v>100</v>
      </c>
      <c r="T1126" s="28">
        <v>100</v>
      </c>
      <c r="U1126" s="28">
        <v>70</v>
      </c>
      <c r="V1126" s="28">
        <v>0</v>
      </c>
      <c r="W1126" s="28">
        <v>50</v>
      </c>
      <c r="X1126" s="28">
        <v>50</v>
      </c>
      <c r="Y1126" s="28">
        <v>100</v>
      </c>
      <c r="Z1126" s="28">
        <v>4</v>
      </c>
      <c r="AA1126" s="28" t="s">
        <v>96</v>
      </c>
      <c r="AB1126" s="28" t="s">
        <v>97</v>
      </c>
      <c r="AC1126" s="28" t="s">
        <v>98</v>
      </c>
      <c r="AD1126" s="28">
        <v>0</v>
      </c>
      <c r="AE1126" s="28">
        <v>0</v>
      </c>
      <c r="AF1126" s="28">
        <v>0</v>
      </c>
      <c r="AG1126" s="28">
        <v>0</v>
      </c>
      <c r="AH1126" s="28">
        <v>0</v>
      </c>
      <c r="AI1126" s="28">
        <v>0</v>
      </c>
    </row>
    <row r="1127" spans="1:426" x14ac:dyDescent="0.3">
      <c r="A1127" s="25" t="s">
        <v>849</v>
      </c>
      <c r="B1127" s="25" t="s">
        <v>937</v>
      </c>
      <c r="C1127" s="25" t="s">
        <v>966</v>
      </c>
      <c r="D1127" s="26" t="s">
        <v>1553</v>
      </c>
      <c r="E1127" s="26">
        <v>1882</v>
      </c>
      <c r="F1127" s="38">
        <v>10</v>
      </c>
      <c r="G1127" s="26">
        <v>100</v>
      </c>
      <c r="H1127" s="26">
        <v>95</v>
      </c>
      <c r="I1127" s="26">
        <v>5</v>
      </c>
      <c r="J1127" s="26">
        <v>0</v>
      </c>
      <c r="K1127" s="26">
        <v>0</v>
      </c>
      <c r="L1127" s="26">
        <v>0</v>
      </c>
      <c r="M1127" s="26">
        <v>0</v>
      </c>
      <c r="N1127" s="26">
        <v>100</v>
      </c>
      <c r="O1127" s="26">
        <v>0</v>
      </c>
      <c r="P1127" s="26">
        <v>0</v>
      </c>
      <c r="Q1127" s="26">
        <v>100</v>
      </c>
      <c r="R1127" s="26">
        <v>98</v>
      </c>
      <c r="S1127" s="26">
        <v>100</v>
      </c>
      <c r="T1127" s="26">
        <v>100</v>
      </c>
      <c r="U1127" s="26">
        <v>98</v>
      </c>
      <c r="V1127" s="26">
        <v>0</v>
      </c>
      <c r="W1127" s="26">
        <v>90</v>
      </c>
      <c r="X1127" s="26">
        <v>10</v>
      </c>
      <c r="Y1127" s="26">
        <v>98</v>
      </c>
      <c r="Z1127" s="26">
        <v>2</v>
      </c>
      <c r="AA1127" s="26" t="s">
        <v>97</v>
      </c>
      <c r="AB1127" s="26" t="s">
        <v>97</v>
      </c>
      <c r="AC1127" s="26" t="s">
        <v>98</v>
      </c>
      <c r="AD1127" s="26">
        <v>0</v>
      </c>
      <c r="AE1127" s="26">
        <v>6</v>
      </c>
      <c r="AF1127" s="26">
        <v>23</v>
      </c>
      <c r="AG1127" s="26">
        <v>0</v>
      </c>
      <c r="AH1127" s="26">
        <v>20</v>
      </c>
      <c r="AI1127" s="26">
        <v>0</v>
      </c>
      <c r="MI1127" s="47"/>
      <c r="MJ1127" s="47"/>
      <c r="MK1127" s="47"/>
      <c r="ML1127" s="47"/>
      <c r="MM1127" s="47"/>
      <c r="MN1127" s="47"/>
      <c r="MO1127" s="47"/>
      <c r="MP1127" s="47"/>
      <c r="MQ1127" s="47"/>
      <c r="MR1127" s="47"/>
      <c r="MS1127" s="47"/>
      <c r="MT1127" s="47"/>
      <c r="MU1127" s="47"/>
      <c r="MV1127" s="47"/>
      <c r="MW1127" s="47"/>
      <c r="MX1127" s="47"/>
      <c r="MY1127" s="47"/>
      <c r="MZ1127" s="47"/>
      <c r="NA1127" s="47"/>
      <c r="NB1127" s="47"/>
      <c r="NC1127" s="47"/>
      <c r="ND1127" s="47"/>
      <c r="NE1127" s="47"/>
      <c r="NF1127" s="47"/>
      <c r="NG1127" s="47"/>
      <c r="NH1127" s="47"/>
      <c r="NI1127" s="47"/>
      <c r="NJ1127" s="47"/>
      <c r="NK1127" s="47"/>
      <c r="NL1127" s="47"/>
      <c r="NM1127" s="47"/>
      <c r="NN1127" s="47"/>
      <c r="NO1127" s="47"/>
      <c r="NP1127" s="47"/>
      <c r="NQ1127" s="47"/>
      <c r="NR1127" s="47"/>
      <c r="NS1127" s="47"/>
      <c r="NT1127" s="47"/>
      <c r="NU1127" s="47"/>
      <c r="NV1127" s="47"/>
      <c r="NW1127" s="47"/>
      <c r="NX1127" s="47"/>
      <c r="NY1127" s="47"/>
      <c r="NZ1127" s="47"/>
      <c r="OA1127" s="47"/>
      <c r="OB1127" s="47"/>
      <c r="OC1127" s="47"/>
      <c r="OD1127" s="47"/>
      <c r="OE1127" s="47"/>
      <c r="OF1127" s="47"/>
      <c r="OG1127" s="47"/>
      <c r="OH1127" s="47"/>
      <c r="OI1127" s="47"/>
      <c r="OJ1127" s="47"/>
      <c r="OK1127" s="47"/>
      <c r="OL1127" s="47"/>
      <c r="OM1127" s="47"/>
      <c r="ON1127" s="47"/>
      <c r="OO1127" s="47"/>
      <c r="OP1127" s="47"/>
      <c r="OQ1127" s="47"/>
      <c r="OR1127" s="47"/>
      <c r="OS1127" s="47"/>
      <c r="OT1127" s="47"/>
      <c r="OU1127" s="47"/>
      <c r="OV1127" s="47"/>
      <c r="OW1127" s="47"/>
      <c r="OX1127" s="47"/>
      <c r="OY1127" s="47"/>
      <c r="OZ1127" s="47"/>
      <c r="PA1127" s="47"/>
      <c r="PB1127" s="47"/>
      <c r="PC1127" s="47"/>
      <c r="PD1127" s="47"/>
      <c r="PE1127" s="47"/>
      <c r="PF1127" s="47"/>
      <c r="PG1127" s="47"/>
      <c r="PH1127" s="47"/>
      <c r="PI1127" s="47"/>
      <c r="PJ1127" s="47"/>
    </row>
    <row r="1128" spans="1:426" x14ac:dyDescent="0.3">
      <c r="A1128" s="27" t="s">
        <v>849</v>
      </c>
      <c r="B1128" s="27" t="s">
        <v>937</v>
      </c>
      <c r="C1128" s="27" t="s">
        <v>966</v>
      </c>
      <c r="D1128" s="27" t="s">
        <v>110</v>
      </c>
      <c r="E1128" s="29" t="s">
        <v>95</v>
      </c>
      <c r="F1128" s="28">
        <v>200</v>
      </c>
      <c r="G1128" s="28">
        <v>100</v>
      </c>
      <c r="H1128" s="28">
        <v>95</v>
      </c>
      <c r="I1128" s="28">
        <v>5</v>
      </c>
      <c r="J1128" s="28">
        <v>0</v>
      </c>
      <c r="K1128" s="28">
        <v>0</v>
      </c>
      <c r="L1128" s="28">
        <v>0</v>
      </c>
      <c r="M1128" s="28">
        <v>0</v>
      </c>
      <c r="N1128" s="28">
        <v>80</v>
      </c>
      <c r="O1128" s="28">
        <v>0</v>
      </c>
      <c r="P1128" s="28">
        <v>20</v>
      </c>
      <c r="Q1128" s="28">
        <v>100</v>
      </c>
      <c r="R1128" s="28">
        <v>70</v>
      </c>
      <c r="S1128" s="28">
        <v>100</v>
      </c>
      <c r="T1128" s="28">
        <v>100</v>
      </c>
      <c r="U1128" s="28">
        <v>70</v>
      </c>
      <c r="V1128" s="28">
        <v>0</v>
      </c>
      <c r="W1128" s="28">
        <v>75</v>
      </c>
      <c r="X1128" s="28">
        <v>25</v>
      </c>
      <c r="Y1128" s="28">
        <v>20</v>
      </c>
      <c r="Z1128" s="28">
        <v>2</v>
      </c>
      <c r="AA1128" s="28" t="s">
        <v>97</v>
      </c>
      <c r="AB1128" s="28" t="s">
        <v>97</v>
      </c>
      <c r="AC1128" s="28" t="s">
        <v>98</v>
      </c>
      <c r="AD1128" s="28">
        <v>0</v>
      </c>
      <c r="AE1128" s="28">
        <v>6</v>
      </c>
      <c r="AF1128" s="28">
        <v>23</v>
      </c>
      <c r="AG1128" s="28">
        <v>0</v>
      </c>
      <c r="AH1128" s="28">
        <v>20</v>
      </c>
      <c r="AI1128" s="28">
        <v>0</v>
      </c>
    </row>
    <row r="1129" spans="1:426" x14ac:dyDescent="0.3">
      <c r="A1129" s="25" t="s">
        <v>849</v>
      </c>
      <c r="B1129" s="25" t="s">
        <v>937</v>
      </c>
      <c r="C1129" s="25" t="s">
        <v>967</v>
      </c>
      <c r="D1129" s="26" t="s">
        <v>1553</v>
      </c>
      <c r="E1129" s="26">
        <v>2150</v>
      </c>
      <c r="F1129" s="38">
        <v>180</v>
      </c>
      <c r="G1129" s="26">
        <v>100</v>
      </c>
      <c r="H1129" s="26">
        <v>98</v>
      </c>
      <c r="I1129" s="26">
        <v>2</v>
      </c>
      <c r="J1129" s="26">
        <v>0</v>
      </c>
      <c r="K1129" s="26">
        <v>0</v>
      </c>
      <c r="L1129" s="26">
        <v>60</v>
      </c>
      <c r="M1129" s="26">
        <v>40</v>
      </c>
      <c r="N1129" s="26">
        <v>53</v>
      </c>
      <c r="O1129" s="26">
        <v>2</v>
      </c>
      <c r="P1129" s="26">
        <v>5</v>
      </c>
      <c r="Q1129" s="26">
        <v>100</v>
      </c>
      <c r="R1129" s="26">
        <v>100</v>
      </c>
      <c r="S1129" s="26">
        <v>100</v>
      </c>
      <c r="T1129" s="26">
        <v>100</v>
      </c>
      <c r="U1129" s="26">
        <v>95</v>
      </c>
      <c r="V1129" s="26">
        <v>0</v>
      </c>
      <c r="W1129" s="26">
        <v>95</v>
      </c>
      <c r="X1129" s="26">
        <v>5</v>
      </c>
      <c r="Y1129" s="26">
        <v>95</v>
      </c>
      <c r="Z1129" s="26">
        <v>4</v>
      </c>
      <c r="AA1129" s="26" t="s">
        <v>96</v>
      </c>
      <c r="AB1129" s="26" t="s">
        <v>97</v>
      </c>
      <c r="AC1129" s="26" t="s">
        <v>98</v>
      </c>
      <c r="AD1129" s="26">
        <v>0</v>
      </c>
      <c r="AE1129" s="26">
        <v>0</v>
      </c>
      <c r="AF1129" s="26">
        <v>15</v>
      </c>
      <c r="AG1129" s="26">
        <v>0</v>
      </c>
      <c r="AH1129" s="26">
        <v>15</v>
      </c>
      <c r="AI1129" s="26">
        <v>0</v>
      </c>
    </row>
    <row r="1130" spans="1:426" x14ac:dyDescent="0.3">
      <c r="A1130" s="27" t="s">
        <v>849</v>
      </c>
      <c r="B1130" s="27" t="s">
        <v>937</v>
      </c>
      <c r="C1130" s="27" t="s">
        <v>967</v>
      </c>
      <c r="D1130" s="27" t="s">
        <v>550</v>
      </c>
      <c r="E1130" s="29" t="s">
        <v>102</v>
      </c>
      <c r="F1130" s="28">
        <v>107</v>
      </c>
      <c r="G1130" s="28">
        <v>100</v>
      </c>
      <c r="H1130" s="28">
        <v>95</v>
      </c>
      <c r="I1130" s="28">
        <v>5</v>
      </c>
      <c r="J1130" s="28">
        <v>0</v>
      </c>
      <c r="K1130" s="28">
        <v>0</v>
      </c>
      <c r="L1130" s="28">
        <v>90</v>
      </c>
      <c r="M1130" s="28">
        <v>50</v>
      </c>
      <c r="N1130" s="28">
        <v>40</v>
      </c>
      <c r="O1130" s="28">
        <v>0</v>
      </c>
      <c r="P1130" s="28">
        <v>10</v>
      </c>
      <c r="Q1130" s="28">
        <v>100</v>
      </c>
      <c r="R1130" s="28">
        <v>100</v>
      </c>
      <c r="S1130" s="28">
        <v>100</v>
      </c>
      <c r="T1130" s="28">
        <v>100</v>
      </c>
      <c r="U1130" s="28">
        <v>95</v>
      </c>
      <c r="V1130" s="28">
        <v>0</v>
      </c>
      <c r="W1130" s="28">
        <v>95</v>
      </c>
      <c r="X1130" s="28">
        <v>5</v>
      </c>
      <c r="Y1130" s="28">
        <v>90</v>
      </c>
      <c r="Z1130" s="28">
        <v>4</v>
      </c>
      <c r="AA1130" s="28" t="s">
        <v>96</v>
      </c>
      <c r="AB1130" s="28" t="s">
        <v>97</v>
      </c>
      <c r="AC1130" s="28" t="s">
        <v>98</v>
      </c>
      <c r="AD1130" s="28">
        <v>0</v>
      </c>
      <c r="AE1130" s="28">
        <v>0</v>
      </c>
      <c r="AF1130" s="28">
        <v>15</v>
      </c>
      <c r="AG1130" s="28">
        <v>0</v>
      </c>
      <c r="AH1130" s="28">
        <v>15</v>
      </c>
      <c r="AI1130" s="28">
        <v>0</v>
      </c>
    </row>
    <row r="1131" spans="1:426" x14ac:dyDescent="0.3">
      <c r="A1131" s="27" t="s">
        <v>849</v>
      </c>
      <c r="B1131" s="27" t="s">
        <v>937</v>
      </c>
      <c r="C1131" s="27" t="s">
        <v>967</v>
      </c>
      <c r="D1131" s="27" t="s">
        <v>968</v>
      </c>
      <c r="E1131" s="29" t="s">
        <v>95</v>
      </c>
      <c r="F1131" s="28">
        <v>98</v>
      </c>
      <c r="G1131" s="28">
        <v>100</v>
      </c>
      <c r="H1131" s="28">
        <v>95</v>
      </c>
      <c r="I1131" s="28">
        <v>5</v>
      </c>
      <c r="J1131" s="28">
        <v>0</v>
      </c>
      <c r="K1131" s="28">
        <v>0</v>
      </c>
      <c r="L1131" s="28">
        <v>0</v>
      </c>
      <c r="M1131" s="28">
        <v>0</v>
      </c>
      <c r="N1131" s="28">
        <v>90</v>
      </c>
      <c r="O1131" s="28">
        <v>0</v>
      </c>
      <c r="P1131" s="28">
        <v>10</v>
      </c>
      <c r="Q1131" s="28">
        <v>100</v>
      </c>
      <c r="R1131" s="28">
        <v>100</v>
      </c>
      <c r="S1131" s="28">
        <v>100</v>
      </c>
      <c r="T1131" s="28">
        <v>100</v>
      </c>
      <c r="U1131" s="28">
        <v>95</v>
      </c>
      <c r="V1131" s="28">
        <v>0</v>
      </c>
      <c r="W1131" s="28">
        <v>95</v>
      </c>
      <c r="X1131" s="28">
        <v>5</v>
      </c>
      <c r="Y1131" s="28">
        <v>90</v>
      </c>
      <c r="Z1131" s="28">
        <v>4</v>
      </c>
      <c r="AA1131" s="28" t="s">
        <v>96</v>
      </c>
      <c r="AB1131" s="28" t="s">
        <v>97</v>
      </c>
      <c r="AC1131" s="28" t="s">
        <v>98</v>
      </c>
      <c r="AD1131" s="28">
        <v>0</v>
      </c>
      <c r="AE1131" s="28">
        <v>0</v>
      </c>
      <c r="AF1131" s="28">
        <v>15</v>
      </c>
      <c r="AG1131" s="28">
        <v>0</v>
      </c>
      <c r="AH1131" s="28">
        <v>15</v>
      </c>
      <c r="AI1131" s="28">
        <v>0</v>
      </c>
    </row>
    <row r="1132" spans="1:426" x14ac:dyDescent="0.3">
      <c r="A1132" s="25" t="s">
        <v>849</v>
      </c>
      <c r="B1132" s="25" t="s">
        <v>969</v>
      </c>
      <c r="C1132" s="25" t="s">
        <v>970</v>
      </c>
      <c r="D1132" s="26" t="s">
        <v>1553</v>
      </c>
      <c r="E1132" s="26">
        <v>1306</v>
      </c>
      <c r="F1132" s="38">
        <v>160</v>
      </c>
      <c r="G1132" s="26">
        <v>100</v>
      </c>
      <c r="H1132" s="26">
        <v>70</v>
      </c>
      <c r="I1132" s="26">
        <v>20</v>
      </c>
      <c r="J1132" s="26">
        <v>10</v>
      </c>
      <c r="K1132" s="26">
        <v>0</v>
      </c>
      <c r="L1132" s="26">
        <v>100</v>
      </c>
      <c r="M1132" s="26">
        <v>98</v>
      </c>
      <c r="N1132" s="26">
        <v>2</v>
      </c>
      <c r="O1132" s="26">
        <v>0</v>
      </c>
      <c r="P1132" s="26">
        <v>0</v>
      </c>
      <c r="Q1132" s="26">
        <v>100</v>
      </c>
      <c r="R1132" s="26">
        <v>98</v>
      </c>
      <c r="S1132" s="26">
        <v>100</v>
      </c>
      <c r="T1132" s="26">
        <v>0</v>
      </c>
      <c r="U1132" s="26">
        <v>0</v>
      </c>
      <c r="V1132" s="26">
        <v>0</v>
      </c>
      <c r="W1132" s="26">
        <v>50</v>
      </c>
      <c r="X1132" s="26">
        <v>50</v>
      </c>
      <c r="Y1132" s="26">
        <v>98</v>
      </c>
      <c r="Z1132" s="26">
        <v>2</v>
      </c>
      <c r="AA1132" s="26" t="s">
        <v>96</v>
      </c>
      <c r="AB1132" s="26" t="s">
        <v>96</v>
      </c>
      <c r="AC1132" s="26">
        <v>4</v>
      </c>
      <c r="AD1132" s="26">
        <v>10</v>
      </c>
      <c r="AE1132" s="26">
        <v>10</v>
      </c>
      <c r="AF1132" s="26">
        <v>10</v>
      </c>
      <c r="AG1132" s="26">
        <v>1</v>
      </c>
      <c r="AH1132" s="26">
        <v>15</v>
      </c>
      <c r="AI1132" s="26">
        <v>1</v>
      </c>
      <c r="MI1132" s="47"/>
      <c r="MJ1132" s="47"/>
      <c r="MK1132" s="47"/>
      <c r="ML1132" s="47"/>
      <c r="MM1132" s="47"/>
      <c r="MN1132" s="47"/>
      <c r="MO1132" s="47"/>
      <c r="MP1132" s="47"/>
      <c r="MQ1132" s="47"/>
      <c r="MR1132" s="47"/>
      <c r="MS1132" s="47"/>
      <c r="MT1132" s="47"/>
      <c r="MU1132" s="47"/>
      <c r="MV1132" s="47"/>
      <c r="MW1132" s="47"/>
      <c r="MX1132" s="47"/>
      <c r="MY1132" s="47"/>
      <c r="MZ1132" s="47"/>
      <c r="NA1132" s="47"/>
      <c r="NB1132" s="47"/>
      <c r="NC1132" s="47"/>
      <c r="ND1132" s="47"/>
      <c r="NE1132" s="47"/>
      <c r="NF1132" s="47"/>
      <c r="NG1132" s="47"/>
      <c r="NH1132" s="47"/>
      <c r="NI1132" s="47"/>
      <c r="NJ1132" s="47"/>
      <c r="NK1132" s="47"/>
      <c r="NL1132" s="47"/>
      <c r="NM1132" s="47"/>
      <c r="NN1132" s="47"/>
      <c r="NO1132" s="47"/>
      <c r="NP1132" s="47"/>
      <c r="NQ1132" s="47"/>
      <c r="NR1132" s="47"/>
      <c r="NS1132" s="47"/>
      <c r="NT1132" s="47"/>
      <c r="NU1132" s="47"/>
      <c r="NV1132" s="47"/>
      <c r="NW1132" s="47"/>
      <c r="NX1132" s="47"/>
      <c r="NY1132" s="47"/>
      <c r="NZ1132" s="47"/>
      <c r="OA1132" s="47"/>
      <c r="OB1132" s="47"/>
      <c r="OC1132" s="47"/>
      <c r="OD1132" s="47"/>
      <c r="OE1132" s="47"/>
      <c r="OF1132" s="47"/>
      <c r="OG1132" s="47"/>
      <c r="OH1132" s="47"/>
      <c r="OI1132" s="47"/>
      <c r="OJ1132" s="47"/>
      <c r="OK1132" s="47"/>
      <c r="OL1132" s="47"/>
      <c r="OM1132" s="47"/>
      <c r="ON1132" s="47"/>
      <c r="OO1132" s="47"/>
      <c r="OP1132" s="47"/>
      <c r="OQ1132" s="47"/>
      <c r="OR1132" s="47"/>
      <c r="OS1132" s="47"/>
      <c r="OT1132" s="47"/>
      <c r="OU1132" s="47"/>
      <c r="OV1132" s="47"/>
      <c r="OW1132" s="47"/>
      <c r="OX1132" s="47"/>
      <c r="OY1132" s="47"/>
      <c r="OZ1132" s="47"/>
      <c r="PA1132" s="47"/>
      <c r="PB1132" s="47"/>
      <c r="PC1132" s="47"/>
      <c r="PD1132" s="47"/>
      <c r="PE1132" s="47"/>
      <c r="PF1132" s="47"/>
      <c r="PG1132" s="47"/>
      <c r="PH1132" s="47"/>
      <c r="PI1132" s="47"/>
      <c r="PJ1132" s="47"/>
    </row>
    <row r="1133" spans="1:426" x14ac:dyDescent="0.3">
      <c r="A1133" s="27" t="s">
        <v>849</v>
      </c>
      <c r="B1133" s="27" t="s">
        <v>969</v>
      </c>
      <c r="C1133" s="27" t="s">
        <v>970</v>
      </c>
      <c r="D1133" s="27" t="s">
        <v>971</v>
      </c>
      <c r="E1133" s="29" t="s">
        <v>102</v>
      </c>
      <c r="F1133" s="28">
        <v>100</v>
      </c>
      <c r="G1133" s="28">
        <v>100</v>
      </c>
      <c r="H1133" s="28">
        <v>0</v>
      </c>
      <c r="I1133" s="28">
        <v>10</v>
      </c>
      <c r="J1133" s="28">
        <v>90</v>
      </c>
      <c r="K1133" s="28">
        <v>0</v>
      </c>
      <c r="L1133" s="28">
        <v>100</v>
      </c>
      <c r="M1133" s="28">
        <v>50</v>
      </c>
      <c r="N1133" s="28">
        <v>50</v>
      </c>
      <c r="O1133" s="28">
        <v>0</v>
      </c>
      <c r="P1133" s="28">
        <v>0</v>
      </c>
      <c r="Q1133" s="28">
        <v>100</v>
      </c>
      <c r="R1133" s="28">
        <v>70</v>
      </c>
      <c r="S1133" s="28">
        <v>0</v>
      </c>
      <c r="T1133" s="28">
        <v>0</v>
      </c>
      <c r="U1133" s="28">
        <v>0</v>
      </c>
      <c r="V1133" s="28">
        <v>0</v>
      </c>
      <c r="W1133" s="28">
        <v>30</v>
      </c>
      <c r="X1133" s="28">
        <v>70</v>
      </c>
      <c r="Y1133" s="28">
        <v>50</v>
      </c>
      <c r="Z1133" s="28">
        <v>2</v>
      </c>
      <c r="AA1133" s="28" t="s">
        <v>96</v>
      </c>
      <c r="AB1133" s="28" t="s">
        <v>96</v>
      </c>
      <c r="AC1133" s="28">
        <v>4</v>
      </c>
      <c r="AD1133" s="28">
        <v>10</v>
      </c>
      <c r="AE1133" s="28">
        <v>10</v>
      </c>
      <c r="AF1133" s="28">
        <v>10</v>
      </c>
      <c r="AG1133" s="28">
        <v>1</v>
      </c>
      <c r="AH1133" s="28">
        <v>15</v>
      </c>
      <c r="AI1133" s="28">
        <v>1</v>
      </c>
    </row>
    <row r="1134" spans="1:426" x14ac:dyDescent="0.3">
      <c r="A1134" s="25" t="s">
        <v>849</v>
      </c>
      <c r="B1134" s="25" t="s">
        <v>969</v>
      </c>
      <c r="C1134" s="25" t="s">
        <v>972</v>
      </c>
      <c r="D1134" s="26" t="s">
        <v>1553</v>
      </c>
      <c r="E1134" s="26">
        <v>1903</v>
      </c>
      <c r="F1134" s="38">
        <v>0</v>
      </c>
      <c r="G1134" s="26">
        <v>100</v>
      </c>
      <c r="H1134" s="26">
        <v>100</v>
      </c>
      <c r="I1134" s="26">
        <v>0</v>
      </c>
      <c r="J1134" s="26">
        <v>0</v>
      </c>
      <c r="K1134" s="26">
        <v>0</v>
      </c>
      <c r="L1134" s="26">
        <v>100</v>
      </c>
      <c r="M1134" s="26">
        <v>100</v>
      </c>
      <c r="N1134" s="26">
        <v>0</v>
      </c>
      <c r="O1134" s="26">
        <v>0</v>
      </c>
      <c r="P1134" s="26">
        <v>0</v>
      </c>
      <c r="Q1134" s="26">
        <v>100</v>
      </c>
      <c r="R1134" s="26">
        <v>100</v>
      </c>
      <c r="S1134" s="26">
        <v>100</v>
      </c>
      <c r="T1134" s="26">
        <v>100</v>
      </c>
      <c r="U1134" s="26">
        <v>100</v>
      </c>
      <c r="V1134" s="26">
        <v>0</v>
      </c>
      <c r="W1134" s="26">
        <v>70</v>
      </c>
      <c r="X1134" s="26">
        <v>30</v>
      </c>
      <c r="Y1134" s="26">
        <v>100</v>
      </c>
      <c r="Z1134" s="26">
        <v>2</v>
      </c>
      <c r="AA1134" s="26" t="s">
        <v>96</v>
      </c>
      <c r="AB1134" s="26" t="s">
        <v>96</v>
      </c>
      <c r="AC1134" s="26">
        <v>2</v>
      </c>
      <c r="AD1134" s="26">
        <v>3</v>
      </c>
      <c r="AE1134" s="26">
        <v>3</v>
      </c>
      <c r="AF1134" s="26">
        <v>3</v>
      </c>
      <c r="AG1134" s="26">
        <v>0</v>
      </c>
      <c r="AH1134" s="26">
        <v>15</v>
      </c>
      <c r="AI1134" s="26">
        <v>0</v>
      </c>
      <c r="MI1134" s="47"/>
      <c r="MJ1134" s="47"/>
      <c r="MK1134" s="47"/>
      <c r="ML1134" s="47"/>
      <c r="MM1134" s="47"/>
      <c r="MN1134" s="47"/>
      <c r="MO1134" s="47"/>
      <c r="MP1134" s="47"/>
      <c r="MQ1134" s="47"/>
      <c r="MR1134" s="47"/>
      <c r="MS1134" s="47"/>
      <c r="MT1134" s="47"/>
      <c r="MU1134" s="47"/>
      <c r="MV1134" s="47"/>
      <c r="MW1134" s="47"/>
      <c r="MX1134" s="47"/>
      <c r="MY1134" s="47"/>
      <c r="MZ1134" s="47"/>
      <c r="NA1134" s="47"/>
      <c r="NB1134" s="47"/>
      <c r="NC1134" s="47"/>
      <c r="ND1134" s="47"/>
      <c r="NE1134" s="47"/>
      <c r="NF1134" s="47"/>
      <c r="NG1134" s="47"/>
      <c r="NH1134" s="47"/>
      <c r="NI1134" s="47"/>
      <c r="NJ1134" s="47"/>
      <c r="NK1134" s="47"/>
      <c r="NL1134" s="47"/>
      <c r="NM1134" s="47"/>
      <c r="NN1134" s="47"/>
      <c r="NO1134" s="47"/>
      <c r="NP1134" s="47"/>
      <c r="NQ1134" s="47"/>
      <c r="NR1134" s="47"/>
      <c r="NS1134" s="47"/>
      <c r="NT1134" s="47"/>
      <c r="NU1134" s="47"/>
      <c r="NV1134" s="47"/>
      <c r="NW1134" s="47"/>
      <c r="NX1134" s="47"/>
      <c r="NY1134" s="47"/>
      <c r="NZ1134" s="47"/>
      <c r="OA1134" s="47"/>
      <c r="OB1134" s="47"/>
      <c r="OC1134" s="47"/>
      <c r="OD1134" s="47"/>
      <c r="OE1134" s="47"/>
      <c r="OF1134" s="47"/>
      <c r="OG1134" s="47"/>
      <c r="OH1134" s="47"/>
      <c r="OI1134" s="47"/>
      <c r="OJ1134" s="47"/>
      <c r="OK1134" s="47"/>
      <c r="OL1134" s="47"/>
      <c r="OM1134" s="47"/>
      <c r="ON1134" s="47"/>
      <c r="OO1134" s="47"/>
      <c r="OP1134" s="47"/>
      <c r="OQ1134" s="47"/>
      <c r="OR1134" s="47"/>
      <c r="OS1134" s="47"/>
      <c r="OT1134" s="47"/>
      <c r="OU1134" s="47"/>
      <c r="OV1134" s="47"/>
      <c r="OW1134" s="47"/>
      <c r="OX1134" s="47"/>
      <c r="OY1134" s="47"/>
      <c r="OZ1134" s="47"/>
      <c r="PA1134" s="47"/>
      <c r="PB1134" s="47"/>
      <c r="PC1134" s="47"/>
      <c r="PD1134" s="47"/>
      <c r="PE1134" s="47"/>
      <c r="PF1134" s="47"/>
      <c r="PG1134" s="47"/>
      <c r="PH1134" s="47"/>
      <c r="PI1134" s="47"/>
      <c r="PJ1134" s="47"/>
    </row>
    <row r="1135" spans="1:426" x14ac:dyDescent="0.3">
      <c r="A1135" s="27" t="s">
        <v>849</v>
      </c>
      <c r="B1135" s="27" t="s">
        <v>969</v>
      </c>
      <c r="C1135" s="27" t="s">
        <v>972</v>
      </c>
      <c r="D1135" s="27" t="s">
        <v>973</v>
      </c>
      <c r="E1135" s="29" t="s">
        <v>95</v>
      </c>
      <c r="F1135" s="28">
        <v>90</v>
      </c>
      <c r="G1135" s="28">
        <v>80</v>
      </c>
      <c r="H1135" s="28">
        <v>80</v>
      </c>
      <c r="I1135" s="28">
        <v>20</v>
      </c>
      <c r="J1135" s="28">
        <v>0</v>
      </c>
      <c r="K1135" s="28">
        <v>0</v>
      </c>
      <c r="L1135" s="28">
        <v>80</v>
      </c>
      <c r="M1135" s="28">
        <v>80</v>
      </c>
      <c r="N1135" s="28">
        <v>20</v>
      </c>
      <c r="O1135" s="28">
        <v>0</v>
      </c>
      <c r="P1135" s="28">
        <v>0</v>
      </c>
      <c r="Q1135" s="28">
        <v>100</v>
      </c>
      <c r="R1135" s="28">
        <v>70</v>
      </c>
      <c r="S1135" s="28">
        <v>100</v>
      </c>
      <c r="T1135" s="28">
        <v>70</v>
      </c>
      <c r="U1135" s="28">
        <v>70</v>
      </c>
      <c r="V1135" s="28">
        <v>0</v>
      </c>
      <c r="W1135" s="28">
        <v>70</v>
      </c>
      <c r="X1135" s="28">
        <v>30</v>
      </c>
      <c r="Y1135" s="28">
        <v>97</v>
      </c>
      <c r="Z1135" s="28">
        <v>2</v>
      </c>
      <c r="AA1135" s="28" t="s">
        <v>96</v>
      </c>
      <c r="AB1135" s="28" t="s">
        <v>96</v>
      </c>
      <c r="AC1135" s="28">
        <v>2</v>
      </c>
      <c r="AD1135" s="28">
        <v>3</v>
      </c>
      <c r="AE1135" s="28">
        <v>3</v>
      </c>
      <c r="AF1135" s="28">
        <v>3</v>
      </c>
      <c r="AG1135" s="28">
        <v>0</v>
      </c>
      <c r="AH1135" s="28">
        <v>15</v>
      </c>
      <c r="AI1135" s="28">
        <v>0</v>
      </c>
    </row>
    <row r="1136" spans="1:426" x14ac:dyDescent="0.3">
      <c r="A1136" s="25" t="s">
        <v>849</v>
      </c>
      <c r="B1136" s="25" t="s">
        <v>969</v>
      </c>
      <c r="C1136" s="25" t="s">
        <v>974</v>
      </c>
      <c r="D1136" s="26" t="s">
        <v>1553</v>
      </c>
      <c r="E1136" s="26">
        <v>4421</v>
      </c>
      <c r="F1136" s="38">
        <v>20</v>
      </c>
      <c r="G1136" s="26">
        <v>95</v>
      </c>
      <c r="H1136" s="26">
        <v>95</v>
      </c>
      <c r="I1136" s="26">
        <v>5</v>
      </c>
      <c r="J1136" s="26">
        <v>0</v>
      </c>
      <c r="K1136" s="26">
        <v>0</v>
      </c>
      <c r="L1136" s="26">
        <v>95</v>
      </c>
      <c r="M1136" s="26">
        <v>95</v>
      </c>
      <c r="N1136" s="26">
        <v>5</v>
      </c>
      <c r="O1136" s="26">
        <v>0</v>
      </c>
      <c r="P1136" s="26">
        <v>0</v>
      </c>
      <c r="Q1136" s="26">
        <v>100</v>
      </c>
      <c r="R1136" s="26">
        <v>95</v>
      </c>
      <c r="S1136" s="26">
        <v>100</v>
      </c>
      <c r="T1136" s="26">
        <v>95</v>
      </c>
      <c r="U1136" s="26">
        <v>95</v>
      </c>
      <c r="V1136" s="26">
        <v>0</v>
      </c>
      <c r="W1136" s="26">
        <v>90</v>
      </c>
      <c r="X1136" s="26">
        <v>10</v>
      </c>
      <c r="Y1136" s="26">
        <v>99</v>
      </c>
      <c r="Z1136" s="26">
        <v>2</v>
      </c>
      <c r="AA1136" s="26" t="s">
        <v>96</v>
      </c>
      <c r="AB1136" s="26" t="s">
        <v>96</v>
      </c>
      <c r="AC1136" s="26">
        <v>2</v>
      </c>
      <c r="AD1136" s="26">
        <v>0</v>
      </c>
      <c r="AE1136" s="26">
        <v>0</v>
      </c>
      <c r="AF1136" s="26">
        <v>0</v>
      </c>
      <c r="AG1136" s="26">
        <v>0</v>
      </c>
      <c r="AH1136" s="26">
        <v>20</v>
      </c>
      <c r="AI1136" s="26">
        <v>0</v>
      </c>
      <c r="MI1136" s="47"/>
      <c r="MJ1136" s="47"/>
      <c r="MK1136" s="47"/>
      <c r="ML1136" s="47"/>
      <c r="MM1136" s="47"/>
      <c r="MN1136" s="47"/>
      <c r="MO1136" s="47"/>
      <c r="MP1136" s="47"/>
      <c r="MQ1136" s="47"/>
      <c r="MR1136" s="47"/>
      <c r="MS1136" s="47"/>
      <c r="MT1136" s="47"/>
      <c r="MU1136" s="47"/>
      <c r="MV1136" s="47"/>
      <c r="MW1136" s="47"/>
      <c r="MX1136" s="47"/>
      <c r="MY1136" s="47"/>
      <c r="MZ1136" s="47"/>
      <c r="NA1136" s="47"/>
      <c r="NB1136" s="47"/>
      <c r="NC1136" s="47"/>
      <c r="ND1136" s="47"/>
      <c r="NE1136" s="47"/>
      <c r="NF1136" s="47"/>
      <c r="NG1136" s="47"/>
      <c r="NH1136" s="47"/>
      <c r="NI1136" s="47"/>
      <c r="NJ1136" s="47"/>
      <c r="NK1136" s="47"/>
      <c r="NL1136" s="47"/>
      <c r="NM1136" s="47"/>
      <c r="NN1136" s="47"/>
      <c r="NO1136" s="47"/>
      <c r="NP1136" s="47"/>
      <c r="NQ1136" s="47"/>
      <c r="NR1136" s="47"/>
      <c r="NS1136" s="47"/>
      <c r="NT1136" s="47"/>
      <c r="NU1136" s="47"/>
      <c r="NV1136" s="47"/>
      <c r="NW1136" s="47"/>
      <c r="NX1136" s="47"/>
      <c r="NY1136" s="47"/>
      <c r="NZ1136" s="47"/>
      <c r="OA1136" s="47"/>
      <c r="OB1136" s="47"/>
      <c r="OC1136" s="47"/>
      <c r="OD1136" s="47"/>
      <c r="OE1136" s="47"/>
      <c r="OF1136" s="47"/>
      <c r="OG1136" s="47"/>
      <c r="OH1136" s="47"/>
      <c r="OI1136" s="47"/>
      <c r="OJ1136" s="47"/>
      <c r="OK1136" s="47"/>
      <c r="OL1136" s="47"/>
      <c r="OM1136" s="47"/>
      <c r="ON1136" s="47"/>
      <c r="OO1136" s="47"/>
      <c r="OP1136" s="47"/>
      <c r="OQ1136" s="47"/>
      <c r="OR1136" s="47"/>
      <c r="OS1136" s="47"/>
      <c r="OT1136" s="47"/>
      <c r="OU1136" s="47"/>
      <c r="OV1136" s="47"/>
      <c r="OW1136" s="47"/>
      <c r="OX1136" s="47"/>
      <c r="OY1136" s="47"/>
      <c r="OZ1136" s="47"/>
      <c r="PA1136" s="47"/>
      <c r="PB1136" s="47"/>
      <c r="PC1136" s="47"/>
      <c r="PD1136" s="47"/>
      <c r="PE1136" s="47"/>
      <c r="PF1136" s="47"/>
      <c r="PG1136" s="47"/>
      <c r="PH1136" s="47"/>
      <c r="PI1136" s="47"/>
      <c r="PJ1136" s="47"/>
    </row>
    <row r="1137" spans="1:426" x14ac:dyDescent="0.3">
      <c r="A1137" s="27" t="s">
        <v>849</v>
      </c>
      <c r="B1137" s="27" t="s">
        <v>969</v>
      </c>
      <c r="C1137" s="27" t="s">
        <v>974</v>
      </c>
      <c r="D1137" s="27" t="s">
        <v>975</v>
      </c>
      <c r="E1137" s="29" t="s">
        <v>102</v>
      </c>
      <c r="F1137" s="29">
        <v>159</v>
      </c>
      <c r="G1137" s="28">
        <v>100</v>
      </c>
      <c r="H1137" s="28">
        <v>20</v>
      </c>
      <c r="I1137" s="28">
        <v>0</v>
      </c>
      <c r="J1137" s="28">
        <v>0</v>
      </c>
      <c r="K1137" s="28">
        <v>80</v>
      </c>
      <c r="L1137" s="28">
        <v>100</v>
      </c>
      <c r="M1137" s="28">
        <v>0</v>
      </c>
      <c r="N1137" s="28">
        <v>0</v>
      </c>
      <c r="O1137" s="28">
        <v>0</v>
      </c>
      <c r="P1137" s="28">
        <v>100</v>
      </c>
      <c r="Q1137" s="28">
        <v>100</v>
      </c>
      <c r="R1137" s="28">
        <v>100</v>
      </c>
      <c r="S1137" s="28">
        <v>100</v>
      </c>
      <c r="T1137" s="28">
        <v>100</v>
      </c>
      <c r="U1137" s="28">
        <v>0</v>
      </c>
      <c r="V1137" s="28">
        <v>0</v>
      </c>
      <c r="W1137" s="28">
        <v>0</v>
      </c>
      <c r="X1137" s="28">
        <v>100</v>
      </c>
      <c r="Y1137" s="28">
        <v>80</v>
      </c>
      <c r="Z1137" s="28">
        <v>2</v>
      </c>
      <c r="AA1137" s="28" t="s">
        <v>96</v>
      </c>
      <c r="AB1137" s="28" t="s">
        <v>97</v>
      </c>
      <c r="AC1137" s="28" t="s">
        <v>98</v>
      </c>
      <c r="AD1137" s="28">
        <v>0</v>
      </c>
      <c r="AE1137" s="28">
        <v>0</v>
      </c>
      <c r="AF1137" s="28">
        <v>0</v>
      </c>
      <c r="AG1137" s="28">
        <v>0</v>
      </c>
      <c r="AH1137" s="28">
        <v>20</v>
      </c>
      <c r="AI1137" s="28">
        <v>0</v>
      </c>
    </row>
    <row r="1138" spans="1:426" x14ac:dyDescent="0.3">
      <c r="A1138" s="25" t="s">
        <v>849</v>
      </c>
      <c r="B1138" s="25" t="s">
        <v>969</v>
      </c>
      <c r="C1138" s="25" t="s">
        <v>976</v>
      </c>
      <c r="D1138" s="26" t="s">
        <v>1553</v>
      </c>
      <c r="E1138" s="26">
        <v>3260</v>
      </c>
      <c r="F1138" s="38">
        <v>480</v>
      </c>
      <c r="G1138" s="26">
        <v>100</v>
      </c>
      <c r="H1138" s="26">
        <v>100</v>
      </c>
      <c r="I1138" s="26">
        <v>0</v>
      </c>
      <c r="J1138" s="26">
        <v>0</v>
      </c>
      <c r="K1138" s="26">
        <v>0</v>
      </c>
      <c r="L1138" s="26">
        <v>100</v>
      </c>
      <c r="M1138" s="26">
        <v>75</v>
      </c>
      <c r="N1138" s="26">
        <v>25</v>
      </c>
      <c r="O1138" s="26">
        <v>0</v>
      </c>
      <c r="P1138" s="26">
        <v>0</v>
      </c>
      <c r="Q1138" s="26">
        <v>100</v>
      </c>
      <c r="R1138" s="26">
        <v>100</v>
      </c>
      <c r="S1138" s="26">
        <v>100</v>
      </c>
      <c r="T1138" s="26">
        <v>100</v>
      </c>
      <c r="U1138" s="26">
        <v>90</v>
      </c>
      <c r="V1138" s="26">
        <v>0</v>
      </c>
      <c r="W1138" s="26">
        <v>90</v>
      </c>
      <c r="X1138" s="26">
        <v>10</v>
      </c>
      <c r="Y1138" s="26">
        <v>100</v>
      </c>
      <c r="Z1138" s="26">
        <v>2</v>
      </c>
      <c r="AA1138" s="26" t="s">
        <v>96</v>
      </c>
      <c r="AB1138" s="26" t="s">
        <v>96</v>
      </c>
      <c r="AC1138" s="26">
        <v>2</v>
      </c>
      <c r="AD1138" s="26">
        <v>0</v>
      </c>
      <c r="AE1138" s="26">
        <v>0</v>
      </c>
      <c r="AF1138" s="26">
        <v>0</v>
      </c>
      <c r="AG1138" s="26">
        <v>0</v>
      </c>
      <c r="AH1138" s="26">
        <v>17</v>
      </c>
      <c r="AI1138" s="26">
        <v>0</v>
      </c>
    </row>
    <row r="1139" spans="1:426" x14ac:dyDescent="0.3">
      <c r="A1139" s="27" t="s">
        <v>849</v>
      </c>
      <c r="B1139" s="27" t="s">
        <v>969</v>
      </c>
      <c r="C1139" s="27" t="s">
        <v>976</v>
      </c>
      <c r="D1139" s="27" t="s">
        <v>977</v>
      </c>
      <c r="E1139" s="29" t="s">
        <v>102</v>
      </c>
      <c r="F1139" s="28">
        <v>43</v>
      </c>
      <c r="G1139" s="28">
        <v>100</v>
      </c>
      <c r="H1139" s="28">
        <v>50</v>
      </c>
      <c r="I1139" s="28">
        <v>0</v>
      </c>
      <c r="J1139" s="28">
        <v>50</v>
      </c>
      <c r="K1139" s="28">
        <v>0</v>
      </c>
      <c r="L1139" s="28">
        <v>100</v>
      </c>
      <c r="M1139" s="28">
        <v>0</v>
      </c>
      <c r="N1139" s="28">
        <v>0</v>
      </c>
      <c r="O1139" s="28">
        <v>0</v>
      </c>
      <c r="P1139" s="28">
        <v>100</v>
      </c>
      <c r="Q1139" s="28">
        <v>100</v>
      </c>
      <c r="R1139" s="28">
        <v>80</v>
      </c>
      <c r="S1139" s="28">
        <v>100</v>
      </c>
      <c r="T1139" s="28">
        <v>100</v>
      </c>
      <c r="U1139" s="28">
        <v>0</v>
      </c>
      <c r="V1139" s="28">
        <v>0</v>
      </c>
      <c r="W1139" s="28">
        <v>0</v>
      </c>
      <c r="X1139" s="28">
        <v>100</v>
      </c>
      <c r="Y1139" s="28">
        <v>100</v>
      </c>
      <c r="Z1139" s="28">
        <v>2</v>
      </c>
      <c r="AA1139" s="28" t="s">
        <v>96</v>
      </c>
      <c r="AB1139" s="28" t="s">
        <v>96</v>
      </c>
      <c r="AC1139" s="28">
        <v>2</v>
      </c>
      <c r="AD1139" s="28">
        <v>0</v>
      </c>
      <c r="AE1139" s="28">
        <v>0</v>
      </c>
      <c r="AF1139" s="28">
        <v>0</v>
      </c>
      <c r="AG1139" s="28">
        <v>0</v>
      </c>
      <c r="AH1139" s="28">
        <v>17</v>
      </c>
      <c r="AI1139" s="28">
        <v>0</v>
      </c>
    </row>
    <row r="1140" spans="1:426" x14ac:dyDescent="0.3">
      <c r="A1140" s="27" t="s">
        <v>849</v>
      </c>
      <c r="B1140" s="27" t="s">
        <v>969</v>
      </c>
      <c r="C1140" s="27" t="s">
        <v>976</v>
      </c>
      <c r="D1140" s="27" t="s">
        <v>978</v>
      </c>
      <c r="E1140" s="29" t="s">
        <v>95</v>
      </c>
      <c r="F1140" s="28">
        <v>35</v>
      </c>
      <c r="G1140" s="28">
        <v>100</v>
      </c>
      <c r="H1140" s="28">
        <v>100</v>
      </c>
      <c r="I1140" s="28">
        <v>0</v>
      </c>
      <c r="J1140" s="28">
        <v>0</v>
      </c>
      <c r="K1140" s="28">
        <v>0</v>
      </c>
      <c r="L1140" s="28">
        <v>100</v>
      </c>
      <c r="M1140" s="28">
        <v>0</v>
      </c>
      <c r="N1140" s="28">
        <v>0</v>
      </c>
      <c r="O1140" s="28">
        <v>0</v>
      </c>
      <c r="P1140" s="28">
        <v>100</v>
      </c>
      <c r="Q1140" s="28">
        <v>100</v>
      </c>
      <c r="R1140" s="28">
        <v>80</v>
      </c>
      <c r="S1140" s="28">
        <v>100</v>
      </c>
      <c r="T1140" s="28">
        <v>100</v>
      </c>
      <c r="U1140" s="28">
        <v>0</v>
      </c>
      <c r="V1140" s="28">
        <v>0</v>
      </c>
      <c r="W1140" s="28">
        <v>0</v>
      </c>
      <c r="X1140" s="28">
        <v>100</v>
      </c>
      <c r="Y1140" s="28">
        <v>100</v>
      </c>
      <c r="Z1140" s="28">
        <v>2</v>
      </c>
      <c r="AA1140" s="28" t="s">
        <v>96</v>
      </c>
      <c r="AB1140" s="28" t="s">
        <v>96</v>
      </c>
      <c r="AC1140" s="28">
        <v>2</v>
      </c>
      <c r="AD1140" s="28">
        <v>0</v>
      </c>
      <c r="AE1140" s="28">
        <v>0</v>
      </c>
      <c r="AF1140" s="28">
        <v>0</v>
      </c>
      <c r="AG1140" s="28">
        <v>0</v>
      </c>
      <c r="AH1140" s="28">
        <v>17</v>
      </c>
      <c r="AI1140" s="28">
        <v>0</v>
      </c>
    </row>
    <row r="1141" spans="1:426" x14ac:dyDescent="0.3">
      <c r="A1141" s="35" t="s">
        <v>849</v>
      </c>
      <c r="B1141" s="35" t="s">
        <v>969</v>
      </c>
      <c r="C1141" s="35" t="s">
        <v>1660</v>
      </c>
      <c r="D1141" s="36" t="s">
        <v>1555</v>
      </c>
      <c r="E1141" s="36">
        <v>2870</v>
      </c>
      <c r="F1141" s="36">
        <v>1779</v>
      </c>
      <c r="G1141" s="36">
        <v>100</v>
      </c>
      <c r="H1141" s="36">
        <v>95</v>
      </c>
      <c r="I1141" s="36">
        <v>0</v>
      </c>
      <c r="J1141" s="36">
        <v>5</v>
      </c>
      <c r="K1141" s="36">
        <v>0</v>
      </c>
      <c r="L1141" s="36">
        <v>100</v>
      </c>
      <c r="M1141" s="36">
        <v>60</v>
      </c>
      <c r="N1141" s="36">
        <v>30</v>
      </c>
      <c r="O1141" s="36">
        <v>0</v>
      </c>
      <c r="P1141" s="36">
        <v>10</v>
      </c>
      <c r="Q1141" s="36">
        <v>100</v>
      </c>
      <c r="R1141" s="36">
        <v>98</v>
      </c>
      <c r="S1141" s="36">
        <v>100</v>
      </c>
      <c r="T1141" s="36">
        <v>100</v>
      </c>
      <c r="U1141" s="36">
        <v>80</v>
      </c>
      <c r="V1141" s="36">
        <v>0</v>
      </c>
      <c r="W1141" s="36">
        <v>80</v>
      </c>
      <c r="X1141" s="36">
        <v>20</v>
      </c>
      <c r="Y1141" s="36">
        <v>75</v>
      </c>
      <c r="Z1141" s="36">
        <v>4</v>
      </c>
      <c r="AA1141" s="36" t="s">
        <v>96</v>
      </c>
      <c r="AB1141" s="36" t="s">
        <v>97</v>
      </c>
      <c r="AC1141" s="36" t="s">
        <v>98</v>
      </c>
      <c r="AD1141" s="36">
        <v>0</v>
      </c>
      <c r="AE1141" s="36">
        <v>0</v>
      </c>
      <c r="AF1141" s="36">
        <v>0</v>
      </c>
      <c r="AG1141" s="36">
        <v>0</v>
      </c>
      <c r="AH1141" s="36">
        <v>5</v>
      </c>
      <c r="AI1141" s="36">
        <v>0</v>
      </c>
    </row>
    <row r="1142" spans="1:426" x14ac:dyDescent="0.3">
      <c r="A1142" s="25" t="s">
        <v>849</v>
      </c>
      <c r="B1142" s="25" t="s">
        <v>969</v>
      </c>
      <c r="C1142" s="25" t="s">
        <v>969</v>
      </c>
      <c r="D1142" s="26" t="s">
        <v>1553</v>
      </c>
      <c r="E1142" s="26">
        <v>21732</v>
      </c>
      <c r="F1142" s="38">
        <v>30</v>
      </c>
      <c r="G1142" s="26">
        <v>100</v>
      </c>
      <c r="H1142" s="26">
        <v>100</v>
      </c>
      <c r="I1142" s="26">
        <v>0</v>
      </c>
      <c r="J1142" s="26">
        <v>0</v>
      </c>
      <c r="K1142" s="26">
        <v>0</v>
      </c>
      <c r="L1142" s="26">
        <v>100</v>
      </c>
      <c r="M1142" s="26">
        <v>100</v>
      </c>
      <c r="N1142" s="26">
        <v>0</v>
      </c>
      <c r="O1142" s="26">
        <v>0</v>
      </c>
      <c r="P1142" s="26">
        <v>0</v>
      </c>
      <c r="Q1142" s="26">
        <v>100</v>
      </c>
      <c r="R1142" s="26">
        <v>100</v>
      </c>
      <c r="S1142" s="26">
        <v>100</v>
      </c>
      <c r="T1142" s="26">
        <v>100</v>
      </c>
      <c r="U1142" s="26">
        <v>100</v>
      </c>
      <c r="V1142" s="26">
        <v>0</v>
      </c>
      <c r="W1142" s="26">
        <v>100</v>
      </c>
      <c r="X1142" s="26">
        <v>0</v>
      </c>
      <c r="Y1142" s="26">
        <v>100</v>
      </c>
      <c r="Z1142" s="26">
        <v>8</v>
      </c>
      <c r="AA1142" s="26" t="s">
        <v>96</v>
      </c>
      <c r="AB1142" s="26" t="s">
        <v>96</v>
      </c>
      <c r="AC1142" s="26">
        <v>2</v>
      </c>
      <c r="AD1142" s="26">
        <v>0</v>
      </c>
      <c r="AE1142" s="26">
        <v>0</v>
      </c>
      <c r="AF1142" s="26">
        <v>0</v>
      </c>
      <c r="AG1142" s="26">
        <v>0</v>
      </c>
      <c r="AH1142" s="26">
        <v>0</v>
      </c>
      <c r="AI1142" s="26">
        <v>0</v>
      </c>
    </row>
    <row r="1143" spans="1:426" x14ac:dyDescent="0.3">
      <c r="A1143" s="27" t="s">
        <v>849</v>
      </c>
      <c r="B1143" s="27" t="s">
        <v>969</v>
      </c>
      <c r="C1143" s="27" t="s">
        <v>969</v>
      </c>
      <c r="D1143" s="27" t="s">
        <v>979</v>
      </c>
      <c r="E1143" s="29" t="s">
        <v>102</v>
      </c>
      <c r="F1143" s="28">
        <v>107</v>
      </c>
      <c r="G1143" s="28">
        <v>100</v>
      </c>
      <c r="H1143" s="28">
        <v>100</v>
      </c>
      <c r="I1143" s="28">
        <v>0</v>
      </c>
      <c r="J1143" s="28">
        <v>0</v>
      </c>
      <c r="K1143" s="28">
        <v>0</v>
      </c>
      <c r="L1143" s="28">
        <v>100</v>
      </c>
      <c r="M1143" s="28">
        <v>100</v>
      </c>
      <c r="N1143" s="28">
        <v>0</v>
      </c>
      <c r="O1143" s="28">
        <v>0</v>
      </c>
      <c r="P1143" s="28">
        <v>0</v>
      </c>
      <c r="Q1143" s="28">
        <v>100</v>
      </c>
      <c r="R1143" s="28">
        <v>100</v>
      </c>
      <c r="S1143" s="28">
        <v>100</v>
      </c>
      <c r="T1143" s="28">
        <v>100</v>
      </c>
      <c r="U1143" s="28">
        <v>100</v>
      </c>
      <c r="V1143" s="28">
        <v>0</v>
      </c>
      <c r="W1143" s="28">
        <v>100</v>
      </c>
      <c r="X1143" s="28">
        <v>0</v>
      </c>
      <c r="Y1143" s="28">
        <v>100</v>
      </c>
      <c r="Z1143" s="28">
        <v>8</v>
      </c>
      <c r="AA1143" s="28" t="s">
        <v>96</v>
      </c>
      <c r="AB1143" s="28" t="s">
        <v>96</v>
      </c>
      <c r="AC1143" s="28">
        <v>2</v>
      </c>
      <c r="AD1143" s="28">
        <v>0</v>
      </c>
      <c r="AE1143" s="28">
        <v>0</v>
      </c>
      <c r="AF1143" s="28">
        <v>3</v>
      </c>
      <c r="AG1143" s="28">
        <v>0</v>
      </c>
      <c r="AH1143" s="28">
        <v>3.5</v>
      </c>
      <c r="AI1143" s="28">
        <v>0</v>
      </c>
    </row>
    <row r="1144" spans="1:426" x14ac:dyDescent="0.3">
      <c r="A1144" s="27" t="s">
        <v>849</v>
      </c>
      <c r="B1144" s="27" t="s">
        <v>969</v>
      </c>
      <c r="C1144" s="27" t="s">
        <v>969</v>
      </c>
      <c r="D1144" s="27" t="s">
        <v>980</v>
      </c>
      <c r="E1144" s="29" t="s">
        <v>102</v>
      </c>
      <c r="F1144" s="28">
        <v>53</v>
      </c>
      <c r="G1144" s="28">
        <v>100</v>
      </c>
      <c r="H1144" s="28">
        <v>100</v>
      </c>
      <c r="I1144" s="28">
        <v>0</v>
      </c>
      <c r="J1144" s="28">
        <v>0</v>
      </c>
      <c r="K1144" s="28">
        <v>0</v>
      </c>
      <c r="L1144" s="28">
        <v>100</v>
      </c>
      <c r="M1144" s="28">
        <v>100</v>
      </c>
      <c r="N1144" s="28">
        <v>0</v>
      </c>
      <c r="O1144" s="28">
        <v>0</v>
      </c>
      <c r="P1144" s="28">
        <v>0</v>
      </c>
      <c r="Q1144" s="28">
        <v>100</v>
      </c>
      <c r="R1144" s="28">
        <v>100</v>
      </c>
      <c r="S1144" s="28">
        <v>100</v>
      </c>
      <c r="T1144" s="28">
        <v>100</v>
      </c>
      <c r="U1144" s="28">
        <v>100</v>
      </c>
      <c r="V1144" s="28">
        <v>0</v>
      </c>
      <c r="W1144" s="28">
        <v>100</v>
      </c>
      <c r="X1144" s="28">
        <v>0</v>
      </c>
      <c r="Y1144" s="28">
        <v>100</v>
      </c>
      <c r="Z1144" s="28">
        <v>8</v>
      </c>
      <c r="AA1144" s="28" t="s">
        <v>96</v>
      </c>
      <c r="AB1144" s="28" t="s">
        <v>96</v>
      </c>
      <c r="AC1144" s="28">
        <v>2</v>
      </c>
      <c r="AD1144" s="28">
        <v>0</v>
      </c>
      <c r="AE1144" s="28">
        <v>0</v>
      </c>
      <c r="AF1144" s="28">
        <v>0</v>
      </c>
      <c r="AG1144" s="28">
        <v>0</v>
      </c>
      <c r="AH1144" s="28">
        <v>0.5</v>
      </c>
      <c r="AI1144" s="28">
        <v>0</v>
      </c>
    </row>
    <row r="1145" spans="1:426" x14ac:dyDescent="0.3">
      <c r="A1145" s="27" t="s">
        <v>849</v>
      </c>
      <c r="B1145" s="27" t="s">
        <v>969</v>
      </c>
      <c r="C1145" s="27" t="s">
        <v>969</v>
      </c>
      <c r="D1145" s="27" t="s">
        <v>482</v>
      </c>
      <c r="E1145" s="29" t="s">
        <v>102</v>
      </c>
      <c r="F1145" s="28">
        <v>76</v>
      </c>
      <c r="G1145" s="28">
        <v>100</v>
      </c>
      <c r="H1145" s="28">
        <v>100</v>
      </c>
      <c r="I1145" s="28">
        <v>0</v>
      </c>
      <c r="J1145" s="28">
        <v>0</v>
      </c>
      <c r="K1145" s="28">
        <v>0</v>
      </c>
      <c r="L1145" s="28">
        <v>100</v>
      </c>
      <c r="M1145" s="28">
        <v>100</v>
      </c>
      <c r="N1145" s="28">
        <v>0</v>
      </c>
      <c r="O1145" s="28">
        <v>0</v>
      </c>
      <c r="P1145" s="28">
        <v>0</v>
      </c>
      <c r="Q1145" s="28">
        <v>100</v>
      </c>
      <c r="R1145" s="28">
        <v>100</v>
      </c>
      <c r="S1145" s="28">
        <v>100</v>
      </c>
      <c r="T1145" s="28">
        <v>100</v>
      </c>
      <c r="U1145" s="28">
        <v>100</v>
      </c>
      <c r="V1145" s="28">
        <v>0</v>
      </c>
      <c r="W1145" s="28">
        <v>100</v>
      </c>
      <c r="X1145" s="28">
        <v>0</v>
      </c>
      <c r="Y1145" s="28">
        <v>100</v>
      </c>
      <c r="Z1145" s="28">
        <v>8</v>
      </c>
      <c r="AA1145" s="28" t="s">
        <v>96</v>
      </c>
      <c r="AB1145" s="28" t="s">
        <v>96</v>
      </c>
      <c r="AC1145" s="28">
        <v>2</v>
      </c>
      <c r="AD1145" s="28">
        <v>0</v>
      </c>
      <c r="AE1145" s="28">
        <v>0</v>
      </c>
      <c r="AF1145" s="28">
        <v>0</v>
      </c>
      <c r="AG1145" s="28">
        <v>0</v>
      </c>
      <c r="AH1145" s="28">
        <v>0.5</v>
      </c>
      <c r="AI1145" s="28">
        <v>0</v>
      </c>
    </row>
    <row r="1146" spans="1:426" x14ac:dyDescent="0.3">
      <c r="A1146" s="25" t="s">
        <v>849</v>
      </c>
      <c r="B1146" s="25" t="s">
        <v>969</v>
      </c>
      <c r="C1146" s="25" t="s">
        <v>981</v>
      </c>
      <c r="D1146" s="26" t="s">
        <v>1553</v>
      </c>
      <c r="E1146" s="26">
        <v>2817</v>
      </c>
      <c r="F1146" s="38">
        <v>20</v>
      </c>
      <c r="G1146" s="26">
        <v>100</v>
      </c>
      <c r="H1146" s="26">
        <v>80</v>
      </c>
      <c r="I1146" s="26">
        <v>20</v>
      </c>
      <c r="J1146" s="26">
        <v>0</v>
      </c>
      <c r="K1146" s="26">
        <v>0</v>
      </c>
      <c r="L1146" s="26">
        <v>90</v>
      </c>
      <c r="M1146" s="26">
        <v>75</v>
      </c>
      <c r="N1146" s="26">
        <v>25</v>
      </c>
      <c r="O1146" s="26">
        <v>0</v>
      </c>
      <c r="P1146" s="26">
        <v>0</v>
      </c>
      <c r="Q1146" s="26">
        <v>100</v>
      </c>
      <c r="R1146" s="26">
        <v>100</v>
      </c>
      <c r="S1146" s="26">
        <v>78</v>
      </c>
      <c r="T1146" s="26">
        <v>90</v>
      </c>
      <c r="U1146" s="26">
        <v>80</v>
      </c>
      <c r="V1146" s="26">
        <v>0</v>
      </c>
      <c r="W1146" s="26">
        <v>65</v>
      </c>
      <c r="X1146" s="26">
        <v>35</v>
      </c>
      <c r="Y1146" s="26">
        <v>100</v>
      </c>
      <c r="Z1146" s="26">
        <v>4</v>
      </c>
      <c r="AA1146" s="26" t="s">
        <v>97</v>
      </c>
      <c r="AB1146" s="26" t="s">
        <v>97</v>
      </c>
      <c r="AC1146" s="26" t="s">
        <v>98</v>
      </c>
      <c r="AD1146" s="26">
        <v>0</v>
      </c>
      <c r="AE1146" s="26">
        <v>0</v>
      </c>
      <c r="AF1146" s="26">
        <v>12</v>
      </c>
      <c r="AG1146" s="26">
        <v>0</v>
      </c>
      <c r="AH1146" s="26">
        <v>0</v>
      </c>
      <c r="AI1146" s="26">
        <v>0</v>
      </c>
      <c r="MI1146" s="47"/>
      <c r="MJ1146" s="47"/>
      <c r="MK1146" s="47"/>
      <c r="ML1146" s="47"/>
      <c r="MM1146" s="47"/>
      <c r="MN1146" s="47"/>
      <c r="MO1146" s="47"/>
      <c r="MP1146" s="47"/>
      <c r="MQ1146" s="47"/>
      <c r="MR1146" s="47"/>
      <c r="MS1146" s="47"/>
      <c r="MT1146" s="47"/>
      <c r="MU1146" s="47"/>
      <c r="MV1146" s="47"/>
      <c r="MW1146" s="47"/>
      <c r="MX1146" s="47"/>
      <c r="MY1146" s="47"/>
      <c r="MZ1146" s="47"/>
      <c r="NA1146" s="47"/>
      <c r="NB1146" s="47"/>
      <c r="NC1146" s="47"/>
      <c r="ND1146" s="47"/>
      <c r="NE1146" s="47"/>
      <c r="NF1146" s="47"/>
      <c r="NG1146" s="47"/>
      <c r="NH1146" s="47"/>
      <c r="NI1146" s="47"/>
      <c r="NJ1146" s="47"/>
      <c r="NK1146" s="47"/>
      <c r="NL1146" s="47"/>
      <c r="NM1146" s="47"/>
      <c r="NN1146" s="47"/>
      <c r="NO1146" s="47"/>
      <c r="NP1146" s="47"/>
      <c r="NQ1146" s="47"/>
      <c r="NR1146" s="47"/>
      <c r="NS1146" s="47"/>
      <c r="NT1146" s="47"/>
      <c r="NU1146" s="47"/>
      <c r="NV1146" s="47"/>
      <c r="NW1146" s="47"/>
      <c r="NX1146" s="47"/>
      <c r="NY1146" s="47"/>
      <c r="NZ1146" s="47"/>
      <c r="OA1146" s="47"/>
      <c r="OB1146" s="47"/>
      <c r="OC1146" s="47"/>
      <c r="OD1146" s="47"/>
      <c r="OE1146" s="47"/>
      <c r="OF1146" s="47"/>
      <c r="OG1146" s="47"/>
      <c r="OH1146" s="47"/>
      <c r="OI1146" s="47"/>
      <c r="OJ1146" s="47"/>
      <c r="OK1146" s="47"/>
      <c r="OL1146" s="47"/>
      <c r="OM1146" s="47"/>
      <c r="ON1146" s="47"/>
      <c r="OO1146" s="47"/>
      <c r="OP1146" s="47"/>
      <c r="OQ1146" s="47"/>
      <c r="OR1146" s="47"/>
      <c r="OS1146" s="47"/>
      <c r="OT1146" s="47"/>
      <c r="OU1146" s="47"/>
      <c r="OV1146" s="47"/>
      <c r="OW1146" s="47"/>
      <c r="OX1146" s="47"/>
      <c r="OY1146" s="47"/>
      <c r="OZ1146" s="47"/>
      <c r="PA1146" s="47"/>
      <c r="PB1146" s="47"/>
      <c r="PC1146" s="47"/>
      <c r="PD1146" s="47"/>
      <c r="PE1146" s="47"/>
      <c r="PF1146" s="47"/>
      <c r="PG1146" s="47"/>
      <c r="PH1146" s="47"/>
      <c r="PI1146" s="47"/>
      <c r="PJ1146" s="47"/>
    </row>
    <row r="1147" spans="1:426" x14ac:dyDescent="0.3">
      <c r="A1147" s="27" t="s">
        <v>849</v>
      </c>
      <c r="B1147" s="27" t="s">
        <v>969</v>
      </c>
      <c r="C1147" s="27" t="s">
        <v>981</v>
      </c>
      <c r="D1147" s="27" t="s">
        <v>378</v>
      </c>
      <c r="E1147" s="29" t="s">
        <v>95</v>
      </c>
      <c r="F1147" s="28">
        <v>31</v>
      </c>
      <c r="G1147" s="28">
        <v>0</v>
      </c>
      <c r="H1147" s="28">
        <v>0</v>
      </c>
      <c r="I1147" s="28">
        <v>80</v>
      </c>
      <c r="J1147" s="28">
        <v>20</v>
      </c>
      <c r="K1147" s="28">
        <v>0</v>
      </c>
      <c r="L1147" s="28">
        <v>0</v>
      </c>
      <c r="M1147" s="28">
        <v>0</v>
      </c>
      <c r="N1147" s="28">
        <v>50</v>
      </c>
      <c r="O1147" s="28">
        <v>0</v>
      </c>
      <c r="P1147" s="28">
        <v>50</v>
      </c>
      <c r="Q1147" s="28">
        <v>50</v>
      </c>
      <c r="R1147" s="28">
        <v>50</v>
      </c>
      <c r="S1147" s="28">
        <v>50</v>
      </c>
      <c r="T1147" s="28">
        <v>100</v>
      </c>
      <c r="U1147" s="28">
        <v>35</v>
      </c>
      <c r="V1147" s="28">
        <v>0</v>
      </c>
      <c r="W1147" s="28">
        <v>35</v>
      </c>
      <c r="X1147" s="28">
        <v>65</v>
      </c>
      <c r="Y1147" s="28">
        <v>50</v>
      </c>
      <c r="Z1147" s="28">
        <v>4</v>
      </c>
      <c r="AA1147" s="28" t="s">
        <v>97</v>
      </c>
      <c r="AB1147" s="28" t="s">
        <v>97</v>
      </c>
      <c r="AC1147" s="28" t="s">
        <v>98</v>
      </c>
      <c r="AD1147" s="28">
        <v>0.2</v>
      </c>
      <c r="AE1147" s="28">
        <v>0.2</v>
      </c>
      <c r="AF1147" s="28">
        <v>12</v>
      </c>
      <c r="AG1147" s="28">
        <v>0</v>
      </c>
      <c r="AH1147" s="28">
        <v>0</v>
      </c>
      <c r="AI1147" s="28">
        <v>0</v>
      </c>
    </row>
    <row r="1148" spans="1:426" x14ac:dyDescent="0.3">
      <c r="A1148" s="25" t="s">
        <v>849</v>
      </c>
      <c r="B1148" s="25" t="s">
        <v>969</v>
      </c>
      <c r="C1148" s="25" t="s">
        <v>1661</v>
      </c>
      <c r="D1148" s="26" t="s">
        <v>1555</v>
      </c>
      <c r="E1148" s="26">
        <v>1767</v>
      </c>
      <c r="F1148" s="26">
        <v>530</v>
      </c>
      <c r="G1148" s="26">
        <v>100</v>
      </c>
      <c r="H1148" s="26">
        <v>88</v>
      </c>
      <c r="I1148" s="26">
        <v>2</v>
      </c>
      <c r="J1148" s="26">
        <v>10</v>
      </c>
      <c r="K1148" s="26">
        <v>0</v>
      </c>
      <c r="L1148" s="26">
        <v>100</v>
      </c>
      <c r="M1148" s="26">
        <v>98</v>
      </c>
      <c r="N1148" s="26">
        <v>2</v>
      </c>
      <c r="O1148" s="26">
        <v>0</v>
      </c>
      <c r="P1148" s="26">
        <v>0</v>
      </c>
      <c r="Q1148" s="26">
        <v>100</v>
      </c>
      <c r="R1148" s="26">
        <v>98</v>
      </c>
      <c r="S1148" s="26">
        <v>100</v>
      </c>
      <c r="T1148" s="26">
        <v>100</v>
      </c>
      <c r="U1148" s="26">
        <v>90</v>
      </c>
      <c r="V1148" s="26">
        <v>0</v>
      </c>
      <c r="W1148" s="26">
        <v>70</v>
      </c>
      <c r="X1148" s="26">
        <v>30</v>
      </c>
      <c r="Y1148" s="26">
        <v>100</v>
      </c>
      <c r="Z1148" s="26">
        <v>4</v>
      </c>
      <c r="AA1148" s="26" t="s">
        <v>96</v>
      </c>
      <c r="AB1148" s="26" t="s">
        <v>96</v>
      </c>
      <c r="AC1148" s="26">
        <v>12</v>
      </c>
      <c r="AD1148" s="26">
        <v>0</v>
      </c>
      <c r="AE1148" s="26">
        <v>5</v>
      </c>
      <c r="AF1148" s="26">
        <v>10</v>
      </c>
      <c r="AG1148" s="26">
        <v>0</v>
      </c>
      <c r="AH1148" s="26">
        <v>12</v>
      </c>
      <c r="AI1148" s="26">
        <v>0</v>
      </c>
    </row>
    <row r="1149" spans="1:426" x14ac:dyDescent="0.3">
      <c r="A1149" s="25" t="s">
        <v>849</v>
      </c>
      <c r="B1149" s="25" t="s">
        <v>982</v>
      </c>
      <c r="C1149" s="25" t="s">
        <v>983</v>
      </c>
      <c r="D1149" s="26" t="s">
        <v>1553</v>
      </c>
      <c r="E1149" s="26">
        <v>953</v>
      </c>
      <c r="F1149" s="38">
        <v>20</v>
      </c>
      <c r="G1149" s="26">
        <v>100</v>
      </c>
      <c r="H1149" s="26">
        <v>73</v>
      </c>
      <c r="I1149" s="26">
        <v>24</v>
      </c>
      <c r="J1149" s="26">
        <v>3</v>
      </c>
      <c r="K1149" s="26">
        <v>0</v>
      </c>
      <c r="L1149" s="26">
        <v>0</v>
      </c>
      <c r="M1149" s="26">
        <v>0</v>
      </c>
      <c r="N1149" s="26">
        <v>100</v>
      </c>
      <c r="O1149" s="26">
        <v>0</v>
      </c>
      <c r="P1149" s="26">
        <v>0</v>
      </c>
      <c r="Q1149" s="26">
        <v>100</v>
      </c>
      <c r="R1149" s="26">
        <v>100</v>
      </c>
      <c r="S1149" s="26">
        <v>100</v>
      </c>
      <c r="T1149" s="26">
        <v>100</v>
      </c>
      <c r="U1149" s="26">
        <v>85</v>
      </c>
      <c r="V1149" s="26">
        <v>0</v>
      </c>
      <c r="W1149" s="26">
        <v>80</v>
      </c>
      <c r="X1149" s="26">
        <v>20</v>
      </c>
      <c r="Y1149" s="26">
        <v>100</v>
      </c>
      <c r="Z1149" s="26">
        <v>2</v>
      </c>
      <c r="AA1149" s="26" t="s">
        <v>96</v>
      </c>
      <c r="AB1149" s="26" t="s">
        <v>96</v>
      </c>
      <c r="AC1149" s="26">
        <v>4</v>
      </c>
      <c r="AD1149" s="26">
        <v>5</v>
      </c>
      <c r="AE1149" s="26">
        <v>5</v>
      </c>
      <c r="AF1149" s="26">
        <v>5</v>
      </c>
      <c r="AG1149" s="26">
        <v>0</v>
      </c>
      <c r="AH1149" s="26">
        <v>0</v>
      </c>
      <c r="AI1149" s="26">
        <v>0</v>
      </c>
    </row>
    <row r="1150" spans="1:426" x14ac:dyDescent="0.3">
      <c r="A1150" s="27" t="s">
        <v>849</v>
      </c>
      <c r="B1150" s="27" t="s">
        <v>982</v>
      </c>
      <c r="C1150" s="27" t="s">
        <v>983</v>
      </c>
      <c r="D1150" s="27" t="s">
        <v>984</v>
      </c>
      <c r="E1150" s="29" t="s">
        <v>102</v>
      </c>
      <c r="F1150" s="28">
        <v>35</v>
      </c>
      <c r="G1150" s="28">
        <v>100</v>
      </c>
      <c r="H1150" s="28">
        <v>55</v>
      </c>
      <c r="I1150" s="28">
        <v>0</v>
      </c>
      <c r="J1150" s="28">
        <v>45</v>
      </c>
      <c r="K1150" s="28">
        <v>0</v>
      </c>
      <c r="L1150" s="28">
        <v>0</v>
      </c>
      <c r="M1150" s="28">
        <v>0</v>
      </c>
      <c r="N1150" s="28">
        <v>100</v>
      </c>
      <c r="O1150" s="28">
        <v>0</v>
      </c>
      <c r="P1150" s="28">
        <v>0</v>
      </c>
      <c r="Q1150" s="28">
        <v>100</v>
      </c>
      <c r="R1150" s="28">
        <v>100</v>
      </c>
      <c r="S1150" s="28">
        <v>100</v>
      </c>
      <c r="T1150" s="28">
        <v>100</v>
      </c>
      <c r="U1150" s="28">
        <v>55</v>
      </c>
      <c r="V1150" s="28">
        <v>0</v>
      </c>
      <c r="W1150" s="28">
        <v>55</v>
      </c>
      <c r="X1150" s="28">
        <v>45</v>
      </c>
      <c r="Y1150" s="28">
        <v>100</v>
      </c>
      <c r="Z1150" s="28">
        <v>2</v>
      </c>
      <c r="AA1150" s="28" t="s">
        <v>96</v>
      </c>
      <c r="AB1150" s="28" t="s">
        <v>96</v>
      </c>
      <c r="AC1150" s="28">
        <v>4</v>
      </c>
      <c r="AD1150" s="28">
        <v>5</v>
      </c>
      <c r="AE1150" s="28">
        <v>5</v>
      </c>
      <c r="AF1150" s="28">
        <v>5</v>
      </c>
      <c r="AG1150" s="28">
        <v>0</v>
      </c>
      <c r="AH1150" s="28">
        <v>6</v>
      </c>
      <c r="AI1150" s="28">
        <v>0</v>
      </c>
    </row>
    <row r="1151" spans="1:426" x14ac:dyDescent="0.3">
      <c r="A1151" s="27" t="s">
        <v>849</v>
      </c>
      <c r="B1151" s="27" t="s">
        <v>982</v>
      </c>
      <c r="C1151" s="27" t="s">
        <v>983</v>
      </c>
      <c r="D1151" s="27" t="s">
        <v>985</v>
      </c>
      <c r="E1151" s="29" t="s">
        <v>95</v>
      </c>
      <c r="F1151" s="28">
        <v>62</v>
      </c>
      <c r="G1151" s="28">
        <v>100</v>
      </c>
      <c r="H1151" s="28">
        <v>100</v>
      </c>
      <c r="I1151" s="28">
        <v>0</v>
      </c>
      <c r="J1151" s="28">
        <v>0</v>
      </c>
      <c r="K1151" s="28">
        <v>0</v>
      </c>
      <c r="L1151" s="28">
        <v>0</v>
      </c>
      <c r="M1151" s="28">
        <v>0</v>
      </c>
      <c r="N1151" s="28">
        <v>100</v>
      </c>
      <c r="O1151" s="28">
        <v>0</v>
      </c>
      <c r="P1151" s="28">
        <v>0</v>
      </c>
      <c r="Q1151" s="28">
        <v>100</v>
      </c>
      <c r="R1151" s="28">
        <v>100</v>
      </c>
      <c r="S1151" s="28">
        <v>100</v>
      </c>
      <c r="T1151" s="28">
        <v>100</v>
      </c>
      <c r="U1151" s="28">
        <v>0</v>
      </c>
      <c r="V1151" s="28">
        <v>0</v>
      </c>
      <c r="W1151" s="28">
        <v>0</v>
      </c>
      <c r="X1151" s="28">
        <v>100</v>
      </c>
      <c r="Y1151" s="28">
        <v>100</v>
      </c>
      <c r="Z1151" s="28">
        <v>2</v>
      </c>
      <c r="AA1151" s="28" t="s">
        <v>96</v>
      </c>
      <c r="AB1151" s="28" t="s">
        <v>96</v>
      </c>
      <c r="AC1151" s="28">
        <v>4</v>
      </c>
      <c r="AD1151" s="28">
        <v>5</v>
      </c>
      <c r="AE1151" s="28">
        <v>5</v>
      </c>
      <c r="AF1151" s="28">
        <v>5</v>
      </c>
      <c r="AG1151" s="28">
        <v>0</v>
      </c>
      <c r="AH1151" s="28">
        <v>6</v>
      </c>
      <c r="AI1151" s="28">
        <v>0</v>
      </c>
    </row>
    <row r="1152" spans="1:426" x14ac:dyDescent="0.3">
      <c r="A1152" s="25" t="s">
        <v>849</v>
      </c>
      <c r="B1152" s="25" t="s">
        <v>982</v>
      </c>
      <c r="C1152" s="25" t="s">
        <v>982</v>
      </c>
      <c r="D1152" s="26" t="s">
        <v>1553</v>
      </c>
      <c r="E1152" s="26">
        <v>26151</v>
      </c>
      <c r="F1152" s="38">
        <v>310</v>
      </c>
      <c r="G1152" s="26">
        <v>100</v>
      </c>
      <c r="H1152" s="26">
        <v>80</v>
      </c>
      <c r="I1152" s="26">
        <v>20</v>
      </c>
      <c r="J1152" s="26">
        <v>0</v>
      </c>
      <c r="K1152" s="26">
        <v>0</v>
      </c>
      <c r="L1152" s="26">
        <v>100</v>
      </c>
      <c r="M1152" s="26">
        <v>80</v>
      </c>
      <c r="N1152" s="26">
        <v>20</v>
      </c>
      <c r="O1152" s="26">
        <v>0</v>
      </c>
      <c r="P1152" s="26">
        <v>0</v>
      </c>
      <c r="Q1152" s="26">
        <v>100</v>
      </c>
      <c r="R1152" s="26">
        <v>100</v>
      </c>
      <c r="S1152" s="26">
        <v>100</v>
      </c>
      <c r="T1152" s="26">
        <v>100</v>
      </c>
      <c r="U1152" s="26">
        <v>100</v>
      </c>
      <c r="V1152" s="26">
        <v>0</v>
      </c>
      <c r="W1152" s="26">
        <v>80</v>
      </c>
      <c r="X1152" s="26">
        <v>20</v>
      </c>
      <c r="Y1152" s="26">
        <v>100</v>
      </c>
      <c r="Z1152" s="26">
        <v>4</v>
      </c>
      <c r="AA1152" s="26" t="s">
        <v>96</v>
      </c>
      <c r="AB1152" s="26" t="s">
        <v>96</v>
      </c>
      <c r="AC1152" s="26">
        <v>2</v>
      </c>
      <c r="AD1152" s="26">
        <v>0</v>
      </c>
      <c r="AE1152" s="26">
        <v>0</v>
      </c>
      <c r="AF1152" s="26">
        <v>0</v>
      </c>
      <c r="AG1152" s="26">
        <v>0</v>
      </c>
      <c r="AH1152" s="26">
        <v>0</v>
      </c>
      <c r="AI1152" s="26">
        <v>0</v>
      </c>
    </row>
    <row r="1153" spans="1:35" x14ac:dyDescent="0.3">
      <c r="A1153" s="27" t="s">
        <v>849</v>
      </c>
      <c r="B1153" s="27" t="s">
        <v>982</v>
      </c>
      <c r="C1153" s="27" t="s">
        <v>982</v>
      </c>
      <c r="D1153" s="27" t="s">
        <v>986</v>
      </c>
      <c r="E1153" s="29" t="s">
        <v>102</v>
      </c>
      <c r="F1153" s="28">
        <v>82</v>
      </c>
      <c r="G1153" s="28">
        <v>100</v>
      </c>
      <c r="H1153" s="28">
        <v>100</v>
      </c>
      <c r="I1153" s="28">
        <v>0</v>
      </c>
      <c r="J1153" s="28">
        <v>0</v>
      </c>
      <c r="K1153" s="28">
        <v>0</v>
      </c>
      <c r="L1153" s="28">
        <v>100</v>
      </c>
      <c r="M1153" s="28">
        <v>100</v>
      </c>
      <c r="N1153" s="28">
        <v>0</v>
      </c>
      <c r="O1153" s="28">
        <v>0</v>
      </c>
      <c r="P1153" s="28">
        <v>0</v>
      </c>
      <c r="Q1153" s="28">
        <v>100</v>
      </c>
      <c r="R1153" s="28">
        <v>100</v>
      </c>
      <c r="S1153" s="28">
        <v>100</v>
      </c>
      <c r="T1153" s="28">
        <v>100</v>
      </c>
      <c r="U1153" s="28">
        <v>100</v>
      </c>
      <c r="V1153" s="28">
        <v>0</v>
      </c>
      <c r="W1153" s="28">
        <v>100</v>
      </c>
      <c r="X1153" s="28">
        <v>0</v>
      </c>
      <c r="Y1153" s="28">
        <v>100</v>
      </c>
      <c r="Z1153" s="28">
        <v>8</v>
      </c>
      <c r="AA1153" s="28" t="s">
        <v>96</v>
      </c>
      <c r="AB1153" s="28" t="s">
        <v>97</v>
      </c>
      <c r="AC1153" s="28" t="s">
        <v>98</v>
      </c>
      <c r="AD1153" s="28">
        <v>0</v>
      </c>
      <c r="AE1153" s="28">
        <v>0</v>
      </c>
      <c r="AF1153" s="28">
        <v>0</v>
      </c>
      <c r="AG1153" s="28">
        <v>0</v>
      </c>
      <c r="AH1153" s="28">
        <v>0</v>
      </c>
      <c r="AI1153" s="28">
        <v>0</v>
      </c>
    </row>
    <row r="1154" spans="1:35" x14ac:dyDescent="0.3">
      <c r="A1154" s="27" t="s">
        <v>849</v>
      </c>
      <c r="B1154" s="27" t="s">
        <v>982</v>
      </c>
      <c r="C1154" s="27" t="s">
        <v>982</v>
      </c>
      <c r="D1154" s="27" t="s">
        <v>987</v>
      </c>
      <c r="E1154" s="29" t="s">
        <v>102</v>
      </c>
      <c r="F1154" s="28">
        <v>78</v>
      </c>
      <c r="G1154" s="28">
        <v>100</v>
      </c>
      <c r="H1154" s="28">
        <v>100</v>
      </c>
      <c r="I1154" s="28">
        <v>0</v>
      </c>
      <c r="J1154" s="28">
        <v>0</v>
      </c>
      <c r="K1154" s="28">
        <v>0</v>
      </c>
      <c r="L1154" s="28">
        <v>100</v>
      </c>
      <c r="M1154" s="28">
        <v>100</v>
      </c>
      <c r="N1154" s="28">
        <v>0</v>
      </c>
      <c r="O1154" s="28">
        <v>0</v>
      </c>
      <c r="P1154" s="28">
        <v>0</v>
      </c>
      <c r="Q1154" s="28">
        <v>100</v>
      </c>
      <c r="R1154" s="28">
        <v>100</v>
      </c>
      <c r="S1154" s="28">
        <v>100</v>
      </c>
      <c r="T1154" s="28">
        <v>100</v>
      </c>
      <c r="U1154" s="28">
        <v>100</v>
      </c>
      <c r="V1154" s="28">
        <v>0</v>
      </c>
      <c r="W1154" s="28">
        <v>100</v>
      </c>
      <c r="X1154" s="28">
        <v>0</v>
      </c>
      <c r="Y1154" s="28">
        <v>100</v>
      </c>
      <c r="Z1154" s="28">
        <v>8</v>
      </c>
      <c r="AA1154" s="28" t="s">
        <v>96</v>
      </c>
      <c r="AB1154" s="28" t="s">
        <v>97</v>
      </c>
      <c r="AC1154" s="28" t="s">
        <v>98</v>
      </c>
      <c r="AD1154" s="28">
        <v>0</v>
      </c>
      <c r="AE1154" s="28">
        <v>0</v>
      </c>
      <c r="AF1154" s="28">
        <v>0</v>
      </c>
      <c r="AG1154" s="28">
        <v>0</v>
      </c>
      <c r="AH1154" s="28">
        <v>0</v>
      </c>
      <c r="AI1154" s="28">
        <v>0</v>
      </c>
    </row>
    <row r="1155" spans="1:35" x14ac:dyDescent="0.3">
      <c r="A1155" s="27" t="s">
        <v>849</v>
      </c>
      <c r="B1155" s="27" t="s">
        <v>982</v>
      </c>
      <c r="C1155" s="27" t="s">
        <v>982</v>
      </c>
      <c r="D1155" s="27" t="s">
        <v>988</v>
      </c>
      <c r="E1155" s="29" t="s">
        <v>95</v>
      </c>
      <c r="F1155" s="28">
        <v>218</v>
      </c>
      <c r="G1155" s="28">
        <v>100</v>
      </c>
      <c r="H1155" s="28">
        <v>30</v>
      </c>
      <c r="I1155" s="28">
        <v>0</v>
      </c>
      <c r="J1155" s="28">
        <v>70</v>
      </c>
      <c r="K1155" s="28">
        <v>0</v>
      </c>
      <c r="L1155" s="28">
        <v>100</v>
      </c>
      <c r="M1155" s="28">
        <v>30</v>
      </c>
      <c r="N1155" s="28">
        <v>0</v>
      </c>
      <c r="O1155" s="28">
        <v>0</v>
      </c>
      <c r="P1155" s="28">
        <v>70</v>
      </c>
      <c r="Q1155" s="28">
        <v>100</v>
      </c>
      <c r="R1155" s="28">
        <v>50</v>
      </c>
      <c r="S1155" s="28">
        <v>100</v>
      </c>
      <c r="T1155" s="28">
        <v>0</v>
      </c>
      <c r="U1155" s="28">
        <v>0</v>
      </c>
      <c r="V1155" s="28">
        <v>0</v>
      </c>
      <c r="W1155" s="28">
        <v>0</v>
      </c>
      <c r="X1155" s="28">
        <v>100</v>
      </c>
      <c r="Y1155" s="28">
        <v>0</v>
      </c>
      <c r="Z1155" s="28" t="s">
        <v>98</v>
      </c>
      <c r="AA1155" s="28" t="s">
        <v>97</v>
      </c>
      <c r="AB1155" s="28" t="s">
        <v>96</v>
      </c>
      <c r="AC1155" s="28">
        <v>96</v>
      </c>
      <c r="AD1155" s="28">
        <v>0</v>
      </c>
      <c r="AE1155" s="28">
        <v>0</v>
      </c>
      <c r="AF1155" s="28">
        <v>0</v>
      </c>
      <c r="AG1155" s="28">
        <v>0</v>
      </c>
      <c r="AH1155" s="28">
        <v>0</v>
      </c>
      <c r="AI1155" s="28">
        <v>0</v>
      </c>
    </row>
    <row r="1156" spans="1:35" x14ac:dyDescent="0.3">
      <c r="A1156" s="27" t="s">
        <v>849</v>
      </c>
      <c r="B1156" s="27" t="s">
        <v>982</v>
      </c>
      <c r="C1156" s="27" t="s">
        <v>982</v>
      </c>
      <c r="D1156" s="27" t="s">
        <v>989</v>
      </c>
      <c r="E1156" s="29" t="s">
        <v>95</v>
      </c>
      <c r="F1156" s="28">
        <v>96</v>
      </c>
      <c r="G1156" s="28">
        <v>100</v>
      </c>
      <c r="H1156" s="28">
        <v>100</v>
      </c>
      <c r="I1156" s="28">
        <v>0</v>
      </c>
      <c r="J1156" s="28">
        <v>0</v>
      </c>
      <c r="K1156" s="28">
        <v>0</v>
      </c>
      <c r="L1156" s="28">
        <v>100</v>
      </c>
      <c r="M1156" s="28">
        <v>100</v>
      </c>
      <c r="N1156" s="28">
        <v>0</v>
      </c>
      <c r="O1156" s="28">
        <v>0</v>
      </c>
      <c r="P1156" s="28">
        <v>0</v>
      </c>
      <c r="Q1156" s="28">
        <v>100</v>
      </c>
      <c r="R1156" s="28">
        <v>100</v>
      </c>
      <c r="S1156" s="28">
        <v>100</v>
      </c>
      <c r="T1156" s="28">
        <v>100</v>
      </c>
      <c r="U1156" s="28">
        <v>100</v>
      </c>
      <c r="V1156" s="28">
        <v>100</v>
      </c>
      <c r="W1156" s="28">
        <v>0</v>
      </c>
      <c r="X1156" s="28">
        <v>0</v>
      </c>
      <c r="Y1156" s="28">
        <v>100</v>
      </c>
      <c r="Z1156" s="28">
        <v>8</v>
      </c>
      <c r="AA1156" s="28" t="s">
        <v>97</v>
      </c>
      <c r="AB1156" s="28" t="s">
        <v>96</v>
      </c>
      <c r="AC1156" s="28">
        <v>4</v>
      </c>
      <c r="AD1156" s="28">
        <v>0</v>
      </c>
      <c r="AE1156" s="28">
        <v>0</v>
      </c>
      <c r="AF1156" s="28">
        <v>0</v>
      </c>
      <c r="AG1156" s="28">
        <v>0</v>
      </c>
      <c r="AH1156" s="28">
        <v>0</v>
      </c>
      <c r="AI1156" s="28">
        <v>0</v>
      </c>
    </row>
    <row r="1157" spans="1:35" x14ac:dyDescent="0.3">
      <c r="A1157" s="25" t="s">
        <v>849</v>
      </c>
      <c r="B1157" s="25" t="s">
        <v>982</v>
      </c>
      <c r="C1157" s="25" t="s">
        <v>990</v>
      </c>
      <c r="D1157" s="26" t="s">
        <v>1553</v>
      </c>
      <c r="E1157" s="26">
        <v>2097</v>
      </c>
      <c r="F1157" s="38">
        <v>20</v>
      </c>
      <c r="G1157" s="26">
        <v>100</v>
      </c>
      <c r="H1157" s="26">
        <v>100</v>
      </c>
      <c r="I1157" s="26">
        <v>0</v>
      </c>
      <c r="J1157" s="26">
        <v>0</v>
      </c>
      <c r="K1157" s="26">
        <v>0</v>
      </c>
      <c r="L1157" s="26">
        <v>100</v>
      </c>
      <c r="M1157" s="26">
        <v>100</v>
      </c>
      <c r="N1157" s="26">
        <v>0</v>
      </c>
      <c r="O1157" s="26">
        <v>0</v>
      </c>
      <c r="P1157" s="26">
        <v>0</v>
      </c>
      <c r="Q1157" s="26">
        <v>100</v>
      </c>
      <c r="R1157" s="26">
        <v>100</v>
      </c>
      <c r="S1157" s="26">
        <v>100</v>
      </c>
      <c r="T1157" s="26">
        <v>100</v>
      </c>
      <c r="U1157" s="26">
        <v>100</v>
      </c>
      <c r="V1157" s="26">
        <v>0</v>
      </c>
      <c r="W1157" s="26">
        <v>90</v>
      </c>
      <c r="X1157" s="26">
        <v>10</v>
      </c>
      <c r="Y1157" s="26">
        <v>100</v>
      </c>
      <c r="Z1157" s="26">
        <v>2</v>
      </c>
      <c r="AA1157" s="26" t="s">
        <v>96</v>
      </c>
      <c r="AB1157" s="26" t="s">
        <v>96</v>
      </c>
      <c r="AC1157" s="26">
        <v>2</v>
      </c>
      <c r="AD1157" s="26">
        <v>0</v>
      </c>
      <c r="AE1157" s="26">
        <v>0</v>
      </c>
      <c r="AF1157" s="26">
        <v>18</v>
      </c>
      <c r="AG1157" s="26">
        <v>0</v>
      </c>
      <c r="AH1157" s="26">
        <v>25</v>
      </c>
      <c r="AI1157" s="26">
        <v>0</v>
      </c>
    </row>
    <row r="1158" spans="1:35" x14ac:dyDescent="0.3">
      <c r="A1158" s="27" t="s">
        <v>849</v>
      </c>
      <c r="B1158" s="27" t="s">
        <v>982</v>
      </c>
      <c r="C1158" s="27" t="s">
        <v>990</v>
      </c>
      <c r="D1158" s="27" t="s">
        <v>991</v>
      </c>
      <c r="E1158" s="29" t="s">
        <v>95</v>
      </c>
      <c r="F1158" s="28">
        <v>34</v>
      </c>
      <c r="G1158" s="28">
        <v>100</v>
      </c>
      <c r="H1158" s="28">
        <v>30</v>
      </c>
      <c r="I1158" s="28">
        <v>40</v>
      </c>
      <c r="J1158" s="28">
        <v>25</v>
      </c>
      <c r="K1158" s="28">
        <v>5</v>
      </c>
      <c r="L1158" s="28">
        <v>100</v>
      </c>
      <c r="M1158" s="28">
        <v>30</v>
      </c>
      <c r="N1158" s="28">
        <v>10</v>
      </c>
      <c r="O1158" s="28">
        <v>0</v>
      </c>
      <c r="P1158" s="28">
        <v>60</v>
      </c>
      <c r="Q1158" s="28">
        <v>100</v>
      </c>
      <c r="R1158" s="28">
        <v>90</v>
      </c>
      <c r="S1158" s="28">
        <v>100</v>
      </c>
      <c r="T1158" s="28">
        <v>100</v>
      </c>
      <c r="U1158" s="28">
        <v>50</v>
      </c>
      <c r="V1158" s="28">
        <v>0</v>
      </c>
      <c r="W1158" s="28">
        <v>50</v>
      </c>
      <c r="X1158" s="28">
        <v>50</v>
      </c>
      <c r="Y1158" s="28">
        <v>90</v>
      </c>
      <c r="Z1158" s="28">
        <v>2</v>
      </c>
      <c r="AA1158" s="28" t="s">
        <v>96</v>
      </c>
      <c r="AB1158" s="28" t="s">
        <v>97</v>
      </c>
      <c r="AC1158" s="28" t="s">
        <v>98</v>
      </c>
      <c r="AD1158" s="28">
        <v>0</v>
      </c>
      <c r="AE1158" s="28">
        <v>0</v>
      </c>
      <c r="AF1158" s="28">
        <v>18</v>
      </c>
      <c r="AG1158" s="28">
        <v>0</v>
      </c>
      <c r="AH1158" s="28">
        <v>25</v>
      </c>
      <c r="AI1158" s="28">
        <v>0</v>
      </c>
    </row>
    <row r="1159" spans="1:35" x14ac:dyDescent="0.3">
      <c r="A1159" s="27" t="s">
        <v>849</v>
      </c>
      <c r="B1159" s="27" t="s">
        <v>982</v>
      </c>
      <c r="C1159" s="27" t="s">
        <v>990</v>
      </c>
      <c r="D1159" s="27" t="s">
        <v>992</v>
      </c>
      <c r="E1159" s="29" t="s">
        <v>102</v>
      </c>
      <c r="F1159" s="28">
        <v>32</v>
      </c>
      <c r="G1159" s="28">
        <v>100</v>
      </c>
      <c r="H1159" s="28">
        <v>30</v>
      </c>
      <c r="I1159" s="28">
        <v>70</v>
      </c>
      <c r="J1159" s="28">
        <v>0</v>
      </c>
      <c r="K1159" s="28">
        <v>0</v>
      </c>
      <c r="L1159" s="28">
        <v>100</v>
      </c>
      <c r="M1159" s="28">
        <v>60</v>
      </c>
      <c r="N1159" s="28">
        <v>0</v>
      </c>
      <c r="O1159" s="28">
        <v>0</v>
      </c>
      <c r="P1159" s="28">
        <v>40</v>
      </c>
      <c r="Q1159" s="28">
        <v>100</v>
      </c>
      <c r="R1159" s="28">
        <v>90</v>
      </c>
      <c r="S1159" s="28">
        <v>100</v>
      </c>
      <c r="T1159" s="28">
        <v>100</v>
      </c>
      <c r="U1159" s="28">
        <v>60</v>
      </c>
      <c r="V1159" s="28">
        <v>0</v>
      </c>
      <c r="W1159" s="28">
        <v>60</v>
      </c>
      <c r="X1159" s="28">
        <v>40</v>
      </c>
      <c r="Y1159" s="28">
        <v>90</v>
      </c>
      <c r="Z1159" s="28">
        <v>2</v>
      </c>
      <c r="AA1159" s="28" t="s">
        <v>96</v>
      </c>
      <c r="AB1159" s="28" t="s">
        <v>97</v>
      </c>
      <c r="AC1159" s="28" t="s">
        <v>98</v>
      </c>
      <c r="AD1159" s="28">
        <v>0</v>
      </c>
      <c r="AE1159" s="28">
        <v>0</v>
      </c>
      <c r="AF1159" s="28">
        <v>18</v>
      </c>
      <c r="AG1159" s="28">
        <v>0</v>
      </c>
      <c r="AH1159" s="28">
        <v>25</v>
      </c>
      <c r="AI1159" s="28">
        <v>0</v>
      </c>
    </row>
    <row r="1160" spans="1:35" x14ac:dyDescent="0.3">
      <c r="A1160" s="25" t="s">
        <v>849</v>
      </c>
      <c r="B1160" s="25" t="s">
        <v>993</v>
      </c>
      <c r="C1160" s="25" t="s">
        <v>994</v>
      </c>
      <c r="D1160" s="26" t="s">
        <v>1553</v>
      </c>
      <c r="E1160" s="26">
        <v>1647</v>
      </c>
      <c r="F1160" s="38">
        <v>70</v>
      </c>
      <c r="G1160" s="26">
        <v>100</v>
      </c>
      <c r="H1160" s="26">
        <v>70</v>
      </c>
      <c r="I1160" s="26">
        <v>30</v>
      </c>
      <c r="J1160" s="26">
        <v>0</v>
      </c>
      <c r="K1160" s="26">
        <v>0</v>
      </c>
      <c r="L1160" s="26">
        <v>100</v>
      </c>
      <c r="M1160" s="26">
        <v>73</v>
      </c>
      <c r="N1160" s="26">
        <v>20</v>
      </c>
      <c r="O1160" s="26">
        <v>2</v>
      </c>
      <c r="P1160" s="26">
        <v>5</v>
      </c>
      <c r="Q1160" s="26">
        <v>100</v>
      </c>
      <c r="R1160" s="26">
        <v>99</v>
      </c>
      <c r="S1160" s="26">
        <v>100</v>
      </c>
      <c r="T1160" s="26">
        <v>100</v>
      </c>
      <c r="U1160" s="26">
        <v>80</v>
      </c>
      <c r="V1160" s="26">
        <v>0</v>
      </c>
      <c r="W1160" s="26">
        <v>80</v>
      </c>
      <c r="X1160" s="26">
        <v>20</v>
      </c>
      <c r="Y1160" s="26">
        <v>100</v>
      </c>
      <c r="Z1160" s="26">
        <v>4</v>
      </c>
      <c r="AA1160" s="26" t="s">
        <v>96</v>
      </c>
      <c r="AB1160" s="26" t="s">
        <v>96</v>
      </c>
      <c r="AC1160" s="26">
        <v>2</v>
      </c>
      <c r="AD1160" s="26">
        <v>1</v>
      </c>
      <c r="AE1160" s="26">
        <v>12</v>
      </c>
      <c r="AF1160" s="26">
        <v>12</v>
      </c>
      <c r="AG1160" s="26">
        <v>0</v>
      </c>
      <c r="AH1160" s="26">
        <v>6</v>
      </c>
      <c r="AI1160" s="26">
        <v>0</v>
      </c>
    </row>
    <row r="1161" spans="1:35" x14ac:dyDescent="0.3">
      <c r="A1161" s="27" t="s">
        <v>849</v>
      </c>
      <c r="B1161" s="27" t="s">
        <v>993</v>
      </c>
      <c r="C1161" s="27" t="s">
        <v>994</v>
      </c>
      <c r="D1161" s="27" t="s">
        <v>995</v>
      </c>
      <c r="E1161" s="29" t="s">
        <v>104</v>
      </c>
      <c r="F1161" s="28">
        <v>97</v>
      </c>
      <c r="G1161" s="28">
        <v>0</v>
      </c>
      <c r="H1161" s="28">
        <v>0</v>
      </c>
      <c r="I1161" s="28">
        <v>90</v>
      </c>
      <c r="J1161" s="28">
        <v>10</v>
      </c>
      <c r="K1161" s="28">
        <v>0</v>
      </c>
      <c r="L1161" s="28">
        <v>100</v>
      </c>
      <c r="M1161" s="28">
        <v>0</v>
      </c>
      <c r="N1161" s="28">
        <v>50</v>
      </c>
      <c r="O1161" s="28">
        <v>0</v>
      </c>
      <c r="P1161" s="28">
        <v>50</v>
      </c>
      <c r="Q1161" s="28">
        <v>100</v>
      </c>
      <c r="R1161" s="28">
        <v>99</v>
      </c>
      <c r="S1161" s="28">
        <v>100</v>
      </c>
      <c r="T1161" s="28">
        <v>100</v>
      </c>
      <c r="U1161" s="28">
        <v>10</v>
      </c>
      <c r="V1161" s="28">
        <v>0</v>
      </c>
      <c r="W1161" s="28">
        <v>10</v>
      </c>
      <c r="X1161" s="28">
        <v>90</v>
      </c>
      <c r="Y1161" s="28">
        <v>90</v>
      </c>
      <c r="Z1161" s="28">
        <v>4</v>
      </c>
      <c r="AA1161" s="28" t="s">
        <v>96</v>
      </c>
      <c r="AB1161" s="28" t="s">
        <v>96</v>
      </c>
      <c r="AC1161" s="28">
        <v>2</v>
      </c>
      <c r="AD1161" s="28">
        <v>2</v>
      </c>
      <c r="AE1161" s="28">
        <v>13</v>
      </c>
      <c r="AF1161" s="28">
        <v>13</v>
      </c>
      <c r="AG1161" s="28">
        <v>0.1</v>
      </c>
      <c r="AH1161" s="28">
        <v>6</v>
      </c>
      <c r="AI1161" s="28">
        <v>1</v>
      </c>
    </row>
    <row r="1162" spans="1:35" x14ac:dyDescent="0.3">
      <c r="A1162" s="25" t="s">
        <v>849</v>
      </c>
      <c r="B1162" s="25" t="s">
        <v>993</v>
      </c>
      <c r="C1162" s="25" t="s">
        <v>996</v>
      </c>
      <c r="D1162" s="26" t="s">
        <v>1553</v>
      </c>
      <c r="E1162" s="26">
        <v>507</v>
      </c>
      <c r="F1162" s="38">
        <v>0</v>
      </c>
      <c r="G1162" s="26">
        <v>100</v>
      </c>
      <c r="H1162" s="26">
        <v>80</v>
      </c>
      <c r="I1162" s="26">
        <v>20</v>
      </c>
      <c r="J1162" s="26">
        <v>0</v>
      </c>
      <c r="K1162" s="26">
        <v>0</v>
      </c>
      <c r="L1162" s="26">
        <v>0</v>
      </c>
      <c r="M1162" s="26">
        <v>0</v>
      </c>
      <c r="N1162" s="26">
        <v>90</v>
      </c>
      <c r="O1162" s="26">
        <v>10</v>
      </c>
      <c r="P1162" s="26">
        <v>0</v>
      </c>
      <c r="Q1162" s="26">
        <v>100</v>
      </c>
      <c r="R1162" s="26">
        <v>100</v>
      </c>
      <c r="S1162" s="26">
        <v>100</v>
      </c>
      <c r="T1162" s="26">
        <v>100</v>
      </c>
      <c r="U1162" s="26">
        <v>90</v>
      </c>
      <c r="V1162" s="26">
        <v>0</v>
      </c>
      <c r="W1162" s="26">
        <v>90</v>
      </c>
      <c r="X1162" s="26">
        <v>10</v>
      </c>
      <c r="Y1162" s="26">
        <v>100</v>
      </c>
      <c r="Z1162" s="26">
        <v>4</v>
      </c>
      <c r="AA1162" s="26" t="s">
        <v>96</v>
      </c>
      <c r="AB1162" s="26" t="s">
        <v>96</v>
      </c>
      <c r="AC1162" s="26">
        <v>5</v>
      </c>
      <c r="AD1162" s="26">
        <v>11</v>
      </c>
      <c r="AE1162" s="26">
        <v>11</v>
      </c>
      <c r="AF1162" s="26">
        <v>11</v>
      </c>
      <c r="AG1162" s="26">
        <v>0</v>
      </c>
      <c r="AH1162" s="26">
        <v>6</v>
      </c>
      <c r="AI1162" s="26">
        <v>0</v>
      </c>
    </row>
    <row r="1163" spans="1:35" x14ac:dyDescent="0.3">
      <c r="A1163" s="27" t="s">
        <v>849</v>
      </c>
      <c r="B1163" s="27" t="s">
        <v>993</v>
      </c>
      <c r="C1163" s="27" t="s">
        <v>996</v>
      </c>
      <c r="D1163" s="27" t="s">
        <v>108</v>
      </c>
      <c r="E1163" s="29" t="s">
        <v>102</v>
      </c>
      <c r="F1163" s="28">
        <v>52</v>
      </c>
      <c r="G1163" s="28">
        <v>100</v>
      </c>
      <c r="H1163" s="28">
        <v>95</v>
      </c>
      <c r="I1163" s="28">
        <v>5</v>
      </c>
      <c r="J1163" s="28">
        <v>0</v>
      </c>
      <c r="K1163" s="28">
        <v>0</v>
      </c>
      <c r="L1163" s="28">
        <v>0</v>
      </c>
      <c r="M1163" s="28">
        <v>0</v>
      </c>
      <c r="N1163" s="28">
        <v>0</v>
      </c>
      <c r="O1163" s="28">
        <v>0</v>
      </c>
      <c r="P1163" s="28">
        <v>100</v>
      </c>
      <c r="Q1163" s="28">
        <v>100</v>
      </c>
      <c r="R1163" s="28">
        <v>100</v>
      </c>
      <c r="S1163" s="28">
        <v>100</v>
      </c>
      <c r="T1163" s="28">
        <v>100</v>
      </c>
      <c r="U1163" s="28">
        <v>0</v>
      </c>
      <c r="V1163" s="28">
        <v>0</v>
      </c>
      <c r="W1163" s="28">
        <v>0</v>
      </c>
      <c r="X1163" s="28">
        <v>100</v>
      </c>
      <c r="Y1163" s="28">
        <v>100</v>
      </c>
      <c r="Z1163" s="28">
        <v>4</v>
      </c>
      <c r="AA1163" s="28" t="s">
        <v>96</v>
      </c>
      <c r="AB1163" s="28" t="s">
        <v>96</v>
      </c>
      <c r="AC1163" s="28">
        <v>2</v>
      </c>
      <c r="AD1163" s="28">
        <v>11</v>
      </c>
      <c r="AE1163" s="28">
        <v>11</v>
      </c>
      <c r="AF1163" s="28">
        <v>11</v>
      </c>
      <c r="AG1163" s="28">
        <v>0</v>
      </c>
      <c r="AH1163" s="28">
        <v>6</v>
      </c>
      <c r="AI1163" s="28">
        <v>0</v>
      </c>
    </row>
    <row r="1164" spans="1:35" x14ac:dyDescent="0.3">
      <c r="A1164" s="25" t="s">
        <v>849</v>
      </c>
      <c r="B1164" s="25" t="s">
        <v>993</v>
      </c>
      <c r="C1164" s="25" t="s">
        <v>997</v>
      </c>
      <c r="D1164" s="26" t="s">
        <v>1553</v>
      </c>
      <c r="E1164" s="26">
        <v>1025</v>
      </c>
      <c r="F1164" s="38">
        <v>20</v>
      </c>
      <c r="G1164" s="26">
        <v>100</v>
      </c>
      <c r="H1164" s="26">
        <v>100</v>
      </c>
      <c r="I1164" s="26">
        <v>0</v>
      </c>
      <c r="J1164" s="26">
        <v>0</v>
      </c>
      <c r="K1164" s="26">
        <v>0</v>
      </c>
      <c r="L1164" s="26">
        <v>92</v>
      </c>
      <c r="M1164" s="26">
        <v>92</v>
      </c>
      <c r="N1164" s="26">
        <v>5</v>
      </c>
      <c r="O1164" s="26">
        <v>0</v>
      </c>
      <c r="P1164" s="26">
        <v>3</v>
      </c>
      <c r="Q1164" s="26">
        <v>100</v>
      </c>
      <c r="R1164" s="26">
        <v>100</v>
      </c>
      <c r="S1164" s="26">
        <v>100</v>
      </c>
      <c r="T1164" s="26">
        <v>100</v>
      </c>
      <c r="U1164" s="26">
        <v>92</v>
      </c>
      <c r="V1164" s="26">
        <v>0</v>
      </c>
      <c r="W1164" s="26">
        <v>92</v>
      </c>
      <c r="X1164" s="26">
        <v>8</v>
      </c>
      <c r="Y1164" s="26">
        <v>100</v>
      </c>
      <c r="Z1164" s="26">
        <v>2</v>
      </c>
      <c r="AA1164" s="26" t="s">
        <v>96</v>
      </c>
      <c r="AB1164" s="26" t="s">
        <v>97</v>
      </c>
      <c r="AC1164" s="26" t="s">
        <v>98</v>
      </c>
      <c r="AD1164" s="26">
        <v>10</v>
      </c>
      <c r="AE1164" s="26">
        <v>10</v>
      </c>
      <c r="AF1164" s="26">
        <v>10</v>
      </c>
      <c r="AG1164" s="26">
        <v>0</v>
      </c>
      <c r="AH1164" s="26">
        <v>10</v>
      </c>
      <c r="AI1164" s="26">
        <v>0</v>
      </c>
    </row>
    <row r="1165" spans="1:35" x14ac:dyDescent="0.3">
      <c r="A1165" s="27" t="s">
        <v>849</v>
      </c>
      <c r="B1165" s="27" t="s">
        <v>993</v>
      </c>
      <c r="C1165" s="27" t="s">
        <v>997</v>
      </c>
      <c r="D1165" s="27" t="s">
        <v>998</v>
      </c>
      <c r="E1165" s="29" t="s">
        <v>102</v>
      </c>
      <c r="F1165" s="28">
        <v>80</v>
      </c>
      <c r="G1165" s="28">
        <v>100</v>
      </c>
      <c r="H1165" s="28">
        <v>100</v>
      </c>
      <c r="I1165" s="28">
        <v>0</v>
      </c>
      <c r="J1165" s="28">
        <v>0</v>
      </c>
      <c r="K1165" s="28">
        <v>0</v>
      </c>
      <c r="L1165" s="28">
        <v>100</v>
      </c>
      <c r="M1165" s="28">
        <v>53</v>
      </c>
      <c r="N1165" s="28">
        <v>0</v>
      </c>
      <c r="O1165" s="28">
        <v>0</v>
      </c>
      <c r="P1165" s="28">
        <v>47</v>
      </c>
      <c r="Q1165" s="28">
        <v>100</v>
      </c>
      <c r="R1165" s="28">
        <v>100</v>
      </c>
      <c r="S1165" s="28">
        <v>100</v>
      </c>
      <c r="T1165" s="28">
        <v>100</v>
      </c>
      <c r="U1165" s="28">
        <v>34</v>
      </c>
      <c r="V1165" s="28">
        <v>0</v>
      </c>
      <c r="W1165" s="28">
        <v>34</v>
      </c>
      <c r="X1165" s="28">
        <v>66</v>
      </c>
      <c r="Y1165" s="28">
        <v>100</v>
      </c>
      <c r="Z1165" s="28">
        <v>2</v>
      </c>
      <c r="AA1165" s="28" t="s">
        <v>96</v>
      </c>
      <c r="AB1165" s="28" t="s">
        <v>97</v>
      </c>
      <c r="AC1165" s="28" t="s">
        <v>98</v>
      </c>
      <c r="AD1165" s="28">
        <v>10</v>
      </c>
      <c r="AE1165" s="28">
        <v>10</v>
      </c>
      <c r="AF1165" s="28">
        <v>10</v>
      </c>
      <c r="AG1165" s="28">
        <v>0</v>
      </c>
      <c r="AH1165" s="28">
        <v>10</v>
      </c>
      <c r="AI1165" s="28">
        <v>0</v>
      </c>
    </row>
    <row r="1166" spans="1:35" x14ac:dyDescent="0.3">
      <c r="A1166" s="25" t="s">
        <v>849</v>
      </c>
      <c r="B1166" s="25" t="s">
        <v>993</v>
      </c>
      <c r="C1166" s="25" t="s">
        <v>993</v>
      </c>
      <c r="D1166" s="26" t="s">
        <v>1553</v>
      </c>
      <c r="E1166" s="26">
        <v>11583</v>
      </c>
      <c r="F1166" s="38">
        <v>30</v>
      </c>
      <c r="G1166" s="26">
        <v>100</v>
      </c>
      <c r="H1166" s="26">
        <v>100</v>
      </c>
      <c r="I1166" s="26">
        <v>0</v>
      </c>
      <c r="J1166" s="26">
        <v>0</v>
      </c>
      <c r="K1166" s="26">
        <v>0</v>
      </c>
      <c r="L1166" s="26">
        <v>100</v>
      </c>
      <c r="M1166" s="26">
        <v>100</v>
      </c>
      <c r="N1166" s="26">
        <v>0</v>
      </c>
      <c r="O1166" s="26">
        <v>0</v>
      </c>
      <c r="P1166" s="26">
        <v>0</v>
      </c>
      <c r="Q1166" s="26">
        <v>100</v>
      </c>
      <c r="R1166" s="26">
        <v>100</v>
      </c>
      <c r="S1166" s="26">
        <v>100</v>
      </c>
      <c r="T1166" s="26">
        <v>0</v>
      </c>
      <c r="U1166" s="26">
        <v>0</v>
      </c>
      <c r="V1166" s="26">
        <v>40</v>
      </c>
      <c r="W1166" s="26">
        <v>50</v>
      </c>
      <c r="X1166" s="26">
        <v>10</v>
      </c>
      <c r="Y1166" s="26">
        <v>100</v>
      </c>
      <c r="Z1166" s="26">
        <v>2</v>
      </c>
      <c r="AA1166" s="26" t="s">
        <v>96</v>
      </c>
      <c r="AB1166" s="26" t="s">
        <v>96</v>
      </c>
      <c r="AC1166" s="26">
        <v>48</v>
      </c>
      <c r="AD1166" s="26">
        <v>0</v>
      </c>
      <c r="AE1166" s="26">
        <v>0</v>
      </c>
      <c r="AF1166" s="26">
        <v>0</v>
      </c>
      <c r="AG1166" s="26">
        <v>0</v>
      </c>
      <c r="AH1166" s="26">
        <v>0</v>
      </c>
      <c r="AI1166" s="26">
        <v>0</v>
      </c>
    </row>
    <row r="1167" spans="1:35" x14ac:dyDescent="0.3">
      <c r="A1167" s="27" t="s">
        <v>849</v>
      </c>
      <c r="B1167" s="27" t="s">
        <v>993</v>
      </c>
      <c r="C1167" s="27" t="s">
        <v>993</v>
      </c>
      <c r="D1167" s="27" t="s">
        <v>999</v>
      </c>
      <c r="E1167" s="29" t="s">
        <v>102</v>
      </c>
      <c r="F1167" s="28">
        <v>630</v>
      </c>
      <c r="G1167" s="28">
        <v>100</v>
      </c>
      <c r="H1167" s="28">
        <v>100</v>
      </c>
      <c r="I1167" s="28">
        <v>0</v>
      </c>
      <c r="J1167" s="28">
        <v>0</v>
      </c>
      <c r="K1167" s="28">
        <v>0</v>
      </c>
      <c r="L1167" s="28">
        <v>100</v>
      </c>
      <c r="M1167" s="28">
        <v>100</v>
      </c>
      <c r="N1167" s="28">
        <v>0</v>
      </c>
      <c r="O1167" s="28">
        <v>0</v>
      </c>
      <c r="P1167" s="28">
        <v>0</v>
      </c>
      <c r="Q1167" s="28">
        <v>100</v>
      </c>
      <c r="R1167" s="28">
        <v>100</v>
      </c>
      <c r="S1167" s="28">
        <v>100</v>
      </c>
      <c r="T1167" s="28">
        <v>0</v>
      </c>
      <c r="U1167" s="28">
        <v>0</v>
      </c>
      <c r="V1167" s="28">
        <v>100</v>
      </c>
      <c r="W1167" s="28">
        <v>0</v>
      </c>
      <c r="X1167" s="28">
        <v>0</v>
      </c>
      <c r="Y1167" s="28">
        <v>100</v>
      </c>
      <c r="Z1167" s="28">
        <v>2</v>
      </c>
      <c r="AA1167" s="28" t="s">
        <v>96</v>
      </c>
      <c r="AB1167" s="28" t="s">
        <v>97</v>
      </c>
      <c r="AC1167" s="28" t="s">
        <v>98</v>
      </c>
      <c r="AD1167" s="28">
        <v>0</v>
      </c>
      <c r="AE1167" s="28">
        <v>0</v>
      </c>
      <c r="AF1167" s="28">
        <v>0</v>
      </c>
      <c r="AG1167" s="28">
        <v>0</v>
      </c>
      <c r="AH1167" s="28">
        <v>0</v>
      </c>
      <c r="AI1167" s="28">
        <v>0</v>
      </c>
    </row>
    <row r="1168" spans="1:35" x14ac:dyDescent="0.3">
      <c r="A1168" s="27" t="s">
        <v>849</v>
      </c>
      <c r="B1168" s="27" t="s">
        <v>993</v>
      </c>
      <c r="C1168" s="27" t="s">
        <v>993</v>
      </c>
      <c r="D1168" s="27" t="s">
        <v>1000</v>
      </c>
      <c r="E1168" s="29" t="s">
        <v>95</v>
      </c>
      <c r="F1168" s="28">
        <v>300</v>
      </c>
      <c r="G1168" s="28">
        <v>100</v>
      </c>
      <c r="H1168" s="28">
        <v>100</v>
      </c>
      <c r="I1168" s="28">
        <v>0</v>
      </c>
      <c r="J1168" s="28">
        <v>0</v>
      </c>
      <c r="K1168" s="28">
        <v>0</v>
      </c>
      <c r="L1168" s="28">
        <v>100</v>
      </c>
      <c r="M1168" s="28">
        <v>100</v>
      </c>
      <c r="N1168" s="28">
        <v>0</v>
      </c>
      <c r="O1168" s="28">
        <v>0</v>
      </c>
      <c r="P1168" s="28">
        <v>0</v>
      </c>
      <c r="Q1168" s="28">
        <v>100</v>
      </c>
      <c r="R1168" s="28">
        <v>100</v>
      </c>
      <c r="S1168" s="28">
        <v>100</v>
      </c>
      <c r="T1168" s="28">
        <v>0</v>
      </c>
      <c r="U1168" s="28">
        <v>0</v>
      </c>
      <c r="V1168" s="28">
        <v>0</v>
      </c>
      <c r="W1168" s="28">
        <v>0</v>
      </c>
      <c r="X1168" s="28">
        <v>100</v>
      </c>
      <c r="Y1168" s="28">
        <v>70</v>
      </c>
      <c r="Z1168" s="28">
        <v>2</v>
      </c>
      <c r="AA1168" s="28" t="s">
        <v>96</v>
      </c>
      <c r="AB1168" s="28" t="s">
        <v>97</v>
      </c>
      <c r="AC1168" s="28" t="s">
        <v>98</v>
      </c>
      <c r="AD1168" s="28">
        <v>2.5</v>
      </c>
      <c r="AE1168" s="28">
        <v>2.5</v>
      </c>
      <c r="AF1168" s="28">
        <v>2.5</v>
      </c>
      <c r="AG1168" s="28">
        <v>3</v>
      </c>
      <c r="AH1168" s="28">
        <v>3.5</v>
      </c>
      <c r="AI1168" s="28">
        <v>1</v>
      </c>
    </row>
    <row r="1169" spans="1:35" x14ac:dyDescent="0.3">
      <c r="A1169" s="27" t="s">
        <v>849</v>
      </c>
      <c r="B1169" s="27" t="s">
        <v>993</v>
      </c>
      <c r="C1169" s="27" t="s">
        <v>993</v>
      </c>
      <c r="D1169" s="27" t="s">
        <v>1001</v>
      </c>
      <c r="E1169" s="29" t="s">
        <v>102</v>
      </c>
      <c r="F1169" s="28">
        <v>48</v>
      </c>
      <c r="G1169" s="28">
        <v>100</v>
      </c>
      <c r="H1169" s="28">
        <v>100</v>
      </c>
      <c r="I1169" s="28">
        <v>0</v>
      </c>
      <c r="J1169" s="28">
        <v>0</v>
      </c>
      <c r="K1169" s="28">
        <v>0</v>
      </c>
      <c r="L1169" s="28">
        <v>100</v>
      </c>
      <c r="M1169" s="28">
        <v>100</v>
      </c>
      <c r="N1169" s="28">
        <v>0</v>
      </c>
      <c r="O1169" s="28">
        <v>0</v>
      </c>
      <c r="P1169" s="28">
        <v>0</v>
      </c>
      <c r="Q1169" s="28">
        <v>100</v>
      </c>
      <c r="R1169" s="28">
        <v>100</v>
      </c>
      <c r="S1169" s="28">
        <v>100</v>
      </c>
      <c r="T1169" s="28">
        <v>0</v>
      </c>
      <c r="U1169" s="28">
        <v>0</v>
      </c>
      <c r="V1169" s="28">
        <v>0</v>
      </c>
      <c r="W1169" s="28">
        <v>0</v>
      </c>
      <c r="X1169" s="28">
        <v>100</v>
      </c>
      <c r="Y1169" s="28">
        <v>100</v>
      </c>
      <c r="Z1169" s="28">
        <v>2</v>
      </c>
      <c r="AA1169" s="28" t="s">
        <v>96</v>
      </c>
      <c r="AB1169" s="28" t="s">
        <v>97</v>
      </c>
      <c r="AC1169" s="28" t="s">
        <v>98</v>
      </c>
      <c r="AD1169" s="28">
        <v>0</v>
      </c>
      <c r="AE1169" s="28">
        <v>0</v>
      </c>
      <c r="AF1169" s="28">
        <v>0</v>
      </c>
      <c r="AG1169" s="28">
        <v>0</v>
      </c>
      <c r="AH1169" s="28">
        <v>0</v>
      </c>
      <c r="AI1169" s="28">
        <v>0</v>
      </c>
    </row>
    <row r="1170" spans="1:35" x14ac:dyDescent="0.3">
      <c r="A1170" s="27" t="s">
        <v>849</v>
      </c>
      <c r="B1170" s="27" t="s">
        <v>993</v>
      </c>
      <c r="C1170" s="27" t="s">
        <v>993</v>
      </c>
      <c r="D1170" s="27" t="s">
        <v>1002</v>
      </c>
      <c r="E1170" s="29" t="s">
        <v>102</v>
      </c>
      <c r="F1170" s="28">
        <v>34</v>
      </c>
      <c r="G1170" s="28">
        <v>100</v>
      </c>
      <c r="H1170" s="28">
        <v>100</v>
      </c>
      <c r="I1170" s="28">
        <v>0</v>
      </c>
      <c r="J1170" s="28">
        <v>0</v>
      </c>
      <c r="K1170" s="28">
        <v>0</v>
      </c>
      <c r="L1170" s="28">
        <v>100</v>
      </c>
      <c r="M1170" s="28">
        <v>100</v>
      </c>
      <c r="N1170" s="28">
        <v>0</v>
      </c>
      <c r="O1170" s="28">
        <v>0</v>
      </c>
      <c r="P1170" s="28">
        <v>0</v>
      </c>
      <c r="Q1170" s="28">
        <v>100</v>
      </c>
      <c r="R1170" s="28">
        <v>100</v>
      </c>
      <c r="S1170" s="28">
        <v>100</v>
      </c>
      <c r="T1170" s="28">
        <v>0</v>
      </c>
      <c r="U1170" s="28">
        <v>0</v>
      </c>
      <c r="V1170" s="28">
        <v>0</v>
      </c>
      <c r="W1170" s="28">
        <v>0</v>
      </c>
      <c r="X1170" s="28">
        <v>100</v>
      </c>
      <c r="Y1170" s="28">
        <v>100</v>
      </c>
      <c r="Z1170" s="28">
        <v>2</v>
      </c>
      <c r="AA1170" s="28" t="s">
        <v>96</v>
      </c>
      <c r="AB1170" s="28" t="s">
        <v>97</v>
      </c>
      <c r="AC1170" s="28" t="s">
        <v>98</v>
      </c>
      <c r="AD1170" s="28">
        <v>0</v>
      </c>
      <c r="AE1170" s="28">
        <v>0</v>
      </c>
      <c r="AF1170" s="28">
        <v>0</v>
      </c>
      <c r="AG1170" s="28">
        <v>0</v>
      </c>
      <c r="AH1170" s="28">
        <v>0</v>
      </c>
      <c r="AI1170" s="28">
        <v>0</v>
      </c>
    </row>
    <row r="1171" spans="1:35" x14ac:dyDescent="0.3">
      <c r="A1171" s="25" t="s">
        <v>1003</v>
      </c>
      <c r="B1171" s="25" t="s">
        <v>1004</v>
      </c>
      <c r="C1171" s="25" t="s">
        <v>1005</v>
      </c>
      <c r="D1171" s="26" t="s">
        <v>1553</v>
      </c>
      <c r="E1171" s="26">
        <v>346</v>
      </c>
      <c r="F1171" s="38">
        <v>0</v>
      </c>
      <c r="G1171" s="26">
        <v>98</v>
      </c>
      <c r="H1171" s="26">
        <v>98</v>
      </c>
      <c r="I1171" s="26">
        <v>2</v>
      </c>
      <c r="J1171" s="26">
        <v>0</v>
      </c>
      <c r="K1171" s="26">
        <v>0</v>
      </c>
      <c r="L1171" s="26">
        <v>0</v>
      </c>
      <c r="M1171" s="26">
        <v>0</v>
      </c>
      <c r="N1171" s="26">
        <v>98</v>
      </c>
      <c r="O1171" s="26">
        <v>2</v>
      </c>
      <c r="P1171" s="26">
        <v>0</v>
      </c>
      <c r="Q1171" s="26">
        <v>100</v>
      </c>
      <c r="R1171" s="26">
        <v>100</v>
      </c>
      <c r="S1171" s="26">
        <v>100</v>
      </c>
      <c r="T1171" s="26">
        <v>100</v>
      </c>
      <c r="U1171" s="26">
        <v>90</v>
      </c>
      <c r="V1171" s="26">
        <v>0</v>
      </c>
      <c r="W1171" s="26">
        <v>90</v>
      </c>
      <c r="X1171" s="26">
        <v>10</v>
      </c>
      <c r="Y1171" s="26">
        <v>100</v>
      </c>
      <c r="Z1171" s="26">
        <v>1</v>
      </c>
      <c r="AA1171" s="26" t="s">
        <v>96</v>
      </c>
      <c r="AB1171" s="26" t="s">
        <v>96</v>
      </c>
      <c r="AC1171" s="26">
        <v>2</v>
      </c>
      <c r="AD1171" s="26">
        <v>4</v>
      </c>
      <c r="AE1171" s="26">
        <v>14</v>
      </c>
      <c r="AF1171" s="26">
        <v>14</v>
      </c>
      <c r="AG1171" s="26">
        <v>0</v>
      </c>
      <c r="AH1171" s="26">
        <v>0</v>
      </c>
      <c r="AI1171" s="26">
        <v>0</v>
      </c>
    </row>
    <row r="1172" spans="1:35" x14ac:dyDescent="0.3">
      <c r="A1172" s="31" t="s">
        <v>1003</v>
      </c>
      <c r="B1172" s="31" t="s">
        <v>1004</v>
      </c>
      <c r="C1172" s="31" t="s">
        <v>1005</v>
      </c>
      <c r="D1172" s="31" t="s">
        <v>110</v>
      </c>
      <c r="E1172" s="34" t="s">
        <v>104</v>
      </c>
      <c r="F1172" s="32">
        <v>81</v>
      </c>
      <c r="G1172" s="32">
        <v>0</v>
      </c>
      <c r="H1172" s="32">
        <v>0</v>
      </c>
      <c r="I1172" s="32">
        <v>100</v>
      </c>
      <c r="J1172" s="32">
        <v>0</v>
      </c>
      <c r="K1172" s="32">
        <v>0</v>
      </c>
      <c r="L1172" s="32">
        <v>0</v>
      </c>
      <c r="M1172" s="32">
        <v>0</v>
      </c>
      <c r="N1172" s="33">
        <v>100</v>
      </c>
      <c r="O1172" s="32">
        <v>0</v>
      </c>
      <c r="P1172" s="32">
        <v>0</v>
      </c>
      <c r="Q1172" s="32">
        <v>100</v>
      </c>
      <c r="R1172" s="32">
        <v>100</v>
      </c>
      <c r="S1172" s="32">
        <v>100</v>
      </c>
      <c r="T1172" s="32">
        <v>100</v>
      </c>
      <c r="U1172" s="32">
        <v>5</v>
      </c>
      <c r="V1172" s="32">
        <v>0</v>
      </c>
      <c r="W1172" s="33">
        <v>5</v>
      </c>
      <c r="X1172" s="32">
        <v>95</v>
      </c>
      <c r="Y1172" s="32">
        <v>98</v>
      </c>
      <c r="Z1172" s="32">
        <v>1</v>
      </c>
      <c r="AA1172" s="32" t="s">
        <v>96</v>
      </c>
      <c r="AB1172" s="32" t="s">
        <v>96</v>
      </c>
      <c r="AC1172" s="32">
        <v>3</v>
      </c>
      <c r="AD1172" s="32">
        <v>4</v>
      </c>
      <c r="AE1172" s="32">
        <v>14</v>
      </c>
      <c r="AF1172" s="32">
        <v>14</v>
      </c>
      <c r="AG1172" s="32">
        <v>0</v>
      </c>
      <c r="AH1172" s="32">
        <v>0</v>
      </c>
      <c r="AI1172" s="32">
        <v>0</v>
      </c>
    </row>
    <row r="1173" spans="1:35" x14ac:dyDescent="0.3">
      <c r="A1173" s="25" t="s">
        <v>1003</v>
      </c>
      <c r="B1173" s="25" t="s">
        <v>1004</v>
      </c>
      <c r="C1173" s="25" t="s">
        <v>1004</v>
      </c>
      <c r="D1173" s="26" t="s">
        <v>1553</v>
      </c>
      <c r="E1173" s="26">
        <v>31703</v>
      </c>
      <c r="F1173" s="38">
        <v>940</v>
      </c>
      <c r="G1173" s="26">
        <v>100</v>
      </c>
      <c r="H1173" s="26">
        <v>100</v>
      </c>
      <c r="I1173" s="26">
        <v>0</v>
      </c>
      <c r="J1173" s="26">
        <v>0</v>
      </c>
      <c r="K1173" s="26">
        <v>0</v>
      </c>
      <c r="L1173" s="26">
        <v>100</v>
      </c>
      <c r="M1173" s="26">
        <v>100</v>
      </c>
      <c r="N1173" s="26">
        <v>0</v>
      </c>
      <c r="O1173" s="26">
        <v>0</v>
      </c>
      <c r="P1173" s="26">
        <v>0</v>
      </c>
      <c r="Q1173" s="26">
        <v>100</v>
      </c>
      <c r="R1173" s="26">
        <v>100</v>
      </c>
      <c r="S1173" s="26">
        <v>100</v>
      </c>
      <c r="T1173" s="26">
        <v>90</v>
      </c>
      <c r="U1173" s="26">
        <v>90</v>
      </c>
      <c r="V1173" s="26">
        <v>0</v>
      </c>
      <c r="W1173" s="26">
        <v>90</v>
      </c>
      <c r="X1173" s="26">
        <v>10</v>
      </c>
      <c r="Y1173" s="26">
        <v>100</v>
      </c>
      <c r="Z1173" s="26">
        <v>8</v>
      </c>
      <c r="AA1173" s="26" t="s">
        <v>96</v>
      </c>
      <c r="AB1173" s="26" t="s">
        <v>96</v>
      </c>
      <c r="AC1173" s="26">
        <v>2</v>
      </c>
      <c r="AD1173" s="26">
        <v>0</v>
      </c>
      <c r="AE1173" s="26">
        <v>0</v>
      </c>
      <c r="AF1173" s="26">
        <v>0</v>
      </c>
      <c r="AG1173" s="26">
        <v>0</v>
      </c>
      <c r="AH1173" s="26">
        <v>0</v>
      </c>
      <c r="AI1173" s="26">
        <v>0</v>
      </c>
    </row>
    <row r="1174" spans="1:35" x14ac:dyDescent="0.3">
      <c r="A1174" s="31" t="s">
        <v>1003</v>
      </c>
      <c r="B1174" s="31" t="s">
        <v>1004</v>
      </c>
      <c r="C1174" s="31" t="s">
        <v>1004</v>
      </c>
      <c r="D1174" s="31" t="s">
        <v>1006</v>
      </c>
      <c r="E1174" s="32" t="s">
        <v>104</v>
      </c>
      <c r="F1174" s="32">
        <v>109</v>
      </c>
      <c r="G1174" s="32">
        <v>100</v>
      </c>
      <c r="H1174" s="32">
        <v>100</v>
      </c>
      <c r="I1174" s="32">
        <v>0</v>
      </c>
      <c r="J1174" s="32">
        <v>0</v>
      </c>
      <c r="K1174" s="32">
        <v>0</v>
      </c>
      <c r="L1174" s="32">
        <v>0</v>
      </c>
      <c r="M1174" s="32">
        <v>0</v>
      </c>
      <c r="N1174" s="32">
        <v>100</v>
      </c>
      <c r="O1174" s="32">
        <v>0</v>
      </c>
      <c r="P1174" s="32">
        <v>0</v>
      </c>
      <c r="Q1174" s="32">
        <v>100</v>
      </c>
      <c r="R1174" s="32">
        <v>90</v>
      </c>
      <c r="S1174" s="32">
        <v>100</v>
      </c>
      <c r="T1174" s="32">
        <v>0</v>
      </c>
      <c r="U1174" s="32">
        <v>0</v>
      </c>
      <c r="V1174" s="32">
        <v>0</v>
      </c>
      <c r="W1174" s="32">
        <v>0</v>
      </c>
      <c r="X1174" s="32">
        <v>100</v>
      </c>
      <c r="Y1174" s="32">
        <v>100</v>
      </c>
      <c r="Z1174" s="32">
        <v>8</v>
      </c>
      <c r="AA1174" s="32" t="s">
        <v>96</v>
      </c>
      <c r="AB1174" s="32" t="s">
        <v>96</v>
      </c>
      <c r="AC1174" s="32">
        <v>2</v>
      </c>
      <c r="AD1174" s="32">
        <v>5</v>
      </c>
      <c r="AE1174" s="32">
        <v>5</v>
      </c>
      <c r="AF1174" s="32">
        <v>5</v>
      </c>
      <c r="AG1174" s="32">
        <v>0</v>
      </c>
      <c r="AH1174" s="32">
        <v>5</v>
      </c>
      <c r="AI1174" s="32">
        <v>1</v>
      </c>
    </row>
    <row r="1175" spans="1:35" x14ac:dyDescent="0.3">
      <c r="A1175" s="31" t="s">
        <v>1003</v>
      </c>
      <c r="B1175" s="31" t="s">
        <v>1004</v>
      </c>
      <c r="C1175" s="31" t="s">
        <v>1004</v>
      </c>
      <c r="D1175" s="31" t="s">
        <v>1007</v>
      </c>
      <c r="E1175" s="34" t="s">
        <v>95</v>
      </c>
      <c r="F1175" s="32">
        <v>1483</v>
      </c>
      <c r="G1175" s="32">
        <v>100</v>
      </c>
      <c r="H1175" s="32">
        <v>95</v>
      </c>
      <c r="I1175" s="32">
        <v>0</v>
      </c>
      <c r="J1175" s="33">
        <v>5</v>
      </c>
      <c r="K1175" s="32">
        <v>0</v>
      </c>
      <c r="L1175" s="33">
        <v>100</v>
      </c>
      <c r="M1175" s="32">
        <v>95</v>
      </c>
      <c r="N1175" s="32">
        <v>0</v>
      </c>
      <c r="O1175" s="32">
        <v>0</v>
      </c>
      <c r="P1175" s="33">
        <v>5</v>
      </c>
      <c r="Q1175" s="32">
        <v>100</v>
      </c>
      <c r="R1175" s="32">
        <v>100</v>
      </c>
      <c r="S1175" s="32">
        <v>100</v>
      </c>
      <c r="T1175" s="32">
        <v>0</v>
      </c>
      <c r="U1175" s="32">
        <v>0</v>
      </c>
      <c r="V1175" s="32">
        <v>0</v>
      </c>
      <c r="W1175" s="32">
        <v>0</v>
      </c>
      <c r="X1175" s="32">
        <v>100</v>
      </c>
      <c r="Y1175" s="32">
        <v>100</v>
      </c>
      <c r="Z1175" s="32">
        <v>8</v>
      </c>
      <c r="AA1175" s="32" t="s">
        <v>96</v>
      </c>
      <c r="AB1175" s="32" t="s">
        <v>96</v>
      </c>
      <c r="AC1175" s="32">
        <v>2</v>
      </c>
      <c r="AD1175" s="32">
        <v>3</v>
      </c>
      <c r="AE1175" s="32">
        <v>3</v>
      </c>
      <c r="AF1175" s="32">
        <v>3</v>
      </c>
      <c r="AG1175" s="32">
        <v>0</v>
      </c>
      <c r="AH1175" s="32">
        <v>3</v>
      </c>
      <c r="AI1175" s="32">
        <v>0</v>
      </c>
    </row>
    <row r="1176" spans="1:35" x14ac:dyDescent="0.3">
      <c r="A1176" s="25" t="s">
        <v>1003</v>
      </c>
      <c r="B1176" s="25" t="s">
        <v>1004</v>
      </c>
      <c r="C1176" s="25" t="s">
        <v>1008</v>
      </c>
      <c r="D1176" s="26" t="s">
        <v>1553</v>
      </c>
      <c r="E1176" s="26">
        <v>284</v>
      </c>
      <c r="F1176" s="38">
        <v>0</v>
      </c>
      <c r="G1176" s="26">
        <v>100</v>
      </c>
      <c r="H1176" s="26">
        <v>100</v>
      </c>
      <c r="I1176" s="26">
        <v>0</v>
      </c>
      <c r="J1176" s="26">
        <v>0</v>
      </c>
      <c r="K1176" s="26">
        <v>0</v>
      </c>
      <c r="L1176" s="26">
        <v>0</v>
      </c>
      <c r="M1176" s="26">
        <v>0</v>
      </c>
      <c r="N1176" s="26">
        <v>60</v>
      </c>
      <c r="O1176" s="26">
        <v>40</v>
      </c>
      <c r="P1176" s="26">
        <v>0</v>
      </c>
      <c r="Q1176" s="26">
        <v>100</v>
      </c>
      <c r="R1176" s="26">
        <v>100</v>
      </c>
      <c r="S1176" s="26">
        <v>100</v>
      </c>
      <c r="T1176" s="26">
        <v>100</v>
      </c>
      <c r="U1176" s="26">
        <v>0</v>
      </c>
      <c r="V1176" s="26">
        <v>0</v>
      </c>
      <c r="W1176" s="26">
        <v>60</v>
      </c>
      <c r="X1176" s="26">
        <v>40</v>
      </c>
      <c r="Y1176" s="26">
        <v>100</v>
      </c>
      <c r="Z1176" s="26">
        <v>2</v>
      </c>
      <c r="AA1176" s="26" t="s">
        <v>96</v>
      </c>
      <c r="AB1176" s="26" t="s">
        <v>96</v>
      </c>
      <c r="AC1176" s="26">
        <v>2</v>
      </c>
      <c r="AD1176" s="26">
        <v>6</v>
      </c>
      <c r="AE1176" s="26">
        <v>6</v>
      </c>
      <c r="AF1176" s="26">
        <v>15</v>
      </c>
      <c r="AG1176" s="26">
        <v>0</v>
      </c>
      <c r="AH1176" s="26">
        <v>15</v>
      </c>
      <c r="AI1176" s="26">
        <v>0</v>
      </c>
    </row>
    <row r="1177" spans="1:35" x14ac:dyDescent="0.3">
      <c r="A1177" s="31" t="s">
        <v>1003</v>
      </c>
      <c r="B1177" s="31" t="s">
        <v>1004</v>
      </c>
      <c r="C1177" s="31" t="s">
        <v>1008</v>
      </c>
      <c r="D1177" s="31" t="s">
        <v>1009</v>
      </c>
      <c r="E1177" s="34" t="s">
        <v>95</v>
      </c>
      <c r="F1177" s="32">
        <v>40</v>
      </c>
      <c r="G1177" s="32">
        <v>100</v>
      </c>
      <c r="H1177" s="32">
        <v>100</v>
      </c>
      <c r="I1177" s="32">
        <v>0</v>
      </c>
      <c r="J1177" s="32">
        <v>0</v>
      </c>
      <c r="K1177" s="32">
        <v>0</v>
      </c>
      <c r="L1177" s="32">
        <v>0</v>
      </c>
      <c r="M1177" s="32">
        <v>0</v>
      </c>
      <c r="N1177" s="32">
        <v>100</v>
      </c>
      <c r="O1177" s="32">
        <v>0</v>
      </c>
      <c r="P1177" s="32">
        <v>0</v>
      </c>
      <c r="Q1177" s="32">
        <v>100</v>
      </c>
      <c r="R1177" s="32">
        <v>100</v>
      </c>
      <c r="S1177" s="32">
        <v>100</v>
      </c>
      <c r="T1177" s="32">
        <v>100</v>
      </c>
      <c r="U1177" s="32">
        <v>0</v>
      </c>
      <c r="V1177" s="32">
        <v>0</v>
      </c>
      <c r="W1177" s="32">
        <v>40</v>
      </c>
      <c r="X1177" s="32">
        <v>60</v>
      </c>
      <c r="Y1177" s="32">
        <v>100</v>
      </c>
      <c r="Z1177" s="32">
        <v>2</v>
      </c>
      <c r="AA1177" s="32" t="s">
        <v>96</v>
      </c>
      <c r="AB1177" s="32" t="s">
        <v>97</v>
      </c>
      <c r="AC1177" s="28" t="s">
        <v>98</v>
      </c>
      <c r="AD1177" s="32">
        <v>6</v>
      </c>
      <c r="AE1177" s="32">
        <v>5</v>
      </c>
      <c r="AF1177" s="32">
        <v>15</v>
      </c>
      <c r="AG1177" s="32">
        <v>0</v>
      </c>
      <c r="AH1177" s="32">
        <v>15</v>
      </c>
      <c r="AI1177" s="32">
        <v>0</v>
      </c>
    </row>
    <row r="1178" spans="1:35" x14ac:dyDescent="0.3">
      <c r="A1178" s="25" t="s">
        <v>1003</v>
      </c>
      <c r="B1178" s="25" t="s">
        <v>1004</v>
      </c>
      <c r="C1178" s="25" t="s">
        <v>1010</v>
      </c>
      <c r="D1178" s="26" t="s">
        <v>1553</v>
      </c>
      <c r="E1178" s="26">
        <v>581</v>
      </c>
      <c r="F1178" s="38">
        <v>10</v>
      </c>
      <c r="G1178" s="26">
        <v>100</v>
      </c>
      <c r="H1178" s="26">
        <v>100</v>
      </c>
      <c r="I1178" s="26">
        <v>0</v>
      </c>
      <c r="J1178" s="26">
        <v>0</v>
      </c>
      <c r="K1178" s="26">
        <v>0</v>
      </c>
      <c r="L1178" s="26">
        <v>0</v>
      </c>
      <c r="M1178" s="26">
        <v>0</v>
      </c>
      <c r="N1178" s="26">
        <v>100</v>
      </c>
      <c r="O1178" s="26">
        <v>0</v>
      </c>
      <c r="P1178" s="26">
        <v>0</v>
      </c>
      <c r="Q1178" s="26">
        <v>100</v>
      </c>
      <c r="R1178" s="26">
        <v>100</v>
      </c>
      <c r="S1178" s="26">
        <v>100</v>
      </c>
      <c r="T1178" s="26">
        <v>0</v>
      </c>
      <c r="U1178" s="26">
        <v>0</v>
      </c>
      <c r="V1178" s="26">
        <v>0</v>
      </c>
      <c r="W1178" s="26">
        <v>0</v>
      </c>
      <c r="X1178" s="26">
        <v>100</v>
      </c>
      <c r="Y1178" s="26">
        <v>100</v>
      </c>
      <c r="Z1178" s="26">
        <v>1</v>
      </c>
      <c r="AA1178" s="26" t="s">
        <v>96</v>
      </c>
      <c r="AB1178" s="26" t="s">
        <v>96</v>
      </c>
      <c r="AC1178" s="26">
        <v>2</v>
      </c>
      <c r="AD1178" s="26">
        <v>5</v>
      </c>
      <c r="AE1178" s="26">
        <v>5</v>
      </c>
      <c r="AF1178" s="26">
        <v>22</v>
      </c>
      <c r="AG1178" s="26">
        <v>0</v>
      </c>
      <c r="AH1178" s="26">
        <v>22</v>
      </c>
      <c r="AI1178" s="26">
        <v>0</v>
      </c>
    </row>
    <row r="1179" spans="1:35" x14ac:dyDescent="0.3">
      <c r="A1179" s="31" t="s">
        <v>1003</v>
      </c>
      <c r="B1179" s="31" t="s">
        <v>1004</v>
      </c>
      <c r="C1179" s="31" t="s">
        <v>1010</v>
      </c>
      <c r="D1179" s="31" t="s">
        <v>110</v>
      </c>
      <c r="E1179" s="34" t="s">
        <v>95</v>
      </c>
      <c r="F1179" s="32">
        <v>449</v>
      </c>
      <c r="G1179" s="32">
        <v>100</v>
      </c>
      <c r="H1179" s="33">
        <v>90</v>
      </c>
      <c r="I1179" s="32">
        <v>0</v>
      </c>
      <c r="J1179" s="32">
        <v>0</v>
      </c>
      <c r="K1179" s="33">
        <v>10</v>
      </c>
      <c r="L1179" s="32">
        <v>0</v>
      </c>
      <c r="M1179" s="32">
        <v>0</v>
      </c>
      <c r="N1179" s="32">
        <v>50</v>
      </c>
      <c r="O1179" s="32">
        <v>0</v>
      </c>
      <c r="P1179" s="32">
        <v>50</v>
      </c>
      <c r="Q1179" s="32">
        <v>100</v>
      </c>
      <c r="R1179" s="32">
        <v>80</v>
      </c>
      <c r="S1179" s="32">
        <v>100</v>
      </c>
      <c r="T1179" s="32">
        <v>0</v>
      </c>
      <c r="U1179" s="32">
        <v>0</v>
      </c>
      <c r="V1179" s="32">
        <v>0</v>
      </c>
      <c r="W1179" s="32">
        <v>0</v>
      </c>
      <c r="X1179" s="32">
        <v>100</v>
      </c>
      <c r="Y1179" s="32">
        <v>100</v>
      </c>
      <c r="Z1179" s="32">
        <v>1</v>
      </c>
      <c r="AA1179" s="32" t="s">
        <v>97</v>
      </c>
      <c r="AB1179" s="32" t="s">
        <v>96</v>
      </c>
      <c r="AC1179" s="32">
        <v>6</v>
      </c>
      <c r="AD1179" s="32">
        <v>5</v>
      </c>
      <c r="AE1179" s="32">
        <v>5</v>
      </c>
      <c r="AF1179" s="32">
        <v>22</v>
      </c>
      <c r="AG1179" s="32">
        <v>0</v>
      </c>
      <c r="AH1179" s="32">
        <v>22</v>
      </c>
      <c r="AI1179" s="32">
        <v>0</v>
      </c>
    </row>
    <row r="1180" spans="1:35" x14ac:dyDescent="0.3">
      <c r="A1180" s="25" t="s">
        <v>1003</v>
      </c>
      <c r="B1180" s="25" t="s">
        <v>1004</v>
      </c>
      <c r="C1180" s="25" t="s">
        <v>1011</v>
      </c>
      <c r="D1180" s="26" t="s">
        <v>1553</v>
      </c>
      <c r="E1180" s="26">
        <v>330</v>
      </c>
      <c r="F1180" s="38">
        <v>40</v>
      </c>
      <c r="G1180" s="26">
        <v>100</v>
      </c>
      <c r="H1180" s="26">
        <v>100</v>
      </c>
      <c r="I1180" s="26">
        <v>0</v>
      </c>
      <c r="J1180" s="26">
        <v>0</v>
      </c>
      <c r="K1180" s="26">
        <v>0</v>
      </c>
      <c r="L1180" s="26">
        <v>0</v>
      </c>
      <c r="M1180" s="26">
        <v>0</v>
      </c>
      <c r="N1180" s="26">
        <v>100</v>
      </c>
      <c r="O1180" s="26">
        <v>0</v>
      </c>
      <c r="P1180" s="26">
        <v>0</v>
      </c>
      <c r="Q1180" s="26">
        <v>100</v>
      </c>
      <c r="R1180" s="26">
        <v>100</v>
      </c>
      <c r="S1180" s="26">
        <v>100</v>
      </c>
      <c r="T1180" s="26">
        <v>0</v>
      </c>
      <c r="U1180" s="26">
        <v>0</v>
      </c>
      <c r="V1180" s="26">
        <v>0</v>
      </c>
      <c r="W1180" s="26">
        <v>0</v>
      </c>
      <c r="X1180" s="26">
        <v>100</v>
      </c>
      <c r="Y1180" s="26">
        <v>100</v>
      </c>
      <c r="Z1180" s="26">
        <v>2</v>
      </c>
      <c r="AA1180" s="26" t="s">
        <v>96</v>
      </c>
      <c r="AB1180" s="26" t="s">
        <v>97</v>
      </c>
      <c r="AC1180" s="26" t="s">
        <v>98</v>
      </c>
      <c r="AD1180" s="26">
        <v>7</v>
      </c>
      <c r="AE1180" s="26">
        <v>7</v>
      </c>
      <c r="AF1180" s="26">
        <v>21</v>
      </c>
      <c r="AG1180" s="26">
        <v>0</v>
      </c>
      <c r="AH1180" s="26">
        <v>21</v>
      </c>
      <c r="AI1180" s="26">
        <v>0</v>
      </c>
    </row>
    <row r="1181" spans="1:35" x14ac:dyDescent="0.3">
      <c r="A1181" s="31" t="s">
        <v>1003</v>
      </c>
      <c r="B1181" s="31" t="s">
        <v>1004</v>
      </c>
      <c r="C1181" s="31" t="s">
        <v>1011</v>
      </c>
      <c r="D1181" s="31" t="s">
        <v>1012</v>
      </c>
      <c r="E1181" s="34" t="s">
        <v>104</v>
      </c>
      <c r="F1181" s="32">
        <v>71</v>
      </c>
      <c r="G1181" s="32">
        <v>50</v>
      </c>
      <c r="H1181" s="32">
        <v>50</v>
      </c>
      <c r="I1181" s="32">
        <v>10</v>
      </c>
      <c r="J1181" s="32">
        <v>40</v>
      </c>
      <c r="K1181" s="32">
        <v>0</v>
      </c>
      <c r="L1181" s="32">
        <v>0</v>
      </c>
      <c r="M1181" s="32">
        <v>0</v>
      </c>
      <c r="N1181" s="32">
        <v>1</v>
      </c>
      <c r="O1181" s="32">
        <v>0</v>
      </c>
      <c r="P1181" s="33">
        <v>99</v>
      </c>
      <c r="Q1181" s="32">
        <v>100</v>
      </c>
      <c r="R1181" s="32">
        <v>100</v>
      </c>
      <c r="S1181" s="32">
        <v>60</v>
      </c>
      <c r="T1181" s="32">
        <v>0</v>
      </c>
      <c r="U1181" s="32">
        <v>0</v>
      </c>
      <c r="V1181" s="32">
        <v>0</v>
      </c>
      <c r="W1181" s="32">
        <v>0</v>
      </c>
      <c r="X1181" s="32">
        <v>100</v>
      </c>
      <c r="Y1181" s="32">
        <v>100</v>
      </c>
      <c r="Z1181" s="32">
        <v>2</v>
      </c>
      <c r="AA1181" s="32" t="s">
        <v>96</v>
      </c>
      <c r="AB1181" s="32" t="s">
        <v>96</v>
      </c>
      <c r="AC1181" s="32">
        <v>10</v>
      </c>
      <c r="AD1181" s="32">
        <v>7</v>
      </c>
      <c r="AE1181" s="32">
        <v>7</v>
      </c>
      <c r="AF1181" s="32">
        <v>21</v>
      </c>
      <c r="AG1181" s="32">
        <v>0.25</v>
      </c>
      <c r="AH1181" s="32">
        <v>0.4</v>
      </c>
      <c r="AI1181" s="32">
        <v>0.4</v>
      </c>
    </row>
    <row r="1182" spans="1:35" x14ac:dyDescent="0.3">
      <c r="A1182" s="31" t="s">
        <v>1003</v>
      </c>
      <c r="B1182" s="31" t="s">
        <v>1004</v>
      </c>
      <c r="C1182" s="31" t="s">
        <v>1011</v>
      </c>
      <c r="D1182" s="31" t="s">
        <v>1013</v>
      </c>
      <c r="E1182" s="34" t="s">
        <v>104</v>
      </c>
      <c r="F1182" s="32">
        <v>63</v>
      </c>
      <c r="G1182" s="32">
        <v>100</v>
      </c>
      <c r="H1182" s="32">
        <v>100</v>
      </c>
      <c r="I1182" s="32">
        <v>0</v>
      </c>
      <c r="J1182" s="32">
        <v>0</v>
      </c>
      <c r="K1182" s="32">
        <v>0</v>
      </c>
      <c r="L1182" s="32">
        <v>0</v>
      </c>
      <c r="M1182" s="32">
        <v>0</v>
      </c>
      <c r="N1182" s="32">
        <v>0</v>
      </c>
      <c r="O1182" s="32">
        <v>0</v>
      </c>
      <c r="P1182" s="33">
        <v>100</v>
      </c>
      <c r="Q1182" s="32">
        <v>100</v>
      </c>
      <c r="R1182" s="32">
        <v>100</v>
      </c>
      <c r="S1182" s="32">
        <v>0</v>
      </c>
      <c r="T1182" s="32">
        <v>0</v>
      </c>
      <c r="U1182" s="32">
        <v>0</v>
      </c>
      <c r="V1182" s="32">
        <v>0</v>
      </c>
      <c r="W1182" s="32">
        <v>0</v>
      </c>
      <c r="X1182" s="32">
        <v>100</v>
      </c>
      <c r="Y1182" s="32">
        <v>100</v>
      </c>
      <c r="Z1182" s="32">
        <v>2</v>
      </c>
      <c r="AA1182" s="32" t="s">
        <v>96</v>
      </c>
      <c r="AB1182" s="32" t="s">
        <v>96</v>
      </c>
      <c r="AC1182" s="32">
        <v>10</v>
      </c>
      <c r="AD1182" s="32">
        <v>7</v>
      </c>
      <c r="AE1182" s="32">
        <v>7</v>
      </c>
      <c r="AF1182" s="32">
        <v>21</v>
      </c>
      <c r="AG1182" s="32">
        <v>0.3</v>
      </c>
      <c r="AH1182" s="32">
        <v>0.5</v>
      </c>
      <c r="AI1182" s="32">
        <v>0.5</v>
      </c>
    </row>
    <row r="1183" spans="1:35" x14ac:dyDescent="0.3">
      <c r="A1183" s="31" t="s">
        <v>1003</v>
      </c>
      <c r="B1183" s="31" t="s">
        <v>1004</v>
      </c>
      <c r="C1183" s="31" t="s">
        <v>1011</v>
      </c>
      <c r="D1183" s="31" t="s">
        <v>589</v>
      </c>
      <c r="E1183" s="34" t="s">
        <v>95</v>
      </c>
      <c r="F1183" s="32">
        <v>44</v>
      </c>
      <c r="G1183" s="32">
        <v>90</v>
      </c>
      <c r="H1183" s="32">
        <v>90</v>
      </c>
      <c r="I1183" s="32">
        <v>0</v>
      </c>
      <c r="J1183" s="32">
        <v>10</v>
      </c>
      <c r="K1183" s="32">
        <v>0</v>
      </c>
      <c r="L1183" s="32">
        <v>0</v>
      </c>
      <c r="M1183" s="32">
        <v>0</v>
      </c>
      <c r="N1183" s="32">
        <v>0</v>
      </c>
      <c r="O1183" s="32">
        <v>0</v>
      </c>
      <c r="P1183" s="33">
        <v>100</v>
      </c>
      <c r="Q1183" s="32">
        <v>100</v>
      </c>
      <c r="R1183" s="32">
        <v>100</v>
      </c>
      <c r="S1183" s="32">
        <v>50</v>
      </c>
      <c r="T1183" s="32">
        <v>0</v>
      </c>
      <c r="U1183" s="32">
        <v>0</v>
      </c>
      <c r="V1183" s="32">
        <v>0</v>
      </c>
      <c r="W1183" s="32">
        <v>0</v>
      </c>
      <c r="X1183" s="32">
        <v>100</v>
      </c>
      <c r="Y1183" s="32">
        <v>100</v>
      </c>
      <c r="Z1183" s="32">
        <v>2</v>
      </c>
      <c r="AA1183" s="32" t="s">
        <v>96</v>
      </c>
      <c r="AB1183" s="32" t="s">
        <v>96</v>
      </c>
      <c r="AC1183" s="32">
        <v>10</v>
      </c>
      <c r="AD1183" s="32">
        <v>7</v>
      </c>
      <c r="AE1183" s="32">
        <v>7</v>
      </c>
      <c r="AF1183" s="32">
        <v>21</v>
      </c>
      <c r="AG1183" s="32">
        <v>0.2</v>
      </c>
      <c r="AH1183" s="32">
        <v>0.3</v>
      </c>
      <c r="AI1183" s="32">
        <v>0.3</v>
      </c>
    </row>
    <row r="1184" spans="1:35" x14ac:dyDescent="0.3">
      <c r="A1184" s="25" t="s">
        <v>1003</v>
      </c>
      <c r="B1184" s="25" t="s">
        <v>1004</v>
      </c>
      <c r="C1184" s="25" t="s">
        <v>1014</v>
      </c>
      <c r="D1184" s="26" t="s">
        <v>1553</v>
      </c>
      <c r="E1184" s="26">
        <v>1047</v>
      </c>
      <c r="F1184" s="38">
        <v>30</v>
      </c>
      <c r="G1184" s="26">
        <v>100</v>
      </c>
      <c r="H1184" s="26">
        <v>42</v>
      </c>
      <c r="I1184" s="26">
        <v>58</v>
      </c>
      <c r="J1184" s="26">
        <v>0</v>
      </c>
      <c r="K1184" s="26">
        <v>0</v>
      </c>
      <c r="L1184" s="26">
        <v>0</v>
      </c>
      <c r="M1184" s="26">
        <v>0</v>
      </c>
      <c r="N1184" s="26">
        <v>80</v>
      </c>
      <c r="O1184" s="26">
        <v>20</v>
      </c>
      <c r="P1184" s="26">
        <v>0</v>
      </c>
      <c r="Q1184" s="26">
        <v>100</v>
      </c>
      <c r="R1184" s="26">
        <v>100</v>
      </c>
      <c r="S1184" s="26">
        <v>100</v>
      </c>
      <c r="T1184" s="26">
        <v>100</v>
      </c>
      <c r="U1184" s="26">
        <v>29</v>
      </c>
      <c r="V1184" s="26">
        <v>0</v>
      </c>
      <c r="W1184" s="26">
        <v>0</v>
      </c>
      <c r="X1184" s="26">
        <v>100</v>
      </c>
      <c r="Y1184" s="26">
        <v>100</v>
      </c>
      <c r="Z1184" s="26">
        <v>2</v>
      </c>
      <c r="AA1184" s="26" t="s">
        <v>96</v>
      </c>
      <c r="AB1184" s="26" t="s">
        <v>96</v>
      </c>
      <c r="AC1184" s="26">
        <v>2</v>
      </c>
      <c r="AD1184" s="26">
        <v>1</v>
      </c>
      <c r="AE1184" s="26">
        <v>1</v>
      </c>
      <c r="AF1184" s="26">
        <v>15</v>
      </c>
      <c r="AG1184" s="26">
        <v>1</v>
      </c>
      <c r="AH1184" s="26">
        <v>15</v>
      </c>
      <c r="AI1184" s="26">
        <v>1</v>
      </c>
    </row>
    <row r="1185" spans="1:35" x14ac:dyDescent="0.3">
      <c r="A1185" s="31" t="s">
        <v>1003</v>
      </c>
      <c r="B1185" s="31" t="s">
        <v>1004</v>
      </c>
      <c r="C1185" s="31" t="s">
        <v>1014</v>
      </c>
      <c r="D1185" s="31" t="s">
        <v>110</v>
      </c>
      <c r="E1185" s="34" t="s">
        <v>95</v>
      </c>
      <c r="F1185" s="32">
        <v>232</v>
      </c>
      <c r="G1185" s="32">
        <v>100</v>
      </c>
      <c r="H1185" s="32">
        <v>100</v>
      </c>
      <c r="I1185" s="32">
        <v>0</v>
      </c>
      <c r="J1185" s="32">
        <v>0</v>
      </c>
      <c r="K1185" s="32">
        <v>0</v>
      </c>
      <c r="L1185" s="32">
        <v>0</v>
      </c>
      <c r="M1185" s="32">
        <v>0</v>
      </c>
      <c r="N1185" s="32">
        <v>94</v>
      </c>
      <c r="O1185" s="32">
        <v>0</v>
      </c>
      <c r="P1185" s="32">
        <v>6</v>
      </c>
      <c r="Q1185" s="32">
        <v>100</v>
      </c>
      <c r="R1185" s="32">
        <v>100</v>
      </c>
      <c r="S1185" s="32">
        <v>100</v>
      </c>
      <c r="T1185" s="32">
        <v>0</v>
      </c>
      <c r="U1185" s="32">
        <v>0</v>
      </c>
      <c r="V1185" s="32">
        <v>0</v>
      </c>
      <c r="W1185" s="32">
        <v>0</v>
      </c>
      <c r="X1185" s="32">
        <v>100</v>
      </c>
      <c r="Y1185" s="32">
        <v>100</v>
      </c>
      <c r="Z1185" s="32">
        <v>2</v>
      </c>
      <c r="AA1185" s="32" t="s">
        <v>96</v>
      </c>
      <c r="AB1185" s="32" t="s">
        <v>96</v>
      </c>
      <c r="AC1185" s="32">
        <v>2</v>
      </c>
      <c r="AD1185" s="32">
        <v>1</v>
      </c>
      <c r="AE1185" s="32">
        <v>1</v>
      </c>
      <c r="AF1185" s="32">
        <v>15</v>
      </c>
      <c r="AG1185" s="32">
        <v>1</v>
      </c>
      <c r="AH1185" s="32">
        <v>15</v>
      </c>
      <c r="AI1185" s="32">
        <v>1</v>
      </c>
    </row>
    <row r="1186" spans="1:35" x14ac:dyDescent="0.3">
      <c r="A1186" s="25" t="s">
        <v>1003</v>
      </c>
      <c r="B1186" s="25" t="s">
        <v>1004</v>
      </c>
      <c r="C1186" s="25" t="s">
        <v>1015</v>
      </c>
      <c r="D1186" s="26" t="s">
        <v>1553</v>
      </c>
      <c r="E1186" s="26">
        <v>654</v>
      </c>
      <c r="F1186" s="38">
        <v>0</v>
      </c>
      <c r="G1186" s="26">
        <v>100</v>
      </c>
      <c r="H1186" s="26">
        <v>100</v>
      </c>
      <c r="I1186" s="26">
        <v>0</v>
      </c>
      <c r="J1186" s="26">
        <v>0</v>
      </c>
      <c r="K1186" s="26">
        <v>0</v>
      </c>
      <c r="L1186" s="26">
        <v>0</v>
      </c>
      <c r="M1186" s="26">
        <v>0</v>
      </c>
      <c r="N1186" s="26">
        <v>100</v>
      </c>
      <c r="O1186" s="26">
        <v>0</v>
      </c>
      <c r="P1186" s="26">
        <v>0</v>
      </c>
      <c r="Q1186" s="26">
        <v>100</v>
      </c>
      <c r="R1186" s="26">
        <v>100</v>
      </c>
      <c r="S1186" s="26">
        <v>100</v>
      </c>
      <c r="T1186" s="26">
        <v>0</v>
      </c>
      <c r="U1186" s="26">
        <v>0</v>
      </c>
      <c r="V1186" s="26">
        <v>0</v>
      </c>
      <c r="W1186" s="26">
        <v>0</v>
      </c>
      <c r="X1186" s="26">
        <v>100</v>
      </c>
      <c r="Y1186" s="26">
        <v>100</v>
      </c>
      <c r="Z1186" s="26">
        <v>2</v>
      </c>
      <c r="AA1186" s="26" t="s">
        <v>96</v>
      </c>
      <c r="AB1186" s="26" t="s">
        <v>96</v>
      </c>
      <c r="AC1186" s="26">
        <v>5</v>
      </c>
      <c r="AD1186" s="26">
        <v>8</v>
      </c>
      <c r="AE1186" s="26">
        <v>8</v>
      </c>
      <c r="AF1186" s="26">
        <v>18</v>
      </c>
      <c r="AG1186" s="26">
        <v>0</v>
      </c>
      <c r="AH1186" s="26">
        <v>18</v>
      </c>
      <c r="AI1186" s="26">
        <v>5</v>
      </c>
    </row>
    <row r="1187" spans="1:35" x14ac:dyDescent="0.3">
      <c r="A1187" s="31" t="s">
        <v>1003</v>
      </c>
      <c r="B1187" s="31" t="s">
        <v>1004</v>
      </c>
      <c r="C1187" s="31" t="s">
        <v>1015</v>
      </c>
      <c r="D1187" s="31" t="s">
        <v>110</v>
      </c>
      <c r="E1187" s="34" t="s">
        <v>104</v>
      </c>
      <c r="F1187" s="32">
        <v>348</v>
      </c>
      <c r="G1187" s="32">
        <v>50</v>
      </c>
      <c r="H1187" s="32">
        <v>50</v>
      </c>
      <c r="I1187" s="32">
        <v>0</v>
      </c>
      <c r="J1187" s="32">
        <v>40</v>
      </c>
      <c r="K1187" s="32">
        <v>10</v>
      </c>
      <c r="L1187" s="32">
        <v>0</v>
      </c>
      <c r="M1187" s="32">
        <v>0</v>
      </c>
      <c r="N1187" s="32">
        <v>46</v>
      </c>
      <c r="O1187" s="32">
        <v>0</v>
      </c>
      <c r="P1187" s="32">
        <v>54</v>
      </c>
      <c r="Q1187" s="32">
        <v>100</v>
      </c>
      <c r="R1187" s="32">
        <v>56</v>
      </c>
      <c r="S1187" s="32">
        <v>30</v>
      </c>
      <c r="T1187" s="32">
        <v>0</v>
      </c>
      <c r="U1187" s="32">
        <v>0</v>
      </c>
      <c r="V1187" s="32">
        <v>0</v>
      </c>
      <c r="W1187" s="32">
        <v>0</v>
      </c>
      <c r="X1187" s="32">
        <v>100</v>
      </c>
      <c r="Y1187" s="32">
        <v>0</v>
      </c>
      <c r="Z1187" s="28" t="s">
        <v>98</v>
      </c>
      <c r="AA1187" s="32" t="s">
        <v>97</v>
      </c>
      <c r="AB1187" s="32" t="s">
        <v>96</v>
      </c>
      <c r="AC1187" s="32">
        <v>12</v>
      </c>
      <c r="AD1187" s="32">
        <v>7</v>
      </c>
      <c r="AE1187" s="32">
        <v>7</v>
      </c>
      <c r="AF1187" s="32">
        <v>17</v>
      </c>
      <c r="AG1187" s="32">
        <v>0</v>
      </c>
      <c r="AH1187" s="32">
        <v>17</v>
      </c>
      <c r="AI1187" s="32">
        <v>4</v>
      </c>
    </row>
    <row r="1188" spans="1:35" x14ac:dyDescent="0.3">
      <c r="A1188" s="25" t="s">
        <v>1003</v>
      </c>
      <c r="B1188" s="25" t="s">
        <v>1004</v>
      </c>
      <c r="C1188" s="25" t="s">
        <v>1016</v>
      </c>
      <c r="D1188" s="26" t="s">
        <v>1553</v>
      </c>
      <c r="E1188" s="26">
        <v>1120</v>
      </c>
      <c r="F1188" s="38">
        <v>0</v>
      </c>
      <c r="G1188" s="26">
        <v>100</v>
      </c>
      <c r="H1188" s="26">
        <v>80</v>
      </c>
      <c r="I1188" s="26">
        <v>20</v>
      </c>
      <c r="J1188" s="26">
        <v>0</v>
      </c>
      <c r="K1188" s="26">
        <v>0</v>
      </c>
      <c r="L1188" s="26">
        <v>100</v>
      </c>
      <c r="M1188" s="26">
        <v>85</v>
      </c>
      <c r="N1188" s="26">
        <v>15</v>
      </c>
      <c r="O1188" s="26">
        <v>0</v>
      </c>
      <c r="P1188" s="26">
        <v>0</v>
      </c>
      <c r="Q1188" s="26">
        <v>100</v>
      </c>
      <c r="R1188" s="26">
        <v>100</v>
      </c>
      <c r="S1188" s="26">
        <v>98</v>
      </c>
      <c r="T1188" s="26">
        <v>96</v>
      </c>
      <c r="U1188" s="26">
        <v>70</v>
      </c>
      <c r="V1188" s="26">
        <v>0</v>
      </c>
      <c r="W1188" s="26">
        <v>70</v>
      </c>
      <c r="X1188" s="26">
        <v>30</v>
      </c>
      <c r="Y1188" s="26">
        <v>100</v>
      </c>
      <c r="Z1188" s="26">
        <v>2</v>
      </c>
      <c r="AA1188" s="26" t="s">
        <v>96</v>
      </c>
      <c r="AB1188" s="26" t="s">
        <v>96</v>
      </c>
      <c r="AC1188" s="26">
        <v>2</v>
      </c>
      <c r="AD1188" s="26">
        <v>0</v>
      </c>
      <c r="AE1188" s="26">
        <v>0</v>
      </c>
      <c r="AF1188" s="26">
        <v>18</v>
      </c>
      <c r="AG1188" s="26">
        <v>0</v>
      </c>
      <c r="AH1188" s="26">
        <v>18</v>
      </c>
      <c r="AI1188" s="26">
        <v>0</v>
      </c>
    </row>
    <row r="1189" spans="1:35" x14ac:dyDescent="0.3">
      <c r="A1189" s="31" t="s">
        <v>1003</v>
      </c>
      <c r="B1189" s="31" t="s">
        <v>1004</v>
      </c>
      <c r="C1189" s="31" t="s">
        <v>1016</v>
      </c>
      <c r="D1189" s="31" t="s">
        <v>1017</v>
      </c>
      <c r="E1189" s="34" t="s">
        <v>95</v>
      </c>
      <c r="F1189" s="32">
        <v>212</v>
      </c>
      <c r="G1189" s="32">
        <v>100</v>
      </c>
      <c r="H1189" s="32">
        <v>80</v>
      </c>
      <c r="I1189" s="32">
        <v>20</v>
      </c>
      <c r="J1189" s="32">
        <v>0</v>
      </c>
      <c r="K1189" s="32">
        <v>0</v>
      </c>
      <c r="L1189" s="32">
        <v>100</v>
      </c>
      <c r="M1189" s="32">
        <v>90</v>
      </c>
      <c r="N1189" s="32">
        <v>10</v>
      </c>
      <c r="O1189" s="32">
        <v>0</v>
      </c>
      <c r="P1189" s="32">
        <v>0</v>
      </c>
      <c r="Q1189" s="32">
        <v>100</v>
      </c>
      <c r="R1189" s="32">
        <v>100</v>
      </c>
      <c r="S1189" s="32">
        <v>100</v>
      </c>
      <c r="T1189" s="32">
        <v>100</v>
      </c>
      <c r="U1189" s="32">
        <v>60</v>
      </c>
      <c r="V1189" s="32">
        <v>0</v>
      </c>
      <c r="W1189" s="32">
        <v>50</v>
      </c>
      <c r="X1189" s="32">
        <v>50</v>
      </c>
      <c r="Y1189" s="32">
        <v>100</v>
      </c>
      <c r="Z1189" s="32">
        <v>2</v>
      </c>
      <c r="AA1189" s="32" t="s">
        <v>96</v>
      </c>
      <c r="AB1189" s="32" t="s">
        <v>96</v>
      </c>
      <c r="AC1189" s="32">
        <v>2</v>
      </c>
      <c r="AD1189" s="32">
        <v>0</v>
      </c>
      <c r="AE1189" s="32">
        <v>0</v>
      </c>
      <c r="AF1189" s="32">
        <v>18</v>
      </c>
      <c r="AG1189" s="32">
        <v>0</v>
      </c>
      <c r="AH1189" s="32">
        <v>18</v>
      </c>
      <c r="AI1189" s="32">
        <v>0</v>
      </c>
    </row>
    <row r="1190" spans="1:35" x14ac:dyDescent="0.3">
      <c r="A1190" s="25" t="s">
        <v>1003</v>
      </c>
      <c r="B1190" s="25" t="s">
        <v>1004</v>
      </c>
      <c r="C1190" s="25" t="s">
        <v>1018</v>
      </c>
      <c r="D1190" s="26" t="s">
        <v>1553</v>
      </c>
      <c r="E1190" s="26">
        <v>603</v>
      </c>
      <c r="F1190" s="38">
        <v>0</v>
      </c>
      <c r="G1190" s="26">
        <v>100</v>
      </c>
      <c r="H1190" s="26">
        <v>75</v>
      </c>
      <c r="I1190" s="26">
        <v>25</v>
      </c>
      <c r="J1190" s="26">
        <v>0</v>
      </c>
      <c r="K1190" s="26">
        <v>0</v>
      </c>
      <c r="L1190" s="26">
        <v>0</v>
      </c>
      <c r="M1190" s="26">
        <v>0</v>
      </c>
      <c r="N1190" s="26">
        <v>100</v>
      </c>
      <c r="O1190" s="26">
        <v>0</v>
      </c>
      <c r="P1190" s="26">
        <v>0</v>
      </c>
      <c r="Q1190" s="26">
        <v>100</v>
      </c>
      <c r="R1190" s="26">
        <v>100</v>
      </c>
      <c r="S1190" s="26">
        <v>100</v>
      </c>
      <c r="T1190" s="26">
        <v>0</v>
      </c>
      <c r="U1190" s="26">
        <v>0</v>
      </c>
      <c r="V1190" s="26">
        <v>0</v>
      </c>
      <c r="W1190" s="26">
        <v>0</v>
      </c>
      <c r="X1190" s="26">
        <v>100</v>
      </c>
      <c r="Y1190" s="26">
        <v>100</v>
      </c>
      <c r="Z1190" s="26">
        <v>2</v>
      </c>
      <c r="AA1190" s="26" t="s">
        <v>96</v>
      </c>
      <c r="AB1190" s="26" t="s">
        <v>96</v>
      </c>
      <c r="AC1190" s="26">
        <v>4</v>
      </c>
      <c r="AD1190" s="26">
        <v>5</v>
      </c>
      <c r="AE1190" s="26">
        <v>5</v>
      </c>
      <c r="AF1190" s="26">
        <v>12</v>
      </c>
      <c r="AG1190" s="26">
        <v>5</v>
      </c>
      <c r="AH1190" s="26">
        <v>12</v>
      </c>
      <c r="AI1190" s="26">
        <v>5</v>
      </c>
    </row>
    <row r="1191" spans="1:35" x14ac:dyDescent="0.3">
      <c r="A1191" s="31" t="s">
        <v>1003</v>
      </c>
      <c r="B1191" s="31" t="s">
        <v>1004</v>
      </c>
      <c r="C1191" s="31" t="s">
        <v>1018</v>
      </c>
      <c r="D1191" s="31" t="s">
        <v>110</v>
      </c>
      <c r="E1191" s="34" t="s">
        <v>95</v>
      </c>
      <c r="F1191" s="32">
        <v>240</v>
      </c>
      <c r="G1191" s="32">
        <v>80</v>
      </c>
      <c r="H1191" s="32">
        <v>80</v>
      </c>
      <c r="I1191" s="32">
        <v>20</v>
      </c>
      <c r="J1191" s="32">
        <v>0</v>
      </c>
      <c r="K1191" s="32">
        <v>0</v>
      </c>
      <c r="L1191" s="32">
        <v>0</v>
      </c>
      <c r="M1191" s="32">
        <v>0</v>
      </c>
      <c r="N1191" s="32">
        <v>80</v>
      </c>
      <c r="O1191" s="32">
        <v>0</v>
      </c>
      <c r="P1191" s="32">
        <v>20</v>
      </c>
      <c r="Q1191" s="32">
        <v>100</v>
      </c>
      <c r="R1191" s="32">
        <v>90</v>
      </c>
      <c r="S1191" s="32">
        <v>100</v>
      </c>
      <c r="T1191" s="32">
        <v>0</v>
      </c>
      <c r="U1191" s="32">
        <v>0</v>
      </c>
      <c r="V1191" s="32">
        <v>0</v>
      </c>
      <c r="W1191" s="32">
        <v>0</v>
      </c>
      <c r="X1191" s="32">
        <v>100</v>
      </c>
      <c r="Y1191" s="32">
        <v>100</v>
      </c>
      <c r="Z1191" s="32">
        <v>2</v>
      </c>
      <c r="AA1191" s="32" t="s">
        <v>96</v>
      </c>
      <c r="AB1191" s="32" t="s">
        <v>96</v>
      </c>
      <c r="AC1191" s="32">
        <v>4</v>
      </c>
      <c r="AD1191" s="32">
        <v>5</v>
      </c>
      <c r="AE1191" s="32">
        <v>5</v>
      </c>
      <c r="AF1191" s="32">
        <v>12</v>
      </c>
      <c r="AG1191" s="32">
        <v>5</v>
      </c>
      <c r="AH1191" s="32">
        <v>12</v>
      </c>
      <c r="AI1191" s="32">
        <v>5</v>
      </c>
    </row>
    <row r="1192" spans="1:35" x14ac:dyDescent="0.3">
      <c r="A1192" s="25" t="s">
        <v>1003</v>
      </c>
      <c r="B1192" s="25" t="s">
        <v>1004</v>
      </c>
      <c r="C1192" s="25" t="s">
        <v>1019</v>
      </c>
      <c r="D1192" s="26" t="s">
        <v>1553</v>
      </c>
      <c r="E1192" s="26">
        <v>565</v>
      </c>
      <c r="F1192" s="38">
        <v>0</v>
      </c>
      <c r="G1192" s="26">
        <v>100</v>
      </c>
      <c r="H1192" s="26">
        <v>100</v>
      </c>
      <c r="I1192" s="26">
        <v>0</v>
      </c>
      <c r="J1192" s="26">
        <v>0</v>
      </c>
      <c r="K1192" s="26">
        <v>0</v>
      </c>
      <c r="L1192" s="26">
        <v>0</v>
      </c>
      <c r="M1192" s="26">
        <v>0</v>
      </c>
      <c r="N1192" s="26">
        <v>100</v>
      </c>
      <c r="O1192" s="26">
        <v>0</v>
      </c>
      <c r="P1192" s="26">
        <v>0</v>
      </c>
      <c r="Q1192" s="26">
        <v>100</v>
      </c>
      <c r="R1192" s="26">
        <v>100</v>
      </c>
      <c r="S1192" s="26">
        <v>100</v>
      </c>
      <c r="T1192" s="26">
        <v>100</v>
      </c>
      <c r="U1192" s="26">
        <v>70</v>
      </c>
      <c r="V1192" s="26">
        <v>0</v>
      </c>
      <c r="W1192" s="26">
        <v>10</v>
      </c>
      <c r="X1192" s="26">
        <v>90</v>
      </c>
      <c r="Y1192" s="26">
        <v>100</v>
      </c>
      <c r="Z1192" s="26">
        <v>2</v>
      </c>
      <c r="AA1192" s="26" t="s">
        <v>96</v>
      </c>
      <c r="AB1192" s="26" t="s">
        <v>96</v>
      </c>
      <c r="AC1192" s="26">
        <v>5</v>
      </c>
      <c r="AD1192" s="26">
        <v>7</v>
      </c>
      <c r="AE1192" s="26">
        <v>7</v>
      </c>
      <c r="AF1192" s="26">
        <v>7</v>
      </c>
      <c r="AG1192" s="26">
        <v>0</v>
      </c>
      <c r="AH1192" s="26">
        <v>16</v>
      </c>
      <c r="AI1192" s="26">
        <v>0</v>
      </c>
    </row>
    <row r="1193" spans="1:35" x14ac:dyDescent="0.3">
      <c r="A1193" s="31" t="s">
        <v>1003</v>
      </c>
      <c r="B1193" s="31" t="s">
        <v>1004</v>
      </c>
      <c r="C1193" s="31" t="s">
        <v>1019</v>
      </c>
      <c r="D1193" s="31" t="s">
        <v>110</v>
      </c>
      <c r="E1193" s="34" t="s">
        <v>95</v>
      </c>
      <c r="F1193" s="32">
        <v>182</v>
      </c>
      <c r="G1193" s="32">
        <v>100</v>
      </c>
      <c r="H1193" s="32">
        <v>0</v>
      </c>
      <c r="I1193" s="32">
        <v>0</v>
      </c>
      <c r="J1193" s="32">
        <v>100</v>
      </c>
      <c r="K1193" s="32">
        <v>0</v>
      </c>
      <c r="L1193" s="32">
        <v>0</v>
      </c>
      <c r="M1193" s="32">
        <v>0</v>
      </c>
      <c r="N1193" s="32">
        <v>0</v>
      </c>
      <c r="O1193" s="32">
        <v>0</v>
      </c>
      <c r="P1193" s="32">
        <v>100</v>
      </c>
      <c r="Q1193" s="32">
        <v>100</v>
      </c>
      <c r="R1193" s="32">
        <v>100</v>
      </c>
      <c r="S1193" s="32">
        <v>100</v>
      </c>
      <c r="T1193" s="32">
        <v>100</v>
      </c>
      <c r="U1193" s="32">
        <v>20</v>
      </c>
      <c r="V1193" s="32">
        <v>0</v>
      </c>
      <c r="W1193" s="32">
        <v>0</v>
      </c>
      <c r="X1193" s="32">
        <v>100</v>
      </c>
      <c r="Y1193" s="32">
        <v>70</v>
      </c>
      <c r="Z1193" s="32">
        <v>2</v>
      </c>
      <c r="AA1193" s="32" t="s">
        <v>96</v>
      </c>
      <c r="AB1193" s="32" t="s">
        <v>96</v>
      </c>
      <c r="AC1193" s="32">
        <v>5</v>
      </c>
      <c r="AD1193" s="32">
        <v>7</v>
      </c>
      <c r="AE1193" s="32">
        <v>7</v>
      </c>
      <c r="AF1193" s="32">
        <v>7</v>
      </c>
      <c r="AG1193" s="32">
        <v>0</v>
      </c>
      <c r="AH1193" s="32">
        <v>16</v>
      </c>
      <c r="AI1193" s="32">
        <v>0</v>
      </c>
    </row>
    <row r="1194" spans="1:35" x14ac:dyDescent="0.3">
      <c r="A1194" s="25" t="s">
        <v>1003</v>
      </c>
      <c r="B1194" s="25" t="s">
        <v>1004</v>
      </c>
      <c r="C1194" s="25" t="s">
        <v>1020</v>
      </c>
      <c r="D1194" s="26" t="s">
        <v>1553</v>
      </c>
      <c r="E1194" s="26">
        <v>1111</v>
      </c>
      <c r="F1194" s="38">
        <v>0</v>
      </c>
      <c r="G1194" s="26">
        <v>100</v>
      </c>
      <c r="H1194" s="26">
        <v>100</v>
      </c>
      <c r="I1194" s="26">
        <v>0</v>
      </c>
      <c r="J1194" s="26">
        <v>0</v>
      </c>
      <c r="K1194" s="26">
        <v>0</v>
      </c>
      <c r="L1194" s="26">
        <v>0</v>
      </c>
      <c r="M1194" s="26">
        <v>0</v>
      </c>
      <c r="N1194" s="26">
        <v>90</v>
      </c>
      <c r="O1194" s="26">
        <v>0</v>
      </c>
      <c r="P1194" s="26">
        <v>10</v>
      </c>
      <c r="Q1194" s="26">
        <v>100</v>
      </c>
      <c r="R1194" s="26">
        <v>100</v>
      </c>
      <c r="S1194" s="26">
        <v>100</v>
      </c>
      <c r="T1194" s="26">
        <v>100</v>
      </c>
      <c r="U1194" s="26">
        <v>0</v>
      </c>
      <c r="V1194" s="26">
        <v>0</v>
      </c>
      <c r="W1194" s="26">
        <v>20</v>
      </c>
      <c r="X1194" s="26">
        <v>80</v>
      </c>
      <c r="Y1194" s="26">
        <v>100</v>
      </c>
      <c r="Z1194" s="26">
        <v>2</v>
      </c>
      <c r="AA1194" s="26" t="s">
        <v>96</v>
      </c>
      <c r="AB1194" s="26" t="s">
        <v>96</v>
      </c>
      <c r="AC1194" s="26">
        <v>2</v>
      </c>
      <c r="AD1194" s="26">
        <v>12</v>
      </c>
      <c r="AE1194" s="26">
        <v>12</v>
      </c>
      <c r="AF1194" s="26">
        <v>22</v>
      </c>
      <c r="AG1194" s="26">
        <v>0</v>
      </c>
      <c r="AH1194" s="26">
        <v>22</v>
      </c>
      <c r="AI1194" s="26">
        <v>0</v>
      </c>
    </row>
    <row r="1195" spans="1:35" x14ac:dyDescent="0.3">
      <c r="A1195" s="31" t="s">
        <v>1003</v>
      </c>
      <c r="B1195" s="31" t="s">
        <v>1004</v>
      </c>
      <c r="C1195" s="31" t="s">
        <v>1020</v>
      </c>
      <c r="D1195" s="31" t="s">
        <v>110</v>
      </c>
      <c r="E1195" s="34" t="s">
        <v>104</v>
      </c>
      <c r="F1195" s="32">
        <v>729</v>
      </c>
      <c r="G1195" s="32">
        <v>10</v>
      </c>
      <c r="H1195" s="32">
        <v>10</v>
      </c>
      <c r="I1195" s="32">
        <v>1</v>
      </c>
      <c r="J1195" s="32">
        <v>89</v>
      </c>
      <c r="K1195" s="33">
        <v>0</v>
      </c>
      <c r="L1195" s="32">
        <v>0</v>
      </c>
      <c r="M1195" s="32">
        <v>0</v>
      </c>
      <c r="N1195" s="32">
        <v>10</v>
      </c>
      <c r="O1195" s="32">
        <v>0</v>
      </c>
      <c r="P1195" s="32">
        <v>90</v>
      </c>
      <c r="Q1195" s="33">
        <v>70</v>
      </c>
      <c r="R1195" s="32">
        <v>70</v>
      </c>
      <c r="S1195" s="32">
        <v>100</v>
      </c>
      <c r="T1195" s="32">
        <v>0</v>
      </c>
      <c r="U1195" s="32">
        <v>0</v>
      </c>
      <c r="V1195" s="32">
        <v>0</v>
      </c>
      <c r="W1195" s="32">
        <v>0</v>
      </c>
      <c r="X1195" s="32">
        <v>100</v>
      </c>
      <c r="Y1195" s="32">
        <v>50</v>
      </c>
      <c r="Z1195" s="32">
        <v>2</v>
      </c>
      <c r="AA1195" s="32" t="s">
        <v>96</v>
      </c>
      <c r="AB1195" s="32" t="s">
        <v>96</v>
      </c>
      <c r="AC1195" s="32">
        <v>6</v>
      </c>
      <c r="AD1195" s="32">
        <v>12</v>
      </c>
      <c r="AE1195" s="32">
        <v>12</v>
      </c>
      <c r="AF1195" s="32">
        <v>22</v>
      </c>
      <c r="AG1195" s="32">
        <v>0</v>
      </c>
      <c r="AH1195" s="32">
        <v>22</v>
      </c>
      <c r="AI1195" s="32">
        <v>0</v>
      </c>
    </row>
    <row r="1196" spans="1:35" x14ac:dyDescent="0.3">
      <c r="A1196" s="25" t="s">
        <v>1003</v>
      </c>
      <c r="B1196" s="25" t="s">
        <v>1004</v>
      </c>
      <c r="C1196" s="25" t="s">
        <v>1021</v>
      </c>
      <c r="D1196" s="26" t="s">
        <v>1553</v>
      </c>
      <c r="E1196" s="26">
        <v>634</v>
      </c>
      <c r="F1196" s="38">
        <v>40</v>
      </c>
      <c r="G1196" s="26">
        <v>100</v>
      </c>
      <c r="H1196" s="26">
        <v>100</v>
      </c>
      <c r="I1196" s="26">
        <v>0</v>
      </c>
      <c r="J1196" s="26">
        <v>0</v>
      </c>
      <c r="K1196" s="26">
        <v>0</v>
      </c>
      <c r="L1196" s="26">
        <v>0</v>
      </c>
      <c r="M1196" s="26">
        <v>0</v>
      </c>
      <c r="N1196" s="26">
        <v>98</v>
      </c>
      <c r="O1196" s="26">
        <v>2</v>
      </c>
      <c r="P1196" s="26">
        <v>0</v>
      </c>
      <c r="Q1196" s="26">
        <v>100</v>
      </c>
      <c r="R1196" s="26">
        <v>0</v>
      </c>
      <c r="S1196" s="26">
        <v>100</v>
      </c>
      <c r="T1196" s="26">
        <v>0</v>
      </c>
      <c r="U1196" s="26">
        <v>0</v>
      </c>
      <c r="V1196" s="26">
        <v>0</v>
      </c>
      <c r="W1196" s="26">
        <v>0</v>
      </c>
      <c r="X1196" s="26">
        <v>100</v>
      </c>
      <c r="Y1196" s="26">
        <v>100</v>
      </c>
      <c r="Z1196" s="26">
        <v>2</v>
      </c>
      <c r="AA1196" s="26" t="s">
        <v>96</v>
      </c>
      <c r="AB1196" s="26" t="s">
        <v>96</v>
      </c>
      <c r="AC1196" s="26">
        <v>2</v>
      </c>
      <c r="AD1196" s="26">
        <v>7</v>
      </c>
      <c r="AE1196" s="26">
        <v>7</v>
      </c>
      <c r="AF1196" s="26">
        <v>22</v>
      </c>
      <c r="AG1196" s="26">
        <v>0</v>
      </c>
      <c r="AH1196" s="26">
        <v>22</v>
      </c>
      <c r="AI1196" s="26">
        <v>0</v>
      </c>
    </row>
    <row r="1197" spans="1:35" x14ac:dyDescent="0.3">
      <c r="A1197" s="31" t="s">
        <v>1003</v>
      </c>
      <c r="B1197" s="31" t="s">
        <v>1004</v>
      </c>
      <c r="C1197" s="31" t="s">
        <v>1021</v>
      </c>
      <c r="D1197" s="31" t="s">
        <v>1022</v>
      </c>
      <c r="E1197" s="34" t="s">
        <v>95</v>
      </c>
      <c r="F1197" s="32">
        <v>245</v>
      </c>
      <c r="G1197" s="32">
        <v>75</v>
      </c>
      <c r="H1197" s="32">
        <v>75</v>
      </c>
      <c r="I1197" s="32">
        <v>25</v>
      </c>
      <c r="J1197" s="32">
        <v>0</v>
      </c>
      <c r="K1197" s="32">
        <v>0</v>
      </c>
      <c r="L1197" s="32">
        <v>0</v>
      </c>
      <c r="M1197" s="32">
        <v>0</v>
      </c>
      <c r="N1197" s="32">
        <v>0</v>
      </c>
      <c r="O1197" s="32">
        <v>66</v>
      </c>
      <c r="P1197" s="32">
        <v>34</v>
      </c>
      <c r="Q1197" s="32">
        <v>100</v>
      </c>
      <c r="R1197" s="32">
        <v>0</v>
      </c>
      <c r="S1197" s="32">
        <v>100</v>
      </c>
      <c r="T1197" s="32">
        <v>0</v>
      </c>
      <c r="U1197" s="32">
        <v>0</v>
      </c>
      <c r="V1197" s="32">
        <v>0</v>
      </c>
      <c r="W1197" s="32">
        <v>0</v>
      </c>
      <c r="X1197" s="32">
        <v>100</v>
      </c>
      <c r="Y1197" s="32">
        <v>100</v>
      </c>
      <c r="Z1197" s="32">
        <v>2</v>
      </c>
      <c r="AA1197" s="32" t="s">
        <v>97</v>
      </c>
      <c r="AB1197" s="32" t="s">
        <v>97</v>
      </c>
      <c r="AC1197" s="28" t="s">
        <v>98</v>
      </c>
      <c r="AD1197" s="32">
        <v>7</v>
      </c>
      <c r="AE1197" s="32">
        <v>7</v>
      </c>
      <c r="AF1197" s="32">
        <v>22</v>
      </c>
      <c r="AG1197" s="32">
        <v>0</v>
      </c>
      <c r="AH1197" s="32">
        <v>22</v>
      </c>
      <c r="AI1197" s="32">
        <v>0</v>
      </c>
    </row>
    <row r="1198" spans="1:35" x14ac:dyDescent="0.3">
      <c r="A1198" s="25" t="s">
        <v>1003</v>
      </c>
      <c r="B1198" s="25" t="s">
        <v>1004</v>
      </c>
      <c r="C1198" s="25" t="s">
        <v>1023</v>
      </c>
      <c r="D1198" s="26" t="s">
        <v>1553</v>
      </c>
      <c r="E1198" s="26">
        <v>1598</v>
      </c>
      <c r="F1198" s="38">
        <v>0</v>
      </c>
      <c r="G1198" s="26">
        <v>100</v>
      </c>
      <c r="H1198" s="26">
        <v>90</v>
      </c>
      <c r="I1198" s="26">
        <v>10</v>
      </c>
      <c r="J1198" s="26">
        <v>0</v>
      </c>
      <c r="K1198" s="26">
        <v>0</v>
      </c>
      <c r="L1198" s="26">
        <v>0</v>
      </c>
      <c r="M1198" s="26">
        <v>0</v>
      </c>
      <c r="N1198" s="26">
        <v>100</v>
      </c>
      <c r="O1198" s="26">
        <v>0</v>
      </c>
      <c r="P1198" s="26">
        <v>0</v>
      </c>
      <c r="Q1198" s="26">
        <v>100</v>
      </c>
      <c r="R1198" s="26">
        <v>100</v>
      </c>
      <c r="S1198" s="26">
        <v>100</v>
      </c>
      <c r="T1198" s="26">
        <v>0</v>
      </c>
      <c r="U1198" s="26">
        <v>0</v>
      </c>
      <c r="V1198" s="26">
        <v>0</v>
      </c>
      <c r="W1198" s="26">
        <v>0</v>
      </c>
      <c r="X1198" s="26">
        <v>100</v>
      </c>
      <c r="Y1198" s="26">
        <v>100</v>
      </c>
      <c r="Z1198" s="26">
        <v>2</v>
      </c>
      <c r="AA1198" s="26" t="s">
        <v>96</v>
      </c>
      <c r="AB1198" s="26" t="s">
        <v>96</v>
      </c>
      <c r="AC1198" s="26">
        <v>2</v>
      </c>
      <c r="AD1198" s="26">
        <v>6</v>
      </c>
      <c r="AE1198" s="26">
        <v>6</v>
      </c>
      <c r="AF1198" s="26">
        <v>20</v>
      </c>
      <c r="AG1198" s="26">
        <v>0</v>
      </c>
      <c r="AH1198" s="26">
        <v>20</v>
      </c>
      <c r="AI1198" s="26">
        <v>0</v>
      </c>
    </row>
    <row r="1199" spans="1:35" x14ac:dyDescent="0.3">
      <c r="A1199" s="31" t="s">
        <v>1003</v>
      </c>
      <c r="B1199" s="31" t="s">
        <v>1004</v>
      </c>
      <c r="C1199" s="31" t="s">
        <v>1023</v>
      </c>
      <c r="D1199" s="31" t="s">
        <v>110</v>
      </c>
      <c r="E1199" s="34" t="s">
        <v>95</v>
      </c>
      <c r="F1199" s="32">
        <v>446</v>
      </c>
      <c r="G1199" s="32">
        <v>100</v>
      </c>
      <c r="H1199" s="32">
        <v>80</v>
      </c>
      <c r="I1199" s="32">
        <v>10</v>
      </c>
      <c r="J1199" s="32">
        <v>0</v>
      </c>
      <c r="K1199" s="32">
        <v>10</v>
      </c>
      <c r="L1199" s="32">
        <v>0</v>
      </c>
      <c r="M1199" s="32">
        <v>0</v>
      </c>
      <c r="N1199" s="32">
        <v>0</v>
      </c>
      <c r="O1199" s="32">
        <v>0</v>
      </c>
      <c r="P1199" s="32">
        <v>100</v>
      </c>
      <c r="Q1199" s="32">
        <v>100</v>
      </c>
      <c r="R1199" s="32">
        <v>100</v>
      </c>
      <c r="S1199" s="32">
        <v>100</v>
      </c>
      <c r="T1199" s="32">
        <v>0</v>
      </c>
      <c r="U1199" s="32">
        <v>0</v>
      </c>
      <c r="V1199" s="32">
        <v>0</v>
      </c>
      <c r="W1199" s="32">
        <v>0</v>
      </c>
      <c r="X1199" s="32">
        <v>100</v>
      </c>
      <c r="Y1199" s="32">
        <v>100</v>
      </c>
      <c r="Z1199" s="32">
        <v>2</v>
      </c>
      <c r="AA1199" s="32" t="s">
        <v>96</v>
      </c>
      <c r="AB1199" s="32" t="s">
        <v>96</v>
      </c>
      <c r="AC1199" s="32">
        <v>2</v>
      </c>
      <c r="AD1199" s="32">
        <v>6</v>
      </c>
      <c r="AE1199" s="32">
        <v>6</v>
      </c>
      <c r="AF1199" s="32">
        <v>20</v>
      </c>
      <c r="AG1199" s="32">
        <v>0</v>
      </c>
      <c r="AH1199" s="32">
        <v>20</v>
      </c>
      <c r="AI1199" s="32">
        <v>0</v>
      </c>
    </row>
    <row r="1200" spans="1:35" x14ac:dyDescent="0.3">
      <c r="A1200" s="25" t="s">
        <v>1003</v>
      </c>
      <c r="B1200" s="25" t="s">
        <v>1004</v>
      </c>
      <c r="C1200" s="25" t="s">
        <v>1024</v>
      </c>
      <c r="D1200" s="26" t="s">
        <v>1553</v>
      </c>
      <c r="E1200" s="26">
        <v>950</v>
      </c>
      <c r="F1200" s="38">
        <v>0</v>
      </c>
      <c r="G1200" s="26">
        <v>0</v>
      </c>
      <c r="H1200" s="26">
        <v>0</v>
      </c>
      <c r="I1200" s="26">
        <v>100</v>
      </c>
      <c r="J1200" s="26">
        <v>0</v>
      </c>
      <c r="K1200" s="26">
        <v>0</v>
      </c>
      <c r="L1200" s="26">
        <v>0</v>
      </c>
      <c r="M1200" s="26">
        <v>0</v>
      </c>
      <c r="N1200" s="26">
        <v>100</v>
      </c>
      <c r="O1200" s="26">
        <v>0</v>
      </c>
      <c r="P1200" s="26">
        <v>0</v>
      </c>
      <c r="Q1200" s="26">
        <v>100</v>
      </c>
      <c r="R1200" s="26">
        <v>100</v>
      </c>
      <c r="S1200" s="26">
        <v>100</v>
      </c>
      <c r="T1200" s="26">
        <v>100</v>
      </c>
      <c r="U1200" s="26">
        <v>96</v>
      </c>
      <c r="V1200" s="26">
        <v>0</v>
      </c>
      <c r="W1200" s="26">
        <v>80</v>
      </c>
      <c r="X1200" s="26">
        <v>20</v>
      </c>
      <c r="Y1200" s="26">
        <v>95</v>
      </c>
      <c r="Z1200" s="26">
        <v>2</v>
      </c>
      <c r="AA1200" s="26" t="s">
        <v>96</v>
      </c>
      <c r="AB1200" s="26" t="s">
        <v>97</v>
      </c>
      <c r="AC1200" s="26" t="s">
        <v>98</v>
      </c>
      <c r="AD1200" s="26">
        <v>9</v>
      </c>
      <c r="AE1200" s="26">
        <v>9</v>
      </c>
      <c r="AF1200" s="26">
        <v>9</v>
      </c>
      <c r="AG1200" s="26">
        <v>1</v>
      </c>
      <c r="AH1200" s="26">
        <v>25</v>
      </c>
      <c r="AI1200" s="26">
        <v>1</v>
      </c>
    </row>
    <row r="1201" spans="1:427" x14ac:dyDescent="0.3">
      <c r="A1201" s="31" t="s">
        <v>1003</v>
      </c>
      <c r="B1201" s="31" t="s">
        <v>1004</v>
      </c>
      <c r="C1201" s="31" t="s">
        <v>1024</v>
      </c>
      <c r="D1201" s="31" t="s">
        <v>110</v>
      </c>
      <c r="E1201" s="34" t="s">
        <v>104</v>
      </c>
      <c r="F1201" s="34">
        <v>239</v>
      </c>
      <c r="G1201" s="32">
        <v>0</v>
      </c>
      <c r="H1201" s="32">
        <v>0</v>
      </c>
      <c r="I1201" s="32">
        <v>100</v>
      </c>
      <c r="J1201" s="32">
        <v>0</v>
      </c>
      <c r="K1201" s="32">
        <v>0</v>
      </c>
      <c r="L1201" s="32">
        <v>0</v>
      </c>
      <c r="M1201" s="32">
        <v>0</v>
      </c>
      <c r="N1201" s="32">
        <v>0</v>
      </c>
      <c r="O1201" s="32">
        <v>0</v>
      </c>
      <c r="P1201" s="32">
        <v>100</v>
      </c>
      <c r="Q1201" s="32">
        <v>100</v>
      </c>
      <c r="R1201" s="32">
        <v>100</v>
      </c>
      <c r="S1201" s="32">
        <v>100</v>
      </c>
      <c r="T1201" s="32">
        <v>100</v>
      </c>
      <c r="U1201" s="32">
        <v>0</v>
      </c>
      <c r="V1201" s="32">
        <v>0</v>
      </c>
      <c r="W1201" s="32">
        <v>0</v>
      </c>
      <c r="X1201" s="32">
        <v>100</v>
      </c>
      <c r="Y1201" s="32">
        <v>10</v>
      </c>
      <c r="Z1201" s="32">
        <v>2</v>
      </c>
      <c r="AA1201" s="32" t="s">
        <v>96</v>
      </c>
      <c r="AB1201" s="32" t="s">
        <v>96</v>
      </c>
      <c r="AC1201" s="32">
        <v>12</v>
      </c>
      <c r="AD1201" s="32">
        <v>9</v>
      </c>
      <c r="AE1201" s="32">
        <v>9</v>
      </c>
      <c r="AF1201" s="32">
        <v>9</v>
      </c>
      <c r="AG1201" s="32">
        <v>0.5</v>
      </c>
      <c r="AH1201" s="32">
        <v>25</v>
      </c>
      <c r="AI1201" s="32">
        <v>0.5</v>
      </c>
    </row>
    <row r="1202" spans="1:427" x14ac:dyDescent="0.3">
      <c r="A1202" s="25" t="s">
        <v>1003</v>
      </c>
      <c r="B1202" s="25" t="s">
        <v>1004</v>
      </c>
      <c r="C1202" s="25" t="s">
        <v>1025</v>
      </c>
      <c r="D1202" s="26" t="s">
        <v>1553</v>
      </c>
      <c r="E1202" s="26">
        <v>532</v>
      </c>
      <c r="F1202" s="38">
        <v>0</v>
      </c>
      <c r="G1202" s="26">
        <v>100</v>
      </c>
      <c r="H1202" s="26">
        <v>100</v>
      </c>
      <c r="I1202" s="26">
        <v>0</v>
      </c>
      <c r="J1202" s="26">
        <v>0</v>
      </c>
      <c r="K1202" s="26">
        <v>0</v>
      </c>
      <c r="L1202" s="26">
        <v>0</v>
      </c>
      <c r="M1202" s="26">
        <v>0</v>
      </c>
      <c r="N1202" s="26">
        <v>90</v>
      </c>
      <c r="O1202" s="26">
        <v>10</v>
      </c>
      <c r="P1202" s="26">
        <v>0</v>
      </c>
      <c r="Q1202" s="26">
        <v>100</v>
      </c>
      <c r="R1202" s="26">
        <v>100</v>
      </c>
      <c r="S1202" s="26">
        <v>100</v>
      </c>
      <c r="T1202" s="26">
        <v>0</v>
      </c>
      <c r="U1202" s="26">
        <v>0</v>
      </c>
      <c r="V1202" s="26">
        <v>0</v>
      </c>
      <c r="W1202" s="26">
        <v>0</v>
      </c>
      <c r="X1202" s="26">
        <v>100</v>
      </c>
      <c r="Y1202" s="26">
        <v>100</v>
      </c>
      <c r="Z1202" s="26">
        <v>2</v>
      </c>
      <c r="AA1202" s="26" t="s">
        <v>96</v>
      </c>
      <c r="AB1202" s="26" t="s">
        <v>97</v>
      </c>
      <c r="AC1202" s="26" t="s">
        <v>98</v>
      </c>
      <c r="AD1202" s="26">
        <v>5</v>
      </c>
      <c r="AE1202" s="26">
        <v>5</v>
      </c>
      <c r="AF1202" s="26">
        <v>15</v>
      </c>
      <c r="AG1202" s="26">
        <v>0</v>
      </c>
      <c r="AH1202" s="26">
        <v>15</v>
      </c>
      <c r="AI1202" s="26">
        <v>0</v>
      </c>
    </row>
    <row r="1203" spans="1:427" x14ac:dyDescent="0.3">
      <c r="A1203" s="31" t="s">
        <v>1003</v>
      </c>
      <c r="B1203" s="31" t="s">
        <v>1004</v>
      </c>
      <c r="C1203" s="31" t="s">
        <v>1025</v>
      </c>
      <c r="D1203" s="31" t="s">
        <v>110</v>
      </c>
      <c r="E1203" s="34" t="s">
        <v>104</v>
      </c>
      <c r="F1203" s="32">
        <v>240</v>
      </c>
      <c r="G1203" s="32">
        <v>100</v>
      </c>
      <c r="H1203" s="32">
        <v>0</v>
      </c>
      <c r="I1203" s="32">
        <v>0</v>
      </c>
      <c r="J1203" s="32">
        <v>100</v>
      </c>
      <c r="K1203" s="32">
        <v>0</v>
      </c>
      <c r="L1203" s="32">
        <v>0</v>
      </c>
      <c r="M1203" s="32">
        <v>0</v>
      </c>
      <c r="N1203" s="32">
        <v>0</v>
      </c>
      <c r="O1203" s="32">
        <v>0</v>
      </c>
      <c r="P1203" s="32">
        <v>100</v>
      </c>
      <c r="Q1203" s="32">
        <v>100</v>
      </c>
      <c r="R1203" s="32">
        <v>50</v>
      </c>
      <c r="S1203" s="32">
        <v>100</v>
      </c>
      <c r="T1203" s="32">
        <v>0</v>
      </c>
      <c r="U1203" s="32">
        <v>0</v>
      </c>
      <c r="V1203" s="32">
        <v>0</v>
      </c>
      <c r="W1203" s="32">
        <v>0</v>
      </c>
      <c r="X1203" s="32">
        <v>100</v>
      </c>
      <c r="Y1203" s="32">
        <v>0</v>
      </c>
      <c r="Z1203" s="28" t="s">
        <v>98</v>
      </c>
      <c r="AA1203" s="32" t="s">
        <v>97</v>
      </c>
      <c r="AB1203" s="32" t="s">
        <v>96</v>
      </c>
      <c r="AC1203" s="32">
        <v>1</v>
      </c>
      <c r="AD1203" s="32">
        <v>5</v>
      </c>
      <c r="AE1203" s="32">
        <v>5</v>
      </c>
      <c r="AF1203" s="32">
        <v>15</v>
      </c>
      <c r="AG1203" s="32">
        <v>0</v>
      </c>
      <c r="AH1203" s="32">
        <v>15</v>
      </c>
      <c r="AI1203" s="32">
        <v>1</v>
      </c>
    </row>
    <row r="1204" spans="1:427" x14ac:dyDescent="0.3">
      <c r="A1204" s="35" t="s">
        <v>1003</v>
      </c>
      <c r="B1204" s="35" t="s">
        <v>1004</v>
      </c>
      <c r="C1204" s="35" t="s">
        <v>1662</v>
      </c>
      <c r="D1204" s="36" t="s">
        <v>1555</v>
      </c>
      <c r="E1204" s="36">
        <v>913</v>
      </c>
      <c r="F1204" s="36">
        <v>886</v>
      </c>
      <c r="G1204" s="36">
        <v>100</v>
      </c>
      <c r="H1204" s="36">
        <v>80</v>
      </c>
      <c r="I1204" s="36">
        <v>20</v>
      </c>
      <c r="J1204" s="36">
        <v>0</v>
      </c>
      <c r="K1204" s="36">
        <v>0</v>
      </c>
      <c r="L1204" s="36">
        <v>0</v>
      </c>
      <c r="M1204" s="36">
        <v>0</v>
      </c>
      <c r="N1204" s="36">
        <v>40</v>
      </c>
      <c r="O1204" s="36">
        <v>0</v>
      </c>
      <c r="P1204" s="36">
        <v>60</v>
      </c>
      <c r="Q1204" s="36">
        <v>100</v>
      </c>
      <c r="R1204" s="36">
        <v>100</v>
      </c>
      <c r="S1204" s="36">
        <v>100</v>
      </c>
      <c r="T1204" s="36">
        <v>0</v>
      </c>
      <c r="U1204" s="36">
        <v>0</v>
      </c>
      <c r="V1204" s="36">
        <v>0</v>
      </c>
      <c r="W1204" s="36">
        <v>0</v>
      </c>
      <c r="X1204" s="36">
        <v>100</v>
      </c>
      <c r="Y1204" s="36">
        <v>80</v>
      </c>
      <c r="Z1204" s="36">
        <v>2</v>
      </c>
      <c r="AA1204" s="36" t="s">
        <v>96</v>
      </c>
      <c r="AB1204" s="36" t="s">
        <v>96</v>
      </c>
      <c r="AC1204" s="36">
        <v>2</v>
      </c>
      <c r="AD1204" s="36">
        <v>3</v>
      </c>
      <c r="AE1204" s="36">
        <v>3</v>
      </c>
      <c r="AF1204" s="36">
        <v>20</v>
      </c>
      <c r="AG1204" s="36">
        <v>20</v>
      </c>
      <c r="AH1204" s="36">
        <v>20</v>
      </c>
      <c r="AI1204" s="36">
        <v>0</v>
      </c>
    </row>
    <row r="1205" spans="1:427" x14ac:dyDescent="0.3">
      <c r="A1205" s="25" t="s">
        <v>1003</v>
      </c>
      <c r="B1205" s="25" t="s">
        <v>1004</v>
      </c>
      <c r="C1205" s="25" t="s">
        <v>1026</v>
      </c>
      <c r="D1205" s="26" t="s">
        <v>1553</v>
      </c>
      <c r="E1205" s="26">
        <v>2746</v>
      </c>
      <c r="F1205" s="38">
        <v>0</v>
      </c>
      <c r="G1205" s="26">
        <v>100</v>
      </c>
      <c r="H1205" s="26">
        <v>80</v>
      </c>
      <c r="I1205" s="26">
        <v>20</v>
      </c>
      <c r="J1205" s="26">
        <v>0</v>
      </c>
      <c r="K1205" s="26">
        <v>0</v>
      </c>
      <c r="L1205" s="26">
        <v>95</v>
      </c>
      <c r="M1205" s="26">
        <v>90</v>
      </c>
      <c r="N1205" s="26">
        <v>4</v>
      </c>
      <c r="O1205" s="26">
        <v>1</v>
      </c>
      <c r="P1205" s="26">
        <v>5</v>
      </c>
      <c r="Q1205" s="26">
        <v>100</v>
      </c>
      <c r="R1205" s="26">
        <v>100</v>
      </c>
      <c r="S1205" s="26">
        <v>100</v>
      </c>
      <c r="T1205" s="26">
        <v>100</v>
      </c>
      <c r="U1205" s="26">
        <v>98</v>
      </c>
      <c r="V1205" s="26">
        <v>0</v>
      </c>
      <c r="W1205" s="26">
        <v>90</v>
      </c>
      <c r="X1205" s="26">
        <v>10</v>
      </c>
      <c r="Y1205" s="26">
        <v>100</v>
      </c>
      <c r="Z1205" s="26">
        <v>1</v>
      </c>
      <c r="AA1205" s="26" t="s">
        <v>96</v>
      </c>
      <c r="AB1205" s="26" t="s">
        <v>97</v>
      </c>
      <c r="AC1205" s="26" t="s">
        <v>98</v>
      </c>
      <c r="AD1205" s="26">
        <v>0</v>
      </c>
      <c r="AE1205" s="26">
        <v>0</v>
      </c>
      <c r="AF1205" s="26">
        <v>0</v>
      </c>
      <c r="AG1205" s="26">
        <v>0</v>
      </c>
      <c r="AH1205" s="26">
        <v>0</v>
      </c>
      <c r="AI1205" s="26">
        <v>0</v>
      </c>
    </row>
    <row r="1206" spans="1:427" x14ac:dyDescent="0.3">
      <c r="A1206" s="31" t="s">
        <v>1003</v>
      </c>
      <c r="B1206" s="31" t="s">
        <v>1004</v>
      </c>
      <c r="C1206" s="31" t="s">
        <v>1026</v>
      </c>
      <c r="D1206" s="31" t="s">
        <v>1027</v>
      </c>
      <c r="E1206" s="34" t="s">
        <v>95</v>
      </c>
      <c r="F1206" s="32">
        <v>438</v>
      </c>
      <c r="G1206" s="32">
        <v>95</v>
      </c>
      <c r="H1206" s="32">
        <v>60</v>
      </c>
      <c r="I1206" s="33">
        <v>30</v>
      </c>
      <c r="J1206" s="33">
        <v>10</v>
      </c>
      <c r="K1206" s="32">
        <v>0</v>
      </c>
      <c r="L1206" s="32">
        <v>80</v>
      </c>
      <c r="M1206" s="32">
        <v>60</v>
      </c>
      <c r="N1206" s="32">
        <v>0</v>
      </c>
      <c r="O1206" s="32">
        <v>0</v>
      </c>
      <c r="P1206" s="33">
        <v>40</v>
      </c>
      <c r="Q1206" s="32">
        <v>100</v>
      </c>
      <c r="R1206" s="32">
        <v>75</v>
      </c>
      <c r="S1206" s="32">
        <v>100</v>
      </c>
      <c r="T1206" s="32">
        <v>90</v>
      </c>
      <c r="U1206" s="32">
        <v>15</v>
      </c>
      <c r="V1206" s="32">
        <v>0</v>
      </c>
      <c r="W1206" s="32">
        <v>15</v>
      </c>
      <c r="X1206" s="32">
        <v>85</v>
      </c>
      <c r="Y1206" s="32">
        <v>100</v>
      </c>
      <c r="Z1206" s="32">
        <v>1</v>
      </c>
      <c r="AA1206" s="32" t="s">
        <v>96</v>
      </c>
      <c r="AB1206" s="32" t="s">
        <v>97</v>
      </c>
      <c r="AC1206" s="28" t="s">
        <v>98</v>
      </c>
      <c r="AD1206" s="32">
        <v>0</v>
      </c>
      <c r="AE1206" s="32">
        <v>0</v>
      </c>
      <c r="AF1206" s="32">
        <v>0</v>
      </c>
      <c r="AG1206" s="32">
        <v>0</v>
      </c>
      <c r="AH1206" s="32">
        <v>0</v>
      </c>
      <c r="AI1206" s="32">
        <v>0</v>
      </c>
    </row>
    <row r="1207" spans="1:427" x14ac:dyDescent="0.3">
      <c r="A1207" s="25" t="s">
        <v>1003</v>
      </c>
      <c r="B1207" s="25" t="s">
        <v>1004</v>
      </c>
      <c r="C1207" s="25" t="s">
        <v>1028</v>
      </c>
      <c r="D1207" s="26" t="s">
        <v>1553</v>
      </c>
      <c r="E1207" s="26">
        <v>543</v>
      </c>
      <c r="F1207" s="38">
        <v>0</v>
      </c>
      <c r="G1207" s="26">
        <v>100</v>
      </c>
      <c r="H1207" s="26">
        <v>80</v>
      </c>
      <c r="I1207" s="26">
        <v>20</v>
      </c>
      <c r="J1207" s="26">
        <v>0</v>
      </c>
      <c r="K1207" s="26">
        <v>0</v>
      </c>
      <c r="L1207" s="26">
        <v>0</v>
      </c>
      <c r="M1207" s="26">
        <v>0</v>
      </c>
      <c r="N1207" s="26">
        <v>99</v>
      </c>
      <c r="O1207" s="26">
        <v>1</v>
      </c>
      <c r="P1207" s="26">
        <v>0</v>
      </c>
      <c r="Q1207" s="26">
        <v>100</v>
      </c>
      <c r="R1207" s="26">
        <v>100</v>
      </c>
      <c r="S1207" s="26">
        <v>100</v>
      </c>
      <c r="T1207" s="26">
        <v>100</v>
      </c>
      <c r="U1207" s="26">
        <v>90</v>
      </c>
      <c r="V1207" s="26">
        <v>0</v>
      </c>
      <c r="W1207" s="26">
        <v>90</v>
      </c>
      <c r="X1207" s="26">
        <v>10</v>
      </c>
      <c r="Y1207" s="26">
        <v>100</v>
      </c>
      <c r="Z1207" s="26">
        <v>2</v>
      </c>
      <c r="AA1207" s="26" t="s">
        <v>97</v>
      </c>
      <c r="AB1207" s="26" t="s">
        <v>97</v>
      </c>
      <c r="AC1207" s="26" t="s">
        <v>98</v>
      </c>
      <c r="AD1207" s="26">
        <v>8</v>
      </c>
      <c r="AE1207" s="26">
        <v>8</v>
      </c>
      <c r="AF1207" s="26">
        <v>8</v>
      </c>
      <c r="AG1207" s="26">
        <v>0</v>
      </c>
      <c r="AH1207" s="26">
        <v>8</v>
      </c>
      <c r="AI1207" s="26">
        <v>0</v>
      </c>
    </row>
    <row r="1208" spans="1:427" x14ac:dyDescent="0.3">
      <c r="A1208" s="31" t="s">
        <v>1003</v>
      </c>
      <c r="B1208" s="31" t="s">
        <v>1004</v>
      </c>
      <c r="C1208" s="31" t="s">
        <v>1028</v>
      </c>
      <c r="D1208" s="31" t="s">
        <v>1029</v>
      </c>
      <c r="E1208" s="34" t="s">
        <v>95</v>
      </c>
      <c r="F1208" s="32">
        <v>160</v>
      </c>
      <c r="G1208" s="32">
        <v>100</v>
      </c>
      <c r="H1208" s="32">
        <v>100</v>
      </c>
      <c r="I1208" s="32">
        <v>0</v>
      </c>
      <c r="J1208" s="32">
        <v>0</v>
      </c>
      <c r="K1208" s="32">
        <v>0</v>
      </c>
      <c r="L1208" s="32">
        <v>0</v>
      </c>
      <c r="M1208" s="32">
        <v>0</v>
      </c>
      <c r="N1208" s="32">
        <v>100</v>
      </c>
      <c r="O1208" s="32">
        <v>0</v>
      </c>
      <c r="P1208" s="32">
        <v>0</v>
      </c>
      <c r="Q1208" s="32">
        <v>100</v>
      </c>
      <c r="R1208" s="32">
        <v>100</v>
      </c>
      <c r="S1208" s="32">
        <v>100</v>
      </c>
      <c r="T1208" s="32">
        <v>100</v>
      </c>
      <c r="U1208" s="32">
        <v>50</v>
      </c>
      <c r="V1208" s="32">
        <v>0</v>
      </c>
      <c r="W1208" s="32">
        <v>50</v>
      </c>
      <c r="X1208" s="32">
        <v>50</v>
      </c>
      <c r="Y1208" s="32">
        <v>100</v>
      </c>
      <c r="Z1208" s="32">
        <v>2</v>
      </c>
      <c r="AA1208" s="32" t="s">
        <v>97</v>
      </c>
      <c r="AB1208" s="32" t="s">
        <v>97</v>
      </c>
      <c r="AC1208" s="28" t="s">
        <v>98</v>
      </c>
      <c r="AD1208" s="32">
        <v>8</v>
      </c>
      <c r="AE1208" s="32">
        <v>8</v>
      </c>
      <c r="AF1208" s="32">
        <v>8</v>
      </c>
      <c r="AG1208" s="32">
        <v>0</v>
      </c>
      <c r="AH1208" s="32">
        <v>8</v>
      </c>
      <c r="AI1208" s="32">
        <v>0</v>
      </c>
    </row>
    <row r="1209" spans="1:427" x14ac:dyDescent="0.3">
      <c r="A1209" s="25" t="s">
        <v>1003</v>
      </c>
      <c r="B1209" s="25" t="s">
        <v>1004</v>
      </c>
      <c r="C1209" s="25" t="s">
        <v>1030</v>
      </c>
      <c r="D1209" s="26" t="s">
        <v>1553</v>
      </c>
      <c r="E1209" s="26">
        <v>665</v>
      </c>
      <c r="F1209" s="38">
        <v>0</v>
      </c>
      <c r="G1209" s="26">
        <v>90</v>
      </c>
      <c r="H1209" s="26">
        <v>90</v>
      </c>
      <c r="I1209" s="26">
        <v>0</v>
      </c>
      <c r="J1209" s="26">
        <v>10</v>
      </c>
      <c r="K1209" s="26">
        <v>0</v>
      </c>
      <c r="L1209" s="26">
        <v>0</v>
      </c>
      <c r="M1209" s="26">
        <v>0</v>
      </c>
      <c r="N1209" s="26">
        <v>100</v>
      </c>
      <c r="O1209" s="26">
        <v>0</v>
      </c>
      <c r="P1209" s="26">
        <v>0</v>
      </c>
      <c r="Q1209" s="26">
        <v>100</v>
      </c>
      <c r="R1209" s="26">
        <v>100</v>
      </c>
      <c r="S1209" s="26">
        <v>100</v>
      </c>
      <c r="T1209" s="26">
        <v>0</v>
      </c>
      <c r="U1209" s="26">
        <v>0</v>
      </c>
      <c r="V1209" s="26">
        <v>0</v>
      </c>
      <c r="W1209" s="26">
        <v>0</v>
      </c>
      <c r="X1209" s="26">
        <v>100</v>
      </c>
      <c r="Y1209" s="26">
        <v>100</v>
      </c>
      <c r="Z1209" s="26">
        <v>2</v>
      </c>
      <c r="AA1209" s="26" t="s">
        <v>96</v>
      </c>
      <c r="AB1209" s="26" t="s">
        <v>97</v>
      </c>
      <c r="AC1209" s="26" t="s">
        <v>98</v>
      </c>
      <c r="AD1209" s="26">
        <v>8</v>
      </c>
      <c r="AE1209" s="26">
        <v>8</v>
      </c>
      <c r="AF1209" s="26">
        <v>18</v>
      </c>
      <c r="AG1209" s="26">
        <v>0</v>
      </c>
      <c r="AH1209" s="26">
        <v>20</v>
      </c>
      <c r="AI1209" s="26">
        <v>0</v>
      </c>
    </row>
    <row r="1210" spans="1:427" x14ac:dyDescent="0.3">
      <c r="A1210" s="31" t="s">
        <v>1003</v>
      </c>
      <c r="B1210" s="31" t="s">
        <v>1004</v>
      </c>
      <c r="C1210" s="31" t="s">
        <v>1030</v>
      </c>
      <c r="D1210" s="31" t="s">
        <v>1031</v>
      </c>
      <c r="E1210" s="34" t="s">
        <v>104</v>
      </c>
      <c r="F1210" s="32">
        <v>135</v>
      </c>
      <c r="G1210" s="32">
        <v>0</v>
      </c>
      <c r="H1210" s="32">
        <v>0</v>
      </c>
      <c r="I1210" s="32">
        <v>99</v>
      </c>
      <c r="J1210" s="32">
        <v>1</v>
      </c>
      <c r="K1210" s="32">
        <v>0</v>
      </c>
      <c r="L1210" s="32">
        <v>0</v>
      </c>
      <c r="M1210" s="32">
        <v>0</v>
      </c>
      <c r="N1210" s="32">
        <v>90</v>
      </c>
      <c r="O1210" s="32">
        <v>0</v>
      </c>
      <c r="P1210" s="32">
        <v>10</v>
      </c>
      <c r="Q1210" s="32">
        <v>100</v>
      </c>
      <c r="R1210" s="32">
        <v>100</v>
      </c>
      <c r="S1210" s="32">
        <v>100</v>
      </c>
      <c r="T1210" s="32">
        <v>0</v>
      </c>
      <c r="U1210" s="32">
        <v>0</v>
      </c>
      <c r="V1210" s="32">
        <v>0</v>
      </c>
      <c r="W1210" s="32">
        <v>0</v>
      </c>
      <c r="X1210" s="32">
        <v>100</v>
      </c>
      <c r="Y1210" s="32">
        <v>100</v>
      </c>
      <c r="Z1210" s="32">
        <v>2</v>
      </c>
      <c r="AA1210" s="32" t="s">
        <v>96</v>
      </c>
      <c r="AB1210" s="32" t="s">
        <v>97</v>
      </c>
      <c r="AC1210" s="28" t="s">
        <v>98</v>
      </c>
      <c r="AD1210" s="32">
        <v>8</v>
      </c>
      <c r="AE1210" s="32">
        <v>8</v>
      </c>
      <c r="AF1210" s="32">
        <v>18</v>
      </c>
      <c r="AG1210" s="32">
        <v>0.1</v>
      </c>
      <c r="AH1210" s="32">
        <v>20</v>
      </c>
      <c r="AI1210" s="32">
        <v>1</v>
      </c>
    </row>
    <row r="1211" spans="1:427" x14ac:dyDescent="0.3">
      <c r="A1211" s="31" t="s">
        <v>1003</v>
      </c>
      <c r="B1211" s="31" t="s">
        <v>1004</v>
      </c>
      <c r="C1211" s="31" t="s">
        <v>1030</v>
      </c>
      <c r="D1211" s="31" t="s">
        <v>110</v>
      </c>
      <c r="E1211" s="34" t="s">
        <v>102</v>
      </c>
      <c r="F1211" s="32">
        <v>96</v>
      </c>
      <c r="G1211" s="32">
        <v>100</v>
      </c>
      <c r="H1211" s="32">
        <v>0</v>
      </c>
      <c r="I1211" s="32">
        <v>100</v>
      </c>
      <c r="J1211" s="32">
        <v>0</v>
      </c>
      <c r="K1211" s="32">
        <v>0</v>
      </c>
      <c r="L1211" s="32">
        <v>0</v>
      </c>
      <c r="M1211" s="32">
        <v>0</v>
      </c>
      <c r="N1211" s="32">
        <v>70</v>
      </c>
      <c r="O1211" s="32">
        <v>0</v>
      </c>
      <c r="P1211" s="32">
        <v>30</v>
      </c>
      <c r="Q1211" s="32">
        <v>100</v>
      </c>
      <c r="R1211" s="32">
        <v>100</v>
      </c>
      <c r="S1211" s="32">
        <v>100</v>
      </c>
      <c r="T1211" s="32">
        <v>0</v>
      </c>
      <c r="U1211" s="32">
        <v>0</v>
      </c>
      <c r="V1211" s="32">
        <v>0</v>
      </c>
      <c r="W1211" s="32">
        <v>0</v>
      </c>
      <c r="X1211" s="32">
        <v>100</v>
      </c>
      <c r="Y1211" s="32">
        <v>100</v>
      </c>
      <c r="Z1211" s="32">
        <v>2</v>
      </c>
      <c r="AA1211" s="32" t="s">
        <v>96</v>
      </c>
      <c r="AB1211" s="32" t="s">
        <v>97</v>
      </c>
      <c r="AC1211" s="28" t="s">
        <v>98</v>
      </c>
      <c r="AD1211" s="32">
        <v>8</v>
      </c>
      <c r="AE1211" s="32">
        <v>8</v>
      </c>
      <c r="AF1211" s="32">
        <v>18</v>
      </c>
      <c r="AG1211" s="32">
        <v>0</v>
      </c>
      <c r="AH1211" s="32">
        <v>20</v>
      </c>
      <c r="AI1211" s="32">
        <v>0</v>
      </c>
    </row>
    <row r="1212" spans="1:427" x14ac:dyDescent="0.3">
      <c r="A1212" s="25" t="s">
        <v>1003</v>
      </c>
      <c r="B1212" s="25" t="s">
        <v>1004</v>
      </c>
      <c r="C1212" s="25" t="s">
        <v>1032</v>
      </c>
      <c r="D1212" s="26" t="s">
        <v>1553</v>
      </c>
      <c r="E1212" s="26">
        <v>613</v>
      </c>
      <c r="F1212" s="38">
        <v>0</v>
      </c>
      <c r="G1212" s="26">
        <v>100</v>
      </c>
      <c r="H1212" s="26">
        <v>90</v>
      </c>
      <c r="I1212" s="26">
        <v>10</v>
      </c>
      <c r="J1212" s="26">
        <v>0</v>
      </c>
      <c r="K1212" s="26">
        <v>0</v>
      </c>
      <c r="L1212" s="26">
        <v>0</v>
      </c>
      <c r="M1212" s="26">
        <v>0</v>
      </c>
      <c r="N1212" s="26">
        <v>100</v>
      </c>
      <c r="O1212" s="26">
        <v>0</v>
      </c>
      <c r="P1212" s="26">
        <v>0</v>
      </c>
      <c r="Q1212" s="26">
        <v>100</v>
      </c>
      <c r="R1212" s="26">
        <v>100</v>
      </c>
      <c r="S1212" s="26">
        <v>100</v>
      </c>
      <c r="T1212" s="26">
        <v>80</v>
      </c>
      <c r="U1212" s="26">
        <v>80</v>
      </c>
      <c r="V1212" s="26">
        <v>0</v>
      </c>
      <c r="W1212" s="26">
        <v>80</v>
      </c>
      <c r="X1212" s="26">
        <v>20</v>
      </c>
      <c r="Y1212" s="26">
        <v>100</v>
      </c>
      <c r="Z1212" s="26">
        <v>2</v>
      </c>
      <c r="AA1212" s="26" t="s">
        <v>96</v>
      </c>
      <c r="AB1212" s="26" t="s">
        <v>97</v>
      </c>
      <c r="AC1212" s="26" t="s">
        <v>98</v>
      </c>
      <c r="AD1212" s="26">
        <v>4</v>
      </c>
      <c r="AE1212" s="26">
        <v>4</v>
      </c>
      <c r="AF1212" s="26">
        <v>11</v>
      </c>
      <c r="AG1212" s="26">
        <v>0</v>
      </c>
      <c r="AH1212" s="26">
        <v>11</v>
      </c>
      <c r="AI1212" s="26">
        <v>0</v>
      </c>
      <c r="MI1212" s="47"/>
      <c r="MJ1212" s="47"/>
      <c r="MK1212" s="47"/>
      <c r="ML1212" s="47"/>
      <c r="MM1212" s="47"/>
      <c r="MN1212" s="47"/>
      <c r="MO1212" s="47"/>
      <c r="MP1212" s="47"/>
      <c r="MQ1212" s="47"/>
      <c r="MR1212" s="47"/>
      <c r="MS1212" s="47"/>
      <c r="MT1212" s="47"/>
      <c r="MU1212" s="47"/>
      <c r="MV1212" s="47"/>
      <c r="MW1212" s="47"/>
      <c r="MX1212" s="47"/>
      <c r="MY1212" s="47"/>
      <c r="MZ1212" s="47"/>
      <c r="NA1212" s="47"/>
      <c r="NB1212" s="47"/>
      <c r="NC1212" s="47"/>
      <c r="ND1212" s="47"/>
      <c r="NE1212" s="47"/>
      <c r="NF1212" s="47"/>
      <c r="NG1212" s="47"/>
      <c r="NH1212" s="47"/>
      <c r="NI1212" s="47"/>
      <c r="NJ1212" s="47"/>
      <c r="NK1212" s="47"/>
      <c r="NL1212" s="47"/>
      <c r="NM1212" s="47"/>
      <c r="NN1212" s="47"/>
      <c r="NO1212" s="47"/>
      <c r="NP1212" s="47"/>
      <c r="NQ1212" s="47"/>
      <c r="NR1212" s="47"/>
      <c r="NS1212" s="47"/>
      <c r="NT1212" s="47"/>
      <c r="NU1212" s="47"/>
      <c r="NV1212" s="47"/>
      <c r="NW1212" s="47"/>
      <c r="NX1212" s="47"/>
      <c r="NY1212" s="47"/>
      <c r="NZ1212" s="47"/>
      <c r="OA1212" s="47"/>
      <c r="OB1212" s="47"/>
      <c r="OC1212" s="47"/>
      <c r="OD1212" s="47"/>
      <c r="OE1212" s="47"/>
      <c r="OF1212" s="47"/>
      <c r="OG1212" s="47"/>
      <c r="OH1212" s="47"/>
      <c r="OI1212" s="47"/>
      <c r="OJ1212" s="47"/>
      <c r="OK1212" s="47"/>
      <c r="OL1212" s="47"/>
      <c r="OM1212" s="47"/>
      <c r="ON1212" s="47"/>
      <c r="OO1212" s="47"/>
      <c r="OP1212" s="47"/>
      <c r="OQ1212" s="47"/>
      <c r="OR1212" s="47"/>
      <c r="OS1212" s="47"/>
      <c r="OT1212" s="47"/>
      <c r="OU1212" s="47"/>
      <c r="OV1212" s="47"/>
      <c r="OW1212" s="47"/>
      <c r="OX1212" s="47"/>
      <c r="OY1212" s="47"/>
      <c r="OZ1212" s="47"/>
      <c r="PA1212" s="47"/>
      <c r="PB1212" s="47"/>
      <c r="PC1212" s="47"/>
      <c r="PD1212" s="47"/>
      <c r="PE1212" s="47"/>
      <c r="PF1212" s="47"/>
      <c r="PG1212" s="47"/>
      <c r="PH1212" s="47"/>
      <c r="PI1212" s="47"/>
      <c r="PJ1212" s="47"/>
      <c r="PK1212" s="47"/>
    </row>
    <row r="1213" spans="1:427" x14ac:dyDescent="0.3">
      <c r="A1213" s="31" t="s">
        <v>1003</v>
      </c>
      <c r="B1213" s="31" t="s">
        <v>1004</v>
      </c>
      <c r="C1213" s="31" t="s">
        <v>1032</v>
      </c>
      <c r="D1213" s="31" t="s">
        <v>110</v>
      </c>
      <c r="E1213" s="34" t="s">
        <v>95</v>
      </c>
      <c r="F1213" s="32">
        <v>113</v>
      </c>
      <c r="G1213" s="32">
        <v>100</v>
      </c>
      <c r="H1213" s="32">
        <v>100</v>
      </c>
      <c r="I1213" s="32">
        <v>0</v>
      </c>
      <c r="J1213" s="32">
        <v>0</v>
      </c>
      <c r="K1213" s="32">
        <v>0</v>
      </c>
      <c r="L1213" s="32">
        <v>0</v>
      </c>
      <c r="M1213" s="32">
        <v>0</v>
      </c>
      <c r="N1213" s="32">
        <v>100</v>
      </c>
      <c r="O1213" s="32">
        <v>0</v>
      </c>
      <c r="P1213" s="32">
        <v>0</v>
      </c>
      <c r="Q1213" s="32">
        <v>100</v>
      </c>
      <c r="R1213" s="32">
        <v>100</v>
      </c>
      <c r="S1213" s="32">
        <v>100</v>
      </c>
      <c r="T1213" s="32">
        <v>0</v>
      </c>
      <c r="U1213" s="32">
        <v>0</v>
      </c>
      <c r="V1213" s="32">
        <v>0</v>
      </c>
      <c r="W1213" s="32">
        <v>0</v>
      </c>
      <c r="X1213" s="32">
        <v>100</v>
      </c>
      <c r="Y1213" s="32">
        <v>100</v>
      </c>
      <c r="Z1213" s="32">
        <v>1</v>
      </c>
      <c r="AA1213" s="32" t="s">
        <v>97</v>
      </c>
      <c r="AB1213" s="32" t="s">
        <v>97</v>
      </c>
      <c r="AC1213" s="28" t="s">
        <v>98</v>
      </c>
      <c r="AD1213" s="32">
        <v>4</v>
      </c>
      <c r="AE1213" s="32">
        <v>4</v>
      </c>
      <c r="AF1213" s="32">
        <v>11</v>
      </c>
      <c r="AG1213" s="32">
        <v>0</v>
      </c>
      <c r="AH1213" s="32">
        <v>11</v>
      </c>
      <c r="AI1213" s="32">
        <v>0</v>
      </c>
    </row>
    <row r="1214" spans="1:427" x14ac:dyDescent="0.3">
      <c r="A1214" s="25" t="s">
        <v>1003</v>
      </c>
      <c r="B1214" s="25" t="s">
        <v>1004</v>
      </c>
      <c r="C1214" s="25" t="s">
        <v>1033</v>
      </c>
      <c r="D1214" s="26" t="s">
        <v>1553</v>
      </c>
      <c r="E1214" s="26">
        <v>309</v>
      </c>
      <c r="F1214" s="38">
        <v>30</v>
      </c>
      <c r="G1214" s="26">
        <v>100</v>
      </c>
      <c r="H1214" s="26">
        <v>100</v>
      </c>
      <c r="I1214" s="26">
        <v>0</v>
      </c>
      <c r="J1214" s="26">
        <v>0</v>
      </c>
      <c r="K1214" s="26">
        <v>0</v>
      </c>
      <c r="L1214" s="26">
        <v>0</v>
      </c>
      <c r="M1214" s="26">
        <v>0</v>
      </c>
      <c r="N1214" s="26">
        <v>100</v>
      </c>
      <c r="O1214" s="26">
        <v>0</v>
      </c>
      <c r="P1214" s="26">
        <v>0</v>
      </c>
      <c r="Q1214" s="26">
        <v>100</v>
      </c>
      <c r="R1214" s="26">
        <v>100</v>
      </c>
      <c r="S1214" s="26">
        <v>100</v>
      </c>
      <c r="T1214" s="26">
        <v>100</v>
      </c>
      <c r="U1214" s="26">
        <v>80</v>
      </c>
      <c r="V1214" s="26">
        <v>0</v>
      </c>
      <c r="W1214" s="26">
        <v>20</v>
      </c>
      <c r="X1214" s="26">
        <v>80</v>
      </c>
      <c r="Y1214" s="26">
        <v>100</v>
      </c>
      <c r="Z1214" s="26">
        <v>1</v>
      </c>
      <c r="AA1214" s="26" t="s">
        <v>96</v>
      </c>
      <c r="AB1214" s="26" t="s">
        <v>97</v>
      </c>
      <c r="AC1214" s="26" t="s">
        <v>98</v>
      </c>
      <c r="AD1214" s="26">
        <v>15</v>
      </c>
      <c r="AE1214" s="26">
        <v>15</v>
      </c>
      <c r="AF1214" s="26">
        <v>15</v>
      </c>
      <c r="AG1214" s="26">
        <v>0</v>
      </c>
      <c r="AH1214" s="26">
        <v>15</v>
      </c>
      <c r="AI1214" s="26">
        <v>0</v>
      </c>
    </row>
    <row r="1215" spans="1:427" x14ac:dyDescent="0.3">
      <c r="A1215" s="31" t="s">
        <v>1003</v>
      </c>
      <c r="B1215" s="31" t="s">
        <v>1004</v>
      </c>
      <c r="C1215" s="31" t="s">
        <v>1033</v>
      </c>
      <c r="D1215" s="31" t="s">
        <v>1034</v>
      </c>
      <c r="E1215" s="34" t="s">
        <v>95</v>
      </c>
      <c r="F1215" s="32">
        <v>42</v>
      </c>
      <c r="G1215" s="32">
        <v>100</v>
      </c>
      <c r="H1215" s="32">
        <v>100</v>
      </c>
      <c r="I1215" s="32">
        <v>0</v>
      </c>
      <c r="J1215" s="32">
        <v>0</v>
      </c>
      <c r="K1215" s="32">
        <v>0</v>
      </c>
      <c r="L1215" s="32">
        <v>0</v>
      </c>
      <c r="M1215" s="32">
        <v>0</v>
      </c>
      <c r="N1215" s="32">
        <v>80</v>
      </c>
      <c r="O1215" s="32">
        <v>0</v>
      </c>
      <c r="P1215" s="32">
        <v>20</v>
      </c>
      <c r="Q1215" s="32">
        <v>100</v>
      </c>
      <c r="R1215" s="32">
        <v>100</v>
      </c>
      <c r="S1215" s="32">
        <v>100</v>
      </c>
      <c r="T1215" s="32">
        <v>100</v>
      </c>
      <c r="U1215" s="32">
        <v>0</v>
      </c>
      <c r="V1215" s="32">
        <v>0</v>
      </c>
      <c r="W1215" s="32">
        <v>0</v>
      </c>
      <c r="X1215" s="32">
        <v>100</v>
      </c>
      <c r="Y1215" s="32">
        <v>100</v>
      </c>
      <c r="Z1215" s="32">
        <v>1</v>
      </c>
      <c r="AA1215" s="32" t="s">
        <v>96</v>
      </c>
      <c r="AB1215" s="32" t="s">
        <v>97</v>
      </c>
      <c r="AC1215" s="28" t="s">
        <v>98</v>
      </c>
      <c r="AD1215" s="32">
        <v>15</v>
      </c>
      <c r="AE1215" s="32">
        <v>15</v>
      </c>
      <c r="AF1215" s="32">
        <v>15</v>
      </c>
      <c r="AG1215" s="32">
        <v>0</v>
      </c>
      <c r="AH1215" s="32">
        <v>15</v>
      </c>
      <c r="AI1215" s="32">
        <v>0</v>
      </c>
    </row>
    <row r="1216" spans="1:427" x14ac:dyDescent="0.3">
      <c r="A1216" s="25" t="s">
        <v>1003</v>
      </c>
      <c r="B1216" s="25" t="s">
        <v>1004</v>
      </c>
      <c r="C1216" s="25" t="s">
        <v>1035</v>
      </c>
      <c r="D1216" s="26" t="s">
        <v>1553</v>
      </c>
      <c r="E1216" s="26">
        <v>150</v>
      </c>
      <c r="F1216" s="38">
        <v>0</v>
      </c>
      <c r="G1216" s="26">
        <v>100</v>
      </c>
      <c r="H1216" s="26">
        <v>90</v>
      </c>
      <c r="I1216" s="26">
        <v>10</v>
      </c>
      <c r="J1216" s="26">
        <v>0</v>
      </c>
      <c r="K1216" s="26">
        <v>0</v>
      </c>
      <c r="L1216" s="26">
        <v>0</v>
      </c>
      <c r="M1216" s="26">
        <v>0</v>
      </c>
      <c r="N1216" s="26">
        <v>79</v>
      </c>
      <c r="O1216" s="26">
        <v>5</v>
      </c>
      <c r="P1216" s="26">
        <v>16</v>
      </c>
      <c r="Q1216" s="26">
        <v>100</v>
      </c>
      <c r="R1216" s="26">
        <v>100</v>
      </c>
      <c r="S1216" s="26">
        <v>100</v>
      </c>
      <c r="T1216" s="26">
        <v>100</v>
      </c>
      <c r="U1216" s="26">
        <v>70</v>
      </c>
      <c r="V1216" s="26">
        <v>0</v>
      </c>
      <c r="W1216" s="26">
        <v>0</v>
      </c>
      <c r="X1216" s="26">
        <v>100</v>
      </c>
      <c r="Y1216" s="26">
        <v>100</v>
      </c>
      <c r="Z1216" s="26">
        <v>1</v>
      </c>
      <c r="AA1216" s="26" t="s">
        <v>96</v>
      </c>
      <c r="AB1216" s="26" t="s">
        <v>96</v>
      </c>
      <c r="AC1216" s="26">
        <v>1</v>
      </c>
      <c r="AD1216" s="26">
        <v>4</v>
      </c>
      <c r="AE1216" s="26">
        <v>4</v>
      </c>
      <c r="AF1216" s="26">
        <v>17</v>
      </c>
      <c r="AG1216" s="26">
        <v>0</v>
      </c>
      <c r="AH1216" s="26">
        <v>17</v>
      </c>
      <c r="AI1216" s="26">
        <v>0</v>
      </c>
    </row>
    <row r="1217" spans="1:35" x14ac:dyDescent="0.3">
      <c r="A1217" s="31" t="s">
        <v>1003</v>
      </c>
      <c r="B1217" s="31" t="s">
        <v>1004</v>
      </c>
      <c r="C1217" s="31" t="s">
        <v>1035</v>
      </c>
      <c r="D1217" s="31" t="s">
        <v>108</v>
      </c>
      <c r="E1217" s="34" t="s">
        <v>95</v>
      </c>
      <c r="F1217" s="32">
        <v>32</v>
      </c>
      <c r="G1217" s="32">
        <v>100</v>
      </c>
      <c r="H1217" s="32">
        <v>0</v>
      </c>
      <c r="I1217" s="32">
        <v>100</v>
      </c>
      <c r="J1217" s="32">
        <v>0</v>
      </c>
      <c r="K1217" s="32">
        <v>0</v>
      </c>
      <c r="L1217" s="32">
        <v>0</v>
      </c>
      <c r="M1217" s="32">
        <v>0</v>
      </c>
      <c r="N1217" s="32">
        <v>50</v>
      </c>
      <c r="O1217" s="32">
        <v>0</v>
      </c>
      <c r="P1217" s="32">
        <v>50</v>
      </c>
      <c r="Q1217" s="32">
        <v>100</v>
      </c>
      <c r="R1217" s="32">
        <v>100</v>
      </c>
      <c r="S1217" s="32">
        <v>100</v>
      </c>
      <c r="T1217" s="32">
        <v>100</v>
      </c>
      <c r="U1217" s="32">
        <v>100</v>
      </c>
      <c r="V1217" s="32">
        <v>0</v>
      </c>
      <c r="W1217" s="32">
        <v>0</v>
      </c>
      <c r="X1217" s="32">
        <v>100</v>
      </c>
      <c r="Y1217" s="32">
        <v>100</v>
      </c>
      <c r="Z1217" s="32">
        <v>1</v>
      </c>
      <c r="AA1217" s="32" t="s">
        <v>96</v>
      </c>
      <c r="AB1217" s="32" t="s">
        <v>96</v>
      </c>
      <c r="AC1217" s="32">
        <v>1</v>
      </c>
      <c r="AD1217" s="32">
        <v>6</v>
      </c>
      <c r="AE1217" s="32">
        <v>6</v>
      </c>
      <c r="AF1217" s="32">
        <v>19</v>
      </c>
      <c r="AG1217" s="32">
        <v>0</v>
      </c>
      <c r="AH1217" s="32">
        <v>17</v>
      </c>
      <c r="AI1217" s="32">
        <v>0</v>
      </c>
    </row>
    <row r="1218" spans="1:35" x14ac:dyDescent="0.3">
      <c r="A1218" s="25" t="s">
        <v>1003</v>
      </c>
      <c r="B1218" s="25" t="s">
        <v>1004</v>
      </c>
      <c r="C1218" s="25" t="s">
        <v>1036</v>
      </c>
      <c r="D1218" s="26" t="s">
        <v>1553</v>
      </c>
      <c r="E1218" s="26">
        <v>224</v>
      </c>
      <c r="F1218" s="26">
        <v>89</v>
      </c>
      <c r="G1218" s="26">
        <v>100</v>
      </c>
      <c r="H1218" s="26">
        <v>100</v>
      </c>
      <c r="I1218" s="26">
        <v>0</v>
      </c>
      <c r="J1218" s="26">
        <v>0</v>
      </c>
      <c r="K1218" s="26">
        <v>0</v>
      </c>
      <c r="L1218" s="26">
        <v>0</v>
      </c>
      <c r="M1218" s="26">
        <v>0</v>
      </c>
      <c r="N1218" s="26">
        <v>15</v>
      </c>
      <c r="O1218" s="26">
        <v>25</v>
      </c>
      <c r="P1218" s="26">
        <v>60</v>
      </c>
      <c r="Q1218" s="26">
        <v>100</v>
      </c>
      <c r="R1218" s="26">
        <v>100</v>
      </c>
      <c r="S1218" s="26">
        <v>100</v>
      </c>
      <c r="T1218" s="26">
        <v>0</v>
      </c>
      <c r="U1218" s="26">
        <v>0</v>
      </c>
      <c r="V1218" s="26">
        <v>0</v>
      </c>
      <c r="W1218" s="26">
        <v>0</v>
      </c>
      <c r="X1218" s="26">
        <v>100</v>
      </c>
      <c r="Y1218" s="26">
        <v>100</v>
      </c>
      <c r="Z1218" s="26">
        <v>1</v>
      </c>
      <c r="AA1218" s="26" t="s">
        <v>96</v>
      </c>
      <c r="AB1218" s="26" t="s">
        <v>96</v>
      </c>
      <c r="AC1218" s="26">
        <v>1</v>
      </c>
      <c r="AD1218" s="26">
        <v>10</v>
      </c>
      <c r="AE1218" s="26">
        <v>10</v>
      </c>
      <c r="AF1218" s="26">
        <v>20</v>
      </c>
      <c r="AG1218" s="26">
        <v>0</v>
      </c>
      <c r="AH1218" s="26">
        <v>20</v>
      </c>
      <c r="AI1218" s="26">
        <v>2</v>
      </c>
    </row>
    <row r="1219" spans="1:35" x14ac:dyDescent="0.3">
      <c r="A1219" s="31" t="s">
        <v>1003</v>
      </c>
      <c r="B1219" s="31" t="s">
        <v>1004</v>
      </c>
      <c r="C1219" s="31" t="s">
        <v>1036</v>
      </c>
      <c r="D1219" s="31" t="s">
        <v>108</v>
      </c>
      <c r="E1219" s="34" t="s">
        <v>95</v>
      </c>
      <c r="F1219" s="32">
        <v>90</v>
      </c>
      <c r="G1219" s="32">
        <v>100</v>
      </c>
      <c r="H1219" s="32">
        <v>100</v>
      </c>
      <c r="I1219" s="32">
        <v>0</v>
      </c>
      <c r="J1219" s="32">
        <v>0</v>
      </c>
      <c r="K1219" s="32">
        <v>0</v>
      </c>
      <c r="L1219" s="32">
        <v>0</v>
      </c>
      <c r="M1219" s="32">
        <v>0</v>
      </c>
      <c r="N1219" s="32">
        <v>0</v>
      </c>
      <c r="O1219" s="32">
        <v>100</v>
      </c>
      <c r="P1219" s="32">
        <v>0</v>
      </c>
      <c r="Q1219" s="32">
        <v>100</v>
      </c>
      <c r="R1219" s="32">
        <v>100</v>
      </c>
      <c r="S1219" s="32">
        <v>100</v>
      </c>
      <c r="T1219" s="32">
        <v>0</v>
      </c>
      <c r="U1219" s="32">
        <v>0</v>
      </c>
      <c r="V1219" s="32">
        <v>0</v>
      </c>
      <c r="W1219" s="32">
        <v>0</v>
      </c>
      <c r="X1219" s="32">
        <v>100</v>
      </c>
      <c r="Y1219" s="32">
        <v>100</v>
      </c>
      <c r="Z1219" s="32">
        <v>1</v>
      </c>
      <c r="AA1219" s="32" t="s">
        <v>96</v>
      </c>
      <c r="AB1219" s="32" t="s">
        <v>96</v>
      </c>
      <c r="AC1219" s="32">
        <v>2</v>
      </c>
      <c r="AD1219" s="32">
        <v>10</v>
      </c>
      <c r="AE1219" s="32">
        <v>10</v>
      </c>
      <c r="AF1219" s="32">
        <v>20</v>
      </c>
      <c r="AG1219" s="32">
        <v>0</v>
      </c>
      <c r="AH1219" s="32">
        <v>20</v>
      </c>
      <c r="AI1219" s="32">
        <v>2</v>
      </c>
    </row>
    <row r="1220" spans="1:35" x14ac:dyDescent="0.3">
      <c r="A1220" s="25" t="s">
        <v>1003</v>
      </c>
      <c r="B1220" s="25" t="s">
        <v>1004</v>
      </c>
      <c r="C1220" s="25" t="s">
        <v>1037</v>
      </c>
      <c r="D1220" s="26" t="s">
        <v>1553</v>
      </c>
      <c r="E1220" s="26">
        <v>3450</v>
      </c>
      <c r="F1220" s="38">
        <v>260</v>
      </c>
      <c r="G1220" s="26">
        <v>100</v>
      </c>
      <c r="H1220" s="26">
        <v>95</v>
      </c>
      <c r="I1220" s="26">
        <v>5</v>
      </c>
      <c r="J1220" s="26">
        <v>0</v>
      </c>
      <c r="K1220" s="26">
        <v>0</v>
      </c>
      <c r="L1220" s="26">
        <v>100</v>
      </c>
      <c r="M1220" s="26">
        <v>90</v>
      </c>
      <c r="N1220" s="26">
        <v>10</v>
      </c>
      <c r="O1220" s="26">
        <v>0</v>
      </c>
      <c r="P1220" s="26">
        <v>0</v>
      </c>
      <c r="Q1220" s="26">
        <v>100</v>
      </c>
      <c r="R1220" s="26">
        <v>95</v>
      </c>
      <c r="S1220" s="26">
        <v>90</v>
      </c>
      <c r="T1220" s="26">
        <v>100</v>
      </c>
      <c r="U1220" s="26">
        <v>70</v>
      </c>
      <c r="V1220" s="26">
        <v>10</v>
      </c>
      <c r="W1220" s="26">
        <v>50</v>
      </c>
      <c r="X1220" s="26">
        <v>40</v>
      </c>
      <c r="Y1220" s="26">
        <v>100</v>
      </c>
      <c r="Z1220" s="26">
        <v>2</v>
      </c>
      <c r="AA1220" s="26" t="s">
        <v>96</v>
      </c>
      <c r="AB1220" s="26" t="s">
        <v>96</v>
      </c>
      <c r="AC1220" s="26">
        <v>1</v>
      </c>
      <c r="AD1220" s="26">
        <v>1</v>
      </c>
      <c r="AE1220" s="26">
        <v>1</v>
      </c>
      <c r="AF1220" s="26">
        <v>1</v>
      </c>
      <c r="AG1220" s="26">
        <v>1</v>
      </c>
      <c r="AH1220" s="26">
        <v>10</v>
      </c>
      <c r="AI1220" s="26">
        <v>1</v>
      </c>
    </row>
    <row r="1221" spans="1:35" x14ac:dyDescent="0.3">
      <c r="A1221" s="31" t="s">
        <v>1003</v>
      </c>
      <c r="B1221" s="31" t="s">
        <v>1004</v>
      </c>
      <c r="C1221" s="31" t="s">
        <v>1037</v>
      </c>
      <c r="D1221" s="31" t="s">
        <v>1038</v>
      </c>
      <c r="E1221" s="34" t="s">
        <v>95</v>
      </c>
      <c r="F1221" s="32">
        <v>759</v>
      </c>
      <c r="G1221" s="32">
        <v>75</v>
      </c>
      <c r="H1221" s="33">
        <v>75</v>
      </c>
      <c r="I1221" s="32">
        <v>0</v>
      </c>
      <c r="J1221" s="32">
        <v>25</v>
      </c>
      <c r="K1221" s="32">
        <v>0</v>
      </c>
      <c r="L1221" s="32">
        <v>100</v>
      </c>
      <c r="M1221" s="32">
        <v>50</v>
      </c>
      <c r="N1221" s="32">
        <v>0</v>
      </c>
      <c r="O1221" s="32">
        <v>0</v>
      </c>
      <c r="P1221" s="32">
        <v>50</v>
      </c>
      <c r="Q1221" s="32">
        <v>100</v>
      </c>
      <c r="R1221" s="32">
        <v>35</v>
      </c>
      <c r="S1221" s="32">
        <v>50</v>
      </c>
      <c r="T1221" s="32">
        <v>0</v>
      </c>
      <c r="U1221" s="32">
        <v>0</v>
      </c>
      <c r="V1221" s="32">
        <v>0</v>
      </c>
      <c r="W1221" s="32">
        <v>0</v>
      </c>
      <c r="X1221" s="32">
        <v>100</v>
      </c>
      <c r="Y1221" s="32">
        <v>20</v>
      </c>
      <c r="Z1221" s="32">
        <v>2</v>
      </c>
      <c r="AA1221" s="32" t="s">
        <v>97</v>
      </c>
      <c r="AB1221" s="32" t="s">
        <v>96</v>
      </c>
      <c r="AC1221" s="32">
        <v>1</v>
      </c>
      <c r="AD1221" s="32">
        <v>1</v>
      </c>
      <c r="AE1221" s="32">
        <v>1</v>
      </c>
      <c r="AF1221" s="32">
        <v>1</v>
      </c>
      <c r="AG1221" s="32">
        <v>1</v>
      </c>
      <c r="AH1221" s="32">
        <v>10</v>
      </c>
      <c r="AI1221" s="32">
        <v>1</v>
      </c>
    </row>
    <row r="1222" spans="1:35" x14ac:dyDescent="0.3">
      <c r="A1222" s="31" t="s">
        <v>1003</v>
      </c>
      <c r="B1222" s="31" t="s">
        <v>1004</v>
      </c>
      <c r="C1222" s="31" t="s">
        <v>1037</v>
      </c>
      <c r="D1222" s="31" t="s">
        <v>1039</v>
      </c>
      <c r="E1222" s="34" t="s">
        <v>95</v>
      </c>
      <c r="F1222" s="32">
        <v>777</v>
      </c>
      <c r="G1222" s="32">
        <v>95</v>
      </c>
      <c r="H1222" s="33">
        <v>70</v>
      </c>
      <c r="I1222" s="32">
        <v>5</v>
      </c>
      <c r="J1222" s="32">
        <v>5</v>
      </c>
      <c r="K1222" s="33">
        <v>20</v>
      </c>
      <c r="L1222" s="32">
        <v>100</v>
      </c>
      <c r="M1222" s="32">
        <v>90</v>
      </c>
      <c r="N1222" s="32">
        <v>0</v>
      </c>
      <c r="O1222" s="32">
        <v>0</v>
      </c>
      <c r="P1222" s="32">
        <v>10</v>
      </c>
      <c r="Q1222" s="32">
        <v>100</v>
      </c>
      <c r="R1222" s="32">
        <v>95</v>
      </c>
      <c r="S1222" s="32">
        <v>50</v>
      </c>
      <c r="T1222" s="32">
        <v>10</v>
      </c>
      <c r="U1222" s="32">
        <v>5</v>
      </c>
      <c r="V1222" s="32">
        <v>0</v>
      </c>
      <c r="W1222" s="32">
        <v>5</v>
      </c>
      <c r="X1222" s="32">
        <v>95</v>
      </c>
      <c r="Y1222" s="32">
        <v>40</v>
      </c>
      <c r="Z1222" s="32">
        <v>2</v>
      </c>
      <c r="AA1222" s="32" t="s">
        <v>97</v>
      </c>
      <c r="AB1222" s="32" t="s">
        <v>96</v>
      </c>
      <c r="AC1222" s="32">
        <v>1</v>
      </c>
      <c r="AD1222" s="32">
        <v>1</v>
      </c>
      <c r="AE1222" s="32">
        <v>1</v>
      </c>
      <c r="AF1222" s="32">
        <v>1</v>
      </c>
      <c r="AG1222" s="32">
        <v>1</v>
      </c>
      <c r="AH1222" s="32">
        <v>10</v>
      </c>
      <c r="AI1222" s="32">
        <v>1</v>
      </c>
    </row>
    <row r="1223" spans="1:35" x14ac:dyDescent="0.3">
      <c r="A1223" s="25" t="s">
        <v>1003</v>
      </c>
      <c r="B1223" s="25" t="s">
        <v>1040</v>
      </c>
      <c r="C1223" s="25" t="s">
        <v>1041</v>
      </c>
      <c r="D1223" s="26" t="s">
        <v>1553</v>
      </c>
      <c r="E1223" s="26">
        <v>1330</v>
      </c>
      <c r="F1223" s="38">
        <v>0</v>
      </c>
      <c r="G1223" s="26">
        <v>100</v>
      </c>
      <c r="H1223" s="26">
        <v>100</v>
      </c>
      <c r="I1223" s="26">
        <v>0</v>
      </c>
      <c r="J1223" s="26">
        <v>0</v>
      </c>
      <c r="K1223" s="26">
        <v>0</v>
      </c>
      <c r="L1223" s="26">
        <v>0</v>
      </c>
      <c r="M1223" s="26">
        <v>0</v>
      </c>
      <c r="N1223" s="26">
        <v>95</v>
      </c>
      <c r="O1223" s="26">
        <v>5</v>
      </c>
      <c r="P1223" s="26">
        <v>0</v>
      </c>
      <c r="Q1223" s="26">
        <v>100</v>
      </c>
      <c r="R1223" s="26">
        <v>100</v>
      </c>
      <c r="S1223" s="26">
        <v>100</v>
      </c>
      <c r="T1223" s="26">
        <v>100</v>
      </c>
      <c r="U1223" s="26">
        <v>100</v>
      </c>
      <c r="V1223" s="26">
        <v>0</v>
      </c>
      <c r="W1223" s="26">
        <v>95</v>
      </c>
      <c r="X1223" s="26">
        <v>5</v>
      </c>
      <c r="Y1223" s="26">
        <v>100</v>
      </c>
      <c r="Z1223" s="26">
        <v>2</v>
      </c>
      <c r="AA1223" s="26" t="s">
        <v>96</v>
      </c>
      <c r="AB1223" s="26" t="s">
        <v>97</v>
      </c>
      <c r="AC1223" s="26" t="s">
        <v>98</v>
      </c>
      <c r="AD1223" s="26">
        <v>8</v>
      </c>
      <c r="AE1223" s="26">
        <v>8</v>
      </c>
      <c r="AF1223" s="26">
        <v>8</v>
      </c>
      <c r="AG1223" s="26">
        <v>0</v>
      </c>
      <c r="AH1223" s="26">
        <v>0</v>
      </c>
      <c r="AI1223" s="26">
        <v>0</v>
      </c>
    </row>
    <row r="1224" spans="1:35" x14ac:dyDescent="0.3">
      <c r="A1224" s="31" t="s">
        <v>1003</v>
      </c>
      <c r="B1224" s="31" t="s">
        <v>1040</v>
      </c>
      <c r="C1224" s="31" t="s">
        <v>1041</v>
      </c>
      <c r="D1224" s="31" t="s">
        <v>108</v>
      </c>
      <c r="E1224" s="34" t="s">
        <v>95</v>
      </c>
      <c r="F1224" s="32">
        <v>375</v>
      </c>
      <c r="G1224" s="32">
        <v>100</v>
      </c>
      <c r="H1224" s="32">
        <v>100</v>
      </c>
      <c r="I1224" s="32">
        <v>0</v>
      </c>
      <c r="J1224" s="32">
        <v>0</v>
      </c>
      <c r="K1224" s="32">
        <v>0</v>
      </c>
      <c r="L1224" s="32">
        <v>0</v>
      </c>
      <c r="M1224" s="32">
        <v>0</v>
      </c>
      <c r="N1224" s="32">
        <v>10</v>
      </c>
      <c r="O1224" s="32">
        <v>0</v>
      </c>
      <c r="P1224" s="32">
        <v>90</v>
      </c>
      <c r="Q1224" s="32">
        <v>100</v>
      </c>
      <c r="R1224" s="32">
        <v>100</v>
      </c>
      <c r="S1224" s="32">
        <v>100</v>
      </c>
      <c r="T1224" s="32">
        <v>100</v>
      </c>
      <c r="U1224" s="32">
        <v>100</v>
      </c>
      <c r="V1224" s="32">
        <v>0</v>
      </c>
      <c r="W1224" s="32">
        <v>60</v>
      </c>
      <c r="X1224" s="32">
        <v>40</v>
      </c>
      <c r="Y1224" s="32">
        <v>100</v>
      </c>
      <c r="Z1224" s="32">
        <v>2</v>
      </c>
      <c r="AA1224" s="32" t="s">
        <v>96</v>
      </c>
      <c r="AB1224" s="32" t="s">
        <v>97</v>
      </c>
      <c r="AC1224" s="28" t="s">
        <v>98</v>
      </c>
      <c r="AD1224" s="32">
        <v>8</v>
      </c>
      <c r="AE1224" s="32">
        <v>8</v>
      </c>
      <c r="AF1224" s="32">
        <v>8</v>
      </c>
      <c r="AG1224" s="32">
        <v>0</v>
      </c>
      <c r="AH1224" s="32">
        <v>0</v>
      </c>
      <c r="AI1224" s="32">
        <v>0</v>
      </c>
    </row>
    <row r="1225" spans="1:35" x14ac:dyDescent="0.3">
      <c r="A1225" s="25" t="s">
        <v>1003</v>
      </c>
      <c r="B1225" s="25" t="s">
        <v>1040</v>
      </c>
      <c r="C1225" s="25" t="s">
        <v>1040</v>
      </c>
      <c r="D1225" s="26" t="s">
        <v>1553</v>
      </c>
      <c r="E1225" s="26">
        <v>32536</v>
      </c>
      <c r="F1225" s="38">
        <v>920</v>
      </c>
      <c r="G1225" s="26">
        <v>100</v>
      </c>
      <c r="H1225" s="26">
        <v>100</v>
      </c>
      <c r="I1225" s="26">
        <v>0</v>
      </c>
      <c r="J1225" s="26">
        <v>0</v>
      </c>
      <c r="K1225" s="26">
        <v>0</v>
      </c>
      <c r="L1225" s="26">
        <v>100</v>
      </c>
      <c r="M1225" s="26">
        <v>100</v>
      </c>
      <c r="N1225" s="26">
        <v>0</v>
      </c>
      <c r="O1225" s="26">
        <v>0</v>
      </c>
      <c r="P1225" s="26">
        <v>0</v>
      </c>
      <c r="Q1225" s="26">
        <v>100</v>
      </c>
      <c r="R1225" s="26">
        <v>100</v>
      </c>
      <c r="S1225" s="26">
        <v>100</v>
      </c>
      <c r="T1225" s="26">
        <v>90</v>
      </c>
      <c r="U1225" s="26">
        <v>33</v>
      </c>
      <c r="V1225" s="26">
        <v>67</v>
      </c>
      <c r="W1225" s="26">
        <v>23</v>
      </c>
      <c r="X1225" s="26">
        <v>10</v>
      </c>
      <c r="Y1225" s="26">
        <v>100</v>
      </c>
      <c r="Z1225" s="26">
        <v>6</v>
      </c>
      <c r="AA1225" s="26" t="s">
        <v>96</v>
      </c>
      <c r="AB1225" s="26" t="s">
        <v>96</v>
      </c>
      <c r="AC1225" s="26">
        <v>2</v>
      </c>
      <c r="AD1225" s="26">
        <v>0</v>
      </c>
      <c r="AE1225" s="26">
        <v>0</v>
      </c>
      <c r="AF1225" s="26">
        <v>0</v>
      </c>
      <c r="AG1225" s="26">
        <v>0</v>
      </c>
      <c r="AH1225" s="26">
        <v>0</v>
      </c>
      <c r="AI1225" s="26">
        <v>0</v>
      </c>
    </row>
    <row r="1226" spans="1:35" x14ac:dyDescent="0.3">
      <c r="A1226" s="31" t="s">
        <v>1003</v>
      </c>
      <c r="B1226" s="31" t="s">
        <v>1040</v>
      </c>
      <c r="C1226" s="31" t="s">
        <v>1040</v>
      </c>
      <c r="D1226" s="31" t="s">
        <v>1042</v>
      </c>
      <c r="E1226" s="34" t="s">
        <v>95</v>
      </c>
      <c r="F1226" s="32">
        <v>1032</v>
      </c>
      <c r="G1226" s="32">
        <v>50</v>
      </c>
      <c r="H1226" s="32">
        <v>50</v>
      </c>
      <c r="I1226" s="32">
        <v>0</v>
      </c>
      <c r="J1226" s="32">
        <v>50</v>
      </c>
      <c r="K1226" s="32">
        <v>0</v>
      </c>
      <c r="L1226" s="32">
        <v>33</v>
      </c>
      <c r="M1226" s="32">
        <v>33</v>
      </c>
      <c r="N1226" s="32">
        <v>0</v>
      </c>
      <c r="O1226" s="32">
        <v>0</v>
      </c>
      <c r="P1226" s="32">
        <v>67</v>
      </c>
      <c r="Q1226" s="32">
        <v>100</v>
      </c>
      <c r="R1226" s="32">
        <v>100</v>
      </c>
      <c r="S1226" s="32">
        <v>50</v>
      </c>
      <c r="T1226" s="32">
        <v>0</v>
      </c>
      <c r="U1226" s="32">
        <v>0</v>
      </c>
      <c r="V1226" s="32">
        <v>0</v>
      </c>
      <c r="W1226" s="32">
        <v>33</v>
      </c>
      <c r="X1226" s="32">
        <v>67</v>
      </c>
      <c r="Y1226" s="32">
        <v>100</v>
      </c>
      <c r="Z1226" s="32">
        <v>4</v>
      </c>
      <c r="AA1226" s="32" t="s">
        <v>97</v>
      </c>
      <c r="AB1226" s="32" t="s">
        <v>96</v>
      </c>
      <c r="AC1226" s="32">
        <v>10</v>
      </c>
      <c r="AD1226" s="32">
        <v>5</v>
      </c>
      <c r="AE1226" s="32">
        <v>5</v>
      </c>
      <c r="AF1226" s="32">
        <v>5</v>
      </c>
      <c r="AG1226" s="32">
        <v>0</v>
      </c>
      <c r="AH1226" s="32">
        <v>5</v>
      </c>
      <c r="AI1226" s="32">
        <v>0</v>
      </c>
    </row>
    <row r="1227" spans="1:35" x14ac:dyDescent="0.3">
      <c r="A1227" s="25" t="s">
        <v>1003</v>
      </c>
      <c r="B1227" s="25" t="s">
        <v>1040</v>
      </c>
      <c r="C1227" s="25" t="s">
        <v>1043</v>
      </c>
      <c r="D1227" s="26" t="s">
        <v>1553</v>
      </c>
      <c r="E1227" s="26">
        <v>2285</v>
      </c>
      <c r="F1227" s="38">
        <v>130</v>
      </c>
      <c r="G1227" s="26">
        <v>100</v>
      </c>
      <c r="H1227" s="26">
        <v>100</v>
      </c>
      <c r="I1227" s="26">
        <v>0</v>
      </c>
      <c r="J1227" s="26">
        <v>0</v>
      </c>
      <c r="K1227" s="26">
        <v>0</v>
      </c>
      <c r="L1227" s="26">
        <v>100</v>
      </c>
      <c r="M1227" s="26">
        <v>100</v>
      </c>
      <c r="N1227" s="26">
        <v>0</v>
      </c>
      <c r="O1227" s="26">
        <v>0</v>
      </c>
      <c r="P1227" s="26">
        <v>0</v>
      </c>
      <c r="Q1227" s="26">
        <v>100</v>
      </c>
      <c r="R1227" s="26">
        <v>100</v>
      </c>
      <c r="S1227" s="26">
        <v>100</v>
      </c>
      <c r="T1227" s="26">
        <v>100</v>
      </c>
      <c r="U1227" s="26">
        <v>100</v>
      </c>
      <c r="V1227" s="26">
        <v>0</v>
      </c>
      <c r="W1227" s="26">
        <v>70</v>
      </c>
      <c r="X1227" s="26">
        <v>30</v>
      </c>
      <c r="Y1227" s="26">
        <v>100</v>
      </c>
      <c r="Z1227" s="26">
        <v>2</v>
      </c>
      <c r="AA1227" s="26" t="s">
        <v>96</v>
      </c>
      <c r="AB1227" s="26" t="s">
        <v>96</v>
      </c>
      <c r="AC1227" s="26">
        <v>2</v>
      </c>
      <c r="AD1227" s="26">
        <v>1</v>
      </c>
      <c r="AE1227" s="26">
        <v>1</v>
      </c>
      <c r="AF1227" s="26">
        <v>7</v>
      </c>
      <c r="AG1227" s="26">
        <v>1</v>
      </c>
      <c r="AH1227" s="26">
        <v>2</v>
      </c>
      <c r="AI1227" s="26">
        <v>1</v>
      </c>
    </row>
    <row r="1228" spans="1:35" x14ac:dyDescent="0.3">
      <c r="A1228" s="31" t="s">
        <v>1003</v>
      </c>
      <c r="B1228" s="31" t="s">
        <v>1040</v>
      </c>
      <c r="C1228" s="31" t="s">
        <v>1043</v>
      </c>
      <c r="D1228" s="31" t="s">
        <v>203</v>
      </c>
      <c r="E1228" s="34" t="s">
        <v>102</v>
      </c>
      <c r="F1228" s="32">
        <v>33</v>
      </c>
      <c r="G1228" s="32">
        <v>100</v>
      </c>
      <c r="H1228" s="32">
        <v>100</v>
      </c>
      <c r="I1228" s="32">
        <v>0</v>
      </c>
      <c r="J1228" s="32">
        <v>0</v>
      </c>
      <c r="K1228" s="32">
        <v>0</v>
      </c>
      <c r="L1228" s="32">
        <v>100</v>
      </c>
      <c r="M1228" s="32">
        <v>100</v>
      </c>
      <c r="N1228" s="32">
        <v>0</v>
      </c>
      <c r="O1228" s="32">
        <v>0</v>
      </c>
      <c r="P1228" s="32">
        <v>0</v>
      </c>
      <c r="Q1228" s="32">
        <v>100</v>
      </c>
      <c r="R1228" s="32">
        <v>100</v>
      </c>
      <c r="S1228" s="32">
        <v>100</v>
      </c>
      <c r="T1228" s="32">
        <v>100</v>
      </c>
      <c r="U1228" s="32">
        <v>100</v>
      </c>
      <c r="V1228" s="32">
        <v>0</v>
      </c>
      <c r="W1228" s="32">
        <v>80</v>
      </c>
      <c r="X1228" s="32">
        <v>20</v>
      </c>
      <c r="Y1228" s="32">
        <v>100</v>
      </c>
      <c r="Z1228" s="32">
        <v>2</v>
      </c>
      <c r="AA1228" s="32" t="s">
        <v>96</v>
      </c>
      <c r="AB1228" s="32" t="s">
        <v>97</v>
      </c>
      <c r="AC1228" s="28" t="s">
        <v>98</v>
      </c>
      <c r="AD1228" s="32">
        <v>2</v>
      </c>
      <c r="AE1228" s="32">
        <v>2</v>
      </c>
      <c r="AF1228" s="32">
        <v>7</v>
      </c>
      <c r="AG1228" s="32">
        <v>0.3</v>
      </c>
      <c r="AH1228" s="32">
        <v>1.5</v>
      </c>
      <c r="AI1228" s="32">
        <v>0.7</v>
      </c>
    </row>
    <row r="1229" spans="1:35" x14ac:dyDescent="0.3">
      <c r="A1229" s="31" t="s">
        <v>1003</v>
      </c>
      <c r="B1229" s="31" t="s">
        <v>1040</v>
      </c>
      <c r="C1229" s="31" t="s">
        <v>1043</v>
      </c>
      <c r="D1229" s="31" t="s">
        <v>1044</v>
      </c>
      <c r="E1229" s="34" t="s">
        <v>95</v>
      </c>
      <c r="F1229" s="32">
        <v>133</v>
      </c>
      <c r="G1229" s="32">
        <v>100</v>
      </c>
      <c r="H1229" s="32">
        <v>100</v>
      </c>
      <c r="I1229" s="32">
        <v>0</v>
      </c>
      <c r="J1229" s="32">
        <v>0</v>
      </c>
      <c r="K1229" s="32">
        <v>0</v>
      </c>
      <c r="L1229" s="32">
        <v>100</v>
      </c>
      <c r="M1229" s="32">
        <v>100</v>
      </c>
      <c r="N1229" s="32">
        <v>0</v>
      </c>
      <c r="O1229" s="32">
        <v>0</v>
      </c>
      <c r="P1229" s="32">
        <v>0</v>
      </c>
      <c r="Q1229" s="32">
        <v>100</v>
      </c>
      <c r="R1229" s="32">
        <v>100</v>
      </c>
      <c r="S1229" s="32">
        <v>100</v>
      </c>
      <c r="T1229" s="32">
        <v>100</v>
      </c>
      <c r="U1229" s="32">
        <v>100</v>
      </c>
      <c r="V1229" s="32">
        <v>0</v>
      </c>
      <c r="W1229" s="32">
        <v>80</v>
      </c>
      <c r="X1229" s="32">
        <v>20</v>
      </c>
      <c r="Y1229" s="32">
        <v>100</v>
      </c>
      <c r="Z1229" s="32">
        <v>2</v>
      </c>
      <c r="AA1229" s="32" t="s">
        <v>96</v>
      </c>
      <c r="AB1229" s="32" t="s">
        <v>97</v>
      </c>
      <c r="AC1229" s="28" t="s">
        <v>98</v>
      </c>
      <c r="AD1229" s="32">
        <v>1</v>
      </c>
      <c r="AE1229" s="32">
        <v>1</v>
      </c>
      <c r="AF1229" s="32">
        <v>7</v>
      </c>
      <c r="AG1229" s="32">
        <v>1</v>
      </c>
      <c r="AH1229" s="32">
        <v>1.5</v>
      </c>
      <c r="AI1229" s="32">
        <v>0.7</v>
      </c>
    </row>
    <row r="1230" spans="1:35" x14ac:dyDescent="0.3">
      <c r="A1230" s="25" t="s">
        <v>1003</v>
      </c>
      <c r="B1230" s="25" t="s">
        <v>1040</v>
      </c>
      <c r="C1230" s="25" t="s">
        <v>1045</v>
      </c>
      <c r="D1230" s="26" t="s">
        <v>1553</v>
      </c>
      <c r="E1230" s="26">
        <v>455</v>
      </c>
      <c r="F1230" s="38">
        <v>0</v>
      </c>
      <c r="G1230" s="26">
        <v>0</v>
      </c>
      <c r="H1230" s="26">
        <v>0</v>
      </c>
      <c r="I1230" s="26">
        <v>100</v>
      </c>
      <c r="J1230" s="26">
        <v>0</v>
      </c>
      <c r="K1230" s="26">
        <v>0</v>
      </c>
      <c r="L1230" s="26">
        <v>0</v>
      </c>
      <c r="M1230" s="26">
        <v>0</v>
      </c>
      <c r="N1230" s="26">
        <v>100</v>
      </c>
      <c r="O1230" s="26">
        <v>0</v>
      </c>
      <c r="P1230" s="26">
        <v>0</v>
      </c>
      <c r="Q1230" s="26">
        <v>100</v>
      </c>
      <c r="R1230" s="26">
        <v>100</v>
      </c>
      <c r="S1230" s="26">
        <v>100</v>
      </c>
      <c r="T1230" s="26">
        <v>100</v>
      </c>
      <c r="U1230" s="26">
        <v>90</v>
      </c>
      <c r="V1230" s="26">
        <v>0</v>
      </c>
      <c r="W1230" s="26">
        <v>10</v>
      </c>
      <c r="X1230" s="26">
        <v>90</v>
      </c>
      <c r="Y1230" s="26">
        <v>100</v>
      </c>
      <c r="Z1230" s="26">
        <v>2</v>
      </c>
      <c r="AA1230" s="26" t="s">
        <v>96</v>
      </c>
      <c r="AB1230" s="26" t="s">
        <v>96</v>
      </c>
      <c r="AC1230" s="26">
        <v>2</v>
      </c>
      <c r="AD1230" s="26">
        <v>15</v>
      </c>
      <c r="AE1230" s="26">
        <v>15</v>
      </c>
      <c r="AF1230" s="26">
        <v>15</v>
      </c>
      <c r="AG1230" s="26">
        <v>0</v>
      </c>
      <c r="AH1230" s="26">
        <v>15</v>
      </c>
      <c r="AI1230" s="26">
        <v>0</v>
      </c>
    </row>
    <row r="1231" spans="1:35" x14ac:dyDescent="0.3">
      <c r="A1231" s="31" t="s">
        <v>1003</v>
      </c>
      <c r="B1231" s="31" t="s">
        <v>1040</v>
      </c>
      <c r="C1231" s="31" t="s">
        <v>1045</v>
      </c>
      <c r="D1231" s="31" t="s">
        <v>110</v>
      </c>
      <c r="E1231" s="34" t="s">
        <v>95</v>
      </c>
      <c r="F1231" s="32">
        <v>151</v>
      </c>
      <c r="G1231" s="32">
        <v>0</v>
      </c>
      <c r="H1231" s="32">
        <v>0</v>
      </c>
      <c r="I1231" s="32">
        <v>100</v>
      </c>
      <c r="J1231" s="32">
        <v>0</v>
      </c>
      <c r="K1231" s="32">
        <v>0</v>
      </c>
      <c r="L1231" s="32">
        <v>0</v>
      </c>
      <c r="M1231" s="32">
        <v>0</v>
      </c>
      <c r="N1231" s="32">
        <v>30</v>
      </c>
      <c r="O1231" s="32">
        <v>0</v>
      </c>
      <c r="P1231" s="32">
        <v>70</v>
      </c>
      <c r="Q1231" s="32">
        <v>100</v>
      </c>
      <c r="R1231" s="32">
        <v>100</v>
      </c>
      <c r="S1231" s="32">
        <v>100</v>
      </c>
      <c r="T1231" s="32">
        <v>0</v>
      </c>
      <c r="U1231" s="32">
        <v>0</v>
      </c>
      <c r="V1231" s="32">
        <v>0</v>
      </c>
      <c r="W1231" s="32">
        <v>0</v>
      </c>
      <c r="X1231" s="32">
        <v>100</v>
      </c>
      <c r="Y1231" s="32">
        <v>100</v>
      </c>
      <c r="Z1231" s="32">
        <v>2</v>
      </c>
      <c r="AA1231" s="32" t="s">
        <v>96</v>
      </c>
      <c r="AB1231" s="32" t="s">
        <v>96</v>
      </c>
      <c r="AC1231" s="32">
        <v>2</v>
      </c>
      <c r="AD1231" s="32">
        <v>15</v>
      </c>
      <c r="AE1231" s="32">
        <v>15</v>
      </c>
      <c r="AF1231" s="32">
        <v>15</v>
      </c>
      <c r="AG1231" s="32">
        <v>0</v>
      </c>
      <c r="AH1231" s="32">
        <v>15</v>
      </c>
      <c r="AI1231" s="32">
        <v>0</v>
      </c>
    </row>
    <row r="1232" spans="1:35" x14ac:dyDescent="0.3">
      <c r="A1232" s="25" t="s">
        <v>1003</v>
      </c>
      <c r="B1232" s="25" t="s">
        <v>1040</v>
      </c>
      <c r="C1232" s="25" t="s">
        <v>1046</v>
      </c>
      <c r="D1232" s="26" t="s">
        <v>1553</v>
      </c>
      <c r="E1232" s="26">
        <v>811</v>
      </c>
      <c r="F1232" s="38">
        <v>0</v>
      </c>
      <c r="G1232" s="26">
        <v>100</v>
      </c>
      <c r="H1232" s="26">
        <v>90</v>
      </c>
      <c r="I1232" s="26">
        <v>10</v>
      </c>
      <c r="J1232" s="26">
        <v>0</v>
      </c>
      <c r="K1232" s="26">
        <v>0</v>
      </c>
      <c r="L1232" s="26">
        <v>100</v>
      </c>
      <c r="M1232" s="26">
        <v>100</v>
      </c>
      <c r="N1232" s="26">
        <v>0</v>
      </c>
      <c r="O1232" s="26">
        <v>0</v>
      </c>
      <c r="P1232" s="26">
        <v>0</v>
      </c>
      <c r="Q1232" s="26">
        <v>100</v>
      </c>
      <c r="R1232" s="26">
        <v>100</v>
      </c>
      <c r="S1232" s="26">
        <v>100</v>
      </c>
      <c r="T1232" s="26">
        <v>100</v>
      </c>
      <c r="U1232" s="26">
        <v>80</v>
      </c>
      <c r="V1232" s="26">
        <v>0</v>
      </c>
      <c r="W1232" s="26">
        <v>80</v>
      </c>
      <c r="X1232" s="26">
        <v>20</v>
      </c>
      <c r="Y1232" s="26">
        <v>100</v>
      </c>
      <c r="Z1232" s="26">
        <v>2</v>
      </c>
      <c r="AA1232" s="26" t="s">
        <v>96</v>
      </c>
      <c r="AB1232" s="26" t="s">
        <v>97</v>
      </c>
      <c r="AC1232" s="26" t="s">
        <v>98</v>
      </c>
      <c r="AD1232" s="26">
        <v>10</v>
      </c>
      <c r="AE1232" s="26">
        <v>10</v>
      </c>
      <c r="AF1232" s="26">
        <v>10</v>
      </c>
      <c r="AG1232" s="26">
        <v>0</v>
      </c>
      <c r="AH1232" s="26">
        <v>0</v>
      </c>
      <c r="AI1232" s="26">
        <v>0</v>
      </c>
    </row>
    <row r="1233" spans="1:35" x14ac:dyDescent="0.3">
      <c r="A1233" s="31" t="s">
        <v>1003</v>
      </c>
      <c r="B1233" s="31" t="s">
        <v>1040</v>
      </c>
      <c r="C1233" s="31" t="s">
        <v>1046</v>
      </c>
      <c r="D1233" s="31" t="s">
        <v>110</v>
      </c>
      <c r="E1233" s="34" t="s">
        <v>104</v>
      </c>
      <c r="F1233" s="32">
        <v>80</v>
      </c>
      <c r="G1233" s="32">
        <v>100</v>
      </c>
      <c r="H1233" s="32">
        <v>100</v>
      </c>
      <c r="I1233" s="32">
        <v>0</v>
      </c>
      <c r="J1233" s="32">
        <v>0</v>
      </c>
      <c r="K1233" s="32">
        <v>0</v>
      </c>
      <c r="L1233" s="32">
        <v>100</v>
      </c>
      <c r="M1233" s="32">
        <v>50</v>
      </c>
      <c r="N1233" s="32">
        <v>50</v>
      </c>
      <c r="O1233" s="32">
        <v>0</v>
      </c>
      <c r="P1233" s="32">
        <v>0</v>
      </c>
      <c r="Q1233" s="32">
        <v>100</v>
      </c>
      <c r="R1233" s="32">
        <v>100</v>
      </c>
      <c r="S1233" s="32">
        <v>100</v>
      </c>
      <c r="T1233" s="32">
        <v>100</v>
      </c>
      <c r="U1233" s="32">
        <v>70</v>
      </c>
      <c r="V1233" s="32">
        <v>0</v>
      </c>
      <c r="W1233" s="33">
        <v>70</v>
      </c>
      <c r="X1233" s="32">
        <v>30</v>
      </c>
      <c r="Y1233" s="32">
        <v>100</v>
      </c>
      <c r="Z1233" s="32">
        <v>2</v>
      </c>
      <c r="AA1233" s="32" t="s">
        <v>96</v>
      </c>
      <c r="AB1233" s="32" t="s">
        <v>97</v>
      </c>
      <c r="AC1233" s="28" t="s">
        <v>98</v>
      </c>
      <c r="AD1233" s="32">
        <v>10</v>
      </c>
      <c r="AE1233" s="32">
        <v>10</v>
      </c>
      <c r="AF1233" s="32">
        <v>10</v>
      </c>
      <c r="AG1233" s="32">
        <v>0</v>
      </c>
      <c r="AH1233" s="32">
        <v>0</v>
      </c>
      <c r="AI1233" s="32">
        <v>0</v>
      </c>
    </row>
    <row r="1234" spans="1:35" x14ac:dyDescent="0.3">
      <c r="A1234" s="25" t="s">
        <v>1003</v>
      </c>
      <c r="B1234" s="25" t="s">
        <v>1040</v>
      </c>
      <c r="C1234" s="25" t="s">
        <v>1047</v>
      </c>
      <c r="D1234" s="26" t="s">
        <v>1553</v>
      </c>
      <c r="E1234" s="26">
        <v>583</v>
      </c>
      <c r="F1234" s="38">
        <v>10</v>
      </c>
      <c r="G1234" s="26">
        <v>100</v>
      </c>
      <c r="H1234" s="26">
        <v>100</v>
      </c>
      <c r="I1234" s="26">
        <v>0</v>
      </c>
      <c r="J1234" s="26">
        <v>0</v>
      </c>
      <c r="K1234" s="26">
        <v>0</v>
      </c>
      <c r="L1234" s="26">
        <v>65</v>
      </c>
      <c r="M1234" s="26">
        <v>65</v>
      </c>
      <c r="N1234" s="26">
        <v>35</v>
      </c>
      <c r="O1234" s="26">
        <v>0</v>
      </c>
      <c r="P1234" s="26">
        <v>0</v>
      </c>
      <c r="Q1234" s="26">
        <v>100</v>
      </c>
      <c r="R1234" s="26">
        <v>100</v>
      </c>
      <c r="S1234" s="26">
        <v>100</v>
      </c>
      <c r="T1234" s="26">
        <v>100</v>
      </c>
      <c r="U1234" s="26">
        <v>85</v>
      </c>
      <c r="V1234" s="26">
        <v>0</v>
      </c>
      <c r="W1234" s="26">
        <v>35</v>
      </c>
      <c r="X1234" s="26">
        <v>65</v>
      </c>
      <c r="Y1234" s="26">
        <v>100</v>
      </c>
      <c r="Z1234" s="26">
        <v>2</v>
      </c>
      <c r="AA1234" s="26" t="s">
        <v>96</v>
      </c>
      <c r="AB1234" s="26" t="s">
        <v>96</v>
      </c>
      <c r="AC1234" s="26">
        <v>7</v>
      </c>
      <c r="AD1234" s="26">
        <v>7</v>
      </c>
      <c r="AE1234" s="26">
        <v>7</v>
      </c>
      <c r="AF1234" s="26">
        <v>7</v>
      </c>
      <c r="AG1234" s="26">
        <v>0</v>
      </c>
      <c r="AH1234" s="26">
        <v>7</v>
      </c>
      <c r="AI1234" s="26">
        <v>7</v>
      </c>
    </row>
    <row r="1235" spans="1:35" x14ac:dyDescent="0.3">
      <c r="A1235" s="31" t="s">
        <v>1003</v>
      </c>
      <c r="B1235" s="31" t="s">
        <v>1040</v>
      </c>
      <c r="C1235" s="31" t="s">
        <v>1047</v>
      </c>
      <c r="D1235" s="31" t="s">
        <v>110</v>
      </c>
      <c r="E1235" s="34" t="s">
        <v>104</v>
      </c>
      <c r="F1235" s="32">
        <v>95</v>
      </c>
      <c r="G1235" s="32">
        <v>100</v>
      </c>
      <c r="H1235" s="32">
        <v>100</v>
      </c>
      <c r="I1235" s="32">
        <v>0</v>
      </c>
      <c r="J1235" s="32">
        <v>0</v>
      </c>
      <c r="K1235" s="32">
        <v>0</v>
      </c>
      <c r="L1235" s="32">
        <v>0</v>
      </c>
      <c r="M1235" s="32">
        <v>0</v>
      </c>
      <c r="N1235" s="32">
        <v>80</v>
      </c>
      <c r="O1235" s="32">
        <v>0</v>
      </c>
      <c r="P1235" s="32">
        <v>20</v>
      </c>
      <c r="Q1235" s="32">
        <v>100</v>
      </c>
      <c r="R1235" s="32">
        <v>25</v>
      </c>
      <c r="S1235" s="32">
        <v>100</v>
      </c>
      <c r="T1235" s="32">
        <v>0</v>
      </c>
      <c r="U1235" s="32">
        <v>0</v>
      </c>
      <c r="V1235" s="32">
        <v>0</v>
      </c>
      <c r="W1235" s="32">
        <v>0</v>
      </c>
      <c r="X1235" s="32">
        <v>100</v>
      </c>
      <c r="Y1235" s="32">
        <v>100</v>
      </c>
      <c r="Z1235" s="32">
        <v>2</v>
      </c>
      <c r="AA1235" s="32" t="s">
        <v>96</v>
      </c>
      <c r="AB1235" s="32" t="s">
        <v>96</v>
      </c>
      <c r="AC1235" s="32">
        <v>7</v>
      </c>
      <c r="AD1235" s="32">
        <v>7</v>
      </c>
      <c r="AE1235" s="32">
        <v>7</v>
      </c>
      <c r="AF1235" s="32">
        <v>7</v>
      </c>
      <c r="AG1235" s="32">
        <v>1</v>
      </c>
      <c r="AH1235" s="32">
        <v>7</v>
      </c>
      <c r="AI1235" s="32">
        <v>7</v>
      </c>
    </row>
    <row r="1236" spans="1:35" x14ac:dyDescent="0.3">
      <c r="A1236" s="25" t="s">
        <v>1003</v>
      </c>
      <c r="B1236" s="25" t="s">
        <v>1040</v>
      </c>
      <c r="C1236" s="25" t="s">
        <v>1048</v>
      </c>
      <c r="D1236" s="26" t="s">
        <v>1553</v>
      </c>
      <c r="E1236" s="26">
        <v>470</v>
      </c>
      <c r="F1236" s="38">
        <v>40</v>
      </c>
      <c r="G1236" s="26">
        <v>100</v>
      </c>
      <c r="H1236" s="26">
        <v>100</v>
      </c>
      <c r="I1236" s="26">
        <v>0</v>
      </c>
      <c r="J1236" s="26">
        <v>0</v>
      </c>
      <c r="K1236" s="26">
        <v>0</v>
      </c>
      <c r="L1236" s="26">
        <v>0</v>
      </c>
      <c r="M1236" s="26">
        <v>0</v>
      </c>
      <c r="N1236" s="26">
        <v>85</v>
      </c>
      <c r="O1236" s="26">
        <v>0</v>
      </c>
      <c r="P1236" s="26">
        <v>15</v>
      </c>
      <c r="Q1236" s="26">
        <v>100</v>
      </c>
      <c r="R1236" s="26">
        <v>100</v>
      </c>
      <c r="S1236" s="26">
        <v>100</v>
      </c>
      <c r="T1236" s="26">
        <v>100</v>
      </c>
      <c r="U1236" s="26">
        <v>100</v>
      </c>
      <c r="V1236" s="26">
        <v>0</v>
      </c>
      <c r="W1236" s="26">
        <v>100</v>
      </c>
      <c r="X1236" s="26">
        <v>0</v>
      </c>
      <c r="Y1236" s="26">
        <v>100</v>
      </c>
      <c r="Z1236" s="26">
        <v>2</v>
      </c>
      <c r="AA1236" s="26" t="s">
        <v>96</v>
      </c>
      <c r="AB1236" s="26" t="s">
        <v>97</v>
      </c>
      <c r="AC1236" s="26" t="s">
        <v>98</v>
      </c>
      <c r="AD1236" s="26">
        <v>12</v>
      </c>
      <c r="AE1236" s="26">
        <v>12</v>
      </c>
      <c r="AF1236" s="26">
        <v>12</v>
      </c>
      <c r="AG1236" s="26">
        <v>0</v>
      </c>
      <c r="AH1236" s="26">
        <v>6</v>
      </c>
      <c r="AI1236" s="26">
        <v>0</v>
      </c>
    </row>
    <row r="1237" spans="1:35" x14ac:dyDescent="0.3">
      <c r="A1237" s="31" t="s">
        <v>1003</v>
      </c>
      <c r="B1237" s="31" t="s">
        <v>1040</v>
      </c>
      <c r="C1237" s="31" t="s">
        <v>1048</v>
      </c>
      <c r="D1237" s="31" t="s">
        <v>1049</v>
      </c>
      <c r="E1237" s="34" t="s">
        <v>104</v>
      </c>
      <c r="F1237" s="32">
        <v>42</v>
      </c>
      <c r="G1237" s="32">
        <v>100</v>
      </c>
      <c r="H1237" s="32">
        <v>100</v>
      </c>
      <c r="I1237" s="32">
        <v>0</v>
      </c>
      <c r="J1237" s="32">
        <v>0</v>
      </c>
      <c r="K1237" s="32">
        <v>0</v>
      </c>
      <c r="L1237" s="32">
        <v>0</v>
      </c>
      <c r="M1237" s="32">
        <v>0</v>
      </c>
      <c r="N1237" s="32">
        <v>0</v>
      </c>
      <c r="O1237" s="32">
        <v>0</v>
      </c>
      <c r="P1237" s="32">
        <v>100</v>
      </c>
      <c r="Q1237" s="32">
        <v>100</v>
      </c>
      <c r="R1237" s="32">
        <v>100</v>
      </c>
      <c r="S1237" s="32">
        <v>100</v>
      </c>
      <c r="T1237" s="32">
        <v>100</v>
      </c>
      <c r="U1237" s="32">
        <v>100</v>
      </c>
      <c r="V1237" s="32">
        <v>0</v>
      </c>
      <c r="W1237" s="32">
        <v>100</v>
      </c>
      <c r="X1237" s="32">
        <v>0</v>
      </c>
      <c r="Y1237" s="32">
        <v>98</v>
      </c>
      <c r="Z1237" s="32">
        <v>2</v>
      </c>
      <c r="AA1237" s="32" t="s">
        <v>97</v>
      </c>
      <c r="AB1237" s="32" t="s">
        <v>96</v>
      </c>
      <c r="AC1237" s="32">
        <v>4</v>
      </c>
      <c r="AD1237" s="32">
        <v>12</v>
      </c>
      <c r="AE1237" s="32">
        <v>12</v>
      </c>
      <c r="AF1237" s="32">
        <v>12</v>
      </c>
      <c r="AG1237" s="32">
        <v>0</v>
      </c>
      <c r="AH1237" s="32">
        <v>6</v>
      </c>
      <c r="AI1237" s="32">
        <v>0</v>
      </c>
    </row>
    <row r="1238" spans="1:35" x14ac:dyDescent="0.3">
      <c r="A1238" s="25" t="s">
        <v>1003</v>
      </c>
      <c r="B1238" s="25" t="s">
        <v>1040</v>
      </c>
      <c r="C1238" s="25" t="s">
        <v>1050</v>
      </c>
      <c r="D1238" s="26" t="s">
        <v>1553</v>
      </c>
      <c r="E1238" s="26">
        <v>570</v>
      </c>
      <c r="F1238" s="38">
        <v>0</v>
      </c>
      <c r="G1238" s="26">
        <v>100</v>
      </c>
      <c r="H1238" s="26">
        <v>90</v>
      </c>
      <c r="I1238" s="26">
        <v>10</v>
      </c>
      <c r="J1238" s="26">
        <v>0</v>
      </c>
      <c r="K1238" s="26">
        <v>0</v>
      </c>
      <c r="L1238" s="26">
        <v>0</v>
      </c>
      <c r="M1238" s="26">
        <v>0</v>
      </c>
      <c r="N1238" s="26">
        <v>96</v>
      </c>
      <c r="O1238" s="26">
        <v>4</v>
      </c>
      <c r="P1238" s="26">
        <v>0</v>
      </c>
      <c r="Q1238" s="26">
        <v>100</v>
      </c>
      <c r="R1238" s="26">
        <v>100</v>
      </c>
      <c r="S1238" s="26">
        <v>100</v>
      </c>
      <c r="T1238" s="26">
        <v>100</v>
      </c>
      <c r="U1238" s="26">
        <v>50</v>
      </c>
      <c r="V1238" s="26">
        <v>0</v>
      </c>
      <c r="W1238" s="26">
        <v>40</v>
      </c>
      <c r="X1238" s="26">
        <v>60</v>
      </c>
      <c r="Y1238" s="26">
        <v>100</v>
      </c>
      <c r="Z1238" s="26">
        <v>1</v>
      </c>
      <c r="AA1238" s="26" t="s">
        <v>96</v>
      </c>
      <c r="AB1238" s="26" t="s">
        <v>96</v>
      </c>
      <c r="AC1238" s="26">
        <v>2</v>
      </c>
      <c r="AD1238" s="26">
        <v>8</v>
      </c>
      <c r="AE1238" s="26">
        <v>8</v>
      </c>
      <c r="AF1238" s="26">
        <v>8</v>
      </c>
      <c r="AG1238" s="26">
        <v>8</v>
      </c>
      <c r="AH1238" s="26">
        <v>10</v>
      </c>
      <c r="AI1238" s="26">
        <v>0</v>
      </c>
    </row>
    <row r="1239" spans="1:35" x14ac:dyDescent="0.3">
      <c r="A1239" s="31" t="s">
        <v>1003</v>
      </c>
      <c r="B1239" s="31" t="s">
        <v>1040</v>
      </c>
      <c r="C1239" s="31" t="s">
        <v>1050</v>
      </c>
      <c r="D1239" s="31" t="s">
        <v>110</v>
      </c>
      <c r="E1239" s="34" t="s">
        <v>95</v>
      </c>
      <c r="F1239" s="32">
        <v>216</v>
      </c>
      <c r="G1239" s="32">
        <v>100</v>
      </c>
      <c r="H1239" s="32">
        <v>80</v>
      </c>
      <c r="I1239" s="32">
        <v>19</v>
      </c>
      <c r="J1239" s="32">
        <v>0</v>
      </c>
      <c r="K1239" s="32">
        <v>1</v>
      </c>
      <c r="L1239" s="32">
        <v>0</v>
      </c>
      <c r="M1239" s="32">
        <v>0</v>
      </c>
      <c r="N1239" s="32">
        <v>96</v>
      </c>
      <c r="O1239" s="32">
        <v>0</v>
      </c>
      <c r="P1239" s="32">
        <v>4</v>
      </c>
      <c r="Q1239" s="32">
        <v>100</v>
      </c>
      <c r="R1239" s="32">
        <v>100</v>
      </c>
      <c r="S1239" s="32">
        <v>100</v>
      </c>
      <c r="T1239" s="32">
        <v>100</v>
      </c>
      <c r="U1239" s="32">
        <v>0</v>
      </c>
      <c r="V1239" s="32">
        <v>0</v>
      </c>
      <c r="W1239" s="32">
        <v>5</v>
      </c>
      <c r="X1239" s="32">
        <v>95</v>
      </c>
      <c r="Y1239" s="32">
        <v>100</v>
      </c>
      <c r="Z1239" s="32">
        <v>2</v>
      </c>
      <c r="AA1239" s="32" t="s">
        <v>96</v>
      </c>
      <c r="AB1239" s="32" t="s">
        <v>96</v>
      </c>
      <c r="AC1239" s="32">
        <v>2</v>
      </c>
      <c r="AD1239" s="32">
        <v>8</v>
      </c>
      <c r="AE1239" s="32">
        <v>8</v>
      </c>
      <c r="AF1239" s="32">
        <v>8</v>
      </c>
      <c r="AG1239" s="32">
        <v>8</v>
      </c>
      <c r="AH1239" s="32">
        <v>10</v>
      </c>
      <c r="AI1239" s="32">
        <v>0</v>
      </c>
    </row>
    <row r="1240" spans="1:35" x14ac:dyDescent="0.3">
      <c r="A1240" s="25" t="s">
        <v>1003</v>
      </c>
      <c r="B1240" s="25" t="s">
        <v>1040</v>
      </c>
      <c r="C1240" s="25" t="s">
        <v>1051</v>
      </c>
      <c r="D1240" s="26" t="s">
        <v>1553</v>
      </c>
      <c r="E1240" s="26">
        <v>501</v>
      </c>
      <c r="F1240" s="38">
        <v>60</v>
      </c>
      <c r="G1240" s="26">
        <v>0</v>
      </c>
      <c r="H1240" s="26">
        <v>0</v>
      </c>
      <c r="I1240" s="26">
        <v>100</v>
      </c>
      <c r="J1240" s="26">
        <v>0</v>
      </c>
      <c r="K1240" s="26">
        <v>0</v>
      </c>
      <c r="L1240" s="26">
        <v>0</v>
      </c>
      <c r="M1240" s="26">
        <v>0</v>
      </c>
      <c r="N1240" s="26">
        <v>100</v>
      </c>
      <c r="O1240" s="26">
        <v>0</v>
      </c>
      <c r="P1240" s="26">
        <v>0</v>
      </c>
      <c r="Q1240" s="26">
        <v>100</v>
      </c>
      <c r="R1240" s="26">
        <v>100</v>
      </c>
      <c r="S1240" s="26">
        <v>100</v>
      </c>
      <c r="T1240" s="26">
        <v>100</v>
      </c>
      <c r="U1240" s="26">
        <v>100</v>
      </c>
      <c r="V1240" s="26">
        <v>0</v>
      </c>
      <c r="W1240" s="26">
        <v>50</v>
      </c>
      <c r="X1240" s="26">
        <v>50</v>
      </c>
      <c r="Y1240" s="26">
        <v>100</v>
      </c>
      <c r="Z1240" s="26">
        <v>2</v>
      </c>
      <c r="AA1240" s="26" t="s">
        <v>96</v>
      </c>
      <c r="AB1240" s="26" t="s">
        <v>96</v>
      </c>
      <c r="AC1240" s="26">
        <v>4</v>
      </c>
      <c r="AD1240" s="26">
        <v>12</v>
      </c>
      <c r="AE1240" s="26">
        <v>12</v>
      </c>
      <c r="AF1240" s="26">
        <v>12</v>
      </c>
      <c r="AG1240" s="26">
        <v>0</v>
      </c>
      <c r="AH1240" s="26">
        <v>8</v>
      </c>
      <c r="AI1240" s="26">
        <v>0</v>
      </c>
    </row>
    <row r="1241" spans="1:35" x14ac:dyDescent="0.3">
      <c r="A1241" s="31" t="s">
        <v>1003</v>
      </c>
      <c r="B1241" s="31" t="s">
        <v>1040</v>
      </c>
      <c r="C1241" s="31" t="s">
        <v>1051</v>
      </c>
      <c r="D1241" s="31" t="s">
        <v>1052</v>
      </c>
      <c r="E1241" s="34" t="s">
        <v>95</v>
      </c>
      <c r="F1241" s="32">
        <v>30</v>
      </c>
      <c r="G1241" s="32">
        <v>0</v>
      </c>
      <c r="H1241" s="32">
        <v>0</v>
      </c>
      <c r="I1241" s="32">
        <v>100</v>
      </c>
      <c r="J1241" s="32">
        <v>0</v>
      </c>
      <c r="K1241" s="32">
        <v>0</v>
      </c>
      <c r="L1241" s="32">
        <v>0</v>
      </c>
      <c r="M1241" s="32">
        <v>0</v>
      </c>
      <c r="N1241" s="32">
        <v>100</v>
      </c>
      <c r="O1241" s="32">
        <v>0</v>
      </c>
      <c r="P1241" s="32">
        <v>0</v>
      </c>
      <c r="Q1241" s="32">
        <v>100</v>
      </c>
      <c r="R1241" s="32">
        <v>100</v>
      </c>
      <c r="S1241" s="32">
        <v>100</v>
      </c>
      <c r="T1241" s="32">
        <v>100</v>
      </c>
      <c r="U1241" s="32">
        <v>100</v>
      </c>
      <c r="V1241" s="32">
        <v>0</v>
      </c>
      <c r="W1241" s="32">
        <v>40</v>
      </c>
      <c r="X1241" s="32">
        <v>60</v>
      </c>
      <c r="Y1241" s="32">
        <v>100</v>
      </c>
      <c r="Z1241" s="32">
        <v>2</v>
      </c>
      <c r="AA1241" s="32" t="s">
        <v>96</v>
      </c>
      <c r="AB1241" s="32" t="s">
        <v>96</v>
      </c>
      <c r="AC1241" s="32">
        <v>4</v>
      </c>
      <c r="AD1241" s="32">
        <v>12</v>
      </c>
      <c r="AE1241" s="32">
        <v>12</v>
      </c>
      <c r="AF1241" s="32">
        <v>12</v>
      </c>
      <c r="AG1241" s="32">
        <v>0</v>
      </c>
      <c r="AH1241" s="32">
        <v>8</v>
      </c>
      <c r="AI1241" s="32">
        <v>0</v>
      </c>
    </row>
    <row r="1242" spans="1:35" x14ac:dyDescent="0.3">
      <c r="A1242" s="31" t="s">
        <v>1003</v>
      </c>
      <c r="B1242" s="31" t="s">
        <v>1040</v>
      </c>
      <c r="C1242" s="31" t="s">
        <v>1051</v>
      </c>
      <c r="D1242" s="31" t="s">
        <v>1053</v>
      </c>
      <c r="E1242" s="34" t="s">
        <v>95</v>
      </c>
      <c r="F1242" s="32">
        <v>40</v>
      </c>
      <c r="G1242" s="32">
        <v>0</v>
      </c>
      <c r="H1242" s="32">
        <v>0</v>
      </c>
      <c r="I1242" s="32">
        <v>100</v>
      </c>
      <c r="J1242" s="32">
        <v>0</v>
      </c>
      <c r="K1242" s="32">
        <v>0</v>
      </c>
      <c r="L1242" s="32">
        <v>0</v>
      </c>
      <c r="M1242" s="32">
        <v>0</v>
      </c>
      <c r="N1242" s="32">
        <v>100</v>
      </c>
      <c r="O1242" s="32">
        <v>0</v>
      </c>
      <c r="P1242" s="32">
        <v>0</v>
      </c>
      <c r="Q1242" s="32">
        <v>100</v>
      </c>
      <c r="R1242" s="32">
        <v>100</v>
      </c>
      <c r="S1242" s="32">
        <v>100</v>
      </c>
      <c r="T1242" s="32">
        <v>80</v>
      </c>
      <c r="U1242" s="32">
        <v>80</v>
      </c>
      <c r="V1242" s="32">
        <v>0</v>
      </c>
      <c r="W1242" s="32">
        <v>20</v>
      </c>
      <c r="X1242" s="32">
        <v>80</v>
      </c>
      <c r="Y1242" s="32">
        <v>100</v>
      </c>
      <c r="Z1242" s="32">
        <v>2</v>
      </c>
      <c r="AA1242" s="32" t="s">
        <v>96</v>
      </c>
      <c r="AB1242" s="32" t="s">
        <v>96</v>
      </c>
      <c r="AC1242" s="32">
        <v>4</v>
      </c>
      <c r="AD1242" s="32">
        <v>12</v>
      </c>
      <c r="AE1242" s="32">
        <v>12</v>
      </c>
      <c r="AF1242" s="32">
        <v>12</v>
      </c>
      <c r="AG1242" s="32">
        <v>0</v>
      </c>
      <c r="AH1242" s="32">
        <v>8</v>
      </c>
      <c r="AI1242" s="32">
        <v>0</v>
      </c>
    </row>
    <row r="1243" spans="1:35" x14ac:dyDescent="0.3">
      <c r="A1243" s="25" t="s">
        <v>1003</v>
      </c>
      <c r="B1243" s="25" t="s">
        <v>1040</v>
      </c>
      <c r="C1243" s="25" t="s">
        <v>1054</v>
      </c>
      <c r="D1243" s="26" t="s">
        <v>1553</v>
      </c>
      <c r="E1243" s="26">
        <v>747</v>
      </c>
      <c r="F1243" s="38">
        <v>0</v>
      </c>
      <c r="G1243" s="26">
        <v>100</v>
      </c>
      <c r="H1243" s="26">
        <v>95</v>
      </c>
      <c r="I1243" s="26">
        <v>5</v>
      </c>
      <c r="J1243" s="26">
        <v>0</v>
      </c>
      <c r="K1243" s="26">
        <v>0</v>
      </c>
      <c r="L1243" s="26">
        <v>95</v>
      </c>
      <c r="M1243" s="26">
        <v>95</v>
      </c>
      <c r="N1243" s="26">
        <v>5</v>
      </c>
      <c r="O1243" s="26">
        <v>0</v>
      </c>
      <c r="P1243" s="26">
        <v>0</v>
      </c>
      <c r="Q1243" s="26">
        <v>100</v>
      </c>
      <c r="R1243" s="26">
        <v>100</v>
      </c>
      <c r="S1243" s="26">
        <v>100</v>
      </c>
      <c r="T1243" s="26">
        <v>100</v>
      </c>
      <c r="U1243" s="26">
        <v>100</v>
      </c>
      <c r="V1243" s="26">
        <v>0</v>
      </c>
      <c r="W1243" s="26">
        <v>10</v>
      </c>
      <c r="X1243" s="26">
        <v>90</v>
      </c>
      <c r="Y1243" s="26">
        <v>100</v>
      </c>
      <c r="Z1243" s="26">
        <v>3</v>
      </c>
      <c r="AA1243" s="26" t="s">
        <v>96</v>
      </c>
      <c r="AB1243" s="26" t="s">
        <v>97</v>
      </c>
      <c r="AC1243" s="26" t="s">
        <v>98</v>
      </c>
      <c r="AD1243" s="26">
        <v>5</v>
      </c>
      <c r="AE1243" s="26">
        <v>5</v>
      </c>
      <c r="AF1243" s="26">
        <v>18</v>
      </c>
      <c r="AG1243" s="26">
        <v>0</v>
      </c>
      <c r="AH1243" s="26">
        <v>0</v>
      </c>
      <c r="AI1243" s="26">
        <v>0</v>
      </c>
    </row>
    <row r="1244" spans="1:35" x14ac:dyDescent="0.3">
      <c r="A1244" s="31" t="s">
        <v>1003</v>
      </c>
      <c r="B1244" s="31" t="s">
        <v>1040</v>
      </c>
      <c r="C1244" s="31" t="s">
        <v>1054</v>
      </c>
      <c r="D1244" s="31" t="s">
        <v>110</v>
      </c>
      <c r="E1244" s="34" t="s">
        <v>104</v>
      </c>
      <c r="F1244" s="32">
        <v>544</v>
      </c>
      <c r="G1244" s="32">
        <v>100</v>
      </c>
      <c r="H1244" s="32">
        <v>100</v>
      </c>
      <c r="I1244" s="32">
        <v>0</v>
      </c>
      <c r="J1244" s="32">
        <v>0</v>
      </c>
      <c r="K1244" s="32">
        <v>0</v>
      </c>
      <c r="L1244" s="32">
        <v>95</v>
      </c>
      <c r="M1244" s="32">
        <v>20</v>
      </c>
      <c r="N1244" s="32">
        <v>0</v>
      </c>
      <c r="O1244" s="32">
        <v>0</v>
      </c>
      <c r="P1244" s="32">
        <v>80</v>
      </c>
      <c r="Q1244" s="32">
        <v>100</v>
      </c>
      <c r="R1244" s="32">
        <v>100</v>
      </c>
      <c r="S1244" s="32">
        <v>100</v>
      </c>
      <c r="T1244" s="32">
        <v>0</v>
      </c>
      <c r="U1244" s="32">
        <v>0</v>
      </c>
      <c r="V1244" s="32">
        <v>0</v>
      </c>
      <c r="W1244" s="32">
        <v>0</v>
      </c>
      <c r="X1244" s="32">
        <v>100</v>
      </c>
      <c r="Y1244" s="32">
        <v>100</v>
      </c>
      <c r="Z1244" s="32">
        <v>3</v>
      </c>
      <c r="AA1244" s="32" t="s">
        <v>96</v>
      </c>
      <c r="AB1244" s="32" t="s">
        <v>97</v>
      </c>
      <c r="AC1244" s="28" t="s">
        <v>98</v>
      </c>
      <c r="AD1244" s="32">
        <v>6</v>
      </c>
      <c r="AE1244" s="32">
        <v>6</v>
      </c>
      <c r="AF1244" s="32">
        <v>20</v>
      </c>
      <c r="AG1244" s="32">
        <v>0</v>
      </c>
      <c r="AH1244" s="32">
        <v>2</v>
      </c>
      <c r="AI1244" s="32">
        <v>0</v>
      </c>
    </row>
    <row r="1245" spans="1:35" x14ac:dyDescent="0.3">
      <c r="A1245" s="25" t="s">
        <v>1003</v>
      </c>
      <c r="B1245" s="25" t="s">
        <v>1055</v>
      </c>
      <c r="C1245" s="25" t="s">
        <v>1056</v>
      </c>
      <c r="D1245" s="26" t="s">
        <v>1553</v>
      </c>
      <c r="E1245" s="26">
        <v>926</v>
      </c>
      <c r="F1245" s="38">
        <v>0</v>
      </c>
      <c r="G1245" s="26">
        <v>100</v>
      </c>
      <c r="H1245" s="26">
        <v>95</v>
      </c>
      <c r="I1245" s="26">
        <v>5</v>
      </c>
      <c r="J1245" s="26">
        <v>0</v>
      </c>
      <c r="K1245" s="26">
        <v>0</v>
      </c>
      <c r="L1245" s="26">
        <v>100</v>
      </c>
      <c r="M1245" s="26">
        <v>95</v>
      </c>
      <c r="N1245" s="26">
        <v>5</v>
      </c>
      <c r="O1245" s="26">
        <v>0</v>
      </c>
      <c r="P1245" s="26">
        <v>0</v>
      </c>
      <c r="Q1245" s="26">
        <v>100</v>
      </c>
      <c r="R1245" s="26">
        <v>100</v>
      </c>
      <c r="S1245" s="26">
        <v>99</v>
      </c>
      <c r="T1245" s="26">
        <v>100</v>
      </c>
      <c r="U1245" s="26">
        <v>70</v>
      </c>
      <c r="V1245" s="26">
        <v>0</v>
      </c>
      <c r="W1245" s="26">
        <v>30</v>
      </c>
      <c r="X1245" s="26">
        <v>70</v>
      </c>
      <c r="Y1245" s="26">
        <v>100</v>
      </c>
      <c r="Z1245" s="26">
        <v>2</v>
      </c>
      <c r="AA1245" s="26" t="s">
        <v>97</v>
      </c>
      <c r="AB1245" s="26" t="s">
        <v>97</v>
      </c>
      <c r="AC1245" s="26">
        <v>6</v>
      </c>
      <c r="AD1245" s="26">
        <v>0</v>
      </c>
      <c r="AE1245" s="26">
        <v>0</v>
      </c>
      <c r="AF1245" s="26">
        <v>0</v>
      </c>
      <c r="AG1245" s="26">
        <v>0</v>
      </c>
      <c r="AH1245" s="26">
        <v>1</v>
      </c>
      <c r="AI1245" s="26">
        <v>0</v>
      </c>
    </row>
    <row r="1246" spans="1:35" x14ac:dyDescent="0.3">
      <c r="A1246" s="31" t="s">
        <v>1003</v>
      </c>
      <c r="B1246" s="31" t="s">
        <v>1055</v>
      </c>
      <c r="C1246" s="31" t="s">
        <v>1056</v>
      </c>
      <c r="D1246" s="31" t="s">
        <v>110</v>
      </c>
      <c r="E1246" s="34" t="s">
        <v>102</v>
      </c>
      <c r="F1246" s="32">
        <v>664</v>
      </c>
      <c r="G1246" s="32">
        <v>100</v>
      </c>
      <c r="H1246" s="32">
        <v>83</v>
      </c>
      <c r="I1246" s="32">
        <v>17</v>
      </c>
      <c r="J1246" s="32">
        <v>0</v>
      </c>
      <c r="K1246" s="32">
        <v>0</v>
      </c>
      <c r="L1246" s="32">
        <v>100</v>
      </c>
      <c r="M1246" s="32">
        <v>85</v>
      </c>
      <c r="N1246" s="32">
        <v>4</v>
      </c>
      <c r="O1246" s="32">
        <v>0</v>
      </c>
      <c r="P1246" s="32">
        <v>11</v>
      </c>
      <c r="Q1246" s="32">
        <v>100</v>
      </c>
      <c r="R1246" s="32">
        <v>99</v>
      </c>
      <c r="S1246" s="32">
        <v>100</v>
      </c>
      <c r="T1246" s="32">
        <v>100</v>
      </c>
      <c r="U1246" s="32">
        <v>52</v>
      </c>
      <c r="V1246" s="32">
        <v>2</v>
      </c>
      <c r="W1246" s="32">
        <v>43</v>
      </c>
      <c r="X1246" s="32">
        <v>55</v>
      </c>
      <c r="Y1246" s="32">
        <v>87</v>
      </c>
      <c r="Z1246" s="32">
        <v>2</v>
      </c>
      <c r="AA1246" s="32" t="s">
        <v>97</v>
      </c>
      <c r="AB1246" s="32" t="s">
        <v>96</v>
      </c>
      <c r="AC1246" s="32">
        <v>6</v>
      </c>
      <c r="AD1246" s="32">
        <v>0</v>
      </c>
      <c r="AE1246" s="32">
        <v>0</v>
      </c>
      <c r="AF1246" s="32">
        <v>0</v>
      </c>
      <c r="AG1246" s="32">
        <v>0</v>
      </c>
      <c r="AH1246" s="32">
        <v>1</v>
      </c>
      <c r="AI1246" s="32">
        <v>0</v>
      </c>
    </row>
    <row r="1247" spans="1:35" x14ac:dyDescent="0.3">
      <c r="A1247" s="25" t="s">
        <v>1003</v>
      </c>
      <c r="B1247" s="25" t="s">
        <v>1055</v>
      </c>
      <c r="C1247" s="25" t="s">
        <v>1057</v>
      </c>
      <c r="D1247" s="26" t="s">
        <v>1553</v>
      </c>
      <c r="E1247" s="26">
        <v>2930</v>
      </c>
      <c r="F1247" s="38">
        <v>0</v>
      </c>
      <c r="G1247" s="26">
        <v>100</v>
      </c>
      <c r="H1247" s="26">
        <v>99</v>
      </c>
      <c r="I1247" s="26">
        <v>1</v>
      </c>
      <c r="J1247" s="26">
        <v>0</v>
      </c>
      <c r="K1247" s="26">
        <v>0</v>
      </c>
      <c r="L1247" s="26">
        <v>90</v>
      </c>
      <c r="M1247" s="26">
        <v>80</v>
      </c>
      <c r="N1247" s="26">
        <v>17</v>
      </c>
      <c r="O1247" s="26">
        <v>1</v>
      </c>
      <c r="P1247" s="26">
        <v>2</v>
      </c>
      <c r="Q1247" s="26">
        <v>100</v>
      </c>
      <c r="R1247" s="26">
        <v>100</v>
      </c>
      <c r="S1247" s="26">
        <v>100</v>
      </c>
      <c r="T1247" s="26">
        <v>100</v>
      </c>
      <c r="U1247" s="26">
        <v>95</v>
      </c>
      <c r="V1247" s="26">
        <v>0</v>
      </c>
      <c r="W1247" s="26">
        <v>95</v>
      </c>
      <c r="X1247" s="26">
        <v>5</v>
      </c>
      <c r="Y1247" s="26">
        <v>100</v>
      </c>
      <c r="Z1247" s="26">
        <v>4</v>
      </c>
      <c r="AA1247" s="26" t="s">
        <v>96</v>
      </c>
      <c r="AB1247" s="26" t="s">
        <v>96</v>
      </c>
      <c r="AC1247" s="26">
        <v>10</v>
      </c>
      <c r="AD1247" s="26">
        <v>0</v>
      </c>
      <c r="AE1247" s="26">
        <v>0</v>
      </c>
      <c r="AF1247" s="26">
        <v>4</v>
      </c>
      <c r="AG1247" s="26">
        <v>0</v>
      </c>
      <c r="AH1247" s="26">
        <v>1</v>
      </c>
      <c r="AI1247" s="26">
        <v>0</v>
      </c>
    </row>
    <row r="1248" spans="1:35" x14ac:dyDescent="0.3">
      <c r="A1248" s="31" t="s">
        <v>1003</v>
      </c>
      <c r="B1248" s="31" t="s">
        <v>1055</v>
      </c>
      <c r="C1248" s="31" t="s">
        <v>1057</v>
      </c>
      <c r="D1248" s="31" t="s">
        <v>108</v>
      </c>
      <c r="E1248" s="34" t="s">
        <v>102</v>
      </c>
      <c r="F1248" s="32">
        <v>60</v>
      </c>
      <c r="G1248" s="32">
        <v>100</v>
      </c>
      <c r="H1248" s="32">
        <v>100</v>
      </c>
      <c r="I1248" s="32">
        <v>0</v>
      </c>
      <c r="J1248" s="32">
        <v>0</v>
      </c>
      <c r="K1248" s="32">
        <v>0</v>
      </c>
      <c r="L1248" s="32">
        <v>100</v>
      </c>
      <c r="M1248" s="32">
        <v>50</v>
      </c>
      <c r="N1248" s="32">
        <v>0</v>
      </c>
      <c r="O1248" s="32">
        <v>0</v>
      </c>
      <c r="P1248" s="32">
        <v>50</v>
      </c>
      <c r="Q1248" s="32">
        <v>100</v>
      </c>
      <c r="R1248" s="32">
        <v>100</v>
      </c>
      <c r="S1248" s="32">
        <v>100</v>
      </c>
      <c r="T1248" s="32">
        <v>100</v>
      </c>
      <c r="U1248" s="32">
        <v>0</v>
      </c>
      <c r="V1248" s="32">
        <v>0</v>
      </c>
      <c r="W1248" s="32">
        <v>0</v>
      </c>
      <c r="X1248" s="32">
        <v>100</v>
      </c>
      <c r="Y1248" s="32">
        <v>100</v>
      </c>
      <c r="Z1248" s="32">
        <v>4</v>
      </c>
      <c r="AA1248" s="32" t="s">
        <v>96</v>
      </c>
      <c r="AB1248" s="32" t="s">
        <v>96</v>
      </c>
      <c r="AC1248" s="32">
        <v>12</v>
      </c>
      <c r="AD1248" s="32">
        <v>0</v>
      </c>
      <c r="AE1248" s="32">
        <v>0</v>
      </c>
      <c r="AF1248" s="32">
        <v>4</v>
      </c>
      <c r="AG1248" s="32">
        <v>0</v>
      </c>
      <c r="AH1248" s="32">
        <v>1</v>
      </c>
      <c r="AI1248" s="32">
        <v>0</v>
      </c>
    </row>
    <row r="1249" spans="1:35" x14ac:dyDescent="0.3">
      <c r="A1249" s="31" t="s">
        <v>1003</v>
      </c>
      <c r="B1249" s="31" t="s">
        <v>1055</v>
      </c>
      <c r="C1249" s="31" t="s">
        <v>1057</v>
      </c>
      <c r="D1249" s="31" t="s">
        <v>110</v>
      </c>
      <c r="E1249" s="34" t="s">
        <v>104</v>
      </c>
      <c r="F1249" s="32">
        <v>1310</v>
      </c>
      <c r="G1249" s="32">
        <v>40</v>
      </c>
      <c r="H1249" s="32">
        <v>35</v>
      </c>
      <c r="I1249" s="32">
        <v>0</v>
      </c>
      <c r="J1249" s="32">
        <v>0</v>
      </c>
      <c r="K1249" s="32">
        <v>65</v>
      </c>
      <c r="L1249" s="32">
        <v>55</v>
      </c>
      <c r="M1249" s="32">
        <v>35</v>
      </c>
      <c r="N1249" s="32">
        <v>0</v>
      </c>
      <c r="O1249" s="32">
        <v>0</v>
      </c>
      <c r="P1249" s="32">
        <v>65</v>
      </c>
      <c r="Q1249" s="32">
        <v>65</v>
      </c>
      <c r="R1249" s="32">
        <v>45</v>
      </c>
      <c r="S1249" s="32">
        <v>30</v>
      </c>
      <c r="T1249" s="32">
        <v>0</v>
      </c>
      <c r="U1249" s="32">
        <v>0</v>
      </c>
      <c r="V1249" s="32">
        <v>0</v>
      </c>
      <c r="W1249" s="32">
        <v>0</v>
      </c>
      <c r="X1249" s="32">
        <v>100</v>
      </c>
      <c r="Y1249" s="32">
        <v>0</v>
      </c>
      <c r="Z1249" s="28" t="s">
        <v>98</v>
      </c>
      <c r="AA1249" s="32" t="s">
        <v>97</v>
      </c>
      <c r="AB1249" s="32" t="s">
        <v>96</v>
      </c>
      <c r="AC1249" s="32">
        <v>12</v>
      </c>
      <c r="AD1249" s="32">
        <v>1</v>
      </c>
      <c r="AE1249" s="32">
        <v>1</v>
      </c>
      <c r="AF1249" s="32">
        <v>4</v>
      </c>
      <c r="AG1249" s="32">
        <v>1</v>
      </c>
      <c r="AH1249" s="32">
        <v>0</v>
      </c>
      <c r="AI1249" s="32">
        <v>0</v>
      </c>
    </row>
    <row r="1250" spans="1:35" x14ac:dyDescent="0.3">
      <c r="A1250" s="25" t="s">
        <v>1003</v>
      </c>
      <c r="B1250" s="25" t="s">
        <v>1055</v>
      </c>
      <c r="C1250" s="25" t="s">
        <v>1058</v>
      </c>
      <c r="D1250" s="26" t="s">
        <v>1553</v>
      </c>
      <c r="E1250" s="26">
        <v>1543</v>
      </c>
      <c r="F1250" s="38">
        <v>0</v>
      </c>
      <c r="G1250" s="26">
        <v>100</v>
      </c>
      <c r="H1250" s="26">
        <v>100</v>
      </c>
      <c r="I1250" s="26">
        <v>0</v>
      </c>
      <c r="J1250" s="26">
        <v>0</v>
      </c>
      <c r="K1250" s="26">
        <v>0</v>
      </c>
      <c r="L1250" s="26">
        <v>100</v>
      </c>
      <c r="M1250" s="26">
        <v>100</v>
      </c>
      <c r="N1250" s="26">
        <v>0</v>
      </c>
      <c r="O1250" s="26">
        <v>0</v>
      </c>
      <c r="P1250" s="26">
        <v>0</v>
      </c>
      <c r="Q1250" s="26">
        <v>100</v>
      </c>
      <c r="R1250" s="26">
        <v>100</v>
      </c>
      <c r="S1250" s="26">
        <v>100</v>
      </c>
      <c r="T1250" s="26">
        <v>100</v>
      </c>
      <c r="U1250" s="26">
        <v>50</v>
      </c>
      <c r="V1250" s="26">
        <v>0</v>
      </c>
      <c r="W1250" s="26">
        <v>50</v>
      </c>
      <c r="X1250" s="26">
        <v>50</v>
      </c>
      <c r="Y1250" s="26">
        <v>80</v>
      </c>
      <c r="Z1250" s="26">
        <v>2</v>
      </c>
      <c r="AA1250" s="26" t="s">
        <v>96</v>
      </c>
      <c r="AB1250" s="26" t="s">
        <v>96</v>
      </c>
      <c r="AC1250" s="26">
        <v>1</v>
      </c>
      <c r="AD1250" s="26">
        <v>13</v>
      </c>
      <c r="AE1250" s="26">
        <v>9</v>
      </c>
      <c r="AF1250" s="26">
        <v>9</v>
      </c>
      <c r="AG1250" s="26">
        <v>0</v>
      </c>
      <c r="AH1250" s="26">
        <v>11</v>
      </c>
      <c r="AI1250" s="26">
        <v>0</v>
      </c>
    </row>
    <row r="1251" spans="1:35" x14ac:dyDescent="0.3">
      <c r="A1251" s="31" t="s">
        <v>1003</v>
      </c>
      <c r="B1251" s="31" t="s">
        <v>1055</v>
      </c>
      <c r="C1251" s="31" t="s">
        <v>1058</v>
      </c>
      <c r="D1251" s="31" t="s">
        <v>1059</v>
      </c>
      <c r="E1251" s="28" t="s">
        <v>95</v>
      </c>
      <c r="F1251" s="32">
        <v>411</v>
      </c>
      <c r="G1251" s="32">
        <v>100</v>
      </c>
      <c r="H1251" s="32">
        <v>100</v>
      </c>
      <c r="I1251" s="32">
        <v>0</v>
      </c>
      <c r="J1251" s="32">
        <v>0</v>
      </c>
      <c r="K1251" s="32">
        <v>0</v>
      </c>
      <c r="L1251" s="32">
        <v>100</v>
      </c>
      <c r="M1251" s="32">
        <v>98</v>
      </c>
      <c r="N1251" s="32">
        <v>2</v>
      </c>
      <c r="O1251" s="32">
        <v>0</v>
      </c>
      <c r="P1251" s="32">
        <v>0</v>
      </c>
      <c r="Q1251" s="32">
        <v>100</v>
      </c>
      <c r="R1251" s="32">
        <v>100</v>
      </c>
      <c r="S1251" s="32">
        <v>100</v>
      </c>
      <c r="T1251" s="32">
        <v>100</v>
      </c>
      <c r="U1251" s="32">
        <v>5</v>
      </c>
      <c r="V1251" s="32">
        <v>0</v>
      </c>
      <c r="W1251" s="33">
        <v>5</v>
      </c>
      <c r="X1251" s="32">
        <v>95</v>
      </c>
      <c r="Y1251" s="32">
        <v>10</v>
      </c>
      <c r="Z1251" s="32">
        <v>2</v>
      </c>
      <c r="AA1251" s="32" t="s">
        <v>96</v>
      </c>
      <c r="AB1251" s="32" t="s">
        <v>96</v>
      </c>
      <c r="AC1251" s="32">
        <v>3</v>
      </c>
      <c r="AD1251" s="32">
        <v>13</v>
      </c>
      <c r="AE1251" s="32">
        <v>9</v>
      </c>
      <c r="AF1251" s="32">
        <v>9</v>
      </c>
      <c r="AG1251" s="32">
        <v>0</v>
      </c>
      <c r="AH1251" s="32">
        <v>11</v>
      </c>
      <c r="AI1251" s="32">
        <v>0</v>
      </c>
    </row>
    <row r="1252" spans="1:35" x14ac:dyDescent="0.3">
      <c r="A1252" s="31" t="s">
        <v>1003</v>
      </c>
      <c r="B1252" s="31" t="s">
        <v>1055</v>
      </c>
      <c r="C1252" s="31" t="s">
        <v>1058</v>
      </c>
      <c r="D1252" s="31" t="s">
        <v>1060</v>
      </c>
      <c r="E1252" s="32" t="s">
        <v>95</v>
      </c>
      <c r="F1252" s="32">
        <v>740</v>
      </c>
      <c r="G1252" s="32">
        <v>100</v>
      </c>
      <c r="H1252" s="32">
        <v>100</v>
      </c>
      <c r="I1252" s="32">
        <v>0</v>
      </c>
      <c r="J1252" s="32">
        <v>0</v>
      </c>
      <c r="K1252" s="32">
        <v>0</v>
      </c>
      <c r="L1252" s="32">
        <v>100</v>
      </c>
      <c r="M1252" s="32">
        <v>95</v>
      </c>
      <c r="N1252" s="32">
        <v>5</v>
      </c>
      <c r="O1252" s="32">
        <v>0</v>
      </c>
      <c r="P1252" s="32">
        <v>0</v>
      </c>
      <c r="Q1252" s="32">
        <v>100</v>
      </c>
      <c r="R1252" s="32">
        <v>100</v>
      </c>
      <c r="S1252" s="32">
        <v>100</v>
      </c>
      <c r="T1252" s="32">
        <v>100</v>
      </c>
      <c r="U1252" s="32">
        <v>0</v>
      </c>
      <c r="V1252" s="32">
        <v>0</v>
      </c>
      <c r="W1252" s="32">
        <v>0</v>
      </c>
      <c r="X1252" s="32">
        <v>100</v>
      </c>
      <c r="Y1252" s="32">
        <v>5</v>
      </c>
      <c r="Z1252" s="32">
        <v>2</v>
      </c>
      <c r="AA1252" s="32" t="s">
        <v>96</v>
      </c>
      <c r="AB1252" s="32" t="s">
        <v>96</v>
      </c>
      <c r="AC1252" s="32">
        <v>3</v>
      </c>
      <c r="AD1252" s="32">
        <v>13</v>
      </c>
      <c r="AE1252" s="32">
        <v>9</v>
      </c>
      <c r="AF1252" s="32">
        <v>9</v>
      </c>
      <c r="AG1252" s="32">
        <v>0</v>
      </c>
      <c r="AH1252" s="32">
        <v>11</v>
      </c>
      <c r="AI1252" s="32">
        <v>0</v>
      </c>
    </row>
    <row r="1253" spans="1:35" x14ac:dyDescent="0.3">
      <c r="A1253" s="35" t="s">
        <v>1003</v>
      </c>
      <c r="B1253" s="35" t="s">
        <v>1055</v>
      </c>
      <c r="C1253" s="35" t="s">
        <v>1663</v>
      </c>
      <c r="D1253" s="36" t="s">
        <v>1555</v>
      </c>
      <c r="E1253" s="36">
        <v>1027</v>
      </c>
      <c r="F1253" s="36">
        <v>1006</v>
      </c>
      <c r="G1253" s="36">
        <v>0</v>
      </c>
      <c r="H1253" s="36">
        <v>0</v>
      </c>
      <c r="I1253" s="36">
        <v>25</v>
      </c>
      <c r="J1253" s="36">
        <v>20</v>
      </c>
      <c r="K1253" s="36">
        <v>55</v>
      </c>
      <c r="L1253" s="36">
        <v>0</v>
      </c>
      <c r="M1253" s="36">
        <v>0</v>
      </c>
      <c r="N1253" s="36">
        <v>20</v>
      </c>
      <c r="O1253" s="36">
        <v>15</v>
      </c>
      <c r="P1253" s="36">
        <v>65</v>
      </c>
      <c r="Q1253" s="36">
        <v>95</v>
      </c>
      <c r="R1253" s="36">
        <v>95</v>
      </c>
      <c r="S1253" s="36">
        <v>100</v>
      </c>
      <c r="T1253" s="36">
        <v>75</v>
      </c>
      <c r="U1253" s="36">
        <v>30</v>
      </c>
      <c r="V1253" s="36">
        <v>0</v>
      </c>
      <c r="W1253" s="36">
        <v>50</v>
      </c>
      <c r="X1253" s="36">
        <v>50</v>
      </c>
      <c r="Y1253" s="36">
        <v>30</v>
      </c>
      <c r="Z1253" s="36">
        <v>2</v>
      </c>
      <c r="AA1253" s="36" t="s">
        <v>97</v>
      </c>
      <c r="AB1253" s="36" t="s">
        <v>96</v>
      </c>
      <c r="AC1253" s="36">
        <v>12</v>
      </c>
      <c r="AD1253" s="36">
        <v>6</v>
      </c>
      <c r="AE1253" s="36">
        <v>6</v>
      </c>
      <c r="AF1253" s="36">
        <v>6</v>
      </c>
      <c r="AG1253" s="36">
        <v>0</v>
      </c>
      <c r="AH1253" s="36">
        <v>6</v>
      </c>
      <c r="AI1253" s="36">
        <v>0</v>
      </c>
    </row>
    <row r="1254" spans="1:35" x14ac:dyDescent="0.3">
      <c r="A1254" s="25" t="s">
        <v>1003</v>
      </c>
      <c r="B1254" s="25" t="s">
        <v>1055</v>
      </c>
      <c r="C1254" s="25" t="s">
        <v>1055</v>
      </c>
      <c r="D1254" s="26" t="s">
        <v>1553</v>
      </c>
      <c r="E1254" s="26">
        <v>15808</v>
      </c>
      <c r="F1254" s="38">
        <v>250</v>
      </c>
      <c r="G1254" s="26">
        <v>100</v>
      </c>
      <c r="H1254" s="26">
        <v>100</v>
      </c>
      <c r="I1254" s="26">
        <v>0</v>
      </c>
      <c r="J1254" s="26">
        <v>0</v>
      </c>
      <c r="K1254" s="26">
        <v>0</v>
      </c>
      <c r="L1254" s="26">
        <v>100</v>
      </c>
      <c r="M1254" s="26">
        <v>99</v>
      </c>
      <c r="N1254" s="26">
        <v>1</v>
      </c>
      <c r="O1254" s="26">
        <v>0</v>
      </c>
      <c r="P1254" s="26">
        <v>0</v>
      </c>
      <c r="Q1254" s="26">
        <v>100</v>
      </c>
      <c r="R1254" s="26">
        <v>100</v>
      </c>
      <c r="S1254" s="26">
        <v>0</v>
      </c>
      <c r="T1254" s="26">
        <v>100</v>
      </c>
      <c r="U1254" s="26">
        <v>100</v>
      </c>
      <c r="V1254" s="26">
        <v>0</v>
      </c>
      <c r="W1254" s="26">
        <v>100</v>
      </c>
      <c r="X1254" s="26">
        <v>0</v>
      </c>
      <c r="Y1254" s="26">
        <v>100</v>
      </c>
      <c r="Z1254" s="26">
        <v>4</v>
      </c>
      <c r="AA1254" s="26" t="s">
        <v>96</v>
      </c>
      <c r="AB1254" s="26" t="s">
        <v>96</v>
      </c>
      <c r="AC1254" s="26">
        <v>1</v>
      </c>
      <c r="AD1254" s="26">
        <v>0</v>
      </c>
      <c r="AE1254" s="26">
        <v>0</v>
      </c>
      <c r="AF1254" s="26">
        <v>0</v>
      </c>
      <c r="AG1254" s="26">
        <v>0</v>
      </c>
      <c r="AH1254" s="26">
        <v>0</v>
      </c>
      <c r="AI1254" s="26">
        <v>0</v>
      </c>
    </row>
    <row r="1255" spans="1:35" x14ac:dyDescent="0.3">
      <c r="A1255" s="31" t="s">
        <v>1003</v>
      </c>
      <c r="B1255" s="31" t="s">
        <v>1055</v>
      </c>
      <c r="C1255" s="31" t="s">
        <v>1055</v>
      </c>
      <c r="D1255" s="31" t="s">
        <v>1061</v>
      </c>
      <c r="E1255" s="34" t="s">
        <v>102</v>
      </c>
      <c r="F1255" s="32">
        <v>152</v>
      </c>
      <c r="G1255" s="32">
        <v>100</v>
      </c>
      <c r="H1255" s="32">
        <v>100</v>
      </c>
      <c r="I1255" s="32">
        <v>0</v>
      </c>
      <c r="J1255" s="32">
        <v>0</v>
      </c>
      <c r="K1255" s="32">
        <v>0</v>
      </c>
      <c r="L1255" s="32">
        <v>100</v>
      </c>
      <c r="M1255" s="32">
        <v>100</v>
      </c>
      <c r="N1255" s="32">
        <v>0</v>
      </c>
      <c r="O1255" s="32">
        <v>0</v>
      </c>
      <c r="P1255" s="32">
        <v>0</v>
      </c>
      <c r="Q1255" s="32">
        <v>100</v>
      </c>
      <c r="R1255" s="32">
        <v>100</v>
      </c>
      <c r="S1255" s="32">
        <v>0</v>
      </c>
      <c r="T1255" s="32">
        <v>100</v>
      </c>
      <c r="U1255" s="32">
        <v>100</v>
      </c>
      <c r="V1255" s="32">
        <v>0</v>
      </c>
      <c r="W1255" s="33">
        <v>10</v>
      </c>
      <c r="X1255" s="32">
        <v>90</v>
      </c>
      <c r="Y1255" s="32">
        <v>100</v>
      </c>
      <c r="Z1255" s="32">
        <v>8</v>
      </c>
      <c r="AA1255" s="32" t="s">
        <v>96</v>
      </c>
      <c r="AB1255" s="32" t="s">
        <v>96</v>
      </c>
      <c r="AC1255" s="32">
        <v>1</v>
      </c>
      <c r="AD1255" s="32">
        <v>0</v>
      </c>
      <c r="AE1255" s="32">
        <v>0</v>
      </c>
      <c r="AF1255" s="32">
        <v>0</v>
      </c>
      <c r="AG1255" s="32">
        <v>0</v>
      </c>
      <c r="AH1255" s="32">
        <v>0</v>
      </c>
      <c r="AI1255" s="32">
        <v>0</v>
      </c>
    </row>
    <row r="1256" spans="1:35" x14ac:dyDescent="0.3">
      <c r="A1256" s="31" t="s">
        <v>1003</v>
      </c>
      <c r="B1256" s="31" t="s">
        <v>1055</v>
      </c>
      <c r="C1256" s="31" t="s">
        <v>1055</v>
      </c>
      <c r="D1256" s="31" t="s">
        <v>1062</v>
      </c>
      <c r="E1256" s="34" t="s">
        <v>102</v>
      </c>
      <c r="F1256" s="32">
        <v>74</v>
      </c>
      <c r="G1256" s="32">
        <v>100</v>
      </c>
      <c r="H1256" s="32">
        <v>100</v>
      </c>
      <c r="I1256" s="32">
        <v>0</v>
      </c>
      <c r="J1256" s="32">
        <v>0</v>
      </c>
      <c r="K1256" s="32">
        <v>0</v>
      </c>
      <c r="L1256" s="32">
        <v>100</v>
      </c>
      <c r="M1256" s="32">
        <v>100</v>
      </c>
      <c r="N1256" s="32">
        <v>0</v>
      </c>
      <c r="O1256" s="32">
        <v>0</v>
      </c>
      <c r="P1256" s="32">
        <v>0</v>
      </c>
      <c r="Q1256" s="32">
        <v>100</v>
      </c>
      <c r="R1256" s="32">
        <v>100</v>
      </c>
      <c r="S1256" s="32">
        <v>0</v>
      </c>
      <c r="T1256" s="32">
        <v>100</v>
      </c>
      <c r="U1256" s="32">
        <v>100</v>
      </c>
      <c r="V1256" s="32">
        <v>0</v>
      </c>
      <c r="W1256" s="33">
        <v>20</v>
      </c>
      <c r="X1256" s="32">
        <v>80</v>
      </c>
      <c r="Y1256" s="32">
        <v>100</v>
      </c>
      <c r="Z1256" s="32">
        <v>8</v>
      </c>
      <c r="AA1256" s="32" t="s">
        <v>96</v>
      </c>
      <c r="AB1256" s="32" t="s">
        <v>96</v>
      </c>
      <c r="AC1256" s="32">
        <v>1</v>
      </c>
      <c r="AD1256" s="32">
        <v>0</v>
      </c>
      <c r="AE1256" s="32">
        <v>0</v>
      </c>
      <c r="AF1256" s="32">
        <v>0</v>
      </c>
      <c r="AG1256" s="32">
        <v>0</v>
      </c>
      <c r="AH1256" s="32">
        <v>0</v>
      </c>
      <c r="AI1256" s="32">
        <v>0</v>
      </c>
    </row>
    <row r="1257" spans="1:35" x14ac:dyDescent="0.3">
      <c r="A1257" s="25" t="s">
        <v>1003</v>
      </c>
      <c r="B1257" s="25" t="s">
        <v>1055</v>
      </c>
      <c r="C1257" s="25" t="s">
        <v>1063</v>
      </c>
      <c r="D1257" s="26" t="s">
        <v>1553</v>
      </c>
      <c r="E1257" s="26">
        <v>2223</v>
      </c>
      <c r="F1257" s="38">
        <v>80</v>
      </c>
      <c r="G1257" s="26">
        <v>100</v>
      </c>
      <c r="H1257" s="26">
        <v>100</v>
      </c>
      <c r="I1257" s="26">
        <v>0</v>
      </c>
      <c r="J1257" s="26">
        <v>0</v>
      </c>
      <c r="K1257" s="26">
        <v>0</v>
      </c>
      <c r="L1257" s="26">
        <v>100</v>
      </c>
      <c r="M1257" s="26">
        <v>100</v>
      </c>
      <c r="N1257" s="26">
        <v>0</v>
      </c>
      <c r="O1257" s="26">
        <v>0</v>
      </c>
      <c r="P1257" s="26">
        <v>0</v>
      </c>
      <c r="Q1257" s="26">
        <v>100</v>
      </c>
      <c r="R1257" s="26">
        <v>100</v>
      </c>
      <c r="S1257" s="26">
        <v>100</v>
      </c>
      <c r="T1257" s="26">
        <v>100</v>
      </c>
      <c r="U1257" s="26">
        <v>100</v>
      </c>
      <c r="V1257" s="26">
        <v>0</v>
      </c>
      <c r="W1257" s="26">
        <v>80</v>
      </c>
      <c r="X1257" s="26">
        <v>20</v>
      </c>
      <c r="Y1257" s="26">
        <v>100</v>
      </c>
      <c r="Z1257" s="26">
        <v>2</v>
      </c>
      <c r="AA1257" s="26" t="s">
        <v>96</v>
      </c>
      <c r="AB1257" s="26" t="s">
        <v>96</v>
      </c>
      <c r="AC1257" s="26">
        <v>2</v>
      </c>
      <c r="AD1257" s="26">
        <v>3</v>
      </c>
      <c r="AE1257" s="26">
        <v>3</v>
      </c>
      <c r="AF1257" s="26">
        <v>3</v>
      </c>
      <c r="AG1257" s="26">
        <v>0</v>
      </c>
      <c r="AH1257" s="26">
        <v>1</v>
      </c>
      <c r="AI1257" s="26">
        <v>0</v>
      </c>
    </row>
    <row r="1258" spans="1:35" x14ac:dyDescent="0.3">
      <c r="A1258" s="31" t="s">
        <v>1003</v>
      </c>
      <c r="B1258" s="31" t="s">
        <v>1055</v>
      </c>
      <c r="C1258" s="31" t="s">
        <v>1063</v>
      </c>
      <c r="D1258" s="31" t="s">
        <v>110</v>
      </c>
      <c r="E1258" s="32" t="s">
        <v>104</v>
      </c>
      <c r="F1258" s="32">
        <v>1475</v>
      </c>
      <c r="G1258" s="32">
        <v>100</v>
      </c>
      <c r="H1258" s="33">
        <v>98</v>
      </c>
      <c r="I1258" s="32">
        <v>0</v>
      </c>
      <c r="J1258" s="32">
        <v>0</v>
      </c>
      <c r="K1258" s="32">
        <v>2</v>
      </c>
      <c r="L1258" s="32">
        <v>100</v>
      </c>
      <c r="M1258" s="32">
        <v>100</v>
      </c>
      <c r="N1258" s="32">
        <v>0</v>
      </c>
      <c r="O1258" s="32">
        <v>0</v>
      </c>
      <c r="P1258" s="32">
        <v>0</v>
      </c>
      <c r="Q1258" s="32">
        <v>100</v>
      </c>
      <c r="R1258" s="32">
        <v>100</v>
      </c>
      <c r="S1258" s="32">
        <v>97</v>
      </c>
      <c r="T1258" s="32">
        <v>0</v>
      </c>
      <c r="U1258" s="32">
        <v>0</v>
      </c>
      <c r="V1258" s="32">
        <v>0</v>
      </c>
      <c r="W1258" s="32">
        <v>0</v>
      </c>
      <c r="X1258" s="32">
        <v>100</v>
      </c>
      <c r="Y1258" s="32">
        <v>100</v>
      </c>
      <c r="Z1258" s="32">
        <v>2</v>
      </c>
      <c r="AA1258" s="32" t="s">
        <v>97</v>
      </c>
      <c r="AB1258" s="32" t="s">
        <v>96</v>
      </c>
      <c r="AC1258" s="32">
        <v>2</v>
      </c>
      <c r="AD1258" s="32">
        <v>3</v>
      </c>
      <c r="AE1258" s="32">
        <v>3</v>
      </c>
      <c r="AF1258" s="32">
        <v>3</v>
      </c>
      <c r="AG1258" s="32">
        <v>0</v>
      </c>
      <c r="AH1258" s="32">
        <v>1</v>
      </c>
      <c r="AI1258" s="32">
        <v>0</v>
      </c>
    </row>
    <row r="1259" spans="1:35" x14ac:dyDescent="0.3">
      <c r="A1259" s="25" t="s">
        <v>1003</v>
      </c>
      <c r="B1259" s="25" t="s">
        <v>1055</v>
      </c>
      <c r="C1259" s="25" t="s">
        <v>1064</v>
      </c>
      <c r="D1259" s="26" t="s">
        <v>1553</v>
      </c>
      <c r="E1259" s="26">
        <v>4376</v>
      </c>
      <c r="F1259" s="38">
        <v>50</v>
      </c>
      <c r="G1259" s="26">
        <v>95</v>
      </c>
      <c r="H1259" s="26">
        <v>95</v>
      </c>
      <c r="I1259" s="26">
        <v>1</v>
      </c>
      <c r="J1259" s="26">
        <v>1</v>
      </c>
      <c r="K1259" s="26">
        <v>3</v>
      </c>
      <c r="L1259" s="26">
        <v>95</v>
      </c>
      <c r="M1259" s="26">
        <v>95</v>
      </c>
      <c r="N1259" s="26">
        <v>0</v>
      </c>
      <c r="O1259" s="26">
        <v>1</v>
      </c>
      <c r="P1259" s="26">
        <v>4</v>
      </c>
      <c r="Q1259" s="26">
        <v>100</v>
      </c>
      <c r="R1259" s="26">
        <v>100</v>
      </c>
      <c r="S1259" s="26">
        <v>100</v>
      </c>
      <c r="T1259" s="26">
        <v>100</v>
      </c>
      <c r="U1259" s="26">
        <v>95</v>
      </c>
      <c r="V1259" s="26">
        <v>0</v>
      </c>
      <c r="W1259" s="26">
        <v>95</v>
      </c>
      <c r="X1259" s="26">
        <v>5</v>
      </c>
      <c r="Y1259" s="26">
        <v>100</v>
      </c>
      <c r="Z1259" s="26">
        <v>4</v>
      </c>
      <c r="AA1259" s="26" t="s">
        <v>96</v>
      </c>
      <c r="AB1259" s="26" t="s">
        <v>96</v>
      </c>
      <c r="AC1259" s="26">
        <v>2</v>
      </c>
      <c r="AD1259" s="26">
        <v>0</v>
      </c>
      <c r="AE1259" s="26">
        <v>0</v>
      </c>
      <c r="AF1259" s="26">
        <v>2</v>
      </c>
      <c r="AG1259" s="26">
        <v>0</v>
      </c>
      <c r="AH1259" s="26">
        <v>3</v>
      </c>
      <c r="AI1259" s="26">
        <v>0</v>
      </c>
    </row>
    <row r="1260" spans="1:35" x14ac:dyDescent="0.3">
      <c r="A1260" s="31" t="s">
        <v>1003</v>
      </c>
      <c r="B1260" s="31" t="s">
        <v>1055</v>
      </c>
      <c r="C1260" s="31" t="s">
        <v>1064</v>
      </c>
      <c r="D1260" s="31" t="s">
        <v>1065</v>
      </c>
      <c r="E1260" s="32" t="s">
        <v>104</v>
      </c>
      <c r="F1260" s="32">
        <v>690</v>
      </c>
      <c r="G1260" s="32">
        <v>100</v>
      </c>
      <c r="H1260" s="32">
        <v>80</v>
      </c>
      <c r="I1260" s="32">
        <v>0</v>
      </c>
      <c r="J1260" s="32">
        <v>0</v>
      </c>
      <c r="K1260" s="32">
        <v>20</v>
      </c>
      <c r="L1260" s="32">
        <v>100</v>
      </c>
      <c r="M1260" s="32">
        <v>50</v>
      </c>
      <c r="N1260" s="32">
        <v>0</v>
      </c>
      <c r="O1260" s="32">
        <v>50</v>
      </c>
      <c r="P1260" s="32">
        <v>0</v>
      </c>
      <c r="Q1260" s="32">
        <v>100</v>
      </c>
      <c r="R1260" s="32">
        <v>90</v>
      </c>
      <c r="S1260" s="32">
        <v>100</v>
      </c>
      <c r="T1260" s="32">
        <v>50</v>
      </c>
      <c r="U1260" s="32">
        <v>2</v>
      </c>
      <c r="V1260" s="32">
        <v>0</v>
      </c>
      <c r="W1260" s="32">
        <v>0</v>
      </c>
      <c r="X1260" s="32">
        <v>100</v>
      </c>
      <c r="Y1260" s="32">
        <v>0</v>
      </c>
      <c r="Z1260" s="28" t="s">
        <v>98</v>
      </c>
      <c r="AA1260" s="32" t="s">
        <v>97</v>
      </c>
      <c r="AB1260" s="32" t="s">
        <v>96</v>
      </c>
      <c r="AC1260" s="32">
        <v>11</v>
      </c>
      <c r="AD1260" s="32">
        <v>1</v>
      </c>
      <c r="AE1260" s="32">
        <v>1</v>
      </c>
      <c r="AF1260" s="32">
        <v>2</v>
      </c>
      <c r="AG1260" s="32">
        <v>1</v>
      </c>
      <c r="AH1260" s="32">
        <v>4</v>
      </c>
      <c r="AI1260" s="32">
        <v>1</v>
      </c>
    </row>
    <row r="1261" spans="1:35" x14ac:dyDescent="0.3">
      <c r="A1261" s="25" t="s">
        <v>1003</v>
      </c>
      <c r="B1261" s="25" t="s">
        <v>1055</v>
      </c>
      <c r="C1261" s="25" t="s">
        <v>1066</v>
      </c>
      <c r="D1261" s="26" t="s">
        <v>1553</v>
      </c>
      <c r="E1261" s="26">
        <v>1109</v>
      </c>
      <c r="F1261" s="38">
        <v>0</v>
      </c>
      <c r="G1261" s="26">
        <v>100</v>
      </c>
      <c r="H1261" s="26">
        <v>90</v>
      </c>
      <c r="I1261" s="26">
        <v>10</v>
      </c>
      <c r="J1261" s="26">
        <v>0</v>
      </c>
      <c r="K1261" s="26">
        <v>0</v>
      </c>
      <c r="L1261" s="26">
        <v>90</v>
      </c>
      <c r="M1261" s="26">
        <v>0</v>
      </c>
      <c r="N1261" s="26">
        <v>100</v>
      </c>
      <c r="O1261" s="26">
        <v>0</v>
      </c>
      <c r="P1261" s="26">
        <v>0</v>
      </c>
      <c r="Q1261" s="26">
        <v>100</v>
      </c>
      <c r="R1261" s="26">
        <v>100</v>
      </c>
      <c r="S1261" s="26">
        <v>100</v>
      </c>
      <c r="T1261" s="26">
        <v>100</v>
      </c>
      <c r="U1261" s="26">
        <v>90</v>
      </c>
      <c r="V1261" s="26">
        <v>0</v>
      </c>
      <c r="W1261" s="26">
        <v>90</v>
      </c>
      <c r="X1261" s="26">
        <v>10</v>
      </c>
      <c r="Y1261" s="26">
        <v>100</v>
      </c>
      <c r="Z1261" s="26">
        <v>2</v>
      </c>
      <c r="AA1261" s="26" t="s">
        <v>96</v>
      </c>
      <c r="AB1261" s="26" t="s">
        <v>96</v>
      </c>
      <c r="AC1261" s="26">
        <v>2</v>
      </c>
      <c r="AD1261" s="26">
        <v>4</v>
      </c>
      <c r="AE1261" s="26">
        <v>4</v>
      </c>
      <c r="AF1261" s="26">
        <v>4</v>
      </c>
      <c r="AG1261" s="26">
        <v>0</v>
      </c>
      <c r="AH1261" s="26">
        <v>4</v>
      </c>
      <c r="AI1261" s="26">
        <v>0</v>
      </c>
    </row>
    <row r="1262" spans="1:35" x14ac:dyDescent="0.3">
      <c r="A1262" s="31" t="s">
        <v>1003</v>
      </c>
      <c r="B1262" s="31" t="s">
        <v>1055</v>
      </c>
      <c r="C1262" s="31" t="s">
        <v>1066</v>
      </c>
      <c r="D1262" s="31" t="s">
        <v>1067</v>
      </c>
      <c r="E1262" s="34" t="s">
        <v>95</v>
      </c>
      <c r="F1262" s="32">
        <v>484</v>
      </c>
      <c r="G1262" s="32">
        <v>100</v>
      </c>
      <c r="H1262" s="33">
        <v>80</v>
      </c>
      <c r="I1262" s="33">
        <v>10</v>
      </c>
      <c r="J1262" s="32">
        <v>0</v>
      </c>
      <c r="K1262" s="33">
        <v>10</v>
      </c>
      <c r="L1262" s="32">
        <v>70</v>
      </c>
      <c r="M1262" s="32">
        <v>0</v>
      </c>
      <c r="N1262" s="32">
        <v>100</v>
      </c>
      <c r="O1262" s="32">
        <v>0</v>
      </c>
      <c r="P1262" s="32">
        <v>0</v>
      </c>
      <c r="Q1262" s="32">
        <v>100</v>
      </c>
      <c r="R1262" s="32">
        <v>100</v>
      </c>
      <c r="S1262" s="32">
        <v>90</v>
      </c>
      <c r="T1262" s="32">
        <v>90</v>
      </c>
      <c r="U1262" s="32">
        <v>10</v>
      </c>
      <c r="V1262" s="32">
        <v>0</v>
      </c>
      <c r="W1262" s="33">
        <v>10</v>
      </c>
      <c r="X1262" s="32">
        <v>90</v>
      </c>
      <c r="Y1262" s="32">
        <v>100</v>
      </c>
      <c r="Z1262" s="32">
        <v>2</v>
      </c>
      <c r="AA1262" s="32" t="s">
        <v>96</v>
      </c>
      <c r="AB1262" s="32" t="s">
        <v>96</v>
      </c>
      <c r="AC1262" s="32">
        <v>2</v>
      </c>
      <c r="AD1262" s="32">
        <v>4</v>
      </c>
      <c r="AE1262" s="32">
        <v>4</v>
      </c>
      <c r="AF1262" s="32">
        <v>4</v>
      </c>
      <c r="AG1262" s="32">
        <v>0</v>
      </c>
      <c r="AH1262" s="32">
        <v>4</v>
      </c>
      <c r="AI1262" s="32">
        <v>0</v>
      </c>
    </row>
    <row r="1263" spans="1:35" x14ac:dyDescent="0.3">
      <c r="A1263" s="25" t="s">
        <v>1003</v>
      </c>
      <c r="B1263" s="25" t="s">
        <v>1055</v>
      </c>
      <c r="C1263" s="25" t="s">
        <v>1068</v>
      </c>
      <c r="D1263" s="26" t="s">
        <v>1553</v>
      </c>
      <c r="E1263" s="26">
        <v>1901</v>
      </c>
      <c r="F1263" s="38">
        <v>0</v>
      </c>
      <c r="G1263" s="26">
        <v>100</v>
      </c>
      <c r="H1263" s="26">
        <v>20</v>
      </c>
      <c r="I1263" s="26">
        <v>10</v>
      </c>
      <c r="J1263" s="26">
        <v>70</v>
      </c>
      <c r="K1263" s="26">
        <v>0</v>
      </c>
      <c r="L1263" s="26">
        <v>0</v>
      </c>
      <c r="M1263" s="26">
        <v>0</v>
      </c>
      <c r="N1263" s="26">
        <v>30</v>
      </c>
      <c r="O1263" s="26">
        <v>0</v>
      </c>
      <c r="P1263" s="26">
        <v>70</v>
      </c>
      <c r="Q1263" s="26">
        <v>100</v>
      </c>
      <c r="R1263" s="26">
        <v>90</v>
      </c>
      <c r="S1263" s="26">
        <v>80</v>
      </c>
      <c r="T1263" s="26">
        <v>0</v>
      </c>
      <c r="U1263" s="26">
        <v>0</v>
      </c>
      <c r="V1263" s="26">
        <v>0</v>
      </c>
      <c r="W1263" s="26">
        <v>0</v>
      </c>
      <c r="X1263" s="26">
        <v>100</v>
      </c>
      <c r="Y1263" s="26">
        <v>25</v>
      </c>
      <c r="Z1263" s="26">
        <v>2</v>
      </c>
      <c r="AA1263" s="26" t="s">
        <v>96</v>
      </c>
      <c r="AB1263" s="26" t="s">
        <v>96</v>
      </c>
      <c r="AC1263" s="26">
        <v>48</v>
      </c>
      <c r="AD1263" s="26">
        <v>4</v>
      </c>
      <c r="AE1263" s="26">
        <v>4</v>
      </c>
      <c r="AF1263" s="26">
        <v>4</v>
      </c>
      <c r="AG1263" s="26">
        <v>0</v>
      </c>
      <c r="AH1263" s="26">
        <v>4</v>
      </c>
      <c r="AI1263" s="26">
        <v>0</v>
      </c>
    </row>
    <row r="1264" spans="1:35" x14ac:dyDescent="0.3">
      <c r="A1264" s="31" t="s">
        <v>1003</v>
      </c>
      <c r="B1264" s="31" t="s">
        <v>1055</v>
      </c>
      <c r="C1264" s="31" t="s">
        <v>1068</v>
      </c>
      <c r="D1264" s="31" t="s">
        <v>110</v>
      </c>
      <c r="E1264" s="34" t="s">
        <v>95</v>
      </c>
      <c r="F1264" s="34">
        <v>1475</v>
      </c>
      <c r="G1264" s="32">
        <v>40</v>
      </c>
      <c r="H1264" s="32">
        <v>10</v>
      </c>
      <c r="I1264" s="32">
        <v>0</v>
      </c>
      <c r="J1264" s="32">
        <v>90</v>
      </c>
      <c r="K1264" s="32">
        <v>0</v>
      </c>
      <c r="L1264" s="32">
        <v>5</v>
      </c>
      <c r="M1264" s="32">
        <v>5</v>
      </c>
      <c r="N1264" s="32">
        <v>5</v>
      </c>
      <c r="O1264" s="32">
        <v>0</v>
      </c>
      <c r="P1264" s="32">
        <v>90</v>
      </c>
      <c r="Q1264" s="32">
        <v>100</v>
      </c>
      <c r="R1264" s="32">
        <v>100</v>
      </c>
      <c r="S1264" s="32">
        <v>100</v>
      </c>
      <c r="T1264" s="32">
        <v>0</v>
      </c>
      <c r="U1264" s="32">
        <v>0</v>
      </c>
      <c r="V1264" s="32">
        <v>0</v>
      </c>
      <c r="W1264" s="32">
        <v>0</v>
      </c>
      <c r="X1264" s="32">
        <v>100</v>
      </c>
      <c r="Y1264" s="32">
        <v>10</v>
      </c>
      <c r="Z1264" s="32">
        <v>2</v>
      </c>
      <c r="AA1264" s="32" t="s">
        <v>96</v>
      </c>
      <c r="AB1264" s="32" t="s">
        <v>96</v>
      </c>
      <c r="AC1264" s="32">
        <v>48</v>
      </c>
      <c r="AD1264" s="32">
        <v>4</v>
      </c>
      <c r="AE1264" s="32">
        <v>4</v>
      </c>
      <c r="AF1264" s="32">
        <v>4</v>
      </c>
      <c r="AG1264" s="32">
        <v>0</v>
      </c>
      <c r="AH1264" s="32">
        <v>4</v>
      </c>
      <c r="AI1264" s="32">
        <v>0</v>
      </c>
    </row>
    <row r="1265" spans="1:35" x14ac:dyDescent="0.3">
      <c r="A1265" s="25" t="s">
        <v>1003</v>
      </c>
      <c r="B1265" s="25" t="s">
        <v>1055</v>
      </c>
      <c r="C1265" s="25" t="s">
        <v>1069</v>
      </c>
      <c r="D1265" s="26" t="s">
        <v>1553</v>
      </c>
      <c r="E1265" s="26">
        <v>3085</v>
      </c>
      <c r="F1265" s="38">
        <v>90</v>
      </c>
      <c r="G1265" s="26">
        <v>100</v>
      </c>
      <c r="H1265" s="26">
        <v>100</v>
      </c>
      <c r="I1265" s="26">
        <v>0</v>
      </c>
      <c r="J1265" s="26">
        <v>0</v>
      </c>
      <c r="K1265" s="26">
        <v>0</v>
      </c>
      <c r="L1265" s="26">
        <v>90</v>
      </c>
      <c r="M1265" s="26">
        <v>90</v>
      </c>
      <c r="N1265" s="26">
        <v>0</v>
      </c>
      <c r="O1265" s="26">
        <v>0</v>
      </c>
      <c r="P1265" s="26">
        <v>10</v>
      </c>
      <c r="Q1265" s="26">
        <v>100</v>
      </c>
      <c r="R1265" s="26">
        <v>100</v>
      </c>
      <c r="S1265" s="26">
        <v>100</v>
      </c>
      <c r="T1265" s="26">
        <v>100</v>
      </c>
      <c r="U1265" s="26">
        <v>80</v>
      </c>
      <c r="V1265" s="26">
        <v>30</v>
      </c>
      <c r="W1265" s="26">
        <v>30</v>
      </c>
      <c r="X1265" s="26">
        <v>40</v>
      </c>
      <c r="Y1265" s="26">
        <v>100</v>
      </c>
      <c r="Z1265" s="26">
        <v>2</v>
      </c>
      <c r="AA1265" s="26" t="s">
        <v>96</v>
      </c>
      <c r="AB1265" s="26" t="s">
        <v>96</v>
      </c>
      <c r="AC1265" s="26">
        <v>3</v>
      </c>
      <c r="AD1265" s="26">
        <v>7</v>
      </c>
      <c r="AE1265" s="26">
        <v>7</v>
      </c>
      <c r="AF1265" s="26">
        <v>7</v>
      </c>
      <c r="AG1265" s="26">
        <v>0</v>
      </c>
      <c r="AH1265" s="26">
        <v>7</v>
      </c>
      <c r="AI1265" s="26">
        <v>0</v>
      </c>
    </row>
    <row r="1266" spans="1:35" x14ac:dyDescent="0.3">
      <c r="A1266" s="31" t="s">
        <v>1003</v>
      </c>
      <c r="B1266" s="31" t="s">
        <v>1055</v>
      </c>
      <c r="C1266" s="31" t="s">
        <v>1069</v>
      </c>
      <c r="D1266" s="31" t="s">
        <v>110</v>
      </c>
      <c r="E1266" s="34" t="s">
        <v>104</v>
      </c>
      <c r="F1266" s="32">
        <v>2254</v>
      </c>
      <c r="G1266" s="32">
        <v>100</v>
      </c>
      <c r="H1266" s="32">
        <v>100</v>
      </c>
      <c r="I1266" s="32">
        <v>0</v>
      </c>
      <c r="J1266" s="32">
        <v>0</v>
      </c>
      <c r="K1266" s="32">
        <v>0</v>
      </c>
      <c r="L1266" s="32">
        <v>40</v>
      </c>
      <c r="M1266" s="32">
        <v>40</v>
      </c>
      <c r="N1266" s="32">
        <v>0</v>
      </c>
      <c r="O1266" s="32">
        <v>0</v>
      </c>
      <c r="P1266" s="33">
        <v>60</v>
      </c>
      <c r="Q1266" s="32">
        <v>100</v>
      </c>
      <c r="R1266" s="32">
        <v>70</v>
      </c>
      <c r="S1266" s="32">
        <v>100</v>
      </c>
      <c r="T1266" s="32">
        <v>0</v>
      </c>
      <c r="U1266" s="32">
        <v>0</v>
      </c>
      <c r="V1266" s="32">
        <v>0</v>
      </c>
      <c r="W1266" s="32">
        <v>0</v>
      </c>
      <c r="X1266" s="32">
        <v>100</v>
      </c>
      <c r="Y1266" s="32">
        <v>0</v>
      </c>
      <c r="Z1266" s="28" t="s">
        <v>98</v>
      </c>
      <c r="AA1266" s="32" t="s">
        <v>96</v>
      </c>
      <c r="AB1266" s="32" t="s">
        <v>96</v>
      </c>
      <c r="AC1266" s="32">
        <v>2</v>
      </c>
      <c r="AD1266" s="32">
        <v>9</v>
      </c>
      <c r="AE1266" s="32">
        <v>9</v>
      </c>
      <c r="AF1266" s="32">
        <v>9</v>
      </c>
      <c r="AG1266" s="32">
        <v>0</v>
      </c>
      <c r="AH1266" s="32">
        <v>9</v>
      </c>
      <c r="AI1266" s="32">
        <v>1</v>
      </c>
    </row>
    <row r="1267" spans="1:35" x14ac:dyDescent="0.3">
      <c r="A1267" s="25" t="s">
        <v>1003</v>
      </c>
      <c r="B1267" s="25" t="s">
        <v>1055</v>
      </c>
      <c r="C1267" s="25" t="s">
        <v>1070</v>
      </c>
      <c r="D1267" s="26" t="s">
        <v>1553</v>
      </c>
      <c r="E1267" s="26">
        <v>1843</v>
      </c>
      <c r="F1267" s="38">
        <v>0</v>
      </c>
      <c r="G1267" s="26">
        <v>100</v>
      </c>
      <c r="H1267" s="26">
        <v>100</v>
      </c>
      <c r="I1267" s="26">
        <v>0</v>
      </c>
      <c r="J1267" s="26">
        <v>0</v>
      </c>
      <c r="K1267" s="26">
        <v>0</v>
      </c>
      <c r="L1267" s="26">
        <v>60</v>
      </c>
      <c r="M1267" s="26">
        <v>60</v>
      </c>
      <c r="N1267" s="26">
        <v>35</v>
      </c>
      <c r="O1267" s="26">
        <v>5</v>
      </c>
      <c r="P1267" s="26">
        <v>0</v>
      </c>
      <c r="Q1267" s="26">
        <v>100</v>
      </c>
      <c r="R1267" s="26">
        <v>100</v>
      </c>
      <c r="S1267" s="26">
        <v>100</v>
      </c>
      <c r="T1267" s="26">
        <v>100</v>
      </c>
      <c r="U1267" s="26">
        <v>70</v>
      </c>
      <c r="V1267" s="26">
        <v>0</v>
      </c>
      <c r="W1267" s="26">
        <v>70</v>
      </c>
      <c r="X1267" s="26">
        <v>30</v>
      </c>
      <c r="Y1267" s="26">
        <v>100</v>
      </c>
      <c r="Z1267" s="26">
        <v>2</v>
      </c>
      <c r="AA1267" s="26" t="s">
        <v>96</v>
      </c>
      <c r="AB1267" s="26" t="s">
        <v>96</v>
      </c>
      <c r="AC1267" s="26">
        <v>12</v>
      </c>
      <c r="AD1267" s="26">
        <v>0</v>
      </c>
      <c r="AE1267" s="26">
        <v>10</v>
      </c>
      <c r="AF1267" s="26">
        <v>10</v>
      </c>
      <c r="AG1267" s="26">
        <v>0</v>
      </c>
      <c r="AH1267" s="26">
        <v>10</v>
      </c>
      <c r="AI1267" s="26">
        <v>0</v>
      </c>
    </row>
    <row r="1268" spans="1:35" x14ac:dyDescent="0.3">
      <c r="A1268" s="31" t="s">
        <v>1003</v>
      </c>
      <c r="B1268" s="31" t="s">
        <v>1055</v>
      </c>
      <c r="C1268" s="31" t="s">
        <v>1070</v>
      </c>
      <c r="D1268" s="31" t="s">
        <v>108</v>
      </c>
      <c r="E1268" s="34" t="s">
        <v>102</v>
      </c>
      <c r="F1268" s="32">
        <v>287</v>
      </c>
      <c r="G1268" s="32">
        <v>5</v>
      </c>
      <c r="H1268" s="32">
        <v>5</v>
      </c>
      <c r="I1268" s="33">
        <v>90</v>
      </c>
      <c r="J1268" s="33">
        <v>5</v>
      </c>
      <c r="K1268" s="32">
        <v>0</v>
      </c>
      <c r="L1268" s="32">
        <v>3</v>
      </c>
      <c r="M1268" s="32">
        <v>3</v>
      </c>
      <c r="N1268" s="33">
        <v>80</v>
      </c>
      <c r="O1268" s="32">
        <v>0</v>
      </c>
      <c r="P1268" s="33">
        <v>17</v>
      </c>
      <c r="Q1268" s="32">
        <v>100</v>
      </c>
      <c r="R1268" s="32">
        <v>100</v>
      </c>
      <c r="S1268" s="32">
        <v>100</v>
      </c>
      <c r="T1268" s="32">
        <v>1</v>
      </c>
      <c r="U1268" s="32">
        <v>0</v>
      </c>
      <c r="V1268" s="32">
        <v>0</v>
      </c>
      <c r="W1268" s="32">
        <v>0</v>
      </c>
      <c r="X1268" s="32">
        <v>100</v>
      </c>
      <c r="Y1268" s="32">
        <v>3</v>
      </c>
      <c r="Z1268" s="32">
        <v>2</v>
      </c>
      <c r="AA1268" s="32" t="s">
        <v>96</v>
      </c>
      <c r="AB1268" s="32" t="s">
        <v>96</v>
      </c>
      <c r="AC1268" s="32">
        <v>12</v>
      </c>
      <c r="AD1268" s="32">
        <v>0</v>
      </c>
      <c r="AE1268" s="32">
        <v>10</v>
      </c>
      <c r="AF1268" s="32">
        <v>10</v>
      </c>
      <c r="AG1268" s="32">
        <v>0</v>
      </c>
      <c r="AH1268" s="32">
        <v>10</v>
      </c>
      <c r="AI1268" s="32">
        <v>0</v>
      </c>
    </row>
    <row r="1269" spans="1:35" x14ac:dyDescent="0.3">
      <c r="A1269" s="25" t="s">
        <v>1003</v>
      </c>
      <c r="B1269" s="25" t="s">
        <v>1055</v>
      </c>
      <c r="C1269" s="25" t="s">
        <v>1071</v>
      </c>
      <c r="D1269" s="26" t="s">
        <v>1553</v>
      </c>
      <c r="E1269" s="26">
        <v>2219</v>
      </c>
      <c r="F1269" s="38">
        <v>90</v>
      </c>
      <c r="G1269" s="26">
        <v>100</v>
      </c>
      <c r="H1269" s="26">
        <v>100</v>
      </c>
      <c r="I1269" s="26">
        <v>0</v>
      </c>
      <c r="J1269" s="26">
        <v>0</v>
      </c>
      <c r="K1269" s="26">
        <v>0</v>
      </c>
      <c r="L1269" s="26">
        <v>70</v>
      </c>
      <c r="M1269" s="26">
        <v>70</v>
      </c>
      <c r="N1269" s="26">
        <v>30</v>
      </c>
      <c r="O1269" s="26">
        <v>0</v>
      </c>
      <c r="P1269" s="26">
        <v>0</v>
      </c>
      <c r="Q1269" s="26">
        <v>100</v>
      </c>
      <c r="R1269" s="26">
        <v>100</v>
      </c>
      <c r="S1269" s="26">
        <v>0</v>
      </c>
      <c r="T1269" s="26">
        <v>100</v>
      </c>
      <c r="U1269" s="26">
        <v>90</v>
      </c>
      <c r="V1269" s="26">
        <v>0</v>
      </c>
      <c r="W1269" s="26">
        <v>90</v>
      </c>
      <c r="X1269" s="26">
        <v>10</v>
      </c>
      <c r="Y1269" s="26">
        <v>100</v>
      </c>
      <c r="Z1269" s="26">
        <v>4</v>
      </c>
      <c r="AA1269" s="26" t="s">
        <v>96</v>
      </c>
      <c r="AB1269" s="26" t="s">
        <v>96</v>
      </c>
      <c r="AC1269" s="26">
        <v>1</v>
      </c>
      <c r="AD1269" s="26">
        <v>0</v>
      </c>
      <c r="AE1269" s="26">
        <v>0</v>
      </c>
      <c r="AF1269" s="26">
        <v>0</v>
      </c>
      <c r="AG1269" s="26">
        <v>0</v>
      </c>
      <c r="AH1269" s="26">
        <v>35</v>
      </c>
      <c r="AI1269" s="26">
        <v>0</v>
      </c>
    </row>
    <row r="1270" spans="1:35" x14ac:dyDescent="0.3">
      <c r="A1270" s="31" t="s">
        <v>1003</v>
      </c>
      <c r="B1270" s="31" t="s">
        <v>1055</v>
      </c>
      <c r="C1270" s="31" t="s">
        <v>1071</v>
      </c>
      <c r="D1270" s="31" t="s">
        <v>1072</v>
      </c>
      <c r="E1270" s="34" t="s">
        <v>95</v>
      </c>
      <c r="F1270" s="32">
        <v>30</v>
      </c>
      <c r="G1270" s="32">
        <v>100</v>
      </c>
      <c r="H1270" s="32">
        <v>100</v>
      </c>
      <c r="I1270" s="32">
        <v>0</v>
      </c>
      <c r="J1270" s="32">
        <v>0</v>
      </c>
      <c r="K1270" s="32">
        <v>0</v>
      </c>
      <c r="L1270" s="32">
        <v>0</v>
      </c>
      <c r="M1270" s="32">
        <v>0</v>
      </c>
      <c r="N1270" s="32">
        <v>100</v>
      </c>
      <c r="O1270" s="32">
        <v>0</v>
      </c>
      <c r="P1270" s="32">
        <v>0</v>
      </c>
      <c r="Q1270" s="32">
        <v>100</v>
      </c>
      <c r="R1270" s="32">
        <v>100</v>
      </c>
      <c r="S1270" s="32">
        <v>0</v>
      </c>
      <c r="T1270" s="32">
        <v>100</v>
      </c>
      <c r="U1270" s="32">
        <v>70</v>
      </c>
      <c r="V1270" s="32">
        <v>0</v>
      </c>
      <c r="W1270" s="32">
        <v>70</v>
      </c>
      <c r="X1270" s="32">
        <v>30</v>
      </c>
      <c r="Y1270" s="32">
        <v>100</v>
      </c>
      <c r="Z1270" s="32">
        <v>4</v>
      </c>
      <c r="AA1270" s="32" t="s">
        <v>96</v>
      </c>
      <c r="AB1270" s="32" t="s">
        <v>96</v>
      </c>
      <c r="AC1270" s="32">
        <v>2</v>
      </c>
      <c r="AD1270" s="32">
        <v>0</v>
      </c>
      <c r="AE1270" s="32">
        <v>0</v>
      </c>
      <c r="AF1270" s="32">
        <v>0</v>
      </c>
      <c r="AG1270" s="32">
        <v>0</v>
      </c>
      <c r="AH1270" s="32">
        <v>35</v>
      </c>
      <c r="AI1270" s="32">
        <v>0</v>
      </c>
    </row>
    <row r="1271" spans="1:35" x14ac:dyDescent="0.3">
      <c r="A1271" s="31" t="s">
        <v>1003</v>
      </c>
      <c r="B1271" s="31" t="s">
        <v>1055</v>
      </c>
      <c r="C1271" s="31" t="s">
        <v>1071</v>
      </c>
      <c r="D1271" s="31" t="s">
        <v>1073</v>
      </c>
      <c r="E1271" s="34" t="s">
        <v>95</v>
      </c>
      <c r="F1271" s="32">
        <v>36</v>
      </c>
      <c r="G1271" s="32">
        <v>100</v>
      </c>
      <c r="H1271" s="32">
        <v>100</v>
      </c>
      <c r="I1271" s="32">
        <v>0</v>
      </c>
      <c r="J1271" s="32">
        <v>0</v>
      </c>
      <c r="K1271" s="32">
        <v>0</v>
      </c>
      <c r="L1271" s="32">
        <v>0</v>
      </c>
      <c r="M1271" s="32">
        <v>0</v>
      </c>
      <c r="N1271" s="32">
        <v>100</v>
      </c>
      <c r="O1271" s="32">
        <v>0</v>
      </c>
      <c r="P1271" s="32">
        <v>0</v>
      </c>
      <c r="Q1271" s="32">
        <v>100</v>
      </c>
      <c r="R1271" s="32">
        <v>100</v>
      </c>
      <c r="S1271" s="32">
        <v>0</v>
      </c>
      <c r="T1271" s="32">
        <v>100</v>
      </c>
      <c r="U1271" s="32">
        <v>90</v>
      </c>
      <c r="V1271" s="32">
        <v>0</v>
      </c>
      <c r="W1271" s="32">
        <v>90</v>
      </c>
      <c r="X1271" s="32">
        <v>10</v>
      </c>
      <c r="Y1271" s="32">
        <v>100</v>
      </c>
      <c r="Z1271" s="32">
        <v>4</v>
      </c>
      <c r="AA1271" s="32" t="s">
        <v>96</v>
      </c>
      <c r="AB1271" s="32" t="s">
        <v>96</v>
      </c>
      <c r="AC1271" s="32">
        <v>2</v>
      </c>
      <c r="AD1271" s="32">
        <v>0</v>
      </c>
      <c r="AE1271" s="32">
        <v>0</v>
      </c>
      <c r="AF1271" s="32">
        <v>0</v>
      </c>
      <c r="AG1271" s="32">
        <v>0</v>
      </c>
      <c r="AH1271" s="32">
        <v>35</v>
      </c>
      <c r="AI1271" s="32">
        <v>0</v>
      </c>
    </row>
    <row r="1272" spans="1:35" x14ac:dyDescent="0.3">
      <c r="A1272" s="25" t="s">
        <v>1003</v>
      </c>
      <c r="B1272" s="25" t="s">
        <v>1055</v>
      </c>
      <c r="C1272" s="25" t="s">
        <v>1074</v>
      </c>
      <c r="D1272" s="26" t="s">
        <v>1553</v>
      </c>
      <c r="E1272" s="26">
        <v>949</v>
      </c>
      <c r="F1272" s="38">
        <v>0</v>
      </c>
      <c r="G1272" s="26">
        <v>100</v>
      </c>
      <c r="H1272" s="26">
        <v>100</v>
      </c>
      <c r="I1272" s="26">
        <v>0</v>
      </c>
      <c r="J1272" s="26">
        <v>0</v>
      </c>
      <c r="K1272" s="26">
        <v>0</v>
      </c>
      <c r="L1272" s="26">
        <v>100</v>
      </c>
      <c r="M1272" s="26">
        <v>100</v>
      </c>
      <c r="N1272" s="26">
        <v>0</v>
      </c>
      <c r="O1272" s="26">
        <v>0</v>
      </c>
      <c r="P1272" s="26">
        <v>0</v>
      </c>
      <c r="Q1272" s="26">
        <v>100</v>
      </c>
      <c r="R1272" s="26">
        <v>100</v>
      </c>
      <c r="S1272" s="26">
        <v>100</v>
      </c>
      <c r="T1272" s="26">
        <v>100</v>
      </c>
      <c r="U1272" s="26">
        <v>98</v>
      </c>
      <c r="V1272" s="26">
        <v>0</v>
      </c>
      <c r="W1272" s="26">
        <v>98</v>
      </c>
      <c r="X1272" s="26">
        <v>2</v>
      </c>
      <c r="Y1272" s="26">
        <v>98</v>
      </c>
      <c r="Z1272" s="26">
        <v>2</v>
      </c>
      <c r="AA1272" s="26" t="s">
        <v>96</v>
      </c>
      <c r="AB1272" s="26" t="s">
        <v>96</v>
      </c>
      <c r="AC1272" s="26">
        <v>6</v>
      </c>
      <c r="AD1272" s="26">
        <v>3</v>
      </c>
      <c r="AE1272" s="26">
        <v>3</v>
      </c>
      <c r="AF1272" s="26">
        <v>9</v>
      </c>
      <c r="AG1272" s="26">
        <v>0</v>
      </c>
      <c r="AH1272" s="26">
        <v>3</v>
      </c>
      <c r="AI1272" s="26">
        <v>0</v>
      </c>
    </row>
    <row r="1273" spans="1:35" x14ac:dyDescent="0.3">
      <c r="A1273" s="31" t="s">
        <v>1003</v>
      </c>
      <c r="B1273" s="31" t="s">
        <v>1055</v>
      </c>
      <c r="C1273" s="31" t="s">
        <v>1074</v>
      </c>
      <c r="D1273" s="31" t="s">
        <v>110</v>
      </c>
      <c r="E1273" s="34" t="s">
        <v>95</v>
      </c>
      <c r="F1273" s="32">
        <v>322</v>
      </c>
      <c r="G1273" s="32">
        <v>98</v>
      </c>
      <c r="H1273" s="32">
        <v>98</v>
      </c>
      <c r="I1273" s="33">
        <v>2</v>
      </c>
      <c r="J1273" s="32">
        <v>0</v>
      </c>
      <c r="K1273" s="32">
        <v>0</v>
      </c>
      <c r="L1273" s="32">
        <v>98</v>
      </c>
      <c r="M1273" s="32">
        <v>98</v>
      </c>
      <c r="N1273" s="32">
        <v>0</v>
      </c>
      <c r="O1273" s="32">
        <v>0</v>
      </c>
      <c r="P1273" s="32">
        <v>2</v>
      </c>
      <c r="Q1273" s="32">
        <v>100</v>
      </c>
      <c r="R1273" s="32">
        <v>99</v>
      </c>
      <c r="S1273" s="32">
        <v>94</v>
      </c>
      <c r="T1273" s="32">
        <v>0</v>
      </c>
      <c r="U1273" s="32">
        <v>0</v>
      </c>
      <c r="V1273" s="32">
        <v>0</v>
      </c>
      <c r="W1273" s="32">
        <v>0</v>
      </c>
      <c r="X1273" s="32">
        <v>100</v>
      </c>
      <c r="Y1273" s="32">
        <v>0</v>
      </c>
      <c r="Z1273" s="28" t="s">
        <v>98</v>
      </c>
      <c r="AA1273" s="32" t="s">
        <v>97</v>
      </c>
      <c r="AB1273" s="32" t="s">
        <v>96</v>
      </c>
      <c r="AC1273" s="32">
        <v>6</v>
      </c>
      <c r="AD1273" s="32">
        <v>3</v>
      </c>
      <c r="AE1273" s="32">
        <v>3</v>
      </c>
      <c r="AF1273" s="32">
        <v>9</v>
      </c>
      <c r="AG1273" s="32">
        <v>0</v>
      </c>
      <c r="AH1273" s="32">
        <v>3</v>
      </c>
      <c r="AI1273" s="32">
        <v>0</v>
      </c>
    </row>
    <row r="1274" spans="1:35" x14ac:dyDescent="0.3">
      <c r="A1274" s="25" t="s">
        <v>1003</v>
      </c>
      <c r="B1274" s="25" t="s">
        <v>1055</v>
      </c>
      <c r="C1274" s="25" t="s">
        <v>1075</v>
      </c>
      <c r="D1274" s="26" t="s">
        <v>1553</v>
      </c>
      <c r="E1274" s="26">
        <v>2016</v>
      </c>
      <c r="F1274" s="38">
        <v>0</v>
      </c>
      <c r="G1274" s="26">
        <v>100</v>
      </c>
      <c r="H1274" s="26">
        <v>100</v>
      </c>
      <c r="I1274" s="26">
        <v>0</v>
      </c>
      <c r="J1274" s="26">
        <v>0</v>
      </c>
      <c r="K1274" s="26">
        <v>0</v>
      </c>
      <c r="L1274" s="26">
        <v>100</v>
      </c>
      <c r="M1274" s="26">
        <v>90</v>
      </c>
      <c r="N1274" s="26">
        <v>10</v>
      </c>
      <c r="O1274" s="26">
        <v>0</v>
      </c>
      <c r="P1274" s="26">
        <v>0</v>
      </c>
      <c r="Q1274" s="26">
        <v>100</v>
      </c>
      <c r="R1274" s="26">
        <v>100</v>
      </c>
      <c r="S1274" s="26">
        <v>100</v>
      </c>
      <c r="T1274" s="26">
        <v>100</v>
      </c>
      <c r="U1274" s="26">
        <v>20</v>
      </c>
      <c r="V1274" s="26">
        <v>0</v>
      </c>
      <c r="W1274" s="26">
        <v>20</v>
      </c>
      <c r="X1274" s="26">
        <v>80</v>
      </c>
      <c r="Y1274" s="26">
        <v>100</v>
      </c>
      <c r="Z1274" s="26">
        <v>4</v>
      </c>
      <c r="AA1274" s="26" t="s">
        <v>96</v>
      </c>
      <c r="AB1274" s="26" t="s">
        <v>96</v>
      </c>
      <c r="AC1274" s="26">
        <v>2</v>
      </c>
      <c r="AD1274" s="26">
        <v>5</v>
      </c>
      <c r="AE1274" s="26">
        <v>5</v>
      </c>
      <c r="AF1274" s="26">
        <v>5</v>
      </c>
      <c r="AG1274" s="26">
        <v>0</v>
      </c>
      <c r="AH1274" s="26">
        <v>5</v>
      </c>
      <c r="AI1274" s="26">
        <v>0</v>
      </c>
    </row>
    <row r="1275" spans="1:35" x14ac:dyDescent="0.3">
      <c r="A1275" s="31" t="s">
        <v>1003</v>
      </c>
      <c r="B1275" s="31" t="s">
        <v>1055</v>
      </c>
      <c r="C1275" s="31" t="s">
        <v>1075</v>
      </c>
      <c r="D1275" s="31" t="s">
        <v>110</v>
      </c>
      <c r="E1275" s="34" t="s">
        <v>104</v>
      </c>
      <c r="F1275" s="32">
        <v>1907</v>
      </c>
      <c r="G1275" s="32">
        <v>100</v>
      </c>
      <c r="H1275" s="32">
        <v>20</v>
      </c>
      <c r="I1275" s="32">
        <v>0</v>
      </c>
      <c r="J1275" s="32">
        <v>80</v>
      </c>
      <c r="K1275" s="32">
        <v>0</v>
      </c>
      <c r="L1275" s="32">
        <v>70</v>
      </c>
      <c r="M1275" s="32">
        <v>21</v>
      </c>
      <c r="N1275" s="33">
        <v>79</v>
      </c>
      <c r="O1275" s="32">
        <v>0</v>
      </c>
      <c r="P1275" s="32">
        <v>0</v>
      </c>
      <c r="Q1275" s="32">
        <v>100</v>
      </c>
      <c r="R1275" s="32">
        <v>25</v>
      </c>
      <c r="S1275" s="32">
        <v>100</v>
      </c>
      <c r="T1275" s="32">
        <v>80</v>
      </c>
      <c r="U1275" s="32">
        <v>1</v>
      </c>
      <c r="V1275" s="32">
        <v>0</v>
      </c>
      <c r="W1275" s="33">
        <v>1</v>
      </c>
      <c r="X1275" s="32">
        <v>99</v>
      </c>
      <c r="Y1275" s="32">
        <v>20</v>
      </c>
      <c r="Z1275" s="32">
        <v>4</v>
      </c>
      <c r="AA1275" s="32" t="s">
        <v>97</v>
      </c>
      <c r="AB1275" s="32" t="s">
        <v>96</v>
      </c>
      <c r="AC1275" s="32">
        <v>5</v>
      </c>
      <c r="AD1275" s="32">
        <v>5</v>
      </c>
      <c r="AE1275" s="32">
        <v>5</v>
      </c>
      <c r="AF1275" s="32">
        <v>5</v>
      </c>
      <c r="AG1275" s="32">
        <v>0</v>
      </c>
      <c r="AH1275" s="32">
        <v>5</v>
      </c>
      <c r="AI1275" s="32">
        <v>0</v>
      </c>
    </row>
    <row r="1276" spans="1:35" x14ac:dyDescent="0.3">
      <c r="A1276" s="25" t="s">
        <v>1003</v>
      </c>
      <c r="B1276" s="25" t="s">
        <v>1055</v>
      </c>
      <c r="C1276" s="25" t="s">
        <v>1076</v>
      </c>
      <c r="D1276" s="26" t="s">
        <v>1553</v>
      </c>
      <c r="E1276" s="26">
        <v>1965</v>
      </c>
      <c r="F1276" s="26">
        <v>716</v>
      </c>
      <c r="G1276" s="26">
        <v>100</v>
      </c>
      <c r="H1276" s="26">
        <v>100</v>
      </c>
      <c r="I1276" s="26">
        <v>0</v>
      </c>
      <c r="J1276" s="26">
        <v>0</v>
      </c>
      <c r="K1276" s="26">
        <v>0</v>
      </c>
      <c r="L1276" s="26">
        <v>100</v>
      </c>
      <c r="M1276" s="26">
        <v>100</v>
      </c>
      <c r="N1276" s="26">
        <v>0</v>
      </c>
      <c r="O1276" s="26">
        <v>0</v>
      </c>
      <c r="P1276" s="26">
        <v>0</v>
      </c>
      <c r="Q1276" s="26">
        <v>100</v>
      </c>
      <c r="R1276" s="26">
        <v>100</v>
      </c>
      <c r="S1276" s="26">
        <v>100</v>
      </c>
      <c r="T1276" s="26">
        <v>100</v>
      </c>
      <c r="U1276" s="26">
        <v>60</v>
      </c>
      <c r="V1276" s="26">
        <v>0</v>
      </c>
      <c r="W1276" s="26">
        <v>60</v>
      </c>
      <c r="X1276" s="26">
        <v>40</v>
      </c>
      <c r="Y1276" s="26">
        <v>80</v>
      </c>
      <c r="Z1276" s="26">
        <v>2</v>
      </c>
      <c r="AA1276" s="26" t="s">
        <v>97</v>
      </c>
      <c r="AB1276" s="26" t="s">
        <v>97</v>
      </c>
      <c r="AC1276" s="26">
        <v>2</v>
      </c>
      <c r="AD1276" s="26">
        <v>0</v>
      </c>
      <c r="AE1276" s="26">
        <v>5</v>
      </c>
      <c r="AF1276" s="26">
        <v>5</v>
      </c>
      <c r="AG1276" s="26">
        <v>0</v>
      </c>
      <c r="AH1276" s="26">
        <v>3</v>
      </c>
      <c r="AI1276" s="26">
        <v>0</v>
      </c>
    </row>
    <row r="1277" spans="1:35" x14ac:dyDescent="0.3">
      <c r="A1277" s="31" t="s">
        <v>1003</v>
      </c>
      <c r="B1277" s="31" t="s">
        <v>1055</v>
      </c>
      <c r="C1277" s="31" t="s">
        <v>1076</v>
      </c>
      <c r="D1277" s="31" t="s">
        <v>1077</v>
      </c>
      <c r="E1277" s="34" t="s">
        <v>104</v>
      </c>
      <c r="F1277" s="32">
        <v>660</v>
      </c>
      <c r="G1277" s="32">
        <v>100</v>
      </c>
      <c r="H1277" s="32">
        <v>70</v>
      </c>
      <c r="I1277" s="32">
        <v>0</v>
      </c>
      <c r="J1277" s="32">
        <v>0</v>
      </c>
      <c r="K1277" s="32">
        <v>30</v>
      </c>
      <c r="L1277" s="32">
        <v>0</v>
      </c>
      <c r="M1277" s="32">
        <v>0</v>
      </c>
      <c r="N1277" s="32">
        <v>50</v>
      </c>
      <c r="O1277" s="32">
        <v>0</v>
      </c>
      <c r="P1277" s="32">
        <v>50</v>
      </c>
      <c r="Q1277" s="32">
        <v>100</v>
      </c>
      <c r="R1277" s="32">
        <v>90</v>
      </c>
      <c r="S1277" s="32">
        <v>100</v>
      </c>
      <c r="T1277" s="32">
        <v>100</v>
      </c>
      <c r="U1277" s="32">
        <v>30</v>
      </c>
      <c r="V1277" s="32">
        <v>0</v>
      </c>
      <c r="W1277" s="32">
        <v>20</v>
      </c>
      <c r="X1277" s="32">
        <v>80</v>
      </c>
      <c r="Y1277" s="32">
        <v>0</v>
      </c>
      <c r="Z1277" s="28" t="s">
        <v>98</v>
      </c>
      <c r="AA1277" s="32" t="s">
        <v>97</v>
      </c>
      <c r="AB1277" s="32" t="s">
        <v>96</v>
      </c>
      <c r="AC1277" s="32">
        <v>2</v>
      </c>
      <c r="AD1277" s="32">
        <v>1</v>
      </c>
      <c r="AE1277" s="32">
        <v>5</v>
      </c>
      <c r="AF1277" s="32">
        <v>5</v>
      </c>
      <c r="AG1277" s="32">
        <v>2</v>
      </c>
      <c r="AH1277" s="32">
        <v>5</v>
      </c>
      <c r="AI1277" s="32">
        <v>0</v>
      </c>
    </row>
    <row r="1278" spans="1:35" x14ac:dyDescent="0.3">
      <c r="A1278" s="25" t="s">
        <v>1003</v>
      </c>
      <c r="B1278" s="25" t="s">
        <v>1055</v>
      </c>
      <c r="C1278" s="25" t="s">
        <v>1078</v>
      </c>
      <c r="D1278" s="26" t="s">
        <v>1553</v>
      </c>
      <c r="E1278" s="26">
        <v>710</v>
      </c>
      <c r="F1278" s="38">
        <v>0</v>
      </c>
      <c r="G1278" s="26">
        <v>100</v>
      </c>
      <c r="H1278" s="26">
        <v>70</v>
      </c>
      <c r="I1278" s="26">
        <v>30</v>
      </c>
      <c r="J1278" s="26">
        <v>0</v>
      </c>
      <c r="K1278" s="26">
        <v>0</v>
      </c>
      <c r="L1278" s="26">
        <v>96</v>
      </c>
      <c r="M1278" s="26">
        <v>79</v>
      </c>
      <c r="N1278" s="26">
        <v>21</v>
      </c>
      <c r="O1278" s="26">
        <v>0</v>
      </c>
      <c r="P1278" s="26">
        <v>0</v>
      </c>
      <c r="Q1278" s="26">
        <v>100</v>
      </c>
      <c r="R1278" s="26">
        <v>100</v>
      </c>
      <c r="S1278" s="26">
        <v>100</v>
      </c>
      <c r="T1278" s="26">
        <v>100</v>
      </c>
      <c r="U1278" s="26">
        <v>56</v>
      </c>
      <c r="V1278" s="26">
        <v>0</v>
      </c>
      <c r="W1278" s="26">
        <v>57</v>
      </c>
      <c r="X1278" s="26">
        <v>43</v>
      </c>
      <c r="Y1278" s="26">
        <v>100</v>
      </c>
      <c r="Z1278" s="26">
        <v>3</v>
      </c>
      <c r="AA1278" s="26" t="s">
        <v>96</v>
      </c>
      <c r="AB1278" s="26" t="s">
        <v>97</v>
      </c>
      <c r="AC1278" s="26" t="s">
        <v>98</v>
      </c>
      <c r="AD1278" s="26">
        <v>6</v>
      </c>
      <c r="AE1278" s="26">
        <v>6</v>
      </c>
      <c r="AF1278" s="26">
        <v>9</v>
      </c>
      <c r="AG1278" s="26">
        <v>0</v>
      </c>
      <c r="AH1278" s="26">
        <v>9</v>
      </c>
      <c r="AI1278" s="26">
        <v>0</v>
      </c>
    </row>
    <row r="1279" spans="1:35" x14ac:dyDescent="0.3">
      <c r="A1279" s="31" t="s">
        <v>1003</v>
      </c>
      <c r="B1279" s="31" t="s">
        <v>1055</v>
      </c>
      <c r="C1279" s="31" t="s">
        <v>1078</v>
      </c>
      <c r="D1279" s="31" t="s">
        <v>1079</v>
      </c>
      <c r="E1279" s="34" t="s">
        <v>102</v>
      </c>
      <c r="F1279" s="32">
        <v>56</v>
      </c>
      <c r="G1279" s="32">
        <v>100</v>
      </c>
      <c r="H1279" s="32">
        <v>64</v>
      </c>
      <c r="I1279" s="32">
        <v>0</v>
      </c>
      <c r="J1279" s="32">
        <v>36</v>
      </c>
      <c r="K1279" s="32">
        <v>0</v>
      </c>
      <c r="L1279" s="32">
        <v>100</v>
      </c>
      <c r="M1279" s="32">
        <v>64</v>
      </c>
      <c r="N1279" s="32">
        <v>0</v>
      </c>
      <c r="O1279" s="32">
        <v>0</v>
      </c>
      <c r="P1279" s="32">
        <v>36</v>
      </c>
      <c r="Q1279" s="32">
        <v>100</v>
      </c>
      <c r="R1279" s="32">
        <v>100</v>
      </c>
      <c r="S1279" s="32">
        <v>100</v>
      </c>
      <c r="T1279" s="32">
        <v>100</v>
      </c>
      <c r="U1279" s="32">
        <v>0</v>
      </c>
      <c r="V1279" s="32">
        <v>0</v>
      </c>
      <c r="W1279" s="32">
        <v>0</v>
      </c>
      <c r="X1279" s="32">
        <v>100</v>
      </c>
      <c r="Y1279" s="32">
        <v>100</v>
      </c>
      <c r="Z1279" s="32">
        <v>3</v>
      </c>
      <c r="AA1279" s="32" t="s">
        <v>96</v>
      </c>
      <c r="AB1279" s="32" t="s">
        <v>97</v>
      </c>
      <c r="AC1279" s="28" t="s">
        <v>98</v>
      </c>
      <c r="AD1279" s="32">
        <v>6</v>
      </c>
      <c r="AE1279" s="32">
        <v>6</v>
      </c>
      <c r="AF1279" s="32">
        <v>9</v>
      </c>
      <c r="AG1279" s="32">
        <v>0</v>
      </c>
      <c r="AH1279" s="32">
        <v>9</v>
      </c>
      <c r="AI1279" s="32">
        <v>0</v>
      </c>
    </row>
    <row r="1280" spans="1:35" x14ac:dyDescent="0.3">
      <c r="A1280" s="31" t="s">
        <v>1003</v>
      </c>
      <c r="B1280" s="31" t="s">
        <v>1055</v>
      </c>
      <c r="C1280" s="31" t="s">
        <v>1078</v>
      </c>
      <c r="D1280" s="31" t="s">
        <v>1080</v>
      </c>
      <c r="E1280" s="34" t="s">
        <v>102</v>
      </c>
      <c r="F1280" s="32">
        <v>30</v>
      </c>
      <c r="G1280" s="32">
        <v>100</v>
      </c>
      <c r="H1280" s="32">
        <v>66</v>
      </c>
      <c r="I1280" s="32">
        <v>0</v>
      </c>
      <c r="J1280" s="32">
        <v>34</v>
      </c>
      <c r="K1280" s="32">
        <v>0</v>
      </c>
      <c r="L1280" s="32">
        <v>100</v>
      </c>
      <c r="M1280" s="32">
        <v>66</v>
      </c>
      <c r="N1280" s="32">
        <v>0</v>
      </c>
      <c r="O1280" s="32">
        <v>0</v>
      </c>
      <c r="P1280" s="32">
        <v>34</v>
      </c>
      <c r="Q1280" s="32">
        <v>100</v>
      </c>
      <c r="R1280" s="32">
        <v>100</v>
      </c>
      <c r="S1280" s="32">
        <v>100</v>
      </c>
      <c r="T1280" s="32">
        <v>100</v>
      </c>
      <c r="U1280" s="32">
        <v>0</v>
      </c>
      <c r="V1280" s="32">
        <v>0</v>
      </c>
      <c r="W1280" s="32">
        <v>0</v>
      </c>
      <c r="X1280" s="32">
        <v>100</v>
      </c>
      <c r="Y1280" s="32">
        <v>100</v>
      </c>
      <c r="Z1280" s="32">
        <v>3</v>
      </c>
      <c r="AA1280" s="32" t="s">
        <v>96</v>
      </c>
      <c r="AB1280" s="32" t="s">
        <v>97</v>
      </c>
      <c r="AC1280" s="28" t="s">
        <v>98</v>
      </c>
      <c r="AD1280" s="32">
        <v>6</v>
      </c>
      <c r="AE1280" s="32">
        <v>6</v>
      </c>
      <c r="AF1280" s="32">
        <v>9</v>
      </c>
      <c r="AG1280" s="32">
        <v>0</v>
      </c>
      <c r="AH1280" s="32">
        <v>9</v>
      </c>
      <c r="AI1280" s="32">
        <v>0</v>
      </c>
    </row>
    <row r="1281" spans="1:427" x14ac:dyDescent="0.3">
      <c r="A1281" s="25" t="s">
        <v>1003</v>
      </c>
      <c r="B1281" s="25" t="s">
        <v>1055</v>
      </c>
      <c r="C1281" s="25" t="s">
        <v>1081</v>
      </c>
      <c r="D1281" s="26" t="s">
        <v>1553</v>
      </c>
      <c r="E1281" s="26">
        <v>4893</v>
      </c>
      <c r="F1281" s="38">
        <v>70</v>
      </c>
      <c r="G1281" s="26">
        <v>100</v>
      </c>
      <c r="H1281" s="26">
        <v>100</v>
      </c>
      <c r="I1281" s="26">
        <v>0</v>
      </c>
      <c r="J1281" s="26">
        <v>0</v>
      </c>
      <c r="K1281" s="26">
        <v>0</v>
      </c>
      <c r="L1281" s="26">
        <v>98</v>
      </c>
      <c r="M1281" s="26">
        <v>98</v>
      </c>
      <c r="N1281" s="26">
        <v>2</v>
      </c>
      <c r="O1281" s="26">
        <v>0</v>
      </c>
      <c r="P1281" s="26">
        <v>0</v>
      </c>
      <c r="Q1281" s="26">
        <v>100</v>
      </c>
      <c r="R1281" s="26">
        <v>100</v>
      </c>
      <c r="S1281" s="26">
        <v>100</v>
      </c>
      <c r="T1281" s="26">
        <v>100</v>
      </c>
      <c r="U1281" s="26">
        <v>100</v>
      </c>
      <c r="V1281" s="26">
        <v>0</v>
      </c>
      <c r="W1281" s="26">
        <v>70</v>
      </c>
      <c r="X1281" s="26">
        <v>30</v>
      </c>
      <c r="Y1281" s="26">
        <v>100</v>
      </c>
      <c r="Z1281" s="26">
        <v>5</v>
      </c>
      <c r="AA1281" s="26" t="s">
        <v>96</v>
      </c>
      <c r="AB1281" s="26" t="s">
        <v>96</v>
      </c>
      <c r="AC1281" s="26">
        <v>12</v>
      </c>
      <c r="AD1281" s="26">
        <v>0</v>
      </c>
      <c r="AE1281" s="26">
        <v>0</v>
      </c>
      <c r="AF1281" s="26">
        <v>7</v>
      </c>
      <c r="AG1281" s="26">
        <v>0</v>
      </c>
      <c r="AH1281" s="26">
        <v>0</v>
      </c>
      <c r="AI1281" s="26">
        <v>0</v>
      </c>
    </row>
    <row r="1282" spans="1:427" x14ac:dyDescent="0.3">
      <c r="A1282" s="31" t="s">
        <v>1003</v>
      </c>
      <c r="B1282" s="31" t="s">
        <v>1055</v>
      </c>
      <c r="C1282" s="31" t="s">
        <v>1081</v>
      </c>
      <c r="D1282" s="31" t="s">
        <v>1082</v>
      </c>
      <c r="E1282" s="34" t="s">
        <v>102</v>
      </c>
      <c r="F1282" s="32">
        <v>75</v>
      </c>
      <c r="G1282" s="32">
        <v>100</v>
      </c>
      <c r="H1282" s="32">
        <v>100</v>
      </c>
      <c r="I1282" s="32">
        <v>0</v>
      </c>
      <c r="J1282" s="32">
        <v>0</v>
      </c>
      <c r="K1282" s="32">
        <v>0</v>
      </c>
      <c r="L1282" s="32">
        <v>100</v>
      </c>
      <c r="M1282" s="32">
        <v>100</v>
      </c>
      <c r="N1282" s="32">
        <v>0</v>
      </c>
      <c r="O1282" s="32">
        <v>0</v>
      </c>
      <c r="P1282" s="32">
        <v>0</v>
      </c>
      <c r="Q1282" s="32">
        <v>100</v>
      </c>
      <c r="R1282" s="32">
        <v>100</v>
      </c>
      <c r="S1282" s="32">
        <v>100</v>
      </c>
      <c r="T1282" s="32">
        <v>100</v>
      </c>
      <c r="U1282" s="32">
        <v>100</v>
      </c>
      <c r="V1282" s="32">
        <v>0</v>
      </c>
      <c r="W1282" s="33">
        <v>100</v>
      </c>
      <c r="X1282" s="32">
        <v>0</v>
      </c>
      <c r="Y1282" s="32">
        <v>100</v>
      </c>
      <c r="Z1282" s="32">
        <v>5</v>
      </c>
      <c r="AA1282" s="32" t="s">
        <v>96</v>
      </c>
      <c r="AB1282" s="32" t="s">
        <v>97</v>
      </c>
      <c r="AC1282" s="28" t="s">
        <v>98</v>
      </c>
      <c r="AD1282" s="32">
        <v>0</v>
      </c>
      <c r="AE1282" s="32">
        <v>0</v>
      </c>
      <c r="AF1282" s="32">
        <v>7</v>
      </c>
      <c r="AG1282" s="32">
        <v>0</v>
      </c>
      <c r="AH1282" s="32">
        <v>0</v>
      </c>
      <c r="AI1282" s="32">
        <v>0</v>
      </c>
    </row>
    <row r="1283" spans="1:427" x14ac:dyDescent="0.3">
      <c r="A1283" s="31" t="s">
        <v>1003</v>
      </c>
      <c r="B1283" s="31" t="s">
        <v>1055</v>
      </c>
      <c r="C1283" s="31" t="s">
        <v>1081</v>
      </c>
      <c r="D1283" s="31" t="s">
        <v>1083</v>
      </c>
      <c r="E1283" s="34" t="s">
        <v>102</v>
      </c>
      <c r="F1283" s="32">
        <v>103</v>
      </c>
      <c r="G1283" s="32">
        <v>100</v>
      </c>
      <c r="H1283" s="32">
        <v>100</v>
      </c>
      <c r="I1283" s="32">
        <v>0</v>
      </c>
      <c r="J1283" s="32">
        <v>0</v>
      </c>
      <c r="K1283" s="32">
        <v>0</v>
      </c>
      <c r="L1283" s="32">
        <v>100</v>
      </c>
      <c r="M1283" s="32">
        <v>50</v>
      </c>
      <c r="N1283" s="33">
        <v>50</v>
      </c>
      <c r="O1283" s="32">
        <v>0</v>
      </c>
      <c r="P1283" s="32">
        <v>0</v>
      </c>
      <c r="Q1283" s="32">
        <v>100</v>
      </c>
      <c r="R1283" s="32">
        <v>100</v>
      </c>
      <c r="S1283" s="32">
        <v>100</v>
      </c>
      <c r="T1283" s="32">
        <v>100</v>
      </c>
      <c r="U1283" s="32">
        <v>70</v>
      </c>
      <c r="V1283" s="32">
        <v>0</v>
      </c>
      <c r="W1283" s="32">
        <v>70</v>
      </c>
      <c r="X1283" s="32">
        <v>30</v>
      </c>
      <c r="Y1283" s="32">
        <v>100</v>
      </c>
      <c r="Z1283" s="32">
        <v>5</v>
      </c>
      <c r="AA1283" s="32" t="s">
        <v>96</v>
      </c>
      <c r="AB1283" s="32" t="s">
        <v>97</v>
      </c>
      <c r="AC1283" s="28" t="s">
        <v>98</v>
      </c>
      <c r="AD1283" s="32">
        <v>0</v>
      </c>
      <c r="AE1283" s="32">
        <v>0</v>
      </c>
      <c r="AF1283" s="32">
        <v>7</v>
      </c>
      <c r="AG1283" s="32">
        <v>0</v>
      </c>
      <c r="AH1283" s="32">
        <v>0</v>
      </c>
      <c r="AI1283" s="32">
        <v>0</v>
      </c>
    </row>
    <row r="1284" spans="1:427" x14ac:dyDescent="0.3">
      <c r="A1284" s="31" t="s">
        <v>1003</v>
      </c>
      <c r="B1284" s="31" t="s">
        <v>1055</v>
      </c>
      <c r="C1284" s="31" t="s">
        <v>1081</v>
      </c>
      <c r="D1284" s="31" t="s">
        <v>378</v>
      </c>
      <c r="E1284" s="34" t="s">
        <v>104</v>
      </c>
      <c r="F1284" s="32">
        <v>2200</v>
      </c>
      <c r="G1284" s="32">
        <v>100</v>
      </c>
      <c r="H1284" s="32">
        <v>100</v>
      </c>
      <c r="I1284" s="32">
        <v>0</v>
      </c>
      <c r="J1284" s="32">
        <v>0</v>
      </c>
      <c r="K1284" s="32">
        <v>0</v>
      </c>
      <c r="L1284" s="32">
        <v>100</v>
      </c>
      <c r="M1284" s="32">
        <v>1.7</v>
      </c>
      <c r="N1284" s="32">
        <v>3.76</v>
      </c>
      <c r="O1284" s="32">
        <v>0</v>
      </c>
      <c r="P1284" s="32">
        <v>94.54</v>
      </c>
      <c r="Q1284" s="32">
        <v>100</v>
      </c>
      <c r="R1284" s="32">
        <v>37.6</v>
      </c>
      <c r="S1284" s="32">
        <v>20</v>
      </c>
      <c r="T1284" s="32">
        <v>5</v>
      </c>
      <c r="U1284" s="32">
        <v>0.5</v>
      </c>
      <c r="V1284" s="32">
        <v>0</v>
      </c>
      <c r="W1284" s="32">
        <v>0</v>
      </c>
      <c r="X1284" s="33">
        <v>100</v>
      </c>
      <c r="Y1284" s="32">
        <v>0</v>
      </c>
      <c r="Z1284" s="28" t="s">
        <v>98</v>
      </c>
      <c r="AA1284" s="32" t="s">
        <v>97</v>
      </c>
      <c r="AB1284" s="32" t="s">
        <v>96</v>
      </c>
      <c r="AC1284" s="32">
        <v>1</v>
      </c>
      <c r="AD1284" s="32">
        <v>0.8</v>
      </c>
      <c r="AE1284" s="32">
        <v>0.85</v>
      </c>
      <c r="AF1284" s="32">
        <v>7</v>
      </c>
      <c r="AG1284" s="32">
        <v>0.9</v>
      </c>
      <c r="AH1284" s="32">
        <v>0.4</v>
      </c>
      <c r="AI1284" s="32">
        <v>0</v>
      </c>
    </row>
    <row r="1285" spans="1:427" x14ac:dyDescent="0.3">
      <c r="A1285" s="25" t="s">
        <v>1003</v>
      </c>
      <c r="B1285" s="25" t="s">
        <v>1055</v>
      </c>
      <c r="C1285" s="25" t="s">
        <v>1084</v>
      </c>
      <c r="D1285" s="26" t="s">
        <v>1553</v>
      </c>
      <c r="E1285" s="26">
        <v>1468</v>
      </c>
      <c r="F1285" s="38">
        <v>40</v>
      </c>
      <c r="G1285" s="26">
        <v>100</v>
      </c>
      <c r="H1285" s="26">
        <v>90</v>
      </c>
      <c r="I1285" s="26">
        <v>10</v>
      </c>
      <c r="J1285" s="26">
        <v>0</v>
      </c>
      <c r="K1285" s="26">
        <v>0</v>
      </c>
      <c r="L1285" s="26">
        <v>0</v>
      </c>
      <c r="M1285" s="26">
        <v>0</v>
      </c>
      <c r="N1285" s="26">
        <v>95</v>
      </c>
      <c r="O1285" s="26">
        <v>5</v>
      </c>
      <c r="P1285" s="26">
        <v>0</v>
      </c>
      <c r="Q1285" s="26">
        <v>100</v>
      </c>
      <c r="R1285" s="26">
        <v>100</v>
      </c>
      <c r="S1285" s="26">
        <v>100</v>
      </c>
      <c r="T1285" s="26">
        <v>100</v>
      </c>
      <c r="U1285" s="26">
        <v>80</v>
      </c>
      <c r="V1285" s="26">
        <v>0</v>
      </c>
      <c r="W1285" s="26">
        <v>70</v>
      </c>
      <c r="X1285" s="26">
        <v>30</v>
      </c>
      <c r="Y1285" s="26">
        <v>100</v>
      </c>
      <c r="Z1285" s="26">
        <v>4</v>
      </c>
      <c r="AA1285" s="26" t="s">
        <v>96</v>
      </c>
      <c r="AB1285" s="26" t="s">
        <v>96</v>
      </c>
      <c r="AC1285" s="26">
        <v>2</v>
      </c>
      <c r="AD1285" s="26">
        <v>0</v>
      </c>
      <c r="AE1285" s="26">
        <v>0</v>
      </c>
      <c r="AF1285" s="26">
        <v>7</v>
      </c>
      <c r="AG1285" s="26">
        <v>0</v>
      </c>
      <c r="AH1285" s="26">
        <v>7</v>
      </c>
      <c r="AI1285" s="26">
        <v>0</v>
      </c>
    </row>
    <row r="1286" spans="1:427" x14ac:dyDescent="0.3">
      <c r="A1286" s="31" t="s">
        <v>1003</v>
      </c>
      <c r="B1286" s="31" t="s">
        <v>1055</v>
      </c>
      <c r="C1286" s="31" t="s">
        <v>1084</v>
      </c>
      <c r="D1286" s="31" t="s">
        <v>110</v>
      </c>
      <c r="E1286" s="34" t="s">
        <v>104</v>
      </c>
      <c r="F1286" s="32">
        <v>257</v>
      </c>
      <c r="G1286" s="32">
        <v>100</v>
      </c>
      <c r="H1286" s="32">
        <v>50</v>
      </c>
      <c r="I1286" s="32">
        <v>0</v>
      </c>
      <c r="J1286" s="32">
        <v>0</v>
      </c>
      <c r="K1286" s="33">
        <v>50</v>
      </c>
      <c r="L1286" s="32">
        <v>0</v>
      </c>
      <c r="M1286" s="32">
        <v>0</v>
      </c>
      <c r="N1286" s="32">
        <v>50</v>
      </c>
      <c r="O1286" s="32">
        <v>0</v>
      </c>
      <c r="P1286" s="32">
        <v>50</v>
      </c>
      <c r="Q1286" s="32">
        <v>100</v>
      </c>
      <c r="R1286" s="32">
        <v>100</v>
      </c>
      <c r="S1286" s="32">
        <v>100</v>
      </c>
      <c r="T1286" s="32">
        <v>50</v>
      </c>
      <c r="U1286" s="32">
        <v>0</v>
      </c>
      <c r="V1286" s="32">
        <v>0</v>
      </c>
      <c r="W1286" s="32">
        <v>10</v>
      </c>
      <c r="X1286" s="32">
        <v>90</v>
      </c>
      <c r="Y1286" s="32">
        <v>70</v>
      </c>
      <c r="Z1286" s="32">
        <v>4</v>
      </c>
      <c r="AA1286" s="32" t="s">
        <v>96</v>
      </c>
      <c r="AB1286" s="32" t="s">
        <v>96</v>
      </c>
      <c r="AC1286" s="32">
        <v>2</v>
      </c>
      <c r="AD1286" s="32">
        <v>1</v>
      </c>
      <c r="AE1286" s="32">
        <v>1</v>
      </c>
      <c r="AF1286" s="32">
        <v>7</v>
      </c>
      <c r="AG1286" s="32">
        <v>1</v>
      </c>
      <c r="AH1286" s="32">
        <v>7</v>
      </c>
      <c r="AI1286" s="32">
        <v>1</v>
      </c>
    </row>
    <row r="1287" spans="1:427" x14ac:dyDescent="0.3">
      <c r="A1287" s="25" t="s">
        <v>1003</v>
      </c>
      <c r="B1287" s="25" t="s">
        <v>1055</v>
      </c>
      <c r="C1287" s="25" t="s">
        <v>1085</v>
      </c>
      <c r="D1287" s="26" t="s">
        <v>1553</v>
      </c>
      <c r="E1287" s="26">
        <v>1266</v>
      </c>
      <c r="F1287" s="38">
        <v>0</v>
      </c>
      <c r="G1287" s="26">
        <v>80</v>
      </c>
      <c r="H1287" s="26">
        <v>30</v>
      </c>
      <c r="I1287" s="26">
        <v>30</v>
      </c>
      <c r="J1287" s="26">
        <v>0</v>
      </c>
      <c r="K1287" s="26">
        <v>40</v>
      </c>
      <c r="L1287" s="26">
        <v>90</v>
      </c>
      <c r="M1287" s="26">
        <v>70</v>
      </c>
      <c r="N1287" s="26">
        <v>20</v>
      </c>
      <c r="O1287" s="26">
        <v>0</v>
      </c>
      <c r="P1287" s="26">
        <v>10</v>
      </c>
      <c r="Q1287" s="26">
        <v>100</v>
      </c>
      <c r="R1287" s="26">
        <v>100</v>
      </c>
      <c r="S1287" s="26">
        <v>100</v>
      </c>
      <c r="T1287" s="26">
        <v>100</v>
      </c>
      <c r="U1287" s="26">
        <v>30</v>
      </c>
      <c r="V1287" s="26">
        <v>0</v>
      </c>
      <c r="W1287" s="26">
        <v>30</v>
      </c>
      <c r="X1287" s="26">
        <v>70</v>
      </c>
      <c r="Y1287" s="26">
        <v>100</v>
      </c>
      <c r="Z1287" s="26">
        <v>2</v>
      </c>
      <c r="AA1287" s="26" t="s">
        <v>96</v>
      </c>
      <c r="AB1287" s="26" t="s">
        <v>96</v>
      </c>
      <c r="AC1287" s="26">
        <v>48</v>
      </c>
      <c r="AD1287" s="26">
        <v>2</v>
      </c>
      <c r="AE1287" s="26">
        <v>3</v>
      </c>
      <c r="AF1287" s="26">
        <v>7</v>
      </c>
      <c r="AG1287" s="26">
        <v>0</v>
      </c>
      <c r="AH1287" s="26">
        <v>8</v>
      </c>
      <c r="AI1287" s="26">
        <v>0</v>
      </c>
    </row>
    <row r="1288" spans="1:427" x14ac:dyDescent="0.3">
      <c r="A1288" s="31" t="s">
        <v>1003</v>
      </c>
      <c r="B1288" s="31" t="s">
        <v>1055</v>
      </c>
      <c r="C1288" s="31" t="s">
        <v>1085</v>
      </c>
      <c r="D1288" s="31" t="s">
        <v>108</v>
      </c>
      <c r="E1288" s="34" t="s">
        <v>102</v>
      </c>
      <c r="F1288" s="32">
        <v>1091</v>
      </c>
      <c r="G1288" s="32">
        <v>80</v>
      </c>
      <c r="H1288" s="32">
        <v>30</v>
      </c>
      <c r="I1288" s="32">
        <v>30</v>
      </c>
      <c r="J1288" s="32">
        <v>0</v>
      </c>
      <c r="K1288" s="33">
        <v>40</v>
      </c>
      <c r="L1288" s="32">
        <v>90</v>
      </c>
      <c r="M1288" s="32">
        <v>80</v>
      </c>
      <c r="N1288" s="32">
        <v>20</v>
      </c>
      <c r="O1288" s="32">
        <v>0</v>
      </c>
      <c r="P1288" s="32">
        <v>0</v>
      </c>
      <c r="Q1288" s="32">
        <v>100</v>
      </c>
      <c r="R1288" s="32">
        <v>100</v>
      </c>
      <c r="S1288" s="32">
        <v>100</v>
      </c>
      <c r="T1288" s="32">
        <v>100</v>
      </c>
      <c r="U1288" s="32">
        <v>30</v>
      </c>
      <c r="V1288" s="32">
        <v>0</v>
      </c>
      <c r="W1288" s="33">
        <v>30</v>
      </c>
      <c r="X1288" s="32">
        <v>70</v>
      </c>
      <c r="Y1288" s="32">
        <v>100</v>
      </c>
      <c r="Z1288" s="32">
        <v>2</v>
      </c>
      <c r="AA1288" s="32" t="s">
        <v>96</v>
      </c>
      <c r="AB1288" s="32" t="s">
        <v>96</v>
      </c>
      <c r="AC1288" s="32">
        <v>48</v>
      </c>
      <c r="AD1288" s="32">
        <v>2</v>
      </c>
      <c r="AE1288" s="32">
        <v>3</v>
      </c>
      <c r="AF1288" s="32">
        <v>7</v>
      </c>
      <c r="AG1288" s="32">
        <v>0</v>
      </c>
      <c r="AH1288" s="32">
        <v>8</v>
      </c>
      <c r="AI1288" s="32">
        <v>0</v>
      </c>
    </row>
    <row r="1289" spans="1:427" x14ac:dyDescent="0.3">
      <c r="A1289" s="25" t="s">
        <v>1003</v>
      </c>
      <c r="B1289" s="25" t="s">
        <v>1086</v>
      </c>
      <c r="C1289" s="25" t="s">
        <v>1087</v>
      </c>
      <c r="D1289" s="26" t="s">
        <v>1553</v>
      </c>
      <c r="E1289" s="26">
        <v>958</v>
      </c>
      <c r="F1289" s="38">
        <v>0</v>
      </c>
      <c r="G1289" s="26">
        <v>100</v>
      </c>
      <c r="H1289" s="26">
        <v>100</v>
      </c>
      <c r="I1289" s="26">
        <v>0</v>
      </c>
      <c r="J1289" s="26">
        <v>0</v>
      </c>
      <c r="K1289" s="26">
        <v>0</v>
      </c>
      <c r="L1289" s="26">
        <v>0</v>
      </c>
      <c r="M1289" s="26">
        <v>0</v>
      </c>
      <c r="N1289" s="26">
        <v>100</v>
      </c>
      <c r="O1289" s="26">
        <v>0</v>
      </c>
      <c r="P1289" s="26">
        <v>0</v>
      </c>
      <c r="Q1289" s="26">
        <v>100</v>
      </c>
      <c r="R1289" s="26">
        <v>100</v>
      </c>
      <c r="S1289" s="26">
        <v>100</v>
      </c>
      <c r="T1289" s="26">
        <v>100</v>
      </c>
      <c r="U1289" s="26">
        <v>100</v>
      </c>
      <c r="V1289" s="26">
        <v>0</v>
      </c>
      <c r="W1289" s="26">
        <v>100</v>
      </c>
      <c r="X1289" s="26">
        <v>0</v>
      </c>
      <c r="Y1289" s="26">
        <v>100</v>
      </c>
      <c r="Z1289" s="26">
        <v>2</v>
      </c>
      <c r="AA1289" s="26" t="s">
        <v>96</v>
      </c>
      <c r="AB1289" s="26" t="s">
        <v>96</v>
      </c>
      <c r="AC1289" s="26">
        <v>2</v>
      </c>
      <c r="AD1289" s="26">
        <v>5</v>
      </c>
      <c r="AE1289" s="26">
        <v>5</v>
      </c>
      <c r="AF1289" s="26">
        <v>14</v>
      </c>
      <c r="AG1289" s="26">
        <v>0</v>
      </c>
      <c r="AH1289" s="26">
        <v>30</v>
      </c>
      <c r="AI1289" s="26">
        <v>0</v>
      </c>
    </row>
    <row r="1290" spans="1:427" x14ac:dyDescent="0.3">
      <c r="A1290" s="31" t="s">
        <v>1003</v>
      </c>
      <c r="B1290" s="31" t="s">
        <v>1086</v>
      </c>
      <c r="C1290" s="31" t="s">
        <v>1087</v>
      </c>
      <c r="D1290" s="31" t="s">
        <v>110</v>
      </c>
      <c r="E1290" s="34" t="s">
        <v>95</v>
      </c>
      <c r="F1290" s="32">
        <v>230</v>
      </c>
      <c r="G1290" s="32">
        <v>100</v>
      </c>
      <c r="H1290" s="32">
        <v>100</v>
      </c>
      <c r="I1290" s="32">
        <v>0</v>
      </c>
      <c r="J1290" s="32">
        <v>0</v>
      </c>
      <c r="K1290" s="32">
        <v>0</v>
      </c>
      <c r="L1290" s="32">
        <v>0</v>
      </c>
      <c r="M1290" s="32">
        <v>0</v>
      </c>
      <c r="N1290" s="32">
        <v>0</v>
      </c>
      <c r="O1290" s="32">
        <v>0</v>
      </c>
      <c r="P1290" s="32">
        <v>100</v>
      </c>
      <c r="Q1290" s="32">
        <v>100</v>
      </c>
      <c r="R1290" s="32">
        <v>100</v>
      </c>
      <c r="S1290" s="32">
        <v>100</v>
      </c>
      <c r="T1290" s="32">
        <v>0</v>
      </c>
      <c r="U1290" s="32">
        <v>0</v>
      </c>
      <c r="V1290" s="32">
        <v>0</v>
      </c>
      <c r="W1290" s="32">
        <v>0</v>
      </c>
      <c r="X1290" s="32">
        <v>100</v>
      </c>
      <c r="Y1290" s="32">
        <v>100</v>
      </c>
      <c r="Z1290" s="32">
        <v>2</v>
      </c>
      <c r="AA1290" s="32" t="s">
        <v>96</v>
      </c>
      <c r="AB1290" s="32" t="s">
        <v>96</v>
      </c>
      <c r="AC1290" s="32">
        <v>2</v>
      </c>
      <c r="AD1290" s="32">
        <v>5</v>
      </c>
      <c r="AE1290" s="32">
        <v>5</v>
      </c>
      <c r="AF1290" s="32">
        <v>14</v>
      </c>
      <c r="AG1290" s="32">
        <v>0</v>
      </c>
      <c r="AH1290" s="32">
        <v>30</v>
      </c>
      <c r="AI1290" s="32">
        <v>0</v>
      </c>
    </row>
    <row r="1291" spans="1:427" x14ac:dyDescent="0.3">
      <c r="A1291" s="25" t="s">
        <v>1003</v>
      </c>
      <c r="B1291" s="25" t="s">
        <v>1086</v>
      </c>
      <c r="C1291" s="25" t="s">
        <v>1088</v>
      </c>
      <c r="D1291" s="26" t="s">
        <v>1553</v>
      </c>
      <c r="E1291" s="26">
        <v>595</v>
      </c>
      <c r="F1291" s="38">
        <v>0</v>
      </c>
      <c r="G1291" s="26">
        <v>100</v>
      </c>
      <c r="H1291" s="26">
        <v>100</v>
      </c>
      <c r="I1291" s="26">
        <v>0</v>
      </c>
      <c r="J1291" s="26">
        <v>0</v>
      </c>
      <c r="K1291" s="26">
        <v>0</v>
      </c>
      <c r="L1291" s="26">
        <v>0</v>
      </c>
      <c r="M1291" s="26">
        <v>0</v>
      </c>
      <c r="N1291" s="26">
        <v>95</v>
      </c>
      <c r="O1291" s="26">
        <v>5</v>
      </c>
      <c r="P1291" s="26">
        <v>0</v>
      </c>
      <c r="Q1291" s="26">
        <v>100</v>
      </c>
      <c r="R1291" s="26">
        <v>100</v>
      </c>
      <c r="S1291" s="26">
        <v>100</v>
      </c>
      <c r="T1291" s="26">
        <v>90</v>
      </c>
      <c r="U1291" s="26">
        <v>50</v>
      </c>
      <c r="V1291" s="26">
        <v>0</v>
      </c>
      <c r="W1291" s="26">
        <v>50</v>
      </c>
      <c r="X1291" s="26">
        <v>50</v>
      </c>
      <c r="Y1291" s="26">
        <v>100</v>
      </c>
      <c r="Z1291" s="26">
        <v>2</v>
      </c>
      <c r="AA1291" s="26" t="s">
        <v>96</v>
      </c>
      <c r="AB1291" s="26" t="s">
        <v>96</v>
      </c>
      <c r="AC1291" s="26">
        <v>1</v>
      </c>
      <c r="AD1291" s="26">
        <v>7</v>
      </c>
      <c r="AE1291" s="26">
        <v>7</v>
      </c>
      <c r="AF1291" s="26">
        <v>7</v>
      </c>
      <c r="AG1291" s="26">
        <v>0</v>
      </c>
      <c r="AH1291" s="26">
        <v>12</v>
      </c>
      <c r="AI1291" s="26">
        <v>0</v>
      </c>
    </row>
    <row r="1292" spans="1:427" x14ac:dyDescent="0.3">
      <c r="A1292" s="31" t="s">
        <v>1003</v>
      </c>
      <c r="B1292" s="31" t="s">
        <v>1086</v>
      </c>
      <c r="C1292" s="31" t="s">
        <v>1088</v>
      </c>
      <c r="D1292" s="31" t="s">
        <v>108</v>
      </c>
      <c r="E1292" s="34" t="s">
        <v>95</v>
      </c>
      <c r="F1292" s="32">
        <v>181</v>
      </c>
      <c r="G1292" s="32">
        <v>100</v>
      </c>
      <c r="H1292" s="32">
        <v>70</v>
      </c>
      <c r="I1292" s="32">
        <v>0</v>
      </c>
      <c r="J1292" s="32">
        <v>0</v>
      </c>
      <c r="K1292" s="33">
        <v>30</v>
      </c>
      <c r="L1292" s="32">
        <v>0</v>
      </c>
      <c r="M1292" s="32">
        <v>0</v>
      </c>
      <c r="N1292" s="32">
        <v>0</v>
      </c>
      <c r="O1292" s="32">
        <v>0</v>
      </c>
      <c r="P1292" s="32">
        <v>100</v>
      </c>
      <c r="Q1292" s="32">
        <v>100</v>
      </c>
      <c r="R1292" s="32">
        <v>70</v>
      </c>
      <c r="S1292" s="32">
        <v>100</v>
      </c>
      <c r="T1292" s="32">
        <v>0</v>
      </c>
      <c r="U1292" s="32">
        <v>0</v>
      </c>
      <c r="V1292" s="32">
        <v>0</v>
      </c>
      <c r="W1292" s="32">
        <v>0</v>
      </c>
      <c r="X1292" s="32">
        <v>100</v>
      </c>
      <c r="Y1292" s="32">
        <v>30</v>
      </c>
      <c r="Z1292" s="32">
        <v>2</v>
      </c>
      <c r="AA1292" s="32" t="s">
        <v>96</v>
      </c>
      <c r="AB1292" s="32" t="s">
        <v>96</v>
      </c>
      <c r="AC1292" s="32">
        <v>2</v>
      </c>
      <c r="AD1292" s="32">
        <v>7</v>
      </c>
      <c r="AE1292" s="32">
        <v>7</v>
      </c>
      <c r="AF1292" s="32">
        <v>7</v>
      </c>
      <c r="AG1292" s="32">
        <v>0</v>
      </c>
      <c r="AH1292" s="32">
        <v>12</v>
      </c>
      <c r="AI1292" s="32">
        <v>0</v>
      </c>
    </row>
    <row r="1293" spans="1:427" x14ac:dyDescent="0.3">
      <c r="A1293" s="25" t="s">
        <v>1003</v>
      </c>
      <c r="B1293" s="25" t="s">
        <v>1086</v>
      </c>
      <c r="C1293" s="25" t="s">
        <v>1089</v>
      </c>
      <c r="D1293" s="26" t="s">
        <v>1553</v>
      </c>
      <c r="E1293" s="26">
        <v>719</v>
      </c>
      <c r="F1293" s="38">
        <v>0</v>
      </c>
      <c r="G1293" s="26">
        <v>100</v>
      </c>
      <c r="H1293" s="26">
        <v>100</v>
      </c>
      <c r="I1293" s="26">
        <v>0</v>
      </c>
      <c r="J1293" s="26">
        <v>0</v>
      </c>
      <c r="K1293" s="26">
        <v>0</v>
      </c>
      <c r="L1293" s="26">
        <v>0</v>
      </c>
      <c r="M1293" s="26">
        <v>0</v>
      </c>
      <c r="N1293" s="26">
        <v>100</v>
      </c>
      <c r="O1293" s="26">
        <v>0</v>
      </c>
      <c r="P1293" s="26">
        <v>0</v>
      </c>
      <c r="Q1293" s="26">
        <v>100</v>
      </c>
      <c r="R1293" s="26">
        <v>100</v>
      </c>
      <c r="S1293" s="26">
        <v>100</v>
      </c>
      <c r="T1293" s="26">
        <v>100</v>
      </c>
      <c r="U1293" s="26">
        <v>70</v>
      </c>
      <c r="V1293" s="26">
        <v>0</v>
      </c>
      <c r="W1293" s="26">
        <v>70</v>
      </c>
      <c r="X1293" s="26">
        <v>30</v>
      </c>
      <c r="Y1293" s="26">
        <v>100</v>
      </c>
      <c r="Z1293" s="26">
        <v>2</v>
      </c>
      <c r="AA1293" s="26" t="s">
        <v>96</v>
      </c>
      <c r="AB1293" s="26" t="s">
        <v>97</v>
      </c>
      <c r="AC1293" s="26" t="s">
        <v>98</v>
      </c>
      <c r="AD1293" s="26">
        <v>7</v>
      </c>
      <c r="AE1293" s="26">
        <v>7</v>
      </c>
      <c r="AF1293" s="26">
        <v>7</v>
      </c>
      <c r="AG1293" s="26">
        <v>0</v>
      </c>
      <c r="AH1293" s="26">
        <v>18</v>
      </c>
      <c r="AI1293" s="26">
        <v>0</v>
      </c>
    </row>
    <row r="1294" spans="1:427" x14ac:dyDescent="0.3">
      <c r="A1294" s="31" t="s">
        <v>1003</v>
      </c>
      <c r="B1294" s="31" t="s">
        <v>1086</v>
      </c>
      <c r="C1294" s="31" t="s">
        <v>1089</v>
      </c>
      <c r="D1294" s="31" t="s">
        <v>1090</v>
      </c>
      <c r="E1294" s="34" t="s">
        <v>104</v>
      </c>
      <c r="F1294" s="32">
        <v>546</v>
      </c>
      <c r="G1294" s="32">
        <v>0</v>
      </c>
      <c r="H1294" s="32">
        <v>0</v>
      </c>
      <c r="I1294" s="32">
        <v>0</v>
      </c>
      <c r="J1294" s="32">
        <v>100</v>
      </c>
      <c r="K1294" s="32">
        <v>0</v>
      </c>
      <c r="L1294" s="32">
        <v>0</v>
      </c>
      <c r="M1294" s="32">
        <v>0</v>
      </c>
      <c r="N1294" s="32">
        <v>0</v>
      </c>
      <c r="O1294" s="32">
        <v>1</v>
      </c>
      <c r="P1294" s="32">
        <v>99</v>
      </c>
      <c r="Q1294" s="32">
        <v>100</v>
      </c>
      <c r="R1294" s="32">
        <v>60</v>
      </c>
      <c r="S1294" s="32">
        <v>100</v>
      </c>
      <c r="T1294" s="32">
        <v>0</v>
      </c>
      <c r="U1294" s="32">
        <v>0</v>
      </c>
      <c r="V1294" s="32">
        <v>0</v>
      </c>
      <c r="W1294" s="32">
        <v>0</v>
      </c>
      <c r="X1294" s="32">
        <v>100</v>
      </c>
      <c r="Y1294" s="32">
        <v>100</v>
      </c>
      <c r="Z1294" s="32">
        <v>2</v>
      </c>
      <c r="AA1294" s="32" t="s">
        <v>97</v>
      </c>
      <c r="AB1294" s="32" t="s">
        <v>96</v>
      </c>
      <c r="AC1294" s="32">
        <v>2</v>
      </c>
      <c r="AD1294" s="32">
        <v>6</v>
      </c>
      <c r="AE1294" s="32">
        <v>6</v>
      </c>
      <c r="AF1294" s="32">
        <v>6</v>
      </c>
      <c r="AG1294" s="32">
        <v>0</v>
      </c>
      <c r="AH1294" s="32">
        <v>17</v>
      </c>
      <c r="AI1294" s="32">
        <v>1</v>
      </c>
    </row>
    <row r="1295" spans="1:427" x14ac:dyDescent="0.3">
      <c r="A1295" s="25" t="s">
        <v>1003</v>
      </c>
      <c r="B1295" s="25" t="s">
        <v>1086</v>
      </c>
      <c r="C1295" s="25" t="s">
        <v>1091</v>
      </c>
      <c r="D1295" s="26" t="s">
        <v>1553</v>
      </c>
      <c r="E1295" s="26">
        <v>911</v>
      </c>
      <c r="F1295" s="38">
        <v>0</v>
      </c>
      <c r="G1295" s="26">
        <v>30</v>
      </c>
      <c r="H1295" s="26">
        <v>15</v>
      </c>
      <c r="I1295" s="26">
        <v>85</v>
      </c>
      <c r="J1295" s="26">
        <v>0</v>
      </c>
      <c r="K1295" s="26">
        <v>0</v>
      </c>
      <c r="L1295" s="26">
        <v>90</v>
      </c>
      <c r="M1295" s="26">
        <v>90</v>
      </c>
      <c r="N1295" s="26">
        <v>10</v>
      </c>
      <c r="O1295" s="26">
        <v>0</v>
      </c>
      <c r="P1295" s="26">
        <v>0</v>
      </c>
      <c r="Q1295" s="26">
        <v>100</v>
      </c>
      <c r="R1295" s="26">
        <v>100</v>
      </c>
      <c r="S1295" s="26">
        <v>100</v>
      </c>
      <c r="T1295" s="26">
        <v>100</v>
      </c>
      <c r="U1295" s="26">
        <v>98</v>
      </c>
      <c r="V1295" s="26">
        <v>0</v>
      </c>
      <c r="W1295" s="26">
        <v>99</v>
      </c>
      <c r="X1295" s="26">
        <v>1</v>
      </c>
      <c r="Y1295" s="26">
        <v>100</v>
      </c>
      <c r="Z1295" s="26">
        <v>2</v>
      </c>
      <c r="AA1295" s="26" t="s">
        <v>96</v>
      </c>
      <c r="AB1295" s="26" t="s">
        <v>96</v>
      </c>
      <c r="AC1295" s="26">
        <v>2</v>
      </c>
      <c r="AD1295" s="26">
        <v>15</v>
      </c>
      <c r="AE1295" s="26">
        <v>15</v>
      </c>
      <c r="AF1295" s="26">
        <v>15</v>
      </c>
      <c r="AG1295" s="26">
        <v>0</v>
      </c>
      <c r="AH1295" s="26">
        <v>15</v>
      </c>
      <c r="AI1295" s="26">
        <v>0</v>
      </c>
      <c r="CJ1295" s="47"/>
      <c r="CK1295" s="47"/>
      <c r="CL1295" s="47"/>
      <c r="CM1295" s="47"/>
      <c r="CN1295" s="47"/>
      <c r="CO1295" s="47"/>
      <c r="CP1295" s="47"/>
      <c r="CQ1295" s="47"/>
      <c r="CR1295" s="47"/>
      <c r="CS1295" s="47"/>
      <c r="CT1295" s="47"/>
      <c r="CU1295" s="47"/>
      <c r="CV1295" s="47"/>
      <c r="CW1295" s="47"/>
      <c r="CX1295" s="47"/>
      <c r="CY1295" s="47"/>
      <c r="CZ1295" s="47"/>
      <c r="DA1295" s="47"/>
      <c r="DB1295" s="47"/>
      <c r="DC1295" s="47"/>
      <c r="DD1295" s="47"/>
      <c r="DE1295" s="47"/>
      <c r="DF1295" s="47"/>
      <c r="DG1295" s="47"/>
      <c r="DH1295" s="47"/>
      <c r="DI1295" s="47"/>
      <c r="DJ1295" s="47"/>
      <c r="DK1295" s="47"/>
      <c r="DL1295" s="47"/>
      <c r="DM1295" s="47"/>
      <c r="DN1295" s="47"/>
      <c r="DO1295" s="47"/>
      <c r="DP1295" s="47"/>
      <c r="DQ1295" s="47"/>
      <c r="DR1295" s="47"/>
      <c r="DS1295" s="47"/>
      <c r="DT1295" s="47"/>
      <c r="DU1295" s="47"/>
      <c r="DV1295" s="47"/>
      <c r="DW1295" s="47"/>
      <c r="DX1295" s="47"/>
      <c r="DY1295" s="47"/>
      <c r="DZ1295" s="47"/>
      <c r="EA1295" s="47"/>
      <c r="EB1295" s="47"/>
      <c r="EC1295" s="47"/>
      <c r="ED1295" s="47"/>
      <c r="EE1295" s="47"/>
      <c r="EF1295" s="47"/>
      <c r="EG1295" s="47"/>
      <c r="EH1295" s="47"/>
      <c r="EI1295" s="47"/>
      <c r="EJ1295" s="47"/>
      <c r="EK1295" s="47"/>
      <c r="EL1295" s="47"/>
      <c r="EM1295" s="47"/>
      <c r="EN1295" s="47"/>
      <c r="EO1295" s="47"/>
      <c r="EP1295" s="47"/>
      <c r="EQ1295" s="47"/>
      <c r="ER1295" s="47"/>
      <c r="ES1295" s="47"/>
      <c r="ET1295" s="47"/>
      <c r="EU1295" s="47"/>
      <c r="EV1295" s="47"/>
      <c r="EW1295" s="47"/>
      <c r="EX1295" s="47"/>
      <c r="EY1295" s="47"/>
      <c r="EZ1295" s="47"/>
      <c r="FA1295" s="47"/>
      <c r="FB1295" s="47"/>
      <c r="FC1295" s="47"/>
      <c r="FD1295" s="47"/>
      <c r="FE1295" s="47"/>
      <c r="FF1295" s="47"/>
      <c r="FG1295" s="47"/>
      <c r="FH1295" s="47"/>
      <c r="FI1295" s="47"/>
      <c r="FJ1295" s="47"/>
      <c r="FK1295" s="47"/>
      <c r="FL1295" s="47"/>
      <c r="FM1295" s="47"/>
      <c r="FN1295" s="47"/>
      <c r="FO1295" s="47"/>
      <c r="FP1295" s="47"/>
      <c r="FQ1295" s="47"/>
      <c r="FR1295" s="47"/>
      <c r="FS1295" s="47"/>
      <c r="FT1295" s="47"/>
      <c r="FU1295" s="47"/>
      <c r="FV1295" s="47"/>
      <c r="FW1295" s="47"/>
      <c r="FX1295" s="47"/>
      <c r="FY1295" s="47"/>
      <c r="FZ1295" s="47"/>
      <c r="GA1295" s="47"/>
      <c r="GB1295" s="47"/>
      <c r="GC1295" s="47"/>
      <c r="GD1295" s="47"/>
      <c r="GE1295" s="47"/>
      <c r="GF1295" s="47"/>
      <c r="GG1295" s="47"/>
      <c r="GH1295" s="47"/>
      <c r="GI1295" s="47"/>
      <c r="GJ1295" s="47"/>
      <c r="GK1295" s="47"/>
      <c r="GL1295" s="47"/>
      <c r="GM1295" s="47"/>
      <c r="GN1295" s="47"/>
      <c r="GO1295" s="47"/>
      <c r="GP1295" s="47"/>
      <c r="GQ1295" s="47"/>
      <c r="GR1295" s="47"/>
      <c r="GS1295" s="47"/>
      <c r="GT1295" s="47"/>
      <c r="GU1295" s="47"/>
      <c r="GV1295" s="47"/>
      <c r="GW1295" s="47"/>
      <c r="GX1295" s="47"/>
      <c r="GY1295" s="47"/>
      <c r="GZ1295" s="47"/>
      <c r="HA1295" s="47"/>
      <c r="HB1295" s="47"/>
      <c r="HC1295" s="47"/>
      <c r="HD1295" s="47"/>
      <c r="HE1295" s="47"/>
      <c r="HF1295" s="47"/>
      <c r="HG1295" s="47"/>
      <c r="HH1295" s="47"/>
      <c r="HI1295" s="47"/>
      <c r="HJ1295" s="47"/>
      <c r="HK1295" s="47"/>
      <c r="HL1295" s="47"/>
      <c r="HM1295" s="47"/>
      <c r="HN1295" s="47"/>
      <c r="HO1295" s="47"/>
      <c r="HP1295" s="47"/>
      <c r="HQ1295" s="47"/>
      <c r="HR1295" s="47"/>
      <c r="HS1295" s="47"/>
      <c r="HT1295" s="47"/>
      <c r="HU1295" s="47"/>
      <c r="HV1295" s="47"/>
      <c r="HW1295" s="47"/>
      <c r="HX1295" s="47"/>
      <c r="HY1295" s="47"/>
      <c r="HZ1295" s="47"/>
      <c r="IA1295" s="47"/>
      <c r="IB1295" s="47"/>
      <c r="IC1295" s="47"/>
      <c r="ID1295" s="47"/>
      <c r="IE1295" s="47"/>
      <c r="IF1295" s="47"/>
      <c r="IG1295" s="47"/>
      <c r="IH1295" s="47"/>
      <c r="II1295" s="47"/>
      <c r="IJ1295" s="47"/>
      <c r="IK1295" s="47"/>
      <c r="IL1295" s="47"/>
      <c r="IM1295" s="47"/>
      <c r="IN1295" s="47"/>
      <c r="IO1295" s="47"/>
      <c r="IP1295" s="47"/>
      <c r="IQ1295" s="47"/>
      <c r="IR1295" s="47"/>
      <c r="IS1295" s="47"/>
      <c r="IT1295" s="47"/>
      <c r="IU1295" s="47"/>
      <c r="IV1295" s="47"/>
      <c r="IW1295" s="47"/>
      <c r="IX1295" s="47"/>
      <c r="IY1295" s="47"/>
      <c r="IZ1295" s="47"/>
      <c r="JA1295" s="47"/>
      <c r="JB1295" s="47"/>
      <c r="JC1295" s="47"/>
      <c r="JD1295" s="47"/>
      <c r="JE1295" s="47"/>
      <c r="JF1295" s="47"/>
      <c r="JG1295" s="47"/>
      <c r="JH1295" s="47"/>
      <c r="JI1295" s="47"/>
      <c r="JJ1295" s="47"/>
      <c r="JK1295" s="47"/>
      <c r="JL1295" s="47"/>
      <c r="JM1295" s="47"/>
      <c r="JN1295" s="47"/>
      <c r="JO1295" s="47"/>
      <c r="JP1295" s="47"/>
      <c r="JQ1295" s="47"/>
      <c r="JR1295" s="47"/>
      <c r="JS1295" s="47"/>
      <c r="JT1295" s="47"/>
      <c r="JU1295" s="47"/>
      <c r="JV1295" s="47"/>
      <c r="JW1295" s="47"/>
      <c r="JX1295" s="47"/>
      <c r="JY1295" s="47"/>
      <c r="JZ1295" s="47"/>
      <c r="KA1295" s="47"/>
      <c r="KB1295" s="47"/>
      <c r="KC1295" s="47"/>
      <c r="KD1295" s="47"/>
      <c r="KE1295" s="47"/>
      <c r="KF1295" s="47"/>
      <c r="KG1295" s="47"/>
      <c r="KH1295" s="47"/>
      <c r="KI1295" s="47"/>
      <c r="KJ1295" s="47"/>
      <c r="KK1295" s="47"/>
      <c r="KL1295" s="47"/>
      <c r="KM1295" s="47"/>
      <c r="KN1295" s="47"/>
      <c r="KO1295" s="47"/>
      <c r="KP1295" s="47"/>
      <c r="KQ1295" s="47"/>
      <c r="KR1295" s="47"/>
      <c r="KS1295" s="47"/>
      <c r="KT1295" s="47"/>
      <c r="KU1295" s="47"/>
      <c r="KV1295" s="47"/>
      <c r="KW1295" s="47"/>
      <c r="KX1295" s="47"/>
      <c r="KY1295" s="47"/>
      <c r="KZ1295" s="47"/>
      <c r="LA1295" s="47"/>
      <c r="LB1295" s="47"/>
      <c r="LC1295" s="47"/>
      <c r="LD1295" s="47"/>
      <c r="LE1295" s="47"/>
      <c r="LF1295" s="47"/>
      <c r="LG1295" s="47"/>
      <c r="LH1295" s="47"/>
      <c r="LI1295" s="47"/>
      <c r="LJ1295" s="47"/>
      <c r="LK1295" s="47"/>
      <c r="LL1295" s="47"/>
      <c r="LM1295" s="47"/>
      <c r="LN1295" s="47"/>
      <c r="LO1295" s="47"/>
      <c r="LP1295" s="47"/>
      <c r="LQ1295" s="47"/>
      <c r="LR1295" s="47"/>
      <c r="LS1295" s="47"/>
      <c r="LT1295" s="47"/>
      <c r="LU1295" s="47"/>
      <c r="LV1295" s="47"/>
      <c r="LW1295" s="47"/>
      <c r="LX1295" s="47"/>
      <c r="LY1295" s="47"/>
      <c r="LZ1295" s="47"/>
      <c r="MA1295" s="47"/>
      <c r="MB1295" s="47"/>
      <c r="MC1295" s="47"/>
      <c r="MD1295" s="47"/>
      <c r="ME1295" s="47"/>
      <c r="MF1295" s="47"/>
      <c r="MG1295" s="47"/>
      <c r="MH1295" s="47"/>
      <c r="MI1295" s="47"/>
      <c r="MJ1295" s="47"/>
      <c r="MK1295" s="47"/>
      <c r="ML1295" s="47"/>
      <c r="MM1295" s="47"/>
      <c r="MN1295" s="47"/>
      <c r="MO1295" s="47"/>
      <c r="MP1295" s="47"/>
      <c r="MQ1295" s="47"/>
      <c r="MR1295" s="47"/>
      <c r="MS1295" s="47"/>
      <c r="MT1295" s="47"/>
      <c r="MU1295" s="47"/>
      <c r="MV1295" s="47"/>
      <c r="MW1295" s="47"/>
      <c r="MX1295" s="47"/>
      <c r="MY1295" s="47"/>
      <c r="MZ1295" s="47"/>
      <c r="NA1295" s="47"/>
      <c r="NB1295" s="47"/>
      <c r="NC1295" s="47"/>
      <c r="ND1295" s="47"/>
      <c r="NE1295" s="47"/>
      <c r="NF1295" s="47"/>
      <c r="NG1295" s="47"/>
      <c r="NH1295" s="47"/>
      <c r="NI1295" s="47"/>
      <c r="NJ1295" s="47"/>
      <c r="NK1295" s="47"/>
      <c r="NL1295" s="47"/>
      <c r="NM1295" s="47"/>
      <c r="NN1295" s="47"/>
      <c r="NO1295" s="47"/>
      <c r="NP1295" s="47"/>
      <c r="NQ1295" s="47"/>
      <c r="NR1295" s="47"/>
      <c r="NS1295" s="47"/>
      <c r="NT1295" s="47"/>
      <c r="NU1295" s="47"/>
      <c r="NV1295" s="47"/>
      <c r="NW1295" s="47"/>
      <c r="NX1295" s="47"/>
      <c r="NY1295" s="47"/>
      <c r="NZ1295" s="47"/>
      <c r="OA1295" s="47"/>
      <c r="OB1295" s="47"/>
      <c r="OC1295" s="47"/>
      <c r="OD1295" s="47"/>
      <c r="OE1295" s="47"/>
      <c r="OF1295" s="47"/>
      <c r="OG1295" s="47"/>
      <c r="OH1295" s="47"/>
      <c r="OI1295" s="47"/>
      <c r="OJ1295" s="47"/>
      <c r="OK1295" s="47"/>
      <c r="OL1295" s="47"/>
      <c r="OM1295" s="47"/>
      <c r="ON1295" s="47"/>
      <c r="OO1295" s="47"/>
      <c r="OP1295" s="47"/>
      <c r="OQ1295" s="47"/>
      <c r="OR1295" s="47"/>
      <c r="OS1295" s="47"/>
      <c r="OT1295" s="47"/>
      <c r="OU1295" s="47"/>
      <c r="OV1295" s="47"/>
      <c r="OW1295" s="47"/>
      <c r="OX1295" s="47"/>
      <c r="OY1295" s="47"/>
      <c r="OZ1295" s="47"/>
      <c r="PA1295" s="47"/>
      <c r="PB1295" s="47"/>
      <c r="PC1295" s="47"/>
      <c r="PD1295" s="47"/>
      <c r="PE1295" s="47"/>
      <c r="PF1295" s="47"/>
      <c r="PG1295" s="47"/>
      <c r="PH1295" s="47"/>
      <c r="PI1295" s="47"/>
      <c r="PJ1295" s="47"/>
      <c r="PK1295" s="47"/>
    </row>
    <row r="1296" spans="1:427" x14ac:dyDescent="0.3">
      <c r="A1296" s="31" t="s">
        <v>1003</v>
      </c>
      <c r="B1296" s="31" t="s">
        <v>1086</v>
      </c>
      <c r="C1296" s="31" t="s">
        <v>1091</v>
      </c>
      <c r="D1296" s="31" t="s">
        <v>108</v>
      </c>
      <c r="E1296" s="34" t="s">
        <v>95</v>
      </c>
      <c r="F1296" s="32">
        <v>44</v>
      </c>
      <c r="G1296" s="32">
        <v>0</v>
      </c>
      <c r="H1296" s="32">
        <v>0</v>
      </c>
      <c r="I1296" s="32">
        <v>0</v>
      </c>
      <c r="J1296" s="32">
        <v>100</v>
      </c>
      <c r="K1296" s="32">
        <v>0</v>
      </c>
      <c r="L1296" s="32">
        <v>100</v>
      </c>
      <c r="M1296" s="33">
        <v>60</v>
      </c>
      <c r="N1296" s="32">
        <v>0</v>
      </c>
      <c r="O1296" s="32">
        <v>0</v>
      </c>
      <c r="P1296" s="33">
        <v>40</v>
      </c>
      <c r="Q1296" s="32">
        <v>100</v>
      </c>
      <c r="R1296" s="32">
        <v>100</v>
      </c>
      <c r="S1296" s="32">
        <v>100</v>
      </c>
      <c r="T1296" s="32">
        <v>100</v>
      </c>
      <c r="U1296" s="32">
        <v>99</v>
      </c>
      <c r="V1296" s="32">
        <v>0</v>
      </c>
      <c r="W1296" s="33">
        <v>95</v>
      </c>
      <c r="X1296" s="32">
        <v>5</v>
      </c>
      <c r="Y1296" s="32">
        <v>100</v>
      </c>
      <c r="Z1296" s="32">
        <v>2</v>
      </c>
      <c r="AA1296" s="32" t="s">
        <v>96</v>
      </c>
      <c r="AB1296" s="32" t="s">
        <v>96</v>
      </c>
      <c r="AC1296" s="32">
        <v>2</v>
      </c>
      <c r="AD1296" s="32">
        <v>15</v>
      </c>
      <c r="AE1296" s="32">
        <v>15</v>
      </c>
      <c r="AF1296" s="32">
        <v>15</v>
      </c>
      <c r="AG1296" s="32">
        <v>0</v>
      </c>
      <c r="AH1296" s="32">
        <v>15</v>
      </c>
      <c r="AI1296" s="32">
        <v>0</v>
      </c>
    </row>
    <row r="1297" spans="1:427" x14ac:dyDescent="0.3">
      <c r="A1297" s="25" t="s">
        <v>1003</v>
      </c>
      <c r="B1297" s="25" t="s">
        <v>1086</v>
      </c>
      <c r="C1297" s="25" t="s">
        <v>1092</v>
      </c>
      <c r="D1297" s="26" t="s">
        <v>1553</v>
      </c>
      <c r="E1297" s="26">
        <v>816</v>
      </c>
      <c r="F1297" s="38">
        <v>0</v>
      </c>
      <c r="G1297" s="26">
        <v>100</v>
      </c>
      <c r="H1297" s="26">
        <v>90</v>
      </c>
      <c r="I1297" s="26">
        <v>10</v>
      </c>
      <c r="J1297" s="26">
        <v>0</v>
      </c>
      <c r="K1297" s="26">
        <v>0</v>
      </c>
      <c r="L1297" s="26">
        <v>100</v>
      </c>
      <c r="M1297" s="26">
        <v>0</v>
      </c>
      <c r="N1297" s="26">
        <v>100</v>
      </c>
      <c r="O1297" s="26">
        <v>0</v>
      </c>
      <c r="P1297" s="26">
        <v>0</v>
      </c>
      <c r="Q1297" s="26">
        <v>100</v>
      </c>
      <c r="R1297" s="26">
        <v>100</v>
      </c>
      <c r="S1297" s="26">
        <v>100</v>
      </c>
      <c r="T1297" s="26">
        <v>100</v>
      </c>
      <c r="U1297" s="26">
        <v>70</v>
      </c>
      <c r="V1297" s="26">
        <v>0</v>
      </c>
      <c r="W1297" s="26">
        <v>70</v>
      </c>
      <c r="X1297" s="26">
        <v>30</v>
      </c>
      <c r="Y1297" s="26">
        <v>100</v>
      </c>
      <c r="Z1297" s="26">
        <v>2</v>
      </c>
      <c r="AA1297" s="26" t="s">
        <v>96</v>
      </c>
      <c r="AB1297" s="26" t="s">
        <v>96</v>
      </c>
      <c r="AC1297" s="26">
        <v>8</v>
      </c>
      <c r="AD1297" s="26">
        <v>6</v>
      </c>
      <c r="AE1297" s="26">
        <v>6</v>
      </c>
      <c r="AF1297" s="26">
        <v>6</v>
      </c>
      <c r="AG1297" s="26">
        <v>0</v>
      </c>
      <c r="AH1297" s="26">
        <v>3</v>
      </c>
      <c r="AI1297" s="26">
        <v>0</v>
      </c>
      <c r="CJ1297" s="47"/>
      <c r="CK1297" s="47"/>
      <c r="CL1297" s="47"/>
      <c r="CM1297" s="47"/>
      <c r="CN1297" s="47"/>
      <c r="CO1297" s="47"/>
      <c r="CP1297" s="47"/>
      <c r="CQ1297" s="47"/>
      <c r="CR1297" s="47"/>
      <c r="CS1297" s="47"/>
      <c r="CT1297" s="47"/>
      <c r="CU1297" s="47"/>
      <c r="CV1297" s="47"/>
      <c r="CW1297" s="47"/>
      <c r="CX1297" s="47"/>
      <c r="CY1297" s="47"/>
      <c r="CZ1297" s="47"/>
      <c r="DA1297" s="47"/>
      <c r="DB1297" s="47"/>
      <c r="DC1297" s="47"/>
      <c r="DD1297" s="47"/>
      <c r="DE1297" s="47"/>
      <c r="DF1297" s="47"/>
      <c r="DG1297" s="47"/>
      <c r="DH1297" s="47"/>
      <c r="DI1297" s="47"/>
      <c r="DJ1297" s="47"/>
      <c r="DK1297" s="47"/>
      <c r="DL1297" s="47"/>
      <c r="DM1297" s="47"/>
      <c r="DN1297" s="47"/>
      <c r="DO1297" s="47"/>
      <c r="DP1297" s="47"/>
      <c r="DQ1297" s="47"/>
      <c r="DR1297" s="47"/>
      <c r="DS1297" s="47"/>
      <c r="DT1297" s="47"/>
      <c r="DU1297" s="47"/>
      <c r="DV1297" s="47"/>
      <c r="DW1297" s="47"/>
      <c r="DX1297" s="47"/>
      <c r="DY1297" s="47"/>
      <c r="DZ1297" s="47"/>
      <c r="EA1297" s="47"/>
      <c r="EB1297" s="47"/>
      <c r="EC1297" s="47"/>
      <c r="ED1297" s="47"/>
      <c r="EE1297" s="47"/>
      <c r="EF1297" s="47"/>
      <c r="EG1297" s="47"/>
      <c r="EH1297" s="47"/>
      <c r="EI1297" s="47"/>
      <c r="EJ1297" s="47"/>
      <c r="EK1297" s="47"/>
      <c r="EL1297" s="47"/>
      <c r="EM1297" s="47"/>
      <c r="EN1297" s="47"/>
      <c r="EO1297" s="47"/>
      <c r="EP1297" s="47"/>
      <c r="EQ1297" s="47"/>
      <c r="ER1297" s="47"/>
      <c r="ES1297" s="47"/>
      <c r="ET1297" s="47"/>
      <c r="EU1297" s="47"/>
      <c r="EV1297" s="47"/>
      <c r="EW1297" s="47"/>
      <c r="EX1297" s="47"/>
      <c r="EY1297" s="47"/>
      <c r="EZ1297" s="47"/>
      <c r="FA1297" s="47"/>
      <c r="FB1297" s="47"/>
      <c r="FC1297" s="47"/>
      <c r="FD1297" s="47"/>
      <c r="FE1297" s="47"/>
      <c r="FF1297" s="47"/>
      <c r="FG1297" s="47"/>
      <c r="FH1297" s="47"/>
      <c r="FI1297" s="47"/>
      <c r="FJ1297" s="47"/>
      <c r="FK1297" s="47"/>
      <c r="FL1297" s="47"/>
      <c r="FM1297" s="47"/>
      <c r="FN1297" s="47"/>
      <c r="FO1297" s="47"/>
      <c r="FP1297" s="47"/>
      <c r="FQ1297" s="47"/>
      <c r="FR1297" s="47"/>
      <c r="FS1297" s="47"/>
      <c r="FT1297" s="47"/>
      <c r="FU1297" s="47"/>
      <c r="FV1297" s="47"/>
      <c r="FW1297" s="47"/>
      <c r="FX1297" s="47"/>
      <c r="FY1297" s="47"/>
      <c r="FZ1297" s="47"/>
      <c r="GA1297" s="47"/>
      <c r="GB1297" s="47"/>
      <c r="GC1297" s="47"/>
      <c r="GD1297" s="47"/>
      <c r="GE1297" s="47"/>
      <c r="GF1297" s="47"/>
      <c r="GG1297" s="47"/>
      <c r="GH1297" s="47"/>
      <c r="GI1297" s="47"/>
      <c r="GJ1297" s="47"/>
      <c r="GK1297" s="47"/>
      <c r="GL1297" s="47"/>
      <c r="GM1297" s="47"/>
      <c r="GN1297" s="47"/>
      <c r="GO1297" s="47"/>
      <c r="GP1297" s="47"/>
      <c r="GQ1297" s="47"/>
      <c r="GR1297" s="47"/>
      <c r="GS1297" s="47"/>
      <c r="GT1297" s="47"/>
      <c r="GU1297" s="47"/>
      <c r="GV1297" s="47"/>
      <c r="GW1297" s="47"/>
      <c r="GX1297" s="47"/>
      <c r="GY1297" s="47"/>
      <c r="GZ1297" s="47"/>
      <c r="HA1297" s="47"/>
      <c r="HB1297" s="47"/>
      <c r="HC1297" s="47"/>
      <c r="HD1297" s="47"/>
      <c r="HE1297" s="47"/>
      <c r="HF1297" s="47"/>
      <c r="HG1297" s="47"/>
      <c r="HH1297" s="47"/>
      <c r="HI1297" s="47"/>
      <c r="HJ1297" s="47"/>
      <c r="HK1297" s="47"/>
      <c r="HL1297" s="47"/>
      <c r="HM1297" s="47"/>
      <c r="HN1297" s="47"/>
      <c r="HO1297" s="47"/>
      <c r="HP1297" s="47"/>
      <c r="HQ1297" s="47"/>
      <c r="HR1297" s="47"/>
      <c r="HS1297" s="47"/>
      <c r="HT1297" s="47"/>
      <c r="HU1297" s="47"/>
      <c r="HV1297" s="47"/>
      <c r="HW1297" s="47"/>
      <c r="HX1297" s="47"/>
      <c r="HY1297" s="47"/>
      <c r="HZ1297" s="47"/>
      <c r="IA1297" s="47"/>
      <c r="IB1297" s="47"/>
      <c r="IC1297" s="47"/>
      <c r="ID1297" s="47"/>
      <c r="IE1297" s="47"/>
      <c r="IF1297" s="47"/>
      <c r="IG1297" s="47"/>
      <c r="IH1297" s="47"/>
      <c r="II1297" s="47"/>
      <c r="IJ1297" s="47"/>
      <c r="IK1297" s="47"/>
      <c r="IL1297" s="47"/>
      <c r="IM1297" s="47"/>
      <c r="IN1297" s="47"/>
      <c r="IO1297" s="47"/>
      <c r="IP1297" s="47"/>
      <c r="IQ1297" s="47"/>
      <c r="IR1297" s="47"/>
      <c r="IS1297" s="47"/>
      <c r="IT1297" s="47"/>
      <c r="IU1297" s="47"/>
      <c r="IV1297" s="47"/>
      <c r="IW1297" s="47"/>
      <c r="IX1297" s="47"/>
      <c r="IY1297" s="47"/>
      <c r="IZ1297" s="47"/>
      <c r="JA1297" s="47"/>
      <c r="JB1297" s="47"/>
      <c r="JC1297" s="47"/>
      <c r="JD1297" s="47"/>
      <c r="JE1297" s="47"/>
      <c r="JF1297" s="47"/>
      <c r="JG1297" s="47"/>
      <c r="JH1297" s="47"/>
      <c r="JI1297" s="47"/>
      <c r="JJ1297" s="47"/>
      <c r="JK1297" s="47"/>
      <c r="JL1297" s="47"/>
      <c r="JM1297" s="47"/>
      <c r="JN1297" s="47"/>
      <c r="JO1297" s="47"/>
      <c r="JP1297" s="47"/>
      <c r="JQ1297" s="47"/>
      <c r="JR1297" s="47"/>
      <c r="JS1297" s="47"/>
      <c r="JT1297" s="47"/>
      <c r="JU1297" s="47"/>
      <c r="JV1297" s="47"/>
      <c r="JW1297" s="47"/>
      <c r="JX1297" s="47"/>
      <c r="JY1297" s="47"/>
      <c r="JZ1297" s="47"/>
      <c r="KA1297" s="47"/>
      <c r="KB1297" s="47"/>
      <c r="KC1297" s="47"/>
      <c r="KD1297" s="47"/>
      <c r="KE1297" s="47"/>
      <c r="KF1297" s="47"/>
      <c r="KG1297" s="47"/>
      <c r="KH1297" s="47"/>
      <c r="KI1297" s="47"/>
      <c r="KJ1297" s="47"/>
      <c r="KK1297" s="47"/>
      <c r="KL1297" s="47"/>
      <c r="KM1297" s="47"/>
      <c r="KN1297" s="47"/>
      <c r="KO1297" s="47"/>
      <c r="KP1297" s="47"/>
      <c r="KQ1297" s="47"/>
      <c r="KR1297" s="47"/>
      <c r="KS1297" s="47"/>
      <c r="KT1297" s="47"/>
      <c r="KU1297" s="47"/>
      <c r="KV1297" s="47"/>
      <c r="KW1297" s="47"/>
      <c r="KX1297" s="47"/>
      <c r="KY1297" s="47"/>
      <c r="KZ1297" s="47"/>
      <c r="LA1297" s="47"/>
      <c r="LB1297" s="47"/>
      <c r="LC1297" s="47"/>
      <c r="LD1297" s="47"/>
      <c r="LE1297" s="47"/>
      <c r="LF1297" s="47"/>
      <c r="LG1297" s="47"/>
      <c r="LH1297" s="47"/>
      <c r="LI1297" s="47"/>
      <c r="LJ1297" s="47"/>
      <c r="LK1297" s="47"/>
      <c r="LL1297" s="47"/>
      <c r="LM1297" s="47"/>
      <c r="LN1297" s="47"/>
      <c r="LO1297" s="47"/>
      <c r="LP1297" s="47"/>
      <c r="LQ1297" s="47"/>
      <c r="LR1297" s="47"/>
      <c r="LS1297" s="47"/>
      <c r="LT1297" s="47"/>
      <c r="LU1297" s="47"/>
      <c r="LV1297" s="47"/>
      <c r="LW1297" s="47"/>
      <c r="LX1297" s="47"/>
      <c r="LY1297" s="47"/>
      <c r="LZ1297" s="47"/>
      <c r="MA1297" s="47"/>
      <c r="MB1297" s="47"/>
      <c r="MC1297" s="47"/>
      <c r="MD1297" s="47"/>
      <c r="ME1297" s="47"/>
      <c r="MF1297" s="47"/>
      <c r="MG1297" s="47"/>
      <c r="MH1297" s="47"/>
      <c r="MI1297" s="47"/>
      <c r="MJ1297" s="47"/>
      <c r="MK1297" s="47"/>
      <c r="ML1297" s="47"/>
      <c r="MM1297" s="47"/>
      <c r="MN1297" s="47"/>
      <c r="MO1297" s="47"/>
      <c r="MP1297" s="47"/>
      <c r="MQ1297" s="47"/>
      <c r="MR1297" s="47"/>
      <c r="MS1297" s="47"/>
      <c r="MT1297" s="47"/>
      <c r="MU1297" s="47"/>
      <c r="MV1297" s="47"/>
      <c r="MW1297" s="47"/>
      <c r="MX1297" s="47"/>
      <c r="MY1297" s="47"/>
      <c r="MZ1297" s="47"/>
      <c r="NA1297" s="47"/>
      <c r="NB1297" s="47"/>
      <c r="NC1297" s="47"/>
      <c r="ND1297" s="47"/>
      <c r="NE1297" s="47"/>
      <c r="NF1297" s="47"/>
      <c r="NG1297" s="47"/>
      <c r="NH1297" s="47"/>
      <c r="NI1297" s="47"/>
      <c r="NJ1297" s="47"/>
      <c r="NK1297" s="47"/>
      <c r="NL1297" s="47"/>
      <c r="NM1297" s="47"/>
      <c r="NN1297" s="47"/>
      <c r="NO1297" s="47"/>
      <c r="NP1297" s="47"/>
      <c r="NQ1297" s="47"/>
      <c r="NR1297" s="47"/>
      <c r="NS1297" s="47"/>
      <c r="NT1297" s="47"/>
      <c r="NU1297" s="47"/>
      <c r="NV1297" s="47"/>
      <c r="NW1297" s="47"/>
      <c r="NX1297" s="47"/>
      <c r="NY1297" s="47"/>
      <c r="NZ1297" s="47"/>
      <c r="OA1297" s="47"/>
      <c r="OB1297" s="47"/>
      <c r="OC1297" s="47"/>
      <c r="OD1297" s="47"/>
      <c r="OE1297" s="47"/>
      <c r="OF1297" s="47"/>
      <c r="OG1297" s="47"/>
      <c r="OH1297" s="47"/>
      <c r="OI1297" s="47"/>
      <c r="OJ1297" s="47"/>
      <c r="OK1297" s="47"/>
      <c r="OL1297" s="47"/>
      <c r="OM1297" s="47"/>
      <c r="ON1297" s="47"/>
      <c r="OO1297" s="47"/>
      <c r="OP1297" s="47"/>
      <c r="OQ1297" s="47"/>
      <c r="OR1297" s="47"/>
      <c r="OS1297" s="47"/>
      <c r="OT1297" s="47"/>
      <c r="OU1297" s="47"/>
      <c r="OV1297" s="47"/>
      <c r="OW1297" s="47"/>
      <c r="OX1297" s="47"/>
      <c r="OY1297" s="47"/>
      <c r="OZ1297" s="47"/>
      <c r="PA1297" s="47"/>
      <c r="PB1297" s="47"/>
      <c r="PC1297" s="47"/>
      <c r="PD1297" s="47"/>
      <c r="PE1297" s="47"/>
      <c r="PF1297" s="47"/>
      <c r="PG1297" s="47"/>
      <c r="PH1297" s="47"/>
      <c r="PI1297" s="47"/>
      <c r="PJ1297" s="47"/>
      <c r="PK1297" s="47"/>
    </row>
    <row r="1298" spans="1:427" x14ac:dyDescent="0.3">
      <c r="A1298" s="31" t="s">
        <v>1003</v>
      </c>
      <c r="B1298" s="31" t="s">
        <v>1086</v>
      </c>
      <c r="C1298" s="31" t="s">
        <v>1092</v>
      </c>
      <c r="D1298" s="31" t="s">
        <v>1093</v>
      </c>
      <c r="E1298" s="34" t="s">
        <v>104</v>
      </c>
      <c r="F1298" s="32">
        <v>93</v>
      </c>
      <c r="G1298" s="32">
        <v>0</v>
      </c>
      <c r="H1298" s="32">
        <v>0</v>
      </c>
      <c r="I1298" s="32">
        <v>0</v>
      </c>
      <c r="J1298" s="32">
        <v>0</v>
      </c>
      <c r="K1298" s="32">
        <v>100</v>
      </c>
      <c r="L1298" s="32">
        <v>0</v>
      </c>
      <c r="M1298" s="32">
        <v>0</v>
      </c>
      <c r="N1298" s="32">
        <v>100</v>
      </c>
      <c r="O1298" s="32">
        <v>0</v>
      </c>
      <c r="P1298" s="32">
        <v>0</v>
      </c>
      <c r="Q1298" s="32">
        <v>100</v>
      </c>
      <c r="R1298" s="32">
        <v>80</v>
      </c>
      <c r="S1298" s="32">
        <v>100</v>
      </c>
      <c r="T1298" s="32">
        <v>100</v>
      </c>
      <c r="U1298" s="32">
        <v>0</v>
      </c>
      <c r="V1298" s="32">
        <v>0</v>
      </c>
      <c r="W1298" s="32">
        <v>0</v>
      </c>
      <c r="X1298" s="32">
        <v>100</v>
      </c>
      <c r="Y1298" s="32">
        <v>10</v>
      </c>
      <c r="Z1298" s="32">
        <v>2</v>
      </c>
      <c r="AA1298" s="32" t="s">
        <v>97</v>
      </c>
      <c r="AB1298" s="32" t="s">
        <v>96</v>
      </c>
      <c r="AC1298" s="32">
        <v>10</v>
      </c>
      <c r="AD1298" s="32">
        <v>9</v>
      </c>
      <c r="AE1298" s="32">
        <v>9</v>
      </c>
      <c r="AF1298" s="32">
        <v>9</v>
      </c>
      <c r="AG1298" s="32">
        <v>0</v>
      </c>
      <c r="AH1298" s="32">
        <v>6</v>
      </c>
      <c r="AI1298" s="32">
        <v>9</v>
      </c>
    </row>
    <row r="1299" spans="1:427" x14ac:dyDescent="0.3">
      <c r="A1299" s="31" t="s">
        <v>1003</v>
      </c>
      <c r="B1299" s="31" t="s">
        <v>1086</v>
      </c>
      <c r="C1299" s="31" t="s">
        <v>1092</v>
      </c>
      <c r="D1299" s="31" t="s">
        <v>110</v>
      </c>
      <c r="E1299" s="34" t="s">
        <v>95</v>
      </c>
      <c r="F1299" s="32">
        <v>89</v>
      </c>
      <c r="G1299" s="32">
        <v>100</v>
      </c>
      <c r="H1299" s="32">
        <v>40</v>
      </c>
      <c r="I1299" s="32">
        <v>0</v>
      </c>
      <c r="J1299" s="32">
        <v>0</v>
      </c>
      <c r="K1299" s="32">
        <v>60</v>
      </c>
      <c r="L1299" s="32">
        <v>100</v>
      </c>
      <c r="M1299" s="32">
        <v>0</v>
      </c>
      <c r="N1299" s="32">
        <v>100</v>
      </c>
      <c r="O1299" s="32">
        <v>0</v>
      </c>
      <c r="P1299" s="32">
        <v>0</v>
      </c>
      <c r="Q1299" s="32">
        <v>100</v>
      </c>
      <c r="R1299" s="32">
        <v>100</v>
      </c>
      <c r="S1299" s="32">
        <v>100</v>
      </c>
      <c r="T1299" s="32">
        <v>100</v>
      </c>
      <c r="U1299" s="32">
        <v>25</v>
      </c>
      <c r="V1299" s="32">
        <v>0</v>
      </c>
      <c r="W1299" s="32">
        <v>0</v>
      </c>
      <c r="X1299" s="32">
        <v>100</v>
      </c>
      <c r="Y1299" s="32">
        <v>30</v>
      </c>
      <c r="Z1299" s="32">
        <v>2</v>
      </c>
      <c r="AA1299" s="32" t="s">
        <v>97</v>
      </c>
      <c r="AB1299" s="32" t="s">
        <v>96</v>
      </c>
      <c r="AC1299" s="32">
        <v>5</v>
      </c>
      <c r="AD1299" s="32">
        <v>6</v>
      </c>
      <c r="AE1299" s="32">
        <v>6</v>
      </c>
      <c r="AF1299" s="32">
        <v>6</v>
      </c>
      <c r="AG1299" s="32">
        <v>0</v>
      </c>
      <c r="AH1299" s="32">
        <v>3</v>
      </c>
      <c r="AI1299" s="32">
        <v>0</v>
      </c>
    </row>
    <row r="1300" spans="1:427" x14ac:dyDescent="0.3">
      <c r="A1300" s="25" t="s">
        <v>1003</v>
      </c>
      <c r="B1300" s="25" t="s">
        <v>1086</v>
      </c>
      <c r="C1300" s="25" t="s">
        <v>1094</v>
      </c>
      <c r="D1300" s="26" t="s">
        <v>1553</v>
      </c>
      <c r="E1300" s="26">
        <v>1007</v>
      </c>
      <c r="F1300" s="38">
        <v>0</v>
      </c>
      <c r="G1300" s="26">
        <v>100</v>
      </c>
      <c r="H1300" s="26">
        <v>100</v>
      </c>
      <c r="I1300" s="26">
        <v>0</v>
      </c>
      <c r="J1300" s="26">
        <v>0</v>
      </c>
      <c r="K1300" s="26">
        <v>0</v>
      </c>
      <c r="L1300" s="26">
        <v>0</v>
      </c>
      <c r="M1300" s="26">
        <v>0</v>
      </c>
      <c r="N1300" s="26">
        <v>97</v>
      </c>
      <c r="O1300" s="26">
        <v>3</v>
      </c>
      <c r="P1300" s="26">
        <v>0</v>
      </c>
      <c r="Q1300" s="26">
        <v>100</v>
      </c>
      <c r="R1300" s="26">
        <v>100</v>
      </c>
      <c r="S1300" s="26">
        <v>100</v>
      </c>
      <c r="T1300" s="26">
        <v>100</v>
      </c>
      <c r="U1300" s="26">
        <v>100</v>
      </c>
      <c r="V1300" s="26">
        <v>0</v>
      </c>
      <c r="W1300" s="26">
        <v>50</v>
      </c>
      <c r="X1300" s="26">
        <v>50</v>
      </c>
      <c r="Y1300" s="26">
        <v>100</v>
      </c>
      <c r="Z1300" s="26">
        <v>2</v>
      </c>
      <c r="AA1300" s="26" t="s">
        <v>96</v>
      </c>
      <c r="AB1300" s="26" t="s">
        <v>96</v>
      </c>
      <c r="AC1300" s="26">
        <v>2</v>
      </c>
      <c r="AD1300" s="26">
        <v>4</v>
      </c>
      <c r="AE1300" s="26">
        <v>4</v>
      </c>
      <c r="AF1300" s="26">
        <v>15</v>
      </c>
      <c r="AG1300" s="26">
        <v>0</v>
      </c>
      <c r="AH1300" s="26">
        <v>10</v>
      </c>
      <c r="AI1300" s="26">
        <v>0</v>
      </c>
    </row>
    <row r="1301" spans="1:427" x14ac:dyDescent="0.3">
      <c r="A1301" s="31" t="s">
        <v>1003</v>
      </c>
      <c r="B1301" s="31" t="s">
        <v>1086</v>
      </c>
      <c r="C1301" s="31" t="s">
        <v>1094</v>
      </c>
      <c r="D1301" s="31" t="s">
        <v>110</v>
      </c>
      <c r="E1301" s="32" t="s">
        <v>104</v>
      </c>
      <c r="F1301" s="32">
        <v>240</v>
      </c>
      <c r="G1301" s="32">
        <v>100</v>
      </c>
      <c r="H1301" s="32">
        <v>100</v>
      </c>
      <c r="I1301" s="32">
        <v>0</v>
      </c>
      <c r="J1301" s="32">
        <v>0</v>
      </c>
      <c r="K1301" s="32">
        <v>0</v>
      </c>
      <c r="L1301" s="32">
        <v>0</v>
      </c>
      <c r="M1301" s="32">
        <v>0</v>
      </c>
      <c r="N1301" s="32">
        <v>8</v>
      </c>
      <c r="O1301" s="32">
        <v>0</v>
      </c>
      <c r="P1301" s="32">
        <v>92</v>
      </c>
      <c r="Q1301" s="32">
        <v>100</v>
      </c>
      <c r="R1301" s="32">
        <v>100</v>
      </c>
      <c r="S1301" s="32">
        <v>100</v>
      </c>
      <c r="T1301" s="32">
        <v>0</v>
      </c>
      <c r="U1301" s="32">
        <v>0</v>
      </c>
      <c r="V1301" s="32">
        <v>0</v>
      </c>
      <c r="W1301" s="32">
        <v>0</v>
      </c>
      <c r="X1301" s="32">
        <v>100</v>
      </c>
      <c r="Y1301" s="32">
        <v>0</v>
      </c>
      <c r="Z1301" s="28" t="s">
        <v>98</v>
      </c>
      <c r="AA1301" s="32" t="s">
        <v>97</v>
      </c>
      <c r="AB1301" s="32" t="s">
        <v>96</v>
      </c>
      <c r="AC1301" s="32">
        <v>4</v>
      </c>
      <c r="AD1301" s="32">
        <v>4</v>
      </c>
      <c r="AE1301" s="32">
        <v>4</v>
      </c>
      <c r="AF1301" s="32">
        <v>15</v>
      </c>
      <c r="AG1301" s="32">
        <v>0</v>
      </c>
      <c r="AH1301" s="32">
        <v>10</v>
      </c>
      <c r="AI1301" s="32">
        <v>0</v>
      </c>
    </row>
    <row r="1302" spans="1:427" x14ac:dyDescent="0.3">
      <c r="A1302" s="25" t="s">
        <v>1003</v>
      </c>
      <c r="B1302" s="25" t="s">
        <v>1086</v>
      </c>
      <c r="C1302" s="25" t="s">
        <v>1086</v>
      </c>
      <c r="D1302" s="26" t="s">
        <v>1553</v>
      </c>
      <c r="E1302" s="26">
        <v>14530</v>
      </c>
      <c r="F1302" s="38">
        <v>2220</v>
      </c>
      <c r="G1302" s="26">
        <v>100</v>
      </c>
      <c r="H1302" s="26">
        <v>100</v>
      </c>
      <c r="I1302" s="26">
        <v>0</v>
      </c>
      <c r="J1302" s="26">
        <v>0</v>
      </c>
      <c r="K1302" s="26">
        <v>0</v>
      </c>
      <c r="L1302" s="26">
        <v>100</v>
      </c>
      <c r="M1302" s="26">
        <v>100</v>
      </c>
      <c r="N1302" s="26">
        <v>0</v>
      </c>
      <c r="O1302" s="26">
        <v>0</v>
      </c>
      <c r="P1302" s="26">
        <v>0</v>
      </c>
      <c r="Q1302" s="26">
        <v>100</v>
      </c>
      <c r="R1302" s="26">
        <v>100</v>
      </c>
      <c r="S1302" s="26">
        <v>100</v>
      </c>
      <c r="T1302" s="26">
        <v>65</v>
      </c>
      <c r="U1302" s="26">
        <v>0</v>
      </c>
      <c r="V1302" s="26">
        <v>25</v>
      </c>
      <c r="W1302" s="26">
        <v>70</v>
      </c>
      <c r="X1302" s="26">
        <v>5</v>
      </c>
      <c r="Y1302" s="26">
        <v>90</v>
      </c>
      <c r="Z1302" s="26">
        <v>4</v>
      </c>
      <c r="AA1302" s="26" t="s">
        <v>96</v>
      </c>
      <c r="AB1302" s="26" t="s">
        <v>96</v>
      </c>
      <c r="AC1302" s="26">
        <v>4</v>
      </c>
      <c r="AD1302" s="26">
        <v>0</v>
      </c>
      <c r="AE1302" s="26">
        <v>0</v>
      </c>
      <c r="AF1302" s="26">
        <v>0</v>
      </c>
      <c r="AG1302" s="26">
        <v>0</v>
      </c>
      <c r="AH1302" s="26">
        <v>12</v>
      </c>
      <c r="AI1302" s="26">
        <v>0</v>
      </c>
    </row>
    <row r="1303" spans="1:427" x14ac:dyDescent="0.3">
      <c r="A1303" s="31" t="s">
        <v>1003</v>
      </c>
      <c r="B1303" s="31" t="s">
        <v>1086</v>
      </c>
      <c r="C1303" s="31" t="s">
        <v>1086</v>
      </c>
      <c r="D1303" s="31" t="s">
        <v>1095</v>
      </c>
      <c r="E1303" s="34" t="s">
        <v>104</v>
      </c>
      <c r="F1303" s="32">
        <v>450</v>
      </c>
      <c r="G1303" s="32">
        <v>100</v>
      </c>
      <c r="H1303" s="32">
        <v>100</v>
      </c>
      <c r="I1303" s="32">
        <v>0</v>
      </c>
      <c r="J1303" s="32">
        <v>0</v>
      </c>
      <c r="K1303" s="32">
        <v>0</v>
      </c>
      <c r="L1303" s="32">
        <v>100</v>
      </c>
      <c r="M1303" s="32">
        <v>100</v>
      </c>
      <c r="N1303" s="32">
        <v>0</v>
      </c>
      <c r="O1303" s="32">
        <v>0</v>
      </c>
      <c r="P1303" s="32">
        <v>0</v>
      </c>
      <c r="Q1303" s="32">
        <v>100</v>
      </c>
      <c r="R1303" s="32">
        <v>100</v>
      </c>
      <c r="S1303" s="32">
        <v>100</v>
      </c>
      <c r="T1303" s="32">
        <v>0</v>
      </c>
      <c r="U1303" s="32">
        <v>0</v>
      </c>
      <c r="V1303" s="32">
        <v>0</v>
      </c>
      <c r="W1303" s="32">
        <v>0</v>
      </c>
      <c r="X1303" s="32">
        <v>100</v>
      </c>
      <c r="Y1303" s="32">
        <v>100</v>
      </c>
      <c r="Z1303" s="32">
        <v>4</v>
      </c>
      <c r="AA1303" s="32" t="s">
        <v>96</v>
      </c>
      <c r="AB1303" s="32" t="s">
        <v>96</v>
      </c>
      <c r="AC1303" s="32">
        <v>4</v>
      </c>
      <c r="AD1303" s="32">
        <v>5</v>
      </c>
      <c r="AE1303" s="32">
        <v>5</v>
      </c>
      <c r="AF1303" s="32">
        <v>5</v>
      </c>
      <c r="AG1303" s="32">
        <v>0</v>
      </c>
      <c r="AH1303" s="32">
        <v>7</v>
      </c>
      <c r="AI1303" s="32">
        <v>0</v>
      </c>
    </row>
    <row r="1304" spans="1:427" x14ac:dyDescent="0.3">
      <c r="A1304" s="31" t="s">
        <v>1003</v>
      </c>
      <c r="B1304" s="31" t="s">
        <v>1086</v>
      </c>
      <c r="C1304" s="31" t="s">
        <v>1086</v>
      </c>
      <c r="D1304" s="31" t="s">
        <v>1096</v>
      </c>
      <c r="E1304" s="34" t="s">
        <v>95</v>
      </c>
      <c r="F1304" s="32">
        <v>587</v>
      </c>
      <c r="G1304" s="32">
        <v>100</v>
      </c>
      <c r="H1304" s="32">
        <v>100</v>
      </c>
      <c r="I1304" s="32">
        <v>0</v>
      </c>
      <c r="J1304" s="32">
        <v>0</v>
      </c>
      <c r="K1304" s="32">
        <v>0</v>
      </c>
      <c r="L1304" s="32">
        <v>100</v>
      </c>
      <c r="M1304" s="32">
        <v>100</v>
      </c>
      <c r="N1304" s="32">
        <v>0</v>
      </c>
      <c r="O1304" s="32">
        <v>0</v>
      </c>
      <c r="P1304" s="32">
        <v>0</v>
      </c>
      <c r="Q1304" s="32">
        <v>100</v>
      </c>
      <c r="R1304" s="32">
        <v>100</v>
      </c>
      <c r="S1304" s="32">
        <v>100</v>
      </c>
      <c r="T1304" s="32">
        <v>0</v>
      </c>
      <c r="U1304" s="32">
        <v>0</v>
      </c>
      <c r="V1304" s="32">
        <v>0</v>
      </c>
      <c r="W1304" s="32">
        <v>0</v>
      </c>
      <c r="X1304" s="32">
        <v>100</v>
      </c>
      <c r="Y1304" s="32">
        <v>100</v>
      </c>
      <c r="Z1304" s="32">
        <v>4</v>
      </c>
      <c r="AA1304" s="32" t="s">
        <v>96</v>
      </c>
      <c r="AB1304" s="32" t="s">
        <v>96</v>
      </c>
      <c r="AC1304" s="32">
        <v>4</v>
      </c>
      <c r="AD1304" s="32">
        <v>0</v>
      </c>
      <c r="AE1304" s="32">
        <v>0</v>
      </c>
      <c r="AF1304" s="32">
        <v>0</v>
      </c>
      <c r="AG1304" s="32">
        <v>0</v>
      </c>
      <c r="AH1304" s="32">
        <v>12</v>
      </c>
      <c r="AI1304" s="32">
        <v>0</v>
      </c>
    </row>
    <row r="1305" spans="1:427" x14ac:dyDescent="0.3">
      <c r="A1305" s="31" t="s">
        <v>1003</v>
      </c>
      <c r="B1305" s="31" t="s">
        <v>1086</v>
      </c>
      <c r="C1305" s="31" t="s">
        <v>1086</v>
      </c>
      <c r="D1305" s="31" t="s">
        <v>1061</v>
      </c>
      <c r="E1305" s="34" t="s">
        <v>95</v>
      </c>
      <c r="F1305" s="32">
        <v>226</v>
      </c>
      <c r="G1305" s="32">
        <v>100</v>
      </c>
      <c r="H1305" s="32">
        <v>100</v>
      </c>
      <c r="I1305" s="32">
        <v>0</v>
      </c>
      <c r="J1305" s="32">
        <v>0</v>
      </c>
      <c r="K1305" s="32">
        <v>0</v>
      </c>
      <c r="L1305" s="32">
        <v>100</v>
      </c>
      <c r="M1305" s="32">
        <v>100</v>
      </c>
      <c r="N1305" s="32">
        <v>0</v>
      </c>
      <c r="O1305" s="32">
        <v>0</v>
      </c>
      <c r="P1305" s="32">
        <v>0</v>
      </c>
      <c r="Q1305" s="32">
        <v>100</v>
      </c>
      <c r="R1305" s="32">
        <v>100</v>
      </c>
      <c r="S1305" s="32">
        <v>100</v>
      </c>
      <c r="T1305" s="32">
        <v>0</v>
      </c>
      <c r="U1305" s="32">
        <v>0</v>
      </c>
      <c r="V1305" s="32">
        <v>0</v>
      </c>
      <c r="W1305" s="32">
        <v>0</v>
      </c>
      <c r="X1305" s="32">
        <v>100</v>
      </c>
      <c r="Y1305" s="32">
        <v>100</v>
      </c>
      <c r="Z1305" s="32">
        <v>4</v>
      </c>
      <c r="AA1305" s="32" t="s">
        <v>96</v>
      </c>
      <c r="AB1305" s="32" t="s">
        <v>96</v>
      </c>
      <c r="AC1305" s="32">
        <v>4</v>
      </c>
      <c r="AD1305" s="32">
        <v>0</v>
      </c>
      <c r="AE1305" s="32">
        <v>0</v>
      </c>
      <c r="AF1305" s="32">
        <v>0</v>
      </c>
      <c r="AG1305" s="32">
        <v>0</v>
      </c>
      <c r="AH1305" s="32">
        <v>12</v>
      </c>
      <c r="AI1305" s="32">
        <v>0</v>
      </c>
    </row>
    <row r="1306" spans="1:427" x14ac:dyDescent="0.3">
      <c r="A1306" s="25" t="s">
        <v>1003</v>
      </c>
      <c r="B1306" s="25" t="s">
        <v>1086</v>
      </c>
      <c r="C1306" s="25" t="s">
        <v>1097</v>
      </c>
      <c r="D1306" s="26" t="s">
        <v>1553</v>
      </c>
      <c r="E1306" s="26">
        <v>3831</v>
      </c>
      <c r="F1306" s="38">
        <v>320</v>
      </c>
      <c r="G1306" s="26">
        <v>100</v>
      </c>
      <c r="H1306" s="26">
        <v>95</v>
      </c>
      <c r="I1306" s="26">
        <v>5</v>
      </c>
      <c r="J1306" s="26">
        <v>0</v>
      </c>
      <c r="K1306" s="26">
        <v>0</v>
      </c>
      <c r="L1306" s="26">
        <v>98</v>
      </c>
      <c r="M1306" s="26">
        <v>96</v>
      </c>
      <c r="N1306" s="26">
        <v>3</v>
      </c>
      <c r="O1306" s="26">
        <v>1</v>
      </c>
      <c r="P1306" s="26">
        <v>0</v>
      </c>
      <c r="Q1306" s="26">
        <v>100</v>
      </c>
      <c r="R1306" s="26">
        <v>100</v>
      </c>
      <c r="S1306" s="26">
        <v>100</v>
      </c>
      <c r="T1306" s="26">
        <v>95</v>
      </c>
      <c r="U1306" s="26">
        <v>90</v>
      </c>
      <c r="V1306" s="26">
        <v>0</v>
      </c>
      <c r="W1306" s="26">
        <v>90</v>
      </c>
      <c r="X1306" s="26">
        <v>10</v>
      </c>
      <c r="Y1306" s="26">
        <v>99</v>
      </c>
      <c r="Z1306" s="26">
        <v>2</v>
      </c>
      <c r="AA1306" s="26" t="s">
        <v>96</v>
      </c>
      <c r="AB1306" s="26" t="s">
        <v>96</v>
      </c>
      <c r="AC1306" s="26">
        <v>52</v>
      </c>
      <c r="AD1306" s="26">
        <v>0</v>
      </c>
      <c r="AE1306" s="26">
        <v>0</v>
      </c>
      <c r="AF1306" s="26">
        <v>15</v>
      </c>
      <c r="AG1306" s="26">
        <v>0</v>
      </c>
      <c r="AH1306" s="26">
        <v>8</v>
      </c>
      <c r="AI1306" s="26">
        <v>0</v>
      </c>
    </row>
    <row r="1307" spans="1:427" x14ac:dyDescent="0.3">
      <c r="A1307" s="31" t="s">
        <v>1003</v>
      </c>
      <c r="B1307" s="31" t="s">
        <v>1086</v>
      </c>
      <c r="C1307" s="31" t="s">
        <v>1097</v>
      </c>
      <c r="D1307" s="31" t="s">
        <v>329</v>
      </c>
      <c r="E1307" s="34" t="s">
        <v>104</v>
      </c>
      <c r="F1307" s="32">
        <v>30</v>
      </c>
      <c r="G1307" s="32">
        <v>0</v>
      </c>
      <c r="H1307" s="32">
        <v>0</v>
      </c>
      <c r="I1307" s="32">
        <v>100</v>
      </c>
      <c r="J1307" s="32">
        <v>0</v>
      </c>
      <c r="K1307" s="32">
        <v>0</v>
      </c>
      <c r="L1307" s="32">
        <v>0</v>
      </c>
      <c r="M1307" s="32">
        <v>0</v>
      </c>
      <c r="N1307" s="32">
        <v>0</v>
      </c>
      <c r="O1307" s="32">
        <v>0</v>
      </c>
      <c r="P1307" s="32">
        <v>100</v>
      </c>
      <c r="Q1307" s="32">
        <v>100</v>
      </c>
      <c r="R1307" s="32">
        <v>100</v>
      </c>
      <c r="S1307" s="32">
        <v>0</v>
      </c>
      <c r="T1307" s="32">
        <v>0</v>
      </c>
      <c r="U1307" s="32">
        <v>0</v>
      </c>
      <c r="V1307" s="32">
        <v>0</v>
      </c>
      <c r="W1307" s="32">
        <v>0</v>
      </c>
      <c r="X1307" s="32">
        <v>100</v>
      </c>
      <c r="Y1307" s="32">
        <v>0</v>
      </c>
      <c r="Z1307" s="28" t="s">
        <v>98</v>
      </c>
      <c r="AA1307" s="32" t="s">
        <v>97</v>
      </c>
      <c r="AB1307" s="32" t="s">
        <v>97</v>
      </c>
      <c r="AC1307" s="28" t="s">
        <v>98</v>
      </c>
      <c r="AD1307" s="32">
        <v>2.5</v>
      </c>
      <c r="AE1307" s="32">
        <v>2.5</v>
      </c>
      <c r="AF1307" s="32">
        <v>17.5</v>
      </c>
      <c r="AG1307" s="32">
        <v>0.1</v>
      </c>
      <c r="AH1307" s="32">
        <v>6.5</v>
      </c>
      <c r="AI1307" s="32">
        <v>2.5</v>
      </c>
    </row>
    <row r="1308" spans="1:427" x14ac:dyDescent="0.3">
      <c r="A1308" s="31" t="s">
        <v>1003</v>
      </c>
      <c r="B1308" s="31" t="s">
        <v>1086</v>
      </c>
      <c r="C1308" s="31" t="s">
        <v>1097</v>
      </c>
      <c r="D1308" s="31" t="s">
        <v>1098</v>
      </c>
      <c r="E1308" s="34" t="s">
        <v>104</v>
      </c>
      <c r="F1308" s="32">
        <v>225</v>
      </c>
      <c r="G1308" s="32">
        <v>100</v>
      </c>
      <c r="H1308" s="32">
        <v>100</v>
      </c>
      <c r="I1308" s="32">
        <v>0</v>
      </c>
      <c r="J1308" s="32">
        <v>0</v>
      </c>
      <c r="K1308" s="32">
        <v>0</v>
      </c>
      <c r="L1308" s="32">
        <v>100</v>
      </c>
      <c r="M1308" s="32">
        <v>100</v>
      </c>
      <c r="N1308" s="32">
        <v>0</v>
      </c>
      <c r="O1308" s="32">
        <v>0</v>
      </c>
      <c r="P1308" s="32">
        <v>0</v>
      </c>
      <c r="Q1308" s="32">
        <v>100</v>
      </c>
      <c r="R1308" s="32">
        <v>100</v>
      </c>
      <c r="S1308" s="32">
        <v>100</v>
      </c>
      <c r="T1308" s="32">
        <v>0</v>
      </c>
      <c r="U1308" s="32">
        <v>0</v>
      </c>
      <c r="V1308" s="32">
        <v>0</v>
      </c>
      <c r="W1308" s="32">
        <v>0</v>
      </c>
      <c r="X1308" s="32">
        <v>100</v>
      </c>
      <c r="Y1308" s="32">
        <v>100</v>
      </c>
      <c r="Z1308" s="32">
        <v>2</v>
      </c>
      <c r="AA1308" s="32" t="s">
        <v>97</v>
      </c>
      <c r="AB1308" s="32" t="s">
        <v>97</v>
      </c>
      <c r="AC1308" s="28" t="s">
        <v>98</v>
      </c>
      <c r="AD1308" s="32">
        <v>2</v>
      </c>
      <c r="AE1308" s="32">
        <v>2</v>
      </c>
      <c r="AF1308" s="32">
        <v>17</v>
      </c>
      <c r="AG1308" s="32">
        <v>0.3</v>
      </c>
      <c r="AH1308" s="32">
        <v>7</v>
      </c>
      <c r="AI1308" s="32">
        <v>2</v>
      </c>
    </row>
    <row r="1309" spans="1:427" x14ac:dyDescent="0.3">
      <c r="A1309" s="25" t="s">
        <v>1003</v>
      </c>
      <c r="B1309" s="25" t="s">
        <v>1086</v>
      </c>
      <c r="C1309" s="25" t="s">
        <v>1099</v>
      </c>
      <c r="D1309" s="26" t="s">
        <v>1553</v>
      </c>
      <c r="E1309" s="26">
        <v>1654</v>
      </c>
      <c r="F1309" s="38">
        <v>40</v>
      </c>
      <c r="G1309" s="26">
        <v>100</v>
      </c>
      <c r="H1309" s="26">
        <v>100</v>
      </c>
      <c r="I1309" s="26">
        <v>0</v>
      </c>
      <c r="J1309" s="26">
        <v>0</v>
      </c>
      <c r="K1309" s="26">
        <v>0</v>
      </c>
      <c r="L1309" s="26">
        <v>100</v>
      </c>
      <c r="M1309" s="26">
        <v>100</v>
      </c>
      <c r="N1309" s="26">
        <v>0</v>
      </c>
      <c r="O1309" s="26">
        <v>0</v>
      </c>
      <c r="P1309" s="26">
        <v>0</v>
      </c>
      <c r="Q1309" s="26">
        <v>100</v>
      </c>
      <c r="R1309" s="26">
        <v>100</v>
      </c>
      <c r="S1309" s="26">
        <v>100</v>
      </c>
      <c r="T1309" s="26">
        <v>100</v>
      </c>
      <c r="U1309" s="26">
        <v>0</v>
      </c>
      <c r="V1309" s="26">
        <v>0</v>
      </c>
      <c r="W1309" s="26">
        <v>60</v>
      </c>
      <c r="X1309" s="26">
        <v>40</v>
      </c>
      <c r="Y1309" s="26">
        <v>100</v>
      </c>
      <c r="Z1309" s="26">
        <v>2</v>
      </c>
      <c r="AA1309" s="26" t="s">
        <v>96</v>
      </c>
      <c r="AB1309" s="26" t="s">
        <v>97</v>
      </c>
      <c r="AC1309" s="26" t="s">
        <v>98</v>
      </c>
      <c r="AD1309" s="26">
        <v>7</v>
      </c>
      <c r="AE1309" s="26">
        <v>7</v>
      </c>
      <c r="AF1309" s="26">
        <v>7</v>
      </c>
      <c r="AG1309" s="26">
        <v>0</v>
      </c>
      <c r="AH1309" s="26">
        <v>14</v>
      </c>
      <c r="AI1309" s="26">
        <v>0</v>
      </c>
      <c r="CJ1309" s="47"/>
      <c r="CK1309" s="47"/>
      <c r="CL1309" s="47"/>
      <c r="CM1309" s="47"/>
      <c r="CN1309" s="47"/>
      <c r="CO1309" s="47"/>
      <c r="CP1309" s="47"/>
      <c r="CQ1309" s="47"/>
      <c r="CR1309" s="47"/>
      <c r="CS1309" s="47"/>
      <c r="CT1309" s="47"/>
      <c r="CU1309" s="47"/>
      <c r="CV1309" s="47"/>
      <c r="CW1309" s="47"/>
      <c r="CX1309" s="47"/>
      <c r="CY1309" s="47"/>
      <c r="CZ1309" s="47"/>
      <c r="DA1309" s="47"/>
      <c r="DB1309" s="47"/>
      <c r="DC1309" s="47"/>
      <c r="DD1309" s="47"/>
      <c r="DE1309" s="47"/>
      <c r="DF1309" s="47"/>
      <c r="DG1309" s="47"/>
      <c r="DH1309" s="47"/>
      <c r="DI1309" s="47"/>
      <c r="DJ1309" s="47"/>
      <c r="DK1309" s="47"/>
      <c r="DL1309" s="47"/>
      <c r="DM1309" s="47"/>
      <c r="DN1309" s="47"/>
      <c r="DO1309" s="47"/>
      <c r="DP1309" s="47"/>
      <c r="DQ1309" s="47"/>
      <c r="DR1309" s="47"/>
      <c r="DS1309" s="47"/>
      <c r="DT1309" s="47"/>
      <c r="DU1309" s="47"/>
      <c r="DV1309" s="47"/>
      <c r="DW1309" s="47"/>
      <c r="DX1309" s="47"/>
      <c r="DY1309" s="47"/>
      <c r="DZ1309" s="47"/>
      <c r="EA1309" s="47"/>
      <c r="EB1309" s="47"/>
      <c r="EC1309" s="47"/>
      <c r="ED1309" s="47"/>
      <c r="EE1309" s="47"/>
      <c r="EF1309" s="47"/>
      <c r="EG1309" s="47"/>
      <c r="EH1309" s="47"/>
      <c r="EI1309" s="47"/>
      <c r="EJ1309" s="47"/>
      <c r="EK1309" s="47"/>
      <c r="EL1309" s="47"/>
      <c r="EM1309" s="47"/>
      <c r="EN1309" s="47"/>
      <c r="EO1309" s="47"/>
      <c r="EP1309" s="47"/>
      <c r="EQ1309" s="47"/>
      <c r="ER1309" s="47"/>
      <c r="ES1309" s="47"/>
      <c r="ET1309" s="47"/>
      <c r="EU1309" s="47"/>
      <c r="EV1309" s="47"/>
      <c r="EW1309" s="47"/>
      <c r="EX1309" s="47"/>
      <c r="EY1309" s="47"/>
      <c r="EZ1309" s="47"/>
      <c r="FA1309" s="47"/>
      <c r="FB1309" s="47"/>
      <c r="FC1309" s="47"/>
      <c r="FD1309" s="47"/>
      <c r="FE1309" s="47"/>
      <c r="FF1309" s="47"/>
      <c r="FG1309" s="47"/>
      <c r="FH1309" s="47"/>
      <c r="FI1309" s="47"/>
      <c r="FJ1309" s="47"/>
      <c r="FK1309" s="47"/>
      <c r="FL1309" s="47"/>
      <c r="FM1309" s="47"/>
      <c r="FN1309" s="47"/>
      <c r="FO1309" s="47"/>
      <c r="FP1309" s="47"/>
      <c r="FQ1309" s="47"/>
      <c r="FR1309" s="47"/>
      <c r="FS1309" s="47"/>
      <c r="FT1309" s="47"/>
      <c r="FU1309" s="47"/>
      <c r="FV1309" s="47"/>
      <c r="FW1309" s="47"/>
      <c r="FX1309" s="47"/>
      <c r="FY1309" s="47"/>
      <c r="FZ1309" s="47"/>
      <c r="GA1309" s="47"/>
      <c r="GB1309" s="47"/>
      <c r="GC1309" s="47"/>
      <c r="GD1309" s="47"/>
      <c r="GE1309" s="47"/>
      <c r="GF1309" s="47"/>
      <c r="GG1309" s="47"/>
      <c r="GH1309" s="47"/>
      <c r="GI1309" s="47"/>
      <c r="GJ1309" s="47"/>
      <c r="GK1309" s="47"/>
      <c r="GL1309" s="47"/>
      <c r="GM1309" s="47"/>
      <c r="GN1309" s="47"/>
      <c r="GO1309" s="47"/>
      <c r="GP1309" s="47"/>
      <c r="GQ1309" s="47"/>
      <c r="GR1309" s="47"/>
      <c r="GS1309" s="47"/>
      <c r="GT1309" s="47"/>
      <c r="GU1309" s="47"/>
      <c r="GV1309" s="47"/>
      <c r="GW1309" s="47"/>
      <c r="GX1309" s="47"/>
      <c r="GY1309" s="47"/>
      <c r="GZ1309" s="47"/>
      <c r="HA1309" s="47"/>
      <c r="HB1309" s="47"/>
      <c r="HC1309" s="47"/>
      <c r="HD1309" s="47"/>
      <c r="HE1309" s="47"/>
      <c r="HF1309" s="47"/>
      <c r="HG1309" s="47"/>
      <c r="HH1309" s="47"/>
      <c r="HI1309" s="47"/>
      <c r="HJ1309" s="47"/>
      <c r="HK1309" s="47"/>
      <c r="HL1309" s="47"/>
      <c r="HM1309" s="47"/>
      <c r="HN1309" s="47"/>
      <c r="HO1309" s="47"/>
      <c r="HP1309" s="47"/>
      <c r="HQ1309" s="47"/>
      <c r="HR1309" s="47"/>
      <c r="HS1309" s="47"/>
      <c r="HT1309" s="47"/>
      <c r="HU1309" s="47"/>
      <c r="HV1309" s="47"/>
      <c r="HW1309" s="47"/>
      <c r="HX1309" s="47"/>
      <c r="HY1309" s="47"/>
      <c r="HZ1309" s="47"/>
      <c r="IA1309" s="47"/>
      <c r="IB1309" s="47"/>
      <c r="IC1309" s="47"/>
      <c r="ID1309" s="47"/>
      <c r="IE1309" s="47"/>
      <c r="IF1309" s="47"/>
      <c r="IG1309" s="47"/>
      <c r="IH1309" s="47"/>
      <c r="II1309" s="47"/>
      <c r="IJ1309" s="47"/>
      <c r="IK1309" s="47"/>
      <c r="IL1309" s="47"/>
      <c r="IM1309" s="47"/>
      <c r="IN1309" s="47"/>
      <c r="IO1309" s="47"/>
      <c r="IP1309" s="47"/>
      <c r="IQ1309" s="47"/>
      <c r="IR1309" s="47"/>
      <c r="IS1309" s="47"/>
      <c r="IT1309" s="47"/>
      <c r="IU1309" s="47"/>
      <c r="IV1309" s="47"/>
      <c r="IW1309" s="47"/>
      <c r="IX1309" s="47"/>
      <c r="IY1309" s="47"/>
      <c r="IZ1309" s="47"/>
      <c r="JA1309" s="47"/>
      <c r="JB1309" s="47"/>
      <c r="JC1309" s="47"/>
      <c r="JD1309" s="47"/>
      <c r="JE1309" s="47"/>
      <c r="JF1309" s="47"/>
      <c r="JG1309" s="47"/>
      <c r="JH1309" s="47"/>
      <c r="JI1309" s="47"/>
      <c r="JJ1309" s="47"/>
      <c r="JK1309" s="47"/>
      <c r="JL1309" s="47"/>
      <c r="JM1309" s="47"/>
      <c r="JN1309" s="47"/>
      <c r="JO1309" s="47"/>
      <c r="JP1309" s="47"/>
      <c r="JQ1309" s="47"/>
      <c r="JR1309" s="47"/>
      <c r="JS1309" s="47"/>
      <c r="JT1309" s="47"/>
      <c r="JU1309" s="47"/>
      <c r="JV1309" s="47"/>
      <c r="JW1309" s="47"/>
      <c r="JX1309" s="47"/>
      <c r="JY1309" s="47"/>
      <c r="JZ1309" s="47"/>
      <c r="KA1309" s="47"/>
      <c r="KB1309" s="47"/>
      <c r="KC1309" s="47"/>
      <c r="KD1309" s="47"/>
      <c r="KE1309" s="47"/>
      <c r="KF1309" s="47"/>
      <c r="KG1309" s="47"/>
      <c r="KH1309" s="47"/>
      <c r="KI1309" s="47"/>
      <c r="KJ1309" s="47"/>
      <c r="KK1309" s="47"/>
      <c r="KL1309" s="47"/>
      <c r="KM1309" s="47"/>
      <c r="KN1309" s="47"/>
      <c r="KO1309" s="47"/>
      <c r="KP1309" s="47"/>
      <c r="KQ1309" s="47"/>
      <c r="KR1309" s="47"/>
      <c r="KS1309" s="47"/>
      <c r="KT1309" s="47"/>
      <c r="KU1309" s="47"/>
      <c r="KV1309" s="47"/>
      <c r="KW1309" s="47"/>
      <c r="KX1309" s="47"/>
      <c r="KY1309" s="47"/>
      <c r="KZ1309" s="47"/>
      <c r="LA1309" s="47"/>
      <c r="LB1309" s="47"/>
      <c r="LC1309" s="47"/>
      <c r="LD1309" s="47"/>
      <c r="LE1309" s="47"/>
      <c r="LF1309" s="47"/>
      <c r="LG1309" s="47"/>
      <c r="LH1309" s="47"/>
      <c r="LI1309" s="47"/>
      <c r="LJ1309" s="47"/>
      <c r="LK1309" s="47"/>
      <c r="LL1309" s="47"/>
      <c r="LM1309" s="47"/>
      <c r="LN1309" s="47"/>
      <c r="LO1309" s="47"/>
      <c r="LP1309" s="47"/>
      <c r="LQ1309" s="47"/>
      <c r="LR1309" s="47"/>
      <c r="LS1309" s="47"/>
      <c r="LT1309" s="47"/>
      <c r="LU1309" s="47"/>
      <c r="LV1309" s="47"/>
      <c r="LW1309" s="47"/>
      <c r="LX1309" s="47"/>
      <c r="LY1309" s="47"/>
      <c r="LZ1309" s="47"/>
      <c r="MA1309" s="47"/>
      <c r="MB1309" s="47"/>
      <c r="MC1309" s="47"/>
      <c r="MD1309" s="47"/>
      <c r="ME1309" s="47"/>
      <c r="MF1309" s="47"/>
      <c r="MG1309" s="47"/>
      <c r="MH1309" s="47"/>
      <c r="MI1309" s="47"/>
      <c r="MJ1309" s="47"/>
      <c r="MK1309" s="47"/>
      <c r="ML1309" s="47"/>
      <c r="MM1309" s="47"/>
      <c r="MN1309" s="47"/>
      <c r="MO1309" s="47"/>
      <c r="MP1309" s="47"/>
      <c r="MQ1309" s="47"/>
      <c r="MR1309" s="47"/>
      <c r="MS1309" s="47"/>
      <c r="MT1309" s="47"/>
      <c r="MU1309" s="47"/>
      <c r="MV1309" s="47"/>
      <c r="MW1309" s="47"/>
      <c r="MX1309" s="47"/>
      <c r="MY1309" s="47"/>
      <c r="MZ1309" s="47"/>
      <c r="NA1309" s="47"/>
      <c r="NB1309" s="47"/>
      <c r="NC1309" s="47"/>
      <c r="ND1309" s="47"/>
      <c r="NE1309" s="47"/>
      <c r="NF1309" s="47"/>
      <c r="NG1309" s="47"/>
      <c r="NH1309" s="47"/>
      <c r="NI1309" s="47"/>
      <c r="NJ1309" s="47"/>
      <c r="NK1309" s="47"/>
      <c r="NL1309" s="47"/>
      <c r="NM1309" s="47"/>
      <c r="NN1309" s="47"/>
      <c r="NO1309" s="47"/>
      <c r="NP1309" s="47"/>
      <c r="NQ1309" s="47"/>
      <c r="NR1309" s="47"/>
      <c r="NS1309" s="47"/>
      <c r="NT1309" s="47"/>
      <c r="NU1309" s="47"/>
      <c r="NV1309" s="47"/>
      <c r="NW1309" s="47"/>
      <c r="NX1309" s="47"/>
      <c r="NY1309" s="47"/>
      <c r="NZ1309" s="47"/>
      <c r="OA1309" s="47"/>
      <c r="OB1309" s="47"/>
      <c r="OC1309" s="47"/>
      <c r="OD1309" s="47"/>
      <c r="OE1309" s="47"/>
      <c r="OF1309" s="47"/>
      <c r="OG1309" s="47"/>
      <c r="OH1309" s="47"/>
      <c r="OI1309" s="47"/>
      <c r="OJ1309" s="47"/>
      <c r="OK1309" s="47"/>
      <c r="OL1309" s="47"/>
      <c r="OM1309" s="47"/>
      <c r="ON1309" s="47"/>
      <c r="OO1309" s="47"/>
      <c r="OP1309" s="47"/>
      <c r="OQ1309" s="47"/>
      <c r="OR1309" s="47"/>
      <c r="OS1309" s="47"/>
      <c r="OT1309" s="47"/>
      <c r="OU1309" s="47"/>
      <c r="OV1309" s="47"/>
      <c r="OW1309" s="47"/>
      <c r="OX1309" s="47"/>
      <c r="OY1309" s="47"/>
      <c r="OZ1309" s="47"/>
      <c r="PA1309" s="47"/>
      <c r="PB1309" s="47"/>
      <c r="PC1309" s="47"/>
      <c r="PD1309" s="47"/>
      <c r="PE1309" s="47"/>
      <c r="PF1309" s="47"/>
      <c r="PG1309" s="47"/>
      <c r="PH1309" s="47"/>
      <c r="PI1309" s="47"/>
      <c r="PJ1309" s="47"/>
      <c r="PK1309" s="47"/>
    </row>
    <row r="1310" spans="1:427" x14ac:dyDescent="0.3">
      <c r="A1310" s="31" t="s">
        <v>1003</v>
      </c>
      <c r="B1310" s="31" t="s">
        <v>1086</v>
      </c>
      <c r="C1310" s="31" t="s">
        <v>1099</v>
      </c>
      <c r="D1310" s="31" t="s">
        <v>1100</v>
      </c>
      <c r="E1310" s="34" t="s">
        <v>102</v>
      </c>
      <c r="F1310" s="32">
        <v>293</v>
      </c>
      <c r="G1310" s="32">
        <v>100</v>
      </c>
      <c r="H1310" s="32">
        <v>100</v>
      </c>
      <c r="I1310" s="32">
        <v>0</v>
      </c>
      <c r="J1310" s="32">
        <v>0</v>
      </c>
      <c r="K1310" s="32">
        <v>0</v>
      </c>
      <c r="L1310" s="32">
        <v>100</v>
      </c>
      <c r="M1310" s="32">
        <v>100</v>
      </c>
      <c r="N1310" s="32">
        <v>0</v>
      </c>
      <c r="O1310" s="32">
        <v>0</v>
      </c>
      <c r="P1310" s="32">
        <v>0</v>
      </c>
      <c r="Q1310" s="32">
        <v>100</v>
      </c>
      <c r="R1310" s="32">
        <v>100</v>
      </c>
      <c r="S1310" s="32">
        <v>100</v>
      </c>
      <c r="T1310" s="32">
        <v>100</v>
      </c>
      <c r="U1310" s="32">
        <v>0</v>
      </c>
      <c r="V1310" s="32">
        <v>0</v>
      </c>
      <c r="W1310" s="32">
        <v>0</v>
      </c>
      <c r="X1310" s="32">
        <v>100</v>
      </c>
      <c r="Y1310" s="32">
        <v>100</v>
      </c>
      <c r="Z1310" s="32">
        <v>2</v>
      </c>
      <c r="AA1310" s="32" t="s">
        <v>96</v>
      </c>
      <c r="AB1310" s="32" t="s">
        <v>97</v>
      </c>
      <c r="AC1310" s="28" t="s">
        <v>98</v>
      </c>
      <c r="AD1310" s="32">
        <v>7</v>
      </c>
      <c r="AE1310" s="32">
        <v>7</v>
      </c>
      <c r="AF1310" s="32">
        <v>7</v>
      </c>
      <c r="AG1310" s="32">
        <v>0</v>
      </c>
      <c r="AH1310" s="32">
        <v>14</v>
      </c>
      <c r="AI1310" s="32">
        <v>0</v>
      </c>
    </row>
    <row r="1311" spans="1:427" x14ac:dyDescent="0.3">
      <c r="A1311" s="25" t="s">
        <v>1003</v>
      </c>
      <c r="B1311" s="25" t="s">
        <v>1086</v>
      </c>
      <c r="C1311" s="25" t="s">
        <v>1101</v>
      </c>
      <c r="D1311" s="26" t="s">
        <v>1553</v>
      </c>
      <c r="E1311" s="26">
        <v>2559</v>
      </c>
      <c r="F1311" s="38">
        <v>0</v>
      </c>
      <c r="G1311" s="26">
        <v>100</v>
      </c>
      <c r="H1311" s="26">
        <v>100</v>
      </c>
      <c r="I1311" s="26">
        <v>0</v>
      </c>
      <c r="J1311" s="26">
        <v>0</v>
      </c>
      <c r="K1311" s="26">
        <v>0</v>
      </c>
      <c r="L1311" s="26">
        <v>80</v>
      </c>
      <c r="M1311" s="26">
        <v>80</v>
      </c>
      <c r="N1311" s="26">
        <v>10</v>
      </c>
      <c r="O1311" s="26">
        <v>0</v>
      </c>
      <c r="P1311" s="26">
        <v>10</v>
      </c>
      <c r="Q1311" s="26">
        <v>100</v>
      </c>
      <c r="R1311" s="26">
        <v>100</v>
      </c>
      <c r="S1311" s="26">
        <v>95</v>
      </c>
      <c r="T1311" s="26">
        <v>95</v>
      </c>
      <c r="U1311" s="26">
        <v>50</v>
      </c>
      <c r="V1311" s="26">
        <v>0</v>
      </c>
      <c r="W1311" s="26">
        <v>70</v>
      </c>
      <c r="X1311" s="26">
        <v>30</v>
      </c>
      <c r="Y1311" s="26">
        <v>100</v>
      </c>
      <c r="Z1311" s="26">
        <v>2</v>
      </c>
      <c r="AA1311" s="26" t="s">
        <v>96</v>
      </c>
      <c r="AB1311" s="26" t="s">
        <v>96</v>
      </c>
      <c r="AC1311" s="26">
        <v>2</v>
      </c>
      <c r="AD1311" s="26">
        <v>0</v>
      </c>
      <c r="AE1311" s="26">
        <v>0</v>
      </c>
      <c r="AF1311" s="26">
        <v>12</v>
      </c>
      <c r="AG1311" s="26">
        <v>0</v>
      </c>
      <c r="AH1311" s="26">
        <v>5</v>
      </c>
      <c r="AI1311" s="26">
        <v>0</v>
      </c>
    </row>
    <row r="1312" spans="1:427" x14ac:dyDescent="0.3">
      <c r="A1312" s="31" t="s">
        <v>1003</v>
      </c>
      <c r="B1312" s="31" t="s">
        <v>1086</v>
      </c>
      <c r="C1312" s="31" t="s">
        <v>1101</v>
      </c>
      <c r="D1312" s="31" t="s">
        <v>1102</v>
      </c>
      <c r="E1312" s="34" t="s">
        <v>95</v>
      </c>
      <c r="F1312" s="32">
        <v>711</v>
      </c>
      <c r="G1312" s="32">
        <v>100</v>
      </c>
      <c r="H1312" s="32">
        <v>100</v>
      </c>
      <c r="I1312" s="32">
        <v>0</v>
      </c>
      <c r="J1312" s="32">
        <v>0</v>
      </c>
      <c r="K1312" s="32">
        <v>0</v>
      </c>
      <c r="L1312" s="32">
        <v>80</v>
      </c>
      <c r="M1312" s="32">
        <v>80</v>
      </c>
      <c r="N1312" s="32">
        <v>10</v>
      </c>
      <c r="O1312" s="32">
        <v>0</v>
      </c>
      <c r="P1312" s="32">
        <v>10</v>
      </c>
      <c r="Q1312" s="32">
        <v>100</v>
      </c>
      <c r="R1312" s="32">
        <v>100</v>
      </c>
      <c r="S1312" s="32">
        <v>95</v>
      </c>
      <c r="T1312" s="32">
        <v>95</v>
      </c>
      <c r="U1312" s="32">
        <v>50</v>
      </c>
      <c r="V1312" s="32">
        <v>0</v>
      </c>
      <c r="W1312" s="32">
        <v>50</v>
      </c>
      <c r="X1312" s="32">
        <v>50</v>
      </c>
      <c r="Y1312" s="32">
        <v>100</v>
      </c>
      <c r="Z1312" s="32">
        <v>2</v>
      </c>
      <c r="AA1312" s="32" t="s">
        <v>96</v>
      </c>
      <c r="AB1312" s="32" t="s">
        <v>96</v>
      </c>
      <c r="AC1312" s="32">
        <v>2</v>
      </c>
      <c r="AD1312" s="32">
        <v>1</v>
      </c>
      <c r="AE1312" s="32">
        <v>1</v>
      </c>
      <c r="AF1312" s="32">
        <v>12</v>
      </c>
      <c r="AG1312" s="32">
        <v>1</v>
      </c>
      <c r="AH1312" s="32">
        <v>5</v>
      </c>
      <c r="AI1312" s="32">
        <v>0</v>
      </c>
    </row>
    <row r="1313" spans="1:427" x14ac:dyDescent="0.3">
      <c r="A1313" s="35" t="s">
        <v>1003</v>
      </c>
      <c r="B1313" s="35" t="s">
        <v>1103</v>
      </c>
      <c r="C1313" s="35" t="s">
        <v>1664</v>
      </c>
      <c r="D1313" s="36" t="s">
        <v>1555</v>
      </c>
      <c r="E1313" s="36">
        <v>107</v>
      </c>
      <c r="F1313" s="36">
        <v>68</v>
      </c>
      <c r="G1313" s="36">
        <v>0</v>
      </c>
      <c r="H1313" s="36">
        <v>0</v>
      </c>
      <c r="I1313" s="36">
        <v>100</v>
      </c>
      <c r="J1313" s="36">
        <v>0</v>
      </c>
      <c r="K1313" s="36">
        <v>0</v>
      </c>
      <c r="L1313" s="36">
        <v>0</v>
      </c>
      <c r="M1313" s="36">
        <v>0</v>
      </c>
      <c r="N1313" s="36">
        <v>100</v>
      </c>
      <c r="O1313" s="36">
        <v>0</v>
      </c>
      <c r="P1313" s="36">
        <v>0</v>
      </c>
      <c r="Q1313" s="36">
        <v>100</v>
      </c>
      <c r="R1313" s="36">
        <v>100</v>
      </c>
      <c r="S1313" s="36">
        <v>100</v>
      </c>
      <c r="T1313" s="36">
        <v>0</v>
      </c>
      <c r="U1313" s="36">
        <v>0</v>
      </c>
      <c r="V1313" s="36">
        <v>0</v>
      </c>
      <c r="W1313" s="36">
        <v>0</v>
      </c>
      <c r="X1313" s="36">
        <v>100</v>
      </c>
      <c r="Y1313" s="36">
        <v>100</v>
      </c>
      <c r="Z1313" s="36">
        <v>2</v>
      </c>
      <c r="AA1313" s="36" t="s">
        <v>96</v>
      </c>
      <c r="AB1313" s="36" t="s">
        <v>96</v>
      </c>
      <c r="AC1313" s="36">
        <v>6</v>
      </c>
      <c r="AD1313" s="36">
        <v>3</v>
      </c>
      <c r="AE1313" s="36">
        <v>25</v>
      </c>
      <c r="AF1313" s="36">
        <v>25</v>
      </c>
      <c r="AG1313" s="36">
        <v>1</v>
      </c>
      <c r="AH1313" s="36">
        <v>0</v>
      </c>
      <c r="AI1313" s="36">
        <v>3</v>
      </c>
    </row>
    <row r="1314" spans="1:427" x14ac:dyDescent="0.3">
      <c r="A1314" s="25" t="s">
        <v>1003</v>
      </c>
      <c r="B1314" s="25" t="s">
        <v>1103</v>
      </c>
      <c r="C1314" s="25" t="s">
        <v>1104</v>
      </c>
      <c r="D1314" s="26" t="s">
        <v>1553</v>
      </c>
      <c r="E1314" s="26">
        <v>347</v>
      </c>
      <c r="F1314" s="26">
        <v>102</v>
      </c>
      <c r="G1314" s="26">
        <v>0</v>
      </c>
      <c r="H1314" s="26">
        <v>0</v>
      </c>
      <c r="I1314" s="26">
        <v>100</v>
      </c>
      <c r="J1314" s="26">
        <v>0</v>
      </c>
      <c r="K1314" s="26">
        <v>0</v>
      </c>
      <c r="L1314" s="26">
        <v>0</v>
      </c>
      <c r="M1314" s="26">
        <v>0</v>
      </c>
      <c r="N1314" s="26">
        <v>68</v>
      </c>
      <c r="O1314" s="26">
        <v>0</v>
      </c>
      <c r="P1314" s="26">
        <v>32</v>
      </c>
      <c r="Q1314" s="26">
        <v>100</v>
      </c>
      <c r="R1314" s="26">
        <v>100</v>
      </c>
      <c r="S1314" s="26">
        <v>100</v>
      </c>
      <c r="T1314" s="26">
        <v>0</v>
      </c>
      <c r="U1314" s="26">
        <v>0</v>
      </c>
      <c r="V1314" s="26">
        <v>0</v>
      </c>
      <c r="W1314" s="26">
        <v>10</v>
      </c>
      <c r="X1314" s="26">
        <v>90</v>
      </c>
      <c r="Y1314" s="26">
        <v>100</v>
      </c>
      <c r="Z1314" s="26">
        <v>3</v>
      </c>
      <c r="AA1314" s="26" t="s">
        <v>97</v>
      </c>
      <c r="AB1314" s="26" t="s">
        <v>97</v>
      </c>
      <c r="AC1314" s="26" t="s">
        <v>98</v>
      </c>
      <c r="AD1314" s="26">
        <v>8</v>
      </c>
      <c r="AE1314" s="26">
        <v>8</v>
      </c>
      <c r="AF1314" s="26">
        <v>8</v>
      </c>
      <c r="AG1314" s="26">
        <v>0</v>
      </c>
      <c r="AH1314" s="26">
        <v>8</v>
      </c>
      <c r="AI1314" s="26">
        <v>0</v>
      </c>
    </row>
    <row r="1315" spans="1:427" x14ac:dyDescent="0.3">
      <c r="A1315" s="31" t="s">
        <v>1003</v>
      </c>
      <c r="B1315" s="31" t="s">
        <v>1103</v>
      </c>
      <c r="C1315" s="31" t="s">
        <v>1104</v>
      </c>
      <c r="D1315" s="31" t="s">
        <v>110</v>
      </c>
      <c r="E1315" s="32" t="s">
        <v>104</v>
      </c>
      <c r="F1315" s="32">
        <v>30</v>
      </c>
      <c r="G1315" s="32">
        <v>0</v>
      </c>
      <c r="H1315" s="32">
        <v>0</v>
      </c>
      <c r="I1315" s="33">
        <v>90</v>
      </c>
      <c r="J1315" s="33">
        <v>10</v>
      </c>
      <c r="K1315" s="32">
        <v>0</v>
      </c>
      <c r="L1315" s="32">
        <v>0</v>
      </c>
      <c r="M1315" s="32">
        <v>0</v>
      </c>
      <c r="N1315" s="33">
        <v>70</v>
      </c>
      <c r="O1315" s="32">
        <v>0</v>
      </c>
      <c r="P1315" s="33">
        <v>30</v>
      </c>
      <c r="Q1315" s="32">
        <v>100</v>
      </c>
      <c r="R1315" s="32">
        <v>0</v>
      </c>
      <c r="S1315" s="32">
        <v>0</v>
      </c>
      <c r="T1315" s="32">
        <v>0</v>
      </c>
      <c r="U1315" s="32">
        <v>0</v>
      </c>
      <c r="V1315" s="32">
        <v>0</v>
      </c>
      <c r="W1315" s="32">
        <v>0</v>
      </c>
      <c r="X1315" s="32">
        <v>100</v>
      </c>
      <c r="Y1315" s="32">
        <v>100</v>
      </c>
      <c r="Z1315" s="32">
        <v>1</v>
      </c>
      <c r="AA1315" s="32" t="s">
        <v>97</v>
      </c>
      <c r="AB1315" s="32" t="s">
        <v>96</v>
      </c>
      <c r="AC1315" s="32">
        <v>2</v>
      </c>
      <c r="AD1315" s="32">
        <v>8</v>
      </c>
      <c r="AE1315" s="32">
        <v>8</v>
      </c>
      <c r="AF1315" s="32">
        <v>8</v>
      </c>
      <c r="AG1315" s="32">
        <v>1</v>
      </c>
      <c r="AH1315" s="32">
        <v>8</v>
      </c>
      <c r="AI1315" s="32">
        <v>1</v>
      </c>
    </row>
    <row r="1316" spans="1:427" x14ac:dyDescent="0.3">
      <c r="A1316" s="25" t="s">
        <v>1003</v>
      </c>
      <c r="B1316" s="25" t="s">
        <v>1103</v>
      </c>
      <c r="C1316" s="25" t="s">
        <v>1105</v>
      </c>
      <c r="D1316" s="26" t="s">
        <v>1553</v>
      </c>
      <c r="E1316" s="26">
        <v>477</v>
      </c>
      <c r="F1316" s="38">
        <v>0</v>
      </c>
      <c r="G1316" s="26">
        <v>100</v>
      </c>
      <c r="H1316" s="26">
        <v>60</v>
      </c>
      <c r="I1316" s="26">
        <v>40</v>
      </c>
      <c r="J1316" s="26">
        <v>0</v>
      </c>
      <c r="K1316" s="26">
        <v>0</v>
      </c>
      <c r="L1316" s="26">
        <v>0</v>
      </c>
      <c r="M1316" s="26">
        <v>0</v>
      </c>
      <c r="N1316" s="26">
        <v>90</v>
      </c>
      <c r="O1316" s="26">
        <v>0</v>
      </c>
      <c r="P1316" s="26">
        <v>10</v>
      </c>
      <c r="Q1316" s="26">
        <v>100</v>
      </c>
      <c r="R1316" s="26">
        <v>100</v>
      </c>
      <c r="S1316" s="26">
        <v>100</v>
      </c>
      <c r="T1316" s="26">
        <v>100</v>
      </c>
      <c r="U1316" s="26">
        <v>70</v>
      </c>
      <c r="V1316" s="26">
        <v>70</v>
      </c>
      <c r="W1316" s="26">
        <v>2</v>
      </c>
      <c r="X1316" s="26">
        <v>28</v>
      </c>
      <c r="Y1316" s="26">
        <v>100</v>
      </c>
      <c r="Z1316" s="26">
        <v>1</v>
      </c>
      <c r="AA1316" s="26" t="s">
        <v>96</v>
      </c>
      <c r="AB1316" s="26" t="s">
        <v>97</v>
      </c>
      <c r="AC1316" s="26" t="s">
        <v>98</v>
      </c>
      <c r="AD1316" s="26">
        <v>4</v>
      </c>
      <c r="AE1316" s="26">
        <v>4</v>
      </c>
      <c r="AF1316" s="26">
        <v>4</v>
      </c>
      <c r="AG1316" s="26">
        <v>0</v>
      </c>
      <c r="AH1316" s="26">
        <v>0</v>
      </c>
      <c r="AI1316" s="26">
        <v>0</v>
      </c>
    </row>
    <row r="1317" spans="1:427" x14ac:dyDescent="0.3">
      <c r="A1317" s="31" t="s">
        <v>1003</v>
      </c>
      <c r="B1317" s="31" t="s">
        <v>1103</v>
      </c>
      <c r="C1317" s="31" t="s">
        <v>1105</v>
      </c>
      <c r="D1317" s="31" t="s">
        <v>110</v>
      </c>
      <c r="E1317" s="32" t="s">
        <v>104</v>
      </c>
      <c r="F1317" s="32">
        <v>65</v>
      </c>
      <c r="G1317" s="32">
        <v>0</v>
      </c>
      <c r="H1317" s="32">
        <v>0</v>
      </c>
      <c r="I1317" s="32">
        <v>100</v>
      </c>
      <c r="J1317" s="32">
        <v>0</v>
      </c>
      <c r="K1317" s="32">
        <v>0</v>
      </c>
      <c r="L1317" s="32">
        <v>0</v>
      </c>
      <c r="M1317" s="32">
        <v>0</v>
      </c>
      <c r="N1317" s="32">
        <v>0</v>
      </c>
      <c r="O1317" s="32">
        <v>0</v>
      </c>
      <c r="P1317" s="32">
        <v>100</v>
      </c>
      <c r="Q1317" s="32">
        <v>100</v>
      </c>
      <c r="R1317" s="32">
        <v>100</v>
      </c>
      <c r="S1317" s="32">
        <v>100</v>
      </c>
      <c r="T1317" s="32">
        <v>0</v>
      </c>
      <c r="U1317" s="32">
        <v>0</v>
      </c>
      <c r="V1317" s="32">
        <v>0</v>
      </c>
      <c r="W1317" s="32">
        <v>0</v>
      </c>
      <c r="X1317" s="32">
        <v>100</v>
      </c>
      <c r="Y1317" s="32">
        <v>100</v>
      </c>
      <c r="Z1317" s="32">
        <v>1</v>
      </c>
      <c r="AA1317" s="32" t="s">
        <v>96</v>
      </c>
      <c r="AB1317" s="32" t="s">
        <v>97</v>
      </c>
      <c r="AC1317" s="28" t="s">
        <v>98</v>
      </c>
      <c r="AD1317" s="32">
        <v>4</v>
      </c>
      <c r="AE1317" s="32">
        <v>4</v>
      </c>
      <c r="AF1317" s="32">
        <v>4</v>
      </c>
      <c r="AG1317" s="32">
        <v>0</v>
      </c>
      <c r="AH1317" s="32">
        <v>0</v>
      </c>
      <c r="AI1317" s="32">
        <v>0</v>
      </c>
    </row>
    <row r="1318" spans="1:427" x14ac:dyDescent="0.3">
      <c r="A1318" s="25" t="s">
        <v>1003</v>
      </c>
      <c r="B1318" s="25" t="s">
        <v>1103</v>
      </c>
      <c r="C1318" s="25" t="s">
        <v>1103</v>
      </c>
      <c r="D1318" s="26" t="s">
        <v>1553</v>
      </c>
      <c r="E1318" s="26">
        <v>5980</v>
      </c>
      <c r="F1318" s="38">
        <v>20</v>
      </c>
      <c r="G1318" s="26">
        <v>100</v>
      </c>
      <c r="H1318" s="26">
        <v>100</v>
      </c>
      <c r="I1318" s="26">
        <v>0</v>
      </c>
      <c r="J1318" s="26">
        <v>0</v>
      </c>
      <c r="K1318" s="26">
        <v>0</v>
      </c>
      <c r="L1318" s="26">
        <v>95</v>
      </c>
      <c r="M1318" s="26">
        <v>95</v>
      </c>
      <c r="N1318" s="26">
        <v>5</v>
      </c>
      <c r="O1318" s="26">
        <v>0</v>
      </c>
      <c r="P1318" s="26">
        <v>0</v>
      </c>
      <c r="Q1318" s="26">
        <v>100</v>
      </c>
      <c r="R1318" s="26">
        <v>100</v>
      </c>
      <c r="S1318" s="26">
        <v>100</v>
      </c>
      <c r="T1318" s="26">
        <v>95</v>
      </c>
      <c r="U1318" s="26">
        <v>95</v>
      </c>
      <c r="V1318" s="26">
        <v>60</v>
      </c>
      <c r="W1318" s="26">
        <v>25</v>
      </c>
      <c r="X1318" s="26">
        <v>15</v>
      </c>
      <c r="Y1318" s="26">
        <v>100</v>
      </c>
      <c r="Z1318" s="26">
        <v>4</v>
      </c>
      <c r="AA1318" s="26" t="s">
        <v>96</v>
      </c>
      <c r="AB1318" s="26" t="s">
        <v>96</v>
      </c>
      <c r="AC1318" s="26">
        <v>12</v>
      </c>
      <c r="AD1318" s="26">
        <v>0</v>
      </c>
      <c r="AE1318" s="26">
        <v>0</v>
      </c>
      <c r="AF1318" s="26">
        <v>0</v>
      </c>
      <c r="AG1318" s="26">
        <v>0</v>
      </c>
      <c r="AH1318" s="26">
        <v>0</v>
      </c>
      <c r="AI1318" s="26">
        <v>0</v>
      </c>
    </row>
    <row r="1319" spans="1:427" x14ac:dyDescent="0.3">
      <c r="A1319" s="31" t="s">
        <v>1003</v>
      </c>
      <c r="B1319" s="31" t="s">
        <v>1103</v>
      </c>
      <c r="C1319" s="31" t="s">
        <v>1103</v>
      </c>
      <c r="D1319" s="31" t="s">
        <v>1106</v>
      </c>
      <c r="E1319" s="34" t="s">
        <v>102</v>
      </c>
      <c r="F1319" s="32">
        <v>566</v>
      </c>
      <c r="G1319" s="32">
        <v>100</v>
      </c>
      <c r="H1319" s="32">
        <v>100</v>
      </c>
      <c r="I1319" s="32">
        <v>0</v>
      </c>
      <c r="J1319" s="32">
        <v>0</v>
      </c>
      <c r="K1319" s="32">
        <v>0</v>
      </c>
      <c r="L1319" s="32">
        <v>100</v>
      </c>
      <c r="M1319" s="32">
        <v>100</v>
      </c>
      <c r="N1319" s="32">
        <v>0</v>
      </c>
      <c r="O1319" s="32">
        <v>0</v>
      </c>
      <c r="P1319" s="32">
        <v>0</v>
      </c>
      <c r="Q1319" s="32">
        <v>100</v>
      </c>
      <c r="R1319" s="32">
        <v>60</v>
      </c>
      <c r="S1319" s="32">
        <v>100</v>
      </c>
      <c r="T1319" s="32">
        <v>100</v>
      </c>
      <c r="U1319" s="32">
        <v>0</v>
      </c>
      <c r="V1319" s="32">
        <v>0</v>
      </c>
      <c r="W1319" s="32">
        <v>0</v>
      </c>
      <c r="X1319" s="32">
        <v>100</v>
      </c>
      <c r="Y1319" s="32">
        <v>0</v>
      </c>
      <c r="Z1319" s="28" t="s">
        <v>98</v>
      </c>
      <c r="AA1319" s="32" t="s">
        <v>97</v>
      </c>
      <c r="AB1319" s="32" t="s">
        <v>96</v>
      </c>
      <c r="AC1319" s="32">
        <v>12</v>
      </c>
      <c r="AD1319" s="32">
        <v>0</v>
      </c>
      <c r="AE1319" s="32">
        <v>0</v>
      </c>
      <c r="AF1319" s="32">
        <v>0</v>
      </c>
      <c r="AG1319" s="32">
        <v>0</v>
      </c>
      <c r="AH1319" s="32">
        <v>0</v>
      </c>
      <c r="AI1319" s="32">
        <v>0</v>
      </c>
    </row>
    <row r="1320" spans="1:427" x14ac:dyDescent="0.3">
      <c r="A1320" s="31" t="s">
        <v>1003</v>
      </c>
      <c r="B1320" s="31" t="s">
        <v>1103</v>
      </c>
      <c r="C1320" s="31" t="s">
        <v>1103</v>
      </c>
      <c r="D1320" s="31" t="s">
        <v>1107</v>
      </c>
      <c r="E1320" s="34" t="s">
        <v>95</v>
      </c>
      <c r="F1320" s="32">
        <v>80</v>
      </c>
      <c r="G1320" s="32">
        <v>0</v>
      </c>
      <c r="H1320" s="32">
        <v>0</v>
      </c>
      <c r="I1320" s="32">
        <v>100</v>
      </c>
      <c r="J1320" s="32">
        <v>0</v>
      </c>
      <c r="K1320" s="32">
        <v>0</v>
      </c>
      <c r="L1320" s="32">
        <v>0</v>
      </c>
      <c r="M1320" s="32">
        <v>0</v>
      </c>
      <c r="N1320" s="32">
        <v>0</v>
      </c>
      <c r="O1320" s="32">
        <v>0</v>
      </c>
      <c r="P1320" s="32">
        <v>100</v>
      </c>
      <c r="Q1320" s="32">
        <v>100</v>
      </c>
      <c r="R1320" s="32">
        <v>0</v>
      </c>
      <c r="S1320" s="32">
        <v>50</v>
      </c>
      <c r="T1320" s="32">
        <v>0</v>
      </c>
      <c r="U1320" s="32">
        <v>0</v>
      </c>
      <c r="V1320" s="32">
        <v>0</v>
      </c>
      <c r="W1320" s="32">
        <v>0</v>
      </c>
      <c r="X1320" s="32">
        <v>100</v>
      </c>
      <c r="Y1320" s="32">
        <v>0</v>
      </c>
      <c r="Z1320" s="28" t="s">
        <v>98</v>
      </c>
      <c r="AA1320" s="32" t="s">
        <v>97</v>
      </c>
      <c r="AB1320" s="32" t="s">
        <v>96</v>
      </c>
      <c r="AC1320" s="32">
        <v>12</v>
      </c>
      <c r="AD1320" s="32">
        <v>0</v>
      </c>
      <c r="AE1320" s="32">
        <v>0</v>
      </c>
      <c r="AF1320" s="32">
        <v>0</v>
      </c>
      <c r="AG1320" s="32">
        <v>0</v>
      </c>
      <c r="AH1320" s="32">
        <v>0</v>
      </c>
      <c r="AI1320" s="32">
        <v>0</v>
      </c>
    </row>
    <row r="1321" spans="1:427" x14ac:dyDescent="0.3">
      <c r="A1321" s="31" t="s">
        <v>1003</v>
      </c>
      <c r="B1321" s="31" t="s">
        <v>1103</v>
      </c>
      <c r="C1321" s="31" t="s">
        <v>1103</v>
      </c>
      <c r="D1321" s="31" t="s">
        <v>1108</v>
      </c>
      <c r="E1321" s="34" t="s">
        <v>95</v>
      </c>
      <c r="F1321" s="32">
        <v>356</v>
      </c>
      <c r="G1321" s="32">
        <v>100</v>
      </c>
      <c r="H1321" s="32">
        <v>100</v>
      </c>
      <c r="I1321" s="32">
        <v>0</v>
      </c>
      <c r="J1321" s="32">
        <v>0</v>
      </c>
      <c r="K1321" s="32">
        <v>0</v>
      </c>
      <c r="L1321" s="32">
        <v>0</v>
      </c>
      <c r="M1321" s="32">
        <v>0</v>
      </c>
      <c r="N1321" s="32">
        <v>30</v>
      </c>
      <c r="O1321" s="32">
        <v>0</v>
      </c>
      <c r="P1321" s="32">
        <v>70</v>
      </c>
      <c r="Q1321" s="32">
        <v>100</v>
      </c>
      <c r="R1321" s="32">
        <v>60</v>
      </c>
      <c r="S1321" s="32">
        <v>100</v>
      </c>
      <c r="T1321" s="32">
        <v>0</v>
      </c>
      <c r="U1321" s="32">
        <v>0</v>
      </c>
      <c r="V1321" s="32">
        <v>0</v>
      </c>
      <c r="W1321" s="32">
        <v>0</v>
      </c>
      <c r="X1321" s="32">
        <v>100</v>
      </c>
      <c r="Y1321" s="32">
        <v>0</v>
      </c>
      <c r="Z1321" s="28" t="s">
        <v>98</v>
      </c>
      <c r="AA1321" s="32" t="s">
        <v>97</v>
      </c>
      <c r="AB1321" s="32" t="s">
        <v>96</v>
      </c>
      <c r="AC1321" s="32">
        <v>12</v>
      </c>
      <c r="AD1321" s="32">
        <v>0</v>
      </c>
      <c r="AE1321" s="32">
        <v>0</v>
      </c>
      <c r="AF1321" s="32">
        <v>0</v>
      </c>
      <c r="AG1321" s="32">
        <v>0</v>
      </c>
      <c r="AH1321" s="32">
        <v>0</v>
      </c>
      <c r="AI1321" s="32">
        <v>0</v>
      </c>
    </row>
    <row r="1322" spans="1:427" x14ac:dyDescent="0.3">
      <c r="A1322" s="25" t="s">
        <v>1003</v>
      </c>
      <c r="B1322" s="25" t="s">
        <v>1103</v>
      </c>
      <c r="C1322" s="25" t="s">
        <v>1109</v>
      </c>
      <c r="D1322" s="26" t="s">
        <v>1553</v>
      </c>
      <c r="E1322" s="26">
        <v>194</v>
      </c>
      <c r="F1322" s="38">
        <v>20</v>
      </c>
      <c r="G1322" s="26">
        <v>0</v>
      </c>
      <c r="H1322" s="26">
        <v>0</v>
      </c>
      <c r="I1322" s="26">
        <v>100</v>
      </c>
      <c r="J1322" s="26">
        <v>0</v>
      </c>
      <c r="K1322" s="26">
        <v>0</v>
      </c>
      <c r="L1322" s="26">
        <v>0</v>
      </c>
      <c r="M1322" s="26">
        <v>0</v>
      </c>
      <c r="N1322" s="26">
        <v>60</v>
      </c>
      <c r="O1322" s="26">
        <v>35</v>
      </c>
      <c r="P1322" s="26">
        <v>5</v>
      </c>
      <c r="Q1322" s="26">
        <v>100</v>
      </c>
      <c r="R1322" s="26">
        <v>100</v>
      </c>
      <c r="S1322" s="26">
        <v>100</v>
      </c>
      <c r="T1322" s="26">
        <v>0</v>
      </c>
      <c r="U1322" s="26">
        <v>0</v>
      </c>
      <c r="V1322" s="26">
        <v>0</v>
      </c>
      <c r="W1322" s="26">
        <v>0</v>
      </c>
      <c r="X1322" s="26">
        <v>100</v>
      </c>
      <c r="Y1322" s="26">
        <v>100</v>
      </c>
      <c r="Z1322" s="26">
        <v>1</v>
      </c>
      <c r="AA1322" s="26" t="s">
        <v>97</v>
      </c>
      <c r="AB1322" s="26" t="s">
        <v>97</v>
      </c>
      <c r="AC1322" s="26" t="s">
        <v>98</v>
      </c>
      <c r="AD1322" s="26">
        <v>12</v>
      </c>
      <c r="AE1322" s="26">
        <v>12</v>
      </c>
      <c r="AF1322" s="26">
        <v>12</v>
      </c>
      <c r="AG1322" s="26">
        <v>1</v>
      </c>
      <c r="AH1322" s="26">
        <v>12</v>
      </c>
      <c r="AI1322" s="26">
        <v>12</v>
      </c>
    </row>
    <row r="1323" spans="1:427" x14ac:dyDescent="0.3">
      <c r="A1323" s="31" t="s">
        <v>1003</v>
      </c>
      <c r="B1323" s="31" t="s">
        <v>1103</v>
      </c>
      <c r="C1323" s="31" t="s">
        <v>1109</v>
      </c>
      <c r="D1323" s="31" t="s">
        <v>110</v>
      </c>
      <c r="E1323" s="32" t="s">
        <v>104</v>
      </c>
      <c r="F1323" s="32">
        <v>65</v>
      </c>
      <c r="G1323" s="32">
        <v>0</v>
      </c>
      <c r="H1323" s="32">
        <v>0</v>
      </c>
      <c r="I1323" s="32">
        <v>100</v>
      </c>
      <c r="J1323" s="32">
        <v>0</v>
      </c>
      <c r="K1323" s="32">
        <v>0</v>
      </c>
      <c r="L1323" s="32">
        <v>0</v>
      </c>
      <c r="M1323" s="32">
        <v>0</v>
      </c>
      <c r="N1323" s="32">
        <v>100</v>
      </c>
      <c r="O1323" s="32">
        <v>0</v>
      </c>
      <c r="P1323" s="32">
        <v>0</v>
      </c>
      <c r="Q1323" s="32">
        <v>100</v>
      </c>
      <c r="R1323" s="32">
        <v>100</v>
      </c>
      <c r="S1323" s="32">
        <v>100</v>
      </c>
      <c r="T1323" s="32">
        <v>0</v>
      </c>
      <c r="U1323" s="32">
        <v>0</v>
      </c>
      <c r="V1323" s="32">
        <v>0</v>
      </c>
      <c r="W1323" s="32">
        <v>0</v>
      </c>
      <c r="X1323" s="32">
        <v>100</v>
      </c>
      <c r="Y1323" s="32">
        <v>100</v>
      </c>
      <c r="Z1323" s="32">
        <v>1</v>
      </c>
      <c r="AA1323" s="32" t="s">
        <v>97</v>
      </c>
      <c r="AB1323" s="32" t="s">
        <v>97</v>
      </c>
      <c r="AC1323" s="28" t="s">
        <v>98</v>
      </c>
      <c r="AD1323" s="32">
        <v>12</v>
      </c>
      <c r="AE1323" s="32">
        <v>12</v>
      </c>
      <c r="AF1323" s="32">
        <v>12</v>
      </c>
      <c r="AG1323" s="32">
        <v>1</v>
      </c>
      <c r="AH1323" s="32">
        <v>12</v>
      </c>
      <c r="AI1323" s="32">
        <v>12</v>
      </c>
    </row>
    <row r="1324" spans="1:427" x14ac:dyDescent="0.3">
      <c r="A1324" s="25" t="s">
        <v>1003</v>
      </c>
      <c r="B1324" s="25" t="s">
        <v>1103</v>
      </c>
      <c r="C1324" s="25" t="s">
        <v>1110</v>
      </c>
      <c r="D1324" s="26" t="s">
        <v>1553</v>
      </c>
      <c r="E1324" s="26">
        <v>540</v>
      </c>
      <c r="F1324" s="38">
        <v>90</v>
      </c>
      <c r="G1324" s="26">
        <v>0</v>
      </c>
      <c r="H1324" s="26">
        <v>0</v>
      </c>
      <c r="I1324" s="26">
        <v>95</v>
      </c>
      <c r="J1324" s="26">
        <v>0</v>
      </c>
      <c r="K1324" s="26">
        <v>5</v>
      </c>
      <c r="L1324" s="26">
        <v>0</v>
      </c>
      <c r="M1324" s="26">
        <v>0</v>
      </c>
      <c r="N1324" s="26">
        <v>95</v>
      </c>
      <c r="O1324" s="26">
        <v>0</v>
      </c>
      <c r="P1324" s="26">
        <v>5</v>
      </c>
      <c r="Q1324" s="26">
        <v>100</v>
      </c>
      <c r="R1324" s="26">
        <v>100</v>
      </c>
      <c r="S1324" s="26">
        <v>100</v>
      </c>
      <c r="T1324" s="26">
        <v>20</v>
      </c>
      <c r="U1324" s="26">
        <v>18</v>
      </c>
      <c r="V1324" s="26">
        <v>0</v>
      </c>
      <c r="W1324" s="26">
        <v>0</v>
      </c>
      <c r="X1324" s="26">
        <v>100</v>
      </c>
      <c r="Y1324" s="26">
        <v>100</v>
      </c>
      <c r="Z1324" s="26">
        <v>2</v>
      </c>
      <c r="AA1324" s="26" t="s">
        <v>96</v>
      </c>
      <c r="AB1324" s="26" t="s">
        <v>96</v>
      </c>
      <c r="AC1324" s="26">
        <v>6</v>
      </c>
      <c r="AD1324" s="26">
        <v>0</v>
      </c>
      <c r="AE1324" s="26">
        <v>15</v>
      </c>
      <c r="AF1324" s="26">
        <v>15</v>
      </c>
      <c r="AG1324" s="26">
        <v>0</v>
      </c>
      <c r="AH1324" s="26">
        <v>0</v>
      </c>
      <c r="AI1324" s="26">
        <v>0</v>
      </c>
    </row>
    <row r="1325" spans="1:427" x14ac:dyDescent="0.3">
      <c r="A1325" s="31" t="s">
        <v>1003</v>
      </c>
      <c r="B1325" s="31" t="s">
        <v>1103</v>
      </c>
      <c r="C1325" s="31" t="s">
        <v>1110</v>
      </c>
      <c r="D1325" s="31" t="s">
        <v>1111</v>
      </c>
      <c r="E1325" s="34" t="s">
        <v>102</v>
      </c>
      <c r="F1325" s="32">
        <v>33</v>
      </c>
      <c r="G1325" s="32">
        <v>0</v>
      </c>
      <c r="H1325" s="32">
        <v>0</v>
      </c>
      <c r="I1325" s="32">
        <v>100</v>
      </c>
      <c r="J1325" s="32">
        <v>0</v>
      </c>
      <c r="K1325" s="32">
        <v>0</v>
      </c>
      <c r="L1325" s="32">
        <v>0</v>
      </c>
      <c r="M1325" s="32">
        <v>0</v>
      </c>
      <c r="N1325" s="32">
        <v>70</v>
      </c>
      <c r="O1325" s="32">
        <v>0</v>
      </c>
      <c r="P1325" s="32">
        <v>30</v>
      </c>
      <c r="Q1325" s="32">
        <v>100</v>
      </c>
      <c r="R1325" s="32">
        <v>100</v>
      </c>
      <c r="S1325" s="32">
        <v>100</v>
      </c>
      <c r="T1325" s="32">
        <v>20</v>
      </c>
      <c r="U1325" s="32">
        <v>0</v>
      </c>
      <c r="V1325" s="32">
        <v>0</v>
      </c>
      <c r="W1325" s="32">
        <v>0</v>
      </c>
      <c r="X1325" s="32">
        <v>100</v>
      </c>
      <c r="Y1325" s="32">
        <v>0</v>
      </c>
      <c r="Z1325" s="28" t="s">
        <v>98</v>
      </c>
      <c r="AA1325" s="32" t="s">
        <v>96</v>
      </c>
      <c r="AB1325" s="32" t="s">
        <v>96</v>
      </c>
      <c r="AC1325" s="32">
        <v>6</v>
      </c>
      <c r="AD1325" s="32">
        <v>0</v>
      </c>
      <c r="AE1325" s="32">
        <v>15</v>
      </c>
      <c r="AF1325" s="32">
        <v>15</v>
      </c>
      <c r="AG1325" s="32">
        <v>0</v>
      </c>
      <c r="AH1325" s="32">
        <v>0</v>
      </c>
      <c r="AI1325" s="32">
        <v>0</v>
      </c>
    </row>
    <row r="1326" spans="1:427" x14ac:dyDescent="0.3">
      <c r="A1326" s="25" t="s">
        <v>1003</v>
      </c>
      <c r="B1326" s="25" t="s">
        <v>1103</v>
      </c>
      <c r="C1326" s="25" t="s">
        <v>1665</v>
      </c>
      <c r="D1326" s="26" t="s">
        <v>1555</v>
      </c>
      <c r="E1326" s="26">
        <v>146</v>
      </c>
      <c r="F1326" s="26">
        <v>55</v>
      </c>
      <c r="G1326" s="26">
        <v>100</v>
      </c>
      <c r="H1326" s="26">
        <v>85</v>
      </c>
      <c r="I1326" s="26">
        <v>10</v>
      </c>
      <c r="J1326" s="26">
        <v>0</v>
      </c>
      <c r="K1326" s="26">
        <v>5</v>
      </c>
      <c r="L1326" s="26">
        <v>0</v>
      </c>
      <c r="M1326" s="26">
        <v>0</v>
      </c>
      <c r="N1326" s="26">
        <v>90</v>
      </c>
      <c r="O1326" s="26">
        <v>0</v>
      </c>
      <c r="P1326" s="26">
        <v>10</v>
      </c>
      <c r="Q1326" s="26">
        <v>100</v>
      </c>
      <c r="R1326" s="26">
        <v>100</v>
      </c>
      <c r="S1326" s="26">
        <v>100</v>
      </c>
      <c r="T1326" s="26">
        <v>90</v>
      </c>
      <c r="U1326" s="26">
        <v>90</v>
      </c>
      <c r="V1326" s="26">
        <v>10</v>
      </c>
      <c r="W1326" s="26">
        <v>0</v>
      </c>
      <c r="X1326" s="26">
        <v>90</v>
      </c>
      <c r="Y1326" s="26">
        <v>100</v>
      </c>
      <c r="Z1326" s="26">
        <v>2</v>
      </c>
      <c r="AA1326" s="26" t="s">
        <v>96</v>
      </c>
      <c r="AB1326" s="26" t="s">
        <v>97</v>
      </c>
      <c r="AC1326" s="26" t="s">
        <v>98</v>
      </c>
      <c r="AD1326" s="26">
        <v>8</v>
      </c>
      <c r="AE1326" s="26">
        <v>8</v>
      </c>
      <c r="AF1326" s="26">
        <v>8</v>
      </c>
      <c r="AG1326" s="26">
        <v>0</v>
      </c>
      <c r="AH1326" s="26">
        <v>8</v>
      </c>
      <c r="AI1326" s="26">
        <v>0</v>
      </c>
    </row>
    <row r="1327" spans="1:427" x14ac:dyDescent="0.3">
      <c r="A1327" s="25" t="s">
        <v>1003</v>
      </c>
      <c r="B1327" s="25" t="s">
        <v>1103</v>
      </c>
      <c r="C1327" s="25" t="s">
        <v>1112</v>
      </c>
      <c r="D1327" s="26" t="s">
        <v>1553</v>
      </c>
      <c r="E1327" s="26">
        <v>298</v>
      </c>
      <c r="F1327" s="38">
        <v>0</v>
      </c>
      <c r="G1327" s="26">
        <v>60</v>
      </c>
      <c r="H1327" s="26">
        <v>60</v>
      </c>
      <c r="I1327" s="26">
        <v>40</v>
      </c>
      <c r="J1327" s="26">
        <v>0</v>
      </c>
      <c r="K1327" s="26">
        <v>0</v>
      </c>
      <c r="L1327" s="26">
        <v>0</v>
      </c>
      <c r="M1327" s="26">
        <v>0</v>
      </c>
      <c r="N1327" s="26">
        <v>60</v>
      </c>
      <c r="O1327" s="26">
        <v>0</v>
      </c>
      <c r="P1327" s="26">
        <v>40</v>
      </c>
      <c r="Q1327" s="26">
        <v>100</v>
      </c>
      <c r="R1327" s="26">
        <v>100</v>
      </c>
      <c r="S1327" s="26">
        <v>100</v>
      </c>
      <c r="T1327" s="26">
        <v>0</v>
      </c>
      <c r="U1327" s="26">
        <v>0</v>
      </c>
      <c r="V1327" s="26">
        <v>0</v>
      </c>
      <c r="W1327" s="26">
        <v>0</v>
      </c>
      <c r="X1327" s="26">
        <v>100</v>
      </c>
      <c r="Y1327" s="26">
        <v>100</v>
      </c>
      <c r="Z1327" s="26">
        <v>2</v>
      </c>
      <c r="AA1327" s="26" t="s">
        <v>96</v>
      </c>
      <c r="AB1327" s="26" t="s">
        <v>96</v>
      </c>
      <c r="AC1327" s="26">
        <v>6</v>
      </c>
      <c r="AD1327" s="26">
        <v>2</v>
      </c>
      <c r="AE1327" s="26">
        <v>15</v>
      </c>
      <c r="AF1327" s="26">
        <v>15</v>
      </c>
      <c r="AG1327" s="26">
        <v>0</v>
      </c>
      <c r="AH1327" s="26">
        <v>0</v>
      </c>
      <c r="AI1327" s="26">
        <v>0</v>
      </c>
      <c r="CJ1327" s="47"/>
      <c r="CK1327" s="47"/>
      <c r="CL1327" s="47"/>
      <c r="CM1327" s="47"/>
      <c r="CN1327" s="47"/>
      <c r="CO1327" s="47"/>
      <c r="CP1327" s="47"/>
      <c r="CQ1327" s="47"/>
      <c r="CR1327" s="47"/>
      <c r="CS1327" s="47"/>
      <c r="CT1327" s="47"/>
      <c r="CU1327" s="47"/>
      <c r="CV1327" s="47"/>
      <c r="CW1327" s="47"/>
      <c r="CX1327" s="47"/>
      <c r="CY1327" s="47"/>
      <c r="CZ1327" s="47"/>
      <c r="DA1327" s="47"/>
      <c r="DB1327" s="47"/>
      <c r="DC1327" s="47"/>
      <c r="DD1327" s="47"/>
      <c r="DE1327" s="47"/>
      <c r="DF1327" s="47"/>
      <c r="DG1327" s="47"/>
      <c r="DH1327" s="47"/>
      <c r="DI1327" s="47"/>
      <c r="DJ1327" s="47"/>
      <c r="DK1327" s="47"/>
      <c r="DL1327" s="47"/>
      <c r="DM1327" s="47"/>
      <c r="DN1327" s="47"/>
      <c r="DO1327" s="47"/>
      <c r="DP1327" s="47"/>
      <c r="DQ1327" s="47"/>
      <c r="DR1327" s="47"/>
      <c r="DS1327" s="47"/>
      <c r="DT1327" s="47"/>
      <c r="DU1327" s="47"/>
      <c r="DV1327" s="47"/>
      <c r="DW1327" s="47"/>
      <c r="DX1327" s="47"/>
      <c r="DY1327" s="47"/>
      <c r="DZ1327" s="47"/>
      <c r="EA1327" s="47"/>
      <c r="EB1327" s="47"/>
      <c r="EC1327" s="47"/>
      <c r="ED1327" s="47"/>
      <c r="EE1327" s="47"/>
      <c r="EF1327" s="47"/>
      <c r="EG1327" s="47"/>
      <c r="EH1327" s="47"/>
      <c r="EI1327" s="47"/>
      <c r="EJ1327" s="47"/>
      <c r="EK1327" s="47"/>
      <c r="EL1327" s="47"/>
      <c r="EM1327" s="47"/>
      <c r="EN1327" s="47"/>
      <c r="EO1327" s="47"/>
      <c r="EP1327" s="47"/>
      <c r="EQ1327" s="47"/>
      <c r="ER1327" s="47"/>
      <c r="ES1327" s="47"/>
      <c r="ET1327" s="47"/>
      <c r="EU1327" s="47"/>
      <c r="EV1327" s="47"/>
      <c r="EW1327" s="47"/>
      <c r="EX1327" s="47"/>
      <c r="EY1327" s="47"/>
      <c r="EZ1327" s="47"/>
      <c r="FA1327" s="47"/>
      <c r="FB1327" s="47"/>
      <c r="FC1327" s="47"/>
      <c r="FD1327" s="47"/>
      <c r="FE1327" s="47"/>
      <c r="FF1327" s="47"/>
      <c r="FG1327" s="47"/>
      <c r="FH1327" s="47"/>
      <c r="FI1327" s="47"/>
      <c r="FJ1327" s="47"/>
      <c r="FK1327" s="47"/>
      <c r="FL1327" s="47"/>
      <c r="FM1327" s="47"/>
      <c r="FN1327" s="47"/>
      <c r="FO1327" s="47"/>
      <c r="FP1327" s="47"/>
      <c r="FQ1327" s="47"/>
      <c r="FR1327" s="47"/>
      <c r="FS1327" s="47"/>
      <c r="FT1327" s="47"/>
      <c r="FU1327" s="47"/>
      <c r="FV1327" s="47"/>
      <c r="FW1327" s="47"/>
      <c r="FX1327" s="47"/>
      <c r="FY1327" s="47"/>
      <c r="FZ1327" s="47"/>
      <c r="GA1327" s="47"/>
      <c r="GB1327" s="47"/>
      <c r="GC1327" s="47"/>
      <c r="GD1327" s="47"/>
      <c r="GE1327" s="47"/>
      <c r="GF1327" s="47"/>
      <c r="GG1327" s="47"/>
      <c r="GH1327" s="47"/>
      <c r="GI1327" s="47"/>
      <c r="GJ1327" s="47"/>
      <c r="GK1327" s="47"/>
      <c r="GL1327" s="47"/>
      <c r="GM1327" s="47"/>
      <c r="GN1327" s="47"/>
      <c r="GO1327" s="47"/>
      <c r="GP1327" s="47"/>
      <c r="GQ1327" s="47"/>
      <c r="GR1327" s="47"/>
      <c r="GS1327" s="47"/>
      <c r="GT1327" s="47"/>
      <c r="GU1327" s="47"/>
      <c r="GV1327" s="47"/>
      <c r="GW1327" s="47"/>
      <c r="GX1327" s="47"/>
      <c r="GY1327" s="47"/>
      <c r="GZ1327" s="47"/>
      <c r="HA1327" s="47"/>
      <c r="HB1327" s="47"/>
      <c r="HC1327" s="47"/>
      <c r="HD1327" s="47"/>
      <c r="HE1327" s="47"/>
      <c r="HF1327" s="47"/>
      <c r="HG1327" s="47"/>
      <c r="HH1327" s="47"/>
      <c r="HI1327" s="47"/>
      <c r="HJ1327" s="47"/>
      <c r="HK1327" s="47"/>
      <c r="HL1327" s="47"/>
      <c r="HM1327" s="47"/>
      <c r="HN1327" s="47"/>
      <c r="HO1327" s="47"/>
      <c r="HP1327" s="47"/>
      <c r="HQ1327" s="47"/>
      <c r="HR1327" s="47"/>
      <c r="HS1327" s="47"/>
      <c r="HT1327" s="47"/>
      <c r="HU1327" s="47"/>
      <c r="HV1327" s="47"/>
      <c r="HW1327" s="47"/>
      <c r="HX1327" s="47"/>
      <c r="HY1327" s="47"/>
      <c r="HZ1327" s="47"/>
      <c r="IA1327" s="47"/>
      <c r="IB1327" s="47"/>
      <c r="IC1327" s="47"/>
      <c r="ID1327" s="47"/>
      <c r="IE1327" s="47"/>
      <c r="IF1327" s="47"/>
      <c r="IG1327" s="47"/>
      <c r="IH1327" s="47"/>
      <c r="II1327" s="47"/>
      <c r="IJ1327" s="47"/>
      <c r="IK1327" s="47"/>
      <c r="IL1327" s="47"/>
      <c r="IM1327" s="47"/>
      <c r="IN1327" s="47"/>
      <c r="IO1327" s="47"/>
      <c r="IP1327" s="47"/>
      <c r="IQ1327" s="47"/>
      <c r="IR1327" s="47"/>
      <c r="IS1327" s="47"/>
      <c r="IT1327" s="47"/>
      <c r="IU1327" s="47"/>
      <c r="IV1327" s="47"/>
      <c r="IW1327" s="47"/>
      <c r="IX1327" s="47"/>
      <c r="IY1327" s="47"/>
      <c r="IZ1327" s="47"/>
      <c r="JA1327" s="47"/>
      <c r="JB1327" s="47"/>
      <c r="JC1327" s="47"/>
      <c r="JD1327" s="47"/>
      <c r="JE1327" s="47"/>
      <c r="JF1327" s="47"/>
      <c r="JG1327" s="47"/>
      <c r="JH1327" s="47"/>
      <c r="JI1327" s="47"/>
      <c r="JJ1327" s="47"/>
      <c r="JK1327" s="47"/>
      <c r="JL1327" s="47"/>
      <c r="JM1327" s="47"/>
      <c r="JN1327" s="47"/>
      <c r="JO1327" s="47"/>
      <c r="JP1327" s="47"/>
      <c r="JQ1327" s="47"/>
      <c r="JR1327" s="47"/>
      <c r="JS1327" s="47"/>
      <c r="JT1327" s="47"/>
      <c r="JU1327" s="47"/>
      <c r="JV1327" s="47"/>
      <c r="JW1327" s="47"/>
      <c r="JX1327" s="47"/>
      <c r="JY1327" s="47"/>
      <c r="JZ1327" s="47"/>
      <c r="KA1327" s="47"/>
      <c r="KB1327" s="47"/>
      <c r="KC1327" s="47"/>
      <c r="KD1327" s="47"/>
      <c r="KE1327" s="47"/>
      <c r="KF1327" s="47"/>
      <c r="KG1327" s="47"/>
      <c r="KH1327" s="47"/>
      <c r="KI1327" s="47"/>
      <c r="KJ1327" s="47"/>
      <c r="KK1327" s="47"/>
      <c r="KL1327" s="47"/>
      <c r="KM1327" s="47"/>
      <c r="KN1327" s="47"/>
      <c r="KO1327" s="47"/>
      <c r="KP1327" s="47"/>
      <c r="KQ1327" s="47"/>
      <c r="KR1327" s="47"/>
      <c r="KS1327" s="47"/>
      <c r="KT1327" s="47"/>
      <c r="KU1327" s="47"/>
      <c r="KV1327" s="47"/>
      <c r="KW1327" s="47"/>
      <c r="KX1327" s="47"/>
      <c r="KY1327" s="47"/>
      <c r="KZ1327" s="47"/>
      <c r="LA1327" s="47"/>
      <c r="LB1327" s="47"/>
      <c r="LC1327" s="47"/>
      <c r="LD1327" s="47"/>
      <c r="LE1327" s="47"/>
      <c r="LF1327" s="47"/>
      <c r="LG1327" s="47"/>
      <c r="LH1327" s="47"/>
      <c r="LI1327" s="47"/>
      <c r="LJ1327" s="47"/>
      <c r="LK1327" s="47"/>
      <c r="LL1327" s="47"/>
      <c r="LM1327" s="47"/>
      <c r="LN1327" s="47"/>
      <c r="LO1327" s="47"/>
      <c r="LP1327" s="47"/>
      <c r="LQ1327" s="47"/>
      <c r="LR1327" s="47"/>
      <c r="LS1327" s="47"/>
      <c r="LT1327" s="47"/>
      <c r="LU1327" s="47"/>
      <c r="LV1327" s="47"/>
      <c r="LW1327" s="47"/>
      <c r="LX1327" s="47"/>
      <c r="LY1327" s="47"/>
      <c r="LZ1327" s="47"/>
      <c r="MA1327" s="47"/>
      <c r="MB1327" s="47"/>
      <c r="MC1327" s="47"/>
      <c r="MD1327" s="47"/>
      <c r="ME1327" s="47"/>
      <c r="MF1327" s="47"/>
      <c r="MG1327" s="47"/>
      <c r="MH1327" s="47"/>
      <c r="MI1327" s="47"/>
      <c r="MJ1327" s="47"/>
      <c r="MK1327" s="47"/>
      <c r="ML1327" s="47"/>
      <c r="MM1327" s="47"/>
      <c r="MN1327" s="47"/>
      <c r="MO1327" s="47"/>
      <c r="MP1327" s="47"/>
      <c r="MQ1327" s="47"/>
      <c r="MR1327" s="47"/>
      <c r="MS1327" s="47"/>
      <c r="MT1327" s="47"/>
      <c r="MU1327" s="47"/>
      <c r="MV1327" s="47"/>
      <c r="MW1327" s="47"/>
      <c r="MX1327" s="47"/>
      <c r="MY1327" s="47"/>
      <c r="MZ1327" s="47"/>
      <c r="NA1327" s="47"/>
      <c r="NB1327" s="47"/>
      <c r="NC1327" s="47"/>
      <c r="ND1327" s="47"/>
      <c r="NE1327" s="47"/>
      <c r="NF1327" s="47"/>
      <c r="NG1327" s="47"/>
      <c r="NH1327" s="47"/>
      <c r="NI1327" s="47"/>
      <c r="NJ1327" s="47"/>
      <c r="NK1327" s="47"/>
      <c r="NL1327" s="47"/>
      <c r="NM1327" s="47"/>
      <c r="NN1327" s="47"/>
      <c r="NO1327" s="47"/>
      <c r="NP1327" s="47"/>
      <c r="NQ1327" s="47"/>
      <c r="NR1327" s="47"/>
      <c r="NS1327" s="47"/>
      <c r="NT1327" s="47"/>
      <c r="NU1327" s="47"/>
      <c r="NV1327" s="47"/>
      <c r="NW1327" s="47"/>
      <c r="NX1327" s="47"/>
      <c r="NY1327" s="47"/>
      <c r="NZ1327" s="47"/>
      <c r="OA1327" s="47"/>
      <c r="OB1327" s="47"/>
      <c r="OC1327" s="47"/>
      <c r="OD1327" s="47"/>
      <c r="OE1327" s="47"/>
      <c r="OF1327" s="47"/>
      <c r="OG1327" s="47"/>
      <c r="OH1327" s="47"/>
      <c r="OI1327" s="47"/>
      <c r="OJ1327" s="47"/>
      <c r="OK1327" s="47"/>
      <c r="OL1327" s="47"/>
      <c r="OM1327" s="47"/>
      <c r="ON1327" s="47"/>
      <c r="OO1327" s="47"/>
      <c r="OP1327" s="47"/>
      <c r="OQ1327" s="47"/>
      <c r="OR1327" s="47"/>
      <c r="OS1327" s="47"/>
      <c r="OT1327" s="47"/>
      <c r="OU1327" s="47"/>
      <c r="OV1327" s="47"/>
      <c r="OW1327" s="47"/>
      <c r="OX1327" s="47"/>
      <c r="OY1327" s="47"/>
      <c r="OZ1327" s="47"/>
      <c r="PA1327" s="47"/>
      <c r="PB1327" s="47"/>
      <c r="PC1327" s="47"/>
      <c r="PD1327" s="47"/>
      <c r="PE1327" s="47"/>
      <c r="PF1327" s="47"/>
      <c r="PG1327" s="47"/>
      <c r="PH1327" s="47"/>
      <c r="PI1327" s="47"/>
      <c r="PJ1327" s="47"/>
      <c r="PK1327" s="47"/>
    </row>
    <row r="1328" spans="1:427" x14ac:dyDescent="0.3">
      <c r="A1328" s="31" t="s">
        <v>1003</v>
      </c>
      <c r="B1328" s="31" t="s">
        <v>1103</v>
      </c>
      <c r="C1328" s="31" t="s">
        <v>1112</v>
      </c>
      <c r="D1328" s="31" t="s">
        <v>110</v>
      </c>
      <c r="E1328" s="34" t="s">
        <v>95</v>
      </c>
      <c r="F1328" s="32">
        <v>48</v>
      </c>
      <c r="G1328" s="32">
        <v>100</v>
      </c>
      <c r="H1328" s="32">
        <v>0</v>
      </c>
      <c r="I1328" s="32">
        <v>100</v>
      </c>
      <c r="J1328" s="32">
        <v>0</v>
      </c>
      <c r="K1328" s="32">
        <v>0</v>
      </c>
      <c r="L1328" s="32">
        <v>60</v>
      </c>
      <c r="M1328" s="33">
        <v>60</v>
      </c>
      <c r="N1328" s="32">
        <v>0</v>
      </c>
      <c r="O1328" s="33">
        <v>40</v>
      </c>
      <c r="P1328" s="32">
        <v>0</v>
      </c>
      <c r="Q1328" s="32">
        <v>100</v>
      </c>
      <c r="R1328" s="32">
        <v>100</v>
      </c>
      <c r="S1328" s="32">
        <v>100</v>
      </c>
      <c r="T1328" s="32">
        <v>0</v>
      </c>
      <c r="U1328" s="32">
        <v>0</v>
      </c>
      <c r="V1328" s="32">
        <v>0</v>
      </c>
      <c r="W1328" s="32">
        <v>0</v>
      </c>
      <c r="X1328" s="32">
        <v>100</v>
      </c>
      <c r="Y1328" s="32">
        <v>100</v>
      </c>
      <c r="Z1328" s="32">
        <v>2</v>
      </c>
      <c r="AA1328" s="32" t="s">
        <v>97</v>
      </c>
      <c r="AB1328" s="32" t="s">
        <v>96</v>
      </c>
      <c r="AC1328" s="32">
        <v>6</v>
      </c>
      <c r="AD1328" s="34">
        <v>2</v>
      </c>
      <c r="AE1328" s="34">
        <v>15</v>
      </c>
      <c r="AF1328" s="34">
        <v>15</v>
      </c>
      <c r="AG1328" s="34">
        <v>0</v>
      </c>
      <c r="AH1328" s="34">
        <v>0</v>
      </c>
      <c r="AI1328" s="34">
        <v>0</v>
      </c>
    </row>
    <row r="1329" spans="1:427" x14ac:dyDescent="0.3">
      <c r="A1329" s="25" t="s">
        <v>1003</v>
      </c>
      <c r="B1329" s="25" t="s">
        <v>1103</v>
      </c>
      <c r="C1329" s="25" t="s">
        <v>1113</v>
      </c>
      <c r="D1329" s="26" t="s">
        <v>1553</v>
      </c>
      <c r="E1329" s="26">
        <v>190</v>
      </c>
      <c r="F1329" s="38">
        <v>0</v>
      </c>
      <c r="G1329" s="26">
        <v>95</v>
      </c>
      <c r="H1329" s="26">
        <v>90</v>
      </c>
      <c r="I1329" s="26">
        <v>10</v>
      </c>
      <c r="J1329" s="26">
        <v>0</v>
      </c>
      <c r="K1329" s="26">
        <v>0</v>
      </c>
      <c r="L1329" s="26">
        <v>0</v>
      </c>
      <c r="M1329" s="26">
        <v>0</v>
      </c>
      <c r="N1329" s="26">
        <v>50</v>
      </c>
      <c r="O1329" s="26">
        <v>0</v>
      </c>
      <c r="P1329" s="26">
        <v>50</v>
      </c>
      <c r="Q1329" s="26">
        <v>100</v>
      </c>
      <c r="R1329" s="26">
        <v>100</v>
      </c>
      <c r="S1329" s="26">
        <v>100</v>
      </c>
      <c r="T1329" s="26">
        <v>0</v>
      </c>
      <c r="U1329" s="26">
        <v>0</v>
      </c>
      <c r="V1329" s="26">
        <v>0</v>
      </c>
      <c r="W1329" s="26">
        <v>0</v>
      </c>
      <c r="X1329" s="26">
        <v>100</v>
      </c>
      <c r="Y1329" s="26">
        <v>100</v>
      </c>
      <c r="Z1329" s="26">
        <v>2</v>
      </c>
      <c r="AA1329" s="26" t="s">
        <v>96</v>
      </c>
      <c r="AB1329" s="26" t="s">
        <v>96</v>
      </c>
      <c r="AC1329" s="26">
        <v>2</v>
      </c>
      <c r="AD1329" s="26">
        <v>12</v>
      </c>
      <c r="AE1329" s="26">
        <v>12</v>
      </c>
      <c r="AF1329" s="26">
        <v>12</v>
      </c>
      <c r="AG1329" s="26">
        <v>0</v>
      </c>
      <c r="AH1329" s="26">
        <v>12</v>
      </c>
      <c r="AI1329" s="26">
        <v>0</v>
      </c>
    </row>
    <row r="1330" spans="1:427" x14ac:dyDescent="0.3">
      <c r="A1330" s="31" t="s">
        <v>1003</v>
      </c>
      <c r="B1330" s="31" t="s">
        <v>1103</v>
      </c>
      <c r="C1330" s="31" t="s">
        <v>1113</v>
      </c>
      <c r="D1330" s="31" t="s">
        <v>110</v>
      </c>
      <c r="E1330" s="34" t="s">
        <v>95</v>
      </c>
      <c r="F1330" s="32">
        <v>60</v>
      </c>
      <c r="G1330" s="32">
        <v>100</v>
      </c>
      <c r="H1330" s="32">
        <v>90</v>
      </c>
      <c r="I1330" s="32">
        <v>10</v>
      </c>
      <c r="J1330" s="32">
        <v>0</v>
      </c>
      <c r="K1330" s="32">
        <v>0</v>
      </c>
      <c r="L1330" s="32">
        <v>0</v>
      </c>
      <c r="M1330" s="32">
        <v>0</v>
      </c>
      <c r="N1330" s="32">
        <v>50</v>
      </c>
      <c r="O1330" s="32">
        <v>0</v>
      </c>
      <c r="P1330" s="32">
        <v>50</v>
      </c>
      <c r="Q1330" s="32">
        <v>100</v>
      </c>
      <c r="R1330" s="32">
        <v>100</v>
      </c>
      <c r="S1330" s="32">
        <v>99</v>
      </c>
      <c r="T1330" s="32">
        <v>0</v>
      </c>
      <c r="U1330" s="32">
        <v>0</v>
      </c>
      <c r="V1330" s="32">
        <v>0</v>
      </c>
      <c r="W1330" s="32">
        <v>0</v>
      </c>
      <c r="X1330" s="32">
        <v>100</v>
      </c>
      <c r="Y1330" s="32">
        <v>100</v>
      </c>
      <c r="Z1330" s="32">
        <v>2</v>
      </c>
      <c r="AA1330" s="32" t="s">
        <v>96</v>
      </c>
      <c r="AB1330" s="32" t="s">
        <v>96</v>
      </c>
      <c r="AC1330" s="32">
        <v>2</v>
      </c>
      <c r="AD1330" s="32">
        <v>12</v>
      </c>
      <c r="AE1330" s="32">
        <v>12</v>
      </c>
      <c r="AF1330" s="32">
        <v>12</v>
      </c>
      <c r="AG1330" s="32">
        <v>0</v>
      </c>
      <c r="AH1330" s="32">
        <v>12</v>
      </c>
      <c r="AI1330" s="32">
        <v>0</v>
      </c>
    </row>
    <row r="1331" spans="1:427" x14ac:dyDescent="0.3">
      <c r="A1331" s="25" t="s">
        <v>1003</v>
      </c>
      <c r="B1331" s="25" t="s">
        <v>1114</v>
      </c>
      <c r="C1331" s="25" t="s">
        <v>1115</v>
      </c>
      <c r="D1331" s="26" t="s">
        <v>1553</v>
      </c>
      <c r="E1331" s="26">
        <v>2362</v>
      </c>
      <c r="F1331" s="38">
        <v>0</v>
      </c>
      <c r="G1331" s="26">
        <v>95</v>
      </c>
      <c r="H1331" s="26">
        <v>95</v>
      </c>
      <c r="I1331" s="26">
        <v>0</v>
      </c>
      <c r="J1331" s="26">
        <v>5</v>
      </c>
      <c r="K1331" s="26">
        <v>0</v>
      </c>
      <c r="L1331" s="26">
        <v>85</v>
      </c>
      <c r="M1331" s="26">
        <v>85</v>
      </c>
      <c r="N1331" s="26">
        <v>3</v>
      </c>
      <c r="O1331" s="26">
        <v>0</v>
      </c>
      <c r="P1331" s="26">
        <v>12</v>
      </c>
      <c r="Q1331" s="26">
        <v>100</v>
      </c>
      <c r="R1331" s="26">
        <v>100</v>
      </c>
      <c r="S1331" s="26">
        <v>97</v>
      </c>
      <c r="T1331" s="26">
        <v>90</v>
      </c>
      <c r="U1331" s="26">
        <v>90</v>
      </c>
      <c r="V1331" s="26">
        <v>0</v>
      </c>
      <c r="W1331" s="26">
        <v>50</v>
      </c>
      <c r="X1331" s="26">
        <v>50</v>
      </c>
      <c r="Y1331" s="26">
        <v>90</v>
      </c>
      <c r="Z1331" s="26">
        <v>5</v>
      </c>
      <c r="AA1331" s="26" t="s">
        <v>96</v>
      </c>
      <c r="AB1331" s="26" t="s">
        <v>96</v>
      </c>
      <c r="AC1331" s="26">
        <v>52</v>
      </c>
      <c r="AD1331" s="26">
        <v>2</v>
      </c>
      <c r="AE1331" s="26">
        <v>2</v>
      </c>
      <c r="AF1331" s="26">
        <v>2</v>
      </c>
      <c r="AG1331" s="26">
        <v>0</v>
      </c>
      <c r="AH1331" s="26">
        <v>2</v>
      </c>
      <c r="AI1331" s="26">
        <v>0</v>
      </c>
    </row>
    <row r="1332" spans="1:427" x14ac:dyDescent="0.3">
      <c r="A1332" s="31" t="s">
        <v>1003</v>
      </c>
      <c r="B1332" s="31" t="s">
        <v>1114</v>
      </c>
      <c r="C1332" s="31" t="s">
        <v>1115</v>
      </c>
      <c r="D1332" s="31" t="s">
        <v>1116</v>
      </c>
      <c r="E1332" s="34" t="s">
        <v>102</v>
      </c>
      <c r="F1332" s="32">
        <v>60</v>
      </c>
      <c r="G1332" s="32">
        <v>100</v>
      </c>
      <c r="H1332" s="32">
        <v>30</v>
      </c>
      <c r="I1332" s="32">
        <v>0</v>
      </c>
      <c r="J1332" s="33">
        <v>70</v>
      </c>
      <c r="K1332" s="32">
        <v>0</v>
      </c>
      <c r="L1332" s="32">
        <v>70</v>
      </c>
      <c r="M1332" s="32">
        <v>50</v>
      </c>
      <c r="N1332" s="32">
        <v>0</v>
      </c>
      <c r="O1332" s="32">
        <v>0</v>
      </c>
      <c r="P1332" s="32">
        <v>50</v>
      </c>
      <c r="Q1332" s="32">
        <v>100</v>
      </c>
      <c r="R1332" s="32">
        <v>70</v>
      </c>
      <c r="S1332" s="32">
        <v>100</v>
      </c>
      <c r="T1332" s="32">
        <v>100</v>
      </c>
      <c r="U1332" s="32">
        <v>50</v>
      </c>
      <c r="V1332" s="32">
        <v>0</v>
      </c>
      <c r="W1332" s="32">
        <v>0</v>
      </c>
      <c r="X1332" s="32">
        <v>100</v>
      </c>
      <c r="Y1332" s="32">
        <v>100</v>
      </c>
      <c r="Z1332" s="32">
        <v>5</v>
      </c>
      <c r="AA1332" s="32" t="s">
        <v>96</v>
      </c>
      <c r="AB1332" s="32" t="s">
        <v>97</v>
      </c>
      <c r="AC1332" s="28" t="s">
        <v>98</v>
      </c>
      <c r="AD1332" s="32">
        <v>2</v>
      </c>
      <c r="AE1332" s="32">
        <v>2</v>
      </c>
      <c r="AF1332" s="32">
        <v>2</v>
      </c>
      <c r="AG1332" s="32">
        <v>0.4</v>
      </c>
      <c r="AH1332" s="32">
        <v>2</v>
      </c>
      <c r="AI1332" s="32">
        <v>0</v>
      </c>
    </row>
    <row r="1333" spans="1:427" x14ac:dyDescent="0.3">
      <c r="A1333" s="31" t="s">
        <v>1003</v>
      </c>
      <c r="B1333" s="31" t="s">
        <v>1114</v>
      </c>
      <c r="C1333" s="31" t="s">
        <v>1115</v>
      </c>
      <c r="D1333" s="31" t="s">
        <v>1117</v>
      </c>
      <c r="E1333" s="34" t="s">
        <v>104</v>
      </c>
      <c r="F1333" s="32">
        <v>621</v>
      </c>
      <c r="G1333" s="32">
        <v>60</v>
      </c>
      <c r="H1333" s="32">
        <v>30</v>
      </c>
      <c r="I1333" s="32">
        <v>0</v>
      </c>
      <c r="J1333" s="32">
        <v>0</v>
      </c>
      <c r="K1333" s="33">
        <v>40</v>
      </c>
      <c r="L1333" s="32">
        <v>0</v>
      </c>
      <c r="M1333" s="32">
        <v>0</v>
      </c>
      <c r="N1333" s="32">
        <v>10</v>
      </c>
      <c r="O1333" s="32">
        <v>0</v>
      </c>
      <c r="P1333" s="32">
        <v>90</v>
      </c>
      <c r="Q1333" s="32">
        <v>100</v>
      </c>
      <c r="R1333" s="32">
        <v>90</v>
      </c>
      <c r="S1333" s="32">
        <v>10</v>
      </c>
      <c r="T1333" s="32">
        <v>0</v>
      </c>
      <c r="U1333" s="32">
        <v>0</v>
      </c>
      <c r="V1333" s="32">
        <v>0</v>
      </c>
      <c r="W1333" s="32">
        <v>0</v>
      </c>
      <c r="X1333" s="32">
        <v>100</v>
      </c>
      <c r="Y1333" s="32">
        <v>6</v>
      </c>
      <c r="Z1333" s="32">
        <v>5</v>
      </c>
      <c r="AA1333" s="32" t="s">
        <v>97</v>
      </c>
      <c r="AB1333" s="32" t="s">
        <v>96</v>
      </c>
      <c r="AC1333" s="32">
        <v>24</v>
      </c>
      <c r="AD1333" s="32">
        <v>3</v>
      </c>
      <c r="AE1333" s="32">
        <v>3</v>
      </c>
      <c r="AF1333" s="32">
        <v>3</v>
      </c>
      <c r="AG1333" s="32">
        <v>1.5</v>
      </c>
      <c r="AH1333" s="32">
        <v>2</v>
      </c>
      <c r="AI1333" s="32">
        <v>0</v>
      </c>
    </row>
    <row r="1334" spans="1:427" x14ac:dyDescent="0.3">
      <c r="A1334" s="25" t="s">
        <v>1003</v>
      </c>
      <c r="B1334" s="25" t="s">
        <v>1114</v>
      </c>
      <c r="C1334" s="25" t="s">
        <v>1118</v>
      </c>
      <c r="D1334" s="26" t="s">
        <v>1553</v>
      </c>
      <c r="E1334" s="26">
        <v>1389</v>
      </c>
      <c r="F1334" s="38">
        <v>0</v>
      </c>
      <c r="G1334" s="26">
        <v>100</v>
      </c>
      <c r="H1334" s="26">
        <v>100</v>
      </c>
      <c r="I1334" s="26">
        <v>0</v>
      </c>
      <c r="J1334" s="26">
        <v>0</v>
      </c>
      <c r="K1334" s="26">
        <v>0</v>
      </c>
      <c r="L1334" s="26">
        <v>100</v>
      </c>
      <c r="M1334" s="26">
        <v>100</v>
      </c>
      <c r="N1334" s="26">
        <v>0</v>
      </c>
      <c r="O1334" s="26">
        <v>0</v>
      </c>
      <c r="P1334" s="26">
        <v>0</v>
      </c>
      <c r="Q1334" s="26">
        <v>100</v>
      </c>
      <c r="R1334" s="26">
        <v>100</v>
      </c>
      <c r="S1334" s="26">
        <v>100</v>
      </c>
      <c r="T1334" s="26">
        <v>100</v>
      </c>
      <c r="U1334" s="26">
        <v>0</v>
      </c>
      <c r="V1334" s="26">
        <v>0</v>
      </c>
      <c r="W1334" s="26">
        <v>100</v>
      </c>
      <c r="X1334" s="26">
        <v>0</v>
      </c>
      <c r="Y1334" s="26">
        <v>100</v>
      </c>
      <c r="Z1334" s="26">
        <v>2</v>
      </c>
      <c r="AA1334" s="26" t="s">
        <v>96</v>
      </c>
      <c r="AB1334" s="26" t="s">
        <v>96</v>
      </c>
      <c r="AC1334" s="26">
        <v>2</v>
      </c>
      <c r="AD1334" s="26">
        <v>5</v>
      </c>
      <c r="AE1334" s="26">
        <v>5</v>
      </c>
      <c r="AF1334" s="26">
        <v>5</v>
      </c>
      <c r="AG1334" s="26">
        <v>1</v>
      </c>
      <c r="AH1334" s="26">
        <v>1</v>
      </c>
      <c r="AI1334" s="26">
        <v>1</v>
      </c>
    </row>
    <row r="1335" spans="1:427" x14ac:dyDescent="0.3">
      <c r="A1335" s="31" t="s">
        <v>1003</v>
      </c>
      <c r="B1335" s="31" t="s">
        <v>1114</v>
      </c>
      <c r="C1335" s="31" t="s">
        <v>1118</v>
      </c>
      <c r="D1335" s="31" t="s">
        <v>108</v>
      </c>
      <c r="E1335" s="34" t="s">
        <v>102</v>
      </c>
      <c r="F1335" s="32">
        <v>400</v>
      </c>
      <c r="G1335" s="32">
        <v>100</v>
      </c>
      <c r="H1335" s="32">
        <v>100</v>
      </c>
      <c r="I1335" s="32">
        <v>0</v>
      </c>
      <c r="J1335" s="32">
        <v>0</v>
      </c>
      <c r="K1335" s="32">
        <v>0</v>
      </c>
      <c r="L1335" s="32">
        <v>100</v>
      </c>
      <c r="M1335" s="32">
        <v>100</v>
      </c>
      <c r="N1335" s="32">
        <v>0</v>
      </c>
      <c r="O1335" s="32">
        <v>0</v>
      </c>
      <c r="P1335" s="32">
        <v>0</v>
      </c>
      <c r="Q1335" s="32">
        <v>100</v>
      </c>
      <c r="R1335" s="32">
        <v>100</v>
      </c>
      <c r="S1335" s="32">
        <v>100</v>
      </c>
      <c r="T1335" s="32">
        <v>100</v>
      </c>
      <c r="U1335" s="32">
        <v>0</v>
      </c>
      <c r="V1335" s="32">
        <v>0</v>
      </c>
      <c r="W1335" s="32">
        <v>100</v>
      </c>
      <c r="X1335" s="32">
        <v>0</v>
      </c>
      <c r="Y1335" s="32">
        <v>100</v>
      </c>
      <c r="Z1335" s="32">
        <v>2</v>
      </c>
      <c r="AA1335" s="32" t="s">
        <v>96</v>
      </c>
      <c r="AB1335" s="32" t="s">
        <v>96</v>
      </c>
      <c r="AC1335" s="32">
        <v>2</v>
      </c>
      <c r="AD1335" s="32">
        <v>5</v>
      </c>
      <c r="AE1335" s="32">
        <v>5</v>
      </c>
      <c r="AF1335" s="32">
        <v>5</v>
      </c>
      <c r="AG1335" s="32">
        <v>1</v>
      </c>
      <c r="AH1335" s="32">
        <v>1</v>
      </c>
      <c r="AI1335" s="32">
        <v>1</v>
      </c>
    </row>
    <row r="1336" spans="1:427" x14ac:dyDescent="0.3">
      <c r="A1336" s="25" t="s">
        <v>1003</v>
      </c>
      <c r="B1336" s="25" t="s">
        <v>1114</v>
      </c>
      <c r="C1336" s="25" t="s">
        <v>1119</v>
      </c>
      <c r="D1336" s="26" t="s">
        <v>1553</v>
      </c>
      <c r="E1336" s="26">
        <v>825</v>
      </c>
      <c r="F1336" s="38">
        <v>0</v>
      </c>
      <c r="G1336" s="26">
        <v>100</v>
      </c>
      <c r="H1336" s="26">
        <v>98</v>
      </c>
      <c r="I1336" s="26">
        <v>2</v>
      </c>
      <c r="J1336" s="26">
        <v>0</v>
      </c>
      <c r="K1336" s="26">
        <v>0</v>
      </c>
      <c r="L1336" s="26">
        <v>100</v>
      </c>
      <c r="M1336" s="26">
        <v>99</v>
      </c>
      <c r="N1336" s="26">
        <v>0</v>
      </c>
      <c r="O1336" s="26">
        <v>1</v>
      </c>
      <c r="P1336" s="26">
        <v>0</v>
      </c>
      <c r="Q1336" s="26">
        <v>100</v>
      </c>
      <c r="R1336" s="26">
        <v>100</v>
      </c>
      <c r="S1336" s="26">
        <v>100</v>
      </c>
      <c r="T1336" s="26">
        <v>100</v>
      </c>
      <c r="U1336" s="26">
        <v>50</v>
      </c>
      <c r="V1336" s="26">
        <v>0</v>
      </c>
      <c r="W1336" s="26">
        <v>80</v>
      </c>
      <c r="X1336" s="26">
        <v>20</v>
      </c>
      <c r="Y1336" s="26">
        <v>100</v>
      </c>
      <c r="Z1336" s="26">
        <v>4</v>
      </c>
      <c r="AA1336" s="26" t="s">
        <v>96</v>
      </c>
      <c r="AB1336" s="26" t="s">
        <v>96</v>
      </c>
      <c r="AC1336" s="26">
        <v>6</v>
      </c>
      <c r="AD1336" s="26">
        <v>5</v>
      </c>
      <c r="AE1336" s="26">
        <v>5</v>
      </c>
      <c r="AF1336" s="26">
        <v>5</v>
      </c>
      <c r="AG1336" s="26">
        <v>0</v>
      </c>
      <c r="AH1336" s="26">
        <v>5</v>
      </c>
      <c r="AI1336" s="26">
        <v>0</v>
      </c>
    </row>
    <row r="1337" spans="1:427" x14ac:dyDescent="0.3">
      <c r="A1337" s="31" t="s">
        <v>1003</v>
      </c>
      <c r="B1337" s="31" t="s">
        <v>1114</v>
      </c>
      <c r="C1337" s="31" t="s">
        <v>1119</v>
      </c>
      <c r="D1337" s="31" t="s">
        <v>1120</v>
      </c>
      <c r="E1337" s="34" t="s">
        <v>95</v>
      </c>
      <c r="F1337" s="32">
        <v>303</v>
      </c>
      <c r="G1337" s="32">
        <v>100</v>
      </c>
      <c r="H1337" s="32">
        <v>100</v>
      </c>
      <c r="I1337" s="32">
        <v>0</v>
      </c>
      <c r="J1337" s="32">
        <v>0</v>
      </c>
      <c r="K1337" s="32">
        <v>0</v>
      </c>
      <c r="L1337" s="32">
        <v>100</v>
      </c>
      <c r="M1337" s="32">
        <v>100</v>
      </c>
      <c r="N1337" s="32">
        <v>0</v>
      </c>
      <c r="O1337" s="32">
        <v>0</v>
      </c>
      <c r="P1337" s="32">
        <v>0</v>
      </c>
      <c r="Q1337" s="32">
        <v>100</v>
      </c>
      <c r="R1337" s="32">
        <v>100</v>
      </c>
      <c r="S1337" s="32">
        <v>100</v>
      </c>
      <c r="T1337" s="32">
        <v>100</v>
      </c>
      <c r="U1337" s="32">
        <v>0</v>
      </c>
      <c r="V1337" s="32">
        <v>0</v>
      </c>
      <c r="W1337" s="32">
        <v>0</v>
      </c>
      <c r="X1337" s="32">
        <v>100</v>
      </c>
      <c r="Y1337" s="32">
        <v>100</v>
      </c>
      <c r="Z1337" s="32">
        <v>4</v>
      </c>
      <c r="AA1337" s="32" t="s">
        <v>96</v>
      </c>
      <c r="AB1337" s="32" t="s">
        <v>96</v>
      </c>
      <c r="AC1337" s="32">
        <v>2</v>
      </c>
      <c r="AD1337" s="32">
        <v>5</v>
      </c>
      <c r="AE1337" s="32">
        <v>5</v>
      </c>
      <c r="AF1337" s="32">
        <v>5</v>
      </c>
      <c r="AG1337" s="32">
        <v>0</v>
      </c>
      <c r="AH1337" s="32">
        <v>5</v>
      </c>
      <c r="AI1337" s="32">
        <v>0</v>
      </c>
    </row>
    <row r="1338" spans="1:427" x14ac:dyDescent="0.3">
      <c r="A1338" s="25" t="s">
        <v>1003</v>
      </c>
      <c r="B1338" s="25" t="s">
        <v>1114</v>
      </c>
      <c r="C1338" s="25" t="s">
        <v>1121</v>
      </c>
      <c r="D1338" s="26" t="s">
        <v>1553</v>
      </c>
      <c r="E1338" s="26">
        <v>3154</v>
      </c>
      <c r="F1338" s="38">
        <v>0</v>
      </c>
      <c r="G1338" s="26">
        <v>100</v>
      </c>
      <c r="H1338" s="26">
        <v>99</v>
      </c>
      <c r="I1338" s="26">
        <v>1</v>
      </c>
      <c r="J1338" s="26">
        <v>0</v>
      </c>
      <c r="K1338" s="26">
        <v>0</v>
      </c>
      <c r="L1338" s="26">
        <v>99</v>
      </c>
      <c r="M1338" s="26">
        <v>96</v>
      </c>
      <c r="N1338" s="26">
        <v>3</v>
      </c>
      <c r="O1338" s="26">
        <v>1</v>
      </c>
      <c r="P1338" s="26">
        <v>0</v>
      </c>
      <c r="Q1338" s="26">
        <v>100</v>
      </c>
      <c r="R1338" s="26">
        <v>100</v>
      </c>
      <c r="S1338" s="26">
        <v>100</v>
      </c>
      <c r="T1338" s="26">
        <v>99</v>
      </c>
      <c r="U1338" s="26">
        <v>8</v>
      </c>
      <c r="V1338" s="26">
        <v>0</v>
      </c>
      <c r="W1338" s="26">
        <v>60</v>
      </c>
      <c r="X1338" s="26">
        <v>40</v>
      </c>
      <c r="Y1338" s="26">
        <v>100</v>
      </c>
      <c r="Z1338" s="26">
        <v>2</v>
      </c>
      <c r="AA1338" s="26" t="s">
        <v>96</v>
      </c>
      <c r="AB1338" s="26" t="s">
        <v>96</v>
      </c>
      <c r="AC1338" s="26">
        <v>12</v>
      </c>
      <c r="AD1338" s="26">
        <v>0</v>
      </c>
      <c r="AE1338" s="26">
        <v>0</v>
      </c>
      <c r="AF1338" s="26">
        <v>10</v>
      </c>
      <c r="AG1338" s="26">
        <v>0</v>
      </c>
      <c r="AH1338" s="26">
        <v>10</v>
      </c>
      <c r="AI1338" s="26">
        <v>0</v>
      </c>
      <c r="CJ1338" s="47"/>
      <c r="CK1338" s="47"/>
      <c r="CL1338" s="47"/>
      <c r="CM1338" s="47"/>
      <c r="CN1338" s="47"/>
      <c r="CO1338" s="47"/>
      <c r="CP1338" s="47"/>
      <c r="CQ1338" s="47"/>
      <c r="CR1338" s="47"/>
      <c r="CS1338" s="47"/>
      <c r="CT1338" s="47"/>
      <c r="CU1338" s="47"/>
      <c r="CV1338" s="47"/>
      <c r="CW1338" s="47"/>
      <c r="CX1338" s="47"/>
      <c r="CY1338" s="47"/>
      <c r="CZ1338" s="47"/>
      <c r="DA1338" s="47"/>
      <c r="DB1338" s="47"/>
      <c r="DC1338" s="47"/>
      <c r="DD1338" s="47"/>
      <c r="DE1338" s="47"/>
      <c r="DF1338" s="47"/>
      <c r="DG1338" s="47"/>
      <c r="DH1338" s="47"/>
      <c r="DI1338" s="47"/>
      <c r="DJ1338" s="47"/>
      <c r="DK1338" s="47"/>
      <c r="DL1338" s="47"/>
      <c r="DM1338" s="47"/>
      <c r="DN1338" s="47"/>
      <c r="DO1338" s="47"/>
      <c r="DP1338" s="47"/>
      <c r="DQ1338" s="47"/>
      <c r="DR1338" s="47"/>
      <c r="DS1338" s="47"/>
      <c r="DT1338" s="47"/>
      <c r="DU1338" s="47"/>
      <c r="DV1338" s="47"/>
      <c r="DW1338" s="47"/>
      <c r="DX1338" s="47"/>
      <c r="DY1338" s="47"/>
      <c r="DZ1338" s="47"/>
      <c r="EA1338" s="47"/>
      <c r="EB1338" s="47"/>
      <c r="EC1338" s="47"/>
      <c r="ED1338" s="47"/>
      <c r="EE1338" s="47"/>
      <c r="EF1338" s="47"/>
      <c r="EG1338" s="47"/>
      <c r="EH1338" s="47"/>
      <c r="EI1338" s="47"/>
      <c r="EJ1338" s="47"/>
      <c r="EK1338" s="47"/>
      <c r="EL1338" s="47"/>
      <c r="EM1338" s="47"/>
      <c r="EN1338" s="47"/>
      <c r="EO1338" s="47"/>
      <c r="EP1338" s="47"/>
      <c r="EQ1338" s="47"/>
      <c r="ER1338" s="47"/>
      <c r="ES1338" s="47"/>
      <c r="ET1338" s="47"/>
      <c r="EU1338" s="47"/>
      <c r="EV1338" s="47"/>
      <c r="EW1338" s="47"/>
      <c r="EX1338" s="47"/>
      <c r="EY1338" s="47"/>
      <c r="EZ1338" s="47"/>
      <c r="FA1338" s="47"/>
      <c r="FB1338" s="47"/>
      <c r="FC1338" s="47"/>
      <c r="FD1338" s="47"/>
      <c r="FE1338" s="47"/>
      <c r="FF1338" s="47"/>
      <c r="FG1338" s="47"/>
      <c r="FH1338" s="47"/>
      <c r="FI1338" s="47"/>
      <c r="FJ1338" s="47"/>
      <c r="FK1338" s="47"/>
      <c r="FL1338" s="47"/>
      <c r="FM1338" s="47"/>
      <c r="FN1338" s="47"/>
      <c r="FO1338" s="47"/>
      <c r="FP1338" s="47"/>
      <c r="FQ1338" s="47"/>
      <c r="FR1338" s="47"/>
      <c r="FS1338" s="47"/>
      <c r="FT1338" s="47"/>
      <c r="FU1338" s="47"/>
      <c r="FV1338" s="47"/>
      <c r="FW1338" s="47"/>
      <c r="FX1338" s="47"/>
      <c r="FY1338" s="47"/>
      <c r="FZ1338" s="47"/>
      <c r="GA1338" s="47"/>
      <c r="GB1338" s="47"/>
      <c r="GC1338" s="47"/>
      <c r="GD1338" s="47"/>
      <c r="GE1338" s="47"/>
      <c r="GF1338" s="47"/>
      <c r="GG1338" s="47"/>
      <c r="GH1338" s="47"/>
      <c r="GI1338" s="47"/>
      <c r="GJ1338" s="47"/>
      <c r="GK1338" s="47"/>
      <c r="GL1338" s="47"/>
      <c r="GM1338" s="47"/>
      <c r="GN1338" s="47"/>
      <c r="GO1338" s="47"/>
      <c r="GP1338" s="47"/>
      <c r="GQ1338" s="47"/>
      <c r="GR1338" s="47"/>
      <c r="GS1338" s="47"/>
      <c r="GT1338" s="47"/>
      <c r="GU1338" s="47"/>
      <c r="GV1338" s="47"/>
      <c r="GW1338" s="47"/>
      <c r="GX1338" s="47"/>
      <c r="GY1338" s="47"/>
      <c r="GZ1338" s="47"/>
      <c r="HA1338" s="47"/>
      <c r="HB1338" s="47"/>
      <c r="HC1338" s="47"/>
      <c r="HD1338" s="47"/>
      <c r="HE1338" s="47"/>
      <c r="HF1338" s="47"/>
      <c r="HG1338" s="47"/>
      <c r="HH1338" s="47"/>
      <c r="HI1338" s="47"/>
      <c r="HJ1338" s="47"/>
      <c r="HK1338" s="47"/>
      <c r="HL1338" s="47"/>
      <c r="HM1338" s="47"/>
      <c r="HN1338" s="47"/>
      <c r="HO1338" s="47"/>
      <c r="HP1338" s="47"/>
      <c r="HQ1338" s="47"/>
      <c r="HR1338" s="47"/>
      <c r="HS1338" s="47"/>
      <c r="HT1338" s="47"/>
      <c r="HU1338" s="47"/>
      <c r="HV1338" s="47"/>
      <c r="HW1338" s="47"/>
      <c r="HX1338" s="47"/>
      <c r="HY1338" s="47"/>
      <c r="HZ1338" s="47"/>
      <c r="IA1338" s="47"/>
      <c r="IB1338" s="47"/>
      <c r="IC1338" s="47"/>
      <c r="ID1338" s="47"/>
      <c r="IE1338" s="47"/>
      <c r="IF1338" s="47"/>
      <c r="IG1338" s="47"/>
      <c r="IH1338" s="47"/>
      <c r="II1338" s="47"/>
      <c r="IJ1338" s="47"/>
      <c r="IK1338" s="47"/>
      <c r="IL1338" s="47"/>
      <c r="IM1338" s="47"/>
      <c r="IN1338" s="47"/>
      <c r="IO1338" s="47"/>
      <c r="IP1338" s="47"/>
      <c r="IQ1338" s="47"/>
      <c r="IR1338" s="47"/>
      <c r="IS1338" s="47"/>
      <c r="IT1338" s="47"/>
      <c r="IU1338" s="47"/>
      <c r="IV1338" s="47"/>
      <c r="IW1338" s="47"/>
      <c r="IX1338" s="47"/>
      <c r="IY1338" s="47"/>
      <c r="IZ1338" s="47"/>
      <c r="JA1338" s="47"/>
      <c r="JB1338" s="47"/>
      <c r="JC1338" s="47"/>
      <c r="JD1338" s="47"/>
      <c r="JE1338" s="47"/>
      <c r="JF1338" s="47"/>
      <c r="JG1338" s="47"/>
      <c r="JH1338" s="47"/>
      <c r="JI1338" s="47"/>
      <c r="JJ1338" s="47"/>
      <c r="JK1338" s="47"/>
      <c r="JL1338" s="47"/>
      <c r="JM1338" s="47"/>
      <c r="JN1338" s="47"/>
      <c r="JO1338" s="47"/>
      <c r="JP1338" s="47"/>
      <c r="JQ1338" s="47"/>
      <c r="JR1338" s="47"/>
      <c r="JS1338" s="47"/>
      <c r="JT1338" s="47"/>
      <c r="JU1338" s="47"/>
      <c r="JV1338" s="47"/>
      <c r="JW1338" s="47"/>
      <c r="JX1338" s="47"/>
      <c r="JY1338" s="47"/>
      <c r="JZ1338" s="47"/>
      <c r="KA1338" s="47"/>
      <c r="KB1338" s="47"/>
      <c r="KC1338" s="47"/>
      <c r="KD1338" s="47"/>
      <c r="KE1338" s="47"/>
      <c r="KF1338" s="47"/>
      <c r="KG1338" s="47"/>
      <c r="KH1338" s="47"/>
      <c r="KI1338" s="47"/>
      <c r="KJ1338" s="47"/>
      <c r="KK1338" s="47"/>
      <c r="KL1338" s="47"/>
      <c r="KM1338" s="47"/>
      <c r="KN1338" s="47"/>
      <c r="KO1338" s="47"/>
      <c r="KP1338" s="47"/>
      <c r="KQ1338" s="47"/>
      <c r="KR1338" s="47"/>
      <c r="KS1338" s="47"/>
      <c r="KT1338" s="47"/>
      <c r="KU1338" s="47"/>
      <c r="KV1338" s="47"/>
      <c r="KW1338" s="47"/>
      <c r="KX1338" s="47"/>
      <c r="KY1338" s="47"/>
      <c r="KZ1338" s="47"/>
      <c r="LA1338" s="47"/>
      <c r="LB1338" s="47"/>
      <c r="LC1338" s="47"/>
      <c r="LD1338" s="47"/>
      <c r="LE1338" s="47"/>
      <c r="LF1338" s="47"/>
      <c r="LG1338" s="47"/>
      <c r="LH1338" s="47"/>
      <c r="LI1338" s="47"/>
      <c r="LJ1338" s="47"/>
      <c r="LK1338" s="47"/>
      <c r="LL1338" s="47"/>
      <c r="LM1338" s="47"/>
      <c r="LN1338" s="47"/>
      <c r="LO1338" s="47"/>
      <c r="LP1338" s="47"/>
      <c r="LQ1338" s="47"/>
      <c r="LR1338" s="47"/>
      <c r="LS1338" s="47"/>
      <c r="LT1338" s="47"/>
      <c r="LU1338" s="47"/>
      <c r="LV1338" s="47"/>
      <c r="LW1338" s="47"/>
      <c r="LX1338" s="47"/>
      <c r="LY1338" s="47"/>
      <c r="LZ1338" s="47"/>
      <c r="MA1338" s="47"/>
      <c r="MB1338" s="47"/>
      <c r="MC1338" s="47"/>
      <c r="MD1338" s="47"/>
      <c r="ME1338" s="47"/>
      <c r="MF1338" s="47"/>
      <c r="MG1338" s="47"/>
      <c r="MH1338" s="47"/>
      <c r="MI1338" s="47"/>
      <c r="MJ1338" s="47"/>
      <c r="MK1338" s="47"/>
      <c r="ML1338" s="47"/>
      <c r="MM1338" s="47"/>
      <c r="MN1338" s="47"/>
      <c r="MO1338" s="47"/>
      <c r="MP1338" s="47"/>
      <c r="MQ1338" s="47"/>
      <c r="MR1338" s="47"/>
      <c r="MS1338" s="47"/>
      <c r="MT1338" s="47"/>
      <c r="MU1338" s="47"/>
      <c r="MV1338" s="47"/>
      <c r="MW1338" s="47"/>
      <c r="MX1338" s="47"/>
      <c r="MY1338" s="47"/>
      <c r="MZ1338" s="47"/>
      <c r="NA1338" s="47"/>
      <c r="NB1338" s="47"/>
      <c r="NC1338" s="47"/>
      <c r="ND1338" s="47"/>
      <c r="NE1338" s="47"/>
      <c r="NF1338" s="47"/>
      <c r="NG1338" s="47"/>
      <c r="NH1338" s="47"/>
      <c r="NI1338" s="47"/>
      <c r="NJ1338" s="47"/>
      <c r="NK1338" s="47"/>
      <c r="NL1338" s="47"/>
      <c r="NM1338" s="47"/>
      <c r="NN1338" s="47"/>
      <c r="NO1338" s="47"/>
      <c r="NP1338" s="47"/>
      <c r="NQ1338" s="47"/>
      <c r="NR1338" s="47"/>
      <c r="NS1338" s="47"/>
      <c r="NT1338" s="47"/>
      <c r="NU1338" s="47"/>
      <c r="NV1338" s="47"/>
      <c r="NW1338" s="47"/>
      <c r="NX1338" s="47"/>
      <c r="NY1338" s="47"/>
      <c r="NZ1338" s="47"/>
      <c r="OA1338" s="47"/>
      <c r="OB1338" s="47"/>
      <c r="OC1338" s="47"/>
      <c r="OD1338" s="47"/>
      <c r="OE1338" s="47"/>
      <c r="OF1338" s="47"/>
      <c r="OG1338" s="47"/>
      <c r="OH1338" s="47"/>
      <c r="OI1338" s="47"/>
      <c r="OJ1338" s="47"/>
      <c r="OK1338" s="47"/>
      <c r="OL1338" s="47"/>
      <c r="OM1338" s="47"/>
      <c r="ON1338" s="47"/>
      <c r="OO1338" s="47"/>
      <c r="OP1338" s="47"/>
      <c r="OQ1338" s="47"/>
      <c r="OR1338" s="47"/>
      <c r="OS1338" s="47"/>
      <c r="OT1338" s="47"/>
      <c r="OU1338" s="47"/>
      <c r="OV1338" s="47"/>
      <c r="OW1338" s="47"/>
      <c r="OX1338" s="47"/>
      <c r="OY1338" s="47"/>
      <c r="OZ1338" s="47"/>
      <c r="PA1338" s="47"/>
      <c r="PB1338" s="47"/>
      <c r="PC1338" s="47"/>
      <c r="PD1338" s="47"/>
      <c r="PE1338" s="47"/>
      <c r="PF1338" s="47"/>
      <c r="PG1338" s="47"/>
      <c r="PH1338" s="47"/>
      <c r="PI1338" s="47"/>
      <c r="PJ1338" s="47"/>
      <c r="PK1338" s="47"/>
    </row>
    <row r="1339" spans="1:427" x14ac:dyDescent="0.3">
      <c r="A1339" s="31" t="s">
        <v>1003</v>
      </c>
      <c r="B1339" s="31" t="s">
        <v>1114</v>
      </c>
      <c r="C1339" s="31" t="s">
        <v>1121</v>
      </c>
      <c r="D1339" s="31" t="s">
        <v>1122</v>
      </c>
      <c r="E1339" s="34" t="s">
        <v>95</v>
      </c>
      <c r="F1339" s="32">
        <v>470</v>
      </c>
      <c r="G1339" s="32">
        <v>70</v>
      </c>
      <c r="H1339" s="32">
        <v>50</v>
      </c>
      <c r="I1339" s="32">
        <v>0</v>
      </c>
      <c r="J1339" s="32">
        <v>0</v>
      </c>
      <c r="K1339" s="32">
        <v>50</v>
      </c>
      <c r="L1339" s="32">
        <v>0</v>
      </c>
      <c r="M1339" s="32">
        <v>0</v>
      </c>
      <c r="N1339" s="32">
        <v>0</v>
      </c>
      <c r="O1339" s="32">
        <v>0</v>
      </c>
      <c r="P1339" s="32">
        <v>100</v>
      </c>
      <c r="Q1339" s="32">
        <v>40</v>
      </c>
      <c r="R1339" s="32">
        <v>35</v>
      </c>
      <c r="S1339" s="32">
        <v>80</v>
      </c>
      <c r="T1339" s="32">
        <v>0</v>
      </c>
      <c r="U1339" s="32">
        <v>0</v>
      </c>
      <c r="V1339" s="32">
        <v>0</v>
      </c>
      <c r="W1339" s="32">
        <v>0</v>
      </c>
      <c r="X1339" s="32">
        <v>100</v>
      </c>
      <c r="Y1339" s="32">
        <v>40</v>
      </c>
      <c r="Z1339" s="32">
        <v>2</v>
      </c>
      <c r="AA1339" s="32" t="s">
        <v>97</v>
      </c>
      <c r="AB1339" s="32" t="s">
        <v>96</v>
      </c>
      <c r="AC1339" s="32">
        <v>10</v>
      </c>
      <c r="AD1339" s="32">
        <v>1</v>
      </c>
      <c r="AE1339" s="32">
        <v>1</v>
      </c>
      <c r="AF1339" s="32">
        <v>10</v>
      </c>
      <c r="AG1339" s="32">
        <v>1</v>
      </c>
      <c r="AH1339" s="32">
        <v>10</v>
      </c>
      <c r="AI1339" s="32">
        <v>0</v>
      </c>
    </row>
    <row r="1340" spans="1:427" x14ac:dyDescent="0.3">
      <c r="A1340" s="31" t="s">
        <v>1003</v>
      </c>
      <c r="B1340" s="31" t="s">
        <v>1114</v>
      </c>
      <c r="C1340" s="31" t="s">
        <v>1121</v>
      </c>
      <c r="D1340" s="31" t="s">
        <v>813</v>
      </c>
      <c r="E1340" s="34" t="s">
        <v>95</v>
      </c>
      <c r="F1340" s="32">
        <v>605</v>
      </c>
      <c r="G1340" s="32">
        <v>100</v>
      </c>
      <c r="H1340" s="32">
        <v>90</v>
      </c>
      <c r="I1340" s="32">
        <v>0</v>
      </c>
      <c r="J1340" s="32">
        <v>0</v>
      </c>
      <c r="K1340" s="33">
        <v>10</v>
      </c>
      <c r="L1340" s="32">
        <v>100</v>
      </c>
      <c r="M1340" s="32">
        <v>90</v>
      </c>
      <c r="N1340" s="32">
        <v>0</v>
      </c>
      <c r="O1340" s="32">
        <v>0</v>
      </c>
      <c r="P1340" s="32">
        <v>10</v>
      </c>
      <c r="Q1340" s="32">
        <v>100</v>
      </c>
      <c r="R1340" s="32">
        <v>90</v>
      </c>
      <c r="S1340" s="32">
        <v>95</v>
      </c>
      <c r="T1340" s="32">
        <v>85</v>
      </c>
      <c r="U1340" s="32">
        <v>2</v>
      </c>
      <c r="V1340" s="32">
        <v>0</v>
      </c>
      <c r="W1340" s="32">
        <v>2</v>
      </c>
      <c r="X1340" s="32">
        <v>98</v>
      </c>
      <c r="Y1340" s="32">
        <v>40</v>
      </c>
      <c r="Z1340" s="32">
        <v>2</v>
      </c>
      <c r="AA1340" s="32" t="s">
        <v>97</v>
      </c>
      <c r="AB1340" s="32" t="s">
        <v>96</v>
      </c>
      <c r="AC1340" s="32">
        <v>10</v>
      </c>
      <c r="AD1340" s="32">
        <v>1</v>
      </c>
      <c r="AE1340" s="32">
        <v>1</v>
      </c>
      <c r="AF1340" s="32">
        <v>10</v>
      </c>
      <c r="AG1340" s="32">
        <v>1</v>
      </c>
      <c r="AH1340" s="32">
        <v>10</v>
      </c>
      <c r="AI1340" s="32">
        <v>0</v>
      </c>
    </row>
    <row r="1341" spans="1:427" x14ac:dyDescent="0.3">
      <c r="A1341" s="31" t="s">
        <v>1003</v>
      </c>
      <c r="B1341" s="31" t="s">
        <v>1114</v>
      </c>
      <c r="C1341" s="31" t="s">
        <v>1121</v>
      </c>
      <c r="D1341" s="31" t="s">
        <v>268</v>
      </c>
      <c r="E1341" s="34" t="s">
        <v>95</v>
      </c>
      <c r="F1341" s="32">
        <v>659</v>
      </c>
      <c r="G1341" s="32">
        <v>90</v>
      </c>
      <c r="H1341" s="32">
        <v>90</v>
      </c>
      <c r="I1341" s="32">
        <v>0</v>
      </c>
      <c r="J1341" s="32">
        <v>0</v>
      </c>
      <c r="K1341" s="32">
        <v>10</v>
      </c>
      <c r="L1341" s="32">
        <v>60</v>
      </c>
      <c r="M1341" s="32">
        <v>60</v>
      </c>
      <c r="N1341" s="32">
        <v>0</v>
      </c>
      <c r="O1341" s="32">
        <v>0</v>
      </c>
      <c r="P1341" s="32">
        <v>40</v>
      </c>
      <c r="Q1341" s="32">
        <v>100</v>
      </c>
      <c r="R1341" s="32">
        <v>90</v>
      </c>
      <c r="S1341" s="32">
        <v>95</v>
      </c>
      <c r="T1341" s="32">
        <v>50</v>
      </c>
      <c r="U1341" s="32">
        <v>0</v>
      </c>
      <c r="V1341" s="32">
        <v>0</v>
      </c>
      <c r="W1341" s="32">
        <v>0</v>
      </c>
      <c r="X1341" s="32">
        <v>100</v>
      </c>
      <c r="Y1341" s="32">
        <v>70</v>
      </c>
      <c r="Z1341" s="32">
        <v>2</v>
      </c>
      <c r="AA1341" s="32" t="s">
        <v>97</v>
      </c>
      <c r="AB1341" s="32" t="s">
        <v>96</v>
      </c>
      <c r="AC1341" s="32">
        <v>10</v>
      </c>
      <c r="AD1341" s="32">
        <v>1</v>
      </c>
      <c r="AE1341" s="32">
        <v>1</v>
      </c>
      <c r="AF1341" s="32">
        <v>10</v>
      </c>
      <c r="AG1341" s="32">
        <v>1</v>
      </c>
      <c r="AH1341" s="32">
        <v>10</v>
      </c>
      <c r="AI1341" s="32">
        <v>0</v>
      </c>
    </row>
    <row r="1342" spans="1:427" x14ac:dyDescent="0.3">
      <c r="A1342" s="25" t="s">
        <v>1003</v>
      </c>
      <c r="B1342" s="25" t="s">
        <v>1114</v>
      </c>
      <c r="C1342" s="25" t="s">
        <v>1123</v>
      </c>
      <c r="D1342" s="26" t="s">
        <v>1553</v>
      </c>
      <c r="E1342" s="26">
        <v>1610</v>
      </c>
      <c r="F1342" s="38">
        <v>0</v>
      </c>
      <c r="G1342" s="26">
        <v>100</v>
      </c>
      <c r="H1342" s="26">
        <v>100</v>
      </c>
      <c r="I1342" s="26">
        <v>0</v>
      </c>
      <c r="J1342" s="26">
        <v>0</v>
      </c>
      <c r="K1342" s="26">
        <v>0</v>
      </c>
      <c r="L1342" s="26">
        <v>85</v>
      </c>
      <c r="M1342" s="26">
        <v>85</v>
      </c>
      <c r="N1342" s="26">
        <v>8</v>
      </c>
      <c r="O1342" s="26">
        <v>7</v>
      </c>
      <c r="P1342" s="26">
        <v>0</v>
      </c>
      <c r="Q1342" s="26">
        <v>100</v>
      </c>
      <c r="R1342" s="26">
        <v>100</v>
      </c>
      <c r="S1342" s="26">
        <v>100</v>
      </c>
      <c r="T1342" s="26">
        <v>80</v>
      </c>
      <c r="U1342" s="26">
        <v>80</v>
      </c>
      <c r="V1342" s="26">
        <v>0</v>
      </c>
      <c r="W1342" s="26">
        <v>90</v>
      </c>
      <c r="X1342" s="26">
        <v>10</v>
      </c>
      <c r="Y1342" s="26">
        <v>100</v>
      </c>
      <c r="Z1342" s="26">
        <v>2</v>
      </c>
      <c r="AA1342" s="26" t="s">
        <v>96</v>
      </c>
      <c r="AB1342" s="26" t="s">
        <v>96</v>
      </c>
      <c r="AC1342" s="26">
        <v>12</v>
      </c>
      <c r="AD1342" s="26">
        <v>8</v>
      </c>
      <c r="AE1342" s="26">
        <v>8</v>
      </c>
      <c r="AF1342" s="26">
        <v>15</v>
      </c>
      <c r="AG1342" s="26">
        <v>0</v>
      </c>
      <c r="AH1342" s="26">
        <v>15</v>
      </c>
      <c r="AI1342" s="26">
        <v>0</v>
      </c>
    </row>
    <row r="1343" spans="1:427" x14ac:dyDescent="0.3">
      <c r="A1343" s="31" t="s">
        <v>1003</v>
      </c>
      <c r="B1343" s="31" t="s">
        <v>1114</v>
      </c>
      <c r="C1343" s="31" t="s">
        <v>1123</v>
      </c>
      <c r="D1343" s="31" t="s">
        <v>1124</v>
      </c>
      <c r="E1343" s="34" t="s">
        <v>104</v>
      </c>
      <c r="F1343" s="32">
        <v>706</v>
      </c>
      <c r="G1343" s="32">
        <v>100</v>
      </c>
      <c r="H1343" s="32">
        <v>0</v>
      </c>
      <c r="I1343" s="32">
        <v>0</v>
      </c>
      <c r="J1343" s="32">
        <v>100</v>
      </c>
      <c r="K1343" s="32">
        <v>0</v>
      </c>
      <c r="L1343" s="32">
        <v>0</v>
      </c>
      <c r="M1343" s="32">
        <v>0</v>
      </c>
      <c r="N1343" s="32">
        <v>0</v>
      </c>
      <c r="O1343" s="32">
        <v>0</v>
      </c>
      <c r="P1343" s="32">
        <v>100</v>
      </c>
      <c r="Q1343" s="32">
        <v>100</v>
      </c>
      <c r="R1343" s="32">
        <v>20</v>
      </c>
      <c r="S1343" s="32">
        <v>10</v>
      </c>
      <c r="T1343" s="32">
        <v>0</v>
      </c>
      <c r="U1343" s="32">
        <v>0</v>
      </c>
      <c r="V1343" s="32">
        <v>0</v>
      </c>
      <c r="W1343" s="32">
        <v>0</v>
      </c>
      <c r="X1343" s="32">
        <v>100</v>
      </c>
      <c r="Y1343" s="32">
        <v>5</v>
      </c>
      <c r="Z1343" s="32">
        <v>2</v>
      </c>
      <c r="AA1343" s="32" t="s">
        <v>97</v>
      </c>
      <c r="AB1343" s="32" t="s">
        <v>96</v>
      </c>
      <c r="AC1343" s="32">
        <v>1</v>
      </c>
      <c r="AD1343" s="32">
        <v>8</v>
      </c>
      <c r="AE1343" s="32">
        <v>8</v>
      </c>
      <c r="AF1343" s="32">
        <v>15</v>
      </c>
      <c r="AG1343" s="32">
        <v>0.2</v>
      </c>
      <c r="AH1343" s="32">
        <v>15</v>
      </c>
      <c r="AI1343" s="32">
        <v>0.2</v>
      </c>
    </row>
    <row r="1344" spans="1:427" x14ac:dyDescent="0.3">
      <c r="A1344" s="25" t="s">
        <v>1003</v>
      </c>
      <c r="B1344" s="25" t="s">
        <v>1114</v>
      </c>
      <c r="C1344" s="25" t="s">
        <v>1125</v>
      </c>
      <c r="D1344" s="26" t="s">
        <v>1553</v>
      </c>
      <c r="E1344" s="26">
        <v>917</v>
      </c>
      <c r="F1344" s="38">
        <v>0</v>
      </c>
      <c r="G1344" s="26">
        <v>100</v>
      </c>
      <c r="H1344" s="26">
        <v>100</v>
      </c>
      <c r="I1344" s="26">
        <v>0</v>
      </c>
      <c r="J1344" s="26">
        <v>0</v>
      </c>
      <c r="K1344" s="26">
        <v>0</v>
      </c>
      <c r="L1344" s="26">
        <v>0</v>
      </c>
      <c r="M1344" s="26">
        <v>0</v>
      </c>
      <c r="N1344" s="26">
        <v>70</v>
      </c>
      <c r="O1344" s="26">
        <v>30</v>
      </c>
      <c r="P1344" s="26">
        <v>0</v>
      </c>
      <c r="Q1344" s="26">
        <v>100</v>
      </c>
      <c r="R1344" s="26">
        <v>100</v>
      </c>
      <c r="S1344" s="26">
        <v>90</v>
      </c>
      <c r="T1344" s="26">
        <v>85</v>
      </c>
      <c r="U1344" s="26">
        <v>85</v>
      </c>
      <c r="V1344" s="26">
        <v>0</v>
      </c>
      <c r="W1344" s="26">
        <v>50</v>
      </c>
      <c r="X1344" s="26">
        <v>50</v>
      </c>
      <c r="Y1344" s="26">
        <v>100</v>
      </c>
      <c r="Z1344" s="26">
        <v>2</v>
      </c>
      <c r="AA1344" s="26" t="s">
        <v>96</v>
      </c>
      <c r="AB1344" s="26" t="s">
        <v>97</v>
      </c>
      <c r="AC1344" s="26" t="s">
        <v>98</v>
      </c>
      <c r="AD1344" s="26">
        <v>3</v>
      </c>
      <c r="AE1344" s="26">
        <v>3</v>
      </c>
      <c r="AF1344" s="26">
        <v>11</v>
      </c>
      <c r="AG1344" s="26">
        <v>0</v>
      </c>
      <c r="AH1344" s="26">
        <v>0</v>
      </c>
      <c r="AI1344" s="26">
        <v>0</v>
      </c>
    </row>
    <row r="1345" spans="1:35" x14ac:dyDescent="0.3">
      <c r="A1345" s="31" t="s">
        <v>1003</v>
      </c>
      <c r="B1345" s="31" t="s">
        <v>1114</v>
      </c>
      <c r="C1345" s="31" t="s">
        <v>1125</v>
      </c>
      <c r="D1345" s="31" t="s">
        <v>1126</v>
      </c>
      <c r="E1345" s="34" t="s">
        <v>95</v>
      </c>
      <c r="F1345" s="32">
        <v>270</v>
      </c>
      <c r="G1345" s="32">
        <v>40</v>
      </c>
      <c r="H1345" s="32">
        <v>2</v>
      </c>
      <c r="I1345" s="32">
        <v>0</v>
      </c>
      <c r="J1345" s="32">
        <v>0</v>
      </c>
      <c r="K1345" s="32">
        <v>98</v>
      </c>
      <c r="L1345" s="32">
        <v>0</v>
      </c>
      <c r="M1345" s="32">
        <v>0</v>
      </c>
      <c r="N1345" s="32">
        <v>0</v>
      </c>
      <c r="O1345" s="32">
        <v>0</v>
      </c>
      <c r="P1345" s="33">
        <v>100</v>
      </c>
      <c r="Q1345" s="32">
        <v>100</v>
      </c>
      <c r="R1345" s="32">
        <v>50</v>
      </c>
      <c r="S1345" s="32">
        <v>0</v>
      </c>
      <c r="T1345" s="32">
        <v>0</v>
      </c>
      <c r="U1345" s="32">
        <v>0</v>
      </c>
      <c r="V1345" s="32">
        <v>0</v>
      </c>
      <c r="W1345" s="32">
        <v>0</v>
      </c>
      <c r="X1345" s="32">
        <v>100</v>
      </c>
      <c r="Y1345" s="32">
        <v>100</v>
      </c>
      <c r="Z1345" s="32">
        <v>2</v>
      </c>
      <c r="AA1345" s="32" t="s">
        <v>97</v>
      </c>
      <c r="AB1345" s="32" t="s">
        <v>97</v>
      </c>
      <c r="AC1345" s="28" t="s">
        <v>98</v>
      </c>
      <c r="AD1345" s="32">
        <v>4</v>
      </c>
      <c r="AE1345" s="32">
        <v>4</v>
      </c>
      <c r="AF1345" s="32">
        <v>12</v>
      </c>
      <c r="AG1345" s="32">
        <v>1</v>
      </c>
      <c r="AH1345" s="32">
        <v>0</v>
      </c>
      <c r="AI1345" s="32">
        <v>0</v>
      </c>
    </row>
    <row r="1346" spans="1:35" x14ac:dyDescent="0.3">
      <c r="A1346" s="25" t="s">
        <v>1003</v>
      </c>
      <c r="B1346" s="25" t="s">
        <v>1114</v>
      </c>
      <c r="C1346" s="25" t="s">
        <v>1127</v>
      </c>
      <c r="D1346" s="26" t="s">
        <v>1553</v>
      </c>
      <c r="E1346" s="26">
        <v>2405</v>
      </c>
      <c r="F1346" s="38">
        <v>10</v>
      </c>
      <c r="G1346" s="26">
        <v>100</v>
      </c>
      <c r="H1346" s="26">
        <v>90</v>
      </c>
      <c r="I1346" s="26">
        <v>10</v>
      </c>
      <c r="J1346" s="26">
        <v>0</v>
      </c>
      <c r="K1346" s="26">
        <v>0</v>
      </c>
      <c r="L1346" s="26">
        <v>100</v>
      </c>
      <c r="M1346" s="26">
        <v>80</v>
      </c>
      <c r="N1346" s="26">
        <v>0</v>
      </c>
      <c r="O1346" s="26">
        <v>0</v>
      </c>
      <c r="P1346" s="26">
        <v>20</v>
      </c>
      <c r="Q1346" s="26">
        <v>100</v>
      </c>
      <c r="R1346" s="26">
        <v>100</v>
      </c>
      <c r="S1346" s="26">
        <v>100</v>
      </c>
      <c r="T1346" s="26">
        <v>100</v>
      </c>
      <c r="U1346" s="26">
        <v>80</v>
      </c>
      <c r="V1346" s="26">
        <v>0</v>
      </c>
      <c r="W1346" s="26">
        <v>80</v>
      </c>
      <c r="X1346" s="26">
        <v>20</v>
      </c>
      <c r="Y1346" s="26">
        <v>100</v>
      </c>
      <c r="Z1346" s="26">
        <v>2</v>
      </c>
      <c r="AA1346" s="26" t="s">
        <v>96</v>
      </c>
      <c r="AB1346" s="26" t="s">
        <v>96</v>
      </c>
      <c r="AC1346" s="26">
        <v>4</v>
      </c>
      <c r="AD1346" s="26">
        <v>0</v>
      </c>
      <c r="AE1346" s="26">
        <v>0</v>
      </c>
      <c r="AF1346" s="26">
        <v>0</v>
      </c>
      <c r="AG1346" s="26">
        <v>0</v>
      </c>
      <c r="AH1346" s="26">
        <v>27</v>
      </c>
      <c r="AI1346" s="26">
        <v>0</v>
      </c>
    </row>
    <row r="1347" spans="1:35" x14ac:dyDescent="0.3">
      <c r="A1347" s="31" t="s">
        <v>1003</v>
      </c>
      <c r="B1347" s="31" t="s">
        <v>1114</v>
      </c>
      <c r="C1347" s="31" t="s">
        <v>1127</v>
      </c>
      <c r="D1347" s="31" t="s">
        <v>1128</v>
      </c>
      <c r="E1347" s="32" t="s">
        <v>95</v>
      </c>
      <c r="F1347" s="32">
        <v>609</v>
      </c>
      <c r="G1347" s="32">
        <v>100</v>
      </c>
      <c r="H1347" s="32">
        <v>80</v>
      </c>
      <c r="I1347" s="32">
        <v>0</v>
      </c>
      <c r="J1347" s="32">
        <v>0</v>
      </c>
      <c r="K1347" s="32">
        <v>20</v>
      </c>
      <c r="L1347" s="32">
        <v>100</v>
      </c>
      <c r="M1347" s="32">
        <v>15</v>
      </c>
      <c r="N1347" s="32">
        <v>0</v>
      </c>
      <c r="O1347" s="32">
        <v>0</v>
      </c>
      <c r="P1347" s="32">
        <v>85</v>
      </c>
      <c r="Q1347" s="32">
        <v>100</v>
      </c>
      <c r="R1347" s="32">
        <v>100</v>
      </c>
      <c r="S1347" s="32">
        <v>95</v>
      </c>
      <c r="T1347" s="32">
        <v>100</v>
      </c>
      <c r="U1347" s="32">
        <v>0</v>
      </c>
      <c r="V1347" s="32">
        <v>0</v>
      </c>
      <c r="W1347" s="32">
        <v>0</v>
      </c>
      <c r="X1347" s="32">
        <v>100</v>
      </c>
      <c r="Y1347" s="32">
        <v>15</v>
      </c>
      <c r="Z1347" s="32">
        <v>2</v>
      </c>
      <c r="AA1347" s="32" t="s">
        <v>97</v>
      </c>
      <c r="AB1347" s="32" t="s">
        <v>96</v>
      </c>
      <c r="AC1347" s="32">
        <v>4</v>
      </c>
      <c r="AD1347" s="32">
        <v>1</v>
      </c>
      <c r="AE1347" s="32">
        <v>1</v>
      </c>
      <c r="AF1347" s="32">
        <v>1</v>
      </c>
      <c r="AG1347" s="32">
        <v>1</v>
      </c>
      <c r="AH1347" s="32">
        <v>27</v>
      </c>
      <c r="AI1347" s="32">
        <v>0</v>
      </c>
    </row>
    <row r="1348" spans="1:35" x14ac:dyDescent="0.3">
      <c r="A1348" s="31" t="s">
        <v>1003</v>
      </c>
      <c r="B1348" s="31" t="s">
        <v>1114</v>
      </c>
      <c r="C1348" s="31" t="s">
        <v>1127</v>
      </c>
      <c r="D1348" s="31" t="s">
        <v>1129</v>
      </c>
      <c r="E1348" s="32" t="s">
        <v>104</v>
      </c>
      <c r="F1348" s="32">
        <v>127</v>
      </c>
      <c r="G1348" s="32">
        <v>100</v>
      </c>
      <c r="H1348" s="32">
        <v>100</v>
      </c>
      <c r="I1348" s="32">
        <v>0</v>
      </c>
      <c r="J1348" s="32">
        <v>0</v>
      </c>
      <c r="K1348" s="32">
        <v>0</v>
      </c>
      <c r="L1348" s="32">
        <v>100</v>
      </c>
      <c r="M1348" s="32">
        <v>80</v>
      </c>
      <c r="N1348" s="32">
        <v>0</v>
      </c>
      <c r="O1348" s="32">
        <v>0</v>
      </c>
      <c r="P1348" s="32">
        <v>20</v>
      </c>
      <c r="Q1348" s="32">
        <v>100</v>
      </c>
      <c r="R1348" s="32">
        <v>100</v>
      </c>
      <c r="S1348" s="32">
        <v>100</v>
      </c>
      <c r="T1348" s="32">
        <v>100</v>
      </c>
      <c r="U1348" s="32">
        <v>0</v>
      </c>
      <c r="V1348" s="32">
        <v>0</v>
      </c>
      <c r="W1348" s="32">
        <v>0</v>
      </c>
      <c r="X1348" s="32">
        <v>100</v>
      </c>
      <c r="Y1348" s="32">
        <v>100</v>
      </c>
      <c r="Z1348" s="32">
        <v>2</v>
      </c>
      <c r="AA1348" s="32" t="s">
        <v>96</v>
      </c>
      <c r="AB1348" s="32" t="s">
        <v>97</v>
      </c>
      <c r="AC1348" s="28" t="s">
        <v>98</v>
      </c>
      <c r="AD1348" s="32">
        <v>1</v>
      </c>
      <c r="AE1348" s="32">
        <v>1</v>
      </c>
      <c r="AF1348" s="32">
        <v>1</v>
      </c>
      <c r="AG1348" s="32">
        <v>0</v>
      </c>
      <c r="AH1348" s="32">
        <v>27</v>
      </c>
      <c r="AI1348" s="32">
        <v>1</v>
      </c>
    </row>
    <row r="1349" spans="1:35" x14ac:dyDescent="0.3">
      <c r="A1349" s="25" t="s">
        <v>1003</v>
      </c>
      <c r="B1349" s="25" t="s">
        <v>1114</v>
      </c>
      <c r="C1349" s="25" t="s">
        <v>1130</v>
      </c>
      <c r="D1349" s="26" t="s">
        <v>1553</v>
      </c>
      <c r="E1349" s="26">
        <v>984</v>
      </c>
      <c r="F1349" s="38">
        <v>0</v>
      </c>
      <c r="G1349" s="26">
        <v>100</v>
      </c>
      <c r="H1349" s="26">
        <v>100</v>
      </c>
      <c r="I1349" s="26">
        <v>0</v>
      </c>
      <c r="J1349" s="26">
        <v>0</v>
      </c>
      <c r="K1349" s="26">
        <v>0</v>
      </c>
      <c r="L1349" s="26">
        <v>100</v>
      </c>
      <c r="M1349" s="26">
        <v>100</v>
      </c>
      <c r="N1349" s="26">
        <v>0</v>
      </c>
      <c r="O1349" s="26">
        <v>0</v>
      </c>
      <c r="P1349" s="26">
        <v>0</v>
      </c>
      <c r="Q1349" s="26">
        <v>100</v>
      </c>
      <c r="R1349" s="26">
        <v>100</v>
      </c>
      <c r="S1349" s="26">
        <v>100</v>
      </c>
      <c r="T1349" s="26">
        <v>100</v>
      </c>
      <c r="U1349" s="26">
        <v>60</v>
      </c>
      <c r="V1349" s="26">
        <v>0</v>
      </c>
      <c r="W1349" s="26">
        <v>70</v>
      </c>
      <c r="X1349" s="26">
        <v>30</v>
      </c>
      <c r="Y1349" s="26">
        <v>100</v>
      </c>
      <c r="Z1349" s="26">
        <v>4</v>
      </c>
      <c r="AA1349" s="26" t="s">
        <v>96</v>
      </c>
      <c r="AB1349" s="26" t="s">
        <v>96</v>
      </c>
      <c r="AC1349" s="26">
        <v>6</v>
      </c>
      <c r="AD1349" s="26">
        <v>5</v>
      </c>
      <c r="AE1349" s="26">
        <v>5</v>
      </c>
      <c r="AF1349" s="26">
        <v>5</v>
      </c>
      <c r="AG1349" s="26">
        <v>0</v>
      </c>
      <c r="AH1349" s="26">
        <v>1</v>
      </c>
      <c r="AI1349" s="26">
        <v>0</v>
      </c>
    </row>
    <row r="1350" spans="1:35" x14ac:dyDescent="0.3">
      <c r="A1350" s="31" t="s">
        <v>1003</v>
      </c>
      <c r="B1350" s="31" t="s">
        <v>1114</v>
      </c>
      <c r="C1350" s="31" t="s">
        <v>1130</v>
      </c>
      <c r="D1350" s="31" t="s">
        <v>1131</v>
      </c>
      <c r="E1350" s="34" t="s">
        <v>95</v>
      </c>
      <c r="F1350" s="32">
        <v>420</v>
      </c>
      <c r="G1350" s="32">
        <v>100</v>
      </c>
      <c r="H1350" s="32">
        <v>100</v>
      </c>
      <c r="I1350" s="32">
        <v>0</v>
      </c>
      <c r="J1350" s="32">
        <v>0</v>
      </c>
      <c r="K1350" s="32">
        <v>0</v>
      </c>
      <c r="L1350" s="32">
        <v>100</v>
      </c>
      <c r="M1350" s="32">
        <v>80</v>
      </c>
      <c r="N1350" s="32">
        <v>0</v>
      </c>
      <c r="O1350" s="32">
        <v>0</v>
      </c>
      <c r="P1350" s="32">
        <v>20</v>
      </c>
      <c r="Q1350" s="32">
        <v>100</v>
      </c>
      <c r="R1350" s="32">
        <v>100</v>
      </c>
      <c r="S1350" s="32">
        <v>100</v>
      </c>
      <c r="T1350" s="32">
        <v>80</v>
      </c>
      <c r="U1350" s="32">
        <v>20</v>
      </c>
      <c r="V1350" s="32">
        <v>0</v>
      </c>
      <c r="W1350" s="33">
        <v>20</v>
      </c>
      <c r="X1350" s="32">
        <v>80</v>
      </c>
      <c r="Y1350" s="32">
        <v>0</v>
      </c>
      <c r="Z1350" s="28" t="s">
        <v>98</v>
      </c>
      <c r="AA1350" s="32" t="s">
        <v>96</v>
      </c>
      <c r="AB1350" s="32" t="s">
        <v>96</v>
      </c>
      <c r="AC1350" s="32">
        <v>10</v>
      </c>
      <c r="AD1350" s="32">
        <v>5</v>
      </c>
      <c r="AE1350" s="32">
        <v>5</v>
      </c>
      <c r="AF1350" s="32">
        <v>5</v>
      </c>
      <c r="AG1350" s="32">
        <v>0</v>
      </c>
      <c r="AH1350" s="32">
        <v>1</v>
      </c>
      <c r="AI1350" s="32">
        <v>0</v>
      </c>
    </row>
    <row r="1351" spans="1:35" x14ac:dyDescent="0.3">
      <c r="A1351" s="25" t="s">
        <v>1003</v>
      </c>
      <c r="B1351" s="25" t="s">
        <v>1114</v>
      </c>
      <c r="C1351" s="25" t="s">
        <v>1132</v>
      </c>
      <c r="D1351" s="26" t="s">
        <v>1553</v>
      </c>
      <c r="E1351" s="26">
        <v>672</v>
      </c>
      <c r="F1351" s="38">
        <v>50</v>
      </c>
      <c r="G1351" s="26">
        <v>100</v>
      </c>
      <c r="H1351" s="26">
        <v>100</v>
      </c>
      <c r="I1351" s="26">
        <v>0</v>
      </c>
      <c r="J1351" s="26">
        <v>0</v>
      </c>
      <c r="K1351" s="26">
        <v>0</v>
      </c>
      <c r="L1351" s="26">
        <v>100</v>
      </c>
      <c r="M1351" s="26">
        <v>99</v>
      </c>
      <c r="N1351" s="26">
        <v>1</v>
      </c>
      <c r="O1351" s="26">
        <v>0</v>
      </c>
      <c r="P1351" s="26">
        <v>0</v>
      </c>
      <c r="Q1351" s="26">
        <v>100</v>
      </c>
      <c r="R1351" s="26">
        <v>100</v>
      </c>
      <c r="S1351" s="26">
        <v>100</v>
      </c>
      <c r="T1351" s="26">
        <v>95</v>
      </c>
      <c r="U1351" s="26">
        <v>80</v>
      </c>
      <c r="V1351" s="26">
        <v>0</v>
      </c>
      <c r="W1351" s="26">
        <v>70</v>
      </c>
      <c r="X1351" s="26">
        <v>30</v>
      </c>
      <c r="Y1351" s="26">
        <v>100</v>
      </c>
      <c r="Z1351" s="26">
        <v>4</v>
      </c>
      <c r="AA1351" s="26" t="s">
        <v>96</v>
      </c>
      <c r="AB1351" s="26" t="s">
        <v>97</v>
      </c>
      <c r="AC1351" s="26" t="s">
        <v>98</v>
      </c>
      <c r="AD1351" s="26">
        <v>7</v>
      </c>
      <c r="AE1351" s="26">
        <v>7</v>
      </c>
      <c r="AF1351" s="26">
        <v>7</v>
      </c>
      <c r="AG1351" s="26">
        <v>5</v>
      </c>
      <c r="AH1351" s="26">
        <v>2</v>
      </c>
      <c r="AI1351" s="26">
        <v>4</v>
      </c>
    </row>
    <row r="1352" spans="1:35" x14ac:dyDescent="0.3">
      <c r="A1352" s="31" t="s">
        <v>1003</v>
      </c>
      <c r="B1352" s="31" t="s">
        <v>1114</v>
      </c>
      <c r="C1352" s="31" t="s">
        <v>1132</v>
      </c>
      <c r="D1352" s="31" t="s">
        <v>571</v>
      </c>
      <c r="E1352" s="34" t="s">
        <v>95</v>
      </c>
      <c r="F1352" s="32">
        <v>150</v>
      </c>
      <c r="G1352" s="32">
        <v>100</v>
      </c>
      <c r="H1352" s="32">
        <v>100</v>
      </c>
      <c r="I1352" s="32">
        <v>0</v>
      </c>
      <c r="J1352" s="32">
        <v>0</v>
      </c>
      <c r="K1352" s="32">
        <v>0</v>
      </c>
      <c r="L1352" s="32">
        <v>100</v>
      </c>
      <c r="M1352" s="32">
        <v>100</v>
      </c>
      <c r="N1352" s="32">
        <v>0</v>
      </c>
      <c r="O1352" s="32">
        <v>0</v>
      </c>
      <c r="P1352" s="32">
        <v>0</v>
      </c>
      <c r="Q1352" s="32">
        <v>100</v>
      </c>
      <c r="R1352" s="32">
        <v>95</v>
      </c>
      <c r="S1352" s="32">
        <v>100</v>
      </c>
      <c r="T1352" s="32">
        <v>95</v>
      </c>
      <c r="U1352" s="32">
        <v>20</v>
      </c>
      <c r="V1352" s="32">
        <v>0</v>
      </c>
      <c r="W1352" s="32">
        <v>20</v>
      </c>
      <c r="X1352" s="32">
        <v>80</v>
      </c>
      <c r="Y1352" s="32">
        <v>90</v>
      </c>
      <c r="Z1352" s="32">
        <v>4</v>
      </c>
      <c r="AA1352" s="32" t="s">
        <v>96</v>
      </c>
      <c r="AB1352" s="32" t="s">
        <v>97</v>
      </c>
      <c r="AC1352" s="28" t="s">
        <v>98</v>
      </c>
      <c r="AD1352" s="32">
        <v>7</v>
      </c>
      <c r="AE1352" s="32">
        <v>7</v>
      </c>
      <c r="AF1352" s="32">
        <v>7</v>
      </c>
      <c r="AG1352" s="32">
        <v>5</v>
      </c>
      <c r="AH1352" s="32">
        <v>2</v>
      </c>
      <c r="AI1352" s="32">
        <v>5</v>
      </c>
    </row>
    <row r="1353" spans="1:35" x14ac:dyDescent="0.3">
      <c r="A1353" s="31" t="s">
        <v>1003</v>
      </c>
      <c r="B1353" s="31" t="s">
        <v>1114</v>
      </c>
      <c r="C1353" s="31" t="s">
        <v>1132</v>
      </c>
      <c r="D1353" s="31" t="s">
        <v>572</v>
      </c>
      <c r="E1353" s="34" t="s">
        <v>95</v>
      </c>
      <c r="F1353" s="32">
        <v>100</v>
      </c>
      <c r="G1353" s="32">
        <v>100</v>
      </c>
      <c r="H1353" s="32">
        <v>96</v>
      </c>
      <c r="I1353" s="32">
        <v>4</v>
      </c>
      <c r="J1353" s="32">
        <v>0</v>
      </c>
      <c r="K1353" s="32">
        <v>0</v>
      </c>
      <c r="L1353" s="32">
        <v>100</v>
      </c>
      <c r="M1353" s="32">
        <v>99</v>
      </c>
      <c r="N1353" s="32">
        <v>0</v>
      </c>
      <c r="O1353" s="32">
        <v>0</v>
      </c>
      <c r="P1353" s="32">
        <v>1</v>
      </c>
      <c r="Q1353" s="32">
        <v>100</v>
      </c>
      <c r="R1353" s="32">
        <v>95</v>
      </c>
      <c r="S1353" s="32">
        <v>100</v>
      </c>
      <c r="T1353" s="32">
        <v>95</v>
      </c>
      <c r="U1353" s="32">
        <v>20</v>
      </c>
      <c r="V1353" s="32">
        <v>0</v>
      </c>
      <c r="W1353" s="32">
        <v>20</v>
      </c>
      <c r="X1353" s="32">
        <v>80</v>
      </c>
      <c r="Y1353" s="32">
        <v>78</v>
      </c>
      <c r="Z1353" s="32">
        <v>4</v>
      </c>
      <c r="AA1353" s="32" t="s">
        <v>96</v>
      </c>
      <c r="AB1353" s="32" t="s">
        <v>97</v>
      </c>
      <c r="AC1353" s="28" t="s">
        <v>98</v>
      </c>
      <c r="AD1353" s="32">
        <v>7</v>
      </c>
      <c r="AE1353" s="32">
        <v>7</v>
      </c>
      <c r="AF1353" s="32">
        <v>7</v>
      </c>
      <c r="AG1353" s="32">
        <v>5</v>
      </c>
      <c r="AH1353" s="32">
        <v>2</v>
      </c>
      <c r="AI1353" s="32">
        <v>5</v>
      </c>
    </row>
    <row r="1354" spans="1:35" x14ac:dyDescent="0.3">
      <c r="A1354" s="25" t="s">
        <v>1003</v>
      </c>
      <c r="B1354" s="25" t="s">
        <v>1114</v>
      </c>
      <c r="C1354" s="25" t="s">
        <v>1666</v>
      </c>
      <c r="D1354" s="26" t="s">
        <v>1555</v>
      </c>
      <c r="E1354" s="26">
        <v>1532</v>
      </c>
      <c r="F1354" s="26">
        <v>490</v>
      </c>
      <c r="G1354" s="26">
        <v>100</v>
      </c>
      <c r="H1354" s="26">
        <v>100</v>
      </c>
      <c r="I1354" s="26">
        <v>0</v>
      </c>
      <c r="J1354" s="26">
        <v>0</v>
      </c>
      <c r="K1354" s="26">
        <v>0</v>
      </c>
      <c r="L1354" s="26">
        <v>100</v>
      </c>
      <c r="M1354" s="26">
        <v>100</v>
      </c>
      <c r="N1354" s="26">
        <v>0</v>
      </c>
      <c r="O1354" s="26">
        <v>0</v>
      </c>
      <c r="P1354" s="26">
        <v>0</v>
      </c>
      <c r="Q1354" s="26">
        <v>100</v>
      </c>
      <c r="R1354" s="26">
        <v>100</v>
      </c>
      <c r="S1354" s="26">
        <v>100</v>
      </c>
      <c r="T1354" s="26">
        <v>100</v>
      </c>
      <c r="U1354" s="26">
        <v>100</v>
      </c>
      <c r="V1354" s="26">
        <v>0</v>
      </c>
      <c r="W1354" s="26">
        <v>100</v>
      </c>
      <c r="X1354" s="26">
        <v>0</v>
      </c>
      <c r="Y1354" s="26">
        <v>100</v>
      </c>
      <c r="Z1354" s="26">
        <v>2</v>
      </c>
      <c r="AA1354" s="26" t="s">
        <v>96</v>
      </c>
      <c r="AB1354" s="26" t="s">
        <v>97</v>
      </c>
      <c r="AC1354" s="26" t="s">
        <v>98</v>
      </c>
      <c r="AD1354" s="26">
        <v>8</v>
      </c>
      <c r="AE1354" s="26">
        <v>8</v>
      </c>
      <c r="AF1354" s="26">
        <v>8</v>
      </c>
      <c r="AG1354" s="26">
        <v>0</v>
      </c>
      <c r="AH1354" s="26">
        <v>0</v>
      </c>
      <c r="AI1354" s="26">
        <v>0</v>
      </c>
    </row>
    <row r="1355" spans="1:35" x14ac:dyDescent="0.3">
      <c r="A1355" s="25" t="s">
        <v>1003</v>
      </c>
      <c r="B1355" s="25" t="s">
        <v>1114</v>
      </c>
      <c r="C1355" s="25" t="s">
        <v>1114</v>
      </c>
      <c r="D1355" s="26" t="s">
        <v>1553</v>
      </c>
      <c r="E1355" s="26">
        <v>50174</v>
      </c>
      <c r="F1355" s="38">
        <v>880</v>
      </c>
      <c r="G1355" s="26">
        <v>100</v>
      </c>
      <c r="H1355" s="26">
        <v>100</v>
      </c>
      <c r="I1355" s="26">
        <v>0</v>
      </c>
      <c r="J1355" s="26">
        <v>0</v>
      </c>
      <c r="K1355" s="26">
        <v>0</v>
      </c>
      <c r="L1355" s="26">
        <v>100</v>
      </c>
      <c r="M1355" s="26">
        <v>100</v>
      </c>
      <c r="N1355" s="26">
        <v>0</v>
      </c>
      <c r="O1355" s="26">
        <v>0</v>
      </c>
      <c r="P1355" s="26">
        <v>0</v>
      </c>
      <c r="Q1355" s="26">
        <v>100</v>
      </c>
      <c r="R1355" s="26">
        <v>100</v>
      </c>
      <c r="S1355" s="26">
        <v>100</v>
      </c>
      <c r="T1355" s="26">
        <v>100</v>
      </c>
      <c r="U1355" s="26">
        <v>100</v>
      </c>
      <c r="V1355" s="26">
        <v>0</v>
      </c>
      <c r="W1355" s="26">
        <v>100</v>
      </c>
      <c r="X1355" s="26">
        <v>0</v>
      </c>
      <c r="Y1355" s="26">
        <v>100</v>
      </c>
      <c r="Z1355" s="26">
        <v>10</v>
      </c>
      <c r="AA1355" s="26" t="s">
        <v>96</v>
      </c>
      <c r="AB1355" s="26" t="s">
        <v>96</v>
      </c>
      <c r="AC1355" s="26">
        <v>4</v>
      </c>
      <c r="AD1355" s="26">
        <v>0</v>
      </c>
      <c r="AE1355" s="26">
        <v>0</v>
      </c>
      <c r="AF1355" s="26">
        <v>0</v>
      </c>
      <c r="AG1355" s="26">
        <v>0</v>
      </c>
      <c r="AH1355" s="26">
        <v>0</v>
      </c>
      <c r="AI1355" s="26">
        <v>0</v>
      </c>
    </row>
    <row r="1356" spans="1:35" x14ac:dyDescent="0.3">
      <c r="A1356" s="31" t="s">
        <v>1003</v>
      </c>
      <c r="B1356" s="31" t="s">
        <v>1114</v>
      </c>
      <c r="C1356" s="31" t="s">
        <v>1114</v>
      </c>
      <c r="D1356" s="31" t="s">
        <v>1133</v>
      </c>
      <c r="E1356" s="34" t="s">
        <v>95</v>
      </c>
      <c r="F1356" s="32">
        <v>92</v>
      </c>
      <c r="G1356" s="32">
        <v>100</v>
      </c>
      <c r="H1356" s="32">
        <v>100</v>
      </c>
      <c r="I1356" s="32">
        <v>0</v>
      </c>
      <c r="J1356" s="32">
        <v>0</v>
      </c>
      <c r="K1356" s="32">
        <v>0</v>
      </c>
      <c r="L1356" s="32">
        <v>100</v>
      </c>
      <c r="M1356" s="32">
        <v>100</v>
      </c>
      <c r="N1356" s="32">
        <v>0</v>
      </c>
      <c r="O1356" s="32">
        <v>0</v>
      </c>
      <c r="P1356" s="32">
        <v>0</v>
      </c>
      <c r="Q1356" s="32">
        <v>100</v>
      </c>
      <c r="R1356" s="32">
        <v>100</v>
      </c>
      <c r="S1356" s="32">
        <v>100</v>
      </c>
      <c r="T1356" s="32">
        <v>100</v>
      </c>
      <c r="U1356" s="32">
        <v>0</v>
      </c>
      <c r="V1356" s="32">
        <v>0</v>
      </c>
      <c r="W1356" s="32">
        <v>100</v>
      </c>
      <c r="X1356" s="32">
        <v>0</v>
      </c>
      <c r="Y1356" s="32">
        <v>100</v>
      </c>
      <c r="Z1356" s="32">
        <v>4</v>
      </c>
      <c r="AA1356" s="32" t="s">
        <v>97</v>
      </c>
      <c r="AB1356" s="32" t="s">
        <v>96</v>
      </c>
      <c r="AC1356" s="32">
        <v>4</v>
      </c>
      <c r="AD1356" s="32">
        <v>0</v>
      </c>
      <c r="AE1356" s="32">
        <v>0</v>
      </c>
      <c r="AF1356" s="32">
        <v>0</v>
      </c>
      <c r="AG1356" s="32">
        <v>0</v>
      </c>
      <c r="AH1356" s="32">
        <v>0</v>
      </c>
      <c r="AI1356" s="32">
        <v>0</v>
      </c>
    </row>
    <row r="1357" spans="1:35" x14ac:dyDescent="0.3">
      <c r="A1357" s="31" t="s">
        <v>1003</v>
      </c>
      <c r="B1357" s="31" t="s">
        <v>1114</v>
      </c>
      <c r="C1357" s="31" t="s">
        <v>1114</v>
      </c>
      <c r="D1357" s="31" t="s">
        <v>448</v>
      </c>
      <c r="E1357" s="34" t="s">
        <v>102</v>
      </c>
      <c r="F1357" s="32">
        <v>43</v>
      </c>
      <c r="G1357" s="32">
        <v>100</v>
      </c>
      <c r="H1357" s="32">
        <v>100</v>
      </c>
      <c r="I1357" s="32">
        <v>0</v>
      </c>
      <c r="J1357" s="32">
        <v>0</v>
      </c>
      <c r="K1357" s="32">
        <v>0</v>
      </c>
      <c r="L1357" s="32">
        <v>100</v>
      </c>
      <c r="M1357" s="32">
        <v>100</v>
      </c>
      <c r="N1357" s="32">
        <v>0</v>
      </c>
      <c r="O1357" s="32">
        <v>0</v>
      </c>
      <c r="P1357" s="32">
        <v>0</v>
      </c>
      <c r="Q1357" s="32">
        <v>100</v>
      </c>
      <c r="R1357" s="32">
        <v>100</v>
      </c>
      <c r="S1357" s="32">
        <v>100</v>
      </c>
      <c r="T1357" s="32">
        <v>100</v>
      </c>
      <c r="U1357" s="32">
        <v>0</v>
      </c>
      <c r="V1357" s="32">
        <v>0</v>
      </c>
      <c r="W1357" s="32">
        <v>0</v>
      </c>
      <c r="X1357" s="32">
        <v>100</v>
      </c>
      <c r="Y1357" s="32">
        <v>100</v>
      </c>
      <c r="Z1357" s="32">
        <v>3</v>
      </c>
      <c r="AA1357" s="32" t="s">
        <v>97</v>
      </c>
      <c r="AB1357" s="32" t="s">
        <v>96</v>
      </c>
      <c r="AC1357" s="32">
        <v>4</v>
      </c>
      <c r="AD1357" s="32">
        <v>0</v>
      </c>
      <c r="AE1357" s="32">
        <v>0</v>
      </c>
      <c r="AF1357" s="32">
        <v>0</v>
      </c>
      <c r="AG1357" s="32">
        <v>0</v>
      </c>
      <c r="AH1357" s="32">
        <v>0</v>
      </c>
      <c r="AI1357" s="32">
        <v>0</v>
      </c>
    </row>
    <row r="1358" spans="1:35" x14ac:dyDescent="0.3">
      <c r="A1358" s="31" t="s">
        <v>1003</v>
      </c>
      <c r="B1358" s="31" t="s">
        <v>1114</v>
      </c>
      <c r="C1358" s="31" t="s">
        <v>1114</v>
      </c>
      <c r="D1358" s="31" t="s">
        <v>1134</v>
      </c>
      <c r="E1358" s="34" t="s">
        <v>102</v>
      </c>
      <c r="F1358" s="32">
        <v>80</v>
      </c>
      <c r="G1358" s="32">
        <v>100</v>
      </c>
      <c r="H1358" s="32">
        <v>100</v>
      </c>
      <c r="I1358" s="32">
        <v>0</v>
      </c>
      <c r="J1358" s="32">
        <v>0</v>
      </c>
      <c r="K1358" s="32">
        <v>0</v>
      </c>
      <c r="L1358" s="32">
        <v>100</v>
      </c>
      <c r="M1358" s="32">
        <v>100</v>
      </c>
      <c r="N1358" s="32">
        <v>0</v>
      </c>
      <c r="O1358" s="32">
        <v>0</v>
      </c>
      <c r="P1358" s="32">
        <v>0</v>
      </c>
      <c r="Q1358" s="32">
        <v>100</v>
      </c>
      <c r="R1358" s="32">
        <v>100</v>
      </c>
      <c r="S1358" s="32">
        <v>100</v>
      </c>
      <c r="T1358" s="32">
        <v>100</v>
      </c>
      <c r="U1358" s="32">
        <v>0</v>
      </c>
      <c r="V1358" s="32">
        <v>0</v>
      </c>
      <c r="W1358" s="32">
        <v>0</v>
      </c>
      <c r="X1358" s="32">
        <v>100</v>
      </c>
      <c r="Y1358" s="32">
        <v>100</v>
      </c>
      <c r="Z1358" s="32">
        <v>7</v>
      </c>
      <c r="AA1358" s="32" t="s">
        <v>97</v>
      </c>
      <c r="AB1358" s="32" t="s">
        <v>96</v>
      </c>
      <c r="AC1358" s="32">
        <v>4</v>
      </c>
      <c r="AD1358" s="32">
        <v>0</v>
      </c>
      <c r="AE1358" s="32">
        <v>0</v>
      </c>
      <c r="AF1358" s="32">
        <v>0</v>
      </c>
      <c r="AG1358" s="32">
        <v>0</v>
      </c>
      <c r="AH1358" s="32">
        <v>0</v>
      </c>
      <c r="AI1358" s="32">
        <v>0</v>
      </c>
    </row>
    <row r="1359" spans="1:35" x14ac:dyDescent="0.3">
      <c r="A1359" s="31" t="s">
        <v>1003</v>
      </c>
      <c r="B1359" s="31" t="s">
        <v>1114</v>
      </c>
      <c r="C1359" s="31" t="s">
        <v>1114</v>
      </c>
      <c r="D1359" s="31" t="s">
        <v>1135</v>
      </c>
      <c r="E1359" s="34" t="s">
        <v>102</v>
      </c>
      <c r="F1359" s="32">
        <v>192</v>
      </c>
      <c r="G1359" s="32">
        <v>100</v>
      </c>
      <c r="H1359" s="32">
        <v>100</v>
      </c>
      <c r="I1359" s="32">
        <v>0</v>
      </c>
      <c r="J1359" s="32">
        <v>0</v>
      </c>
      <c r="K1359" s="32">
        <v>0</v>
      </c>
      <c r="L1359" s="32">
        <v>100</v>
      </c>
      <c r="M1359" s="32">
        <v>100</v>
      </c>
      <c r="N1359" s="32">
        <v>0</v>
      </c>
      <c r="O1359" s="32">
        <v>0</v>
      </c>
      <c r="P1359" s="32">
        <v>0</v>
      </c>
      <c r="Q1359" s="32">
        <v>100</v>
      </c>
      <c r="R1359" s="32">
        <v>100</v>
      </c>
      <c r="S1359" s="32">
        <v>100</v>
      </c>
      <c r="T1359" s="32">
        <v>100</v>
      </c>
      <c r="U1359" s="32">
        <v>0</v>
      </c>
      <c r="V1359" s="32">
        <v>0</v>
      </c>
      <c r="W1359" s="32">
        <v>0</v>
      </c>
      <c r="X1359" s="32">
        <v>100</v>
      </c>
      <c r="Y1359" s="32">
        <v>100</v>
      </c>
      <c r="Z1359" s="32">
        <v>10</v>
      </c>
      <c r="AA1359" s="32" t="s">
        <v>97</v>
      </c>
      <c r="AB1359" s="32" t="s">
        <v>96</v>
      </c>
      <c r="AC1359" s="32">
        <v>4</v>
      </c>
      <c r="AD1359" s="32">
        <v>0</v>
      </c>
      <c r="AE1359" s="32">
        <v>0</v>
      </c>
      <c r="AF1359" s="32">
        <v>0</v>
      </c>
      <c r="AG1359" s="32">
        <v>0</v>
      </c>
      <c r="AH1359" s="32">
        <v>0</v>
      </c>
      <c r="AI1359" s="32">
        <v>0</v>
      </c>
    </row>
    <row r="1360" spans="1:35" x14ac:dyDescent="0.3">
      <c r="A1360" s="31" t="s">
        <v>1003</v>
      </c>
      <c r="B1360" s="31" t="s">
        <v>1114</v>
      </c>
      <c r="C1360" s="31" t="s">
        <v>1114</v>
      </c>
      <c r="D1360" s="31" t="s">
        <v>1136</v>
      </c>
      <c r="E1360" s="34" t="s">
        <v>95</v>
      </c>
      <c r="F1360" s="32">
        <v>223</v>
      </c>
      <c r="G1360" s="32">
        <v>100</v>
      </c>
      <c r="H1360" s="32">
        <v>100</v>
      </c>
      <c r="I1360" s="32">
        <v>0</v>
      </c>
      <c r="J1360" s="32">
        <v>0</v>
      </c>
      <c r="K1360" s="32">
        <v>0</v>
      </c>
      <c r="L1360" s="32">
        <v>100</v>
      </c>
      <c r="M1360" s="32">
        <v>100</v>
      </c>
      <c r="N1360" s="32">
        <v>0</v>
      </c>
      <c r="O1360" s="32">
        <v>0</v>
      </c>
      <c r="P1360" s="32">
        <v>0</v>
      </c>
      <c r="Q1360" s="32">
        <v>100</v>
      </c>
      <c r="R1360" s="32">
        <v>100</v>
      </c>
      <c r="S1360" s="32">
        <v>100</v>
      </c>
      <c r="T1360" s="32">
        <v>100</v>
      </c>
      <c r="U1360" s="32">
        <v>0</v>
      </c>
      <c r="V1360" s="32">
        <v>0</v>
      </c>
      <c r="W1360" s="32">
        <v>50</v>
      </c>
      <c r="X1360" s="32">
        <v>50</v>
      </c>
      <c r="Y1360" s="32">
        <v>100</v>
      </c>
      <c r="Z1360" s="32">
        <v>8</v>
      </c>
      <c r="AA1360" s="32" t="s">
        <v>97</v>
      </c>
      <c r="AB1360" s="32" t="s">
        <v>96</v>
      </c>
      <c r="AC1360" s="32">
        <v>4</v>
      </c>
      <c r="AD1360" s="32">
        <v>0</v>
      </c>
      <c r="AE1360" s="32">
        <v>0</v>
      </c>
      <c r="AF1360" s="32">
        <v>0</v>
      </c>
      <c r="AG1360" s="32">
        <v>0</v>
      </c>
      <c r="AH1360" s="32">
        <v>0</v>
      </c>
      <c r="AI1360" s="32">
        <v>0</v>
      </c>
    </row>
    <row r="1361" spans="1:427" x14ac:dyDescent="0.3">
      <c r="A1361" s="25" t="s">
        <v>1003</v>
      </c>
      <c r="B1361" s="25" t="s">
        <v>1114</v>
      </c>
      <c r="C1361" s="25" t="s">
        <v>1137</v>
      </c>
      <c r="D1361" s="26" t="s">
        <v>1553</v>
      </c>
      <c r="E1361" s="26">
        <v>2250</v>
      </c>
      <c r="F1361" s="38">
        <v>0</v>
      </c>
      <c r="G1361" s="26">
        <v>100</v>
      </c>
      <c r="H1361" s="26">
        <v>100</v>
      </c>
      <c r="I1361" s="26">
        <v>0</v>
      </c>
      <c r="J1361" s="26">
        <v>0</v>
      </c>
      <c r="K1361" s="26">
        <v>0</v>
      </c>
      <c r="L1361" s="26">
        <v>100</v>
      </c>
      <c r="M1361" s="26">
        <v>95</v>
      </c>
      <c r="N1361" s="26">
        <v>5</v>
      </c>
      <c r="O1361" s="26">
        <v>0</v>
      </c>
      <c r="P1361" s="26">
        <v>0</v>
      </c>
      <c r="Q1361" s="26">
        <v>100</v>
      </c>
      <c r="R1361" s="26">
        <v>100</v>
      </c>
      <c r="S1361" s="26">
        <v>100</v>
      </c>
      <c r="T1361" s="26">
        <v>100</v>
      </c>
      <c r="U1361" s="26">
        <v>85</v>
      </c>
      <c r="V1361" s="26">
        <v>0</v>
      </c>
      <c r="W1361" s="26">
        <v>85</v>
      </c>
      <c r="X1361" s="26">
        <v>15</v>
      </c>
      <c r="Y1361" s="26">
        <v>100</v>
      </c>
      <c r="Z1361" s="26">
        <v>2</v>
      </c>
      <c r="AA1361" s="26" t="s">
        <v>96</v>
      </c>
      <c r="AB1361" s="26" t="s">
        <v>96</v>
      </c>
      <c r="AC1361" s="26">
        <v>3</v>
      </c>
      <c r="AD1361" s="26">
        <v>8</v>
      </c>
      <c r="AE1361" s="26">
        <v>8</v>
      </c>
      <c r="AF1361" s="26">
        <v>7</v>
      </c>
      <c r="AG1361" s="26">
        <v>0</v>
      </c>
      <c r="AH1361" s="26">
        <v>7</v>
      </c>
      <c r="AI1361" s="26">
        <v>0</v>
      </c>
    </row>
    <row r="1362" spans="1:427" x14ac:dyDescent="0.3">
      <c r="A1362" s="31" t="s">
        <v>1003</v>
      </c>
      <c r="B1362" s="31" t="s">
        <v>1114</v>
      </c>
      <c r="C1362" s="31" t="s">
        <v>1137</v>
      </c>
      <c r="D1362" s="31" t="s">
        <v>1138</v>
      </c>
      <c r="E1362" s="34" t="s">
        <v>102</v>
      </c>
      <c r="F1362" s="32">
        <v>520</v>
      </c>
      <c r="G1362" s="32">
        <v>100</v>
      </c>
      <c r="H1362" s="32">
        <v>100</v>
      </c>
      <c r="I1362" s="32">
        <v>0</v>
      </c>
      <c r="J1362" s="32">
        <v>0</v>
      </c>
      <c r="K1362" s="32">
        <v>0</v>
      </c>
      <c r="L1362" s="32">
        <v>100</v>
      </c>
      <c r="M1362" s="32">
        <v>95</v>
      </c>
      <c r="N1362" s="32">
        <v>5</v>
      </c>
      <c r="O1362" s="32">
        <v>0</v>
      </c>
      <c r="P1362" s="32">
        <v>0</v>
      </c>
      <c r="Q1362" s="32">
        <v>100</v>
      </c>
      <c r="R1362" s="32">
        <v>100</v>
      </c>
      <c r="S1362" s="32">
        <v>100</v>
      </c>
      <c r="T1362" s="32">
        <v>100</v>
      </c>
      <c r="U1362" s="32">
        <v>50</v>
      </c>
      <c r="V1362" s="32">
        <v>0</v>
      </c>
      <c r="W1362" s="32">
        <v>50</v>
      </c>
      <c r="X1362" s="32">
        <v>50</v>
      </c>
      <c r="Y1362" s="32">
        <v>50</v>
      </c>
      <c r="Z1362" s="32">
        <v>2</v>
      </c>
      <c r="AA1362" s="32" t="s">
        <v>96</v>
      </c>
      <c r="AB1362" s="32" t="s">
        <v>96</v>
      </c>
      <c r="AC1362" s="32">
        <v>3</v>
      </c>
      <c r="AD1362" s="32">
        <v>8</v>
      </c>
      <c r="AE1362" s="32">
        <v>8</v>
      </c>
      <c r="AF1362" s="32">
        <v>7</v>
      </c>
      <c r="AG1362" s="32">
        <v>1</v>
      </c>
      <c r="AH1362" s="32">
        <v>7</v>
      </c>
      <c r="AI1362" s="32">
        <v>1</v>
      </c>
    </row>
    <row r="1363" spans="1:427" x14ac:dyDescent="0.3">
      <c r="A1363" s="25" t="s">
        <v>1003</v>
      </c>
      <c r="B1363" s="25" t="s">
        <v>1114</v>
      </c>
      <c r="C1363" s="25" t="s">
        <v>1139</v>
      </c>
      <c r="D1363" s="26" t="s">
        <v>1553</v>
      </c>
      <c r="E1363" s="26">
        <v>2478</v>
      </c>
      <c r="F1363" s="38">
        <v>60</v>
      </c>
      <c r="G1363" s="26">
        <v>99</v>
      </c>
      <c r="H1363" s="26">
        <v>99</v>
      </c>
      <c r="I1363" s="26">
        <v>1</v>
      </c>
      <c r="J1363" s="26">
        <v>0</v>
      </c>
      <c r="K1363" s="26">
        <v>0</v>
      </c>
      <c r="L1363" s="26">
        <v>95</v>
      </c>
      <c r="M1363" s="26">
        <v>95</v>
      </c>
      <c r="N1363" s="26">
        <v>4</v>
      </c>
      <c r="O1363" s="26">
        <v>0</v>
      </c>
      <c r="P1363" s="26">
        <v>1</v>
      </c>
      <c r="Q1363" s="26">
        <v>100</v>
      </c>
      <c r="R1363" s="26">
        <v>100</v>
      </c>
      <c r="S1363" s="26">
        <v>100</v>
      </c>
      <c r="T1363" s="26">
        <v>100</v>
      </c>
      <c r="U1363" s="26">
        <v>100</v>
      </c>
      <c r="V1363" s="26">
        <v>0</v>
      </c>
      <c r="W1363" s="26">
        <v>70</v>
      </c>
      <c r="X1363" s="26">
        <v>30</v>
      </c>
      <c r="Y1363" s="26">
        <v>100</v>
      </c>
      <c r="Z1363" s="26">
        <v>2</v>
      </c>
      <c r="AA1363" s="26" t="s">
        <v>96</v>
      </c>
      <c r="AB1363" s="26" t="s">
        <v>96</v>
      </c>
      <c r="AC1363" s="26">
        <v>6</v>
      </c>
      <c r="AD1363" s="26">
        <v>0</v>
      </c>
      <c r="AE1363" s="26">
        <v>0</v>
      </c>
      <c r="AF1363" s="26">
        <v>10</v>
      </c>
      <c r="AG1363" s="26">
        <v>0</v>
      </c>
      <c r="AH1363" s="26">
        <v>10</v>
      </c>
      <c r="AI1363" s="26">
        <v>0</v>
      </c>
    </row>
    <row r="1364" spans="1:427" x14ac:dyDescent="0.3">
      <c r="A1364" s="31" t="s">
        <v>1003</v>
      </c>
      <c r="B1364" s="31" t="s">
        <v>1114</v>
      </c>
      <c r="C1364" s="31" t="s">
        <v>1139</v>
      </c>
      <c r="D1364" s="31" t="s">
        <v>156</v>
      </c>
      <c r="E1364" s="34" t="s">
        <v>102</v>
      </c>
      <c r="F1364" s="32">
        <v>107</v>
      </c>
      <c r="G1364" s="32">
        <v>100</v>
      </c>
      <c r="H1364" s="32">
        <v>100</v>
      </c>
      <c r="I1364" s="32">
        <v>0</v>
      </c>
      <c r="J1364" s="32">
        <v>0</v>
      </c>
      <c r="K1364" s="32">
        <v>0</v>
      </c>
      <c r="L1364" s="32">
        <v>99</v>
      </c>
      <c r="M1364" s="32">
        <v>99</v>
      </c>
      <c r="N1364" s="32">
        <v>0</v>
      </c>
      <c r="O1364" s="32">
        <v>0</v>
      </c>
      <c r="P1364" s="32">
        <v>1</v>
      </c>
      <c r="Q1364" s="32">
        <v>100</v>
      </c>
      <c r="R1364" s="32">
        <v>99</v>
      </c>
      <c r="S1364" s="32">
        <v>100</v>
      </c>
      <c r="T1364" s="32">
        <v>95</v>
      </c>
      <c r="U1364" s="32">
        <v>0</v>
      </c>
      <c r="V1364" s="32">
        <v>0</v>
      </c>
      <c r="W1364" s="32">
        <v>0</v>
      </c>
      <c r="X1364" s="32">
        <v>100</v>
      </c>
      <c r="Y1364" s="32">
        <v>98</v>
      </c>
      <c r="Z1364" s="32">
        <v>2</v>
      </c>
      <c r="AA1364" s="32" t="s">
        <v>96</v>
      </c>
      <c r="AB1364" s="32" t="s">
        <v>97</v>
      </c>
      <c r="AC1364" s="28" t="s">
        <v>98</v>
      </c>
      <c r="AD1364" s="32">
        <v>0</v>
      </c>
      <c r="AE1364" s="32">
        <v>0</v>
      </c>
      <c r="AF1364" s="32">
        <v>10</v>
      </c>
      <c r="AG1364" s="32">
        <v>0</v>
      </c>
      <c r="AH1364" s="32">
        <v>10</v>
      </c>
      <c r="AI1364" s="32">
        <v>0</v>
      </c>
    </row>
    <row r="1365" spans="1:427" x14ac:dyDescent="0.3">
      <c r="A1365" s="31" t="s">
        <v>1003</v>
      </c>
      <c r="B1365" s="31" t="s">
        <v>1114</v>
      </c>
      <c r="C1365" s="31" t="s">
        <v>1139</v>
      </c>
      <c r="D1365" s="31" t="s">
        <v>1107</v>
      </c>
      <c r="E1365" s="34" t="s">
        <v>104</v>
      </c>
      <c r="F1365" s="32">
        <v>201</v>
      </c>
      <c r="G1365" s="32">
        <v>0</v>
      </c>
      <c r="H1365" s="32">
        <v>0</v>
      </c>
      <c r="I1365" s="32">
        <v>0</v>
      </c>
      <c r="J1365" s="32">
        <v>0</v>
      </c>
      <c r="K1365" s="33">
        <v>100</v>
      </c>
      <c r="L1365" s="32">
        <v>0</v>
      </c>
      <c r="M1365" s="32">
        <v>0</v>
      </c>
      <c r="N1365" s="32">
        <v>0</v>
      </c>
      <c r="O1365" s="32">
        <v>0</v>
      </c>
      <c r="P1365" s="33">
        <v>100</v>
      </c>
      <c r="Q1365" s="32">
        <v>0</v>
      </c>
      <c r="R1365" s="32">
        <v>0</v>
      </c>
      <c r="S1365" s="32">
        <v>0</v>
      </c>
      <c r="T1365" s="32">
        <v>0</v>
      </c>
      <c r="U1365" s="32">
        <v>0</v>
      </c>
      <c r="V1365" s="32">
        <v>0</v>
      </c>
      <c r="W1365" s="32">
        <v>0</v>
      </c>
      <c r="X1365" s="32">
        <v>100</v>
      </c>
      <c r="Y1365" s="32">
        <v>0</v>
      </c>
      <c r="Z1365" s="28" t="s">
        <v>98</v>
      </c>
      <c r="AA1365" s="32" t="s">
        <v>97</v>
      </c>
      <c r="AB1365" s="32" t="s">
        <v>96</v>
      </c>
      <c r="AC1365" s="32">
        <v>2</v>
      </c>
      <c r="AD1365" s="32">
        <v>2</v>
      </c>
      <c r="AE1365" s="32">
        <v>2</v>
      </c>
      <c r="AF1365" s="32">
        <v>10</v>
      </c>
      <c r="AG1365" s="32">
        <v>2</v>
      </c>
      <c r="AH1365" s="32">
        <v>10</v>
      </c>
      <c r="AI1365" s="32">
        <v>2</v>
      </c>
    </row>
    <row r="1366" spans="1:427" x14ac:dyDescent="0.3">
      <c r="A1366" s="25" t="s">
        <v>1003</v>
      </c>
      <c r="B1366" s="25" t="s">
        <v>1114</v>
      </c>
      <c r="C1366" s="25" t="s">
        <v>1140</v>
      </c>
      <c r="D1366" s="26" t="s">
        <v>1553</v>
      </c>
      <c r="E1366" s="26">
        <v>2662</v>
      </c>
      <c r="F1366" s="38">
        <v>0</v>
      </c>
      <c r="G1366" s="26">
        <v>100</v>
      </c>
      <c r="H1366" s="26">
        <v>98</v>
      </c>
      <c r="I1366" s="26">
        <v>2</v>
      </c>
      <c r="J1366" s="26">
        <v>0</v>
      </c>
      <c r="K1366" s="26">
        <v>0</v>
      </c>
      <c r="L1366" s="26">
        <v>100</v>
      </c>
      <c r="M1366" s="26">
        <v>99</v>
      </c>
      <c r="N1366" s="26">
        <v>0</v>
      </c>
      <c r="O1366" s="26">
        <v>0</v>
      </c>
      <c r="P1366" s="26">
        <v>1</v>
      </c>
      <c r="Q1366" s="26">
        <v>100</v>
      </c>
      <c r="R1366" s="26">
        <v>100</v>
      </c>
      <c r="S1366" s="26">
        <v>100</v>
      </c>
      <c r="T1366" s="26">
        <v>100</v>
      </c>
      <c r="U1366" s="26">
        <v>97</v>
      </c>
      <c r="V1366" s="26">
        <v>0</v>
      </c>
      <c r="W1366" s="26">
        <v>99</v>
      </c>
      <c r="X1366" s="26">
        <v>1</v>
      </c>
      <c r="Y1366" s="26">
        <v>100</v>
      </c>
      <c r="Z1366" s="26">
        <v>2</v>
      </c>
      <c r="AA1366" s="26" t="s">
        <v>96</v>
      </c>
      <c r="AB1366" s="26" t="s">
        <v>96</v>
      </c>
      <c r="AC1366" s="26">
        <v>12</v>
      </c>
      <c r="AD1366" s="26">
        <v>4</v>
      </c>
      <c r="AE1366" s="26">
        <v>4</v>
      </c>
      <c r="AF1366" s="26">
        <v>18</v>
      </c>
      <c r="AG1366" s="26">
        <v>0</v>
      </c>
      <c r="AH1366" s="26">
        <v>2</v>
      </c>
      <c r="AI1366" s="26">
        <v>0</v>
      </c>
    </row>
    <row r="1367" spans="1:427" x14ac:dyDescent="0.3">
      <c r="A1367" s="31" t="s">
        <v>1003</v>
      </c>
      <c r="B1367" s="31" t="s">
        <v>1114</v>
      </c>
      <c r="C1367" s="31" t="s">
        <v>1140</v>
      </c>
      <c r="D1367" s="31" t="s">
        <v>110</v>
      </c>
      <c r="E1367" s="34" t="s">
        <v>95</v>
      </c>
      <c r="F1367" s="32">
        <v>1313</v>
      </c>
      <c r="G1367" s="32">
        <v>70</v>
      </c>
      <c r="H1367" s="32">
        <v>50</v>
      </c>
      <c r="I1367" s="32">
        <v>0</v>
      </c>
      <c r="J1367" s="32">
        <v>0</v>
      </c>
      <c r="K1367" s="33">
        <v>50</v>
      </c>
      <c r="L1367" s="32">
        <v>40</v>
      </c>
      <c r="M1367" s="32">
        <v>30</v>
      </c>
      <c r="N1367" s="32">
        <v>0</v>
      </c>
      <c r="O1367" s="32">
        <v>0</v>
      </c>
      <c r="P1367" s="33">
        <v>70</v>
      </c>
      <c r="Q1367" s="32">
        <v>100</v>
      </c>
      <c r="R1367" s="32">
        <v>74</v>
      </c>
      <c r="S1367" s="32">
        <v>95</v>
      </c>
      <c r="T1367" s="32">
        <v>0</v>
      </c>
      <c r="U1367" s="32">
        <v>0</v>
      </c>
      <c r="V1367" s="32">
        <v>0</v>
      </c>
      <c r="W1367" s="32">
        <v>2</v>
      </c>
      <c r="X1367" s="32">
        <v>98</v>
      </c>
      <c r="Y1367" s="32">
        <v>2</v>
      </c>
      <c r="Z1367" s="32">
        <v>2</v>
      </c>
      <c r="AA1367" s="32" t="s">
        <v>97</v>
      </c>
      <c r="AB1367" s="32" t="s">
        <v>96</v>
      </c>
      <c r="AC1367" s="32">
        <v>3</v>
      </c>
      <c r="AD1367" s="32">
        <v>4</v>
      </c>
      <c r="AE1367" s="32">
        <v>4</v>
      </c>
      <c r="AF1367" s="32">
        <v>18</v>
      </c>
      <c r="AG1367" s="32">
        <v>0.3</v>
      </c>
      <c r="AH1367" s="32">
        <v>2</v>
      </c>
      <c r="AI1367" s="32">
        <v>0</v>
      </c>
    </row>
    <row r="1368" spans="1:427" x14ac:dyDescent="0.3">
      <c r="A1368" s="25" t="s">
        <v>1003</v>
      </c>
      <c r="B1368" s="25" t="s">
        <v>1114</v>
      </c>
      <c r="C1368" s="25" t="s">
        <v>1141</v>
      </c>
      <c r="D1368" s="26" t="s">
        <v>1553</v>
      </c>
      <c r="E1368" s="26">
        <v>7631</v>
      </c>
      <c r="F1368" s="38">
        <v>110</v>
      </c>
      <c r="G1368" s="26">
        <v>100</v>
      </c>
      <c r="H1368" s="26">
        <v>100</v>
      </c>
      <c r="I1368" s="26">
        <v>0</v>
      </c>
      <c r="J1368" s="26">
        <v>0</v>
      </c>
      <c r="K1368" s="26">
        <v>0</v>
      </c>
      <c r="L1368" s="26">
        <v>100</v>
      </c>
      <c r="M1368" s="26">
        <v>100</v>
      </c>
      <c r="N1368" s="26">
        <v>0</v>
      </c>
      <c r="O1368" s="26">
        <v>0</v>
      </c>
      <c r="P1368" s="26">
        <v>0</v>
      </c>
      <c r="Q1368" s="26">
        <v>100</v>
      </c>
      <c r="R1368" s="26">
        <v>100</v>
      </c>
      <c r="S1368" s="26">
        <v>100</v>
      </c>
      <c r="T1368" s="26">
        <v>100</v>
      </c>
      <c r="U1368" s="26">
        <v>100</v>
      </c>
      <c r="V1368" s="26">
        <v>100</v>
      </c>
      <c r="W1368" s="26">
        <v>0</v>
      </c>
      <c r="X1368" s="26">
        <v>0</v>
      </c>
      <c r="Y1368" s="26">
        <v>100</v>
      </c>
      <c r="Z1368" s="26">
        <v>4</v>
      </c>
      <c r="AA1368" s="26" t="s">
        <v>96</v>
      </c>
      <c r="AB1368" s="26" t="s">
        <v>96</v>
      </c>
      <c r="AC1368" s="26">
        <v>2</v>
      </c>
      <c r="AD1368" s="26">
        <v>0</v>
      </c>
      <c r="AE1368" s="26">
        <v>0</v>
      </c>
      <c r="AF1368" s="26">
        <v>0</v>
      </c>
      <c r="AG1368" s="26">
        <v>0</v>
      </c>
      <c r="AH1368" s="26">
        <v>0</v>
      </c>
      <c r="AI1368" s="26">
        <v>0</v>
      </c>
    </row>
    <row r="1369" spans="1:427" x14ac:dyDescent="0.3">
      <c r="A1369" s="31" t="s">
        <v>1003</v>
      </c>
      <c r="B1369" s="31" t="s">
        <v>1114</v>
      </c>
      <c r="C1369" s="31" t="s">
        <v>1141</v>
      </c>
      <c r="D1369" s="31" t="s">
        <v>1142</v>
      </c>
      <c r="E1369" s="34" t="s">
        <v>102</v>
      </c>
      <c r="F1369" s="32">
        <v>57</v>
      </c>
      <c r="G1369" s="32">
        <v>100</v>
      </c>
      <c r="H1369" s="32">
        <v>100</v>
      </c>
      <c r="I1369" s="32">
        <v>0</v>
      </c>
      <c r="J1369" s="32">
        <v>0</v>
      </c>
      <c r="K1369" s="32">
        <v>0</v>
      </c>
      <c r="L1369" s="32">
        <v>100</v>
      </c>
      <c r="M1369" s="32">
        <v>100</v>
      </c>
      <c r="N1369" s="32">
        <v>0</v>
      </c>
      <c r="O1369" s="32">
        <v>0</v>
      </c>
      <c r="P1369" s="32">
        <v>0</v>
      </c>
      <c r="Q1369" s="32">
        <v>100</v>
      </c>
      <c r="R1369" s="32">
        <v>100</v>
      </c>
      <c r="S1369" s="32">
        <v>100</v>
      </c>
      <c r="T1369" s="32">
        <v>100</v>
      </c>
      <c r="U1369" s="32">
        <v>3</v>
      </c>
      <c r="V1369" s="32">
        <v>0</v>
      </c>
      <c r="W1369" s="32">
        <v>3</v>
      </c>
      <c r="X1369" s="32">
        <v>97</v>
      </c>
      <c r="Y1369" s="32">
        <v>100</v>
      </c>
      <c r="Z1369" s="32">
        <v>4</v>
      </c>
      <c r="AA1369" s="32" t="s">
        <v>96</v>
      </c>
      <c r="AB1369" s="32" t="s">
        <v>96</v>
      </c>
      <c r="AC1369" s="32">
        <v>2</v>
      </c>
      <c r="AD1369" s="32">
        <v>0</v>
      </c>
      <c r="AE1369" s="32">
        <v>0</v>
      </c>
      <c r="AF1369" s="32">
        <v>0</v>
      </c>
      <c r="AG1369" s="32">
        <v>0</v>
      </c>
      <c r="AH1369" s="32">
        <v>0</v>
      </c>
      <c r="AI1369" s="32">
        <v>0</v>
      </c>
    </row>
    <row r="1370" spans="1:427" x14ac:dyDescent="0.3">
      <c r="A1370" s="31" t="s">
        <v>1003</v>
      </c>
      <c r="B1370" s="31" t="s">
        <v>1114</v>
      </c>
      <c r="C1370" s="31" t="s">
        <v>1141</v>
      </c>
      <c r="D1370" s="31" t="s">
        <v>1143</v>
      </c>
      <c r="E1370" s="34" t="s">
        <v>102</v>
      </c>
      <c r="F1370" s="32">
        <v>40</v>
      </c>
      <c r="G1370" s="32">
        <v>100</v>
      </c>
      <c r="H1370" s="32">
        <v>100</v>
      </c>
      <c r="I1370" s="32">
        <v>0</v>
      </c>
      <c r="J1370" s="32">
        <v>0</v>
      </c>
      <c r="K1370" s="32">
        <v>0</v>
      </c>
      <c r="L1370" s="32">
        <v>100</v>
      </c>
      <c r="M1370" s="32">
        <v>100</v>
      </c>
      <c r="N1370" s="32">
        <v>0</v>
      </c>
      <c r="O1370" s="32">
        <v>0</v>
      </c>
      <c r="P1370" s="32">
        <v>0</v>
      </c>
      <c r="Q1370" s="32">
        <v>100</v>
      </c>
      <c r="R1370" s="32">
        <v>100</v>
      </c>
      <c r="S1370" s="32">
        <v>100</v>
      </c>
      <c r="T1370" s="32">
        <v>100</v>
      </c>
      <c r="U1370" s="32">
        <v>100</v>
      </c>
      <c r="V1370" s="32">
        <v>100</v>
      </c>
      <c r="W1370" s="32">
        <v>0</v>
      </c>
      <c r="X1370" s="32">
        <v>0</v>
      </c>
      <c r="Y1370" s="32">
        <v>100</v>
      </c>
      <c r="Z1370" s="32">
        <v>4</v>
      </c>
      <c r="AA1370" s="32" t="s">
        <v>96</v>
      </c>
      <c r="AB1370" s="32" t="s">
        <v>96</v>
      </c>
      <c r="AC1370" s="32">
        <v>2</v>
      </c>
      <c r="AD1370" s="32">
        <v>0</v>
      </c>
      <c r="AE1370" s="32">
        <v>0</v>
      </c>
      <c r="AF1370" s="32">
        <v>0</v>
      </c>
      <c r="AG1370" s="32">
        <v>0</v>
      </c>
      <c r="AH1370" s="32">
        <v>0</v>
      </c>
      <c r="AI1370" s="32">
        <v>0</v>
      </c>
    </row>
    <row r="1371" spans="1:427" x14ac:dyDescent="0.3">
      <c r="A1371" s="31" t="s">
        <v>1003</v>
      </c>
      <c r="B1371" s="31" t="s">
        <v>1114</v>
      </c>
      <c r="C1371" s="31" t="s">
        <v>1141</v>
      </c>
      <c r="D1371" s="31" t="s">
        <v>1144</v>
      </c>
      <c r="E1371" s="34" t="s">
        <v>102</v>
      </c>
      <c r="F1371" s="32">
        <v>93</v>
      </c>
      <c r="G1371" s="32">
        <v>100</v>
      </c>
      <c r="H1371" s="32">
        <v>100</v>
      </c>
      <c r="I1371" s="32">
        <v>0</v>
      </c>
      <c r="J1371" s="32">
        <v>0</v>
      </c>
      <c r="K1371" s="32">
        <v>0</v>
      </c>
      <c r="L1371" s="32">
        <v>100</v>
      </c>
      <c r="M1371" s="32">
        <v>100</v>
      </c>
      <c r="N1371" s="32">
        <v>0</v>
      </c>
      <c r="O1371" s="32">
        <v>0</v>
      </c>
      <c r="P1371" s="32">
        <v>0</v>
      </c>
      <c r="Q1371" s="32">
        <v>100</v>
      </c>
      <c r="R1371" s="32">
        <v>100</v>
      </c>
      <c r="S1371" s="32">
        <v>100</v>
      </c>
      <c r="T1371" s="32">
        <v>100</v>
      </c>
      <c r="U1371" s="32">
        <v>3</v>
      </c>
      <c r="V1371" s="32">
        <v>0</v>
      </c>
      <c r="W1371" s="32">
        <v>3</v>
      </c>
      <c r="X1371" s="32">
        <v>97</v>
      </c>
      <c r="Y1371" s="32">
        <v>100</v>
      </c>
      <c r="Z1371" s="32">
        <v>4</v>
      </c>
      <c r="AA1371" s="32" t="s">
        <v>96</v>
      </c>
      <c r="AB1371" s="32" t="s">
        <v>96</v>
      </c>
      <c r="AC1371" s="32">
        <v>2</v>
      </c>
      <c r="AD1371" s="32">
        <v>0</v>
      </c>
      <c r="AE1371" s="32">
        <v>0</v>
      </c>
      <c r="AF1371" s="32">
        <v>0</v>
      </c>
      <c r="AG1371" s="32">
        <v>0</v>
      </c>
      <c r="AH1371" s="32">
        <v>0</v>
      </c>
      <c r="AI1371" s="32">
        <v>0</v>
      </c>
    </row>
    <row r="1372" spans="1:427" x14ac:dyDescent="0.3">
      <c r="A1372" s="31" t="s">
        <v>1003</v>
      </c>
      <c r="B1372" s="31" t="s">
        <v>1114</v>
      </c>
      <c r="C1372" s="31" t="s">
        <v>1141</v>
      </c>
      <c r="D1372" s="31" t="s">
        <v>1145</v>
      </c>
      <c r="E1372" s="34" t="s">
        <v>102</v>
      </c>
      <c r="F1372" s="32">
        <v>87</v>
      </c>
      <c r="G1372" s="32">
        <v>100</v>
      </c>
      <c r="H1372" s="32">
        <v>100</v>
      </c>
      <c r="I1372" s="32">
        <v>0</v>
      </c>
      <c r="J1372" s="32">
        <v>0</v>
      </c>
      <c r="K1372" s="32">
        <v>0</v>
      </c>
      <c r="L1372" s="32">
        <v>100</v>
      </c>
      <c r="M1372" s="32">
        <v>100</v>
      </c>
      <c r="N1372" s="32">
        <v>0</v>
      </c>
      <c r="O1372" s="32">
        <v>0</v>
      </c>
      <c r="P1372" s="32">
        <v>0</v>
      </c>
      <c r="Q1372" s="32">
        <v>100</v>
      </c>
      <c r="R1372" s="32">
        <v>100</v>
      </c>
      <c r="S1372" s="32">
        <v>100</v>
      </c>
      <c r="T1372" s="32">
        <v>100</v>
      </c>
      <c r="U1372" s="32">
        <v>0</v>
      </c>
      <c r="V1372" s="32">
        <v>0</v>
      </c>
      <c r="W1372" s="32">
        <v>0</v>
      </c>
      <c r="X1372" s="32">
        <v>100</v>
      </c>
      <c r="Y1372" s="32">
        <v>100</v>
      </c>
      <c r="Z1372" s="32">
        <v>4</v>
      </c>
      <c r="AA1372" s="32" t="s">
        <v>96</v>
      </c>
      <c r="AB1372" s="32" t="s">
        <v>96</v>
      </c>
      <c r="AC1372" s="32">
        <v>2</v>
      </c>
      <c r="AD1372" s="32">
        <v>0</v>
      </c>
      <c r="AE1372" s="32">
        <v>0</v>
      </c>
      <c r="AF1372" s="32">
        <v>0</v>
      </c>
      <c r="AG1372" s="32">
        <v>0</v>
      </c>
      <c r="AH1372" s="32">
        <v>0</v>
      </c>
      <c r="AI1372" s="32">
        <v>0</v>
      </c>
    </row>
    <row r="1373" spans="1:427" x14ac:dyDescent="0.3">
      <c r="A1373" s="25" t="s">
        <v>1003</v>
      </c>
      <c r="B1373" s="25" t="s">
        <v>1114</v>
      </c>
      <c r="C1373" s="25" t="s">
        <v>1146</v>
      </c>
      <c r="D1373" s="26" t="s">
        <v>1553</v>
      </c>
      <c r="E1373" s="26">
        <v>3469</v>
      </c>
      <c r="F1373" s="38">
        <v>190</v>
      </c>
      <c r="G1373" s="26">
        <v>100</v>
      </c>
      <c r="H1373" s="26">
        <v>100</v>
      </c>
      <c r="I1373" s="26">
        <v>0</v>
      </c>
      <c r="J1373" s="26">
        <v>0</v>
      </c>
      <c r="K1373" s="26">
        <v>0</v>
      </c>
      <c r="L1373" s="26">
        <v>100</v>
      </c>
      <c r="M1373" s="26">
        <v>100</v>
      </c>
      <c r="N1373" s="26">
        <v>0</v>
      </c>
      <c r="O1373" s="26">
        <v>0</v>
      </c>
      <c r="P1373" s="26">
        <v>0</v>
      </c>
      <c r="Q1373" s="26">
        <v>100</v>
      </c>
      <c r="R1373" s="26">
        <v>100</v>
      </c>
      <c r="S1373" s="26">
        <v>100</v>
      </c>
      <c r="T1373" s="26">
        <v>100</v>
      </c>
      <c r="U1373" s="26">
        <v>100</v>
      </c>
      <c r="V1373" s="26">
        <v>0</v>
      </c>
      <c r="W1373" s="26">
        <v>100</v>
      </c>
      <c r="X1373" s="26">
        <v>0</v>
      </c>
      <c r="Y1373" s="26">
        <v>100</v>
      </c>
      <c r="Z1373" s="26">
        <v>4</v>
      </c>
      <c r="AA1373" s="26" t="s">
        <v>96</v>
      </c>
      <c r="AB1373" s="26" t="s">
        <v>96</v>
      </c>
      <c r="AC1373" s="26">
        <v>2</v>
      </c>
      <c r="AD1373" s="26">
        <v>0</v>
      </c>
      <c r="AE1373" s="26">
        <v>0</v>
      </c>
      <c r="AF1373" s="26">
        <v>7</v>
      </c>
      <c r="AG1373" s="26">
        <v>0</v>
      </c>
      <c r="AH1373" s="26">
        <v>0</v>
      </c>
      <c r="AI1373" s="26">
        <v>0</v>
      </c>
      <c r="CJ1373" s="47"/>
      <c r="CK1373" s="47"/>
      <c r="CL1373" s="47"/>
      <c r="CM1373" s="47"/>
      <c r="CN1373" s="47"/>
      <c r="CO1373" s="47"/>
      <c r="CP1373" s="47"/>
      <c r="CQ1373" s="47"/>
      <c r="CR1373" s="47"/>
      <c r="CS1373" s="47"/>
      <c r="CT1373" s="47"/>
      <c r="CU1373" s="47"/>
      <c r="CV1373" s="47"/>
      <c r="CW1373" s="47"/>
      <c r="CX1373" s="47"/>
      <c r="CY1373" s="47"/>
      <c r="CZ1373" s="47"/>
      <c r="DA1373" s="47"/>
      <c r="DB1373" s="47"/>
      <c r="DC1373" s="47"/>
      <c r="DD1373" s="47"/>
      <c r="DE1373" s="47"/>
      <c r="DF1373" s="47"/>
      <c r="DG1373" s="47"/>
      <c r="DH1373" s="47"/>
      <c r="DI1373" s="47"/>
      <c r="DJ1373" s="47"/>
      <c r="DK1373" s="47"/>
      <c r="DL1373" s="47"/>
      <c r="DM1373" s="47"/>
      <c r="DN1373" s="47"/>
      <c r="DO1373" s="47"/>
      <c r="DP1373" s="47"/>
      <c r="DQ1373" s="47"/>
      <c r="DR1373" s="47"/>
      <c r="DS1373" s="47"/>
      <c r="DT1373" s="47"/>
      <c r="DU1373" s="47"/>
      <c r="DV1373" s="47"/>
      <c r="DW1373" s="47"/>
      <c r="DX1373" s="47"/>
      <c r="DY1373" s="47"/>
      <c r="DZ1373" s="47"/>
      <c r="EA1373" s="47"/>
      <c r="EB1373" s="47"/>
      <c r="EC1373" s="47"/>
      <c r="ED1373" s="47"/>
      <c r="EE1373" s="47"/>
      <c r="EF1373" s="47"/>
      <c r="EG1373" s="47"/>
      <c r="EH1373" s="47"/>
      <c r="EI1373" s="47"/>
      <c r="EJ1373" s="47"/>
      <c r="EK1373" s="47"/>
      <c r="EL1373" s="47"/>
      <c r="EM1373" s="47"/>
      <c r="EN1373" s="47"/>
      <c r="EO1373" s="47"/>
      <c r="EP1373" s="47"/>
      <c r="EQ1373" s="47"/>
      <c r="ER1373" s="47"/>
      <c r="ES1373" s="47"/>
      <c r="ET1373" s="47"/>
      <c r="EU1373" s="47"/>
      <c r="EV1373" s="47"/>
      <c r="EW1373" s="47"/>
      <c r="EX1373" s="47"/>
      <c r="EY1373" s="47"/>
      <c r="EZ1373" s="47"/>
      <c r="FA1373" s="47"/>
      <c r="FB1373" s="47"/>
      <c r="FC1373" s="47"/>
      <c r="FD1373" s="47"/>
      <c r="FE1373" s="47"/>
      <c r="FF1373" s="47"/>
      <c r="FG1373" s="47"/>
      <c r="FH1373" s="47"/>
      <c r="FI1373" s="47"/>
      <c r="FJ1373" s="47"/>
      <c r="FK1373" s="47"/>
      <c r="FL1373" s="47"/>
      <c r="FM1373" s="47"/>
      <c r="FN1373" s="47"/>
      <c r="FO1373" s="47"/>
      <c r="FP1373" s="47"/>
      <c r="FQ1373" s="47"/>
      <c r="FR1373" s="47"/>
      <c r="FS1373" s="47"/>
      <c r="FT1373" s="47"/>
      <c r="FU1373" s="47"/>
      <c r="FV1373" s="47"/>
      <c r="FW1373" s="47"/>
      <c r="FX1373" s="47"/>
      <c r="FY1373" s="47"/>
      <c r="FZ1373" s="47"/>
      <c r="GA1373" s="47"/>
      <c r="GB1373" s="47"/>
      <c r="GC1373" s="47"/>
      <c r="GD1373" s="47"/>
      <c r="GE1373" s="47"/>
      <c r="GF1373" s="47"/>
      <c r="GG1373" s="47"/>
      <c r="GH1373" s="47"/>
      <c r="GI1373" s="47"/>
      <c r="GJ1373" s="47"/>
      <c r="GK1373" s="47"/>
      <c r="GL1373" s="47"/>
      <c r="GM1373" s="47"/>
      <c r="GN1373" s="47"/>
      <c r="GO1373" s="47"/>
      <c r="GP1373" s="47"/>
      <c r="GQ1373" s="47"/>
      <c r="GR1373" s="47"/>
      <c r="GS1373" s="47"/>
      <c r="GT1373" s="47"/>
      <c r="GU1373" s="47"/>
      <c r="GV1373" s="47"/>
      <c r="GW1373" s="47"/>
      <c r="GX1373" s="47"/>
      <c r="GY1373" s="47"/>
      <c r="GZ1373" s="47"/>
      <c r="HA1373" s="47"/>
      <c r="HB1373" s="47"/>
      <c r="HC1373" s="47"/>
      <c r="HD1373" s="47"/>
      <c r="HE1373" s="47"/>
      <c r="HF1373" s="47"/>
      <c r="HG1373" s="47"/>
      <c r="HH1373" s="47"/>
      <c r="HI1373" s="47"/>
      <c r="HJ1373" s="47"/>
      <c r="HK1373" s="47"/>
      <c r="HL1373" s="47"/>
      <c r="HM1373" s="47"/>
      <c r="HN1373" s="47"/>
      <c r="HO1373" s="47"/>
      <c r="HP1373" s="47"/>
      <c r="HQ1373" s="47"/>
      <c r="HR1373" s="47"/>
      <c r="HS1373" s="47"/>
      <c r="HT1373" s="47"/>
      <c r="HU1373" s="47"/>
      <c r="HV1373" s="47"/>
      <c r="HW1373" s="47"/>
      <c r="HX1373" s="47"/>
      <c r="HY1373" s="47"/>
      <c r="HZ1373" s="47"/>
      <c r="IA1373" s="47"/>
      <c r="IB1373" s="47"/>
      <c r="IC1373" s="47"/>
      <c r="ID1373" s="47"/>
      <c r="IE1373" s="47"/>
      <c r="IF1373" s="47"/>
      <c r="IG1373" s="47"/>
      <c r="IH1373" s="47"/>
      <c r="II1373" s="47"/>
      <c r="IJ1373" s="47"/>
      <c r="IK1373" s="47"/>
      <c r="IL1373" s="47"/>
      <c r="IM1373" s="47"/>
      <c r="IN1373" s="47"/>
      <c r="IO1373" s="47"/>
      <c r="IP1373" s="47"/>
      <c r="IQ1373" s="47"/>
      <c r="IR1373" s="47"/>
      <c r="IS1373" s="47"/>
      <c r="IT1373" s="47"/>
      <c r="IU1373" s="47"/>
      <c r="IV1373" s="47"/>
      <c r="IW1373" s="47"/>
      <c r="IX1373" s="47"/>
      <c r="IY1373" s="47"/>
      <c r="IZ1373" s="47"/>
      <c r="JA1373" s="47"/>
      <c r="JB1373" s="47"/>
      <c r="JC1373" s="47"/>
      <c r="JD1373" s="47"/>
      <c r="JE1373" s="47"/>
      <c r="JF1373" s="47"/>
      <c r="JG1373" s="47"/>
      <c r="JH1373" s="47"/>
      <c r="JI1373" s="47"/>
      <c r="JJ1373" s="47"/>
      <c r="JK1373" s="47"/>
      <c r="JL1373" s="47"/>
      <c r="JM1373" s="47"/>
      <c r="JN1373" s="47"/>
      <c r="JO1373" s="47"/>
      <c r="JP1373" s="47"/>
      <c r="JQ1373" s="47"/>
      <c r="JR1373" s="47"/>
      <c r="JS1373" s="47"/>
      <c r="JT1373" s="47"/>
      <c r="JU1373" s="47"/>
      <c r="JV1373" s="47"/>
      <c r="JW1373" s="47"/>
      <c r="JX1373" s="47"/>
      <c r="JY1373" s="47"/>
      <c r="JZ1373" s="47"/>
      <c r="KA1373" s="47"/>
      <c r="KB1373" s="47"/>
      <c r="KC1373" s="47"/>
      <c r="KD1373" s="47"/>
      <c r="KE1373" s="47"/>
      <c r="KF1373" s="47"/>
      <c r="KG1373" s="47"/>
      <c r="KH1373" s="47"/>
      <c r="KI1373" s="47"/>
      <c r="KJ1373" s="47"/>
      <c r="KK1373" s="47"/>
      <c r="KL1373" s="47"/>
      <c r="KM1373" s="47"/>
      <c r="KN1373" s="47"/>
      <c r="KO1373" s="47"/>
      <c r="KP1373" s="47"/>
      <c r="KQ1373" s="47"/>
      <c r="KR1373" s="47"/>
      <c r="KS1373" s="47"/>
      <c r="KT1373" s="47"/>
      <c r="KU1373" s="47"/>
      <c r="KV1373" s="47"/>
      <c r="KW1373" s="47"/>
      <c r="KX1373" s="47"/>
      <c r="KY1373" s="47"/>
      <c r="KZ1373" s="47"/>
      <c r="LA1373" s="47"/>
      <c r="LB1373" s="47"/>
      <c r="LC1373" s="47"/>
      <c r="LD1373" s="47"/>
      <c r="LE1373" s="47"/>
      <c r="LF1373" s="47"/>
      <c r="LG1373" s="47"/>
      <c r="LH1373" s="47"/>
      <c r="LI1373" s="47"/>
      <c r="LJ1373" s="47"/>
      <c r="LK1373" s="47"/>
      <c r="LL1373" s="47"/>
      <c r="LM1373" s="47"/>
      <c r="LN1373" s="47"/>
      <c r="LO1373" s="47"/>
      <c r="LP1373" s="47"/>
      <c r="LQ1373" s="47"/>
      <c r="LR1373" s="47"/>
      <c r="LS1373" s="47"/>
      <c r="LT1373" s="47"/>
      <c r="LU1373" s="47"/>
      <c r="LV1373" s="47"/>
      <c r="LW1373" s="47"/>
      <c r="LX1373" s="47"/>
      <c r="LY1373" s="47"/>
      <c r="LZ1373" s="47"/>
      <c r="MA1373" s="47"/>
      <c r="MB1373" s="47"/>
      <c r="MC1373" s="47"/>
      <c r="MD1373" s="47"/>
      <c r="ME1373" s="47"/>
      <c r="MF1373" s="47"/>
      <c r="MG1373" s="47"/>
      <c r="MH1373" s="47"/>
      <c r="MI1373" s="47"/>
      <c r="MJ1373" s="47"/>
      <c r="MK1373" s="47"/>
      <c r="ML1373" s="47"/>
      <c r="MM1373" s="47"/>
      <c r="MN1373" s="47"/>
      <c r="MO1373" s="47"/>
      <c r="MP1373" s="47"/>
      <c r="MQ1373" s="47"/>
      <c r="MR1373" s="47"/>
      <c r="MS1373" s="47"/>
      <c r="MT1373" s="47"/>
      <c r="MU1373" s="47"/>
      <c r="MV1373" s="47"/>
      <c r="MW1373" s="47"/>
      <c r="MX1373" s="47"/>
      <c r="MY1373" s="47"/>
      <c r="MZ1373" s="47"/>
      <c r="NA1373" s="47"/>
      <c r="NB1373" s="47"/>
      <c r="NC1373" s="47"/>
      <c r="ND1373" s="47"/>
      <c r="NE1373" s="47"/>
      <c r="NF1373" s="47"/>
      <c r="NG1373" s="47"/>
      <c r="NH1373" s="47"/>
      <c r="NI1373" s="47"/>
      <c r="NJ1373" s="47"/>
      <c r="NK1373" s="47"/>
      <c r="NL1373" s="47"/>
      <c r="NM1373" s="47"/>
      <c r="NN1373" s="47"/>
      <c r="NO1373" s="47"/>
      <c r="NP1373" s="47"/>
      <c r="NQ1373" s="47"/>
      <c r="NR1373" s="47"/>
      <c r="NS1373" s="47"/>
      <c r="NT1373" s="47"/>
      <c r="NU1373" s="47"/>
      <c r="NV1373" s="47"/>
      <c r="NW1373" s="47"/>
      <c r="NX1373" s="47"/>
      <c r="NY1373" s="47"/>
      <c r="NZ1373" s="47"/>
      <c r="OA1373" s="47"/>
      <c r="OB1373" s="47"/>
      <c r="OC1373" s="47"/>
      <c r="OD1373" s="47"/>
      <c r="OE1373" s="47"/>
      <c r="OF1373" s="47"/>
      <c r="OG1373" s="47"/>
      <c r="OH1373" s="47"/>
      <c r="OI1373" s="47"/>
      <c r="OJ1373" s="47"/>
      <c r="OK1373" s="47"/>
      <c r="OL1373" s="47"/>
      <c r="OM1373" s="47"/>
      <c r="ON1373" s="47"/>
      <c r="OO1373" s="47"/>
      <c r="OP1373" s="47"/>
      <c r="OQ1373" s="47"/>
      <c r="OR1373" s="47"/>
      <c r="OS1373" s="47"/>
      <c r="OT1373" s="47"/>
      <c r="OU1373" s="47"/>
      <c r="OV1373" s="47"/>
      <c r="OW1373" s="47"/>
      <c r="OX1373" s="47"/>
      <c r="OY1373" s="47"/>
      <c r="OZ1373" s="47"/>
      <c r="PA1373" s="47"/>
      <c r="PB1373" s="47"/>
      <c r="PC1373" s="47"/>
      <c r="PD1373" s="47"/>
      <c r="PE1373" s="47"/>
      <c r="PF1373" s="47"/>
      <c r="PG1373" s="47"/>
      <c r="PH1373" s="47"/>
      <c r="PI1373" s="47"/>
      <c r="PJ1373" s="47"/>
      <c r="PK1373" s="47"/>
    </row>
    <row r="1374" spans="1:427" x14ac:dyDescent="0.3">
      <c r="A1374" s="31" t="s">
        <v>1003</v>
      </c>
      <c r="B1374" s="31" t="s">
        <v>1114</v>
      </c>
      <c r="C1374" s="31" t="s">
        <v>1146</v>
      </c>
      <c r="D1374" s="31" t="s">
        <v>448</v>
      </c>
      <c r="E1374" s="34" t="s">
        <v>102</v>
      </c>
      <c r="F1374" s="32">
        <v>43</v>
      </c>
      <c r="G1374" s="32">
        <v>100</v>
      </c>
      <c r="H1374" s="32">
        <v>100</v>
      </c>
      <c r="I1374" s="32">
        <v>0</v>
      </c>
      <c r="J1374" s="32">
        <v>0</v>
      </c>
      <c r="K1374" s="32">
        <v>0</v>
      </c>
      <c r="L1374" s="32">
        <v>100</v>
      </c>
      <c r="M1374" s="32">
        <v>100</v>
      </c>
      <c r="N1374" s="32">
        <v>0</v>
      </c>
      <c r="O1374" s="32">
        <v>0</v>
      </c>
      <c r="P1374" s="32">
        <v>0</v>
      </c>
      <c r="Q1374" s="32">
        <v>100</v>
      </c>
      <c r="R1374" s="32">
        <v>100</v>
      </c>
      <c r="S1374" s="32">
        <v>100</v>
      </c>
      <c r="T1374" s="32">
        <v>100</v>
      </c>
      <c r="U1374" s="32">
        <v>0</v>
      </c>
      <c r="V1374" s="32">
        <v>0</v>
      </c>
      <c r="W1374" s="32">
        <v>0</v>
      </c>
      <c r="X1374" s="32">
        <v>100</v>
      </c>
      <c r="Y1374" s="32">
        <v>100</v>
      </c>
      <c r="Z1374" s="32">
        <v>4</v>
      </c>
      <c r="AA1374" s="32" t="s">
        <v>96</v>
      </c>
      <c r="AB1374" s="32" t="s">
        <v>96</v>
      </c>
      <c r="AC1374" s="32">
        <v>2</v>
      </c>
      <c r="AD1374" s="32">
        <v>0</v>
      </c>
      <c r="AE1374" s="32">
        <v>0</v>
      </c>
      <c r="AF1374" s="32">
        <v>7</v>
      </c>
      <c r="AG1374" s="32">
        <v>0</v>
      </c>
      <c r="AH1374" s="32">
        <v>0</v>
      </c>
      <c r="AI1374" s="32">
        <v>0</v>
      </c>
    </row>
    <row r="1375" spans="1:427" x14ac:dyDescent="0.3">
      <c r="A1375" s="31" t="s">
        <v>1003</v>
      </c>
      <c r="B1375" s="31" t="s">
        <v>1114</v>
      </c>
      <c r="C1375" s="31" t="s">
        <v>1146</v>
      </c>
      <c r="D1375" s="31" t="s">
        <v>1147</v>
      </c>
      <c r="E1375" s="34" t="s">
        <v>102</v>
      </c>
      <c r="F1375" s="32">
        <v>75</v>
      </c>
      <c r="G1375" s="32">
        <v>100</v>
      </c>
      <c r="H1375" s="32">
        <v>100</v>
      </c>
      <c r="I1375" s="32">
        <v>0</v>
      </c>
      <c r="J1375" s="32">
        <v>0</v>
      </c>
      <c r="K1375" s="32">
        <v>0</v>
      </c>
      <c r="L1375" s="32">
        <v>100</v>
      </c>
      <c r="M1375" s="32">
        <v>100</v>
      </c>
      <c r="N1375" s="32">
        <v>0</v>
      </c>
      <c r="O1375" s="32">
        <v>0</v>
      </c>
      <c r="P1375" s="32">
        <v>0</v>
      </c>
      <c r="Q1375" s="32">
        <v>100</v>
      </c>
      <c r="R1375" s="32">
        <v>100</v>
      </c>
      <c r="S1375" s="32">
        <v>100</v>
      </c>
      <c r="T1375" s="32">
        <v>100</v>
      </c>
      <c r="U1375" s="32">
        <v>90</v>
      </c>
      <c r="V1375" s="32">
        <v>0</v>
      </c>
      <c r="W1375" s="32">
        <v>90</v>
      </c>
      <c r="X1375" s="32">
        <v>10</v>
      </c>
      <c r="Y1375" s="32">
        <v>100</v>
      </c>
      <c r="Z1375" s="32">
        <v>4</v>
      </c>
      <c r="AA1375" s="32" t="s">
        <v>96</v>
      </c>
      <c r="AB1375" s="32" t="s">
        <v>96</v>
      </c>
      <c r="AC1375" s="32">
        <v>2</v>
      </c>
      <c r="AD1375" s="32">
        <v>0</v>
      </c>
      <c r="AE1375" s="32">
        <v>0</v>
      </c>
      <c r="AF1375" s="32">
        <v>7</v>
      </c>
      <c r="AG1375" s="32">
        <v>0</v>
      </c>
      <c r="AH1375" s="32">
        <v>0</v>
      </c>
      <c r="AI1375" s="32">
        <v>0</v>
      </c>
    </row>
    <row r="1376" spans="1:427" x14ac:dyDescent="0.3">
      <c r="A1376" s="31" t="s">
        <v>1003</v>
      </c>
      <c r="B1376" s="31" t="s">
        <v>1114</v>
      </c>
      <c r="C1376" s="31" t="s">
        <v>1146</v>
      </c>
      <c r="D1376" s="31" t="s">
        <v>1148</v>
      </c>
      <c r="E1376" s="34" t="s">
        <v>102</v>
      </c>
      <c r="F1376" s="32">
        <v>39</v>
      </c>
      <c r="G1376" s="32">
        <v>100</v>
      </c>
      <c r="H1376" s="32">
        <v>100</v>
      </c>
      <c r="I1376" s="32">
        <v>0</v>
      </c>
      <c r="J1376" s="32">
        <v>0</v>
      </c>
      <c r="K1376" s="32">
        <v>0</v>
      </c>
      <c r="L1376" s="32">
        <v>100</v>
      </c>
      <c r="M1376" s="32">
        <v>100</v>
      </c>
      <c r="N1376" s="32">
        <v>0</v>
      </c>
      <c r="O1376" s="32">
        <v>0</v>
      </c>
      <c r="P1376" s="32">
        <v>0</v>
      </c>
      <c r="Q1376" s="32">
        <v>100</v>
      </c>
      <c r="R1376" s="32">
        <v>100</v>
      </c>
      <c r="S1376" s="32">
        <v>100</v>
      </c>
      <c r="T1376" s="32">
        <v>100</v>
      </c>
      <c r="U1376" s="32">
        <v>0</v>
      </c>
      <c r="V1376" s="32">
        <v>0</v>
      </c>
      <c r="W1376" s="32">
        <v>0</v>
      </c>
      <c r="X1376" s="32">
        <v>100</v>
      </c>
      <c r="Y1376" s="32">
        <v>100</v>
      </c>
      <c r="Z1376" s="32">
        <v>4</v>
      </c>
      <c r="AA1376" s="32" t="s">
        <v>96</v>
      </c>
      <c r="AB1376" s="32" t="s">
        <v>96</v>
      </c>
      <c r="AC1376" s="32">
        <v>2</v>
      </c>
      <c r="AD1376" s="32">
        <v>0</v>
      </c>
      <c r="AE1376" s="32">
        <v>0</v>
      </c>
      <c r="AF1376" s="32">
        <v>7</v>
      </c>
      <c r="AG1376" s="32">
        <v>0</v>
      </c>
      <c r="AH1376" s="32">
        <v>0</v>
      </c>
      <c r="AI1376" s="32">
        <v>0</v>
      </c>
    </row>
    <row r="1377" spans="1:427" x14ac:dyDescent="0.3">
      <c r="A1377" s="31" t="s">
        <v>1003</v>
      </c>
      <c r="B1377" s="31" t="s">
        <v>1114</v>
      </c>
      <c r="C1377" s="31" t="s">
        <v>1146</v>
      </c>
      <c r="D1377" s="31" t="s">
        <v>1065</v>
      </c>
      <c r="E1377" s="34" t="s">
        <v>102</v>
      </c>
      <c r="F1377" s="32">
        <v>32</v>
      </c>
      <c r="G1377" s="32">
        <v>100</v>
      </c>
      <c r="H1377" s="32">
        <v>100</v>
      </c>
      <c r="I1377" s="32">
        <v>0</v>
      </c>
      <c r="J1377" s="32">
        <v>0</v>
      </c>
      <c r="K1377" s="32">
        <v>0</v>
      </c>
      <c r="L1377" s="32">
        <v>100</v>
      </c>
      <c r="M1377" s="32">
        <v>100</v>
      </c>
      <c r="N1377" s="32">
        <v>0</v>
      </c>
      <c r="O1377" s="32">
        <v>0</v>
      </c>
      <c r="P1377" s="32">
        <v>0</v>
      </c>
      <c r="Q1377" s="32">
        <v>100</v>
      </c>
      <c r="R1377" s="32">
        <v>100</v>
      </c>
      <c r="S1377" s="32">
        <v>100</v>
      </c>
      <c r="T1377" s="32">
        <v>100</v>
      </c>
      <c r="U1377" s="32">
        <v>90</v>
      </c>
      <c r="V1377" s="32">
        <v>0</v>
      </c>
      <c r="W1377" s="32">
        <v>90</v>
      </c>
      <c r="X1377" s="32">
        <v>10</v>
      </c>
      <c r="Y1377" s="32">
        <v>100</v>
      </c>
      <c r="Z1377" s="32">
        <v>4</v>
      </c>
      <c r="AA1377" s="32" t="s">
        <v>96</v>
      </c>
      <c r="AB1377" s="32" t="s">
        <v>96</v>
      </c>
      <c r="AC1377" s="32">
        <v>2</v>
      </c>
      <c r="AD1377" s="32">
        <v>0</v>
      </c>
      <c r="AE1377" s="32">
        <v>0</v>
      </c>
      <c r="AF1377" s="32">
        <v>7</v>
      </c>
      <c r="AG1377" s="32">
        <v>0</v>
      </c>
      <c r="AH1377" s="32">
        <v>0</v>
      </c>
      <c r="AI1377" s="32">
        <v>0</v>
      </c>
    </row>
    <row r="1378" spans="1:427" x14ac:dyDescent="0.3">
      <c r="A1378" s="31" t="s">
        <v>1003</v>
      </c>
      <c r="B1378" s="31" t="s">
        <v>1114</v>
      </c>
      <c r="C1378" s="31" t="s">
        <v>1146</v>
      </c>
      <c r="D1378" s="31" t="s">
        <v>820</v>
      </c>
      <c r="E1378" s="34" t="s">
        <v>102</v>
      </c>
      <c r="F1378" s="32">
        <v>68</v>
      </c>
      <c r="G1378" s="32">
        <v>100</v>
      </c>
      <c r="H1378" s="32">
        <v>100</v>
      </c>
      <c r="I1378" s="32">
        <v>0</v>
      </c>
      <c r="J1378" s="32">
        <v>0</v>
      </c>
      <c r="K1378" s="32">
        <v>0</v>
      </c>
      <c r="L1378" s="32">
        <v>100</v>
      </c>
      <c r="M1378" s="32">
        <v>100</v>
      </c>
      <c r="N1378" s="32">
        <v>0</v>
      </c>
      <c r="O1378" s="32">
        <v>0</v>
      </c>
      <c r="P1378" s="32">
        <v>0</v>
      </c>
      <c r="Q1378" s="32">
        <v>100</v>
      </c>
      <c r="R1378" s="32">
        <v>100</v>
      </c>
      <c r="S1378" s="32">
        <v>100</v>
      </c>
      <c r="T1378" s="32">
        <v>100</v>
      </c>
      <c r="U1378" s="32">
        <v>90</v>
      </c>
      <c r="V1378" s="32">
        <v>0</v>
      </c>
      <c r="W1378" s="32">
        <v>90</v>
      </c>
      <c r="X1378" s="32">
        <v>10</v>
      </c>
      <c r="Y1378" s="32">
        <v>100</v>
      </c>
      <c r="Z1378" s="32">
        <v>4</v>
      </c>
      <c r="AA1378" s="32" t="s">
        <v>96</v>
      </c>
      <c r="AB1378" s="32" t="s">
        <v>96</v>
      </c>
      <c r="AC1378" s="32">
        <v>2</v>
      </c>
      <c r="AD1378" s="32">
        <v>0</v>
      </c>
      <c r="AE1378" s="32">
        <v>0</v>
      </c>
      <c r="AF1378" s="32">
        <v>7</v>
      </c>
      <c r="AG1378" s="32">
        <v>0</v>
      </c>
      <c r="AH1378" s="32">
        <v>0</v>
      </c>
      <c r="AI1378" s="32">
        <v>0</v>
      </c>
    </row>
    <row r="1379" spans="1:427" x14ac:dyDescent="0.3">
      <c r="A1379" s="25" t="s">
        <v>1003</v>
      </c>
      <c r="B1379" s="25" t="s">
        <v>1114</v>
      </c>
      <c r="C1379" s="25" t="s">
        <v>1149</v>
      </c>
      <c r="D1379" s="26" t="s">
        <v>1553</v>
      </c>
      <c r="E1379" s="26">
        <v>1541</v>
      </c>
      <c r="F1379" s="38">
        <v>0</v>
      </c>
      <c r="G1379" s="26">
        <v>100</v>
      </c>
      <c r="H1379" s="26">
        <v>100</v>
      </c>
      <c r="I1379" s="26">
        <v>0</v>
      </c>
      <c r="J1379" s="26">
        <v>0</v>
      </c>
      <c r="K1379" s="26">
        <v>0</v>
      </c>
      <c r="L1379" s="26">
        <v>100</v>
      </c>
      <c r="M1379" s="26">
        <v>90</v>
      </c>
      <c r="N1379" s="26">
        <v>9</v>
      </c>
      <c r="O1379" s="26">
        <v>1</v>
      </c>
      <c r="P1379" s="26">
        <v>0</v>
      </c>
      <c r="Q1379" s="26">
        <v>100</v>
      </c>
      <c r="R1379" s="26">
        <v>100</v>
      </c>
      <c r="S1379" s="26">
        <v>100</v>
      </c>
      <c r="T1379" s="26">
        <v>100</v>
      </c>
      <c r="U1379" s="26">
        <v>80</v>
      </c>
      <c r="V1379" s="26">
        <v>0</v>
      </c>
      <c r="W1379" s="26">
        <v>90</v>
      </c>
      <c r="X1379" s="26">
        <v>10</v>
      </c>
      <c r="Y1379" s="26">
        <v>100</v>
      </c>
      <c r="Z1379" s="26">
        <v>2</v>
      </c>
      <c r="AA1379" s="26" t="s">
        <v>96</v>
      </c>
      <c r="AB1379" s="26" t="s">
        <v>96</v>
      </c>
      <c r="AC1379" s="26">
        <v>8</v>
      </c>
      <c r="AD1379" s="26">
        <v>0</v>
      </c>
      <c r="AE1379" s="26">
        <v>0</v>
      </c>
      <c r="AF1379" s="26">
        <v>6</v>
      </c>
      <c r="AG1379" s="26">
        <v>0</v>
      </c>
      <c r="AH1379" s="26">
        <v>6</v>
      </c>
      <c r="AI1379" s="26">
        <v>0</v>
      </c>
    </row>
    <row r="1380" spans="1:427" x14ac:dyDescent="0.3">
      <c r="A1380" s="31" t="s">
        <v>1003</v>
      </c>
      <c r="B1380" s="31" t="s">
        <v>1114</v>
      </c>
      <c r="C1380" s="31" t="s">
        <v>1149</v>
      </c>
      <c r="D1380" s="31" t="s">
        <v>705</v>
      </c>
      <c r="E1380" s="34" t="s">
        <v>95</v>
      </c>
      <c r="F1380" s="32">
        <v>125</v>
      </c>
      <c r="G1380" s="32">
        <v>100</v>
      </c>
      <c r="H1380" s="32">
        <v>100</v>
      </c>
      <c r="I1380" s="32">
        <v>0</v>
      </c>
      <c r="J1380" s="32">
        <v>0</v>
      </c>
      <c r="K1380" s="32">
        <v>0</v>
      </c>
      <c r="L1380" s="32">
        <v>100</v>
      </c>
      <c r="M1380" s="32">
        <v>93</v>
      </c>
      <c r="N1380" s="32">
        <v>0</v>
      </c>
      <c r="O1380" s="32">
        <v>0</v>
      </c>
      <c r="P1380" s="32">
        <v>7</v>
      </c>
      <c r="Q1380" s="32">
        <v>100</v>
      </c>
      <c r="R1380" s="32">
        <v>100</v>
      </c>
      <c r="S1380" s="32">
        <v>100</v>
      </c>
      <c r="T1380" s="32">
        <v>100</v>
      </c>
      <c r="U1380" s="32">
        <v>80</v>
      </c>
      <c r="V1380" s="32">
        <v>0</v>
      </c>
      <c r="W1380" s="32">
        <v>80</v>
      </c>
      <c r="X1380" s="32">
        <v>20</v>
      </c>
      <c r="Y1380" s="32">
        <v>100</v>
      </c>
      <c r="Z1380" s="32">
        <v>2</v>
      </c>
      <c r="AA1380" s="32" t="s">
        <v>96</v>
      </c>
      <c r="AB1380" s="32" t="s">
        <v>97</v>
      </c>
      <c r="AC1380" s="28" t="s">
        <v>98</v>
      </c>
      <c r="AD1380" s="32">
        <v>0</v>
      </c>
      <c r="AE1380" s="32">
        <v>0</v>
      </c>
      <c r="AF1380" s="32">
        <v>6</v>
      </c>
      <c r="AG1380" s="32">
        <v>0</v>
      </c>
      <c r="AH1380" s="32">
        <v>6</v>
      </c>
      <c r="AI1380" s="32">
        <v>0</v>
      </c>
    </row>
    <row r="1381" spans="1:427" x14ac:dyDescent="0.3">
      <c r="A1381" s="31" t="s">
        <v>1003</v>
      </c>
      <c r="B1381" s="31" t="s">
        <v>1114</v>
      </c>
      <c r="C1381" s="31" t="s">
        <v>1149</v>
      </c>
      <c r="D1381" s="31" t="s">
        <v>1031</v>
      </c>
      <c r="E1381" s="34" t="s">
        <v>102</v>
      </c>
      <c r="F1381" s="32">
        <v>35</v>
      </c>
      <c r="G1381" s="32">
        <v>100</v>
      </c>
      <c r="H1381" s="32">
        <v>100</v>
      </c>
      <c r="I1381" s="32">
        <v>0</v>
      </c>
      <c r="J1381" s="32">
        <v>0</v>
      </c>
      <c r="K1381" s="32">
        <v>0</v>
      </c>
      <c r="L1381" s="32">
        <v>100</v>
      </c>
      <c r="M1381" s="32">
        <v>100</v>
      </c>
      <c r="N1381" s="32">
        <v>0</v>
      </c>
      <c r="O1381" s="32">
        <v>0</v>
      </c>
      <c r="P1381" s="32">
        <v>0</v>
      </c>
      <c r="Q1381" s="32">
        <v>100</v>
      </c>
      <c r="R1381" s="32">
        <v>100</v>
      </c>
      <c r="S1381" s="32">
        <v>100</v>
      </c>
      <c r="T1381" s="32">
        <v>100</v>
      </c>
      <c r="U1381" s="32">
        <v>100</v>
      </c>
      <c r="V1381" s="32">
        <v>0</v>
      </c>
      <c r="W1381" s="32">
        <v>80</v>
      </c>
      <c r="X1381" s="32">
        <v>20</v>
      </c>
      <c r="Y1381" s="32">
        <v>100</v>
      </c>
      <c r="Z1381" s="32">
        <v>2</v>
      </c>
      <c r="AA1381" s="32" t="s">
        <v>96</v>
      </c>
      <c r="AB1381" s="32" t="s">
        <v>97</v>
      </c>
      <c r="AC1381" s="28" t="s">
        <v>98</v>
      </c>
      <c r="AD1381" s="32">
        <v>0</v>
      </c>
      <c r="AE1381" s="32">
        <v>0</v>
      </c>
      <c r="AF1381" s="32">
        <v>5</v>
      </c>
      <c r="AG1381" s="32">
        <v>0</v>
      </c>
      <c r="AH1381" s="32">
        <v>5</v>
      </c>
      <c r="AI1381" s="32">
        <v>0</v>
      </c>
    </row>
    <row r="1382" spans="1:427" x14ac:dyDescent="0.3">
      <c r="A1382" s="31" t="s">
        <v>1003</v>
      </c>
      <c r="B1382" s="31" t="s">
        <v>1114</v>
      </c>
      <c r="C1382" s="31" t="s">
        <v>1149</v>
      </c>
      <c r="D1382" s="31" t="s">
        <v>1150</v>
      </c>
      <c r="E1382" s="34" t="s">
        <v>104</v>
      </c>
      <c r="F1382" s="32">
        <v>300</v>
      </c>
      <c r="G1382" s="32">
        <v>0</v>
      </c>
      <c r="H1382" s="32">
        <v>0</v>
      </c>
      <c r="I1382" s="32">
        <v>0</v>
      </c>
      <c r="J1382" s="32">
        <v>100</v>
      </c>
      <c r="K1382" s="32">
        <v>0</v>
      </c>
      <c r="L1382" s="32">
        <v>0</v>
      </c>
      <c r="M1382" s="32">
        <v>0</v>
      </c>
      <c r="N1382" s="32">
        <v>0</v>
      </c>
      <c r="O1382" s="32">
        <v>0</v>
      </c>
      <c r="P1382" s="32">
        <v>100</v>
      </c>
      <c r="Q1382" s="32">
        <v>100</v>
      </c>
      <c r="R1382" s="32">
        <v>80</v>
      </c>
      <c r="S1382" s="32">
        <v>100</v>
      </c>
      <c r="T1382" s="32">
        <v>0</v>
      </c>
      <c r="U1382" s="32">
        <v>0</v>
      </c>
      <c r="V1382" s="32">
        <v>0</v>
      </c>
      <c r="W1382" s="32">
        <v>0</v>
      </c>
      <c r="X1382" s="32">
        <v>100</v>
      </c>
      <c r="Y1382" s="32">
        <v>0</v>
      </c>
      <c r="Z1382" s="28" t="s">
        <v>98</v>
      </c>
      <c r="AA1382" s="32" t="s">
        <v>97</v>
      </c>
      <c r="AB1382" s="32" t="s">
        <v>96</v>
      </c>
      <c r="AC1382" s="32">
        <v>20</v>
      </c>
      <c r="AD1382" s="32">
        <v>0</v>
      </c>
      <c r="AE1382" s="32">
        <v>0</v>
      </c>
      <c r="AF1382" s="32">
        <v>6</v>
      </c>
      <c r="AG1382" s="32">
        <v>0</v>
      </c>
      <c r="AH1382" s="32">
        <v>6</v>
      </c>
      <c r="AI1382" s="32">
        <v>0</v>
      </c>
    </row>
    <row r="1383" spans="1:427" x14ac:dyDescent="0.3">
      <c r="A1383" s="25" t="s">
        <v>1003</v>
      </c>
      <c r="B1383" s="25" t="s">
        <v>1114</v>
      </c>
      <c r="C1383" s="25" t="s">
        <v>1151</v>
      </c>
      <c r="D1383" s="26" t="s">
        <v>1553</v>
      </c>
      <c r="E1383" s="26">
        <v>1434</v>
      </c>
      <c r="F1383" s="38">
        <v>60</v>
      </c>
      <c r="G1383" s="26">
        <v>100</v>
      </c>
      <c r="H1383" s="26">
        <v>100</v>
      </c>
      <c r="I1383" s="26">
        <v>0</v>
      </c>
      <c r="J1383" s="26">
        <v>0</v>
      </c>
      <c r="K1383" s="26">
        <v>0</v>
      </c>
      <c r="L1383" s="26">
        <v>100</v>
      </c>
      <c r="M1383" s="26">
        <v>60</v>
      </c>
      <c r="N1383" s="26">
        <v>20</v>
      </c>
      <c r="O1383" s="26">
        <v>20</v>
      </c>
      <c r="P1383" s="26">
        <v>0</v>
      </c>
      <c r="Q1383" s="26">
        <v>100</v>
      </c>
      <c r="R1383" s="26">
        <v>100</v>
      </c>
      <c r="S1383" s="26">
        <v>100</v>
      </c>
      <c r="T1383" s="26">
        <v>100</v>
      </c>
      <c r="U1383" s="26">
        <v>96</v>
      </c>
      <c r="V1383" s="26">
        <v>0</v>
      </c>
      <c r="W1383" s="26">
        <v>80</v>
      </c>
      <c r="X1383" s="26">
        <v>20</v>
      </c>
      <c r="Y1383" s="26">
        <v>100</v>
      </c>
      <c r="Z1383" s="26">
        <v>2</v>
      </c>
      <c r="AA1383" s="26" t="s">
        <v>96</v>
      </c>
      <c r="AB1383" s="26" t="s">
        <v>96</v>
      </c>
      <c r="AC1383" s="26">
        <v>2</v>
      </c>
      <c r="AD1383" s="26">
        <v>7</v>
      </c>
      <c r="AE1383" s="26">
        <v>7</v>
      </c>
      <c r="AF1383" s="26">
        <v>7</v>
      </c>
      <c r="AG1383" s="26">
        <v>0</v>
      </c>
      <c r="AH1383" s="26">
        <v>0</v>
      </c>
      <c r="AI1383" s="26">
        <v>0</v>
      </c>
    </row>
    <row r="1384" spans="1:427" x14ac:dyDescent="0.3">
      <c r="A1384" s="31" t="s">
        <v>1003</v>
      </c>
      <c r="B1384" s="31" t="s">
        <v>1114</v>
      </c>
      <c r="C1384" s="31" t="s">
        <v>1151</v>
      </c>
      <c r="D1384" s="31" t="s">
        <v>1152</v>
      </c>
      <c r="E1384" s="34" t="s">
        <v>95</v>
      </c>
      <c r="F1384" s="32">
        <v>230</v>
      </c>
      <c r="G1384" s="32">
        <v>100</v>
      </c>
      <c r="H1384" s="32">
        <v>100</v>
      </c>
      <c r="I1384" s="32">
        <v>0</v>
      </c>
      <c r="J1384" s="32">
        <v>0</v>
      </c>
      <c r="K1384" s="32">
        <v>0</v>
      </c>
      <c r="L1384" s="32">
        <v>100</v>
      </c>
      <c r="M1384" s="32">
        <v>0</v>
      </c>
      <c r="N1384" s="32">
        <v>30</v>
      </c>
      <c r="O1384" s="32">
        <v>0</v>
      </c>
      <c r="P1384" s="32">
        <v>70</v>
      </c>
      <c r="Q1384" s="32">
        <v>100</v>
      </c>
      <c r="R1384" s="32">
        <v>90</v>
      </c>
      <c r="S1384" s="32">
        <v>100</v>
      </c>
      <c r="T1384" s="32">
        <v>100</v>
      </c>
      <c r="U1384" s="32">
        <v>0</v>
      </c>
      <c r="V1384" s="32">
        <v>0</v>
      </c>
      <c r="W1384" s="32">
        <v>10</v>
      </c>
      <c r="X1384" s="32">
        <v>90</v>
      </c>
      <c r="Y1384" s="32">
        <v>100</v>
      </c>
      <c r="Z1384" s="32">
        <v>2</v>
      </c>
      <c r="AA1384" s="32" t="s">
        <v>97</v>
      </c>
      <c r="AB1384" s="32" t="s">
        <v>96</v>
      </c>
      <c r="AC1384" s="32">
        <v>4</v>
      </c>
      <c r="AD1384" s="32">
        <v>7</v>
      </c>
      <c r="AE1384" s="32">
        <v>7</v>
      </c>
      <c r="AF1384" s="32">
        <v>7</v>
      </c>
      <c r="AG1384" s="32">
        <v>0.4</v>
      </c>
      <c r="AH1384" s="32">
        <v>0.5</v>
      </c>
      <c r="AI1384" s="32">
        <v>0.2</v>
      </c>
    </row>
    <row r="1385" spans="1:427" x14ac:dyDescent="0.3">
      <c r="A1385" s="25" t="s">
        <v>1003</v>
      </c>
      <c r="B1385" s="25" t="s">
        <v>1114</v>
      </c>
      <c r="C1385" s="25" t="s">
        <v>1153</v>
      </c>
      <c r="D1385" s="26" t="s">
        <v>1553</v>
      </c>
      <c r="E1385" s="26">
        <v>1863</v>
      </c>
      <c r="F1385" s="38">
        <v>10</v>
      </c>
      <c r="G1385" s="26">
        <v>100</v>
      </c>
      <c r="H1385" s="26">
        <v>99</v>
      </c>
      <c r="I1385" s="26">
        <v>0</v>
      </c>
      <c r="J1385" s="26">
        <v>1</v>
      </c>
      <c r="K1385" s="26">
        <v>0</v>
      </c>
      <c r="L1385" s="26">
        <v>100</v>
      </c>
      <c r="M1385" s="26">
        <v>85</v>
      </c>
      <c r="N1385" s="26">
        <v>15</v>
      </c>
      <c r="O1385" s="26">
        <v>0</v>
      </c>
      <c r="P1385" s="26">
        <v>0</v>
      </c>
      <c r="Q1385" s="26">
        <v>100</v>
      </c>
      <c r="R1385" s="26">
        <v>100</v>
      </c>
      <c r="S1385" s="26">
        <v>100</v>
      </c>
      <c r="T1385" s="26">
        <v>100</v>
      </c>
      <c r="U1385" s="26">
        <v>85</v>
      </c>
      <c r="V1385" s="26">
        <v>0</v>
      </c>
      <c r="W1385" s="26">
        <v>50</v>
      </c>
      <c r="X1385" s="26">
        <v>50</v>
      </c>
      <c r="Y1385" s="26">
        <v>100</v>
      </c>
      <c r="Z1385" s="26">
        <v>2</v>
      </c>
      <c r="AA1385" s="26" t="s">
        <v>96</v>
      </c>
      <c r="AB1385" s="26" t="s">
        <v>97</v>
      </c>
      <c r="AC1385" s="26" t="s">
        <v>98</v>
      </c>
      <c r="AD1385" s="26">
        <v>8</v>
      </c>
      <c r="AE1385" s="26">
        <v>8</v>
      </c>
      <c r="AF1385" s="26">
        <v>15</v>
      </c>
      <c r="AG1385" s="26">
        <v>0</v>
      </c>
      <c r="AH1385" s="26">
        <v>15</v>
      </c>
      <c r="AI1385" s="26">
        <v>0</v>
      </c>
    </row>
    <row r="1386" spans="1:427" x14ac:dyDescent="0.3">
      <c r="A1386" s="31" t="s">
        <v>1003</v>
      </c>
      <c r="B1386" s="31" t="s">
        <v>1114</v>
      </c>
      <c r="C1386" s="31" t="s">
        <v>1153</v>
      </c>
      <c r="D1386" s="31" t="s">
        <v>1154</v>
      </c>
      <c r="E1386" s="34" t="s">
        <v>95</v>
      </c>
      <c r="F1386" s="32">
        <v>755</v>
      </c>
      <c r="G1386" s="32">
        <v>100</v>
      </c>
      <c r="H1386" s="32">
        <v>100</v>
      </c>
      <c r="I1386" s="32">
        <v>0</v>
      </c>
      <c r="J1386" s="32">
        <v>0</v>
      </c>
      <c r="K1386" s="32">
        <v>0</v>
      </c>
      <c r="L1386" s="32">
        <v>100</v>
      </c>
      <c r="M1386" s="32">
        <v>99</v>
      </c>
      <c r="N1386" s="32">
        <v>1</v>
      </c>
      <c r="O1386" s="32">
        <v>0</v>
      </c>
      <c r="P1386" s="32">
        <v>0</v>
      </c>
      <c r="Q1386" s="32">
        <v>100</v>
      </c>
      <c r="R1386" s="32">
        <v>100</v>
      </c>
      <c r="S1386" s="32">
        <v>100</v>
      </c>
      <c r="T1386" s="32">
        <v>100</v>
      </c>
      <c r="U1386" s="32">
        <v>5</v>
      </c>
      <c r="V1386" s="32">
        <v>0</v>
      </c>
      <c r="W1386" s="32">
        <v>0</v>
      </c>
      <c r="X1386" s="32">
        <v>100</v>
      </c>
      <c r="Y1386" s="32">
        <v>100</v>
      </c>
      <c r="Z1386" s="32">
        <v>2</v>
      </c>
      <c r="AA1386" s="32" t="s">
        <v>96</v>
      </c>
      <c r="AB1386" s="32" t="s">
        <v>97</v>
      </c>
      <c r="AC1386" s="28" t="s">
        <v>98</v>
      </c>
      <c r="AD1386" s="32">
        <v>8</v>
      </c>
      <c r="AE1386" s="32">
        <v>8</v>
      </c>
      <c r="AF1386" s="32">
        <v>15</v>
      </c>
      <c r="AG1386" s="32">
        <v>0</v>
      </c>
      <c r="AH1386" s="32">
        <v>15</v>
      </c>
      <c r="AI1386" s="32">
        <v>0</v>
      </c>
    </row>
    <row r="1387" spans="1:427" x14ac:dyDescent="0.3">
      <c r="A1387" s="25" t="s">
        <v>1003</v>
      </c>
      <c r="B1387" s="25" t="s">
        <v>1114</v>
      </c>
      <c r="C1387" s="25" t="s">
        <v>1155</v>
      </c>
      <c r="D1387" s="26" t="s">
        <v>1553</v>
      </c>
      <c r="E1387" s="26">
        <v>1242</v>
      </c>
      <c r="F1387" s="38">
        <v>120</v>
      </c>
      <c r="G1387" s="26">
        <v>100</v>
      </c>
      <c r="H1387" s="26">
        <v>100</v>
      </c>
      <c r="I1387" s="26">
        <v>0</v>
      </c>
      <c r="J1387" s="26">
        <v>0</v>
      </c>
      <c r="K1387" s="26">
        <v>0</v>
      </c>
      <c r="L1387" s="26">
        <v>100</v>
      </c>
      <c r="M1387" s="26">
        <v>100</v>
      </c>
      <c r="N1387" s="26">
        <v>0</v>
      </c>
      <c r="O1387" s="26">
        <v>0</v>
      </c>
      <c r="P1387" s="26">
        <v>0</v>
      </c>
      <c r="Q1387" s="26">
        <v>100</v>
      </c>
      <c r="R1387" s="26">
        <v>100</v>
      </c>
      <c r="S1387" s="26">
        <v>0</v>
      </c>
      <c r="T1387" s="26">
        <v>100</v>
      </c>
      <c r="U1387" s="26">
        <v>100</v>
      </c>
      <c r="V1387" s="26">
        <v>0</v>
      </c>
      <c r="W1387" s="26">
        <v>70</v>
      </c>
      <c r="X1387" s="26">
        <v>30</v>
      </c>
      <c r="Y1387" s="26">
        <v>100</v>
      </c>
      <c r="Z1387" s="26">
        <v>2</v>
      </c>
      <c r="AA1387" s="26" t="s">
        <v>96</v>
      </c>
      <c r="AB1387" s="26" t="s">
        <v>96</v>
      </c>
      <c r="AC1387" s="26">
        <v>1</v>
      </c>
      <c r="AD1387" s="26">
        <v>16</v>
      </c>
      <c r="AE1387" s="26">
        <v>16</v>
      </c>
      <c r="AF1387" s="26">
        <v>16</v>
      </c>
      <c r="AG1387" s="26">
        <v>0</v>
      </c>
      <c r="AH1387" s="26">
        <v>1</v>
      </c>
      <c r="AI1387" s="26">
        <v>0</v>
      </c>
    </row>
    <row r="1388" spans="1:427" x14ac:dyDescent="0.3">
      <c r="A1388" s="31" t="s">
        <v>1003</v>
      </c>
      <c r="B1388" s="31" t="s">
        <v>1114</v>
      </c>
      <c r="C1388" s="31" t="s">
        <v>1155</v>
      </c>
      <c r="D1388" s="31" t="s">
        <v>110</v>
      </c>
      <c r="E1388" s="34" t="s">
        <v>95</v>
      </c>
      <c r="F1388" s="32">
        <v>690</v>
      </c>
      <c r="G1388" s="32">
        <v>100</v>
      </c>
      <c r="H1388" s="32">
        <v>80</v>
      </c>
      <c r="I1388" s="32">
        <v>10</v>
      </c>
      <c r="J1388" s="32">
        <v>10</v>
      </c>
      <c r="K1388" s="32">
        <v>0</v>
      </c>
      <c r="L1388" s="32">
        <v>100</v>
      </c>
      <c r="M1388" s="32">
        <v>80</v>
      </c>
      <c r="N1388" s="32">
        <v>0</v>
      </c>
      <c r="O1388" s="32">
        <v>0</v>
      </c>
      <c r="P1388" s="32">
        <v>20</v>
      </c>
      <c r="Q1388" s="32">
        <v>100</v>
      </c>
      <c r="R1388" s="32">
        <v>90</v>
      </c>
      <c r="S1388" s="32">
        <v>100</v>
      </c>
      <c r="T1388" s="32">
        <v>100</v>
      </c>
      <c r="U1388" s="32">
        <v>0</v>
      </c>
      <c r="V1388" s="32">
        <v>0</v>
      </c>
      <c r="W1388" s="32">
        <v>20</v>
      </c>
      <c r="X1388" s="32">
        <v>80</v>
      </c>
      <c r="Y1388" s="32">
        <v>100</v>
      </c>
      <c r="Z1388" s="32">
        <v>2</v>
      </c>
      <c r="AA1388" s="32" t="s">
        <v>97</v>
      </c>
      <c r="AB1388" s="32" t="s">
        <v>96</v>
      </c>
      <c r="AC1388" s="32">
        <v>4</v>
      </c>
      <c r="AD1388" s="32">
        <v>15.9</v>
      </c>
      <c r="AE1388" s="32">
        <v>15.9</v>
      </c>
      <c r="AF1388" s="32">
        <v>15.9</v>
      </c>
      <c r="AG1388" s="32">
        <v>0.13</v>
      </c>
      <c r="AH1388" s="32">
        <v>0.6</v>
      </c>
      <c r="AI1388" s="32">
        <v>0</v>
      </c>
    </row>
    <row r="1389" spans="1:427" x14ac:dyDescent="0.3">
      <c r="A1389" s="25" t="s">
        <v>1003</v>
      </c>
      <c r="B1389" s="25" t="s">
        <v>1156</v>
      </c>
      <c r="C1389" s="25" t="s">
        <v>1157</v>
      </c>
      <c r="D1389" s="26" t="s">
        <v>1553</v>
      </c>
      <c r="E1389" s="26">
        <v>694</v>
      </c>
      <c r="F1389" s="38">
        <v>50</v>
      </c>
      <c r="G1389" s="26">
        <v>100</v>
      </c>
      <c r="H1389" s="26">
        <v>68</v>
      </c>
      <c r="I1389" s="26">
        <v>32</v>
      </c>
      <c r="J1389" s="26">
        <v>0</v>
      </c>
      <c r="K1389" s="26">
        <v>0</v>
      </c>
      <c r="L1389" s="26">
        <v>95</v>
      </c>
      <c r="M1389" s="26">
        <v>85</v>
      </c>
      <c r="N1389" s="26">
        <v>10</v>
      </c>
      <c r="O1389" s="26">
        <v>0</v>
      </c>
      <c r="P1389" s="26">
        <v>5</v>
      </c>
      <c r="Q1389" s="26">
        <v>100</v>
      </c>
      <c r="R1389" s="26">
        <v>100</v>
      </c>
      <c r="S1389" s="26">
        <v>100</v>
      </c>
      <c r="T1389" s="26">
        <v>90</v>
      </c>
      <c r="U1389" s="26">
        <v>90</v>
      </c>
      <c r="V1389" s="26">
        <v>0</v>
      </c>
      <c r="W1389" s="26">
        <v>10</v>
      </c>
      <c r="X1389" s="26">
        <v>90</v>
      </c>
      <c r="Y1389" s="26">
        <v>100</v>
      </c>
      <c r="Z1389" s="26">
        <v>2</v>
      </c>
      <c r="AA1389" s="26" t="s">
        <v>96</v>
      </c>
      <c r="AB1389" s="26" t="s">
        <v>96</v>
      </c>
      <c r="AC1389" s="26">
        <v>2</v>
      </c>
      <c r="AD1389" s="26">
        <v>10</v>
      </c>
      <c r="AE1389" s="26">
        <v>10</v>
      </c>
      <c r="AF1389" s="26">
        <v>8</v>
      </c>
      <c r="AG1389" s="26">
        <v>0</v>
      </c>
      <c r="AH1389" s="26">
        <v>12</v>
      </c>
      <c r="AI1389" s="26">
        <v>0</v>
      </c>
      <c r="CJ1389" s="47"/>
      <c r="CK1389" s="47"/>
      <c r="CL1389" s="47"/>
      <c r="CM1389" s="47"/>
      <c r="CN1389" s="47"/>
      <c r="CO1389" s="47"/>
      <c r="CP1389" s="47"/>
      <c r="CQ1389" s="47"/>
      <c r="CR1389" s="47"/>
      <c r="CS1389" s="47"/>
      <c r="CT1389" s="47"/>
      <c r="CU1389" s="47"/>
      <c r="CV1389" s="47"/>
      <c r="CW1389" s="47"/>
      <c r="CX1389" s="47"/>
      <c r="CY1389" s="47"/>
      <c r="CZ1389" s="47"/>
      <c r="DA1389" s="47"/>
      <c r="DB1389" s="47"/>
      <c r="DC1389" s="47"/>
      <c r="DD1389" s="47"/>
      <c r="DE1389" s="47"/>
      <c r="DF1389" s="47"/>
      <c r="DG1389" s="47"/>
      <c r="DH1389" s="47"/>
      <c r="DI1389" s="47"/>
      <c r="DJ1389" s="47"/>
      <c r="DK1389" s="47"/>
      <c r="DL1389" s="47"/>
      <c r="DM1389" s="47"/>
      <c r="DN1389" s="47"/>
      <c r="DO1389" s="47"/>
      <c r="DP1389" s="47"/>
      <c r="DQ1389" s="47"/>
      <c r="DR1389" s="47"/>
      <c r="DS1389" s="47"/>
      <c r="DT1389" s="47"/>
      <c r="DU1389" s="47"/>
      <c r="DV1389" s="47"/>
      <c r="DW1389" s="47"/>
      <c r="DX1389" s="47"/>
      <c r="DY1389" s="47"/>
      <c r="DZ1389" s="47"/>
      <c r="EA1389" s="47"/>
      <c r="EB1389" s="47"/>
      <c r="EC1389" s="47"/>
      <c r="ED1389" s="47"/>
      <c r="EE1389" s="47"/>
      <c r="EF1389" s="47"/>
      <c r="EG1389" s="47"/>
      <c r="EH1389" s="47"/>
      <c r="EI1389" s="47"/>
      <c r="EJ1389" s="47"/>
      <c r="EK1389" s="47"/>
      <c r="EL1389" s="47"/>
      <c r="EM1389" s="47"/>
      <c r="EN1389" s="47"/>
      <c r="EO1389" s="47"/>
      <c r="EP1389" s="47"/>
      <c r="EQ1389" s="47"/>
      <c r="ER1389" s="47"/>
      <c r="ES1389" s="47"/>
      <c r="ET1389" s="47"/>
      <c r="EU1389" s="47"/>
      <c r="EV1389" s="47"/>
      <c r="EW1389" s="47"/>
      <c r="EX1389" s="47"/>
      <c r="EY1389" s="47"/>
      <c r="EZ1389" s="47"/>
      <c r="FA1389" s="47"/>
      <c r="FB1389" s="47"/>
      <c r="FC1389" s="47"/>
      <c r="FD1389" s="47"/>
      <c r="FE1389" s="47"/>
      <c r="FF1389" s="47"/>
      <c r="FG1389" s="47"/>
      <c r="FH1389" s="47"/>
      <c r="FI1389" s="47"/>
      <c r="FJ1389" s="47"/>
      <c r="FK1389" s="47"/>
      <c r="FL1389" s="47"/>
      <c r="FM1389" s="47"/>
      <c r="FN1389" s="47"/>
      <c r="FO1389" s="47"/>
      <c r="FP1389" s="47"/>
      <c r="FQ1389" s="47"/>
      <c r="FR1389" s="47"/>
      <c r="FS1389" s="47"/>
      <c r="FT1389" s="47"/>
      <c r="FU1389" s="47"/>
      <c r="FV1389" s="47"/>
      <c r="FW1389" s="47"/>
      <c r="FX1389" s="47"/>
      <c r="FY1389" s="47"/>
      <c r="FZ1389" s="47"/>
      <c r="GA1389" s="47"/>
      <c r="GB1389" s="47"/>
      <c r="GC1389" s="47"/>
      <c r="GD1389" s="47"/>
      <c r="GE1389" s="47"/>
      <c r="GF1389" s="47"/>
      <c r="GG1389" s="47"/>
      <c r="GH1389" s="47"/>
      <c r="GI1389" s="47"/>
      <c r="GJ1389" s="47"/>
      <c r="GK1389" s="47"/>
      <c r="GL1389" s="47"/>
      <c r="GM1389" s="47"/>
      <c r="GN1389" s="47"/>
      <c r="GO1389" s="47"/>
      <c r="GP1389" s="47"/>
      <c r="GQ1389" s="47"/>
      <c r="GR1389" s="47"/>
      <c r="GS1389" s="47"/>
      <c r="GT1389" s="47"/>
      <c r="GU1389" s="47"/>
      <c r="GV1389" s="47"/>
      <c r="GW1389" s="47"/>
      <c r="GX1389" s="47"/>
      <c r="GY1389" s="47"/>
      <c r="GZ1389" s="47"/>
      <c r="HA1389" s="47"/>
      <c r="HB1389" s="47"/>
      <c r="HC1389" s="47"/>
      <c r="HD1389" s="47"/>
      <c r="HE1389" s="47"/>
      <c r="HF1389" s="47"/>
      <c r="HG1389" s="47"/>
      <c r="HH1389" s="47"/>
      <c r="HI1389" s="47"/>
      <c r="HJ1389" s="47"/>
      <c r="HK1389" s="47"/>
      <c r="HL1389" s="47"/>
      <c r="HM1389" s="47"/>
      <c r="HN1389" s="47"/>
      <c r="HO1389" s="47"/>
      <c r="HP1389" s="47"/>
      <c r="HQ1389" s="47"/>
      <c r="HR1389" s="47"/>
      <c r="HS1389" s="47"/>
      <c r="HT1389" s="47"/>
      <c r="HU1389" s="47"/>
      <c r="HV1389" s="47"/>
      <c r="HW1389" s="47"/>
      <c r="HX1389" s="47"/>
      <c r="HY1389" s="47"/>
      <c r="HZ1389" s="47"/>
      <c r="IA1389" s="47"/>
      <c r="IB1389" s="47"/>
      <c r="IC1389" s="47"/>
      <c r="ID1389" s="47"/>
      <c r="IE1389" s="47"/>
      <c r="IF1389" s="47"/>
      <c r="IG1389" s="47"/>
      <c r="IH1389" s="47"/>
      <c r="II1389" s="47"/>
      <c r="IJ1389" s="47"/>
      <c r="IK1389" s="47"/>
      <c r="IL1389" s="47"/>
      <c r="IM1389" s="47"/>
      <c r="IN1389" s="47"/>
      <c r="IO1389" s="47"/>
      <c r="IP1389" s="47"/>
      <c r="IQ1389" s="47"/>
      <c r="IR1389" s="47"/>
      <c r="IS1389" s="47"/>
      <c r="IT1389" s="47"/>
      <c r="IU1389" s="47"/>
      <c r="IV1389" s="47"/>
      <c r="IW1389" s="47"/>
      <c r="IX1389" s="47"/>
      <c r="IY1389" s="47"/>
      <c r="IZ1389" s="47"/>
      <c r="JA1389" s="47"/>
      <c r="JB1389" s="47"/>
      <c r="JC1389" s="47"/>
      <c r="JD1389" s="47"/>
      <c r="JE1389" s="47"/>
      <c r="JF1389" s="47"/>
      <c r="JG1389" s="47"/>
      <c r="JH1389" s="47"/>
      <c r="JI1389" s="47"/>
      <c r="JJ1389" s="47"/>
      <c r="JK1389" s="47"/>
      <c r="JL1389" s="47"/>
      <c r="JM1389" s="47"/>
      <c r="JN1389" s="47"/>
      <c r="JO1389" s="47"/>
      <c r="JP1389" s="47"/>
      <c r="JQ1389" s="47"/>
      <c r="JR1389" s="47"/>
      <c r="JS1389" s="47"/>
      <c r="JT1389" s="47"/>
      <c r="JU1389" s="47"/>
      <c r="JV1389" s="47"/>
      <c r="JW1389" s="47"/>
      <c r="JX1389" s="47"/>
      <c r="JY1389" s="47"/>
      <c r="JZ1389" s="47"/>
      <c r="KA1389" s="47"/>
      <c r="KB1389" s="47"/>
      <c r="KC1389" s="47"/>
      <c r="KD1389" s="47"/>
      <c r="KE1389" s="47"/>
      <c r="KF1389" s="47"/>
      <c r="KG1389" s="47"/>
      <c r="KH1389" s="47"/>
      <c r="KI1389" s="47"/>
      <c r="KJ1389" s="47"/>
      <c r="KK1389" s="47"/>
      <c r="KL1389" s="47"/>
      <c r="KM1389" s="47"/>
      <c r="KN1389" s="47"/>
      <c r="KO1389" s="47"/>
      <c r="KP1389" s="47"/>
      <c r="KQ1389" s="47"/>
      <c r="KR1389" s="47"/>
      <c r="KS1389" s="47"/>
      <c r="KT1389" s="47"/>
      <c r="KU1389" s="47"/>
      <c r="KV1389" s="47"/>
      <c r="KW1389" s="47"/>
      <c r="KX1389" s="47"/>
      <c r="KY1389" s="47"/>
      <c r="KZ1389" s="47"/>
      <c r="LA1389" s="47"/>
      <c r="LB1389" s="47"/>
      <c r="LC1389" s="47"/>
      <c r="LD1389" s="47"/>
      <c r="LE1389" s="47"/>
      <c r="LF1389" s="47"/>
      <c r="LG1389" s="47"/>
      <c r="LH1389" s="47"/>
      <c r="LI1389" s="47"/>
      <c r="LJ1389" s="47"/>
      <c r="LK1389" s="47"/>
      <c r="LL1389" s="47"/>
      <c r="LM1389" s="47"/>
      <c r="LN1389" s="47"/>
      <c r="LO1389" s="47"/>
      <c r="LP1389" s="47"/>
      <c r="LQ1389" s="47"/>
      <c r="LR1389" s="47"/>
      <c r="LS1389" s="47"/>
      <c r="LT1389" s="47"/>
      <c r="LU1389" s="47"/>
      <c r="LV1389" s="47"/>
      <c r="LW1389" s="47"/>
      <c r="LX1389" s="47"/>
      <c r="LY1389" s="47"/>
      <c r="LZ1389" s="47"/>
      <c r="MA1389" s="47"/>
      <c r="MB1389" s="47"/>
      <c r="MC1389" s="47"/>
      <c r="MD1389" s="47"/>
      <c r="ME1389" s="47"/>
      <c r="MF1389" s="47"/>
      <c r="MG1389" s="47"/>
      <c r="MH1389" s="47"/>
      <c r="MI1389" s="47"/>
      <c r="MJ1389" s="47"/>
      <c r="MK1389" s="47"/>
      <c r="ML1389" s="47"/>
      <c r="MM1389" s="47"/>
      <c r="MN1389" s="47"/>
      <c r="MO1389" s="47"/>
      <c r="MP1389" s="47"/>
      <c r="MQ1389" s="47"/>
      <c r="MR1389" s="47"/>
      <c r="MS1389" s="47"/>
      <c r="MT1389" s="47"/>
      <c r="MU1389" s="47"/>
      <c r="MV1389" s="47"/>
      <c r="MW1389" s="47"/>
      <c r="MX1389" s="47"/>
      <c r="MY1389" s="47"/>
      <c r="MZ1389" s="47"/>
      <c r="NA1389" s="47"/>
      <c r="NB1389" s="47"/>
      <c r="NC1389" s="47"/>
      <c r="ND1389" s="47"/>
      <c r="NE1389" s="47"/>
      <c r="NF1389" s="47"/>
      <c r="NG1389" s="47"/>
      <c r="NH1389" s="47"/>
      <c r="NI1389" s="47"/>
      <c r="NJ1389" s="47"/>
      <c r="NK1389" s="47"/>
      <c r="NL1389" s="47"/>
      <c r="NM1389" s="47"/>
      <c r="NN1389" s="47"/>
      <c r="NO1389" s="47"/>
      <c r="NP1389" s="47"/>
      <c r="NQ1389" s="47"/>
      <c r="NR1389" s="47"/>
      <c r="NS1389" s="47"/>
      <c r="NT1389" s="47"/>
      <c r="NU1389" s="47"/>
      <c r="NV1389" s="47"/>
      <c r="NW1389" s="47"/>
      <c r="NX1389" s="47"/>
      <c r="NY1389" s="47"/>
      <c r="NZ1389" s="47"/>
      <c r="OA1389" s="47"/>
      <c r="OB1389" s="47"/>
      <c r="OC1389" s="47"/>
      <c r="OD1389" s="47"/>
      <c r="OE1389" s="47"/>
      <c r="OF1389" s="47"/>
      <c r="OG1389" s="47"/>
      <c r="OH1389" s="47"/>
      <c r="OI1389" s="47"/>
      <c r="OJ1389" s="47"/>
      <c r="OK1389" s="47"/>
      <c r="OL1389" s="47"/>
      <c r="OM1389" s="47"/>
      <c r="ON1389" s="47"/>
      <c r="OO1389" s="47"/>
      <c r="OP1389" s="47"/>
      <c r="OQ1389" s="47"/>
      <c r="OR1389" s="47"/>
      <c r="OS1389" s="47"/>
      <c r="OT1389" s="47"/>
      <c r="OU1389" s="47"/>
      <c r="OV1389" s="47"/>
      <c r="OW1389" s="47"/>
      <c r="OX1389" s="47"/>
      <c r="OY1389" s="47"/>
      <c r="OZ1389" s="47"/>
      <c r="PA1389" s="47"/>
      <c r="PB1389" s="47"/>
      <c r="PC1389" s="47"/>
      <c r="PD1389" s="47"/>
      <c r="PE1389" s="47"/>
      <c r="PF1389" s="47"/>
      <c r="PG1389" s="47"/>
      <c r="PH1389" s="47"/>
      <c r="PI1389" s="47"/>
      <c r="PJ1389" s="47"/>
      <c r="PK1389" s="47"/>
    </row>
    <row r="1390" spans="1:427" x14ac:dyDescent="0.3">
      <c r="A1390" s="31" t="s">
        <v>1003</v>
      </c>
      <c r="B1390" s="31" t="s">
        <v>1156</v>
      </c>
      <c r="C1390" s="31" t="s">
        <v>1157</v>
      </c>
      <c r="D1390" s="31" t="s">
        <v>1158</v>
      </c>
      <c r="E1390" s="34" t="s">
        <v>102</v>
      </c>
      <c r="F1390" s="32">
        <v>56</v>
      </c>
      <c r="G1390" s="32">
        <v>100</v>
      </c>
      <c r="H1390" s="32">
        <v>90</v>
      </c>
      <c r="I1390" s="32">
        <v>0</v>
      </c>
      <c r="J1390" s="32">
        <v>10</v>
      </c>
      <c r="K1390" s="32">
        <v>0</v>
      </c>
      <c r="L1390" s="32">
        <v>0</v>
      </c>
      <c r="M1390" s="32">
        <v>0</v>
      </c>
      <c r="N1390" s="32">
        <v>0</v>
      </c>
      <c r="O1390" s="32">
        <v>0</v>
      </c>
      <c r="P1390" s="33">
        <v>100</v>
      </c>
      <c r="Q1390" s="32">
        <v>100</v>
      </c>
      <c r="R1390" s="32">
        <v>100</v>
      </c>
      <c r="S1390" s="32">
        <v>0</v>
      </c>
      <c r="T1390" s="32">
        <v>0</v>
      </c>
      <c r="U1390" s="32">
        <v>0</v>
      </c>
      <c r="V1390" s="32">
        <v>0</v>
      </c>
      <c r="W1390" s="32">
        <v>0</v>
      </c>
      <c r="X1390" s="32">
        <v>100</v>
      </c>
      <c r="Y1390" s="32">
        <v>100</v>
      </c>
      <c r="Z1390" s="32">
        <v>2</v>
      </c>
      <c r="AA1390" s="32" t="s">
        <v>97</v>
      </c>
      <c r="AB1390" s="32" t="s">
        <v>97</v>
      </c>
      <c r="AC1390" s="28" t="s">
        <v>98</v>
      </c>
      <c r="AD1390" s="32">
        <v>10</v>
      </c>
      <c r="AE1390" s="32">
        <v>10</v>
      </c>
      <c r="AF1390" s="32">
        <v>8</v>
      </c>
      <c r="AG1390" s="32">
        <v>12</v>
      </c>
      <c r="AH1390" s="32">
        <v>12</v>
      </c>
      <c r="AI1390" s="32">
        <v>1</v>
      </c>
    </row>
    <row r="1391" spans="1:427" x14ac:dyDescent="0.3">
      <c r="A1391" s="31" t="s">
        <v>1003</v>
      </c>
      <c r="B1391" s="31" t="s">
        <v>1156</v>
      </c>
      <c r="C1391" s="31" t="s">
        <v>1157</v>
      </c>
      <c r="D1391" s="31" t="s">
        <v>110</v>
      </c>
      <c r="E1391" s="34" t="s">
        <v>95</v>
      </c>
      <c r="F1391" s="32">
        <v>149</v>
      </c>
      <c r="G1391" s="32">
        <v>100</v>
      </c>
      <c r="H1391" s="32">
        <v>50</v>
      </c>
      <c r="I1391" s="32">
        <v>0</v>
      </c>
      <c r="J1391" s="32">
        <v>50</v>
      </c>
      <c r="K1391" s="32">
        <v>0</v>
      </c>
      <c r="L1391" s="32">
        <v>0</v>
      </c>
      <c r="M1391" s="32">
        <v>0</v>
      </c>
      <c r="N1391" s="32">
        <v>0</v>
      </c>
      <c r="O1391" s="32">
        <v>0</v>
      </c>
      <c r="P1391" s="33">
        <v>100</v>
      </c>
      <c r="Q1391" s="32">
        <v>100</v>
      </c>
      <c r="R1391" s="32">
        <v>100</v>
      </c>
      <c r="S1391" s="32">
        <v>40</v>
      </c>
      <c r="T1391" s="32">
        <v>0</v>
      </c>
      <c r="U1391" s="32">
        <v>0</v>
      </c>
      <c r="V1391" s="32">
        <v>0</v>
      </c>
      <c r="W1391" s="32">
        <v>0</v>
      </c>
      <c r="X1391" s="32">
        <v>100</v>
      </c>
      <c r="Y1391" s="32">
        <v>100</v>
      </c>
      <c r="Z1391" s="32">
        <v>2</v>
      </c>
      <c r="AA1391" s="32" t="s">
        <v>97</v>
      </c>
      <c r="AB1391" s="32" t="s">
        <v>96</v>
      </c>
      <c r="AC1391" s="32">
        <v>2</v>
      </c>
      <c r="AD1391" s="32">
        <v>10</v>
      </c>
      <c r="AE1391" s="32">
        <v>10</v>
      </c>
      <c r="AF1391" s="32">
        <v>8</v>
      </c>
      <c r="AG1391" s="32">
        <v>12</v>
      </c>
      <c r="AH1391" s="32">
        <v>12</v>
      </c>
      <c r="AI1391" s="32">
        <v>1</v>
      </c>
    </row>
    <row r="1392" spans="1:427" x14ac:dyDescent="0.3">
      <c r="A1392" s="25" t="s">
        <v>1003</v>
      </c>
      <c r="B1392" s="25" t="s">
        <v>1156</v>
      </c>
      <c r="C1392" s="25" t="s">
        <v>1159</v>
      </c>
      <c r="D1392" s="26" t="s">
        <v>1553</v>
      </c>
      <c r="E1392" s="26">
        <v>735</v>
      </c>
      <c r="F1392" s="38">
        <v>60</v>
      </c>
      <c r="G1392" s="26">
        <v>0</v>
      </c>
      <c r="H1392" s="26">
        <v>0</v>
      </c>
      <c r="I1392" s="26">
        <v>100</v>
      </c>
      <c r="J1392" s="26">
        <v>0</v>
      </c>
      <c r="K1392" s="26">
        <v>0</v>
      </c>
      <c r="L1392" s="26">
        <v>0</v>
      </c>
      <c r="M1392" s="26">
        <v>0</v>
      </c>
      <c r="N1392" s="26">
        <v>90</v>
      </c>
      <c r="O1392" s="26">
        <v>0</v>
      </c>
      <c r="P1392" s="26">
        <v>10</v>
      </c>
      <c r="Q1392" s="26">
        <v>100</v>
      </c>
      <c r="R1392" s="26">
        <v>100</v>
      </c>
      <c r="S1392" s="26">
        <v>100</v>
      </c>
      <c r="T1392" s="26">
        <v>100</v>
      </c>
      <c r="U1392" s="26">
        <v>50</v>
      </c>
      <c r="V1392" s="26">
        <v>0</v>
      </c>
      <c r="W1392" s="26">
        <v>10</v>
      </c>
      <c r="X1392" s="26">
        <v>90</v>
      </c>
      <c r="Y1392" s="26">
        <v>100</v>
      </c>
      <c r="Z1392" s="26">
        <v>2</v>
      </c>
      <c r="AA1392" s="26" t="s">
        <v>96</v>
      </c>
      <c r="AB1392" s="26" t="s">
        <v>96</v>
      </c>
      <c r="AC1392" s="26">
        <v>2</v>
      </c>
      <c r="AD1392" s="26">
        <v>1</v>
      </c>
      <c r="AE1392" s="26">
        <v>1</v>
      </c>
      <c r="AF1392" s="26">
        <v>13</v>
      </c>
      <c r="AG1392" s="26">
        <v>1</v>
      </c>
      <c r="AH1392" s="26">
        <v>13</v>
      </c>
      <c r="AI1392" s="26">
        <v>1</v>
      </c>
    </row>
    <row r="1393" spans="1:35" x14ac:dyDescent="0.3">
      <c r="A1393" s="31" t="s">
        <v>1003</v>
      </c>
      <c r="B1393" s="31" t="s">
        <v>1156</v>
      </c>
      <c r="C1393" s="31" t="s">
        <v>1159</v>
      </c>
      <c r="D1393" s="31" t="s">
        <v>1159</v>
      </c>
      <c r="E1393" s="34" t="s">
        <v>104</v>
      </c>
      <c r="F1393" s="32">
        <v>53</v>
      </c>
      <c r="G1393" s="32">
        <v>0</v>
      </c>
      <c r="H1393" s="32">
        <v>0</v>
      </c>
      <c r="I1393" s="32">
        <v>75</v>
      </c>
      <c r="J1393" s="32">
        <v>0</v>
      </c>
      <c r="K1393" s="32">
        <v>25</v>
      </c>
      <c r="L1393" s="32">
        <v>0</v>
      </c>
      <c r="M1393" s="32">
        <v>0</v>
      </c>
      <c r="N1393" s="32">
        <v>80</v>
      </c>
      <c r="O1393" s="32">
        <v>0</v>
      </c>
      <c r="P1393" s="32">
        <v>20</v>
      </c>
      <c r="Q1393" s="32">
        <v>100</v>
      </c>
      <c r="R1393" s="32">
        <v>75</v>
      </c>
      <c r="S1393" s="32">
        <v>100</v>
      </c>
      <c r="T1393" s="32">
        <v>100</v>
      </c>
      <c r="U1393" s="32">
        <v>0</v>
      </c>
      <c r="V1393" s="32">
        <v>0</v>
      </c>
      <c r="W1393" s="32">
        <v>0</v>
      </c>
      <c r="X1393" s="32">
        <v>100</v>
      </c>
      <c r="Y1393" s="32">
        <v>25</v>
      </c>
      <c r="Z1393" s="32">
        <v>2</v>
      </c>
      <c r="AA1393" s="32" t="s">
        <v>97</v>
      </c>
      <c r="AB1393" s="32" t="s">
        <v>96</v>
      </c>
      <c r="AC1393" s="32">
        <v>2</v>
      </c>
      <c r="AD1393" s="32">
        <v>1</v>
      </c>
      <c r="AE1393" s="32">
        <v>1</v>
      </c>
      <c r="AF1393" s="32">
        <v>13</v>
      </c>
      <c r="AG1393" s="32">
        <v>1</v>
      </c>
      <c r="AH1393" s="32">
        <v>13</v>
      </c>
      <c r="AI1393" s="32">
        <v>1</v>
      </c>
    </row>
    <row r="1394" spans="1:35" x14ac:dyDescent="0.3">
      <c r="A1394" s="25" t="s">
        <v>1003</v>
      </c>
      <c r="B1394" s="25" t="s">
        <v>1156</v>
      </c>
      <c r="C1394" s="25" t="s">
        <v>1160</v>
      </c>
      <c r="D1394" s="26" t="s">
        <v>1553</v>
      </c>
      <c r="E1394" s="26">
        <v>776</v>
      </c>
      <c r="F1394" s="26">
        <v>81</v>
      </c>
      <c r="G1394" s="26">
        <v>0</v>
      </c>
      <c r="H1394" s="26">
        <v>0</v>
      </c>
      <c r="I1394" s="26">
        <v>20</v>
      </c>
      <c r="J1394" s="26">
        <v>0</v>
      </c>
      <c r="K1394" s="26">
        <v>80</v>
      </c>
      <c r="L1394" s="26">
        <v>0</v>
      </c>
      <c r="M1394" s="26">
        <v>0</v>
      </c>
      <c r="N1394" s="26">
        <v>50</v>
      </c>
      <c r="O1394" s="26">
        <v>0</v>
      </c>
      <c r="P1394" s="26">
        <v>50</v>
      </c>
      <c r="Q1394" s="26">
        <v>100</v>
      </c>
      <c r="R1394" s="26">
        <v>100</v>
      </c>
      <c r="S1394" s="26">
        <v>100</v>
      </c>
      <c r="T1394" s="26">
        <v>0</v>
      </c>
      <c r="U1394" s="26">
        <v>0</v>
      </c>
      <c r="V1394" s="26">
        <v>0</v>
      </c>
      <c r="W1394" s="26">
        <v>0</v>
      </c>
      <c r="X1394" s="26">
        <v>100</v>
      </c>
      <c r="Y1394" s="26">
        <v>100</v>
      </c>
      <c r="Z1394" s="26">
        <v>2</v>
      </c>
      <c r="AA1394" s="26" t="s">
        <v>96</v>
      </c>
      <c r="AB1394" s="26" t="s">
        <v>96</v>
      </c>
      <c r="AC1394" s="26">
        <v>4</v>
      </c>
      <c r="AD1394" s="26">
        <v>15</v>
      </c>
      <c r="AE1394" s="26">
        <v>32</v>
      </c>
      <c r="AF1394" s="26">
        <v>32</v>
      </c>
      <c r="AG1394" s="26">
        <v>0</v>
      </c>
      <c r="AH1394" s="26">
        <v>32</v>
      </c>
      <c r="AI1394" s="26">
        <v>0</v>
      </c>
    </row>
    <row r="1395" spans="1:35" x14ac:dyDescent="0.3">
      <c r="A1395" s="31" t="s">
        <v>1003</v>
      </c>
      <c r="B1395" s="31" t="s">
        <v>1156</v>
      </c>
      <c r="C1395" s="31" t="s">
        <v>1160</v>
      </c>
      <c r="D1395" s="31" t="s">
        <v>588</v>
      </c>
      <c r="E1395" s="34" t="s">
        <v>95</v>
      </c>
      <c r="F1395" s="32">
        <v>307</v>
      </c>
      <c r="G1395" s="32">
        <v>0</v>
      </c>
      <c r="H1395" s="32">
        <v>0</v>
      </c>
      <c r="I1395" s="32">
        <v>100</v>
      </c>
      <c r="J1395" s="32">
        <v>0</v>
      </c>
      <c r="K1395" s="32">
        <v>0</v>
      </c>
      <c r="L1395" s="32">
        <v>0</v>
      </c>
      <c r="M1395" s="32">
        <v>0</v>
      </c>
      <c r="N1395" s="32">
        <v>20</v>
      </c>
      <c r="O1395" s="32">
        <v>0</v>
      </c>
      <c r="P1395" s="32">
        <v>80</v>
      </c>
      <c r="Q1395" s="32">
        <v>100</v>
      </c>
      <c r="R1395" s="32">
        <v>100</v>
      </c>
      <c r="S1395" s="32">
        <v>100</v>
      </c>
      <c r="T1395" s="32">
        <v>0</v>
      </c>
      <c r="U1395" s="32">
        <v>0</v>
      </c>
      <c r="V1395" s="32">
        <v>0</v>
      </c>
      <c r="W1395" s="32">
        <v>0</v>
      </c>
      <c r="X1395" s="32">
        <v>100</v>
      </c>
      <c r="Y1395" s="32">
        <v>100</v>
      </c>
      <c r="Z1395" s="32">
        <v>2</v>
      </c>
      <c r="AA1395" s="32" t="s">
        <v>97</v>
      </c>
      <c r="AB1395" s="32" t="s">
        <v>96</v>
      </c>
      <c r="AC1395" s="32">
        <v>10</v>
      </c>
      <c r="AD1395" s="32">
        <v>15</v>
      </c>
      <c r="AE1395" s="32">
        <v>32</v>
      </c>
      <c r="AF1395" s="32">
        <v>32</v>
      </c>
      <c r="AG1395" s="32">
        <v>0</v>
      </c>
      <c r="AH1395" s="32">
        <v>32</v>
      </c>
      <c r="AI1395" s="32">
        <v>0</v>
      </c>
    </row>
    <row r="1396" spans="1:35" x14ac:dyDescent="0.3">
      <c r="A1396" s="31" t="s">
        <v>1003</v>
      </c>
      <c r="B1396" s="31" t="s">
        <v>1156</v>
      </c>
      <c r="C1396" s="31" t="s">
        <v>1160</v>
      </c>
      <c r="D1396" s="31" t="s">
        <v>1161</v>
      </c>
      <c r="E1396" s="34" t="s">
        <v>95</v>
      </c>
      <c r="F1396" s="32">
        <v>225</v>
      </c>
      <c r="G1396" s="32">
        <v>0</v>
      </c>
      <c r="H1396" s="32">
        <v>0</v>
      </c>
      <c r="I1396" s="32">
        <v>0</v>
      </c>
      <c r="J1396" s="32">
        <v>0</v>
      </c>
      <c r="K1396" s="32">
        <v>100</v>
      </c>
      <c r="L1396" s="32">
        <v>0</v>
      </c>
      <c r="M1396" s="32">
        <v>0</v>
      </c>
      <c r="N1396" s="32">
        <v>0</v>
      </c>
      <c r="O1396" s="32">
        <v>0</v>
      </c>
      <c r="P1396" s="32">
        <v>100</v>
      </c>
      <c r="Q1396" s="32">
        <v>100</v>
      </c>
      <c r="R1396" s="32">
        <v>100</v>
      </c>
      <c r="S1396" s="32">
        <v>100</v>
      </c>
      <c r="T1396" s="32">
        <v>0</v>
      </c>
      <c r="U1396" s="32">
        <v>0</v>
      </c>
      <c r="V1396" s="32">
        <v>0</v>
      </c>
      <c r="W1396" s="32">
        <v>0</v>
      </c>
      <c r="X1396" s="32">
        <v>100</v>
      </c>
      <c r="Y1396" s="32">
        <v>100</v>
      </c>
      <c r="Z1396" s="32">
        <v>2</v>
      </c>
      <c r="AA1396" s="32" t="s">
        <v>97</v>
      </c>
      <c r="AB1396" s="32" t="s">
        <v>96</v>
      </c>
      <c r="AC1396" s="32">
        <v>10</v>
      </c>
      <c r="AD1396" s="32">
        <v>15</v>
      </c>
      <c r="AE1396" s="32">
        <v>32</v>
      </c>
      <c r="AF1396" s="32">
        <v>32</v>
      </c>
      <c r="AG1396" s="32">
        <v>0</v>
      </c>
      <c r="AH1396" s="32">
        <v>32</v>
      </c>
      <c r="AI1396" s="32">
        <v>0</v>
      </c>
    </row>
    <row r="1397" spans="1:35" x14ac:dyDescent="0.3">
      <c r="A1397" s="25" t="s">
        <v>1003</v>
      </c>
      <c r="B1397" s="25" t="s">
        <v>1156</v>
      </c>
      <c r="C1397" s="25" t="s">
        <v>1162</v>
      </c>
      <c r="D1397" s="26" t="s">
        <v>1553</v>
      </c>
      <c r="E1397" s="26">
        <v>2215</v>
      </c>
      <c r="F1397" s="38">
        <v>50</v>
      </c>
      <c r="G1397" s="26">
        <v>100</v>
      </c>
      <c r="H1397" s="26">
        <v>70</v>
      </c>
      <c r="I1397" s="26">
        <v>30</v>
      </c>
      <c r="J1397" s="26">
        <v>0</v>
      </c>
      <c r="K1397" s="26">
        <v>0</v>
      </c>
      <c r="L1397" s="26">
        <v>0</v>
      </c>
      <c r="M1397" s="26">
        <v>0</v>
      </c>
      <c r="N1397" s="26">
        <v>100</v>
      </c>
      <c r="O1397" s="26">
        <v>0</v>
      </c>
      <c r="P1397" s="26">
        <v>0</v>
      </c>
      <c r="Q1397" s="26">
        <v>100</v>
      </c>
      <c r="R1397" s="26">
        <v>100</v>
      </c>
      <c r="S1397" s="26">
        <v>100</v>
      </c>
      <c r="T1397" s="26">
        <v>100</v>
      </c>
      <c r="U1397" s="26">
        <v>90</v>
      </c>
      <c r="V1397" s="26">
        <v>0</v>
      </c>
      <c r="W1397" s="26">
        <v>98</v>
      </c>
      <c r="X1397" s="26">
        <v>2</v>
      </c>
      <c r="Y1397" s="26">
        <v>100</v>
      </c>
      <c r="Z1397" s="26">
        <v>2</v>
      </c>
      <c r="AA1397" s="26" t="s">
        <v>96</v>
      </c>
      <c r="AB1397" s="26" t="s">
        <v>96</v>
      </c>
      <c r="AC1397" s="26">
        <v>8</v>
      </c>
      <c r="AD1397" s="26">
        <v>0</v>
      </c>
      <c r="AE1397" s="26">
        <v>0</v>
      </c>
      <c r="AF1397" s="26">
        <v>13</v>
      </c>
      <c r="AG1397" s="26">
        <v>0</v>
      </c>
      <c r="AH1397" s="26">
        <v>7</v>
      </c>
      <c r="AI1397" s="26">
        <v>0</v>
      </c>
    </row>
    <row r="1398" spans="1:35" x14ac:dyDescent="0.3">
      <c r="A1398" s="31" t="s">
        <v>1003</v>
      </c>
      <c r="B1398" s="31" t="s">
        <v>1156</v>
      </c>
      <c r="C1398" s="31" t="s">
        <v>1162</v>
      </c>
      <c r="D1398" s="31" t="s">
        <v>1163</v>
      </c>
      <c r="E1398" s="34" t="s">
        <v>95</v>
      </c>
      <c r="F1398" s="32">
        <v>394</v>
      </c>
      <c r="G1398" s="32">
        <v>100</v>
      </c>
      <c r="H1398" s="33">
        <v>50</v>
      </c>
      <c r="I1398" s="33">
        <v>40</v>
      </c>
      <c r="J1398" s="33">
        <v>10</v>
      </c>
      <c r="K1398" s="32">
        <v>0</v>
      </c>
      <c r="L1398" s="32">
        <v>0</v>
      </c>
      <c r="M1398" s="32">
        <v>0</v>
      </c>
      <c r="N1398" s="32">
        <v>50</v>
      </c>
      <c r="O1398" s="32">
        <v>0</v>
      </c>
      <c r="P1398" s="33">
        <v>50</v>
      </c>
      <c r="Q1398" s="32">
        <v>100</v>
      </c>
      <c r="R1398" s="32">
        <v>100</v>
      </c>
      <c r="S1398" s="32">
        <v>100</v>
      </c>
      <c r="T1398" s="32">
        <v>100</v>
      </c>
      <c r="U1398" s="32">
        <v>50</v>
      </c>
      <c r="V1398" s="32">
        <v>0</v>
      </c>
      <c r="W1398" s="32">
        <v>40</v>
      </c>
      <c r="X1398" s="33">
        <v>60</v>
      </c>
      <c r="Y1398" s="32">
        <v>100</v>
      </c>
      <c r="Z1398" s="32">
        <v>2</v>
      </c>
      <c r="AA1398" s="32" t="s">
        <v>96</v>
      </c>
      <c r="AB1398" s="32" t="s">
        <v>96</v>
      </c>
      <c r="AC1398" s="32">
        <v>4</v>
      </c>
      <c r="AD1398" s="32">
        <v>0</v>
      </c>
      <c r="AE1398" s="32">
        <v>0</v>
      </c>
      <c r="AF1398" s="32">
        <v>13</v>
      </c>
      <c r="AG1398" s="32">
        <v>0</v>
      </c>
      <c r="AH1398" s="32">
        <v>7</v>
      </c>
      <c r="AI1398" s="32">
        <v>0</v>
      </c>
    </row>
    <row r="1399" spans="1:35" x14ac:dyDescent="0.3">
      <c r="A1399" s="25" t="s">
        <v>1003</v>
      </c>
      <c r="B1399" s="25" t="s">
        <v>1156</v>
      </c>
      <c r="C1399" s="25" t="s">
        <v>1164</v>
      </c>
      <c r="D1399" s="26" t="s">
        <v>1553</v>
      </c>
      <c r="E1399" s="26">
        <v>796</v>
      </c>
      <c r="F1399" s="38">
        <v>0</v>
      </c>
      <c r="G1399" s="26">
        <v>100</v>
      </c>
      <c r="H1399" s="26">
        <v>100</v>
      </c>
      <c r="I1399" s="26">
        <v>0</v>
      </c>
      <c r="J1399" s="26">
        <v>0</v>
      </c>
      <c r="K1399" s="26">
        <v>0</v>
      </c>
      <c r="L1399" s="26">
        <v>0</v>
      </c>
      <c r="M1399" s="26">
        <v>0</v>
      </c>
      <c r="N1399" s="26">
        <v>100</v>
      </c>
      <c r="O1399" s="26">
        <v>0</v>
      </c>
      <c r="P1399" s="26">
        <v>0</v>
      </c>
      <c r="Q1399" s="26">
        <v>100</v>
      </c>
      <c r="R1399" s="26">
        <v>100</v>
      </c>
      <c r="S1399" s="26">
        <v>100</v>
      </c>
      <c r="T1399" s="26">
        <v>100</v>
      </c>
      <c r="U1399" s="26">
        <v>100</v>
      </c>
      <c r="V1399" s="26">
        <v>0</v>
      </c>
      <c r="W1399" s="26">
        <v>50</v>
      </c>
      <c r="X1399" s="26">
        <v>50</v>
      </c>
      <c r="Y1399" s="26">
        <v>100</v>
      </c>
      <c r="Z1399" s="26">
        <v>2</v>
      </c>
      <c r="AA1399" s="26" t="s">
        <v>96</v>
      </c>
      <c r="AB1399" s="26" t="s">
        <v>96</v>
      </c>
      <c r="AC1399" s="26">
        <v>2</v>
      </c>
      <c r="AD1399" s="26">
        <v>0</v>
      </c>
      <c r="AE1399" s="26">
        <v>1</v>
      </c>
      <c r="AF1399" s="26">
        <v>11</v>
      </c>
      <c r="AG1399" s="26">
        <v>0</v>
      </c>
      <c r="AH1399" s="26">
        <v>0</v>
      </c>
      <c r="AI1399" s="26">
        <v>0</v>
      </c>
    </row>
    <row r="1400" spans="1:35" x14ac:dyDescent="0.3">
      <c r="A1400" s="31" t="s">
        <v>1003</v>
      </c>
      <c r="B1400" s="31" t="s">
        <v>1156</v>
      </c>
      <c r="C1400" s="31" t="s">
        <v>1164</v>
      </c>
      <c r="D1400" s="31" t="s">
        <v>108</v>
      </c>
      <c r="E1400" s="34" t="s">
        <v>95</v>
      </c>
      <c r="F1400" s="32">
        <v>58</v>
      </c>
      <c r="G1400" s="32">
        <v>100</v>
      </c>
      <c r="H1400" s="32">
        <v>100</v>
      </c>
      <c r="I1400" s="32">
        <v>0</v>
      </c>
      <c r="J1400" s="32">
        <v>0</v>
      </c>
      <c r="K1400" s="32">
        <v>0</v>
      </c>
      <c r="L1400" s="32">
        <v>0</v>
      </c>
      <c r="M1400" s="32">
        <v>0</v>
      </c>
      <c r="N1400" s="32">
        <v>0</v>
      </c>
      <c r="O1400" s="32">
        <v>0</v>
      </c>
      <c r="P1400" s="32">
        <v>100</v>
      </c>
      <c r="Q1400" s="32">
        <v>100</v>
      </c>
      <c r="R1400" s="32">
        <v>100</v>
      </c>
      <c r="S1400" s="32">
        <v>100</v>
      </c>
      <c r="T1400" s="32">
        <v>0</v>
      </c>
      <c r="U1400" s="32">
        <v>0</v>
      </c>
      <c r="V1400" s="32">
        <v>0</v>
      </c>
      <c r="W1400" s="32">
        <v>0</v>
      </c>
      <c r="X1400" s="32">
        <v>100</v>
      </c>
      <c r="Y1400" s="32">
        <v>100</v>
      </c>
      <c r="Z1400" s="32">
        <v>2</v>
      </c>
      <c r="AA1400" s="32" t="s">
        <v>96</v>
      </c>
      <c r="AB1400" s="32" t="s">
        <v>96</v>
      </c>
      <c r="AC1400" s="32">
        <v>2</v>
      </c>
      <c r="AD1400" s="32">
        <v>1</v>
      </c>
      <c r="AE1400" s="32">
        <v>2</v>
      </c>
      <c r="AF1400" s="32">
        <v>11</v>
      </c>
      <c r="AG1400" s="32">
        <v>0</v>
      </c>
      <c r="AH1400" s="32">
        <v>0</v>
      </c>
      <c r="AI1400" s="32">
        <v>1</v>
      </c>
    </row>
    <row r="1401" spans="1:35" x14ac:dyDescent="0.3">
      <c r="A1401" s="31" t="s">
        <v>1003</v>
      </c>
      <c r="B1401" s="31" t="s">
        <v>1156</v>
      </c>
      <c r="C1401" s="31" t="s">
        <v>1164</v>
      </c>
      <c r="D1401" s="31" t="s">
        <v>1165</v>
      </c>
      <c r="E1401" s="32" t="s">
        <v>104</v>
      </c>
      <c r="F1401" s="32">
        <v>96</v>
      </c>
      <c r="G1401" s="32">
        <v>100</v>
      </c>
      <c r="H1401" s="32">
        <v>50</v>
      </c>
      <c r="I1401" s="32">
        <v>50</v>
      </c>
      <c r="J1401" s="32">
        <v>0</v>
      </c>
      <c r="K1401" s="32">
        <v>0</v>
      </c>
      <c r="L1401" s="32">
        <v>0</v>
      </c>
      <c r="M1401" s="32">
        <v>0</v>
      </c>
      <c r="N1401" s="32">
        <v>0</v>
      </c>
      <c r="O1401" s="32">
        <v>0</v>
      </c>
      <c r="P1401" s="32">
        <v>100</v>
      </c>
      <c r="Q1401" s="32">
        <v>100</v>
      </c>
      <c r="R1401" s="32">
        <v>100</v>
      </c>
      <c r="S1401" s="32">
        <v>100</v>
      </c>
      <c r="T1401" s="32">
        <v>0</v>
      </c>
      <c r="U1401" s="32">
        <v>0</v>
      </c>
      <c r="V1401" s="32">
        <v>0</v>
      </c>
      <c r="W1401" s="32">
        <v>0</v>
      </c>
      <c r="X1401" s="32">
        <v>100</v>
      </c>
      <c r="Y1401" s="32">
        <v>100</v>
      </c>
      <c r="Z1401" s="32">
        <v>2</v>
      </c>
      <c r="AA1401" s="32" t="s">
        <v>96</v>
      </c>
      <c r="AB1401" s="32" t="s">
        <v>96</v>
      </c>
      <c r="AC1401" s="32">
        <v>2</v>
      </c>
      <c r="AD1401" s="32">
        <v>1</v>
      </c>
      <c r="AE1401" s="32">
        <v>2</v>
      </c>
      <c r="AF1401" s="32">
        <v>11</v>
      </c>
      <c r="AG1401" s="32">
        <v>0</v>
      </c>
      <c r="AH1401" s="32">
        <v>0</v>
      </c>
      <c r="AI1401" s="32">
        <v>1</v>
      </c>
    </row>
    <row r="1402" spans="1:35" x14ac:dyDescent="0.3">
      <c r="A1402" s="25" t="s">
        <v>1003</v>
      </c>
      <c r="B1402" s="25" t="s">
        <v>1156</v>
      </c>
      <c r="C1402" s="25" t="s">
        <v>1166</v>
      </c>
      <c r="D1402" s="26" t="s">
        <v>1553</v>
      </c>
      <c r="E1402" s="26">
        <v>1148</v>
      </c>
      <c r="F1402" s="38">
        <v>60</v>
      </c>
      <c r="G1402" s="26">
        <v>30</v>
      </c>
      <c r="H1402" s="26">
        <v>30</v>
      </c>
      <c r="I1402" s="26">
        <v>70</v>
      </c>
      <c r="J1402" s="26">
        <v>0</v>
      </c>
      <c r="K1402" s="26">
        <v>0</v>
      </c>
      <c r="L1402" s="26">
        <v>70</v>
      </c>
      <c r="M1402" s="26">
        <v>66</v>
      </c>
      <c r="N1402" s="26">
        <v>27</v>
      </c>
      <c r="O1402" s="26">
        <v>7</v>
      </c>
      <c r="P1402" s="26">
        <v>0</v>
      </c>
      <c r="Q1402" s="26">
        <v>100</v>
      </c>
      <c r="R1402" s="26">
        <v>100</v>
      </c>
      <c r="S1402" s="26">
        <v>100</v>
      </c>
      <c r="T1402" s="26">
        <v>90</v>
      </c>
      <c r="U1402" s="26">
        <v>70</v>
      </c>
      <c r="V1402" s="26">
        <v>0</v>
      </c>
      <c r="W1402" s="26">
        <v>70</v>
      </c>
      <c r="X1402" s="26">
        <v>30</v>
      </c>
      <c r="Y1402" s="26">
        <v>100</v>
      </c>
      <c r="Z1402" s="26">
        <v>2</v>
      </c>
      <c r="AA1402" s="26" t="s">
        <v>96</v>
      </c>
      <c r="AB1402" s="26" t="s">
        <v>97</v>
      </c>
      <c r="AC1402" s="26" t="s">
        <v>98</v>
      </c>
      <c r="AD1402" s="26">
        <v>3</v>
      </c>
      <c r="AE1402" s="26">
        <v>3</v>
      </c>
      <c r="AF1402" s="26">
        <v>3</v>
      </c>
      <c r="AG1402" s="26">
        <v>0</v>
      </c>
      <c r="AH1402" s="26">
        <v>9</v>
      </c>
      <c r="AI1402" s="26">
        <v>0</v>
      </c>
    </row>
    <row r="1403" spans="1:35" x14ac:dyDescent="0.3">
      <c r="A1403" s="31" t="s">
        <v>1003</v>
      </c>
      <c r="B1403" s="31" t="s">
        <v>1156</v>
      </c>
      <c r="C1403" s="31" t="s">
        <v>1166</v>
      </c>
      <c r="D1403" s="31" t="s">
        <v>1167</v>
      </c>
      <c r="E1403" s="34" t="s">
        <v>102</v>
      </c>
      <c r="F1403" s="32">
        <v>168</v>
      </c>
      <c r="G1403" s="32">
        <v>0</v>
      </c>
      <c r="H1403" s="32">
        <v>0</v>
      </c>
      <c r="I1403" s="32">
        <v>0</v>
      </c>
      <c r="J1403" s="32">
        <v>100</v>
      </c>
      <c r="K1403" s="32">
        <v>0</v>
      </c>
      <c r="L1403" s="32">
        <v>100</v>
      </c>
      <c r="M1403" s="32">
        <v>50</v>
      </c>
      <c r="N1403" s="32">
        <v>0</v>
      </c>
      <c r="O1403" s="32">
        <v>0</v>
      </c>
      <c r="P1403" s="32">
        <v>50</v>
      </c>
      <c r="Q1403" s="32">
        <v>100</v>
      </c>
      <c r="R1403" s="32">
        <v>100</v>
      </c>
      <c r="S1403" s="32">
        <v>100</v>
      </c>
      <c r="T1403" s="32">
        <v>0</v>
      </c>
      <c r="U1403" s="32">
        <v>0</v>
      </c>
      <c r="V1403" s="32">
        <v>0</v>
      </c>
      <c r="W1403" s="32">
        <v>0</v>
      </c>
      <c r="X1403" s="32">
        <v>100</v>
      </c>
      <c r="Y1403" s="32">
        <v>100</v>
      </c>
      <c r="Z1403" s="32">
        <v>2</v>
      </c>
      <c r="AA1403" s="32" t="s">
        <v>96</v>
      </c>
      <c r="AB1403" s="32" t="s">
        <v>97</v>
      </c>
      <c r="AC1403" s="28" t="s">
        <v>98</v>
      </c>
      <c r="AD1403" s="32">
        <v>3</v>
      </c>
      <c r="AE1403" s="32">
        <v>3</v>
      </c>
      <c r="AF1403" s="32">
        <v>3</v>
      </c>
      <c r="AG1403" s="32">
        <v>0</v>
      </c>
      <c r="AH1403" s="32">
        <v>9</v>
      </c>
      <c r="AI1403" s="32">
        <v>0</v>
      </c>
    </row>
    <row r="1404" spans="1:35" x14ac:dyDescent="0.3">
      <c r="A1404" s="25" t="s">
        <v>1003</v>
      </c>
      <c r="B1404" s="25" t="s">
        <v>1156</v>
      </c>
      <c r="C1404" s="25" t="s">
        <v>1168</v>
      </c>
      <c r="D1404" s="26" t="s">
        <v>1553</v>
      </c>
      <c r="E1404" s="26">
        <v>1685</v>
      </c>
      <c r="F1404" s="38">
        <v>30</v>
      </c>
      <c r="G1404" s="26">
        <v>100</v>
      </c>
      <c r="H1404" s="26">
        <v>60</v>
      </c>
      <c r="I1404" s="26">
        <v>40</v>
      </c>
      <c r="J1404" s="26">
        <v>0</v>
      </c>
      <c r="K1404" s="26">
        <v>0</v>
      </c>
      <c r="L1404" s="26">
        <v>4</v>
      </c>
      <c r="M1404" s="26">
        <v>4</v>
      </c>
      <c r="N1404" s="26">
        <v>90</v>
      </c>
      <c r="O1404" s="26">
        <v>0</v>
      </c>
      <c r="P1404" s="26">
        <v>6</v>
      </c>
      <c r="Q1404" s="26">
        <v>100</v>
      </c>
      <c r="R1404" s="26">
        <v>100</v>
      </c>
      <c r="S1404" s="26">
        <v>100</v>
      </c>
      <c r="T1404" s="26">
        <v>100</v>
      </c>
      <c r="U1404" s="26">
        <v>70</v>
      </c>
      <c r="V1404" s="26">
        <v>0</v>
      </c>
      <c r="W1404" s="26">
        <v>90</v>
      </c>
      <c r="X1404" s="26">
        <v>10</v>
      </c>
      <c r="Y1404" s="26">
        <v>100</v>
      </c>
      <c r="Z1404" s="26">
        <v>2</v>
      </c>
      <c r="AA1404" s="26" t="s">
        <v>96</v>
      </c>
      <c r="AB1404" s="26" t="s">
        <v>96</v>
      </c>
      <c r="AC1404" s="26">
        <v>12</v>
      </c>
      <c r="AD1404" s="26">
        <v>4</v>
      </c>
      <c r="AE1404" s="26">
        <v>4</v>
      </c>
      <c r="AF1404" s="26">
        <v>12</v>
      </c>
      <c r="AG1404" s="26">
        <v>0</v>
      </c>
      <c r="AH1404" s="26">
        <v>12</v>
      </c>
      <c r="AI1404" s="26">
        <v>0</v>
      </c>
    </row>
    <row r="1405" spans="1:35" x14ac:dyDescent="0.3">
      <c r="A1405" s="31" t="s">
        <v>1003</v>
      </c>
      <c r="B1405" s="31" t="s">
        <v>1156</v>
      </c>
      <c r="C1405" s="31" t="s">
        <v>1168</v>
      </c>
      <c r="D1405" s="31" t="s">
        <v>1169</v>
      </c>
      <c r="E1405" s="34" t="s">
        <v>95</v>
      </c>
      <c r="F1405" s="32">
        <v>278</v>
      </c>
      <c r="G1405" s="32">
        <v>100</v>
      </c>
      <c r="H1405" s="32">
        <v>90</v>
      </c>
      <c r="I1405" s="32">
        <v>10</v>
      </c>
      <c r="J1405" s="32">
        <v>0</v>
      </c>
      <c r="K1405" s="32">
        <v>0</v>
      </c>
      <c r="L1405" s="32">
        <v>0</v>
      </c>
      <c r="M1405" s="32">
        <v>0</v>
      </c>
      <c r="N1405" s="32">
        <v>60</v>
      </c>
      <c r="O1405" s="32">
        <v>0</v>
      </c>
      <c r="P1405" s="32">
        <v>40</v>
      </c>
      <c r="Q1405" s="32">
        <v>100</v>
      </c>
      <c r="R1405" s="32">
        <v>100</v>
      </c>
      <c r="S1405" s="32">
        <v>100</v>
      </c>
      <c r="T1405" s="32">
        <v>0</v>
      </c>
      <c r="U1405" s="32">
        <v>0</v>
      </c>
      <c r="V1405" s="32">
        <v>0</v>
      </c>
      <c r="W1405" s="32">
        <v>0</v>
      </c>
      <c r="X1405" s="32">
        <v>100</v>
      </c>
      <c r="Y1405" s="32">
        <v>100</v>
      </c>
      <c r="Z1405" s="32">
        <v>2</v>
      </c>
      <c r="AA1405" s="32" t="s">
        <v>97</v>
      </c>
      <c r="AB1405" s="32" t="s">
        <v>96</v>
      </c>
      <c r="AC1405" s="32">
        <v>12</v>
      </c>
      <c r="AD1405" s="32">
        <v>4</v>
      </c>
      <c r="AE1405" s="32">
        <v>4</v>
      </c>
      <c r="AF1405" s="32">
        <v>12</v>
      </c>
      <c r="AG1405" s="32">
        <v>0</v>
      </c>
      <c r="AH1405" s="32">
        <v>12</v>
      </c>
      <c r="AI1405" s="32">
        <v>0</v>
      </c>
    </row>
    <row r="1406" spans="1:35" x14ac:dyDescent="0.3">
      <c r="A1406" s="31" t="s">
        <v>1003</v>
      </c>
      <c r="B1406" s="31" t="s">
        <v>1156</v>
      </c>
      <c r="C1406" s="31" t="s">
        <v>1168</v>
      </c>
      <c r="D1406" s="31" t="s">
        <v>589</v>
      </c>
      <c r="E1406" s="34" t="s">
        <v>95</v>
      </c>
      <c r="F1406" s="32">
        <v>250</v>
      </c>
      <c r="G1406" s="32">
        <v>0</v>
      </c>
      <c r="H1406" s="32">
        <v>0</v>
      </c>
      <c r="I1406" s="32">
        <v>10</v>
      </c>
      <c r="J1406" s="32">
        <v>90</v>
      </c>
      <c r="K1406" s="32">
        <v>0</v>
      </c>
      <c r="L1406" s="32">
        <v>0</v>
      </c>
      <c r="M1406" s="32">
        <v>0</v>
      </c>
      <c r="N1406" s="32">
        <v>5</v>
      </c>
      <c r="O1406" s="32">
        <v>0</v>
      </c>
      <c r="P1406" s="32">
        <v>95</v>
      </c>
      <c r="Q1406" s="32">
        <v>100</v>
      </c>
      <c r="R1406" s="32">
        <v>20</v>
      </c>
      <c r="S1406" s="32">
        <v>100</v>
      </c>
      <c r="T1406" s="32">
        <v>100</v>
      </c>
      <c r="U1406" s="32">
        <v>0</v>
      </c>
      <c r="V1406" s="32">
        <v>0</v>
      </c>
      <c r="W1406" s="32">
        <v>0</v>
      </c>
      <c r="X1406" s="32">
        <v>100</v>
      </c>
      <c r="Y1406" s="32">
        <v>100</v>
      </c>
      <c r="Z1406" s="32">
        <v>2</v>
      </c>
      <c r="AA1406" s="32" t="s">
        <v>97</v>
      </c>
      <c r="AB1406" s="32" t="s">
        <v>96</v>
      </c>
      <c r="AC1406" s="32">
        <v>12</v>
      </c>
      <c r="AD1406" s="32">
        <v>4</v>
      </c>
      <c r="AE1406" s="32">
        <v>4</v>
      </c>
      <c r="AF1406" s="32">
        <v>12</v>
      </c>
      <c r="AG1406" s="32">
        <v>0</v>
      </c>
      <c r="AH1406" s="32">
        <v>12</v>
      </c>
      <c r="AI1406" s="32">
        <v>0</v>
      </c>
    </row>
    <row r="1407" spans="1:35" x14ac:dyDescent="0.3">
      <c r="A1407" s="25" t="s">
        <v>1003</v>
      </c>
      <c r="B1407" s="25" t="s">
        <v>1156</v>
      </c>
      <c r="C1407" s="25" t="s">
        <v>1170</v>
      </c>
      <c r="D1407" s="26" t="s">
        <v>1553</v>
      </c>
      <c r="E1407" s="26">
        <v>1048</v>
      </c>
      <c r="F1407" s="38">
        <v>20</v>
      </c>
      <c r="G1407" s="26">
        <v>0</v>
      </c>
      <c r="H1407" s="26">
        <v>0</v>
      </c>
      <c r="I1407" s="26">
        <v>90</v>
      </c>
      <c r="J1407" s="26">
        <v>10</v>
      </c>
      <c r="K1407" s="26">
        <v>0</v>
      </c>
      <c r="L1407" s="26">
        <v>70</v>
      </c>
      <c r="M1407" s="26">
        <v>50</v>
      </c>
      <c r="N1407" s="26">
        <v>20</v>
      </c>
      <c r="O1407" s="26">
        <v>15</v>
      </c>
      <c r="P1407" s="26">
        <v>15</v>
      </c>
      <c r="Q1407" s="26">
        <v>100</v>
      </c>
      <c r="R1407" s="26">
        <v>100</v>
      </c>
      <c r="S1407" s="26">
        <v>100</v>
      </c>
      <c r="T1407" s="26">
        <v>90</v>
      </c>
      <c r="U1407" s="26">
        <v>60</v>
      </c>
      <c r="V1407" s="26">
        <v>0</v>
      </c>
      <c r="W1407" s="26">
        <v>52</v>
      </c>
      <c r="X1407" s="26">
        <v>48</v>
      </c>
      <c r="Y1407" s="26">
        <v>60</v>
      </c>
      <c r="Z1407" s="26">
        <v>2</v>
      </c>
      <c r="AA1407" s="26" t="s">
        <v>96</v>
      </c>
      <c r="AB1407" s="26" t="s">
        <v>96</v>
      </c>
      <c r="AC1407" s="26">
        <v>10</v>
      </c>
      <c r="AD1407" s="26">
        <v>0</v>
      </c>
      <c r="AE1407" s="26">
        <v>10</v>
      </c>
      <c r="AF1407" s="26">
        <v>10</v>
      </c>
      <c r="AG1407" s="26">
        <v>0</v>
      </c>
      <c r="AH1407" s="26">
        <v>4</v>
      </c>
      <c r="AI1407" s="26">
        <v>1</v>
      </c>
    </row>
    <row r="1408" spans="1:35" x14ac:dyDescent="0.3">
      <c r="A1408" s="31" t="s">
        <v>1003</v>
      </c>
      <c r="B1408" s="31" t="s">
        <v>1156</v>
      </c>
      <c r="C1408" s="31" t="s">
        <v>1170</v>
      </c>
      <c r="D1408" s="31" t="s">
        <v>1171</v>
      </c>
      <c r="E1408" s="34" t="s">
        <v>102</v>
      </c>
      <c r="F1408" s="32">
        <v>30</v>
      </c>
      <c r="G1408" s="32">
        <v>0</v>
      </c>
      <c r="H1408" s="32">
        <v>0</v>
      </c>
      <c r="I1408" s="32">
        <v>100</v>
      </c>
      <c r="J1408" s="32">
        <v>0</v>
      </c>
      <c r="K1408" s="32">
        <v>0</v>
      </c>
      <c r="L1408" s="32">
        <v>100</v>
      </c>
      <c r="M1408" s="32">
        <v>99</v>
      </c>
      <c r="N1408" s="32">
        <v>0</v>
      </c>
      <c r="O1408" s="32">
        <v>1</v>
      </c>
      <c r="P1408" s="32">
        <v>0</v>
      </c>
      <c r="Q1408" s="32">
        <v>100</v>
      </c>
      <c r="R1408" s="32">
        <v>99</v>
      </c>
      <c r="S1408" s="32">
        <v>100</v>
      </c>
      <c r="T1408" s="32">
        <v>100</v>
      </c>
      <c r="U1408" s="32">
        <v>100</v>
      </c>
      <c r="V1408" s="32">
        <v>0</v>
      </c>
      <c r="W1408" s="32">
        <v>50</v>
      </c>
      <c r="X1408" s="32">
        <v>50</v>
      </c>
      <c r="Y1408" s="32">
        <v>4</v>
      </c>
      <c r="Z1408" s="32">
        <v>2</v>
      </c>
      <c r="AA1408" s="32" t="s">
        <v>96</v>
      </c>
      <c r="AB1408" s="32" t="s">
        <v>96</v>
      </c>
      <c r="AC1408" s="32">
        <v>4</v>
      </c>
      <c r="AD1408" s="32">
        <v>0</v>
      </c>
      <c r="AE1408" s="32">
        <v>10</v>
      </c>
      <c r="AF1408" s="32">
        <v>10</v>
      </c>
      <c r="AG1408" s="32">
        <v>0</v>
      </c>
      <c r="AH1408" s="32">
        <v>4</v>
      </c>
      <c r="AI1408" s="32">
        <v>1</v>
      </c>
    </row>
    <row r="1409" spans="1:35" x14ac:dyDescent="0.3">
      <c r="A1409" s="31" t="s">
        <v>1003</v>
      </c>
      <c r="B1409" s="31" t="s">
        <v>1156</v>
      </c>
      <c r="C1409" s="31" t="s">
        <v>1170</v>
      </c>
      <c r="D1409" s="31" t="s">
        <v>1172</v>
      </c>
      <c r="E1409" s="34" t="s">
        <v>95</v>
      </c>
      <c r="F1409" s="32">
        <v>266</v>
      </c>
      <c r="G1409" s="32">
        <v>0</v>
      </c>
      <c r="H1409" s="32">
        <v>0</v>
      </c>
      <c r="I1409" s="32">
        <v>1</v>
      </c>
      <c r="J1409" s="32">
        <v>99</v>
      </c>
      <c r="K1409" s="32">
        <v>0</v>
      </c>
      <c r="L1409" s="32">
        <v>100</v>
      </c>
      <c r="M1409" s="32">
        <v>10</v>
      </c>
      <c r="N1409" s="32">
        <v>0</v>
      </c>
      <c r="O1409" s="32">
        <v>0</v>
      </c>
      <c r="P1409" s="32">
        <v>90</v>
      </c>
      <c r="Q1409" s="32">
        <v>100</v>
      </c>
      <c r="R1409" s="32">
        <v>97</v>
      </c>
      <c r="S1409" s="32">
        <v>100</v>
      </c>
      <c r="T1409" s="32">
        <v>100</v>
      </c>
      <c r="U1409" s="32">
        <v>15</v>
      </c>
      <c r="V1409" s="32">
        <v>0</v>
      </c>
      <c r="W1409" s="32">
        <v>15</v>
      </c>
      <c r="X1409" s="32">
        <v>85</v>
      </c>
      <c r="Y1409" s="32">
        <v>35</v>
      </c>
      <c r="Z1409" s="32">
        <v>2</v>
      </c>
      <c r="AA1409" s="32" t="s">
        <v>96</v>
      </c>
      <c r="AB1409" s="32" t="s">
        <v>96</v>
      </c>
      <c r="AC1409" s="32">
        <v>6</v>
      </c>
      <c r="AD1409" s="32">
        <v>0</v>
      </c>
      <c r="AE1409" s="32">
        <v>10</v>
      </c>
      <c r="AF1409" s="32">
        <v>10</v>
      </c>
      <c r="AG1409" s="32">
        <v>0</v>
      </c>
      <c r="AH1409" s="32">
        <v>4</v>
      </c>
      <c r="AI1409" s="32">
        <v>1</v>
      </c>
    </row>
    <row r="1410" spans="1:35" x14ac:dyDescent="0.3">
      <c r="A1410" s="25" t="s">
        <v>1003</v>
      </c>
      <c r="B1410" s="25" t="s">
        <v>1156</v>
      </c>
      <c r="C1410" s="25" t="s">
        <v>1173</v>
      </c>
      <c r="D1410" s="26" t="s">
        <v>1553</v>
      </c>
      <c r="E1410" s="26">
        <v>988</v>
      </c>
      <c r="F1410" s="38">
        <v>0</v>
      </c>
      <c r="G1410" s="26">
        <v>0</v>
      </c>
      <c r="H1410" s="26">
        <v>0</v>
      </c>
      <c r="I1410" s="26">
        <v>100</v>
      </c>
      <c r="J1410" s="26">
        <v>0</v>
      </c>
      <c r="K1410" s="26">
        <v>0</v>
      </c>
      <c r="L1410" s="26">
        <v>100</v>
      </c>
      <c r="M1410" s="26">
        <v>98</v>
      </c>
      <c r="N1410" s="26">
        <v>2</v>
      </c>
      <c r="O1410" s="26">
        <v>0</v>
      </c>
      <c r="P1410" s="26">
        <v>0</v>
      </c>
      <c r="Q1410" s="26">
        <v>100</v>
      </c>
      <c r="R1410" s="26">
        <v>100</v>
      </c>
      <c r="S1410" s="26">
        <v>100</v>
      </c>
      <c r="T1410" s="26">
        <v>100</v>
      </c>
      <c r="U1410" s="26">
        <v>90</v>
      </c>
      <c r="V1410" s="26">
        <v>0</v>
      </c>
      <c r="W1410" s="26">
        <v>100</v>
      </c>
      <c r="X1410" s="26">
        <v>0</v>
      </c>
      <c r="Y1410" s="26">
        <v>100</v>
      </c>
      <c r="Z1410" s="26">
        <v>2</v>
      </c>
      <c r="AA1410" s="26" t="s">
        <v>96</v>
      </c>
      <c r="AB1410" s="26" t="s">
        <v>96</v>
      </c>
      <c r="AC1410" s="26">
        <v>4</v>
      </c>
      <c r="AD1410" s="26">
        <v>1</v>
      </c>
      <c r="AE1410" s="26">
        <v>1</v>
      </c>
      <c r="AF1410" s="26">
        <v>15</v>
      </c>
      <c r="AG1410" s="26">
        <v>0</v>
      </c>
      <c r="AH1410" s="26">
        <v>14</v>
      </c>
      <c r="AI1410" s="26">
        <v>0</v>
      </c>
    </row>
    <row r="1411" spans="1:35" x14ac:dyDescent="0.3">
      <c r="A1411" s="31" t="s">
        <v>1003</v>
      </c>
      <c r="B1411" s="31" t="s">
        <v>1156</v>
      </c>
      <c r="C1411" s="31" t="s">
        <v>1173</v>
      </c>
      <c r="D1411" s="31" t="s">
        <v>110</v>
      </c>
      <c r="E1411" s="34" t="s">
        <v>95</v>
      </c>
      <c r="F1411" s="32">
        <v>604</v>
      </c>
      <c r="G1411" s="32">
        <v>100</v>
      </c>
      <c r="H1411" s="32">
        <v>100</v>
      </c>
      <c r="I1411" s="32">
        <v>0</v>
      </c>
      <c r="J1411" s="32">
        <v>0</v>
      </c>
      <c r="K1411" s="32">
        <v>0</v>
      </c>
      <c r="L1411" s="32">
        <v>100</v>
      </c>
      <c r="M1411" s="32">
        <v>95</v>
      </c>
      <c r="N1411" s="32">
        <v>0</v>
      </c>
      <c r="O1411" s="32">
        <v>0</v>
      </c>
      <c r="P1411" s="32">
        <v>5</v>
      </c>
      <c r="Q1411" s="32">
        <v>100</v>
      </c>
      <c r="R1411" s="32">
        <v>100</v>
      </c>
      <c r="S1411" s="32">
        <v>100</v>
      </c>
      <c r="T1411" s="32">
        <v>100</v>
      </c>
      <c r="U1411" s="32">
        <v>15</v>
      </c>
      <c r="V1411" s="32">
        <v>0</v>
      </c>
      <c r="W1411" s="32">
        <v>15</v>
      </c>
      <c r="X1411" s="32">
        <v>85</v>
      </c>
      <c r="Y1411" s="32">
        <v>5</v>
      </c>
      <c r="Z1411" s="32">
        <v>2</v>
      </c>
      <c r="AA1411" s="32" t="s">
        <v>96</v>
      </c>
      <c r="AB1411" s="32" t="s">
        <v>96</v>
      </c>
      <c r="AC1411" s="32">
        <v>9</v>
      </c>
      <c r="AD1411" s="32">
        <v>1</v>
      </c>
      <c r="AE1411" s="32">
        <v>1</v>
      </c>
      <c r="AF1411" s="32">
        <v>15</v>
      </c>
      <c r="AG1411" s="32">
        <v>0.1</v>
      </c>
      <c r="AH1411" s="32">
        <v>0.15</v>
      </c>
      <c r="AI1411" s="32">
        <v>0.15</v>
      </c>
    </row>
    <row r="1412" spans="1:35" x14ac:dyDescent="0.3">
      <c r="A1412" s="25" t="s">
        <v>1003</v>
      </c>
      <c r="B1412" s="25" t="s">
        <v>1156</v>
      </c>
      <c r="C1412" s="25" t="s">
        <v>1174</v>
      </c>
      <c r="D1412" s="26" t="s">
        <v>1553</v>
      </c>
      <c r="E1412" s="26">
        <v>2631</v>
      </c>
      <c r="F1412" s="26">
        <v>119</v>
      </c>
      <c r="G1412" s="26">
        <v>0</v>
      </c>
      <c r="H1412" s="26">
        <v>0</v>
      </c>
      <c r="I1412" s="26">
        <v>100</v>
      </c>
      <c r="J1412" s="26">
        <v>0</v>
      </c>
      <c r="K1412" s="26">
        <v>0</v>
      </c>
      <c r="L1412" s="26">
        <v>0</v>
      </c>
      <c r="M1412" s="26">
        <v>0</v>
      </c>
      <c r="N1412" s="26">
        <v>100</v>
      </c>
      <c r="O1412" s="26">
        <v>0</v>
      </c>
      <c r="P1412" s="26">
        <v>0</v>
      </c>
      <c r="Q1412" s="26">
        <v>100</v>
      </c>
      <c r="R1412" s="26">
        <v>100</v>
      </c>
      <c r="S1412" s="26">
        <v>100</v>
      </c>
      <c r="T1412" s="26">
        <v>0</v>
      </c>
      <c r="U1412" s="26">
        <v>0</v>
      </c>
      <c r="V1412" s="26">
        <v>0</v>
      </c>
      <c r="W1412" s="26">
        <v>1</v>
      </c>
      <c r="X1412" s="26">
        <v>99</v>
      </c>
      <c r="Y1412" s="26">
        <v>100</v>
      </c>
      <c r="Z1412" s="26">
        <v>2</v>
      </c>
      <c r="AA1412" s="26" t="s">
        <v>96</v>
      </c>
      <c r="AB1412" s="26" t="s">
        <v>96</v>
      </c>
      <c r="AC1412" s="26">
        <v>12</v>
      </c>
      <c r="AD1412" s="26">
        <v>6</v>
      </c>
      <c r="AE1412" s="26">
        <v>6</v>
      </c>
      <c r="AF1412" s="26">
        <v>22</v>
      </c>
      <c r="AG1412" s="26">
        <v>0</v>
      </c>
      <c r="AH1412" s="26">
        <v>22</v>
      </c>
      <c r="AI1412" s="26">
        <v>0</v>
      </c>
    </row>
    <row r="1413" spans="1:35" x14ac:dyDescent="0.3">
      <c r="A1413" s="31" t="s">
        <v>1003</v>
      </c>
      <c r="B1413" s="31" t="s">
        <v>1156</v>
      </c>
      <c r="C1413" s="31" t="s">
        <v>1174</v>
      </c>
      <c r="D1413" s="31" t="s">
        <v>110</v>
      </c>
      <c r="E1413" s="32" t="s">
        <v>104</v>
      </c>
      <c r="F1413" s="32">
        <v>2249</v>
      </c>
      <c r="G1413" s="32">
        <v>0</v>
      </c>
      <c r="H1413" s="32">
        <v>0</v>
      </c>
      <c r="I1413" s="32">
        <v>100</v>
      </c>
      <c r="J1413" s="32">
        <v>0</v>
      </c>
      <c r="K1413" s="32">
        <v>0</v>
      </c>
      <c r="L1413" s="32">
        <v>0</v>
      </c>
      <c r="M1413" s="32">
        <v>0</v>
      </c>
      <c r="N1413" s="32">
        <v>1</v>
      </c>
      <c r="O1413" s="32">
        <v>0</v>
      </c>
      <c r="P1413" s="32">
        <v>99</v>
      </c>
      <c r="Q1413" s="32">
        <v>100</v>
      </c>
      <c r="R1413" s="32">
        <v>90</v>
      </c>
      <c r="S1413" s="32">
        <v>72</v>
      </c>
      <c r="T1413" s="32">
        <v>0</v>
      </c>
      <c r="U1413" s="32">
        <v>0</v>
      </c>
      <c r="V1413" s="32">
        <v>0</v>
      </c>
      <c r="W1413" s="32">
        <v>0</v>
      </c>
      <c r="X1413" s="32">
        <v>100</v>
      </c>
      <c r="Y1413" s="32">
        <v>0</v>
      </c>
      <c r="Z1413" s="28" t="s">
        <v>98</v>
      </c>
      <c r="AA1413" s="32" t="s">
        <v>96</v>
      </c>
      <c r="AB1413" s="32" t="s">
        <v>96</v>
      </c>
      <c r="AC1413" s="32">
        <v>4</v>
      </c>
      <c r="AD1413" s="32">
        <v>4</v>
      </c>
      <c r="AE1413" s="32">
        <v>4</v>
      </c>
      <c r="AF1413" s="32">
        <v>22</v>
      </c>
      <c r="AG1413" s="32">
        <v>0</v>
      </c>
      <c r="AH1413" s="32">
        <v>22</v>
      </c>
      <c r="AI1413" s="32">
        <v>0</v>
      </c>
    </row>
    <row r="1414" spans="1:35" x14ac:dyDescent="0.3">
      <c r="A1414" s="25" t="s">
        <v>1003</v>
      </c>
      <c r="B1414" s="25" t="s">
        <v>1156</v>
      </c>
      <c r="C1414" s="25" t="s">
        <v>1175</v>
      </c>
      <c r="D1414" s="26" t="s">
        <v>1553</v>
      </c>
      <c r="E1414" s="26">
        <v>2152</v>
      </c>
      <c r="F1414" s="38">
        <v>0</v>
      </c>
      <c r="G1414" s="26">
        <v>95</v>
      </c>
      <c r="H1414" s="26">
        <v>95</v>
      </c>
      <c r="I1414" s="26">
        <v>5</v>
      </c>
      <c r="J1414" s="26">
        <v>0</v>
      </c>
      <c r="K1414" s="26">
        <v>0</v>
      </c>
      <c r="L1414" s="26">
        <v>90</v>
      </c>
      <c r="M1414" s="26">
        <v>65</v>
      </c>
      <c r="N1414" s="26">
        <v>35</v>
      </c>
      <c r="O1414" s="26">
        <v>0</v>
      </c>
      <c r="P1414" s="26">
        <v>0</v>
      </c>
      <c r="Q1414" s="26">
        <v>100</v>
      </c>
      <c r="R1414" s="26">
        <v>100</v>
      </c>
      <c r="S1414" s="26">
        <v>100</v>
      </c>
      <c r="T1414" s="26">
        <v>100</v>
      </c>
      <c r="U1414" s="26">
        <v>92</v>
      </c>
      <c r="V1414" s="26">
        <v>0</v>
      </c>
      <c r="W1414" s="26">
        <v>95</v>
      </c>
      <c r="X1414" s="26">
        <v>5</v>
      </c>
      <c r="Y1414" s="26">
        <v>100</v>
      </c>
      <c r="Z1414" s="26">
        <v>2</v>
      </c>
      <c r="AA1414" s="26" t="s">
        <v>96</v>
      </c>
      <c r="AB1414" s="26" t="s">
        <v>96</v>
      </c>
      <c r="AC1414" s="26">
        <v>10</v>
      </c>
      <c r="AD1414" s="26">
        <v>0</v>
      </c>
      <c r="AE1414" s="26">
        <v>10</v>
      </c>
      <c r="AF1414" s="26">
        <v>10</v>
      </c>
      <c r="AG1414" s="26">
        <v>0</v>
      </c>
      <c r="AH1414" s="26">
        <v>0</v>
      </c>
      <c r="AI1414" s="26">
        <v>0</v>
      </c>
    </row>
    <row r="1415" spans="1:35" x14ac:dyDescent="0.3">
      <c r="A1415" s="31" t="s">
        <v>1003</v>
      </c>
      <c r="B1415" s="31" t="s">
        <v>1156</v>
      </c>
      <c r="C1415" s="31" t="s">
        <v>1175</v>
      </c>
      <c r="D1415" s="31" t="s">
        <v>110</v>
      </c>
      <c r="E1415" s="34" t="s">
        <v>95</v>
      </c>
      <c r="F1415" s="32">
        <v>61</v>
      </c>
      <c r="G1415" s="32">
        <v>100</v>
      </c>
      <c r="H1415" s="32">
        <v>100</v>
      </c>
      <c r="I1415" s="32">
        <v>0</v>
      </c>
      <c r="J1415" s="32">
        <v>0</v>
      </c>
      <c r="K1415" s="32">
        <v>0</v>
      </c>
      <c r="L1415" s="32">
        <v>100</v>
      </c>
      <c r="M1415" s="32">
        <v>100</v>
      </c>
      <c r="N1415" s="32">
        <v>0</v>
      </c>
      <c r="O1415" s="32">
        <v>0</v>
      </c>
      <c r="P1415" s="32">
        <v>0</v>
      </c>
      <c r="Q1415" s="32">
        <v>100</v>
      </c>
      <c r="R1415" s="32">
        <v>100</v>
      </c>
      <c r="S1415" s="32">
        <v>99</v>
      </c>
      <c r="T1415" s="32">
        <v>0</v>
      </c>
      <c r="U1415" s="32">
        <v>0</v>
      </c>
      <c r="V1415" s="32">
        <v>100</v>
      </c>
      <c r="W1415" s="32">
        <v>0</v>
      </c>
      <c r="X1415" s="32">
        <v>0</v>
      </c>
      <c r="Y1415" s="32">
        <v>100</v>
      </c>
      <c r="Z1415" s="32">
        <v>2</v>
      </c>
      <c r="AA1415" s="32" t="s">
        <v>97</v>
      </c>
      <c r="AB1415" s="32" t="s">
        <v>96</v>
      </c>
      <c r="AC1415" s="32">
        <v>10</v>
      </c>
      <c r="AD1415" s="32">
        <v>0</v>
      </c>
      <c r="AE1415" s="32">
        <v>10</v>
      </c>
      <c r="AF1415" s="32">
        <v>10</v>
      </c>
      <c r="AG1415" s="32">
        <v>0</v>
      </c>
      <c r="AH1415" s="32">
        <v>0</v>
      </c>
      <c r="AI1415" s="32">
        <v>0</v>
      </c>
    </row>
    <row r="1416" spans="1:35" x14ac:dyDescent="0.3">
      <c r="A1416" s="25" t="s">
        <v>1003</v>
      </c>
      <c r="B1416" s="25" t="s">
        <v>1156</v>
      </c>
      <c r="C1416" s="25" t="s">
        <v>1176</v>
      </c>
      <c r="D1416" s="26" t="s">
        <v>1553</v>
      </c>
      <c r="E1416" s="26">
        <v>1989</v>
      </c>
      <c r="F1416" s="38">
        <v>160</v>
      </c>
      <c r="G1416" s="26">
        <v>100</v>
      </c>
      <c r="H1416" s="26">
        <v>60</v>
      </c>
      <c r="I1416" s="26">
        <v>40</v>
      </c>
      <c r="J1416" s="26">
        <v>0</v>
      </c>
      <c r="K1416" s="26">
        <v>0</v>
      </c>
      <c r="L1416" s="26">
        <v>90</v>
      </c>
      <c r="M1416" s="26">
        <v>60</v>
      </c>
      <c r="N1416" s="26">
        <v>30</v>
      </c>
      <c r="O1416" s="26">
        <v>0</v>
      </c>
      <c r="P1416" s="26">
        <v>10</v>
      </c>
      <c r="Q1416" s="26">
        <v>100</v>
      </c>
      <c r="R1416" s="26">
        <v>100</v>
      </c>
      <c r="S1416" s="26">
        <v>100</v>
      </c>
      <c r="T1416" s="26">
        <v>100</v>
      </c>
      <c r="U1416" s="26">
        <v>100</v>
      </c>
      <c r="V1416" s="26">
        <v>0</v>
      </c>
      <c r="W1416" s="26">
        <v>60</v>
      </c>
      <c r="X1416" s="26">
        <v>40</v>
      </c>
      <c r="Y1416" s="26">
        <v>100</v>
      </c>
      <c r="Z1416" s="26">
        <v>2</v>
      </c>
      <c r="AA1416" s="26" t="s">
        <v>96</v>
      </c>
      <c r="AB1416" s="26" t="s">
        <v>96</v>
      </c>
      <c r="AC1416" s="26">
        <v>5</v>
      </c>
      <c r="AD1416" s="26">
        <v>0</v>
      </c>
      <c r="AE1416" s="26">
        <v>2</v>
      </c>
      <c r="AF1416" s="26">
        <v>10</v>
      </c>
      <c r="AG1416" s="26">
        <v>0</v>
      </c>
      <c r="AH1416" s="26">
        <v>0</v>
      </c>
      <c r="AI1416" s="26">
        <v>0</v>
      </c>
    </row>
    <row r="1417" spans="1:35" x14ac:dyDescent="0.3">
      <c r="A1417" s="31" t="s">
        <v>1003</v>
      </c>
      <c r="B1417" s="31" t="s">
        <v>1156</v>
      </c>
      <c r="C1417" s="31" t="s">
        <v>1176</v>
      </c>
      <c r="D1417" s="31" t="s">
        <v>1177</v>
      </c>
      <c r="E1417" s="34" t="s">
        <v>102</v>
      </c>
      <c r="F1417" s="32">
        <v>38</v>
      </c>
      <c r="G1417" s="32">
        <v>100</v>
      </c>
      <c r="H1417" s="32">
        <v>50</v>
      </c>
      <c r="I1417" s="32">
        <v>40</v>
      </c>
      <c r="J1417" s="32">
        <v>0</v>
      </c>
      <c r="K1417" s="32">
        <v>10</v>
      </c>
      <c r="L1417" s="32">
        <v>100</v>
      </c>
      <c r="M1417" s="32">
        <v>0</v>
      </c>
      <c r="N1417" s="32">
        <v>5</v>
      </c>
      <c r="O1417" s="32">
        <v>0</v>
      </c>
      <c r="P1417" s="32">
        <v>95</v>
      </c>
      <c r="Q1417" s="32">
        <v>100</v>
      </c>
      <c r="R1417" s="32">
        <v>100</v>
      </c>
      <c r="S1417" s="32">
        <v>100</v>
      </c>
      <c r="T1417" s="32">
        <v>100</v>
      </c>
      <c r="U1417" s="32">
        <v>0</v>
      </c>
      <c r="V1417" s="32">
        <v>0</v>
      </c>
      <c r="W1417" s="32">
        <v>0</v>
      </c>
      <c r="X1417" s="32">
        <v>100</v>
      </c>
      <c r="Y1417" s="32">
        <v>100</v>
      </c>
      <c r="Z1417" s="32">
        <v>2</v>
      </c>
      <c r="AA1417" s="32" t="s">
        <v>96</v>
      </c>
      <c r="AB1417" s="32" t="s">
        <v>96</v>
      </c>
      <c r="AC1417" s="32">
        <v>5</v>
      </c>
      <c r="AD1417" s="32">
        <v>0</v>
      </c>
      <c r="AE1417" s="32">
        <v>2</v>
      </c>
      <c r="AF1417" s="32">
        <v>10</v>
      </c>
      <c r="AG1417" s="32">
        <v>0</v>
      </c>
      <c r="AH1417" s="32">
        <v>0</v>
      </c>
      <c r="AI1417" s="32">
        <v>0</v>
      </c>
    </row>
    <row r="1418" spans="1:35" x14ac:dyDescent="0.3">
      <c r="A1418" s="31" t="s">
        <v>1003</v>
      </c>
      <c r="B1418" s="31" t="s">
        <v>1156</v>
      </c>
      <c r="C1418" s="31" t="s">
        <v>1176</v>
      </c>
      <c r="D1418" s="31" t="s">
        <v>1178</v>
      </c>
      <c r="E1418" s="34" t="s">
        <v>95</v>
      </c>
      <c r="F1418" s="32">
        <v>89</v>
      </c>
      <c r="G1418" s="32">
        <v>100</v>
      </c>
      <c r="H1418" s="32">
        <v>60</v>
      </c>
      <c r="I1418" s="32">
        <v>40</v>
      </c>
      <c r="J1418" s="32">
        <v>0</v>
      </c>
      <c r="K1418" s="32">
        <v>0</v>
      </c>
      <c r="L1418" s="32">
        <v>0</v>
      </c>
      <c r="M1418" s="32">
        <v>0</v>
      </c>
      <c r="N1418" s="32">
        <v>5</v>
      </c>
      <c r="O1418" s="32">
        <v>0</v>
      </c>
      <c r="P1418" s="33">
        <v>95</v>
      </c>
      <c r="Q1418" s="32">
        <v>100</v>
      </c>
      <c r="R1418" s="32">
        <v>100</v>
      </c>
      <c r="S1418" s="32">
        <v>100</v>
      </c>
      <c r="T1418" s="32">
        <v>100</v>
      </c>
      <c r="U1418" s="32">
        <v>100</v>
      </c>
      <c r="V1418" s="32">
        <v>0</v>
      </c>
      <c r="W1418" s="32">
        <v>0</v>
      </c>
      <c r="X1418" s="32">
        <v>100</v>
      </c>
      <c r="Y1418" s="32">
        <v>100</v>
      </c>
      <c r="Z1418" s="32">
        <v>2</v>
      </c>
      <c r="AA1418" s="32" t="s">
        <v>96</v>
      </c>
      <c r="AB1418" s="32" t="s">
        <v>96</v>
      </c>
      <c r="AC1418" s="32">
        <v>5</v>
      </c>
      <c r="AD1418" s="32">
        <v>0</v>
      </c>
      <c r="AE1418" s="32">
        <v>2</v>
      </c>
      <c r="AF1418" s="32">
        <v>10</v>
      </c>
      <c r="AG1418" s="32">
        <v>0</v>
      </c>
      <c r="AH1418" s="32">
        <v>0</v>
      </c>
      <c r="AI1418" s="32">
        <v>0</v>
      </c>
    </row>
    <row r="1419" spans="1:35" x14ac:dyDescent="0.3">
      <c r="A1419" s="31" t="s">
        <v>1003</v>
      </c>
      <c r="B1419" s="31" t="s">
        <v>1156</v>
      </c>
      <c r="C1419" s="31" t="s">
        <v>1176</v>
      </c>
      <c r="D1419" s="31" t="s">
        <v>1165</v>
      </c>
      <c r="E1419" s="34" t="s">
        <v>104</v>
      </c>
      <c r="F1419" s="32">
        <v>309</v>
      </c>
      <c r="G1419" s="32">
        <v>100</v>
      </c>
      <c r="H1419" s="32">
        <v>5</v>
      </c>
      <c r="I1419" s="32">
        <v>10</v>
      </c>
      <c r="J1419" s="32">
        <v>0</v>
      </c>
      <c r="K1419" s="32">
        <v>85</v>
      </c>
      <c r="L1419" s="32">
        <v>0</v>
      </c>
      <c r="M1419" s="32">
        <v>0</v>
      </c>
      <c r="N1419" s="32">
        <v>5</v>
      </c>
      <c r="O1419" s="32">
        <v>0</v>
      </c>
      <c r="P1419" s="32">
        <v>95</v>
      </c>
      <c r="Q1419" s="32">
        <v>100</v>
      </c>
      <c r="R1419" s="32">
        <v>100</v>
      </c>
      <c r="S1419" s="32">
        <v>100</v>
      </c>
      <c r="T1419" s="32">
        <v>0</v>
      </c>
      <c r="U1419" s="32">
        <v>0</v>
      </c>
      <c r="V1419" s="32">
        <v>0</v>
      </c>
      <c r="W1419" s="32">
        <v>0</v>
      </c>
      <c r="X1419" s="32">
        <v>100</v>
      </c>
      <c r="Y1419" s="32">
        <v>100</v>
      </c>
      <c r="Z1419" s="32">
        <v>2</v>
      </c>
      <c r="AA1419" s="32" t="s">
        <v>96</v>
      </c>
      <c r="AB1419" s="32" t="s">
        <v>96</v>
      </c>
      <c r="AC1419" s="32">
        <v>3</v>
      </c>
      <c r="AD1419" s="32">
        <v>2.5</v>
      </c>
      <c r="AE1419" s="32">
        <v>4</v>
      </c>
      <c r="AF1419" s="32">
        <v>12</v>
      </c>
      <c r="AG1419" s="32">
        <v>0.2</v>
      </c>
      <c r="AH1419" s="32">
        <v>0.5</v>
      </c>
      <c r="AI1419" s="32">
        <v>2</v>
      </c>
    </row>
    <row r="1420" spans="1:35" x14ac:dyDescent="0.3">
      <c r="A1420" s="25" t="s">
        <v>1003</v>
      </c>
      <c r="B1420" s="25" t="s">
        <v>1156</v>
      </c>
      <c r="C1420" s="25" t="s">
        <v>1179</v>
      </c>
      <c r="D1420" s="26" t="s">
        <v>1553</v>
      </c>
      <c r="E1420" s="26">
        <v>1143</v>
      </c>
      <c r="F1420" s="38">
        <v>0</v>
      </c>
      <c r="G1420" s="26">
        <v>100</v>
      </c>
      <c r="H1420" s="26">
        <v>100</v>
      </c>
      <c r="I1420" s="26">
        <v>0</v>
      </c>
      <c r="J1420" s="26">
        <v>0</v>
      </c>
      <c r="K1420" s="26">
        <v>0</v>
      </c>
      <c r="L1420" s="26">
        <v>0</v>
      </c>
      <c r="M1420" s="26">
        <v>0</v>
      </c>
      <c r="N1420" s="26">
        <v>100</v>
      </c>
      <c r="O1420" s="26">
        <v>0</v>
      </c>
      <c r="P1420" s="26">
        <v>0</v>
      </c>
      <c r="Q1420" s="26">
        <v>100</v>
      </c>
      <c r="R1420" s="26">
        <v>100</v>
      </c>
      <c r="S1420" s="26">
        <v>100</v>
      </c>
      <c r="T1420" s="26">
        <v>100</v>
      </c>
      <c r="U1420" s="26">
        <v>100</v>
      </c>
      <c r="V1420" s="26">
        <v>0</v>
      </c>
      <c r="W1420" s="26">
        <v>100</v>
      </c>
      <c r="X1420" s="26">
        <v>0</v>
      </c>
      <c r="Y1420" s="26">
        <v>100</v>
      </c>
      <c r="Z1420" s="26">
        <v>2</v>
      </c>
      <c r="AA1420" s="26" t="s">
        <v>96</v>
      </c>
      <c r="AB1420" s="26" t="s">
        <v>96</v>
      </c>
      <c r="AC1420" s="26">
        <v>10</v>
      </c>
      <c r="AD1420" s="26">
        <v>2</v>
      </c>
      <c r="AE1420" s="26">
        <v>4</v>
      </c>
      <c r="AF1420" s="26">
        <v>13</v>
      </c>
      <c r="AG1420" s="26">
        <v>1</v>
      </c>
      <c r="AH1420" s="26">
        <v>13</v>
      </c>
      <c r="AI1420" s="26">
        <v>1</v>
      </c>
    </row>
    <row r="1421" spans="1:35" x14ac:dyDescent="0.3">
      <c r="A1421" s="31" t="s">
        <v>1003</v>
      </c>
      <c r="B1421" s="31" t="s">
        <v>1156</v>
      </c>
      <c r="C1421" s="31" t="s">
        <v>1179</v>
      </c>
      <c r="D1421" s="31" t="s">
        <v>110</v>
      </c>
      <c r="E1421" s="34" t="s">
        <v>95</v>
      </c>
      <c r="F1421" s="32">
        <v>182</v>
      </c>
      <c r="G1421" s="32">
        <v>0</v>
      </c>
      <c r="H1421" s="32">
        <v>0</v>
      </c>
      <c r="I1421" s="32">
        <v>0</v>
      </c>
      <c r="J1421" s="32">
        <v>0</v>
      </c>
      <c r="K1421" s="32">
        <v>100</v>
      </c>
      <c r="L1421" s="32">
        <v>0</v>
      </c>
      <c r="M1421" s="32">
        <v>0</v>
      </c>
      <c r="N1421" s="32">
        <v>0</v>
      </c>
      <c r="O1421" s="32">
        <v>0</v>
      </c>
      <c r="P1421" s="32">
        <v>100</v>
      </c>
      <c r="Q1421" s="32">
        <v>100</v>
      </c>
      <c r="R1421" s="32">
        <v>50</v>
      </c>
      <c r="S1421" s="32">
        <v>100</v>
      </c>
      <c r="T1421" s="32">
        <v>0</v>
      </c>
      <c r="U1421" s="32">
        <v>0</v>
      </c>
      <c r="V1421" s="32">
        <v>0</v>
      </c>
      <c r="W1421" s="32">
        <v>0</v>
      </c>
      <c r="X1421" s="32">
        <v>100</v>
      </c>
      <c r="Y1421" s="32">
        <v>100</v>
      </c>
      <c r="Z1421" s="32">
        <v>2</v>
      </c>
      <c r="AA1421" s="32" t="s">
        <v>96</v>
      </c>
      <c r="AB1421" s="32" t="s">
        <v>96</v>
      </c>
      <c r="AC1421" s="32">
        <v>10</v>
      </c>
      <c r="AD1421" s="32">
        <v>2</v>
      </c>
      <c r="AE1421" s="32">
        <v>4</v>
      </c>
      <c r="AF1421" s="32">
        <v>13</v>
      </c>
      <c r="AG1421" s="32">
        <v>0.5</v>
      </c>
      <c r="AH1421" s="32">
        <v>13</v>
      </c>
      <c r="AI1421" s="32">
        <v>0.5</v>
      </c>
    </row>
    <row r="1422" spans="1:35" x14ac:dyDescent="0.3">
      <c r="A1422" s="25" t="s">
        <v>1003</v>
      </c>
      <c r="B1422" s="25" t="s">
        <v>1156</v>
      </c>
      <c r="C1422" s="25" t="s">
        <v>1180</v>
      </c>
      <c r="D1422" s="26" t="s">
        <v>1553</v>
      </c>
      <c r="E1422" s="26">
        <v>1969</v>
      </c>
      <c r="F1422" s="38">
        <v>0</v>
      </c>
      <c r="G1422" s="26">
        <v>100</v>
      </c>
      <c r="H1422" s="26">
        <v>100</v>
      </c>
      <c r="I1422" s="26">
        <v>0</v>
      </c>
      <c r="J1422" s="26">
        <v>0</v>
      </c>
      <c r="K1422" s="26">
        <v>0</v>
      </c>
      <c r="L1422" s="26">
        <v>10</v>
      </c>
      <c r="M1422" s="26">
        <v>10</v>
      </c>
      <c r="N1422" s="26">
        <v>80</v>
      </c>
      <c r="O1422" s="26">
        <v>5</v>
      </c>
      <c r="P1422" s="26">
        <v>5</v>
      </c>
      <c r="Q1422" s="26">
        <v>100</v>
      </c>
      <c r="R1422" s="26">
        <v>100</v>
      </c>
      <c r="S1422" s="26">
        <v>100</v>
      </c>
      <c r="T1422" s="26">
        <v>100</v>
      </c>
      <c r="U1422" s="26">
        <v>100</v>
      </c>
      <c r="V1422" s="26">
        <v>0</v>
      </c>
      <c r="W1422" s="26">
        <v>0</v>
      </c>
      <c r="X1422" s="26">
        <v>100</v>
      </c>
      <c r="Y1422" s="26">
        <v>100</v>
      </c>
      <c r="Z1422" s="26">
        <v>2</v>
      </c>
      <c r="AA1422" s="26" t="s">
        <v>97</v>
      </c>
      <c r="AB1422" s="26" t="s">
        <v>97</v>
      </c>
      <c r="AC1422" s="26" t="s">
        <v>98</v>
      </c>
      <c r="AD1422" s="26">
        <v>0</v>
      </c>
      <c r="AE1422" s="26">
        <v>0</v>
      </c>
      <c r="AF1422" s="26">
        <v>17</v>
      </c>
      <c r="AG1422" s="26">
        <v>0</v>
      </c>
      <c r="AH1422" s="26">
        <v>3</v>
      </c>
      <c r="AI1422" s="26">
        <v>0</v>
      </c>
    </row>
    <row r="1423" spans="1:35" x14ac:dyDescent="0.3">
      <c r="A1423" s="31" t="s">
        <v>1003</v>
      </c>
      <c r="B1423" s="31" t="s">
        <v>1156</v>
      </c>
      <c r="C1423" s="31" t="s">
        <v>1180</v>
      </c>
      <c r="D1423" s="31" t="s">
        <v>110</v>
      </c>
      <c r="E1423" s="34" t="s">
        <v>95</v>
      </c>
      <c r="F1423" s="32">
        <v>503</v>
      </c>
      <c r="G1423" s="32">
        <v>100</v>
      </c>
      <c r="H1423" s="32">
        <v>100</v>
      </c>
      <c r="I1423" s="32">
        <v>0</v>
      </c>
      <c r="J1423" s="32">
        <v>0</v>
      </c>
      <c r="K1423" s="32">
        <v>0</v>
      </c>
      <c r="L1423" s="32">
        <v>0</v>
      </c>
      <c r="M1423" s="32">
        <v>0</v>
      </c>
      <c r="N1423" s="32">
        <v>40</v>
      </c>
      <c r="O1423" s="32">
        <v>0</v>
      </c>
      <c r="P1423" s="32">
        <v>60</v>
      </c>
      <c r="Q1423" s="32">
        <v>100</v>
      </c>
      <c r="R1423" s="32">
        <v>75</v>
      </c>
      <c r="S1423" s="32">
        <v>100</v>
      </c>
      <c r="T1423" s="32">
        <v>100</v>
      </c>
      <c r="U1423" s="32">
        <v>0</v>
      </c>
      <c r="V1423" s="32">
        <v>0</v>
      </c>
      <c r="W1423" s="32">
        <v>0</v>
      </c>
      <c r="X1423" s="32">
        <v>100</v>
      </c>
      <c r="Y1423" s="32">
        <v>2</v>
      </c>
      <c r="Z1423" s="32">
        <v>2</v>
      </c>
      <c r="AA1423" s="32" t="s">
        <v>97</v>
      </c>
      <c r="AB1423" s="32" t="s">
        <v>96</v>
      </c>
      <c r="AC1423" s="32">
        <v>4</v>
      </c>
      <c r="AD1423" s="32">
        <v>0</v>
      </c>
      <c r="AE1423" s="32">
        <v>0</v>
      </c>
      <c r="AF1423" s="32">
        <v>17</v>
      </c>
      <c r="AG1423" s="32">
        <v>0</v>
      </c>
      <c r="AH1423" s="32">
        <v>3</v>
      </c>
      <c r="AI1423" s="32">
        <v>0</v>
      </c>
    </row>
    <row r="1424" spans="1:35" x14ac:dyDescent="0.3">
      <c r="A1424" s="25" t="s">
        <v>1003</v>
      </c>
      <c r="B1424" s="25" t="s">
        <v>1156</v>
      </c>
      <c r="C1424" s="25" t="s">
        <v>1181</v>
      </c>
      <c r="D1424" s="26" t="s">
        <v>1553</v>
      </c>
      <c r="E1424" s="26">
        <v>430</v>
      </c>
      <c r="F1424" s="38">
        <v>30</v>
      </c>
      <c r="G1424" s="26">
        <v>100</v>
      </c>
      <c r="H1424" s="26">
        <v>85</v>
      </c>
      <c r="I1424" s="26">
        <v>15</v>
      </c>
      <c r="J1424" s="26">
        <v>0</v>
      </c>
      <c r="K1424" s="26">
        <v>0</v>
      </c>
      <c r="L1424" s="26">
        <v>0</v>
      </c>
      <c r="M1424" s="26">
        <v>0</v>
      </c>
      <c r="N1424" s="26">
        <v>70</v>
      </c>
      <c r="O1424" s="26">
        <v>10</v>
      </c>
      <c r="P1424" s="26">
        <v>20</v>
      </c>
      <c r="Q1424" s="26">
        <v>100</v>
      </c>
      <c r="R1424" s="26">
        <v>100</v>
      </c>
      <c r="S1424" s="26">
        <v>100</v>
      </c>
      <c r="T1424" s="26">
        <v>65</v>
      </c>
      <c r="U1424" s="26">
        <v>65</v>
      </c>
      <c r="V1424" s="26">
        <v>0</v>
      </c>
      <c r="W1424" s="26">
        <v>0</v>
      </c>
      <c r="X1424" s="26">
        <v>100</v>
      </c>
      <c r="Y1424" s="26">
        <v>100</v>
      </c>
      <c r="Z1424" s="26">
        <v>1</v>
      </c>
      <c r="AA1424" s="26" t="s">
        <v>96</v>
      </c>
      <c r="AB1424" s="26" t="s">
        <v>97</v>
      </c>
      <c r="AC1424" s="26" t="s">
        <v>98</v>
      </c>
      <c r="AD1424" s="26">
        <v>5</v>
      </c>
      <c r="AE1424" s="26">
        <v>18</v>
      </c>
      <c r="AF1424" s="26">
        <v>18</v>
      </c>
      <c r="AG1424" s="26">
        <v>0</v>
      </c>
      <c r="AH1424" s="26">
        <v>18</v>
      </c>
      <c r="AI1424" s="26">
        <v>0</v>
      </c>
    </row>
    <row r="1425" spans="1:426" x14ac:dyDescent="0.3">
      <c r="A1425" s="31" t="s">
        <v>1003</v>
      </c>
      <c r="B1425" s="31" t="s">
        <v>1156</v>
      </c>
      <c r="C1425" s="31" t="s">
        <v>1181</v>
      </c>
      <c r="D1425" s="31" t="s">
        <v>1182</v>
      </c>
      <c r="E1425" s="34" t="s">
        <v>95</v>
      </c>
      <c r="F1425" s="32">
        <v>50</v>
      </c>
      <c r="G1425" s="32">
        <v>100</v>
      </c>
      <c r="H1425" s="32">
        <v>100</v>
      </c>
      <c r="I1425" s="32">
        <v>0</v>
      </c>
      <c r="J1425" s="32">
        <v>0</v>
      </c>
      <c r="K1425" s="32">
        <v>0</v>
      </c>
      <c r="L1425" s="32">
        <v>0</v>
      </c>
      <c r="M1425" s="32">
        <v>0</v>
      </c>
      <c r="N1425" s="32">
        <v>100</v>
      </c>
      <c r="O1425" s="32">
        <v>0</v>
      </c>
      <c r="P1425" s="32">
        <v>0</v>
      </c>
      <c r="Q1425" s="32">
        <v>100</v>
      </c>
      <c r="R1425" s="32">
        <v>100</v>
      </c>
      <c r="S1425" s="32">
        <v>100</v>
      </c>
      <c r="T1425" s="32">
        <v>0</v>
      </c>
      <c r="U1425" s="32">
        <v>0</v>
      </c>
      <c r="V1425" s="32">
        <v>0</v>
      </c>
      <c r="W1425" s="32">
        <v>0</v>
      </c>
      <c r="X1425" s="32">
        <v>100</v>
      </c>
      <c r="Y1425" s="32">
        <v>100</v>
      </c>
      <c r="Z1425" s="32">
        <v>1</v>
      </c>
      <c r="AA1425" s="32" t="s">
        <v>96</v>
      </c>
      <c r="AB1425" s="32" t="s">
        <v>97</v>
      </c>
      <c r="AC1425" s="28" t="s">
        <v>98</v>
      </c>
      <c r="AD1425" s="32">
        <v>5</v>
      </c>
      <c r="AE1425" s="32">
        <v>18</v>
      </c>
      <c r="AF1425" s="32">
        <v>18</v>
      </c>
      <c r="AG1425" s="32">
        <v>0</v>
      </c>
      <c r="AH1425" s="32">
        <v>18</v>
      </c>
      <c r="AI1425" s="32">
        <v>0</v>
      </c>
    </row>
    <row r="1426" spans="1:426" x14ac:dyDescent="0.3">
      <c r="A1426" s="31" t="s">
        <v>1003</v>
      </c>
      <c r="B1426" s="31" t="s">
        <v>1156</v>
      </c>
      <c r="C1426" s="31" t="s">
        <v>1181</v>
      </c>
      <c r="D1426" s="31" t="s">
        <v>110</v>
      </c>
      <c r="E1426" s="34" t="s">
        <v>95</v>
      </c>
      <c r="F1426" s="32">
        <v>200</v>
      </c>
      <c r="G1426" s="32">
        <v>100</v>
      </c>
      <c r="H1426" s="32">
        <v>50</v>
      </c>
      <c r="I1426" s="32">
        <v>50</v>
      </c>
      <c r="J1426" s="32">
        <v>0</v>
      </c>
      <c r="K1426" s="32">
        <v>0</v>
      </c>
      <c r="L1426" s="32">
        <v>0</v>
      </c>
      <c r="M1426" s="32">
        <v>0</v>
      </c>
      <c r="N1426" s="32">
        <v>20</v>
      </c>
      <c r="O1426" s="32">
        <v>0</v>
      </c>
      <c r="P1426" s="32">
        <v>80</v>
      </c>
      <c r="Q1426" s="32">
        <v>100</v>
      </c>
      <c r="R1426" s="32">
        <v>100</v>
      </c>
      <c r="S1426" s="32">
        <v>100</v>
      </c>
      <c r="T1426" s="32">
        <v>0</v>
      </c>
      <c r="U1426" s="32">
        <v>0</v>
      </c>
      <c r="V1426" s="32">
        <v>0</v>
      </c>
      <c r="W1426" s="32">
        <v>0</v>
      </c>
      <c r="X1426" s="32">
        <v>100</v>
      </c>
      <c r="Y1426" s="32">
        <v>70</v>
      </c>
      <c r="Z1426" s="32">
        <v>1</v>
      </c>
      <c r="AA1426" s="32" t="s">
        <v>96</v>
      </c>
      <c r="AB1426" s="32" t="s">
        <v>97</v>
      </c>
      <c r="AC1426" s="28" t="s">
        <v>98</v>
      </c>
      <c r="AD1426" s="32">
        <v>5</v>
      </c>
      <c r="AE1426" s="32">
        <v>18</v>
      </c>
      <c r="AF1426" s="32">
        <v>18</v>
      </c>
      <c r="AG1426" s="32">
        <v>0</v>
      </c>
      <c r="AH1426" s="32">
        <v>18</v>
      </c>
      <c r="AI1426" s="32">
        <v>0</v>
      </c>
    </row>
    <row r="1427" spans="1:426" x14ac:dyDescent="0.3">
      <c r="A1427" s="25" t="s">
        <v>1003</v>
      </c>
      <c r="B1427" s="25" t="s">
        <v>1156</v>
      </c>
      <c r="C1427" s="25" t="s">
        <v>1183</v>
      </c>
      <c r="D1427" s="26" t="s">
        <v>1553</v>
      </c>
      <c r="E1427" s="26">
        <v>852</v>
      </c>
      <c r="F1427" s="38">
        <v>0</v>
      </c>
      <c r="G1427" s="26">
        <v>100</v>
      </c>
      <c r="H1427" s="26">
        <v>85</v>
      </c>
      <c r="I1427" s="26">
        <v>15</v>
      </c>
      <c r="J1427" s="26">
        <v>0</v>
      </c>
      <c r="K1427" s="26">
        <v>0</v>
      </c>
      <c r="L1427" s="26">
        <v>0</v>
      </c>
      <c r="M1427" s="26">
        <v>0</v>
      </c>
      <c r="N1427" s="26">
        <v>90</v>
      </c>
      <c r="O1427" s="26">
        <v>0</v>
      </c>
      <c r="P1427" s="26">
        <v>10</v>
      </c>
      <c r="Q1427" s="26">
        <v>100</v>
      </c>
      <c r="R1427" s="26">
        <v>100</v>
      </c>
      <c r="S1427" s="26">
        <v>100</v>
      </c>
      <c r="T1427" s="26">
        <v>35</v>
      </c>
      <c r="U1427" s="26">
        <v>20</v>
      </c>
      <c r="V1427" s="26">
        <v>0</v>
      </c>
      <c r="W1427" s="26">
        <v>5</v>
      </c>
      <c r="X1427" s="26">
        <v>95</v>
      </c>
      <c r="Y1427" s="26">
        <v>35</v>
      </c>
      <c r="Z1427" s="26">
        <v>2</v>
      </c>
      <c r="AA1427" s="26" t="s">
        <v>96</v>
      </c>
      <c r="AB1427" s="26" t="s">
        <v>96</v>
      </c>
      <c r="AC1427" s="26">
        <v>24</v>
      </c>
      <c r="AD1427" s="26">
        <v>12</v>
      </c>
      <c r="AE1427" s="26">
        <v>12</v>
      </c>
      <c r="AF1427" s="26">
        <v>12</v>
      </c>
      <c r="AG1427" s="26">
        <v>0</v>
      </c>
      <c r="AH1427" s="26">
        <v>5</v>
      </c>
      <c r="AI1427" s="26">
        <v>0</v>
      </c>
    </row>
    <row r="1428" spans="1:426" x14ac:dyDescent="0.3">
      <c r="A1428" s="31" t="s">
        <v>1003</v>
      </c>
      <c r="B1428" s="31" t="s">
        <v>1156</v>
      </c>
      <c r="C1428" s="31" t="s">
        <v>1183</v>
      </c>
      <c r="D1428" s="31" t="s">
        <v>1184</v>
      </c>
      <c r="E1428" s="34" t="s">
        <v>104</v>
      </c>
      <c r="F1428" s="34">
        <v>613</v>
      </c>
      <c r="G1428" s="32">
        <v>100</v>
      </c>
      <c r="H1428" s="32">
        <v>80</v>
      </c>
      <c r="I1428" s="32">
        <v>0</v>
      </c>
      <c r="J1428" s="32">
        <v>0</v>
      </c>
      <c r="K1428" s="33">
        <v>20</v>
      </c>
      <c r="L1428" s="32">
        <v>0</v>
      </c>
      <c r="M1428" s="32">
        <v>0</v>
      </c>
      <c r="N1428" s="32">
        <v>80</v>
      </c>
      <c r="O1428" s="32">
        <v>0</v>
      </c>
      <c r="P1428" s="32">
        <v>20</v>
      </c>
      <c r="Q1428" s="32">
        <v>100</v>
      </c>
      <c r="R1428" s="32">
        <v>100</v>
      </c>
      <c r="S1428" s="32">
        <v>100</v>
      </c>
      <c r="T1428" s="32">
        <v>0</v>
      </c>
      <c r="U1428" s="32">
        <v>0</v>
      </c>
      <c r="V1428" s="32">
        <v>0</v>
      </c>
      <c r="W1428" s="32">
        <v>0</v>
      </c>
      <c r="X1428" s="32">
        <v>100</v>
      </c>
      <c r="Y1428" s="32">
        <v>0</v>
      </c>
      <c r="Z1428" s="28" t="s">
        <v>98</v>
      </c>
      <c r="AA1428" s="32" t="s">
        <v>97</v>
      </c>
      <c r="AB1428" s="32" t="s">
        <v>96</v>
      </c>
      <c r="AC1428" s="32">
        <v>24</v>
      </c>
      <c r="AD1428" s="32">
        <v>12</v>
      </c>
      <c r="AE1428" s="32">
        <v>12</v>
      </c>
      <c r="AF1428" s="32">
        <v>12</v>
      </c>
      <c r="AG1428" s="32">
        <v>0.3</v>
      </c>
      <c r="AH1428" s="32">
        <v>5</v>
      </c>
      <c r="AI1428" s="32">
        <v>0.3</v>
      </c>
    </row>
    <row r="1429" spans="1:426" x14ac:dyDescent="0.3">
      <c r="A1429" s="25" t="s">
        <v>1003</v>
      </c>
      <c r="B1429" s="25" t="s">
        <v>1156</v>
      </c>
      <c r="C1429" s="25" t="s">
        <v>1185</v>
      </c>
      <c r="D1429" s="26" t="s">
        <v>1553</v>
      </c>
      <c r="E1429" s="26">
        <v>878</v>
      </c>
      <c r="F1429" s="38">
        <v>0</v>
      </c>
      <c r="G1429" s="26">
        <v>100</v>
      </c>
      <c r="H1429" s="26">
        <v>0</v>
      </c>
      <c r="I1429" s="26">
        <v>100</v>
      </c>
      <c r="J1429" s="26">
        <v>0</v>
      </c>
      <c r="K1429" s="26">
        <v>0</v>
      </c>
      <c r="L1429" s="26">
        <v>100</v>
      </c>
      <c r="M1429" s="26">
        <v>0</v>
      </c>
      <c r="N1429" s="26">
        <v>0</v>
      </c>
      <c r="O1429" s="26">
        <v>100</v>
      </c>
      <c r="P1429" s="26">
        <v>0</v>
      </c>
      <c r="Q1429" s="26">
        <v>100</v>
      </c>
      <c r="R1429" s="26">
        <v>100</v>
      </c>
      <c r="S1429" s="26">
        <v>100</v>
      </c>
      <c r="T1429" s="26">
        <v>100</v>
      </c>
      <c r="U1429" s="26">
        <v>100</v>
      </c>
      <c r="V1429" s="26">
        <v>0</v>
      </c>
      <c r="W1429" s="26">
        <v>100</v>
      </c>
      <c r="X1429" s="26">
        <v>0</v>
      </c>
      <c r="Y1429" s="26">
        <v>100</v>
      </c>
      <c r="Z1429" s="26">
        <v>2</v>
      </c>
      <c r="AA1429" s="26" t="s">
        <v>96</v>
      </c>
      <c r="AB1429" s="26" t="s">
        <v>96</v>
      </c>
      <c r="AC1429" s="26">
        <v>5</v>
      </c>
      <c r="AD1429" s="26">
        <v>3</v>
      </c>
      <c r="AE1429" s="26">
        <v>3</v>
      </c>
      <c r="AF1429" s="26">
        <v>3</v>
      </c>
      <c r="AG1429" s="26">
        <v>0</v>
      </c>
      <c r="AH1429" s="26">
        <v>3</v>
      </c>
      <c r="AI1429" s="26">
        <v>0</v>
      </c>
      <c r="CJ1429" s="47"/>
      <c r="CK1429" s="47"/>
      <c r="CL1429" s="47"/>
      <c r="CM1429" s="47"/>
      <c r="CN1429" s="47"/>
      <c r="CO1429" s="47"/>
      <c r="CP1429" s="47"/>
      <c r="CQ1429" s="47"/>
      <c r="CR1429" s="47"/>
      <c r="CS1429" s="47"/>
      <c r="CT1429" s="47"/>
      <c r="CU1429" s="47"/>
      <c r="CV1429" s="47"/>
      <c r="CW1429" s="47"/>
      <c r="CX1429" s="47"/>
      <c r="CY1429" s="47"/>
      <c r="CZ1429" s="47"/>
      <c r="DA1429" s="47"/>
      <c r="DB1429" s="47"/>
      <c r="DC1429" s="47"/>
      <c r="DD1429" s="47"/>
      <c r="DE1429" s="47"/>
      <c r="DF1429" s="47"/>
      <c r="DG1429" s="47"/>
      <c r="DH1429" s="47"/>
      <c r="DI1429" s="47"/>
      <c r="DJ1429" s="47"/>
      <c r="DK1429" s="47"/>
      <c r="DL1429" s="47"/>
      <c r="DM1429" s="47"/>
      <c r="DN1429" s="47"/>
      <c r="DO1429" s="47"/>
      <c r="DP1429" s="47"/>
      <c r="DQ1429" s="47"/>
      <c r="DR1429" s="47"/>
      <c r="DS1429" s="47"/>
      <c r="DT1429" s="47"/>
      <c r="DU1429" s="47"/>
      <c r="DV1429" s="47"/>
      <c r="DW1429" s="47"/>
      <c r="DX1429" s="47"/>
      <c r="DY1429" s="47"/>
      <c r="DZ1429" s="47"/>
      <c r="EA1429" s="47"/>
      <c r="EB1429" s="47"/>
      <c r="EC1429" s="47"/>
      <c r="ED1429" s="47"/>
      <c r="EE1429" s="47"/>
      <c r="EF1429" s="47"/>
      <c r="EG1429" s="47"/>
      <c r="EH1429" s="47"/>
      <c r="EI1429" s="47"/>
      <c r="EJ1429" s="47"/>
      <c r="EK1429" s="47"/>
      <c r="EL1429" s="47"/>
      <c r="EM1429" s="47"/>
      <c r="EN1429" s="47"/>
      <c r="EO1429" s="47"/>
      <c r="EP1429" s="47"/>
      <c r="EQ1429" s="47"/>
      <c r="ER1429" s="47"/>
      <c r="ES1429" s="47"/>
      <c r="ET1429" s="47"/>
      <c r="EU1429" s="47"/>
      <c r="EV1429" s="47"/>
      <c r="EW1429" s="47"/>
      <c r="EX1429" s="47"/>
      <c r="EY1429" s="47"/>
      <c r="EZ1429" s="47"/>
      <c r="FA1429" s="47"/>
      <c r="FB1429" s="47"/>
      <c r="FC1429" s="47"/>
      <c r="FD1429" s="47"/>
      <c r="FE1429" s="47"/>
      <c r="FF1429" s="47"/>
      <c r="FG1429" s="47"/>
      <c r="FH1429" s="47"/>
      <c r="FI1429" s="47"/>
      <c r="FJ1429" s="47"/>
      <c r="FK1429" s="47"/>
      <c r="FL1429" s="47"/>
      <c r="FM1429" s="47"/>
      <c r="FN1429" s="47"/>
      <c r="FO1429" s="47"/>
      <c r="FP1429" s="47"/>
      <c r="FQ1429" s="47"/>
      <c r="FR1429" s="47"/>
      <c r="FS1429" s="47"/>
      <c r="FT1429" s="47"/>
      <c r="FU1429" s="47"/>
      <c r="FV1429" s="47"/>
      <c r="FW1429" s="47"/>
      <c r="FX1429" s="47"/>
      <c r="FY1429" s="47"/>
      <c r="FZ1429" s="47"/>
      <c r="GA1429" s="47"/>
      <c r="GB1429" s="47"/>
      <c r="GC1429" s="47"/>
      <c r="GD1429" s="47"/>
      <c r="GE1429" s="47"/>
      <c r="GF1429" s="47"/>
      <c r="GG1429" s="47"/>
      <c r="GH1429" s="47"/>
      <c r="GI1429" s="47"/>
      <c r="GJ1429" s="47"/>
      <c r="GK1429" s="47"/>
      <c r="GL1429" s="47"/>
      <c r="GM1429" s="47"/>
      <c r="GN1429" s="47"/>
      <c r="GO1429" s="47"/>
      <c r="GP1429" s="47"/>
      <c r="GQ1429" s="47"/>
      <c r="GR1429" s="47"/>
      <c r="GS1429" s="47"/>
      <c r="GT1429" s="47"/>
      <c r="GU1429" s="47"/>
      <c r="GV1429" s="47"/>
      <c r="GW1429" s="47"/>
      <c r="GX1429" s="47"/>
      <c r="GY1429" s="47"/>
      <c r="GZ1429" s="47"/>
      <c r="HA1429" s="47"/>
      <c r="HB1429" s="47"/>
      <c r="HC1429" s="47"/>
      <c r="HD1429" s="47"/>
      <c r="HE1429" s="47"/>
      <c r="HF1429" s="47"/>
      <c r="HG1429" s="47"/>
      <c r="HH1429" s="47"/>
      <c r="HI1429" s="47"/>
      <c r="HJ1429" s="47"/>
      <c r="HK1429" s="47"/>
      <c r="HL1429" s="47"/>
      <c r="HM1429" s="47"/>
      <c r="HN1429" s="47"/>
      <c r="HO1429" s="47"/>
      <c r="HP1429" s="47"/>
      <c r="HQ1429" s="47"/>
      <c r="HR1429" s="47"/>
      <c r="HS1429" s="47"/>
      <c r="HT1429" s="47"/>
      <c r="HU1429" s="47"/>
      <c r="HV1429" s="47"/>
      <c r="HW1429" s="47"/>
      <c r="HX1429" s="47"/>
      <c r="HY1429" s="47"/>
      <c r="HZ1429" s="47"/>
      <c r="IA1429" s="47"/>
      <c r="IB1429" s="47"/>
      <c r="IC1429" s="47"/>
      <c r="ID1429" s="47"/>
      <c r="IE1429" s="47"/>
      <c r="IF1429" s="47"/>
      <c r="IG1429" s="47"/>
      <c r="IH1429" s="47"/>
      <c r="II1429" s="47"/>
      <c r="IJ1429" s="47"/>
      <c r="IK1429" s="47"/>
      <c r="IL1429" s="47"/>
      <c r="IM1429" s="47"/>
      <c r="IN1429" s="47"/>
      <c r="IO1429" s="47"/>
      <c r="IP1429" s="47"/>
      <c r="IQ1429" s="47"/>
      <c r="IR1429" s="47"/>
      <c r="IS1429" s="47"/>
      <c r="IT1429" s="47"/>
      <c r="IU1429" s="47"/>
      <c r="IV1429" s="47"/>
      <c r="IW1429" s="47"/>
      <c r="IX1429" s="47"/>
      <c r="IY1429" s="47"/>
      <c r="IZ1429" s="47"/>
      <c r="JA1429" s="47"/>
      <c r="JB1429" s="47"/>
      <c r="JC1429" s="47"/>
      <c r="JD1429" s="47"/>
      <c r="JE1429" s="47"/>
      <c r="JF1429" s="47"/>
      <c r="JG1429" s="47"/>
      <c r="JH1429" s="47"/>
      <c r="JI1429" s="47"/>
      <c r="JJ1429" s="47"/>
      <c r="JK1429" s="47"/>
      <c r="JL1429" s="47"/>
      <c r="JM1429" s="47"/>
      <c r="JN1429" s="47"/>
      <c r="JO1429" s="47"/>
      <c r="JP1429" s="47"/>
      <c r="JQ1429" s="47"/>
      <c r="JR1429" s="47"/>
      <c r="JS1429" s="47"/>
      <c r="JT1429" s="47"/>
      <c r="JU1429" s="47"/>
      <c r="JV1429" s="47"/>
      <c r="JW1429" s="47"/>
      <c r="JX1429" s="47"/>
      <c r="JY1429" s="47"/>
      <c r="JZ1429" s="47"/>
      <c r="KA1429" s="47"/>
      <c r="KB1429" s="47"/>
      <c r="KC1429" s="47"/>
      <c r="KD1429" s="47"/>
      <c r="KE1429" s="47"/>
      <c r="KF1429" s="47"/>
      <c r="KG1429" s="47"/>
      <c r="KH1429" s="47"/>
      <c r="KI1429" s="47"/>
      <c r="KJ1429" s="47"/>
      <c r="KK1429" s="47"/>
      <c r="KL1429" s="47"/>
      <c r="KM1429" s="47"/>
      <c r="KN1429" s="47"/>
      <c r="KO1429" s="47"/>
      <c r="KP1429" s="47"/>
      <c r="KQ1429" s="47"/>
      <c r="KR1429" s="47"/>
      <c r="KS1429" s="47"/>
      <c r="KT1429" s="47"/>
      <c r="KU1429" s="47"/>
      <c r="KV1429" s="47"/>
      <c r="KW1429" s="47"/>
      <c r="KX1429" s="47"/>
      <c r="KY1429" s="47"/>
      <c r="KZ1429" s="47"/>
      <c r="LA1429" s="47"/>
      <c r="LB1429" s="47"/>
      <c r="LC1429" s="47"/>
      <c r="LD1429" s="47"/>
      <c r="LE1429" s="47"/>
      <c r="LF1429" s="47"/>
      <c r="LG1429" s="47"/>
      <c r="LH1429" s="47"/>
      <c r="LI1429" s="47"/>
      <c r="LJ1429" s="47"/>
      <c r="LK1429" s="47"/>
      <c r="LL1429" s="47"/>
      <c r="LM1429" s="47"/>
      <c r="LN1429" s="47"/>
      <c r="LO1429" s="47"/>
      <c r="LP1429" s="47"/>
      <c r="LQ1429" s="47"/>
      <c r="LR1429" s="47"/>
      <c r="LS1429" s="47"/>
      <c r="LT1429" s="47"/>
      <c r="LU1429" s="47"/>
      <c r="LV1429" s="47"/>
      <c r="LW1429" s="47"/>
      <c r="LX1429" s="47"/>
      <c r="LY1429" s="47"/>
      <c r="LZ1429" s="47"/>
      <c r="MA1429" s="47"/>
      <c r="MB1429" s="47"/>
      <c r="MC1429" s="47"/>
      <c r="MD1429" s="47"/>
      <c r="ME1429" s="47"/>
      <c r="MF1429" s="47"/>
      <c r="MG1429" s="47"/>
      <c r="MH1429" s="47"/>
      <c r="MI1429" s="47"/>
      <c r="MJ1429" s="47"/>
      <c r="MK1429" s="47"/>
      <c r="ML1429" s="47"/>
      <c r="MM1429" s="47"/>
      <c r="MN1429" s="47"/>
      <c r="MO1429" s="47"/>
      <c r="MP1429" s="47"/>
      <c r="MQ1429" s="47"/>
      <c r="MR1429" s="47"/>
      <c r="MS1429" s="47"/>
      <c r="MT1429" s="47"/>
      <c r="MU1429" s="47"/>
      <c r="MV1429" s="47"/>
      <c r="MW1429" s="47"/>
      <c r="MX1429" s="47"/>
      <c r="MY1429" s="47"/>
      <c r="MZ1429" s="47"/>
      <c r="NA1429" s="47"/>
      <c r="NB1429" s="47"/>
      <c r="NC1429" s="47"/>
      <c r="ND1429" s="47"/>
      <c r="NE1429" s="47"/>
      <c r="NF1429" s="47"/>
      <c r="NG1429" s="47"/>
      <c r="NH1429" s="47"/>
      <c r="NI1429" s="47"/>
      <c r="NJ1429" s="47"/>
      <c r="NK1429" s="47"/>
      <c r="NL1429" s="47"/>
      <c r="NM1429" s="47"/>
      <c r="NN1429" s="47"/>
      <c r="NO1429" s="47"/>
      <c r="NP1429" s="47"/>
      <c r="NQ1429" s="47"/>
      <c r="NR1429" s="47"/>
      <c r="NS1429" s="47"/>
      <c r="NT1429" s="47"/>
      <c r="NU1429" s="47"/>
      <c r="NV1429" s="47"/>
      <c r="NW1429" s="47"/>
      <c r="NX1429" s="47"/>
      <c r="NY1429" s="47"/>
      <c r="NZ1429" s="47"/>
      <c r="OA1429" s="47"/>
      <c r="OB1429" s="47"/>
      <c r="OC1429" s="47"/>
      <c r="OD1429" s="47"/>
      <c r="OE1429" s="47"/>
      <c r="OF1429" s="47"/>
      <c r="OG1429" s="47"/>
      <c r="OH1429" s="47"/>
      <c r="OI1429" s="47"/>
      <c r="OJ1429" s="47"/>
      <c r="OK1429" s="47"/>
      <c r="OL1429" s="47"/>
      <c r="OM1429" s="47"/>
      <c r="ON1429" s="47"/>
      <c r="OO1429" s="47"/>
      <c r="OP1429" s="47"/>
      <c r="OQ1429" s="47"/>
      <c r="OR1429" s="47"/>
      <c r="OS1429" s="47"/>
      <c r="OT1429" s="47"/>
      <c r="OU1429" s="47"/>
      <c r="OV1429" s="47"/>
      <c r="OW1429" s="47"/>
      <c r="OX1429" s="47"/>
      <c r="OY1429" s="47"/>
      <c r="OZ1429" s="47"/>
      <c r="PA1429" s="47"/>
      <c r="PB1429" s="47"/>
      <c r="PC1429" s="47"/>
      <c r="PD1429" s="47"/>
      <c r="PE1429" s="47"/>
      <c r="PF1429" s="47"/>
      <c r="PG1429" s="47"/>
      <c r="PH1429" s="47"/>
      <c r="PI1429" s="47"/>
      <c r="PJ1429" s="47"/>
    </row>
    <row r="1430" spans="1:426" x14ac:dyDescent="0.3">
      <c r="A1430" s="31" t="s">
        <v>1003</v>
      </c>
      <c r="B1430" s="31" t="s">
        <v>1156</v>
      </c>
      <c r="C1430" s="31" t="s">
        <v>1185</v>
      </c>
      <c r="D1430" s="31" t="s">
        <v>110</v>
      </c>
      <c r="E1430" s="34" t="s">
        <v>95</v>
      </c>
      <c r="F1430" s="32">
        <v>35</v>
      </c>
      <c r="G1430" s="32">
        <v>100</v>
      </c>
      <c r="H1430" s="32">
        <v>0</v>
      </c>
      <c r="I1430" s="32">
        <v>100</v>
      </c>
      <c r="J1430" s="32">
        <v>0</v>
      </c>
      <c r="K1430" s="32">
        <v>0</v>
      </c>
      <c r="L1430" s="32">
        <v>100</v>
      </c>
      <c r="M1430" s="32">
        <v>0</v>
      </c>
      <c r="N1430" s="32">
        <v>100</v>
      </c>
      <c r="O1430" s="32">
        <v>0</v>
      </c>
      <c r="P1430" s="32">
        <v>0</v>
      </c>
      <c r="Q1430" s="32">
        <v>100</v>
      </c>
      <c r="R1430" s="32">
        <v>100</v>
      </c>
      <c r="S1430" s="32">
        <v>100</v>
      </c>
      <c r="T1430" s="32">
        <v>100</v>
      </c>
      <c r="U1430" s="32">
        <v>50</v>
      </c>
      <c r="V1430" s="32">
        <v>0</v>
      </c>
      <c r="W1430" s="32">
        <v>10</v>
      </c>
      <c r="X1430" s="32">
        <v>90</v>
      </c>
      <c r="Y1430" s="32">
        <v>0</v>
      </c>
      <c r="Z1430" s="28" t="s">
        <v>98</v>
      </c>
      <c r="AA1430" s="32" t="s">
        <v>97</v>
      </c>
      <c r="AB1430" s="33" t="s">
        <v>96</v>
      </c>
      <c r="AC1430" s="32">
        <v>5</v>
      </c>
      <c r="AD1430" s="32">
        <v>3</v>
      </c>
      <c r="AE1430" s="32">
        <v>3</v>
      </c>
      <c r="AF1430" s="32">
        <v>3</v>
      </c>
      <c r="AG1430" s="32">
        <v>0</v>
      </c>
      <c r="AH1430" s="32">
        <v>3</v>
      </c>
      <c r="AI1430" s="32">
        <v>0</v>
      </c>
    </row>
    <row r="1431" spans="1:426" x14ac:dyDescent="0.3">
      <c r="A1431" s="25" t="s">
        <v>1003</v>
      </c>
      <c r="B1431" s="25" t="s">
        <v>1156</v>
      </c>
      <c r="C1431" s="25" t="s">
        <v>1186</v>
      </c>
      <c r="D1431" s="26" t="s">
        <v>1553</v>
      </c>
      <c r="E1431" s="26">
        <v>1344</v>
      </c>
      <c r="F1431" s="38">
        <v>0</v>
      </c>
      <c r="G1431" s="26">
        <v>100</v>
      </c>
      <c r="H1431" s="26">
        <v>100</v>
      </c>
      <c r="I1431" s="26">
        <v>0</v>
      </c>
      <c r="J1431" s="26">
        <v>0</v>
      </c>
      <c r="K1431" s="26">
        <v>0</v>
      </c>
      <c r="L1431" s="26">
        <v>0</v>
      </c>
      <c r="M1431" s="26">
        <v>0</v>
      </c>
      <c r="N1431" s="26">
        <v>10</v>
      </c>
      <c r="O1431" s="26">
        <v>90</v>
      </c>
      <c r="P1431" s="26">
        <v>0</v>
      </c>
      <c r="Q1431" s="26">
        <v>100</v>
      </c>
      <c r="R1431" s="26">
        <v>100</v>
      </c>
      <c r="S1431" s="26">
        <v>100</v>
      </c>
      <c r="T1431" s="26">
        <v>100</v>
      </c>
      <c r="U1431" s="26">
        <v>100</v>
      </c>
      <c r="V1431" s="26">
        <v>0</v>
      </c>
      <c r="W1431" s="26">
        <v>70</v>
      </c>
      <c r="X1431" s="26">
        <v>30</v>
      </c>
      <c r="Y1431" s="26">
        <v>100</v>
      </c>
      <c r="Z1431" s="26">
        <v>1</v>
      </c>
      <c r="AA1431" s="26" t="s">
        <v>96</v>
      </c>
      <c r="AB1431" s="26" t="s">
        <v>96</v>
      </c>
      <c r="AC1431" s="26">
        <v>2</v>
      </c>
      <c r="AD1431" s="26">
        <v>5</v>
      </c>
      <c r="AE1431" s="26">
        <v>13</v>
      </c>
      <c r="AF1431" s="26">
        <v>15</v>
      </c>
      <c r="AG1431" s="26">
        <v>1</v>
      </c>
      <c r="AH1431" s="26">
        <v>0</v>
      </c>
      <c r="AI1431" s="26">
        <v>1</v>
      </c>
    </row>
    <row r="1432" spans="1:426" x14ac:dyDescent="0.3">
      <c r="A1432" s="31" t="s">
        <v>1003</v>
      </c>
      <c r="B1432" s="31" t="s">
        <v>1156</v>
      </c>
      <c r="C1432" s="31" t="s">
        <v>1186</v>
      </c>
      <c r="D1432" s="31" t="s">
        <v>146</v>
      </c>
      <c r="E1432" s="34" t="s">
        <v>102</v>
      </c>
      <c r="F1432" s="32">
        <v>872</v>
      </c>
      <c r="G1432" s="32">
        <v>100</v>
      </c>
      <c r="H1432" s="32">
        <v>75</v>
      </c>
      <c r="I1432" s="32">
        <v>0</v>
      </c>
      <c r="J1432" s="32">
        <v>25</v>
      </c>
      <c r="K1432" s="32">
        <v>0</v>
      </c>
      <c r="L1432" s="32">
        <v>0</v>
      </c>
      <c r="M1432" s="32">
        <v>0</v>
      </c>
      <c r="N1432" s="32">
        <v>0</v>
      </c>
      <c r="O1432" s="32">
        <v>0</v>
      </c>
      <c r="P1432" s="32">
        <v>100</v>
      </c>
      <c r="Q1432" s="32">
        <v>100</v>
      </c>
      <c r="R1432" s="32">
        <v>43</v>
      </c>
      <c r="S1432" s="32">
        <v>100</v>
      </c>
      <c r="T1432" s="32">
        <v>0</v>
      </c>
      <c r="U1432" s="32">
        <v>0</v>
      </c>
      <c r="V1432" s="32">
        <v>0</v>
      </c>
      <c r="W1432" s="32">
        <v>0</v>
      </c>
      <c r="X1432" s="32">
        <v>100</v>
      </c>
      <c r="Y1432" s="32">
        <v>10</v>
      </c>
      <c r="Z1432" s="32">
        <v>1</v>
      </c>
      <c r="AA1432" s="32" t="s">
        <v>97</v>
      </c>
      <c r="AB1432" s="32" t="s">
        <v>96</v>
      </c>
      <c r="AC1432" s="32">
        <v>12</v>
      </c>
      <c r="AD1432" s="32">
        <v>5</v>
      </c>
      <c r="AE1432" s="32">
        <v>13</v>
      </c>
      <c r="AF1432" s="32">
        <v>15</v>
      </c>
      <c r="AG1432" s="32">
        <v>1</v>
      </c>
      <c r="AH1432" s="32">
        <v>0</v>
      </c>
      <c r="AI1432" s="32">
        <v>0.5</v>
      </c>
    </row>
    <row r="1433" spans="1:426" x14ac:dyDescent="0.3">
      <c r="A1433" s="31" t="s">
        <v>1003</v>
      </c>
      <c r="B1433" s="31" t="s">
        <v>1156</v>
      </c>
      <c r="C1433" s="31" t="s">
        <v>1186</v>
      </c>
      <c r="D1433" s="31" t="s">
        <v>147</v>
      </c>
      <c r="E1433" s="34" t="s">
        <v>95</v>
      </c>
      <c r="F1433" s="32">
        <v>73</v>
      </c>
      <c r="G1433" s="32">
        <v>98</v>
      </c>
      <c r="H1433" s="32">
        <v>98</v>
      </c>
      <c r="I1433" s="33">
        <v>2</v>
      </c>
      <c r="J1433" s="32">
        <v>0</v>
      </c>
      <c r="K1433" s="32">
        <v>0</v>
      </c>
      <c r="L1433" s="32">
        <v>0</v>
      </c>
      <c r="M1433" s="32">
        <v>0</v>
      </c>
      <c r="N1433" s="32">
        <v>50</v>
      </c>
      <c r="O1433" s="32">
        <v>50</v>
      </c>
      <c r="P1433" s="32">
        <v>0</v>
      </c>
      <c r="Q1433" s="32">
        <v>100</v>
      </c>
      <c r="R1433" s="32">
        <v>100</v>
      </c>
      <c r="S1433" s="32">
        <v>100</v>
      </c>
      <c r="T1433" s="32">
        <v>100</v>
      </c>
      <c r="U1433" s="32">
        <v>70</v>
      </c>
      <c r="V1433" s="32">
        <v>0</v>
      </c>
      <c r="W1433" s="32">
        <v>50</v>
      </c>
      <c r="X1433" s="32">
        <v>50</v>
      </c>
      <c r="Y1433" s="32">
        <v>50</v>
      </c>
      <c r="Z1433" s="32">
        <v>1</v>
      </c>
      <c r="AA1433" s="32" t="s">
        <v>96</v>
      </c>
      <c r="AB1433" s="32" t="s">
        <v>97</v>
      </c>
      <c r="AC1433" s="28" t="s">
        <v>98</v>
      </c>
      <c r="AD1433" s="32">
        <v>5</v>
      </c>
      <c r="AE1433" s="32">
        <v>13</v>
      </c>
      <c r="AF1433" s="32">
        <v>15</v>
      </c>
      <c r="AG1433" s="32">
        <v>1</v>
      </c>
      <c r="AH1433" s="32">
        <v>0</v>
      </c>
      <c r="AI1433" s="32">
        <v>0.5</v>
      </c>
    </row>
    <row r="1434" spans="1:426" x14ac:dyDescent="0.3">
      <c r="A1434" s="25" t="s">
        <v>1003</v>
      </c>
      <c r="B1434" s="25" t="s">
        <v>1156</v>
      </c>
      <c r="C1434" s="25" t="s">
        <v>1187</v>
      </c>
      <c r="D1434" s="26" t="s">
        <v>1553</v>
      </c>
      <c r="E1434" s="26">
        <v>1963</v>
      </c>
      <c r="F1434" s="38">
        <v>0</v>
      </c>
      <c r="G1434" s="26">
        <v>98</v>
      </c>
      <c r="H1434" s="26">
        <v>50</v>
      </c>
      <c r="I1434" s="26">
        <v>50</v>
      </c>
      <c r="J1434" s="26">
        <v>0</v>
      </c>
      <c r="K1434" s="26">
        <v>0</v>
      </c>
      <c r="L1434" s="26">
        <v>100</v>
      </c>
      <c r="M1434" s="26">
        <v>50</v>
      </c>
      <c r="N1434" s="26">
        <v>40</v>
      </c>
      <c r="O1434" s="26">
        <v>10</v>
      </c>
      <c r="P1434" s="26">
        <v>0</v>
      </c>
      <c r="Q1434" s="26">
        <v>100</v>
      </c>
      <c r="R1434" s="26">
        <v>100</v>
      </c>
      <c r="S1434" s="26">
        <v>100</v>
      </c>
      <c r="T1434" s="26">
        <v>100</v>
      </c>
      <c r="U1434" s="26">
        <v>70</v>
      </c>
      <c r="V1434" s="26">
        <v>0</v>
      </c>
      <c r="W1434" s="26">
        <v>70</v>
      </c>
      <c r="X1434" s="26">
        <v>30</v>
      </c>
      <c r="Y1434" s="26">
        <v>100</v>
      </c>
      <c r="Z1434" s="26">
        <v>2</v>
      </c>
      <c r="AA1434" s="26" t="s">
        <v>96</v>
      </c>
      <c r="AB1434" s="26" t="s">
        <v>96</v>
      </c>
      <c r="AC1434" s="26">
        <v>12</v>
      </c>
      <c r="AD1434" s="26">
        <v>0</v>
      </c>
      <c r="AE1434" s="26">
        <v>0</v>
      </c>
      <c r="AF1434" s="26">
        <v>8</v>
      </c>
      <c r="AG1434" s="26">
        <v>0</v>
      </c>
      <c r="AH1434" s="26">
        <v>2</v>
      </c>
      <c r="AI1434" s="26">
        <v>0</v>
      </c>
    </row>
    <row r="1435" spans="1:426" x14ac:dyDescent="0.3">
      <c r="A1435" s="31" t="s">
        <v>1003</v>
      </c>
      <c r="B1435" s="31" t="s">
        <v>1156</v>
      </c>
      <c r="C1435" s="31" t="s">
        <v>1187</v>
      </c>
      <c r="D1435" s="31" t="s">
        <v>1188</v>
      </c>
      <c r="E1435" s="34" t="s">
        <v>95</v>
      </c>
      <c r="F1435" s="32">
        <v>203</v>
      </c>
      <c r="G1435" s="32">
        <v>100</v>
      </c>
      <c r="H1435" s="32">
        <v>0</v>
      </c>
      <c r="I1435" s="32">
        <v>20</v>
      </c>
      <c r="J1435" s="32">
        <v>0</v>
      </c>
      <c r="K1435" s="32">
        <v>80</v>
      </c>
      <c r="L1435" s="32">
        <v>100</v>
      </c>
      <c r="M1435" s="32">
        <v>10</v>
      </c>
      <c r="N1435" s="32">
        <v>50</v>
      </c>
      <c r="O1435" s="32">
        <v>0</v>
      </c>
      <c r="P1435" s="32">
        <v>40</v>
      </c>
      <c r="Q1435" s="32">
        <v>100</v>
      </c>
      <c r="R1435" s="32">
        <v>100</v>
      </c>
      <c r="S1435" s="32">
        <v>100</v>
      </c>
      <c r="T1435" s="32">
        <v>100</v>
      </c>
      <c r="U1435" s="32">
        <v>0</v>
      </c>
      <c r="V1435" s="32">
        <v>0</v>
      </c>
      <c r="W1435" s="32">
        <v>10</v>
      </c>
      <c r="X1435" s="32">
        <v>90</v>
      </c>
      <c r="Y1435" s="32">
        <v>100</v>
      </c>
      <c r="Z1435" s="32">
        <v>2</v>
      </c>
      <c r="AA1435" s="32" t="s">
        <v>96</v>
      </c>
      <c r="AB1435" s="32" t="s">
        <v>96</v>
      </c>
      <c r="AC1435" s="32">
        <v>8</v>
      </c>
      <c r="AD1435" s="32">
        <v>0</v>
      </c>
      <c r="AE1435" s="32">
        <v>0</v>
      </c>
      <c r="AF1435" s="32">
        <v>8</v>
      </c>
      <c r="AG1435" s="32">
        <v>0</v>
      </c>
      <c r="AH1435" s="32">
        <v>2</v>
      </c>
      <c r="AI1435" s="32">
        <v>0</v>
      </c>
    </row>
    <row r="1436" spans="1:426" x14ac:dyDescent="0.3">
      <c r="A1436" s="31" t="s">
        <v>1003</v>
      </c>
      <c r="B1436" s="31" t="s">
        <v>1156</v>
      </c>
      <c r="C1436" s="31" t="s">
        <v>1187</v>
      </c>
      <c r="D1436" s="31" t="s">
        <v>1189</v>
      </c>
      <c r="E1436" s="34" t="s">
        <v>95</v>
      </c>
      <c r="F1436" s="32">
        <v>250</v>
      </c>
      <c r="G1436" s="32">
        <v>100</v>
      </c>
      <c r="H1436" s="32">
        <v>0</v>
      </c>
      <c r="I1436" s="32">
        <v>80</v>
      </c>
      <c r="J1436" s="32">
        <v>0</v>
      </c>
      <c r="K1436" s="33">
        <v>20</v>
      </c>
      <c r="L1436" s="32">
        <v>100</v>
      </c>
      <c r="M1436" s="32">
        <v>10</v>
      </c>
      <c r="N1436" s="32">
        <v>20</v>
      </c>
      <c r="O1436" s="32">
        <v>0</v>
      </c>
      <c r="P1436" s="32">
        <v>70</v>
      </c>
      <c r="Q1436" s="32">
        <v>100</v>
      </c>
      <c r="R1436" s="32">
        <v>100</v>
      </c>
      <c r="S1436" s="32">
        <v>100</v>
      </c>
      <c r="T1436" s="32">
        <v>100</v>
      </c>
      <c r="U1436" s="32">
        <v>20</v>
      </c>
      <c r="V1436" s="32">
        <v>0</v>
      </c>
      <c r="W1436" s="32">
        <v>20</v>
      </c>
      <c r="X1436" s="32">
        <v>80</v>
      </c>
      <c r="Y1436" s="32">
        <v>100</v>
      </c>
      <c r="Z1436" s="32">
        <v>2</v>
      </c>
      <c r="AA1436" s="32" t="s">
        <v>96</v>
      </c>
      <c r="AB1436" s="32" t="s">
        <v>96</v>
      </c>
      <c r="AC1436" s="32">
        <v>4</v>
      </c>
      <c r="AD1436" s="32">
        <v>0</v>
      </c>
      <c r="AE1436" s="32">
        <v>0</v>
      </c>
      <c r="AF1436" s="32">
        <v>8</v>
      </c>
      <c r="AG1436" s="32">
        <v>0</v>
      </c>
      <c r="AH1436" s="32">
        <v>2</v>
      </c>
      <c r="AI1436" s="32">
        <v>0</v>
      </c>
    </row>
    <row r="1437" spans="1:426" x14ac:dyDescent="0.3">
      <c r="A1437" s="25" t="s">
        <v>1003</v>
      </c>
      <c r="B1437" s="25" t="s">
        <v>1156</v>
      </c>
      <c r="C1437" s="25" t="s">
        <v>1156</v>
      </c>
      <c r="D1437" s="26" t="s">
        <v>1553</v>
      </c>
      <c r="E1437" s="26">
        <v>85748</v>
      </c>
      <c r="F1437" s="38">
        <v>2390</v>
      </c>
      <c r="G1437" s="26">
        <v>100</v>
      </c>
      <c r="H1437" s="26">
        <v>95</v>
      </c>
      <c r="I1437" s="26">
        <v>5</v>
      </c>
      <c r="J1437" s="26">
        <v>0</v>
      </c>
      <c r="K1437" s="26">
        <v>0</v>
      </c>
      <c r="L1437" s="26">
        <v>100</v>
      </c>
      <c r="M1437" s="26">
        <v>95</v>
      </c>
      <c r="N1437" s="26">
        <v>5</v>
      </c>
      <c r="O1437" s="26">
        <v>0</v>
      </c>
      <c r="P1437" s="26">
        <v>0</v>
      </c>
      <c r="Q1437" s="26">
        <v>100</v>
      </c>
      <c r="R1437" s="26">
        <v>100</v>
      </c>
      <c r="S1437" s="26">
        <v>100</v>
      </c>
      <c r="T1437" s="26">
        <v>100</v>
      </c>
      <c r="U1437" s="26">
        <v>100</v>
      </c>
      <c r="V1437" s="26">
        <v>85</v>
      </c>
      <c r="W1437" s="26">
        <v>10</v>
      </c>
      <c r="X1437" s="26">
        <v>5</v>
      </c>
      <c r="Y1437" s="26">
        <v>100</v>
      </c>
      <c r="Z1437" s="26">
        <v>4</v>
      </c>
      <c r="AA1437" s="26" t="s">
        <v>96</v>
      </c>
      <c r="AB1437" s="26" t="s">
        <v>96</v>
      </c>
      <c r="AC1437" s="26">
        <v>3</v>
      </c>
      <c r="AD1437" s="26">
        <v>0</v>
      </c>
      <c r="AE1437" s="26">
        <v>0</v>
      </c>
      <c r="AF1437" s="26">
        <v>0</v>
      </c>
      <c r="AG1437" s="26">
        <v>0</v>
      </c>
      <c r="AH1437" s="26">
        <v>0</v>
      </c>
      <c r="AI1437" s="26">
        <v>0</v>
      </c>
    </row>
    <row r="1438" spans="1:426" x14ac:dyDescent="0.3">
      <c r="A1438" s="31" t="s">
        <v>1003</v>
      </c>
      <c r="B1438" s="31" t="s">
        <v>1156</v>
      </c>
      <c r="C1438" s="31" t="s">
        <v>1156</v>
      </c>
      <c r="D1438" s="31" t="s">
        <v>1190</v>
      </c>
      <c r="E1438" s="34" t="s">
        <v>102</v>
      </c>
      <c r="F1438" s="32">
        <v>894</v>
      </c>
      <c r="G1438" s="32">
        <v>100</v>
      </c>
      <c r="H1438" s="32">
        <v>100</v>
      </c>
      <c r="I1438" s="32">
        <v>0</v>
      </c>
      <c r="J1438" s="32">
        <v>0</v>
      </c>
      <c r="K1438" s="32">
        <v>0</v>
      </c>
      <c r="L1438" s="32">
        <v>100</v>
      </c>
      <c r="M1438" s="32">
        <v>100</v>
      </c>
      <c r="N1438" s="32">
        <v>0</v>
      </c>
      <c r="O1438" s="32">
        <v>0</v>
      </c>
      <c r="P1438" s="32">
        <v>0</v>
      </c>
      <c r="Q1438" s="32">
        <v>100</v>
      </c>
      <c r="R1438" s="32">
        <v>70</v>
      </c>
      <c r="S1438" s="32">
        <v>100</v>
      </c>
      <c r="T1438" s="32">
        <v>100</v>
      </c>
      <c r="U1438" s="32">
        <v>100</v>
      </c>
      <c r="V1438" s="32">
        <v>0</v>
      </c>
      <c r="W1438" s="32">
        <v>100</v>
      </c>
      <c r="X1438" s="32">
        <v>0</v>
      </c>
      <c r="Y1438" s="32">
        <v>100</v>
      </c>
      <c r="Z1438" s="32">
        <v>4</v>
      </c>
      <c r="AA1438" s="32" t="s">
        <v>97</v>
      </c>
      <c r="AB1438" s="32" t="s">
        <v>96</v>
      </c>
      <c r="AC1438" s="32">
        <v>8</v>
      </c>
      <c r="AD1438" s="32">
        <v>0</v>
      </c>
      <c r="AE1438" s="32">
        <v>0</v>
      </c>
      <c r="AF1438" s="32">
        <v>0</v>
      </c>
      <c r="AG1438" s="32">
        <v>0</v>
      </c>
      <c r="AH1438" s="32">
        <v>0</v>
      </c>
      <c r="AI1438" s="32">
        <v>0</v>
      </c>
    </row>
    <row r="1439" spans="1:426" x14ac:dyDescent="0.3">
      <c r="A1439" s="31" t="s">
        <v>1003</v>
      </c>
      <c r="B1439" s="31" t="s">
        <v>1156</v>
      </c>
      <c r="C1439" s="31" t="s">
        <v>1156</v>
      </c>
      <c r="D1439" s="31" t="s">
        <v>1191</v>
      </c>
      <c r="E1439" s="34" t="s">
        <v>102</v>
      </c>
      <c r="F1439" s="32">
        <v>150</v>
      </c>
      <c r="G1439" s="32">
        <v>100</v>
      </c>
      <c r="H1439" s="32">
        <v>100</v>
      </c>
      <c r="I1439" s="32">
        <v>0</v>
      </c>
      <c r="J1439" s="32">
        <v>0</v>
      </c>
      <c r="K1439" s="32">
        <v>0</v>
      </c>
      <c r="L1439" s="32">
        <v>100</v>
      </c>
      <c r="M1439" s="32">
        <v>100</v>
      </c>
      <c r="N1439" s="32">
        <v>0</v>
      </c>
      <c r="O1439" s="32">
        <v>0</v>
      </c>
      <c r="P1439" s="32">
        <v>0</v>
      </c>
      <c r="Q1439" s="32">
        <v>100</v>
      </c>
      <c r="R1439" s="32">
        <v>99</v>
      </c>
      <c r="S1439" s="32">
        <v>97</v>
      </c>
      <c r="T1439" s="32">
        <v>100</v>
      </c>
      <c r="U1439" s="32">
        <v>100</v>
      </c>
      <c r="V1439" s="32">
        <v>100</v>
      </c>
      <c r="W1439" s="32">
        <v>0</v>
      </c>
      <c r="X1439" s="32">
        <v>0</v>
      </c>
      <c r="Y1439" s="32">
        <v>100</v>
      </c>
      <c r="Z1439" s="32">
        <v>4</v>
      </c>
      <c r="AA1439" s="32" t="s">
        <v>96</v>
      </c>
      <c r="AB1439" s="32" t="s">
        <v>96</v>
      </c>
      <c r="AC1439" s="32">
        <v>3</v>
      </c>
      <c r="AD1439" s="32">
        <v>0</v>
      </c>
      <c r="AE1439" s="32">
        <v>0</v>
      </c>
      <c r="AF1439" s="32">
        <v>0</v>
      </c>
      <c r="AG1439" s="32">
        <v>0</v>
      </c>
      <c r="AH1439" s="32">
        <v>0</v>
      </c>
      <c r="AI1439" s="32">
        <v>0</v>
      </c>
    </row>
    <row r="1440" spans="1:426" x14ac:dyDescent="0.3">
      <c r="A1440" s="25" t="s">
        <v>1003</v>
      </c>
      <c r="B1440" s="25" t="s">
        <v>1156</v>
      </c>
      <c r="C1440" s="25" t="s">
        <v>1192</v>
      </c>
      <c r="D1440" s="26" t="s">
        <v>1553</v>
      </c>
      <c r="E1440" s="26">
        <v>1096</v>
      </c>
      <c r="F1440" s="38">
        <v>0</v>
      </c>
      <c r="G1440" s="26">
        <v>50</v>
      </c>
      <c r="H1440" s="26">
        <v>50</v>
      </c>
      <c r="I1440" s="26">
        <v>0</v>
      </c>
      <c r="J1440" s="26">
        <v>50</v>
      </c>
      <c r="K1440" s="26">
        <v>0</v>
      </c>
      <c r="L1440" s="26">
        <v>50</v>
      </c>
      <c r="M1440" s="26">
        <v>0</v>
      </c>
      <c r="N1440" s="26">
        <v>75</v>
      </c>
      <c r="O1440" s="26">
        <v>5</v>
      </c>
      <c r="P1440" s="26">
        <v>20</v>
      </c>
      <c r="Q1440" s="26">
        <v>100</v>
      </c>
      <c r="R1440" s="26">
        <v>100</v>
      </c>
      <c r="S1440" s="26">
        <v>100</v>
      </c>
      <c r="T1440" s="26">
        <v>60</v>
      </c>
      <c r="U1440" s="26">
        <v>30</v>
      </c>
      <c r="V1440" s="26">
        <v>0</v>
      </c>
      <c r="W1440" s="26">
        <v>0</v>
      </c>
      <c r="X1440" s="26">
        <v>100</v>
      </c>
      <c r="Y1440" s="26">
        <v>100</v>
      </c>
      <c r="Z1440" s="26">
        <v>2</v>
      </c>
      <c r="AA1440" s="26" t="s">
        <v>96</v>
      </c>
      <c r="AB1440" s="26" t="s">
        <v>96</v>
      </c>
      <c r="AC1440" s="26">
        <v>10</v>
      </c>
      <c r="AD1440" s="26">
        <v>2</v>
      </c>
      <c r="AE1440" s="26">
        <v>2</v>
      </c>
      <c r="AF1440" s="26">
        <v>16</v>
      </c>
      <c r="AG1440" s="26">
        <v>0</v>
      </c>
      <c r="AH1440" s="26">
        <v>16</v>
      </c>
      <c r="AI1440" s="26">
        <v>0</v>
      </c>
    </row>
    <row r="1441" spans="1:427" x14ac:dyDescent="0.3">
      <c r="A1441" s="31" t="s">
        <v>1003</v>
      </c>
      <c r="B1441" s="31" t="s">
        <v>1156</v>
      </c>
      <c r="C1441" s="31" t="s">
        <v>1192</v>
      </c>
      <c r="D1441" s="31" t="s">
        <v>1193</v>
      </c>
      <c r="E1441" s="34" t="s">
        <v>95</v>
      </c>
      <c r="F1441" s="32">
        <v>569</v>
      </c>
      <c r="G1441" s="32">
        <v>50</v>
      </c>
      <c r="H1441" s="32">
        <v>0</v>
      </c>
      <c r="I1441" s="33">
        <v>50</v>
      </c>
      <c r="J1441" s="32">
        <v>50</v>
      </c>
      <c r="K1441" s="32">
        <v>0</v>
      </c>
      <c r="L1441" s="32">
        <v>50</v>
      </c>
      <c r="M1441" s="32">
        <v>0</v>
      </c>
      <c r="N1441" s="32">
        <v>0</v>
      </c>
      <c r="O1441" s="32">
        <v>0</v>
      </c>
      <c r="P1441" s="33">
        <v>100</v>
      </c>
      <c r="Q1441" s="32">
        <v>100</v>
      </c>
      <c r="R1441" s="32">
        <v>90</v>
      </c>
      <c r="S1441" s="32">
        <v>100</v>
      </c>
      <c r="T1441" s="32">
        <v>100</v>
      </c>
      <c r="U1441" s="32">
        <v>0</v>
      </c>
      <c r="V1441" s="32">
        <v>0</v>
      </c>
      <c r="W1441" s="32">
        <v>0</v>
      </c>
      <c r="X1441" s="32">
        <v>100</v>
      </c>
      <c r="Y1441" s="32">
        <v>100</v>
      </c>
      <c r="Z1441" s="32">
        <v>2</v>
      </c>
      <c r="AA1441" s="32" t="s">
        <v>96</v>
      </c>
      <c r="AB1441" s="32" t="s">
        <v>96</v>
      </c>
      <c r="AC1441" s="32">
        <v>6</v>
      </c>
      <c r="AD1441" s="32">
        <v>2</v>
      </c>
      <c r="AE1441" s="32">
        <v>2</v>
      </c>
      <c r="AF1441" s="32">
        <v>16</v>
      </c>
      <c r="AG1441" s="32">
        <v>0</v>
      </c>
      <c r="AH1441" s="32">
        <v>16</v>
      </c>
      <c r="AI1441" s="32">
        <v>1</v>
      </c>
    </row>
    <row r="1442" spans="1:427" x14ac:dyDescent="0.3">
      <c r="A1442" s="31" t="s">
        <v>1003</v>
      </c>
      <c r="B1442" s="31" t="s">
        <v>1156</v>
      </c>
      <c r="C1442" s="31" t="s">
        <v>1192</v>
      </c>
      <c r="D1442" s="31" t="s">
        <v>1194</v>
      </c>
      <c r="E1442" s="32" t="s">
        <v>95</v>
      </c>
      <c r="F1442" s="32">
        <v>325</v>
      </c>
      <c r="G1442" s="32">
        <v>50</v>
      </c>
      <c r="H1442" s="32">
        <v>0</v>
      </c>
      <c r="I1442" s="33">
        <v>50</v>
      </c>
      <c r="J1442" s="32">
        <v>50</v>
      </c>
      <c r="K1442" s="32">
        <v>0</v>
      </c>
      <c r="L1442" s="32">
        <v>45</v>
      </c>
      <c r="M1442" s="32">
        <v>0</v>
      </c>
      <c r="N1442" s="32">
        <v>0</v>
      </c>
      <c r="O1442" s="32">
        <v>0</v>
      </c>
      <c r="P1442" s="33">
        <v>100</v>
      </c>
      <c r="Q1442" s="32">
        <v>100</v>
      </c>
      <c r="R1442" s="32">
        <v>100</v>
      </c>
      <c r="S1442" s="32">
        <v>100</v>
      </c>
      <c r="T1442" s="32">
        <v>100</v>
      </c>
      <c r="U1442" s="32">
        <v>0</v>
      </c>
      <c r="V1442" s="32">
        <v>0</v>
      </c>
      <c r="W1442" s="32">
        <v>0</v>
      </c>
      <c r="X1442" s="32">
        <v>100</v>
      </c>
      <c r="Y1442" s="32">
        <v>100</v>
      </c>
      <c r="Z1442" s="32">
        <v>2</v>
      </c>
      <c r="AA1442" s="32" t="s">
        <v>96</v>
      </c>
      <c r="AB1442" s="32" t="s">
        <v>96</v>
      </c>
      <c r="AC1442" s="32">
        <v>6</v>
      </c>
      <c r="AD1442" s="32">
        <v>2</v>
      </c>
      <c r="AE1442" s="32">
        <v>2</v>
      </c>
      <c r="AF1442" s="32">
        <v>16</v>
      </c>
      <c r="AG1442" s="32">
        <v>0</v>
      </c>
      <c r="AH1442" s="32">
        <v>16</v>
      </c>
      <c r="AI1442" s="32">
        <v>1</v>
      </c>
    </row>
    <row r="1443" spans="1:427" x14ac:dyDescent="0.3">
      <c r="A1443" s="25" t="s">
        <v>1003</v>
      </c>
      <c r="B1443" s="25" t="s">
        <v>1156</v>
      </c>
      <c r="C1443" s="25" t="s">
        <v>1195</v>
      </c>
      <c r="D1443" s="26" t="s">
        <v>1553</v>
      </c>
      <c r="E1443" s="26">
        <v>1241</v>
      </c>
      <c r="F1443" s="38">
        <v>30</v>
      </c>
      <c r="G1443" s="26">
        <v>100</v>
      </c>
      <c r="H1443" s="26">
        <v>100</v>
      </c>
      <c r="I1443" s="26">
        <v>0</v>
      </c>
      <c r="J1443" s="26">
        <v>0</v>
      </c>
      <c r="K1443" s="26">
        <v>0</v>
      </c>
      <c r="L1443" s="26">
        <v>40</v>
      </c>
      <c r="M1443" s="26">
        <v>5</v>
      </c>
      <c r="N1443" s="26">
        <v>85</v>
      </c>
      <c r="O1443" s="26">
        <v>0</v>
      </c>
      <c r="P1443" s="26">
        <v>10</v>
      </c>
      <c r="Q1443" s="26">
        <v>100</v>
      </c>
      <c r="R1443" s="26">
        <v>100</v>
      </c>
      <c r="S1443" s="26">
        <v>100</v>
      </c>
      <c r="T1443" s="26">
        <v>100</v>
      </c>
      <c r="U1443" s="26">
        <v>80</v>
      </c>
      <c r="V1443" s="26">
        <v>0</v>
      </c>
      <c r="W1443" s="26">
        <v>60</v>
      </c>
      <c r="X1443" s="26">
        <v>40</v>
      </c>
      <c r="Y1443" s="26">
        <v>100</v>
      </c>
      <c r="Z1443" s="26">
        <v>2</v>
      </c>
      <c r="AA1443" s="26" t="s">
        <v>96</v>
      </c>
      <c r="AB1443" s="26" t="s">
        <v>97</v>
      </c>
      <c r="AC1443" s="26" t="s">
        <v>98</v>
      </c>
      <c r="AD1443" s="26">
        <v>7</v>
      </c>
      <c r="AE1443" s="26">
        <v>5</v>
      </c>
      <c r="AF1443" s="26">
        <v>7</v>
      </c>
      <c r="AG1443" s="26">
        <v>0</v>
      </c>
      <c r="AH1443" s="26">
        <v>8</v>
      </c>
      <c r="AI1443" s="26">
        <v>0</v>
      </c>
    </row>
    <row r="1444" spans="1:427" x14ac:dyDescent="0.3">
      <c r="A1444" s="31" t="s">
        <v>1003</v>
      </c>
      <c r="B1444" s="31" t="s">
        <v>1156</v>
      </c>
      <c r="C1444" s="31" t="s">
        <v>1195</v>
      </c>
      <c r="D1444" s="31" t="s">
        <v>1196</v>
      </c>
      <c r="E1444" s="34" t="s">
        <v>95</v>
      </c>
      <c r="F1444" s="32">
        <v>267</v>
      </c>
      <c r="G1444" s="32">
        <v>100</v>
      </c>
      <c r="H1444" s="32">
        <v>100</v>
      </c>
      <c r="I1444" s="32">
        <v>0</v>
      </c>
      <c r="J1444" s="32">
        <v>0</v>
      </c>
      <c r="K1444" s="32">
        <v>0</v>
      </c>
      <c r="L1444" s="32">
        <v>0</v>
      </c>
      <c r="M1444" s="32">
        <v>0</v>
      </c>
      <c r="N1444" s="32">
        <v>60</v>
      </c>
      <c r="O1444" s="32">
        <v>0</v>
      </c>
      <c r="P1444" s="32">
        <v>40</v>
      </c>
      <c r="Q1444" s="32">
        <v>100</v>
      </c>
      <c r="R1444" s="32">
        <v>100</v>
      </c>
      <c r="S1444" s="32">
        <v>99</v>
      </c>
      <c r="T1444" s="32">
        <v>100</v>
      </c>
      <c r="U1444" s="32">
        <v>0</v>
      </c>
      <c r="V1444" s="32">
        <v>0</v>
      </c>
      <c r="W1444" s="32">
        <v>3</v>
      </c>
      <c r="X1444" s="32">
        <v>97</v>
      </c>
      <c r="Y1444" s="32">
        <v>100</v>
      </c>
      <c r="Z1444" s="32">
        <v>2</v>
      </c>
      <c r="AA1444" s="32" t="s">
        <v>96</v>
      </c>
      <c r="AB1444" s="32" t="s">
        <v>97</v>
      </c>
      <c r="AC1444" s="28" t="s">
        <v>98</v>
      </c>
      <c r="AD1444" s="32">
        <v>7</v>
      </c>
      <c r="AE1444" s="32">
        <v>5</v>
      </c>
      <c r="AF1444" s="32">
        <v>7</v>
      </c>
      <c r="AG1444" s="32">
        <v>0</v>
      </c>
      <c r="AH1444" s="32">
        <v>8</v>
      </c>
      <c r="AI1444" s="32">
        <v>0</v>
      </c>
    </row>
    <row r="1445" spans="1:427" x14ac:dyDescent="0.3">
      <c r="A1445" s="25" t="s">
        <v>1003</v>
      </c>
      <c r="B1445" s="25" t="s">
        <v>1156</v>
      </c>
      <c r="C1445" s="25" t="s">
        <v>1197</v>
      </c>
      <c r="D1445" s="26" t="s">
        <v>1553</v>
      </c>
      <c r="E1445" s="26">
        <v>2285</v>
      </c>
      <c r="F1445" s="26">
        <v>350</v>
      </c>
      <c r="G1445" s="26">
        <v>100</v>
      </c>
      <c r="H1445" s="26">
        <v>50</v>
      </c>
      <c r="I1445" s="26">
        <v>50</v>
      </c>
      <c r="J1445" s="26">
        <v>0</v>
      </c>
      <c r="K1445" s="26">
        <v>0</v>
      </c>
      <c r="L1445" s="26">
        <v>100</v>
      </c>
      <c r="M1445" s="26">
        <v>70</v>
      </c>
      <c r="N1445" s="26">
        <v>25</v>
      </c>
      <c r="O1445" s="26">
        <v>5</v>
      </c>
      <c r="P1445" s="26">
        <v>0</v>
      </c>
      <c r="Q1445" s="26">
        <v>100</v>
      </c>
      <c r="R1445" s="26">
        <v>100</v>
      </c>
      <c r="S1445" s="26">
        <v>100</v>
      </c>
      <c r="T1445" s="26">
        <v>100</v>
      </c>
      <c r="U1445" s="26">
        <v>90</v>
      </c>
      <c r="V1445" s="26">
        <v>0</v>
      </c>
      <c r="W1445" s="26">
        <v>50</v>
      </c>
      <c r="X1445" s="26">
        <v>50</v>
      </c>
      <c r="Y1445" s="26">
        <v>100</v>
      </c>
      <c r="Z1445" s="26">
        <v>2</v>
      </c>
      <c r="AA1445" s="26" t="s">
        <v>96</v>
      </c>
      <c r="AB1445" s="26" t="s">
        <v>96</v>
      </c>
      <c r="AC1445" s="26">
        <v>12</v>
      </c>
      <c r="AD1445" s="26">
        <v>0</v>
      </c>
      <c r="AE1445" s="26">
        <v>4</v>
      </c>
      <c r="AF1445" s="26">
        <v>10</v>
      </c>
      <c r="AG1445" s="26">
        <v>0</v>
      </c>
      <c r="AH1445" s="26">
        <v>10</v>
      </c>
      <c r="AI1445" s="26">
        <v>0</v>
      </c>
    </row>
    <row r="1446" spans="1:427" x14ac:dyDescent="0.3">
      <c r="A1446" s="31" t="s">
        <v>1003</v>
      </c>
      <c r="B1446" s="31" t="s">
        <v>1156</v>
      </c>
      <c r="C1446" s="31" t="s">
        <v>1197</v>
      </c>
      <c r="D1446" s="31" t="s">
        <v>110</v>
      </c>
      <c r="E1446" s="34" t="s">
        <v>95</v>
      </c>
      <c r="F1446" s="32">
        <v>1135</v>
      </c>
      <c r="G1446" s="32">
        <v>0</v>
      </c>
      <c r="H1446" s="32">
        <v>0</v>
      </c>
      <c r="I1446" s="32">
        <v>0</v>
      </c>
      <c r="J1446" s="32">
        <v>100</v>
      </c>
      <c r="K1446" s="32">
        <v>0</v>
      </c>
      <c r="L1446" s="32">
        <v>0</v>
      </c>
      <c r="M1446" s="32">
        <v>0</v>
      </c>
      <c r="N1446" s="32">
        <v>0</v>
      </c>
      <c r="O1446" s="32">
        <v>0</v>
      </c>
      <c r="P1446" s="32">
        <v>100</v>
      </c>
      <c r="Q1446" s="32">
        <v>100</v>
      </c>
      <c r="R1446" s="32">
        <v>35</v>
      </c>
      <c r="S1446" s="32">
        <v>50</v>
      </c>
      <c r="T1446" s="32">
        <v>0</v>
      </c>
      <c r="U1446" s="32">
        <v>0</v>
      </c>
      <c r="V1446" s="32">
        <v>0</v>
      </c>
      <c r="W1446" s="32">
        <v>0</v>
      </c>
      <c r="X1446" s="32">
        <v>100</v>
      </c>
      <c r="Y1446" s="32">
        <v>0</v>
      </c>
      <c r="Z1446" s="28" t="s">
        <v>98</v>
      </c>
      <c r="AA1446" s="32" t="s">
        <v>97</v>
      </c>
      <c r="AB1446" s="32" t="s">
        <v>96</v>
      </c>
      <c r="AC1446" s="32">
        <v>2</v>
      </c>
      <c r="AD1446" s="32">
        <v>0</v>
      </c>
      <c r="AE1446" s="32">
        <v>4</v>
      </c>
      <c r="AF1446" s="32">
        <v>10</v>
      </c>
      <c r="AG1446" s="32">
        <v>0</v>
      </c>
      <c r="AH1446" s="32">
        <v>10</v>
      </c>
      <c r="AI1446" s="32">
        <v>0</v>
      </c>
    </row>
    <row r="1447" spans="1:427" x14ac:dyDescent="0.3">
      <c r="A1447" s="25" t="s">
        <v>1003</v>
      </c>
      <c r="B1447" s="25" t="s">
        <v>1156</v>
      </c>
      <c r="C1447" s="25" t="s">
        <v>1198</v>
      </c>
      <c r="D1447" s="26" t="s">
        <v>1553</v>
      </c>
      <c r="E1447" s="26">
        <v>620</v>
      </c>
      <c r="F1447" s="38">
        <v>0</v>
      </c>
      <c r="G1447" s="26">
        <v>100</v>
      </c>
      <c r="H1447" s="26">
        <v>95</v>
      </c>
      <c r="I1447" s="26">
        <v>5</v>
      </c>
      <c r="J1447" s="26">
        <v>0</v>
      </c>
      <c r="K1447" s="26">
        <v>0</v>
      </c>
      <c r="L1447" s="26">
        <v>0</v>
      </c>
      <c r="M1447" s="26">
        <v>0</v>
      </c>
      <c r="N1447" s="26">
        <v>80</v>
      </c>
      <c r="O1447" s="26">
        <v>20</v>
      </c>
      <c r="P1447" s="26">
        <v>0</v>
      </c>
      <c r="Q1447" s="26">
        <v>100</v>
      </c>
      <c r="R1447" s="26">
        <v>100</v>
      </c>
      <c r="S1447" s="26">
        <v>100</v>
      </c>
      <c r="T1447" s="26">
        <v>100</v>
      </c>
      <c r="U1447" s="26">
        <v>70</v>
      </c>
      <c r="V1447" s="26">
        <v>0</v>
      </c>
      <c r="W1447" s="26">
        <v>40</v>
      </c>
      <c r="X1447" s="26">
        <v>60</v>
      </c>
      <c r="Y1447" s="26">
        <v>100</v>
      </c>
      <c r="Z1447" s="26">
        <v>2</v>
      </c>
      <c r="AA1447" s="26" t="s">
        <v>96</v>
      </c>
      <c r="AB1447" s="26" t="s">
        <v>96</v>
      </c>
      <c r="AC1447" s="26">
        <v>2</v>
      </c>
      <c r="AD1447" s="26">
        <v>4</v>
      </c>
      <c r="AE1447" s="26">
        <v>15</v>
      </c>
      <c r="AF1447" s="26">
        <v>15</v>
      </c>
      <c r="AG1447" s="26">
        <v>0</v>
      </c>
      <c r="AH1447" s="26">
        <v>2</v>
      </c>
      <c r="AI1447" s="26">
        <v>0</v>
      </c>
      <c r="MI1447" s="47"/>
      <c r="MJ1447" s="47"/>
      <c r="MK1447" s="47"/>
      <c r="ML1447" s="47"/>
      <c r="MM1447" s="47"/>
      <c r="MN1447" s="47"/>
      <c r="MO1447" s="47"/>
      <c r="MP1447" s="47"/>
      <c r="MQ1447" s="47"/>
      <c r="MR1447" s="47"/>
      <c r="MS1447" s="47"/>
      <c r="MT1447" s="47"/>
      <c r="MU1447" s="47"/>
      <c r="MV1447" s="47"/>
      <c r="MW1447" s="47"/>
      <c r="MX1447" s="47"/>
      <c r="MY1447" s="47"/>
      <c r="MZ1447" s="47"/>
      <c r="NA1447" s="47"/>
      <c r="NB1447" s="47"/>
      <c r="NC1447" s="47"/>
      <c r="ND1447" s="47"/>
      <c r="NE1447" s="47"/>
      <c r="NF1447" s="47"/>
      <c r="NG1447" s="47"/>
      <c r="NH1447" s="47"/>
      <c r="NI1447" s="47"/>
      <c r="NJ1447" s="47"/>
      <c r="NK1447" s="47"/>
      <c r="NL1447" s="47"/>
      <c r="NM1447" s="47"/>
      <c r="NN1447" s="47"/>
      <c r="NO1447" s="47"/>
      <c r="NP1447" s="47"/>
      <c r="NQ1447" s="47"/>
      <c r="NR1447" s="47"/>
      <c r="NS1447" s="47"/>
      <c r="NT1447" s="47"/>
      <c r="NU1447" s="47"/>
      <c r="NV1447" s="47"/>
      <c r="NW1447" s="47"/>
      <c r="NX1447" s="47"/>
      <c r="NY1447" s="47"/>
      <c r="NZ1447" s="47"/>
      <c r="OA1447" s="47"/>
      <c r="OB1447" s="47"/>
      <c r="OC1447" s="47"/>
      <c r="OD1447" s="47"/>
      <c r="OE1447" s="47"/>
      <c r="OF1447" s="47"/>
      <c r="OG1447" s="47"/>
      <c r="OH1447" s="47"/>
      <c r="OI1447" s="47"/>
      <c r="OJ1447" s="47"/>
      <c r="OK1447" s="47"/>
      <c r="OL1447" s="47"/>
      <c r="OM1447" s="47"/>
      <c r="ON1447" s="47"/>
      <c r="OO1447" s="47"/>
      <c r="OP1447" s="47"/>
      <c r="OQ1447" s="47"/>
      <c r="OR1447" s="47"/>
      <c r="OS1447" s="47"/>
      <c r="OT1447" s="47"/>
      <c r="OU1447" s="47"/>
      <c r="OV1447" s="47"/>
      <c r="OW1447" s="47"/>
      <c r="OX1447" s="47"/>
      <c r="OY1447" s="47"/>
      <c r="OZ1447" s="47"/>
      <c r="PA1447" s="47"/>
      <c r="PB1447" s="47"/>
      <c r="PC1447" s="47"/>
      <c r="PD1447" s="47"/>
      <c r="PE1447" s="47"/>
      <c r="PF1447" s="47"/>
      <c r="PG1447" s="47"/>
      <c r="PH1447" s="47"/>
      <c r="PI1447" s="47"/>
      <c r="PJ1447" s="47"/>
      <c r="PK1447" s="47"/>
    </row>
    <row r="1448" spans="1:427" x14ac:dyDescent="0.3">
      <c r="A1448" s="31" t="s">
        <v>1003</v>
      </c>
      <c r="B1448" s="31" t="s">
        <v>1156</v>
      </c>
      <c r="C1448" s="31" t="s">
        <v>1198</v>
      </c>
      <c r="D1448" s="31" t="s">
        <v>110</v>
      </c>
      <c r="E1448" s="34" t="s">
        <v>95</v>
      </c>
      <c r="F1448" s="32">
        <v>304</v>
      </c>
      <c r="G1448" s="32">
        <v>100</v>
      </c>
      <c r="H1448" s="32">
        <v>0</v>
      </c>
      <c r="I1448" s="32">
        <v>80</v>
      </c>
      <c r="J1448" s="32">
        <v>0</v>
      </c>
      <c r="K1448" s="32">
        <v>20</v>
      </c>
      <c r="L1448" s="32">
        <v>0</v>
      </c>
      <c r="M1448" s="32">
        <v>0</v>
      </c>
      <c r="N1448" s="32">
        <v>0</v>
      </c>
      <c r="O1448" s="32">
        <v>0</v>
      </c>
      <c r="P1448" s="32">
        <v>100</v>
      </c>
      <c r="Q1448" s="32">
        <v>100</v>
      </c>
      <c r="R1448" s="32">
        <v>50</v>
      </c>
      <c r="S1448" s="32">
        <v>100</v>
      </c>
      <c r="T1448" s="32">
        <v>0</v>
      </c>
      <c r="U1448" s="32">
        <v>0</v>
      </c>
      <c r="V1448" s="32">
        <v>0</v>
      </c>
      <c r="W1448" s="32">
        <v>0</v>
      </c>
      <c r="X1448" s="32">
        <v>100</v>
      </c>
      <c r="Y1448" s="32">
        <v>0</v>
      </c>
      <c r="Z1448" s="28" t="s">
        <v>98</v>
      </c>
      <c r="AA1448" s="32" t="s">
        <v>97</v>
      </c>
      <c r="AB1448" s="32" t="s">
        <v>96</v>
      </c>
      <c r="AC1448" s="32">
        <v>1</v>
      </c>
      <c r="AD1448" s="32">
        <v>4</v>
      </c>
      <c r="AE1448" s="32">
        <v>15</v>
      </c>
      <c r="AF1448" s="32">
        <v>15</v>
      </c>
      <c r="AG1448" s="32">
        <v>0</v>
      </c>
      <c r="AH1448" s="32">
        <v>2</v>
      </c>
      <c r="AI1448" s="32">
        <v>0</v>
      </c>
    </row>
    <row r="1449" spans="1:427" x14ac:dyDescent="0.3">
      <c r="A1449" s="25" t="s">
        <v>1003</v>
      </c>
      <c r="B1449" s="25" t="s">
        <v>1156</v>
      </c>
      <c r="C1449" s="25" t="s">
        <v>1199</v>
      </c>
      <c r="D1449" s="26" t="s">
        <v>1553</v>
      </c>
      <c r="E1449" s="26">
        <v>368</v>
      </c>
      <c r="F1449" s="38">
        <v>0</v>
      </c>
      <c r="G1449" s="26">
        <v>0</v>
      </c>
      <c r="H1449" s="26">
        <v>0</v>
      </c>
      <c r="I1449" s="26">
        <v>100</v>
      </c>
      <c r="J1449" s="26">
        <v>0</v>
      </c>
      <c r="K1449" s="26">
        <v>0</v>
      </c>
      <c r="L1449" s="26">
        <v>50</v>
      </c>
      <c r="M1449" s="26">
        <v>50</v>
      </c>
      <c r="N1449" s="26">
        <v>50</v>
      </c>
      <c r="O1449" s="26">
        <v>0</v>
      </c>
      <c r="P1449" s="26">
        <v>0</v>
      </c>
      <c r="Q1449" s="26">
        <v>100</v>
      </c>
      <c r="R1449" s="26">
        <v>100</v>
      </c>
      <c r="S1449" s="26">
        <v>100</v>
      </c>
      <c r="T1449" s="26">
        <v>100</v>
      </c>
      <c r="U1449" s="26">
        <v>100</v>
      </c>
      <c r="V1449" s="26">
        <v>0</v>
      </c>
      <c r="W1449" s="26">
        <v>95</v>
      </c>
      <c r="X1449" s="26">
        <v>5</v>
      </c>
      <c r="Y1449" s="26">
        <v>100</v>
      </c>
      <c r="Z1449" s="26">
        <v>1</v>
      </c>
      <c r="AA1449" s="26" t="s">
        <v>96</v>
      </c>
      <c r="AB1449" s="26" t="s">
        <v>96</v>
      </c>
      <c r="AC1449" s="26">
        <v>3</v>
      </c>
      <c r="AD1449" s="26">
        <v>10</v>
      </c>
      <c r="AE1449" s="26">
        <v>10</v>
      </c>
      <c r="AF1449" s="26">
        <v>10</v>
      </c>
      <c r="AG1449" s="26">
        <v>1</v>
      </c>
      <c r="AH1449" s="26">
        <v>10</v>
      </c>
      <c r="AI1449" s="26">
        <v>1</v>
      </c>
    </row>
    <row r="1450" spans="1:427" x14ac:dyDescent="0.3">
      <c r="A1450" s="31" t="s">
        <v>1003</v>
      </c>
      <c r="B1450" s="31" t="s">
        <v>1156</v>
      </c>
      <c r="C1450" s="31" t="s">
        <v>1199</v>
      </c>
      <c r="D1450" s="31" t="s">
        <v>110</v>
      </c>
      <c r="E1450" s="34" t="s">
        <v>95</v>
      </c>
      <c r="F1450" s="32">
        <v>128</v>
      </c>
      <c r="G1450" s="32">
        <v>0</v>
      </c>
      <c r="H1450" s="32">
        <v>0</v>
      </c>
      <c r="I1450" s="32">
        <v>89</v>
      </c>
      <c r="J1450" s="32">
        <v>11</v>
      </c>
      <c r="K1450" s="32">
        <v>0</v>
      </c>
      <c r="L1450" s="32">
        <v>0</v>
      </c>
      <c r="M1450" s="32">
        <v>0</v>
      </c>
      <c r="N1450" s="32">
        <v>20</v>
      </c>
      <c r="O1450" s="32">
        <v>0</v>
      </c>
      <c r="P1450" s="32">
        <v>80</v>
      </c>
      <c r="Q1450" s="32">
        <v>100</v>
      </c>
      <c r="R1450" s="32">
        <v>100</v>
      </c>
      <c r="S1450" s="32">
        <v>50</v>
      </c>
      <c r="T1450" s="32">
        <v>50</v>
      </c>
      <c r="U1450" s="32">
        <v>30</v>
      </c>
      <c r="V1450" s="32">
        <v>0</v>
      </c>
      <c r="W1450" s="32">
        <v>30</v>
      </c>
      <c r="X1450" s="32">
        <v>70</v>
      </c>
      <c r="Y1450" s="32">
        <v>100</v>
      </c>
      <c r="Z1450" s="32">
        <v>1</v>
      </c>
      <c r="AA1450" s="32" t="s">
        <v>96</v>
      </c>
      <c r="AB1450" s="32" t="s">
        <v>96</v>
      </c>
      <c r="AC1450" s="32">
        <v>3</v>
      </c>
      <c r="AD1450" s="32">
        <v>10</v>
      </c>
      <c r="AE1450" s="32">
        <v>10</v>
      </c>
      <c r="AF1450" s="32">
        <v>10</v>
      </c>
      <c r="AG1450" s="32">
        <v>1</v>
      </c>
      <c r="AH1450" s="32">
        <v>10</v>
      </c>
      <c r="AI1450" s="32">
        <v>1</v>
      </c>
    </row>
    <row r="1451" spans="1:427" x14ac:dyDescent="0.3">
      <c r="A1451" s="25" t="s">
        <v>1003</v>
      </c>
      <c r="B1451" s="25" t="s">
        <v>1156</v>
      </c>
      <c r="C1451" s="25" t="s">
        <v>1200</v>
      </c>
      <c r="D1451" s="26" t="s">
        <v>1553</v>
      </c>
      <c r="E1451" s="26">
        <v>547</v>
      </c>
      <c r="F1451" s="38">
        <v>0</v>
      </c>
      <c r="G1451" s="26">
        <v>100</v>
      </c>
      <c r="H1451" s="26">
        <v>99</v>
      </c>
      <c r="I1451" s="26">
        <v>1</v>
      </c>
      <c r="J1451" s="26">
        <v>0</v>
      </c>
      <c r="K1451" s="26">
        <v>0</v>
      </c>
      <c r="L1451" s="26">
        <v>0</v>
      </c>
      <c r="M1451" s="26">
        <v>0</v>
      </c>
      <c r="N1451" s="26">
        <v>98</v>
      </c>
      <c r="O1451" s="26">
        <v>2</v>
      </c>
      <c r="P1451" s="26">
        <v>0</v>
      </c>
      <c r="Q1451" s="26">
        <v>100</v>
      </c>
      <c r="R1451" s="26">
        <v>100</v>
      </c>
      <c r="S1451" s="26">
        <v>99</v>
      </c>
      <c r="T1451" s="26">
        <v>100</v>
      </c>
      <c r="U1451" s="26">
        <v>99</v>
      </c>
      <c r="V1451" s="26">
        <v>0</v>
      </c>
      <c r="W1451" s="26">
        <v>99</v>
      </c>
      <c r="X1451" s="26">
        <v>1</v>
      </c>
      <c r="Y1451" s="26">
        <v>100</v>
      </c>
      <c r="Z1451" s="26">
        <v>2</v>
      </c>
      <c r="AA1451" s="26" t="s">
        <v>96</v>
      </c>
      <c r="AB1451" s="26" t="s">
        <v>96</v>
      </c>
      <c r="AC1451" s="26">
        <v>4</v>
      </c>
      <c r="AD1451" s="26">
        <v>8</v>
      </c>
      <c r="AE1451" s="26">
        <v>8</v>
      </c>
      <c r="AF1451" s="26">
        <v>8</v>
      </c>
      <c r="AG1451" s="26">
        <v>0</v>
      </c>
      <c r="AH1451" s="26">
        <v>25</v>
      </c>
      <c r="AI1451" s="26">
        <v>0</v>
      </c>
    </row>
    <row r="1452" spans="1:427" x14ac:dyDescent="0.3">
      <c r="A1452" s="31" t="s">
        <v>1003</v>
      </c>
      <c r="B1452" s="31" t="s">
        <v>1156</v>
      </c>
      <c r="C1452" s="31" t="s">
        <v>1200</v>
      </c>
      <c r="D1452" s="31" t="s">
        <v>110</v>
      </c>
      <c r="E1452" s="34" t="s">
        <v>95</v>
      </c>
      <c r="F1452" s="32">
        <v>128</v>
      </c>
      <c r="G1452" s="32">
        <v>100</v>
      </c>
      <c r="H1452" s="32">
        <v>100</v>
      </c>
      <c r="I1452" s="32">
        <v>0</v>
      </c>
      <c r="J1452" s="32">
        <v>0</v>
      </c>
      <c r="K1452" s="32">
        <v>0</v>
      </c>
      <c r="L1452" s="32">
        <v>0</v>
      </c>
      <c r="M1452" s="32">
        <v>0</v>
      </c>
      <c r="N1452" s="32">
        <v>13</v>
      </c>
      <c r="O1452" s="32">
        <v>0</v>
      </c>
      <c r="P1452" s="32">
        <v>87</v>
      </c>
      <c r="Q1452" s="32">
        <v>100</v>
      </c>
      <c r="R1452" s="32">
        <v>100</v>
      </c>
      <c r="S1452" s="32">
        <v>100</v>
      </c>
      <c r="T1452" s="32">
        <v>0</v>
      </c>
      <c r="U1452" s="32">
        <v>0</v>
      </c>
      <c r="V1452" s="32">
        <v>0</v>
      </c>
      <c r="W1452" s="32">
        <v>0</v>
      </c>
      <c r="X1452" s="32">
        <v>100</v>
      </c>
      <c r="Y1452" s="32">
        <v>100</v>
      </c>
      <c r="Z1452" s="32">
        <v>2</v>
      </c>
      <c r="AA1452" s="32" t="s">
        <v>96</v>
      </c>
      <c r="AB1452" s="32" t="s">
        <v>96</v>
      </c>
      <c r="AC1452" s="32">
        <v>4</v>
      </c>
      <c r="AD1452" s="32">
        <v>8</v>
      </c>
      <c r="AE1452" s="32">
        <v>8</v>
      </c>
      <c r="AF1452" s="32">
        <v>8</v>
      </c>
      <c r="AG1452" s="32">
        <v>0</v>
      </c>
      <c r="AH1452" s="32">
        <v>25</v>
      </c>
      <c r="AI1452" s="32">
        <v>0</v>
      </c>
    </row>
    <row r="1453" spans="1:427" x14ac:dyDescent="0.3">
      <c r="A1453" s="25" t="s">
        <v>1003</v>
      </c>
      <c r="B1453" s="25" t="s">
        <v>1156</v>
      </c>
      <c r="C1453" s="25" t="s">
        <v>1201</v>
      </c>
      <c r="D1453" s="26" t="s">
        <v>1553</v>
      </c>
      <c r="E1453" s="26">
        <v>1287</v>
      </c>
      <c r="F1453" s="38">
        <v>80</v>
      </c>
      <c r="G1453" s="26">
        <v>99</v>
      </c>
      <c r="H1453" s="26">
        <v>75</v>
      </c>
      <c r="I1453" s="26">
        <v>25</v>
      </c>
      <c r="J1453" s="26">
        <v>0</v>
      </c>
      <c r="K1453" s="26">
        <v>0</v>
      </c>
      <c r="L1453" s="26">
        <v>100</v>
      </c>
      <c r="M1453" s="26">
        <v>100</v>
      </c>
      <c r="N1453" s="26">
        <v>0</v>
      </c>
      <c r="O1453" s="26">
        <v>0</v>
      </c>
      <c r="P1453" s="26">
        <v>0</v>
      </c>
      <c r="Q1453" s="26">
        <v>100</v>
      </c>
      <c r="R1453" s="26">
        <v>100</v>
      </c>
      <c r="S1453" s="26">
        <v>100</v>
      </c>
      <c r="T1453" s="26">
        <v>85</v>
      </c>
      <c r="U1453" s="26">
        <v>85</v>
      </c>
      <c r="V1453" s="26">
        <v>0</v>
      </c>
      <c r="W1453" s="26">
        <v>85</v>
      </c>
      <c r="X1453" s="26">
        <v>15</v>
      </c>
      <c r="Y1453" s="26">
        <v>100</v>
      </c>
      <c r="Z1453" s="26">
        <v>2</v>
      </c>
      <c r="AA1453" s="26" t="s">
        <v>96</v>
      </c>
      <c r="AB1453" s="26" t="s">
        <v>96</v>
      </c>
      <c r="AC1453" s="26">
        <v>4</v>
      </c>
      <c r="AD1453" s="26">
        <v>0</v>
      </c>
      <c r="AE1453" s="26">
        <v>12</v>
      </c>
      <c r="AF1453" s="26">
        <v>0</v>
      </c>
      <c r="AG1453" s="26">
        <v>0</v>
      </c>
      <c r="AH1453" s="26">
        <v>12</v>
      </c>
      <c r="AI1453" s="26">
        <v>0</v>
      </c>
    </row>
    <row r="1454" spans="1:427" x14ac:dyDescent="0.3">
      <c r="A1454" s="31" t="s">
        <v>1003</v>
      </c>
      <c r="B1454" s="31" t="s">
        <v>1156</v>
      </c>
      <c r="C1454" s="31" t="s">
        <v>1201</v>
      </c>
      <c r="D1454" s="31" t="s">
        <v>1202</v>
      </c>
      <c r="E1454" s="34" t="s">
        <v>102</v>
      </c>
      <c r="F1454" s="32">
        <v>302</v>
      </c>
      <c r="G1454" s="32">
        <v>99</v>
      </c>
      <c r="H1454" s="32">
        <v>99</v>
      </c>
      <c r="I1454" s="32">
        <v>1</v>
      </c>
      <c r="J1454" s="32">
        <v>0</v>
      </c>
      <c r="K1454" s="32">
        <v>0</v>
      </c>
      <c r="L1454" s="32">
        <v>100</v>
      </c>
      <c r="M1454" s="32">
        <v>100</v>
      </c>
      <c r="N1454" s="32">
        <v>0</v>
      </c>
      <c r="O1454" s="32">
        <v>0</v>
      </c>
      <c r="P1454" s="32">
        <v>0</v>
      </c>
      <c r="Q1454" s="32">
        <v>100</v>
      </c>
      <c r="R1454" s="32">
        <v>100</v>
      </c>
      <c r="S1454" s="32">
        <v>100</v>
      </c>
      <c r="T1454" s="32">
        <v>85</v>
      </c>
      <c r="U1454" s="32">
        <v>25</v>
      </c>
      <c r="V1454" s="32">
        <v>0</v>
      </c>
      <c r="W1454" s="32">
        <v>25</v>
      </c>
      <c r="X1454" s="32">
        <v>75</v>
      </c>
      <c r="Y1454" s="32">
        <v>100</v>
      </c>
      <c r="Z1454" s="32">
        <v>2</v>
      </c>
      <c r="AA1454" s="32" t="s">
        <v>96</v>
      </c>
      <c r="AB1454" s="32" t="s">
        <v>96</v>
      </c>
      <c r="AC1454" s="32">
        <v>4</v>
      </c>
      <c r="AD1454" s="32">
        <v>0</v>
      </c>
      <c r="AE1454" s="32">
        <v>12</v>
      </c>
      <c r="AF1454" s="32">
        <v>0</v>
      </c>
      <c r="AG1454" s="32">
        <v>0</v>
      </c>
      <c r="AH1454" s="32">
        <v>12</v>
      </c>
      <c r="AI1454" s="32">
        <v>0</v>
      </c>
    </row>
    <row r="1455" spans="1:427" x14ac:dyDescent="0.3">
      <c r="A1455" s="25" t="s">
        <v>1003</v>
      </c>
      <c r="B1455" s="25" t="s">
        <v>1156</v>
      </c>
      <c r="C1455" s="25" t="s">
        <v>1203</v>
      </c>
      <c r="D1455" s="26" t="s">
        <v>1553</v>
      </c>
      <c r="E1455" s="26">
        <v>495</v>
      </c>
      <c r="F1455" s="38">
        <v>0</v>
      </c>
      <c r="G1455" s="26">
        <v>100</v>
      </c>
      <c r="H1455" s="26">
        <v>100</v>
      </c>
      <c r="I1455" s="26">
        <v>0</v>
      </c>
      <c r="J1455" s="26">
        <v>0</v>
      </c>
      <c r="K1455" s="26">
        <v>0</v>
      </c>
      <c r="L1455" s="26">
        <v>0</v>
      </c>
      <c r="M1455" s="26">
        <v>0</v>
      </c>
      <c r="N1455" s="26">
        <v>80</v>
      </c>
      <c r="O1455" s="26">
        <v>20</v>
      </c>
      <c r="P1455" s="26">
        <v>0</v>
      </c>
      <c r="Q1455" s="26">
        <v>100</v>
      </c>
      <c r="R1455" s="26">
        <v>100</v>
      </c>
      <c r="S1455" s="26">
        <v>100</v>
      </c>
      <c r="T1455" s="26">
        <v>100</v>
      </c>
      <c r="U1455" s="26">
        <v>90</v>
      </c>
      <c r="V1455" s="26">
        <v>0</v>
      </c>
      <c r="W1455" s="26">
        <v>20</v>
      </c>
      <c r="X1455" s="26">
        <v>80</v>
      </c>
      <c r="Y1455" s="26">
        <v>100</v>
      </c>
      <c r="Z1455" s="26">
        <v>1</v>
      </c>
      <c r="AA1455" s="26" t="s">
        <v>96</v>
      </c>
      <c r="AB1455" s="26" t="s">
        <v>96</v>
      </c>
      <c r="AC1455" s="26">
        <v>4</v>
      </c>
      <c r="AD1455" s="26">
        <v>7</v>
      </c>
      <c r="AE1455" s="26">
        <v>21</v>
      </c>
      <c r="AF1455" s="26">
        <v>23</v>
      </c>
      <c r="AG1455" s="26">
        <v>0</v>
      </c>
      <c r="AH1455" s="26">
        <v>22</v>
      </c>
      <c r="AI1455" s="26">
        <v>0</v>
      </c>
    </row>
    <row r="1456" spans="1:427" x14ac:dyDescent="0.3">
      <c r="A1456" s="31" t="s">
        <v>1003</v>
      </c>
      <c r="B1456" s="31" t="s">
        <v>1156</v>
      </c>
      <c r="C1456" s="31" t="s">
        <v>1203</v>
      </c>
      <c r="D1456" s="31" t="s">
        <v>1204</v>
      </c>
      <c r="E1456" s="32" t="s">
        <v>104</v>
      </c>
      <c r="F1456" s="32">
        <v>291</v>
      </c>
      <c r="G1456" s="32">
        <v>100</v>
      </c>
      <c r="H1456" s="32">
        <v>70</v>
      </c>
      <c r="I1456" s="32">
        <v>0</v>
      </c>
      <c r="J1456" s="32">
        <v>30</v>
      </c>
      <c r="K1456" s="32">
        <v>0</v>
      </c>
      <c r="L1456" s="32">
        <v>0</v>
      </c>
      <c r="M1456" s="32">
        <v>0</v>
      </c>
      <c r="N1456" s="32">
        <v>30</v>
      </c>
      <c r="O1456" s="32">
        <v>0</v>
      </c>
      <c r="P1456" s="33">
        <v>70</v>
      </c>
      <c r="Q1456" s="32">
        <v>100</v>
      </c>
      <c r="R1456" s="32">
        <v>70</v>
      </c>
      <c r="S1456" s="32">
        <v>100</v>
      </c>
      <c r="T1456" s="32">
        <v>100</v>
      </c>
      <c r="U1456" s="32">
        <v>0</v>
      </c>
      <c r="V1456" s="32">
        <v>0</v>
      </c>
      <c r="W1456" s="32">
        <v>0</v>
      </c>
      <c r="X1456" s="32">
        <v>100</v>
      </c>
      <c r="Y1456" s="32">
        <v>100</v>
      </c>
      <c r="Z1456" s="32">
        <v>1</v>
      </c>
      <c r="AA1456" s="32" t="s">
        <v>97</v>
      </c>
      <c r="AB1456" s="32" t="s">
        <v>96</v>
      </c>
      <c r="AC1456" s="32">
        <v>4</v>
      </c>
      <c r="AD1456" s="32">
        <v>7</v>
      </c>
      <c r="AE1456" s="32">
        <v>21</v>
      </c>
      <c r="AF1456" s="32">
        <v>23</v>
      </c>
      <c r="AG1456" s="32">
        <v>0</v>
      </c>
      <c r="AH1456" s="32">
        <v>22</v>
      </c>
      <c r="AI1456" s="32">
        <v>0</v>
      </c>
    </row>
    <row r="1457" spans="1:35" x14ac:dyDescent="0.3">
      <c r="A1457" s="25" t="s">
        <v>1003</v>
      </c>
      <c r="B1457" s="25" t="s">
        <v>1156</v>
      </c>
      <c r="C1457" s="25" t="s">
        <v>1205</v>
      </c>
      <c r="D1457" s="26" t="s">
        <v>1553</v>
      </c>
      <c r="E1457" s="26">
        <v>1456</v>
      </c>
      <c r="F1457" s="38">
        <v>0</v>
      </c>
      <c r="G1457" s="26">
        <v>100</v>
      </c>
      <c r="H1457" s="26">
        <v>85</v>
      </c>
      <c r="I1457" s="26">
        <v>15</v>
      </c>
      <c r="J1457" s="26">
        <v>0</v>
      </c>
      <c r="K1457" s="26">
        <v>0</v>
      </c>
      <c r="L1457" s="26">
        <v>100</v>
      </c>
      <c r="M1457" s="26">
        <v>90</v>
      </c>
      <c r="N1457" s="26">
        <v>10</v>
      </c>
      <c r="O1457" s="26">
        <v>0</v>
      </c>
      <c r="P1457" s="26">
        <v>0</v>
      </c>
      <c r="Q1457" s="26">
        <v>100</v>
      </c>
      <c r="R1457" s="26">
        <v>100</v>
      </c>
      <c r="S1457" s="26">
        <v>100</v>
      </c>
      <c r="T1457" s="26">
        <v>100</v>
      </c>
      <c r="U1457" s="26">
        <v>90</v>
      </c>
      <c r="V1457" s="26">
        <v>0</v>
      </c>
      <c r="W1457" s="26">
        <v>95</v>
      </c>
      <c r="X1457" s="26">
        <v>5</v>
      </c>
      <c r="Y1457" s="26">
        <v>100</v>
      </c>
      <c r="Z1457" s="26">
        <v>2</v>
      </c>
      <c r="AA1457" s="26" t="s">
        <v>96</v>
      </c>
      <c r="AB1457" s="26" t="s">
        <v>96</v>
      </c>
      <c r="AC1457" s="26">
        <v>2</v>
      </c>
      <c r="AD1457" s="26">
        <v>4</v>
      </c>
      <c r="AE1457" s="26">
        <v>8</v>
      </c>
      <c r="AF1457" s="26">
        <v>25</v>
      </c>
      <c r="AG1457" s="26">
        <v>0</v>
      </c>
      <c r="AH1457" s="26">
        <v>14</v>
      </c>
      <c r="AI1457" s="26">
        <v>0</v>
      </c>
    </row>
    <row r="1458" spans="1:35" x14ac:dyDescent="0.3">
      <c r="A1458" s="31" t="s">
        <v>1003</v>
      </c>
      <c r="B1458" s="31" t="s">
        <v>1156</v>
      </c>
      <c r="C1458" s="31" t="s">
        <v>1205</v>
      </c>
      <c r="D1458" s="31" t="s">
        <v>146</v>
      </c>
      <c r="E1458" s="34" t="s">
        <v>95</v>
      </c>
      <c r="F1458" s="32">
        <v>363</v>
      </c>
      <c r="G1458" s="32">
        <v>90</v>
      </c>
      <c r="H1458" s="32">
        <v>90</v>
      </c>
      <c r="I1458" s="32">
        <v>10</v>
      </c>
      <c r="J1458" s="32">
        <v>0</v>
      </c>
      <c r="K1458" s="32">
        <v>0</v>
      </c>
      <c r="L1458" s="32">
        <v>90</v>
      </c>
      <c r="M1458" s="32">
        <v>85</v>
      </c>
      <c r="N1458" s="33">
        <v>5</v>
      </c>
      <c r="O1458" s="32">
        <v>0</v>
      </c>
      <c r="P1458" s="33">
        <v>10</v>
      </c>
      <c r="Q1458" s="32">
        <v>90</v>
      </c>
      <c r="R1458" s="32">
        <v>90</v>
      </c>
      <c r="S1458" s="32">
        <v>90</v>
      </c>
      <c r="T1458" s="32">
        <v>90</v>
      </c>
      <c r="U1458" s="32">
        <v>90</v>
      </c>
      <c r="V1458" s="32">
        <v>0</v>
      </c>
      <c r="W1458" s="32">
        <v>20</v>
      </c>
      <c r="X1458" s="32">
        <v>80</v>
      </c>
      <c r="Y1458" s="32">
        <v>90</v>
      </c>
      <c r="Z1458" s="32">
        <v>2</v>
      </c>
      <c r="AA1458" s="32" t="s">
        <v>96</v>
      </c>
      <c r="AB1458" s="32" t="s">
        <v>96</v>
      </c>
      <c r="AC1458" s="32">
        <v>2</v>
      </c>
      <c r="AD1458" s="32">
        <v>4</v>
      </c>
      <c r="AE1458" s="32">
        <v>8</v>
      </c>
      <c r="AF1458" s="32">
        <v>25</v>
      </c>
      <c r="AG1458" s="32">
        <v>0</v>
      </c>
      <c r="AH1458" s="32">
        <v>14</v>
      </c>
      <c r="AI1458" s="32">
        <v>0</v>
      </c>
    </row>
    <row r="1459" spans="1:35" x14ac:dyDescent="0.3">
      <c r="A1459" s="31" t="s">
        <v>1003</v>
      </c>
      <c r="B1459" s="31" t="s">
        <v>1156</v>
      </c>
      <c r="C1459" s="31" t="s">
        <v>1205</v>
      </c>
      <c r="D1459" s="31" t="s">
        <v>147</v>
      </c>
      <c r="E1459" s="34" t="s">
        <v>95</v>
      </c>
      <c r="F1459" s="32">
        <v>795</v>
      </c>
      <c r="G1459" s="32">
        <v>25</v>
      </c>
      <c r="H1459" s="32">
        <v>25</v>
      </c>
      <c r="I1459" s="32">
        <v>1</v>
      </c>
      <c r="J1459" s="32">
        <v>74</v>
      </c>
      <c r="K1459" s="32">
        <v>0</v>
      </c>
      <c r="L1459" s="32">
        <v>25</v>
      </c>
      <c r="M1459" s="32">
        <v>15</v>
      </c>
      <c r="N1459" s="33">
        <v>5</v>
      </c>
      <c r="O1459" s="32">
        <v>0</v>
      </c>
      <c r="P1459" s="33">
        <v>80</v>
      </c>
      <c r="Q1459" s="32">
        <v>25</v>
      </c>
      <c r="R1459" s="32">
        <v>25</v>
      </c>
      <c r="S1459" s="32">
        <v>25</v>
      </c>
      <c r="T1459" s="32">
        <v>25</v>
      </c>
      <c r="U1459" s="32">
        <v>25</v>
      </c>
      <c r="V1459" s="32">
        <v>0</v>
      </c>
      <c r="W1459" s="32">
        <v>10</v>
      </c>
      <c r="X1459" s="32">
        <v>90</v>
      </c>
      <c r="Y1459" s="32">
        <v>25</v>
      </c>
      <c r="Z1459" s="32">
        <v>2</v>
      </c>
      <c r="AA1459" s="32" t="s">
        <v>96</v>
      </c>
      <c r="AB1459" s="32" t="s">
        <v>96</v>
      </c>
      <c r="AC1459" s="32">
        <v>2</v>
      </c>
      <c r="AD1459" s="32">
        <v>4</v>
      </c>
      <c r="AE1459" s="32">
        <v>8</v>
      </c>
      <c r="AF1459" s="32">
        <v>25</v>
      </c>
      <c r="AG1459" s="32">
        <v>0</v>
      </c>
      <c r="AH1459" s="32">
        <v>14</v>
      </c>
      <c r="AI1459" s="32">
        <v>0</v>
      </c>
    </row>
    <row r="1460" spans="1:35" x14ac:dyDescent="0.3">
      <c r="A1460" s="25" t="s">
        <v>1003</v>
      </c>
      <c r="B1460" s="25" t="s">
        <v>1156</v>
      </c>
      <c r="C1460" s="25" t="s">
        <v>1206</v>
      </c>
      <c r="D1460" s="26" t="s">
        <v>1553</v>
      </c>
      <c r="E1460" s="26">
        <v>6279</v>
      </c>
      <c r="F1460" s="38">
        <v>310</v>
      </c>
      <c r="G1460" s="26">
        <v>92</v>
      </c>
      <c r="H1460" s="26">
        <v>78</v>
      </c>
      <c r="I1460" s="26">
        <v>22</v>
      </c>
      <c r="J1460" s="26">
        <v>0</v>
      </c>
      <c r="K1460" s="26">
        <v>0</v>
      </c>
      <c r="L1460" s="26">
        <v>100</v>
      </c>
      <c r="M1460" s="26">
        <v>92</v>
      </c>
      <c r="N1460" s="26">
        <v>8</v>
      </c>
      <c r="O1460" s="26">
        <v>0</v>
      </c>
      <c r="P1460" s="26">
        <v>0</v>
      </c>
      <c r="Q1460" s="26">
        <v>100</v>
      </c>
      <c r="R1460" s="26">
        <v>99</v>
      </c>
      <c r="S1460" s="26">
        <v>100</v>
      </c>
      <c r="T1460" s="26">
        <v>80</v>
      </c>
      <c r="U1460" s="26">
        <v>80</v>
      </c>
      <c r="V1460" s="26">
        <v>30</v>
      </c>
      <c r="W1460" s="26">
        <v>70</v>
      </c>
      <c r="X1460" s="26">
        <v>0</v>
      </c>
      <c r="Y1460" s="26">
        <v>100</v>
      </c>
      <c r="Z1460" s="26">
        <v>2</v>
      </c>
      <c r="AA1460" s="26" t="s">
        <v>96</v>
      </c>
      <c r="AB1460" s="26" t="s">
        <v>96</v>
      </c>
      <c r="AC1460" s="26">
        <v>2</v>
      </c>
      <c r="AD1460" s="26">
        <v>0</v>
      </c>
      <c r="AE1460" s="26">
        <v>0</v>
      </c>
      <c r="AF1460" s="26">
        <v>0</v>
      </c>
      <c r="AG1460" s="26">
        <v>0</v>
      </c>
      <c r="AH1460" s="26">
        <v>0</v>
      </c>
      <c r="AI1460" s="26">
        <v>0</v>
      </c>
    </row>
    <row r="1461" spans="1:35" x14ac:dyDescent="0.3">
      <c r="A1461" s="31" t="s">
        <v>1003</v>
      </c>
      <c r="B1461" s="31" t="s">
        <v>1156</v>
      </c>
      <c r="C1461" s="31" t="s">
        <v>1206</v>
      </c>
      <c r="D1461" s="31" t="s">
        <v>1207</v>
      </c>
      <c r="E1461" s="34" t="s">
        <v>95</v>
      </c>
      <c r="F1461" s="32">
        <v>442</v>
      </c>
      <c r="G1461" s="32">
        <v>100</v>
      </c>
      <c r="H1461" s="32">
        <v>88</v>
      </c>
      <c r="I1461" s="32">
        <v>0</v>
      </c>
      <c r="J1461" s="32">
        <v>12</v>
      </c>
      <c r="K1461" s="32">
        <v>0</v>
      </c>
      <c r="L1461" s="32">
        <v>75</v>
      </c>
      <c r="M1461" s="32">
        <v>75</v>
      </c>
      <c r="N1461" s="32">
        <v>0</v>
      </c>
      <c r="O1461" s="32">
        <v>0</v>
      </c>
      <c r="P1461" s="33">
        <v>25</v>
      </c>
      <c r="Q1461" s="32">
        <v>100</v>
      </c>
      <c r="R1461" s="32">
        <v>87</v>
      </c>
      <c r="S1461" s="32">
        <v>75</v>
      </c>
      <c r="T1461" s="32">
        <v>0</v>
      </c>
      <c r="U1461" s="32">
        <v>0</v>
      </c>
      <c r="V1461" s="32">
        <v>0</v>
      </c>
      <c r="W1461" s="32">
        <v>10</v>
      </c>
      <c r="X1461" s="32">
        <v>90</v>
      </c>
      <c r="Y1461" s="32">
        <v>82</v>
      </c>
      <c r="Z1461" s="32">
        <v>2</v>
      </c>
      <c r="AA1461" s="32" t="s">
        <v>96</v>
      </c>
      <c r="AB1461" s="32" t="s">
        <v>96</v>
      </c>
      <c r="AC1461" s="32">
        <v>10</v>
      </c>
      <c r="AD1461" s="32">
        <v>3</v>
      </c>
      <c r="AE1461" s="32">
        <v>3</v>
      </c>
      <c r="AF1461" s="32">
        <v>3</v>
      </c>
      <c r="AG1461" s="32">
        <v>2</v>
      </c>
      <c r="AH1461" s="32">
        <v>4</v>
      </c>
      <c r="AI1461" s="32">
        <v>0</v>
      </c>
    </row>
    <row r="1462" spans="1:35" x14ac:dyDescent="0.3">
      <c r="A1462" s="25" t="s">
        <v>1003</v>
      </c>
      <c r="B1462" s="25" t="s">
        <v>1156</v>
      </c>
      <c r="C1462" s="25" t="s">
        <v>1208</v>
      </c>
      <c r="D1462" s="26" t="s">
        <v>1553</v>
      </c>
      <c r="E1462" s="26">
        <v>2027</v>
      </c>
      <c r="F1462" s="38">
        <v>0</v>
      </c>
      <c r="G1462" s="26">
        <v>70</v>
      </c>
      <c r="H1462" s="26">
        <v>40</v>
      </c>
      <c r="I1462" s="26">
        <v>60</v>
      </c>
      <c r="J1462" s="26">
        <v>0</v>
      </c>
      <c r="K1462" s="26">
        <v>0</v>
      </c>
      <c r="L1462" s="26">
        <v>0</v>
      </c>
      <c r="M1462" s="26">
        <v>0</v>
      </c>
      <c r="N1462" s="26">
        <v>100</v>
      </c>
      <c r="O1462" s="26">
        <v>0</v>
      </c>
      <c r="P1462" s="26">
        <v>0</v>
      </c>
      <c r="Q1462" s="26">
        <v>100</v>
      </c>
      <c r="R1462" s="26">
        <v>100</v>
      </c>
      <c r="S1462" s="26">
        <v>100</v>
      </c>
      <c r="T1462" s="26">
        <v>90</v>
      </c>
      <c r="U1462" s="26">
        <v>90</v>
      </c>
      <c r="V1462" s="26">
        <v>0</v>
      </c>
      <c r="W1462" s="26">
        <v>80</v>
      </c>
      <c r="X1462" s="26">
        <v>20</v>
      </c>
      <c r="Y1462" s="26">
        <v>100</v>
      </c>
      <c r="Z1462" s="26">
        <v>2</v>
      </c>
      <c r="AA1462" s="26" t="s">
        <v>96</v>
      </c>
      <c r="AB1462" s="26" t="s">
        <v>96</v>
      </c>
      <c r="AC1462" s="26">
        <v>10</v>
      </c>
      <c r="AD1462" s="26">
        <v>6</v>
      </c>
      <c r="AE1462" s="26">
        <v>6</v>
      </c>
      <c r="AF1462" s="26">
        <v>6</v>
      </c>
      <c r="AG1462" s="26">
        <v>0</v>
      </c>
      <c r="AH1462" s="26">
        <v>9</v>
      </c>
      <c r="AI1462" s="26">
        <v>0</v>
      </c>
    </row>
    <row r="1463" spans="1:35" x14ac:dyDescent="0.3">
      <c r="A1463" s="31" t="s">
        <v>1003</v>
      </c>
      <c r="B1463" s="31" t="s">
        <v>1156</v>
      </c>
      <c r="C1463" s="31" t="s">
        <v>1208</v>
      </c>
      <c r="D1463" s="31" t="s">
        <v>1209</v>
      </c>
      <c r="E1463" s="34" t="s">
        <v>104</v>
      </c>
      <c r="F1463" s="32">
        <v>300</v>
      </c>
      <c r="G1463" s="32">
        <v>0</v>
      </c>
      <c r="H1463" s="32">
        <v>0</v>
      </c>
      <c r="I1463" s="32">
        <v>0</v>
      </c>
      <c r="J1463" s="32">
        <v>100</v>
      </c>
      <c r="K1463" s="32">
        <v>0</v>
      </c>
      <c r="L1463" s="32">
        <v>0</v>
      </c>
      <c r="M1463" s="32">
        <v>0</v>
      </c>
      <c r="N1463" s="32">
        <v>0</v>
      </c>
      <c r="O1463" s="32">
        <v>0</v>
      </c>
      <c r="P1463" s="32">
        <v>100</v>
      </c>
      <c r="Q1463" s="32">
        <v>100</v>
      </c>
      <c r="R1463" s="32">
        <v>5</v>
      </c>
      <c r="S1463" s="32">
        <v>100</v>
      </c>
      <c r="T1463" s="32">
        <v>0</v>
      </c>
      <c r="U1463" s="32">
        <v>0</v>
      </c>
      <c r="V1463" s="32">
        <v>0</v>
      </c>
      <c r="W1463" s="32">
        <v>0</v>
      </c>
      <c r="X1463" s="32">
        <v>100</v>
      </c>
      <c r="Y1463" s="32">
        <v>0</v>
      </c>
      <c r="Z1463" s="28" t="s">
        <v>98</v>
      </c>
      <c r="AA1463" s="32" t="s">
        <v>97</v>
      </c>
      <c r="AB1463" s="32" t="s">
        <v>96</v>
      </c>
      <c r="AC1463" s="32">
        <v>2</v>
      </c>
      <c r="AD1463" s="32">
        <v>6</v>
      </c>
      <c r="AE1463" s="32">
        <v>6</v>
      </c>
      <c r="AF1463" s="32">
        <v>6</v>
      </c>
      <c r="AG1463" s="32">
        <v>0</v>
      </c>
      <c r="AH1463" s="32">
        <v>9</v>
      </c>
      <c r="AI1463" s="32">
        <v>4</v>
      </c>
    </row>
    <row r="1464" spans="1:35" x14ac:dyDescent="0.3">
      <c r="A1464" s="25" t="s">
        <v>1003</v>
      </c>
      <c r="B1464" s="25" t="s">
        <v>1156</v>
      </c>
      <c r="C1464" s="25" t="s">
        <v>1210</v>
      </c>
      <c r="D1464" s="26" t="s">
        <v>1553</v>
      </c>
      <c r="E1464" s="26">
        <v>1221</v>
      </c>
      <c r="F1464" s="38">
        <v>40</v>
      </c>
      <c r="G1464" s="26">
        <v>100</v>
      </c>
      <c r="H1464" s="26">
        <v>70</v>
      </c>
      <c r="I1464" s="26">
        <v>30</v>
      </c>
      <c r="J1464" s="26">
        <v>0</v>
      </c>
      <c r="K1464" s="26">
        <v>0</v>
      </c>
      <c r="L1464" s="26">
        <v>0</v>
      </c>
      <c r="M1464" s="26">
        <v>0</v>
      </c>
      <c r="N1464" s="26">
        <v>80</v>
      </c>
      <c r="O1464" s="26">
        <v>10</v>
      </c>
      <c r="P1464" s="26">
        <v>10</v>
      </c>
      <c r="Q1464" s="26">
        <v>100</v>
      </c>
      <c r="R1464" s="26">
        <v>100</v>
      </c>
      <c r="S1464" s="26">
        <v>100</v>
      </c>
      <c r="T1464" s="26">
        <v>80</v>
      </c>
      <c r="U1464" s="26">
        <v>80</v>
      </c>
      <c r="V1464" s="26">
        <v>0</v>
      </c>
      <c r="W1464" s="26">
        <v>50</v>
      </c>
      <c r="X1464" s="26">
        <v>50</v>
      </c>
      <c r="Y1464" s="26">
        <v>100</v>
      </c>
      <c r="Z1464" s="26">
        <v>2</v>
      </c>
      <c r="AA1464" s="26" t="s">
        <v>96</v>
      </c>
      <c r="AB1464" s="26" t="s">
        <v>96</v>
      </c>
      <c r="AC1464" s="26">
        <v>2</v>
      </c>
      <c r="AD1464" s="26">
        <v>0</v>
      </c>
      <c r="AE1464" s="26">
        <v>13</v>
      </c>
      <c r="AF1464" s="26">
        <v>13</v>
      </c>
      <c r="AG1464" s="26">
        <v>0</v>
      </c>
      <c r="AH1464" s="26">
        <v>13</v>
      </c>
      <c r="AI1464" s="26">
        <v>0</v>
      </c>
    </row>
    <row r="1465" spans="1:35" x14ac:dyDescent="0.3">
      <c r="A1465" s="31" t="s">
        <v>1003</v>
      </c>
      <c r="B1465" s="31" t="s">
        <v>1156</v>
      </c>
      <c r="C1465" s="31" t="s">
        <v>1210</v>
      </c>
      <c r="D1465" s="31" t="s">
        <v>800</v>
      </c>
      <c r="E1465" s="34" t="s">
        <v>95</v>
      </c>
      <c r="F1465" s="32">
        <v>745</v>
      </c>
      <c r="G1465" s="32">
        <v>98</v>
      </c>
      <c r="H1465" s="32">
        <v>98</v>
      </c>
      <c r="I1465" s="32">
        <v>0</v>
      </c>
      <c r="J1465" s="32">
        <v>0</v>
      </c>
      <c r="K1465" s="32">
        <v>2</v>
      </c>
      <c r="L1465" s="32">
        <v>0</v>
      </c>
      <c r="M1465" s="32">
        <v>0</v>
      </c>
      <c r="N1465" s="32">
        <v>0</v>
      </c>
      <c r="O1465" s="32">
        <v>0</v>
      </c>
      <c r="P1465" s="32">
        <v>100</v>
      </c>
      <c r="Q1465" s="32">
        <v>100</v>
      </c>
      <c r="R1465" s="32">
        <v>100</v>
      </c>
      <c r="S1465" s="32">
        <v>96</v>
      </c>
      <c r="T1465" s="32">
        <v>0</v>
      </c>
      <c r="U1465" s="32">
        <v>0</v>
      </c>
      <c r="V1465" s="32">
        <v>0</v>
      </c>
      <c r="W1465" s="32">
        <v>2</v>
      </c>
      <c r="X1465" s="32">
        <v>98</v>
      </c>
      <c r="Y1465" s="32">
        <v>100</v>
      </c>
      <c r="Z1465" s="32">
        <v>2</v>
      </c>
      <c r="AA1465" s="32" t="s">
        <v>96</v>
      </c>
      <c r="AB1465" s="32" t="s">
        <v>96</v>
      </c>
      <c r="AC1465" s="32">
        <v>1</v>
      </c>
      <c r="AD1465" s="32">
        <v>0</v>
      </c>
      <c r="AE1465" s="32">
        <v>13</v>
      </c>
      <c r="AF1465" s="32">
        <v>13</v>
      </c>
      <c r="AG1465" s="32">
        <v>0</v>
      </c>
      <c r="AH1465" s="32">
        <v>13</v>
      </c>
      <c r="AI1465" s="32">
        <v>0</v>
      </c>
    </row>
    <row r="1466" spans="1:35" x14ac:dyDescent="0.3">
      <c r="A1466" s="25" t="s">
        <v>1003</v>
      </c>
      <c r="B1466" s="25" t="s">
        <v>1211</v>
      </c>
      <c r="C1466" s="25" t="s">
        <v>1212</v>
      </c>
      <c r="D1466" s="26" t="s">
        <v>1553</v>
      </c>
      <c r="E1466" s="26">
        <v>6866</v>
      </c>
      <c r="F1466" s="38">
        <v>20</v>
      </c>
      <c r="G1466" s="26">
        <v>90</v>
      </c>
      <c r="H1466" s="26">
        <v>90</v>
      </c>
      <c r="I1466" s="26">
        <v>10</v>
      </c>
      <c r="J1466" s="26">
        <v>0</v>
      </c>
      <c r="K1466" s="26">
        <v>0</v>
      </c>
      <c r="L1466" s="26">
        <v>90</v>
      </c>
      <c r="M1466" s="26">
        <v>80</v>
      </c>
      <c r="N1466" s="26">
        <v>0</v>
      </c>
      <c r="O1466" s="26">
        <v>0</v>
      </c>
      <c r="P1466" s="26">
        <v>20</v>
      </c>
      <c r="Q1466" s="26">
        <v>100</v>
      </c>
      <c r="R1466" s="26">
        <v>90</v>
      </c>
      <c r="S1466" s="26">
        <v>100</v>
      </c>
      <c r="T1466" s="26">
        <v>100</v>
      </c>
      <c r="U1466" s="26">
        <v>1</v>
      </c>
      <c r="V1466" s="26">
        <v>0</v>
      </c>
      <c r="W1466" s="26">
        <v>1</v>
      </c>
      <c r="X1466" s="26">
        <v>99</v>
      </c>
      <c r="Y1466" s="26">
        <v>100</v>
      </c>
      <c r="Z1466" s="26">
        <v>2</v>
      </c>
      <c r="AA1466" s="26" t="s">
        <v>96</v>
      </c>
      <c r="AB1466" s="26" t="s">
        <v>96</v>
      </c>
      <c r="AC1466" s="26">
        <v>10</v>
      </c>
      <c r="AD1466" s="26">
        <v>0</v>
      </c>
      <c r="AE1466" s="26">
        <v>0</v>
      </c>
      <c r="AF1466" s="26">
        <v>6</v>
      </c>
      <c r="AG1466" s="26">
        <v>0</v>
      </c>
      <c r="AH1466" s="26">
        <v>6</v>
      </c>
      <c r="AI1466" s="26">
        <v>0</v>
      </c>
    </row>
    <row r="1467" spans="1:35" x14ac:dyDescent="0.3">
      <c r="A1467" s="31" t="s">
        <v>1003</v>
      </c>
      <c r="B1467" s="31" t="s">
        <v>1211</v>
      </c>
      <c r="C1467" s="31" t="s">
        <v>1212</v>
      </c>
      <c r="D1467" s="31" t="s">
        <v>110</v>
      </c>
      <c r="E1467" s="34" t="s">
        <v>95</v>
      </c>
      <c r="F1467" s="32">
        <v>6022</v>
      </c>
      <c r="G1467" s="32">
        <v>25</v>
      </c>
      <c r="H1467" s="32">
        <v>25</v>
      </c>
      <c r="I1467" s="32">
        <v>70</v>
      </c>
      <c r="J1467" s="32">
        <v>0</v>
      </c>
      <c r="K1467" s="32">
        <v>5</v>
      </c>
      <c r="L1467" s="32">
        <v>25</v>
      </c>
      <c r="M1467" s="32">
        <v>25</v>
      </c>
      <c r="N1467" s="32">
        <v>0</v>
      </c>
      <c r="O1467" s="32">
        <v>0</v>
      </c>
      <c r="P1467" s="32">
        <v>75</v>
      </c>
      <c r="Q1467" s="32">
        <v>100</v>
      </c>
      <c r="R1467" s="32">
        <v>90</v>
      </c>
      <c r="S1467" s="32">
        <v>100</v>
      </c>
      <c r="T1467" s="32">
        <v>0</v>
      </c>
      <c r="U1467" s="32">
        <v>0</v>
      </c>
      <c r="V1467" s="32">
        <v>0</v>
      </c>
      <c r="W1467" s="32">
        <v>0</v>
      </c>
      <c r="X1467" s="32">
        <v>100</v>
      </c>
      <c r="Y1467" s="32">
        <v>100</v>
      </c>
      <c r="Z1467" s="32">
        <v>2</v>
      </c>
      <c r="AA1467" s="32" t="s">
        <v>97</v>
      </c>
      <c r="AB1467" s="32" t="s">
        <v>96</v>
      </c>
      <c r="AC1467" s="32">
        <v>10</v>
      </c>
      <c r="AD1467" s="32">
        <v>1</v>
      </c>
      <c r="AE1467" s="32">
        <v>0</v>
      </c>
      <c r="AF1467" s="32">
        <v>6</v>
      </c>
      <c r="AG1467" s="32">
        <v>0</v>
      </c>
      <c r="AH1467" s="32">
        <v>6</v>
      </c>
      <c r="AI1467" s="32">
        <v>0</v>
      </c>
    </row>
    <row r="1468" spans="1:35" x14ac:dyDescent="0.3">
      <c r="A1468" s="25" t="s">
        <v>1003</v>
      </c>
      <c r="B1468" s="25" t="s">
        <v>1211</v>
      </c>
      <c r="C1468" s="25" t="s">
        <v>1213</v>
      </c>
      <c r="D1468" s="26" t="s">
        <v>1553</v>
      </c>
      <c r="E1468" s="26">
        <v>1220</v>
      </c>
      <c r="F1468" s="38">
        <v>50</v>
      </c>
      <c r="G1468" s="26">
        <v>100</v>
      </c>
      <c r="H1468" s="26">
        <v>90</v>
      </c>
      <c r="I1468" s="26">
        <v>10</v>
      </c>
      <c r="J1468" s="26">
        <v>0</v>
      </c>
      <c r="K1468" s="26">
        <v>0</v>
      </c>
      <c r="L1468" s="26">
        <v>100</v>
      </c>
      <c r="M1468" s="26">
        <v>45</v>
      </c>
      <c r="N1468" s="26">
        <v>50</v>
      </c>
      <c r="O1468" s="26">
        <v>0</v>
      </c>
      <c r="P1468" s="26">
        <v>5</v>
      </c>
      <c r="Q1468" s="26">
        <v>100</v>
      </c>
      <c r="R1468" s="26">
        <v>100</v>
      </c>
      <c r="S1468" s="26">
        <v>100</v>
      </c>
      <c r="T1468" s="26">
        <v>100</v>
      </c>
      <c r="U1468" s="26">
        <v>80</v>
      </c>
      <c r="V1468" s="26">
        <v>0</v>
      </c>
      <c r="W1468" s="26">
        <v>10</v>
      </c>
      <c r="X1468" s="26">
        <v>90</v>
      </c>
      <c r="Y1468" s="26">
        <v>100</v>
      </c>
      <c r="Z1468" s="26">
        <v>2</v>
      </c>
      <c r="AA1468" s="26" t="s">
        <v>97</v>
      </c>
      <c r="AB1468" s="26" t="s">
        <v>97</v>
      </c>
      <c r="AC1468" s="26" t="s">
        <v>98</v>
      </c>
      <c r="AD1468" s="26">
        <v>5</v>
      </c>
      <c r="AE1468" s="26">
        <v>5</v>
      </c>
      <c r="AF1468" s="26">
        <v>5</v>
      </c>
      <c r="AG1468" s="26">
        <v>1</v>
      </c>
      <c r="AH1468" s="26">
        <v>1</v>
      </c>
      <c r="AI1468" s="26">
        <v>0</v>
      </c>
    </row>
    <row r="1469" spans="1:35" x14ac:dyDescent="0.3">
      <c r="A1469" s="31" t="s">
        <v>1003</v>
      </c>
      <c r="B1469" s="31" t="s">
        <v>1211</v>
      </c>
      <c r="C1469" s="31" t="s">
        <v>1213</v>
      </c>
      <c r="D1469" s="31" t="s">
        <v>1214</v>
      </c>
      <c r="E1469" s="32" t="s">
        <v>104</v>
      </c>
      <c r="F1469" s="32">
        <v>220</v>
      </c>
      <c r="G1469" s="32">
        <v>100</v>
      </c>
      <c r="H1469" s="32">
        <v>100</v>
      </c>
      <c r="I1469" s="32">
        <v>0</v>
      </c>
      <c r="J1469" s="32">
        <v>0</v>
      </c>
      <c r="K1469" s="32">
        <v>0</v>
      </c>
      <c r="L1469" s="32">
        <v>0</v>
      </c>
      <c r="M1469" s="32">
        <v>0</v>
      </c>
      <c r="N1469" s="32">
        <v>100</v>
      </c>
      <c r="O1469" s="32">
        <v>0</v>
      </c>
      <c r="P1469" s="32">
        <v>0</v>
      </c>
      <c r="Q1469" s="32">
        <v>100</v>
      </c>
      <c r="R1469" s="32">
        <v>100</v>
      </c>
      <c r="S1469" s="32">
        <v>100</v>
      </c>
      <c r="T1469" s="32">
        <v>0</v>
      </c>
      <c r="U1469" s="32">
        <v>0</v>
      </c>
      <c r="V1469" s="32">
        <v>0</v>
      </c>
      <c r="W1469" s="32">
        <v>0</v>
      </c>
      <c r="X1469" s="32">
        <v>100</v>
      </c>
      <c r="Y1469" s="32">
        <v>0</v>
      </c>
      <c r="Z1469" s="28" t="s">
        <v>98</v>
      </c>
      <c r="AA1469" s="32" t="s">
        <v>97</v>
      </c>
      <c r="AB1469" s="32" t="s">
        <v>96</v>
      </c>
      <c r="AC1469" s="32">
        <v>2</v>
      </c>
      <c r="AD1469" s="32">
        <v>5</v>
      </c>
      <c r="AE1469" s="32">
        <v>5</v>
      </c>
      <c r="AF1469" s="32">
        <v>5</v>
      </c>
      <c r="AG1469" s="32">
        <v>1</v>
      </c>
      <c r="AH1469" s="32">
        <v>1</v>
      </c>
      <c r="AI1469" s="32">
        <v>0</v>
      </c>
    </row>
    <row r="1470" spans="1:35" x14ac:dyDescent="0.3">
      <c r="A1470" s="25" t="s">
        <v>1003</v>
      </c>
      <c r="B1470" s="25" t="s">
        <v>1211</v>
      </c>
      <c r="C1470" s="25" t="s">
        <v>1215</v>
      </c>
      <c r="D1470" s="26" t="s">
        <v>1553</v>
      </c>
      <c r="E1470" s="26">
        <v>6507</v>
      </c>
      <c r="F1470" s="38">
        <v>50</v>
      </c>
      <c r="G1470" s="26">
        <v>100</v>
      </c>
      <c r="H1470" s="26">
        <v>100</v>
      </c>
      <c r="I1470" s="26">
        <v>0</v>
      </c>
      <c r="J1470" s="26">
        <v>0</v>
      </c>
      <c r="K1470" s="26">
        <v>0</v>
      </c>
      <c r="L1470" s="26">
        <v>100</v>
      </c>
      <c r="M1470" s="26">
        <v>100</v>
      </c>
      <c r="N1470" s="26">
        <v>0</v>
      </c>
      <c r="O1470" s="26">
        <v>0</v>
      </c>
      <c r="P1470" s="26">
        <v>0</v>
      </c>
      <c r="Q1470" s="26">
        <v>100</v>
      </c>
      <c r="R1470" s="26">
        <v>100</v>
      </c>
      <c r="S1470" s="26">
        <v>90</v>
      </c>
      <c r="T1470" s="26">
        <v>100</v>
      </c>
      <c r="U1470" s="26">
        <v>90</v>
      </c>
      <c r="V1470" s="26">
        <v>45</v>
      </c>
      <c r="W1470" s="26">
        <v>45</v>
      </c>
      <c r="X1470" s="26">
        <v>10</v>
      </c>
      <c r="Y1470" s="26">
        <v>100</v>
      </c>
      <c r="Z1470" s="26">
        <v>4</v>
      </c>
      <c r="AA1470" s="26" t="s">
        <v>96</v>
      </c>
      <c r="AB1470" s="26" t="s">
        <v>97</v>
      </c>
      <c r="AC1470" s="26" t="s">
        <v>98</v>
      </c>
      <c r="AD1470" s="26">
        <v>0</v>
      </c>
      <c r="AE1470" s="26">
        <v>0</v>
      </c>
      <c r="AF1470" s="26">
        <v>0</v>
      </c>
      <c r="AG1470" s="26">
        <v>0</v>
      </c>
      <c r="AH1470" s="26">
        <v>0</v>
      </c>
      <c r="AI1470" s="26">
        <v>0</v>
      </c>
    </row>
    <row r="1471" spans="1:35" x14ac:dyDescent="0.3">
      <c r="A1471" s="31" t="s">
        <v>1003</v>
      </c>
      <c r="B1471" s="31" t="s">
        <v>1211</v>
      </c>
      <c r="C1471" s="31" t="s">
        <v>1215</v>
      </c>
      <c r="D1471" s="31" t="s">
        <v>1216</v>
      </c>
      <c r="E1471" s="34" t="s">
        <v>95</v>
      </c>
      <c r="F1471" s="32">
        <v>800</v>
      </c>
      <c r="G1471" s="32">
        <v>70</v>
      </c>
      <c r="H1471" s="32">
        <v>70</v>
      </c>
      <c r="I1471" s="32">
        <v>0</v>
      </c>
      <c r="J1471" s="32">
        <v>30</v>
      </c>
      <c r="K1471" s="32">
        <v>0</v>
      </c>
      <c r="L1471" s="32">
        <v>70</v>
      </c>
      <c r="M1471" s="32">
        <v>70</v>
      </c>
      <c r="N1471" s="32">
        <v>0</v>
      </c>
      <c r="O1471" s="32">
        <v>0</v>
      </c>
      <c r="P1471" s="33">
        <v>30</v>
      </c>
      <c r="Q1471" s="32">
        <v>100</v>
      </c>
      <c r="R1471" s="32">
        <v>80</v>
      </c>
      <c r="S1471" s="32">
        <v>0</v>
      </c>
      <c r="T1471" s="32">
        <v>0</v>
      </c>
      <c r="U1471" s="32">
        <v>0</v>
      </c>
      <c r="V1471" s="32">
        <v>0</v>
      </c>
      <c r="W1471" s="32">
        <v>0</v>
      </c>
      <c r="X1471" s="32">
        <v>100</v>
      </c>
      <c r="Y1471" s="32">
        <v>0</v>
      </c>
      <c r="Z1471" s="28" t="s">
        <v>98</v>
      </c>
      <c r="AA1471" s="32" t="s">
        <v>97</v>
      </c>
      <c r="AB1471" s="32" t="s">
        <v>96</v>
      </c>
      <c r="AC1471" s="32">
        <v>5</v>
      </c>
      <c r="AD1471" s="32">
        <v>1</v>
      </c>
      <c r="AE1471" s="32">
        <v>1</v>
      </c>
      <c r="AF1471" s="32">
        <v>1</v>
      </c>
      <c r="AG1471" s="32">
        <v>1</v>
      </c>
      <c r="AH1471" s="32">
        <v>1</v>
      </c>
      <c r="AI1471" s="32">
        <v>1</v>
      </c>
    </row>
    <row r="1472" spans="1:35" x14ac:dyDescent="0.3">
      <c r="A1472" s="25" t="s">
        <v>1003</v>
      </c>
      <c r="B1472" s="25" t="s">
        <v>1211</v>
      </c>
      <c r="C1472" s="25" t="s">
        <v>1217</v>
      </c>
      <c r="D1472" s="26" t="s">
        <v>1553</v>
      </c>
      <c r="E1472" s="26">
        <v>647</v>
      </c>
      <c r="F1472" s="38">
        <v>0</v>
      </c>
      <c r="G1472" s="26">
        <v>100</v>
      </c>
      <c r="H1472" s="26">
        <v>80</v>
      </c>
      <c r="I1472" s="26">
        <v>20</v>
      </c>
      <c r="J1472" s="26">
        <v>0</v>
      </c>
      <c r="K1472" s="26">
        <v>0</v>
      </c>
      <c r="L1472" s="26">
        <v>100</v>
      </c>
      <c r="M1472" s="26">
        <v>100</v>
      </c>
      <c r="N1472" s="26">
        <v>0</v>
      </c>
      <c r="O1472" s="26">
        <v>0</v>
      </c>
      <c r="P1472" s="26">
        <v>0</v>
      </c>
      <c r="Q1472" s="26">
        <v>100</v>
      </c>
      <c r="R1472" s="26">
        <v>100</v>
      </c>
      <c r="S1472" s="26">
        <v>100</v>
      </c>
      <c r="T1472" s="26">
        <v>100</v>
      </c>
      <c r="U1472" s="26">
        <v>100</v>
      </c>
      <c r="V1472" s="26">
        <v>0</v>
      </c>
      <c r="W1472" s="26">
        <v>80</v>
      </c>
      <c r="X1472" s="26">
        <v>20</v>
      </c>
      <c r="Y1472" s="26">
        <v>100</v>
      </c>
      <c r="Z1472" s="26">
        <v>2</v>
      </c>
      <c r="AA1472" s="26" t="s">
        <v>97</v>
      </c>
      <c r="AB1472" s="26" t="s">
        <v>96</v>
      </c>
      <c r="AC1472" s="26">
        <v>12</v>
      </c>
      <c r="AD1472" s="26">
        <v>9</v>
      </c>
      <c r="AE1472" s="26">
        <v>9</v>
      </c>
      <c r="AF1472" s="26">
        <v>9</v>
      </c>
      <c r="AG1472" s="26">
        <v>0</v>
      </c>
      <c r="AH1472" s="26">
        <v>6</v>
      </c>
      <c r="AI1472" s="26">
        <v>0</v>
      </c>
    </row>
    <row r="1473" spans="1:35" x14ac:dyDescent="0.3">
      <c r="A1473" s="31" t="s">
        <v>1003</v>
      </c>
      <c r="B1473" s="31" t="s">
        <v>1211</v>
      </c>
      <c r="C1473" s="31" t="s">
        <v>1217</v>
      </c>
      <c r="D1473" s="31" t="s">
        <v>110</v>
      </c>
      <c r="E1473" s="34" t="s">
        <v>104</v>
      </c>
      <c r="F1473" s="32">
        <v>73</v>
      </c>
      <c r="G1473" s="32">
        <v>0</v>
      </c>
      <c r="H1473" s="32">
        <v>0</v>
      </c>
      <c r="I1473" s="33">
        <v>100</v>
      </c>
      <c r="J1473" s="32">
        <v>0</v>
      </c>
      <c r="K1473" s="32">
        <v>0</v>
      </c>
      <c r="L1473" s="32">
        <v>0</v>
      </c>
      <c r="M1473" s="32">
        <v>0</v>
      </c>
      <c r="N1473" s="32">
        <v>0</v>
      </c>
      <c r="O1473" s="32">
        <v>0</v>
      </c>
      <c r="P1473" s="33">
        <v>100</v>
      </c>
      <c r="Q1473" s="32">
        <v>0</v>
      </c>
      <c r="R1473" s="32">
        <v>0</v>
      </c>
      <c r="S1473" s="32">
        <v>0</v>
      </c>
      <c r="T1473" s="32">
        <v>0</v>
      </c>
      <c r="U1473" s="32">
        <v>0</v>
      </c>
      <c r="V1473" s="32">
        <v>0</v>
      </c>
      <c r="W1473" s="32">
        <v>0</v>
      </c>
      <c r="X1473" s="32">
        <v>100</v>
      </c>
      <c r="Y1473" s="32">
        <v>0</v>
      </c>
      <c r="Z1473" s="28" t="s">
        <v>98</v>
      </c>
      <c r="AA1473" s="32" t="s">
        <v>97</v>
      </c>
      <c r="AB1473" s="32" t="s">
        <v>96</v>
      </c>
      <c r="AC1473" s="32">
        <v>12</v>
      </c>
      <c r="AD1473" s="32">
        <v>9</v>
      </c>
      <c r="AE1473" s="32">
        <v>9</v>
      </c>
      <c r="AF1473" s="32">
        <v>9</v>
      </c>
      <c r="AG1473" s="32">
        <v>0</v>
      </c>
      <c r="AH1473" s="32">
        <v>5</v>
      </c>
      <c r="AI1473" s="32">
        <v>2</v>
      </c>
    </row>
    <row r="1474" spans="1:35" x14ac:dyDescent="0.3">
      <c r="A1474" s="25" t="s">
        <v>1003</v>
      </c>
      <c r="B1474" s="25" t="s">
        <v>1211</v>
      </c>
      <c r="C1474" s="25" t="s">
        <v>1218</v>
      </c>
      <c r="D1474" s="26" t="s">
        <v>1553</v>
      </c>
      <c r="E1474" s="26">
        <v>862</v>
      </c>
      <c r="F1474" s="38">
        <v>0</v>
      </c>
      <c r="G1474" s="26">
        <v>0</v>
      </c>
      <c r="H1474" s="26">
        <v>0</v>
      </c>
      <c r="I1474" s="26">
        <v>90</v>
      </c>
      <c r="J1474" s="26">
        <v>10</v>
      </c>
      <c r="K1474" s="26">
        <v>0</v>
      </c>
      <c r="L1474" s="26">
        <v>95</v>
      </c>
      <c r="M1474" s="26">
        <v>45</v>
      </c>
      <c r="N1474" s="26">
        <v>25</v>
      </c>
      <c r="O1474" s="26">
        <v>0</v>
      </c>
      <c r="P1474" s="26">
        <v>30</v>
      </c>
      <c r="Q1474" s="26">
        <v>100</v>
      </c>
      <c r="R1474" s="26">
        <v>100</v>
      </c>
      <c r="S1474" s="26">
        <v>100</v>
      </c>
      <c r="T1474" s="26">
        <v>0</v>
      </c>
      <c r="U1474" s="26">
        <v>0</v>
      </c>
      <c r="V1474" s="26">
        <v>0</v>
      </c>
      <c r="W1474" s="26">
        <v>0</v>
      </c>
      <c r="X1474" s="26">
        <v>100</v>
      </c>
      <c r="Y1474" s="26">
        <v>70</v>
      </c>
      <c r="Z1474" s="26">
        <v>2</v>
      </c>
      <c r="AA1474" s="26" t="s">
        <v>96</v>
      </c>
      <c r="AB1474" s="26" t="s">
        <v>96</v>
      </c>
      <c r="AC1474" s="26">
        <v>12</v>
      </c>
      <c r="AD1474" s="26">
        <v>10</v>
      </c>
      <c r="AE1474" s="26">
        <v>17</v>
      </c>
      <c r="AF1474" s="26">
        <v>17</v>
      </c>
      <c r="AG1474" s="26">
        <v>0</v>
      </c>
      <c r="AH1474" s="26">
        <v>17</v>
      </c>
      <c r="AI1474" s="26">
        <v>0</v>
      </c>
    </row>
    <row r="1475" spans="1:35" x14ac:dyDescent="0.3">
      <c r="A1475" s="31" t="s">
        <v>1003</v>
      </c>
      <c r="B1475" s="31" t="s">
        <v>1211</v>
      </c>
      <c r="C1475" s="31" t="s">
        <v>1218</v>
      </c>
      <c r="D1475" s="31" t="s">
        <v>1219</v>
      </c>
      <c r="E1475" s="34" t="s">
        <v>95</v>
      </c>
      <c r="F1475" s="32">
        <v>250</v>
      </c>
      <c r="G1475" s="32">
        <v>0</v>
      </c>
      <c r="H1475" s="32">
        <v>0</v>
      </c>
      <c r="I1475" s="32">
        <v>0</v>
      </c>
      <c r="J1475" s="32">
        <v>0</v>
      </c>
      <c r="K1475" s="32">
        <v>100</v>
      </c>
      <c r="L1475" s="32">
        <v>0</v>
      </c>
      <c r="M1475" s="32">
        <v>0</v>
      </c>
      <c r="N1475" s="32">
        <v>0</v>
      </c>
      <c r="O1475" s="32">
        <v>0</v>
      </c>
      <c r="P1475" s="32">
        <v>100</v>
      </c>
      <c r="Q1475" s="32">
        <v>100</v>
      </c>
      <c r="R1475" s="32">
        <v>100</v>
      </c>
      <c r="S1475" s="32">
        <v>100</v>
      </c>
      <c r="T1475" s="32">
        <v>0</v>
      </c>
      <c r="U1475" s="32">
        <v>0</v>
      </c>
      <c r="V1475" s="32">
        <v>0</v>
      </c>
      <c r="W1475" s="32">
        <v>0</v>
      </c>
      <c r="X1475" s="32">
        <v>100</v>
      </c>
      <c r="Y1475" s="32">
        <v>0</v>
      </c>
      <c r="Z1475" s="28" t="s">
        <v>98</v>
      </c>
      <c r="AA1475" s="32" t="s">
        <v>96</v>
      </c>
      <c r="AB1475" s="32" t="s">
        <v>96</v>
      </c>
      <c r="AC1475" s="32">
        <v>12</v>
      </c>
      <c r="AD1475" s="32">
        <v>10</v>
      </c>
      <c r="AE1475" s="32">
        <v>17</v>
      </c>
      <c r="AF1475" s="32">
        <v>17</v>
      </c>
      <c r="AG1475" s="32">
        <v>0</v>
      </c>
      <c r="AH1475" s="32">
        <v>17</v>
      </c>
      <c r="AI1475" s="32">
        <v>0</v>
      </c>
    </row>
    <row r="1476" spans="1:35" x14ac:dyDescent="0.3">
      <c r="A1476" s="25" t="s">
        <v>1003</v>
      </c>
      <c r="B1476" s="25" t="s">
        <v>1211</v>
      </c>
      <c r="C1476" s="25" t="s">
        <v>1220</v>
      </c>
      <c r="D1476" s="26" t="s">
        <v>1553</v>
      </c>
      <c r="E1476" s="26">
        <v>539</v>
      </c>
      <c r="F1476" s="38">
        <v>0</v>
      </c>
      <c r="G1476" s="26">
        <v>0</v>
      </c>
      <c r="H1476" s="26">
        <v>0</v>
      </c>
      <c r="I1476" s="26">
        <v>100</v>
      </c>
      <c r="J1476" s="26">
        <v>0</v>
      </c>
      <c r="K1476" s="26">
        <v>0</v>
      </c>
      <c r="L1476" s="26">
        <v>0</v>
      </c>
      <c r="M1476" s="26">
        <v>0</v>
      </c>
      <c r="N1476" s="26">
        <v>50</v>
      </c>
      <c r="O1476" s="26">
        <v>0</v>
      </c>
      <c r="P1476" s="26">
        <v>50</v>
      </c>
      <c r="Q1476" s="26">
        <v>100</v>
      </c>
      <c r="R1476" s="26">
        <v>100</v>
      </c>
      <c r="S1476" s="26">
        <v>100</v>
      </c>
      <c r="T1476" s="26">
        <v>0</v>
      </c>
      <c r="U1476" s="26">
        <v>0</v>
      </c>
      <c r="V1476" s="26">
        <v>0</v>
      </c>
      <c r="W1476" s="26">
        <v>0</v>
      </c>
      <c r="X1476" s="26">
        <v>100</v>
      </c>
      <c r="Y1476" s="26">
        <v>100</v>
      </c>
      <c r="Z1476" s="26">
        <v>2</v>
      </c>
      <c r="AA1476" s="26" t="s">
        <v>96</v>
      </c>
      <c r="AB1476" s="26" t="s">
        <v>96</v>
      </c>
      <c r="AC1476" s="26">
        <v>1</v>
      </c>
      <c r="AD1476" s="26">
        <v>8</v>
      </c>
      <c r="AE1476" s="26">
        <v>8</v>
      </c>
      <c r="AF1476" s="26">
        <v>13</v>
      </c>
      <c r="AG1476" s="26">
        <v>0</v>
      </c>
      <c r="AH1476" s="26">
        <v>8</v>
      </c>
      <c r="AI1476" s="26">
        <v>0</v>
      </c>
    </row>
    <row r="1477" spans="1:35" x14ac:dyDescent="0.3">
      <c r="A1477" s="31" t="s">
        <v>1003</v>
      </c>
      <c r="B1477" s="31" t="s">
        <v>1211</v>
      </c>
      <c r="C1477" s="31" t="s">
        <v>1220</v>
      </c>
      <c r="D1477" s="31" t="s">
        <v>110</v>
      </c>
      <c r="E1477" s="34" t="s">
        <v>95</v>
      </c>
      <c r="F1477" s="32">
        <v>291</v>
      </c>
      <c r="G1477" s="32">
        <v>0</v>
      </c>
      <c r="H1477" s="32">
        <v>0</v>
      </c>
      <c r="I1477" s="32">
        <v>100</v>
      </c>
      <c r="J1477" s="32">
        <v>0</v>
      </c>
      <c r="K1477" s="32">
        <v>0</v>
      </c>
      <c r="L1477" s="32">
        <v>0</v>
      </c>
      <c r="M1477" s="32">
        <v>0</v>
      </c>
      <c r="N1477" s="32">
        <v>0</v>
      </c>
      <c r="O1477" s="32">
        <v>0</v>
      </c>
      <c r="P1477" s="33">
        <v>100</v>
      </c>
      <c r="Q1477" s="32">
        <v>100</v>
      </c>
      <c r="R1477" s="32">
        <v>100</v>
      </c>
      <c r="S1477" s="32">
        <v>100</v>
      </c>
      <c r="T1477" s="32">
        <v>0</v>
      </c>
      <c r="U1477" s="32">
        <v>0</v>
      </c>
      <c r="V1477" s="32">
        <v>0</v>
      </c>
      <c r="W1477" s="32">
        <v>0</v>
      </c>
      <c r="X1477" s="32">
        <v>100</v>
      </c>
      <c r="Y1477" s="32">
        <v>0</v>
      </c>
      <c r="Z1477" s="28" t="s">
        <v>98</v>
      </c>
      <c r="AA1477" s="32" t="s">
        <v>96</v>
      </c>
      <c r="AB1477" s="32" t="s">
        <v>96</v>
      </c>
      <c r="AC1477" s="32">
        <v>5</v>
      </c>
      <c r="AD1477" s="32">
        <v>8</v>
      </c>
      <c r="AE1477" s="32">
        <v>8</v>
      </c>
      <c r="AF1477" s="32">
        <v>13</v>
      </c>
      <c r="AG1477" s="32">
        <v>0</v>
      </c>
      <c r="AH1477" s="32">
        <v>8</v>
      </c>
      <c r="AI1477" s="32">
        <v>2</v>
      </c>
    </row>
    <row r="1478" spans="1:35" x14ac:dyDescent="0.3">
      <c r="A1478" s="25" t="s">
        <v>1003</v>
      </c>
      <c r="B1478" s="25" t="s">
        <v>1211</v>
      </c>
      <c r="C1478" s="25" t="s">
        <v>1221</v>
      </c>
      <c r="D1478" s="26" t="s">
        <v>1553</v>
      </c>
      <c r="E1478" s="26">
        <v>2210</v>
      </c>
      <c r="F1478" s="38">
        <v>0</v>
      </c>
      <c r="G1478" s="26">
        <v>100</v>
      </c>
      <c r="H1478" s="26">
        <v>90</v>
      </c>
      <c r="I1478" s="26">
        <v>10</v>
      </c>
      <c r="J1478" s="26">
        <v>0</v>
      </c>
      <c r="K1478" s="26">
        <v>0</v>
      </c>
      <c r="L1478" s="26">
        <v>100</v>
      </c>
      <c r="M1478" s="26">
        <v>100</v>
      </c>
      <c r="N1478" s="26">
        <v>0</v>
      </c>
      <c r="O1478" s="26">
        <v>0</v>
      </c>
      <c r="P1478" s="26">
        <v>0</v>
      </c>
      <c r="Q1478" s="26">
        <v>100</v>
      </c>
      <c r="R1478" s="26">
        <v>100</v>
      </c>
      <c r="S1478" s="26">
        <v>100</v>
      </c>
      <c r="T1478" s="26">
        <v>100</v>
      </c>
      <c r="U1478" s="26">
        <v>98</v>
      </c>
      <c r="V1478" s="26">
        <v>0</v>
      </c>
      <c r="W1478" s="26">
        <v>95</v>
      </c>
      <c r="X1478" s="26">
        <v>5</v>
      </c>
      <c r="Y1478" s="26">
        <v>100</v>
      </c>
      <c r="Z1478" s="26">
        <v>2</v>
      </c>
      <c r="AA1478" s="26" t="s">
        <v>96</v>
      </c>
      <c r="AB1478" s="26" t="s">
        <v>96</v>
      </c>
      <c r="AC1478" s="26">
        <v>2</v>
      </c>
      <c r="AD1478" s="26">
        <v>3</v>
      </c>
      <c r="AE1478" s="26">
        <v>3</v>
      </c>
      <c r="AF1478" s="26">
        <v>7</v>
      </c>
      <c r="AG1478" s="26">
        <v>0</v>
      </c>
      <c r="AH1478" s="26">
        <v>3</v>
      </c>
      <c r="AI1478" s="26">
        <v>0</v>
      </c>
    </row>
    <row r="1479" spans="1:35" x14ac:dyDescent="0.3">
      <c r="A1479" s="31" t="s">
        <v>1003</v>
      </c>
      <c r="B1479" s="31" t="s">
        <v>1211</v>
      </c>
      <c r="C1479" s="31" t="s">
        <v>1221</v>
      </c>
      <c r="D1479" s="31" t="s">
        <v>110</v>
      </c>
      <c r="E1479" s="34" t="s">
        <v>95</v>
      </c>
      <c r="F1479" s="32">
        <v>1856</v>
      </c>
      <c r="G1479" s="32">
        <v>80</v>
      </c>
      <c r="H1479" s="32">
        <v>39</v>
      </c>
      <c r="I1479" s="32">
        <v>15</v>
      </c>
      <c r="J1479" s="32">
        <v>46</v>
      </c>
      <c r="K1479" s="32">
        <v>0</v>
      </c>
      <c r="L1479" s="32">
        <v>80</v>
      </c>
      <c r="M1479" s="32">
        <v>26</v>
      </c>
      <c r="N1479" s="32">
        <v>11</v>
      </c>
      <c r="O1479" s="32">
        <v>0</v>
      </c>
      <c r="P1479" s="32">
        <v>63</v>
      </c>
      <c r="Q1479" s="32">
        <v>70</v>
      </c>
      <c r="R1479" s="32">
        <v>49</v>
      </c>
      <c r="S1479" s="32">
        <v>70</v>
      </c>
      <c r="T1479" s="32">
        <v>70</v>
      </c>
      <c r="U1479" s="32">
        <v>2</v>
      </c>
      <c r="V1479" s="32">
        <v>0</v>
      </c>
      <c r="W1479" s="32">
        <v>2</v>
      </c>
      <c r="X1479" s="32">
        <v>98</v>
      </c>
      <c r="Y1479" s="32">
        <v>80</v>
      </c>
      <c r="Z1479" s="32">
        <v>2</v>
      </c>
      <c r="AA1479" s="32" t="s">
        <v>96</v>
      </c>
      <c r="AB1479" s="32" t="s">
        <v>96</v>
      </c>
      <c r="AC1479" s="32">
        <v>2</v>
      </c>
      <c r="AD1479" s="32">
        <v>3</v>
      </c>
      <c r="AE1479" s="32">
        <v>3</v>
      </c>
      <c r="AF1479" s="32">
        <v>7</v>
      </c>
      <c r="AG1479" s="32">
        <v>0</v>
      </c>
      <c r="AH1479" s="32">
        <v>3</v>
      </c>
      <c r="AI1479" s="32">
        <v>0</v>
      </c>
    </row>
    <row r="1480" spans="1:35" x14ac:dyDescent="0.3">
      <c r="A1480" s="25" t="s">
        <v>1003</v>
      </c>
      <c r="B1480" s="25" t="s">
        <v>1211</v>
      </c>
      <c r="C1480" s="25" t="s">
        <v>1222</v>
      </c>
      <c r="D1480" s="26" t="s">
        <v>1553</v>
      </c>
      <c r="E1480" s="26">
        <v>2709</v>
      </c>
      <c r="F1480" s="38">
        <v>30</v>
      </c>
      <c r="G1480" s="26">
        <v>90</v>
      </c>
      <c r="H1480" s="26">
        <v>56</v>
      </c>
      <c r="I1480" s="26">
        <v>44</v>
      </c>
      <c r="J1480" s="26">
        <v>0</v>
      </c>
      <c r="K1480" s="26">
        <v>0</v>
      </c>
      <c r="L1480" s="26">
        <v>90</v>
      </c>
      <c r="M1480" s="26">
        <v>55</v>
      </c>
      <c r="N1480" s="26">
        <v>45</v>
      </c>
      <c r="O1480" s="26">
        <v>0</v>
      </c>
      <c r="P1480" s="26">
        <v>0</v>
      </c>
      <c r="Q1480" s="26">
        <v>100</v>
      </c>
      <c r="R1480" s="26">
        <v>100</v>
      </c>
      <c r="S1480" s="26">
        <v>100</v>
      </c>
      <c r="T1480" s="26">
        <v>95</v>
      </c>
      <c r="U1480" s="26">
        <v>95</v>
      </c>
      <c r="V1480" s="26">
        <v>0</v>
      </c>
      <c r="W1480" s="26">
        <v>90</v>
      </c>
      <c r="X1480" s="26">
        <v>10</v>
      </c>
      <c r="Y1480" s="26">
        <v>100</v>
      </c>
      <c r="Z1480" s="26">
        <v>2</v>
      </c>
      <c r="AA1480" s="26" t="s">
        <v>96</v>
      </c>
      <c r="AB1480" s="26" t="s">
        <v>96</v>
      </c>
      <c r="AC1480" s="26">
        <v>1</v>
      </c>
      <c r="AD1480" s="26">
        <v>0</v>
      </c>
      <c r="AE1480" s="26">
        <v>0</v>
      </c>
      <c r="AF1480" s="26">
        <v>5</v>
      </c>
      <c r="AG1480" s="26">
        <v>0</v>
      </c>
      <c r="AH1480" s="26">
        <v>0</v>
      </c>
      <c r="AI1480" s="26">
        <v>0</v>
      </c>
    </row>
    <row r="1481" spans="1:35" x14ac:dyDescent="0.3">
      <c r="A1481" s="31" t="s">
        <v>1003</v>
      </c>
      <c r="B1481" s="31" t="s">
        <v>1211</v>
      </c>
      <c r="C1481" s="31" t="s">
        <v>1222</v>
      </c>
      <c r="D1481" s="31" t="s">
        <v>1223</v>
      </c>
      <c r="E1481" s="34" t="s">
        <v>95</v>
      </c>
      <c r="F1481" s="32">
        <v>52</v>
      </c>
      <c r="G1481" s="32">
        <v>100</v>
      </c>
      <c r="H1481" s="32">
        <v>0</v>
      </c>
      <c r="I1481" s="32">
        <v>0</v>
      </c>
      <c r="J1481" s="32">
        <v>100</v>
      </c>
      <c r="K1481" s="32">
        <v>0</v>
      </c>
      <c r="L1481" s="32">
        <v>100</v>
      </c>
      <c r="M1481" s="32">
        <v>0</v>
      </c>
      <c r="N1481" s="32">
        <v>0</v>
      </c>
      <c r="O1481" s="32">
        <v>0</v>
      </c>
      <c r="P1481" s="32">
        <v>100</v>
      </c>
      <c r="Q1481" s="32">
        <v>100</v>
      </c>
      <c r="R1481" s="32">
        <v>100</v>
      </c>
      <c r="S1481" s="32">
        <v>100</v>
      </c>
      <c r="T1481" s="32">
        <v>0</v>
      </c>
      <c r="U1481" s="32">
        <v>0</v>
      </c>
      <c r="V1481" s="32">
        <v>0</v>
      </c>
      <c r="W1481" s="32">
        <v>0</v>
      </c>
      <c r="X1481" s="32">
        <v>100</v>
      </c>
      <c r="Y1481" s="32">
        <v>30</v>
      </c>
      <c r="Z1481" s="32">
        <v>2</v>
      </c>
      <c r="AA1481" s="32" t="s">
        <v>96</v>
      </c>
      <c r="AB1481" s="32" t="s">
        <v>96</v>
      </c>
      <c r="AC1481" s="32">
        <v>1</v>
      </c>
      <c r="AD1481" s="32">
        <v>0</v>
      </c>
      <c r="AE1481" s="32">
        <v>0</v>
      </c>
      <c r="AF1481" s="32">
        <v>5</v>
      </c>
      <c r="AG1481" s="32">
        <v>0</v>
      </c>
      <c r="AH1481" s="32">
        <v>0</v>
      </c>
      <c r="AI1481" s="32">
        <v>0</v>
      </c>
    </row>
    <row r="1482" spans="1:35" x14ac:dyDescent="0.3">
      <c r="A1482" s="31" t="s">
        <v>1003</v>
      </c>
      <c r="B1482" s="31" t="s">
        <v>1211</v>
      </c>
      <c r="C1482" s="31" t="s">
        <v>1222</v>
      </c>
      <c r="D1482" s="31" t="s">
        <v>1224</v>
      </c>
      <c r="E1482" s="34" t="s">
        <v>104</v>
      </c>
      <c r="F1482" s="32">
        <v>671</v>
      </c>
      <c r="G1482" s="32">
        <v>90</v>
      </c>
      <c r="H1482" s="32">
        <v>20</v>
      </c>
      <c r="I1482" s="33">
        <v>10</v>
      </c>
      <c r="J1482" s="32">
        <v>70</v>
      </c>
      <c r="K1482" s="32">
        <v>0</v>
      </c>
      <c r="L1482" s="32">
        <v>90</v>
      </c>
      <c r="M1482" s="32">
        <v>10</v>
      </c>
      <c r="N1482" s="32">
        <v>0</v>
      </c>
      <c r="O1482" s="32">
        <v>0</v>
      </c>
      <c r="P1482" s="32">
        <v>90</v>
      </c>
      <c r="Q1482" s="32">
        <v>100</v>
      </c>
      <c r="R1482" s="32">
        <v>80</v>
      </c>
      <c r="S1482" s="32">
        <v>100</v>
      </c>
      <c r="T1482" s="32">
        <v>0</v>
      </c>
      <c r="U1482" s="32">
        <v>0</v>
      </c>
      <c r="V1482" s="32">
        <v>0</v>
      </c>
      <c r="W1482" s="32">
        <v>0</v>
      </c>
      <c r="X1482" s="32">
        <v>100</v>
      </c>
      <c r="Y1482" s="32">
        <v>100</v>
      </c>
      <c r="Z1482" s="32">
        <v>2</v>
      </c>
      <c r="AA1482" s="32" t="s">
        <v>96</v>
      </c>
      <c r="AB1482" s="32" t="s">
        <v>96</v>
      </c>
      <c r="AC1482" s="32">
        <v>1</v>
      </c>
      <c r="AD1482" s="32">
        <v>2</v>
      </c>
      <c r="AE1482" s="32">
        <v>2</v>
      </c>
      <c r="AF1482" s="32">
        <v>5</v>
      </c>
      <c r="AG1482" s="32">
        <v>0</v>
      </c>
      <c r="AH1482" s="32">
        <v>2</v>
      </c>
      <c r="AI1482" s="32">
        <v>0</v>
      </c>
    </row>
    <row r="1483" spans="1:35" x14ac:dyDescent="0.3">
      <c r="A1483" s="25" t="s">
        <v>1003</v>
      </c>
      <c r="B1483" s="25" t="s">
        <v>1211</v>
      </c>
      <c r="C1483" s="25" t="s">
        <v>1225</v>
      </c>
      <c r="D1483" s="26" t="s">
        <v>1553</v>
      </c>
      <c r="E1483" s="26">
        <v>1564</v>
      </c>
      <c r="F1483" s="38">
        <v>0</v>
      </c>
      <c r="G1483" s="26">
        <v>90</v>
      </c>
      <c r="H1483" s="26">
        <v>80</v>
      </c>
      <c r="I1483" s="26">
        <v>20</v>
      </c>
      <c r="J1483" s="26">
        <v>0</v>
      </c>
      <c r="K1483" s="26">
        <v>0</v>
      </c>
      <c r="L1483" s="26">
        <v>95</v>
      </c>
      <c r="M1483" s="26">
        <v>95</v>
      </c>
      <c r="N1483" s="26">
        <v>3</v>
      </c>
      <c r="O1483" s="26">
        <v>2</v>
      </c>
      <c r="P1483" s="26">
        <v>0</v>
      </c>
      <c r="Q1483" s="26">
        <v>100</v>
      </c>
      <c r="R1483" s="26">
        <v>100</v>
      </c>
      <c r="S1483" s="26">
        <v>100</v>
      </c>
      <c r="T1483" s="26">
        <v>100</v>
      </c>
      <c r="U1483" s="26">
        <v>80</v>
      </c>
      <c r="V1483" s="26">
        <v>0</v>
      </c>
      <c r="W1483" s="26">
        <v>85</v>
      </c>
      <c r="X1483" s="26">
        <v>15</v>
      </c>
      <c r="Y1483" s="26">
        <v>100</v>
      </c>
      <c r="Z1483" s="26">
        <v>2</v>
      </c>
      <c r="AA1483" s="26" t="s">
        <v>96</v>
      </c>
      <c r="AB1483" s="26" t="s">
        <v>96</v>
      </c>
      <c r="AC1483" s="26">
        <v>3</v>
      </c>
      <c r="AD1483" s="26">
        <v>3</v>
      </c>
      <c r="AE1483" s="26">
        <v>3</v>
      </c>
      <c r="AF1483" s="26">
        <v>3</v>
      </c>
      <c r="AG1483" s="26">
        <v>0</v>
      </c>
      <c r="AH1483" s="26">
        <v>3</v>
      </c>
      <c r="AI1483" s="26">
        <v>0</v>
      </c>
    </row>
    <row r="1484" spans="1:35" x14ac:dyDescent="0.3">
      <c r="A1484" s="31" t="s">
        <v>1003</v>
      </c>
      <c r="B1484" s="31" t="s">
        <v>1211</v>
      </c>
      <c r="C1484" s="31" t="s">
        <v>1225</v>
      </c>
      <c r="D1484" s="31" t="s">
        <v>110</v>
      </c>
      <c r="E1484" s="34" t="s">
        <v>102</v>
      </c>
      <c r="F1484" s="32">
        <v>300</v>
      </c>
      <c r="G1484" s="32">
        <v>90</v>
      </c>
      <c r="H1484" s="32">
        <v>86</v>
      </c>
      <c r="I1484" s="32">
        <v>1</v>
      </c>
      <c r="J1484" s="32">
        <v>0</v>
      </c>
      <c r="K1484" s="33">
        <v>13</v>
      </c>
      <c r="L1484" s="32">
        <v>95</v>
      </c>
      <c r="M1484" s="32">
        <v>95</v>
      </c>
      <c r="N1484" s="32">
        <v>5</v>
      </c>
      <c r="O1484" s="32">
        <v>0</v>
      </c>
      <c r="P1484" s="32">
        <v>0</v>
      </c>
      <c r="Q1484" s="32">
        <v>100</v>
      </c>
      <c r="R1484" s="32">
        <v>100</v>
      </c>
      <c r="S1484" s="32">
        <v>100</v>
      </c>
      <c r="T1484" s="32">
        <v>100</v>
      </c>
      <c r="U1484" s="32">
        <v>5</v>
      </c>
      <c r="V1484" s="32">
        <v>0</v>
      </c>
      <c r="W1484" s="32">
        <v>5</v>
      </c>
      <c r="X1484" s="32">
        <v>95</v>
      </c>
      <c r="Y1484" s="32">
        <v>100</v>
      </c>
      <c r="Z1484" s="32">
        <v>2</v>
      </c>
      <c r="AA1484" s="32" t="s">
        <v>96</v>
      </c>
      <c r="AB1484" s="32" t="s">
        <v>96</v>
      </c>
      <c r="AC1484" s="32">
        <v>1</v>
      </c>
      <c r="AD1484" s="32">
        <v>3</v>
      </c>
      <c r="AE1484" s="32">
        <v>3</v>
      </c>
      <c r="AF1484" s="32">
        <v>3</v>
      </c>
      <c r="AG1484" s="32">
        <v>0</v>
      </c>
      <c r="AH1484" s="32">
        <v>3</v>
      </c>
      <c r="AI1484" s="32">
        <v>0</v>
      </c>
    </row>
    <row r="1485" spans="1:35" x14ac:dyDescent="0.3">
      <c r="A1485" s="25" t="s">
        <v>1003</v>
      </c>
      <c r="B1485" s="25" t="s">
        <v>1211</v>
      </c>
      <c r="C1485" s="25" t="s">
        <v>1226</v>
      </c>
      <c r="D1485" s="26" t="s">
        <v>1553</v>
      </c>
      <c r="E1485" s="26">
        <v>1320</v>
      </c>
      <c r="F1485" s="38">
        <v>40</v>
      </c>
      <c r="G1485" s="26">
        <v>94</v>
      </c>
      <c r="H1485" s="26">
        <v>40</v>
      </c>
      <c r="I1485" s="26">
        <v>50</v>
      </c>
      <c r="J1485" s="26">
        <v>0</v>
      </c>
      <c r="K1485" s="26">
        <v>10</v>
      </c>
      <c r="L1485" s="26">
        <v>94</v>
      </c>
      <c r="M1485" s="26">
        <v>90</v>
      </c>
      <c r="N1485" s="26">
        <v>4</v>
      </c>
      <c r="O1485" s="26">
        <v>0</v>
      </c>
      <c r="P1485" s="26">
        <v>6</v>
      </c>
      <c r="Q1485" s="26">
        <v>100</v>
      </c>
      <c r="R1485" s="26">
        <v>90</v>
      </c>
      <c r="S1485" s="26">
        <v>90</v>
      </c>
      <c r="T1485" s="26">
        <v>90</v>
      </c>
      <c r="U1485" s="26">
        <v>80</v>
      </c>
      <c r="V1485" s="26">
        <v>0</v>
      </c>
      <c r="W1485" s="26">
        <v>80</v>
      </c>
      <c r="X1485" s="26">
        <v>20</v>
      </c>
      <c r="Y1485" s="26">
        <v>100</v>
      </c>
      <c r="Z1485" s="26">
        <v>2</v>
      </c>
      <c r="AA1485" s="26" t="s">
        <v>96</v>
      </c>
      <c r="AB1485" s="26" t="s">
        <v>96</v>
      </c>
      <c r="AC1485" s="26">
        <v>2</v>
      </c>
      <c r="AD1485" s="26">
        <v>4</v>
      </c>
      <c r="AE1485" s="26">
        <v>4</v>
      </c>
      <c r="AF1485" s="26">
        <v>4</v>
      </c>
      <c r="AG1485" s="26">
        <v>1</v>
      </c>
      <c r="AH1485" s="26">
        <v>1</v>
      </c>
      <c r="AI1485" s="26">
        <v>1</v>
      </c>
    </row>
    <row r="1486" spans="1:35" x14ac:dyDescent="0.3">
      <c r="A1486" s="31" t="s">
        <v>1003</v>
      </c>
      <c r="B1486" s="31" t="s">
        <v>1211</v>
      </c>
      <c r="C1486" s="31" t="s">
        <v>1226</v>
      </c>
      <c r="D1486" s="31" t="s">
        <v>1227</v>
      </c>
      <c r="E1486" s="34" t="s">
        <v>95</v>
      </c>
      <c r="F1486" s="32">
        <v>110</v>
      </c>
      <c r="G1486" s="32">
        <v>100</v>
      </c>
      <c r="H1486" s="32">
        <v>0</v>
      </c>
      <c r="I1486" s="32">
        <v>0</v>
      </c>
      <c r="J1486" s="32">
        <v>0</v>
      </c>
      <c r="K1486" s="32">
        <v>100</v>
      </c>
      <c r="L1486" s="32">
        <v>100</v>
      </c>
      <c r="M1486" s="32">
        <v>0</v>
      </c>
      <c r="N1486" s="32">
        <v>0</v>
      </c>
      <c r="O1486" s="32">
        <v>0</v>
      </c>
      <c r="P1486" s="32">
        <v>100</v>
      </c>
      <c r="Q1486" s="33">
        <v>100</v>
      </c>
      <c r="R1486" s="32">
        <v>50</v>
      </c>
      <c r="S1486" s="32">
        <v>100</v>
      </c>
      <c r="T1486" s="32">
        <v>100</v>
      </c>
      <c r="U1486" s="32">
        <v>0</v>
      </c>
      <c r="V1486" s="32">
        <v>0</v>
      </c>
      <c r="W1486" s="32">
        <v>0</v>
      </c>
      <c r="X1486" s="32">
        <v>100</v>
      </c>
      <c r="Y1486" s="32">
        <v>100</v>
      </c>
      <c r="Z1486" s="32">
        <v>2</v>
      </c>
      <c r="AA1486" s="32" t="s">
        <v>96</v>
      </c>
      <c r="AB1486" s="32" t="s">
        <v>96</v>
      </c>
      <c r="AC1486" s="32">
        <v>2</v>
      </c>
      <c r="AD1486" s="32">
        <v>4</v>
      </c>
      <c r="AE1486" s="32">
        <v>4</v>
      </c>
      <c r="AF1486" s="32">
        <v>4</v>
      </c>
      <c r="AG1486" s="32">
        <v>1</v>
      </c>
      <c r="AH1486" s="32">
        <v>1</v>
      </c>
      <c r="AI1486" s="32">
        <v>0.5</v>
      </c>
    </row>
    <row r="1487" spans="1:35" x14ac:dyDescent="0.3">
      <c r="A1487" s="31" t="s">
        <v>1003</v>
      </c>
      <c r="B1487" s="31" t="s">
        <v>1211</v>
      </c>
      <c r="C1487" s="31" t="s">
        <v>1226</v>
      </c>
      <c r="D1487" s="31" t="s">
        <v>1228</v>
      </c>
      <c r="E1487" s="34" t="s">
        <v>104</v>
      </c>
      <c r="F1487" s="32">
        <v>70</v>
      </c>
      <c r="G1487" s="32">
        <v>0</v>
      </c>
      <c r="H1487" s="32">
        <v>0</v>
      </c>
      <c r="I1487" s="32">
        <v>100</v>
      </c>
      <c r="J1487" s="32">
        <v>0</v>
      </c>
      <c r="K1487" s="32">
        <v>0</v>
      </c>
      <c r="L1487" s="32">
        <v>0</v>
      </c>
      <c r="M1487" s="32">
        <v>0</v>
      </c>
      <c r="N1487" s="32">
        <v>0</v>
      </c>
      <c r="O1487" s="32">
        <v>0</v>
      </c>
      <c r="P1487" s="32">
        <v>100</v>
      </c>
      <c r="Q1487" s="33">
        <v>100</v>
      </c>
      <c r="R1487" s="32">
        <v>90</v>
      </c>
      <c r="S1487" s="32">
        <v>0</v>
      </c>
      <c r="T1487" s="32">
        <v>0</v>
      </c>
      <c r="U1487" s="32">
        <v>0</v>
      </c>
      <c r="V1487" s="32">
        <v>0</v>
      </c>
      <c r="W1487" s="32">
        <v>0</v>
      </c>
      <c r="X1487" s="32">
        <v>100</v>
      </c>
      <c r="Y1487" s="32">
        <v>100</v>
      </c>
      <c r="Z1487" s="32">
        <v>2</v>
      </c>
      <c r="AA1487" s="32" t="s">
        <v>96</v>
      </c>
      <c r="AB1487" s="32" t="s">
        <v>96</v>
      </c>
      <c r="AC1487" s="32">
        <v>2</v>
      </c>
      <c r="AD1487" s="32">
        <v>4</v>
      </c>
      <c r="AE1487" s="32">
        <v>4</v>
      </c>
      <c r="AF1487" s="32">
        <v>4</v>
      </c>
      <c r="AG1487" s="32">
        <v>1</v>
      </c>
      <c r="AH1487" s="32">
        <v>1</v>
      </c>
      <c r="AI1487" s="32">
        <v>2.5</v>
      </c>
    </row>
    <row r="1488" spans="1:35" x14ac:dyDescent="0.3">
      <c r="A1488" s="25" t="s">
        <v>1003</v>
      </c>
      <c r="B1488" s="25" t="s">
        <v>1211</v>
      </c>
      <c r="C1488" s="25" t="s">
        <v>1211</v>
      </c>
      <c r="D1488" s="26" t="s">
        <v>1553</v>
      </c>
      <c r="E1488" s="26">
        <v>12453</v>
      </c>
      <c r="F1488" s="38">
        <v>430</v>
      </c>
      <c r="G1488" s="26">
        <v>100</v>
      </c>
      <c r="H1488" s="26">
        <v>100</v>
      </c>
      <c r="I1488" s="26">
        <v>0</v>
      </c>
      <c r="J1488" s="26">
        <v>0</v>
      </c>
      <c r="K1488" s="26">
        <v>0</v>
      </c>
      <c r="L1488" s="26">
        <v>100</v>
      </c>
      <c r="M1488" s="26">
        <v>100</v>
      </c>
      <c r="N1488" s="26">
        <v>0</v>
      </c>
      <c r="O1488" s="26">
        <v>0</v>
      </c>
      <c r="P1488" s="26">
        <v>0</v>
      </c>
      <c r="Q1488" s="26">
        <v>100</v>
      </c>
      <c r="R1488" s="26">
        <v>100</v>
      </c>
      <c r="S1488" s="26">
        <v>100</v>
      </c>
      <c r="T1488" s="26">
        <v>100</v>
      </c>
      <c r="U1488" s="26">
        <v>100</v>
      </c>
      <c r="V1488" s="26">
        <v>40</v>
      </c>
      <c r="W1488" s="26">
        <v>60</v>
      </c>
      <c r="X1488" s="26">
        <v>0</v>
      </c>
      <c r="Y1488" s="26">
        <v>100</v>
      </c>
      <c r="Z1488" s="26">
        <v>4</v>
      </c>
      <c r="AA1488" s="26" t="s">
        <v>96</v>
      </c>
      <c r="AB1488" s="26" t="s">
        <v>96</v>
      </c>
      <c r="AC1488" s="26">
        <v>4</v>
      </c>
      <c r="AD1488" s="26">
        <v>1</v>
      </c>
      <c r="AE1488" s="26">
        <v>1</v>
      </c>
      <c r="AF1488" s="26">
        <v>1</v>
      </c>
      <c r="AG1488" s="26">
        <v>1</v>
      </c>
      <c r="AH1488" s="26">
        <v>1</v>
      </c>
      <c r="AI1488" s="26">
        <v>0</v>
      </c>
    </row>
    <row r="1489" spans="1:35" x14ac:dyDescent="0.3">
      <c r="A1489" s="31" t="s">
        <v>1003</v>
      </c>
      <c r="B1489" s="31" t="s">
        <v>1211</v>
      </c>
      <c r="C1489" s="31" t="s">
        <v>1211</v>
      </c>
      <c r="D1489" s="31" t="s">
        <v>1229</v>
      </c>
      <c r="E1489" s="34" t="s">
        <v>95</v>
      </c>
      <c r="F1489" s="32">
        <v>1088</v>
      </c>
      <c r="G1489" s="32">
        <v>95</v>
      </c>
      <c r="H1489" s="33">
        <v>95</v>
      </c>
      <c r="I1489" s="32">
        <v>0</v>
      </c>
      <c r="J1489" s="32">
        <v>0</v>
      </c>
      <c r="K1489" s="32">
        <v>5</v>
      </c>
      <c r="L1489" s="32">
        <v>100</v>
      </c>
      <c r="M1489" s="33">
        <v>95</v>
      </c>
      <c r="N1489" s="32">
        <v>0</v>
      </c>
      <c r="O1489" s="32">
        <v>0</v>
      </c>
      <c r="P1489" s="33">
        <v>5</v>
      </c>
      <c r="Q1489" s="32">
        <v>100</v>
      </c>
      <c r="R1489" s="32">
        <v>0</v>
      </c>
      <c r="S1489" s="32">
        <v>0</v>
      </c>
      <c r="T1489" s="32">
        <v>100</v>
      </c>
      <c r="U1489" s="32">
        <v>0</v>
      </c>
      <c r="V1489" s="32">
        <v>0</v>
      </c>
      <c r="W1489" s="32">
        <v>0</v>
      </c>
      <c r="X1489" s="33">
        <v>100</v>
      </c>
      <c r="Y1489" s="32">
        <v>0</v>
      </c>
      <c r="Z1489" s="28" t="s">
        <v>98</v>
      </c>
      <c r="AA1489" s="32" t="s">
        <v>97</v>
      </c>
      <c r="AB1489" s="32" t="s">
        <v>96</v>
      </c>
      <c r="AC1489" s="32">
        <v>8</v>
      </c>
      <c r="AD1489" s="32">
        <v>0.8</v>
      </c>
      <c r="AE1489" s="32">
        <v>0.8</v>
      </c>
      <c r="AF1489" s="32">
        <v>0.8</v>
      </c>
      <c r="AG1489" s="32">
        <v>1.5</v>
      </c>
      <c r="AH1489" s="32">
        <v>1.5</v>
      </c>
      <c r="AI1489" s="32">
        <v>0</v>
      </c>
    </row>
    <row r="1490" spans="1:35" x14ac:dyDescent="0.3">
      <c r="A1490" s="31" t="s">
        <v>1003</v>
      </c>
      <c r="B1490" s="31" t="s">
        <v>1211</v>
      </c>
      <c r="C1490" s="31" t="s">
        <v>1211</v>
      </c>
      <c r="D1490" s="31" t="s">
        <v>1230</v>
      </c>
      <c r="E1490" s="34" t="s">
        <v>104</v>
      </c>
      <c r="F1490" s="32">
        <v>597</v>
      </c>
      <c r="G1490" s="32">
        <v>100</v>
      </c>
      <c r="H1490" s="33">
        <v>90</v>
      </c>
      <c r="I1490" s="32">
        <v>0</v>
      </c>
      <c r="J1490" s="32">
        <v>0</v>
      </c>
      <c r="K1490" s="33">
        <v>10</v>
      </c>
      <c r="L1490" s="32">
        <v>100</v>
      </c>
      <c r="M1490" s="33">
        <v>90</v>
      </c>
      <c r="N1490" s="32">
        <v>0</v>
      </c>
      <c r="O1490" s="32">
        <v>0</v>
      </c>
      <c r="P1490" s="33">
        <v>10</v>
      </c>
      <c r="Q1490" s="32">
        <v>100</v>
      </c>
      <c r="R1490" s="32">
        <v>0</v>
      </c>
      <c r="S1490" s="32">
        <v>0</v>
      </c>
      <c r="T1490" s="32">
        <v>0</v>
      </c>
      <c r="U1490" s="32">
        <v>0</v>
      </c>
      <c r="V1490" s="32">
        <v>0</v>
      </c>
      <c r="W1490" s="32">
        <v>0</v>
      </c>
      <c r="X1490" s="33">
        <v>100</v>
      </c>
      <c r="Y1490" s="32">
        <v>0</v>
      </c>
      <c r="Z1490" s="28" t="s">
        <v>98</v>
      </c>
      <c r="AA1490" s="32" t="s">
        <v>97</v>
      </c>
      <c r="AB1490" s="32" t="s">
        <v>96</v>
      </c>
      <c r="AC1490" s="32">
        <v>8</v>
      </c>
      <c r="AD1490" s="32">
        <v>1.2</v>
      </c>
      <c r="AE1490" s="32">
        <v>1.2</v>
      </c>
      <c r="AF1490" s="32">
        <v>1.2</v>
      </c>
      <c r="AG1490" s="32">
        <v>2</v>
      </c>
      <c r="AH1490" s="32">
        <v>2</v>
      </c>
      <c r="AI1490" s="32">
        <v>0</v>
      </c>
    </row>
    <row r="1491" spans="1:35" x14ac:dyDescent="0.3">
      <c r="A1491" s="25" t="s">
        <v>1003</v>
      </c>
      <c r="B1491" s="25" t="s">
        <v>1211</v>
      </c>
      <c r="C1491" s="25" t="s">
        <v>1231</v>
      </c>
      <c r="D1491" s="26" t="s">
        <v>1553</v>
      </c>
      <c r="E1491" s="26">
        <v>2803</v>
      </c>
      <c r="F1491" s="38">
        <v>10</v>
      </c>
      <c r="G1491" s="26">
        <v>100</v>
      </c>
      <c r="H1491" s="26">
        <v>95</v>
      </c>
      <c r="I1491" s="26">
        <v>5</v>
      </c>
      <c r="J1491" s="26">
        <v>0</v>
      </c>
      <c r="K1491" s="26">
        <v>0</v>
      </c>
      <c r="L1491" s="26">
        <v>100</v>
      </c>
      <c r="M1491" s="26">
        <v>100</v>
      </c>
      <c r="N1491" s="26">
        <v>0</v>
      </c>
      <c r="O1491" s="26">
        <v>0</v>
      </c>
      <c r="P1491" s="26">
        <v>0</v>
      </c>
      <c r="Q1491" s="26">
        <v>100</v>
      </c>
      <c r="R1491" s="26">
        <v>100</v>
      </c>
      <c r="S1491" s="26">
        <v>100</v>
      </c>
      <c r="T1491" s="26">
        <v>100</v>
      </c>
      <c r="U1491" s="26">
        <v>94</v>
      </c>
      <c r="V1491" s="26">
        <v>0</v>
      </c>
      <c r="W1491" s="26">
        <v>97</v>
      </c>
      <c r="X1491" s="26">
        <v>3</v>
      </c>
      <c r="Y1491" s="26">
        <v>100</v>
      </c>
      <c r="Z1491" s="26">
        <v>2</v>
      </c>
      <c r="AA1491" s="26" t="s">
        <v>96</v>
      </c>
      <c r="AB1491" s="26" t="s">
        <v>96</v>
      </c>
      <c r="AC1491" s="26">
        <v>2</v>
      </c>
      <c r="AD1491" s="26">
        <v>0</v>
      </c>
      <c r="AE1491" s="26">
        <v>0</v>
      </c>
      <c r="AF1491" s="26">
        <v>5</v>
      </c>
      <c r="AG1491" s="26">
        <v>0</v>
      </c>
      <c r="AH1491" s="26">
        <v>0</v>
      </c>
      <c r="AI1491" s="26">
        <v>0</v>
      </c>
    </row>
    <row r="1492" spans="1:35" x14ac:dyDescent="0.3">
      <c r="A1492" s="31" t="s">
        <v>1003</v>
      </c>
      <c r="B1492" s="31" t="s">
        <v>1211</v>
      </c>
      <c r="C1492" s="31" t="s">
        <v>1231</v>
      </c>
      <c r="D1492" s="31" t="s">
        <v>353</v>
      </c>
      <c r="E1492" s="34" t="s">
        <v>95</v>
      </c>
      <c r="F1492" s="32">
        <v>131</v>
      </c>
      <c r="G1492" s="32">
        <v>100</v>
      </c>
      <c r="H1492" s="32">
        <v>0</v>
      </c>
      <c r="I1492" s="32">
        <v>100</v>
      </c>
      <c r="J1492" s="32">
        <v>0</v>
      </c>
      <c r="K1492" s="32">
        <v>0</v>
      </c>
      <c r="L1492" s="32">
        <v>100</v>
      </c>
      <c r="M1492" s="32">
        <v>0</v>
      </c>
      <c r="N1492" s="32">
        <v>0</v>
      </c>
      <c r="O1492" s="32">
        <v>0</v>
      </c>
      <c r="P1492" s="32">
        <v>100</v>
      </c>
      <c r="Q1492" s="32">
        <v>100</v>
      </c>
      <c r="R1492" s="32">
        <v>80</v>
      </c>
      <c r="S1492" s="32">
        <v>100</v>
      </c>
      <c r="T1492" s="32">
        <v>0</v>
      </c>
      <c r="U1492" s="32">
        <v>0</v>
      </c>
      <c r="V1492" s="32">
        <v>0</v>
      </c>
      <c r="W1492" s="32">
        <v>0</v>
      </c>
      <c r="X1492" s="32">
        <v>100</v>
      </c>
      <c r="Y1492" s="32">
        <v>100</v>
      </c>
      <c r="Z1492" s="32">
        <v>2</v>
      </c>
      <c r="AA1492" s="32" t="s">
        <v>96</v>
      </c>
      <c r="AB1492" s="32" t="s">
        <v>96</v>
      </c>
      <c r="AC1492" s="32">
        <v>2</v>
      </c>
      <c r="AD1492" s="32">
        <v>0</v>
      </c>
      <c r="AE1492" s="32">
        <v>0</v>
      </c>
      <c r="AF1492" s="32">
        <v>5</v>
      </c>
      <c r="AG1492" s="32">
        <v>0</v>
      </c>
      <c r="AH1492" s="32">
        <v>0</v>
      </c>
      <c r="AI1492" s="32">
        <v>0</v>
      </c>
    </row>
    <row r="1493" spans="1:35" x14ac:dyDescent="0.3">
      <c r="A1493" s="31" t="s">
        <v>1003</v>
      </c>
      <c r="B1493" s="31" t="s">
        <v>1211</v>
      </c>
      <c r="C1493" s="31" t="s">
        <v>1231</v>
      </c>
      <c r="D1493" s="31" t="s">
        <v>1232</v>
      </c>
      <c r="E1493" s="34" t="s">
        <v>102</v>
      </c>
      <c r="F1493" s="32">
        <v>36</v>
      </c>
      <c r="G1493" s="32">
        <v>100</v>
      </c>
      <c r="H1493" s="32">
        <v>100</v>
      </c>
      <c r="I1493" s="32">
        <v>0</v>
      </c>
      <c r="J1493" s="32">
        <v>0</v>
      </c>
      <c r="K1493" s="32">
        <v>0</v>
      </c>
      <c r="L1493" s="32">
        <v>100</v>
      </c>
      <c r="M1493" s="32">
        <v>100</v>
      </c>
      <c r="N1493" s="32">
        <v>0</v>
      </c>
      <c r="O1493" s="32">
        <v>0</v>
      </c>
      <c r="P1493" s="32">
        <v>0</v>
      </c>
      <c r="Q1493" s="32">
        <v>100</v>
      </c>
      <c r="R1493" s="32">
        <v>100</v>
      </c>
      <c r="S1493" s="32">
        <v>100</v>
      </c>
      <c r="T1493" s="32">
        <v>100</v>
      </c>
      <c r="U1493" s="32">
        <v>70</v>
      </c>
      <c r="V1493" s="32">
        <v>0</v>
      </c>
      <c r="W1493" s="33">
        <v>50</v>
      </c>
      <c r="X1493" s="32">
        <v>50</v>
      </c>
      <c r="Y1493" s="32">
        <v>100</v>
      </c>
      <c r="Z1493" s="32">
        <v>2</v>
      </c>
      <c r="AA1493" s="32" t="s">
        <v>96</v>
      </c>
      <c r="AB1493" s="32" t="s">
        <v>96</v>
      </c>
      <c r="AC1493" s="32">
        <v>2</v>
      </c>
      <c r="AD1493" s="32">
        <v>0</v>
      </c>
      <c r="AE1493" s="32">
        <v>0</v>
      </c>
      <c r="AF1493" s="32">
        <v>5</v>
      </c>
      <c r="AG1493" s="32">
        <v>0</v>
      </c>
      <c r="AH1493" s="32">
        <v>0</v>
      </c>
      <c r="AI1493" s="32">
        <v>0</v>
      </c>
    </row>
    <row r="1494" spans="1:35" x14ac:dyDescent="0.3">
      <c r="A1494" s="31" t="s">
        <v>1003</v>
      </c>
      <c r="B1494" s="31" t="s">
        <v>1211</v>
      </c>
      <c r="C1494" s="31" t="s">
        <v>1231</v>
      </c>
      <c r="D1494" s="31" t="s">
        <v>230</v>
      </c>
      <c r="E1494" s="34" t="s">
        <v>102</v>
      </c>
      <c r="F1494" s="32">
        <v>58</v>
      </c>
      <c r="G1494" s="42">
        <v>100</v>
      </c>
      <c r="H1494" s="32">
        <v>100</v>
      </c>
      <c r="I1494" s="32">
        <v>0</v>
      </c>
      <c r="J1494" s="32">
        <v>0</v>
      </c>
      <c r="K1494" s="32">
        <v>0</v>
      </c>
      <c r="L1494" s="32">
        <v>100</v>
      </c>
      <c r="M1494" s="32">
        <v>100</v>
      </c>
      <c r="N1494" s="32">
        <v>0</v>
      </c>
      <c r="O1494" s="32">
        <v>0</v>
      </c>
      <c r="P1494" s="32">
        <v>0</v>
      </c>
      <c r="Q1494" s="32">
        <v>100</v>
      </c>
      <c r="R1494" s="32">
        <v>100</v>
      </c>
      <c r="S1494" s="32">
        <v>100</v>
      </c>
      <c r="T1494" s="32">
        <v>100</v>
      </c>
      <c r="U1494" s="32">
        <v>100</v>
      </c>
      <c r="V1494" s="32">
        <v>0</v>
      </c>
      <c r="W1494" s="32">
        <v>100</v>
      </c>
      <c r="X1494" s="32">
        <v>0</v>
      </c>
      <c r="Y1494" s="32">
        <v>100</v>
      </c>
      <c r="Z1494" s="32">
        <v>2</v>
      </c>
      <c r="AA1494" s="32" t="s">
        <v>96</v>
      </c>
      <c r="AB1494" s="32" t="s">
        <v>96</v>
      </c>
      <c r="AC1494" s="32">
        <v>2</v>
      </c>
      <c r="AD1494" s="32">
        <v>0</v>
      </c>
      <c r="AE1494" s="32">
        <v>0</v>
      </c>
      <c r="AF1494" s="32">
        <v>5</v>
      </c>
      <c r="AG1494" s="32">
        <v>0</v>
      </c>
      <c r="AH1494" s="32">
        <v>0</v>
      </c>
      <c r="AI1494" s="32">
        <v>0</v>
      </c>
    </row>
    <row r="1495" spans="1:35" x14ac:dyDescent="0.3">
      <c r="A1495" s="31" t="s">
        <v>1003</v>
      </c>
      <c r="B1495" s="31" t="s">
        <v>1211</v>
      </c>
      <c r="C1495" s="31" t="s">
        <v>1231</v>
      </c>
      <c r="D1495" s="31" t="s">
        <v>1233</v>
      </c>
      <c r="E1495" s="34" t="s">
        <v>102</v>
      </c>
      <c r="F1495" s="32">
        <v>73</v>
      </c>
      <c r="G1495" s="32">
        <v>100</v>
      </c>
      <c r="H1495" s="32">
        <v>100</v>
      </c>
      <c r="I1495" s="32">
        <v>0</v>
      </c>
      <c r="J1495" s="32">
        <v>0</v>
      </c>
      <c r="K1495" s="32">
        <v>0</v>
      </c>
      <c r="L1495" s="32">
        <v>100</v>
      </c>
      <c r="M1495" s="32">
        <v>100</v>
      </c>
      <c r="N1495" s="32">
        <v>0</v>
      </c>
      <c r="O1495" s="32">
        <v>0</v>
      </c>
      <c r="P1495" s="32">
        <v>0</v>
      </c>
      <c r="Q1495" s="32">
        <v>100</v>
      </c>
      <c r="R1495" s="32">
        <v>100</v>
      </c>
      <c r="S1495" s="32">
        <v>100</v>
      </c>
      <c r="T1495" s="32">
        <v>100</v>
      </c>
      <c r="U1495" s="32">
        <v>20</v>
      </c>
      <c r="V1495" s="32">
        <v>0</v>
      </c>
      <c r="W1495" s="32">
        <v>20</v>
      </c>
      <c r="X1495" s="32">
        <v>80</v>
      </c>
      <c r="Y1495" s="32">
        <v>100</v>
      </c>
      <c r="Z1495" s="32">
        <v>2</v>
      </c>
      <c r="AA1495" s="32" t="s">
        <v>96</v>
      </c>
      <c r="AB1495" s="32" t="s">
        <v>96</v>
      </c>
      <c r="AC1495" s="32">
        <v>2</v>
      </c>
      <c r="AD1495" s="32">
        <v>0</v>
      </c>
      <c r="AE1495" s="32">
        <v>0</v>
      </c>
      <c r="AF1495" s="32">
        <v>5</v>
      </c>
      <c r="AG1495" s="32">
        <v>0</v>
      </c>
      <c r="AH1495" s="32">
        <v>0</v>
      </c>
      <c r="AI1495" s="32">
        <v>0</v>
      </c>
    </row>
    <row r="1496" spans="1:35" x14ac:dyDescent="0.3">
      <c r="A1496" s="25" t="s">
        <v>1003</v>
      </c>
      <c r="B1496" s="25" t="s">
        <v>1211</v>
      </c>
      <c r="C1496" s="25" t="s">
        <v>1234</v>
      </c>
      <c r="D1496" s="26" t="s">
        <v>1553</v>
      </c>
      <c r="E1496" s="26">
        <v>337</v>
      </c>
      <c r="F1496" s="38">
        <v>0</v>
      </c>
      <c r="G1496" s="26">
        <v>100</v>
      </c>
      <c r="H1496" s="26">
        <v>90</v>
      </c>
      <c r="I1496" s="26">
        <v>10</v>
      </c>
      <c r="J1496" s="26">
        <v>0</v>
      </c>
      <c r="K1496" s="26">
        <v>0</v>
      </c>
      <c r="L1496" s="26">
        <v>100</v>
      </c>
      <c r="M1496" s="26">
        <v>30</v>
      </c>
      <c r="N1496" s="26">
        <v>0</v>
      </c>
      <c r="O1496" s="26">
        <v>0</v>
      </c>
      <c r="P1496" s="26">
        <v>70</v>
      </c>
      <c r="Q1496" s="26">
        <v>100</v>
      </c>
      <c r="R1496" s="26">
        <v>100</v>
      </c>
      <c r="S1496" s="26">
        <v>100</v>
      </c>
      <c r="T1496" s="26">
        <v>0</v>
      </c>
      <c r="U1496" s="26">
        <v>0</v>
      </c>
      <c r="V1496" s="26">
        <v>0</v>
      </c>
      <c r="W1496" s="26">
        <v>2</v>
      </c>
      <c r="X1496" s="26">
        <v>98</v>
      </c>
      <c r="Y1496" s="26">
        <v>100</v>
      </c>
      <c r="Z1496" s="26">
        <v>2</v>
      </c>
      <c r="AA1496" s="26" t="s">
        <v>96</v>
      </c>
      <c r="AB1496" s="26" t="s">
        <v>96</v>
      </c>
      <c r="AC1496" s="26">
        <v>2</v>
      </c>
      <c r="AD1496" s="26">
        <v>5</v>
      </c>
      <c r="AE1496" s="26">
        <v>15</v>
      </c>
      <c r="AF1496" s="26">
        <v>15</v>
      </c>
      <c r="AG1496" s="26">
        <v>0</v>
      </c>
      <c r="AH1496" s="26">
        <v>15</v>
      </c>
      <c r="AI1496" s="26">
        <v>0</v>
      </c>
    </row>
    <row r="1497" spans="1:35" x14ac:dyDescent="0.3">
      <c r="A1497" s="31" t="s">
        <v>1003</v>
      </c>
      <c r="B1497" s="31" t="s">
        <v>1211</v>
      </c>
      <c r="C1497" s="31" t="s">
        <v>1234</v>
      </c>
      <c r="D1497" s="31" t="s">
        <v>108</v>
      </c>
      <c r="E1497" s="34" t="s">
        <v>102</v>
      </c>
      <c r="F1497" s="32">
        <v>37</v>
      </c>
      <c r="G1497" s="32">
        <v>100</v>
      </c>
      <c r="H1497" s="32">
        <v>90</v>
      </c>
      <c r="I1497" s="32">
        <v>10</v>
      </c>
      <c r="J1497" s="32">
        <v>0</v>
      </c>
      <c r="K1497" s="32">
        <v>0</v>
      </c>
      <c r="L1497" s="32">
        <v>100</v>
      </c>
      <c r="M1497" s="32">
        <v>30</v>
      </c>
      <c r="N1497" s="32">
        <v>0</v>
      </c>
      <c r="O1497" s="32">
        <v>0</v>
      </c>
      <c r="P1497" s="32">
        <v>70</v>
      </c>
      <c r="Q1497" s="32">
        <v>100</v>
      </c>
      <c r="R1497" s="32">
        <v>100</v>
      </c>
      <c r="S1497" s="32">
        <v>100</v>
      </c>
      <c r="T1497" s="32">
        <v>0</v>
      </c>
      <c r="U1497" s="32">
        <v>0</v>
      </c>
      <c r="V1497" s="32">
        <v>0</v>
      </c>
      <c r="W1497" s="32">
        <v>0</v>
      </c>
      <c r="X1497" s="32">
        <v>100</v>
      </c>
      <c r="Y1497" s="32">
        <v>100</v>
      </c>
      <c r="Z1497" s="32">
        <v>2</v>
      </c>
      <c r="AA1497" s="32" t="s">
        <v>96</v>
      </c>
      <c r="AB1497" s="32" t="s">
        <v>96</v>
      </c>
      <c r="AC1497" s="32">
        <v>2</v>
      </c>
      <c r="AD1497" s="32">
        <v>5</v>
      </c>
      <c r="AE1497" s="32">
        <v>15</v>
      </c>
      <c r="AF1497" s="32">
        <v>15</v>
      </c>
      <c r="AG1497" s="32">
        <v>0</v>
      </c>
      <c r="AH1497" s="32">
        <v>15</v>
      </c>
      <c r="AI1497" s="32">
        <v>0</v>
      </c>
    </row>
    <row r="1498" spans="1:35" x14ac:dyDescent="0.3">
      <c r="A1498" s="25" t="s">
        <v>1003</v>
      </c>
      <c r="B1498" s="25" t="s">
        <v>1211</v>
      </c>
      <c r="C1498" s="25" t="s">
        <v>1235</v>
      </c>
      <c r="D1498" s="26" t="s">
        <v>1553</v>
      </c>
      <c r="E1498" s="26">
        <v>1526</v>
      </c>
      <c r="F1498" s="38">
        <v>0</v>
      </c>
      <c r="G1498" s="26">
        <v>100</v>
      </c>
      <c r="H1498" s="26">
        <v>90</v>
      </c>
      <c r="I1498" s="26">
        <v>10</v>
      </c>
      <c r="J1498" s="26">
        <v>0</v>
      </c>
      <c r="K1498" s="26">
        <v>0</v>
      </c>
      <c r="L1498" s="26">
        <v>100</v>
      </c>
      <c r="M1498" s="26">
        <v>80</v>
      </c>
      <c r="N1498" s="26">
        <v>20</v>
      </c>
      <c r="O1498" s="26">
        <v>0</v>
      </c>
      <c r="P1498" s="26">
        <v>0</v>
      </c>
      <c r="Q1498" s="26">
        <v>100</v>
      </c>
      <c r="R1498" s="26">
        <v>100</v>
      </c>
      <c r="S1498" s="26">
        <v>100</v>
      </c>
      <c r="T1498" s="26">
        <v>100</v>
      </c>
      <c r="U1498" s="26">
        <v>60</v>
      </c>
      <c r="V1498" s="26">
        <v>0</v>
      </c>
      <c r="W1498" s="26">
        <v>10</v>
      </c>
      <c r="X1498" s="26">
        <v>90</v>
      </c>
      <c r="Y1498" s="26">
        <v>100</v>
      </c>
      <c r="Z1498" s="26">
        <v>2</v>
      </c>
      <c r="AA1498" s="26" t="s">
        <v>97</v>
      </c>
      <c r="AB1498" s="26" t="s">
        <v>96</v>
      </c>
      <c r="AC1498" s="26">
        <v>2</v>
      </c>
      <c r="AD1498" s="26">
        <v>1</v>
      </c>
      <c r="AE1498" s="26">
        <v>1</v>
      </c>
      <c r="AF1498" s="26">
        <v>7</v>
      </c>
      <c r="AG1498" s="26">
        <v>0</v>
      </c>
      <c r="AH1498" s="26">
        <v>7</v>
      </c>
      <c r="AI1498" s="26">
        <v>1</v>
      </c>
    </row>
    <row r="1499" spans="1:35" x14ac:dyDescent="0.3">
      <c r="A1499" s="31" t="s">
        <v>1003</v>
      </c>
      <c r="B1499" s="31" t="s">
        <v>1211</v>
      </c>
      <c r="C1499" s="31" t="s">
        <v>1235</v>
      </c>
      <c r="D1499" s="31" t="s">
        <v>1236</v>
      </c>
      <c r="E1499" s="34" t="s">
        <v>102</v>
      </c>
      <c r="F1499" s="32">
        <v>146</v>
      </c>
      <c r="G1499" s="32">
        <v>100</v>
      </c>
      <c r="H1499" s="33">
        <v>50</v>
      </c>
      <c r="I1499" s="32">
        <v>0</v>
      </c>
      <c r="J1499" s="32">
        <v>0</v>
      </c>
      <c r="K1499" s="33">
        <v>50</v>
      </c>
      <c r="L1499" s="32">
        <v>100</v>
      </c>
      <c r="M1499" s="32">
        <v>10</v>
      </c>
      <c r="N1499" s="32">
        <v>0</v>
      </c>
      <c r="O1499" s="32">
        <v>0</v>
      </c>
      <c r="P1499" s="32">
        <v>90</v>
      </c>
      <c r="Q1499" s="32">
        <v>100</v>
      </c>
      <c r="R1499" s="32">
        <v>80</v>
      </c>
      <c r="S1499" s="32">
        <v>100</v>
      </c>
      <c r="T1499" s="32">
        <v>0</v>
      </c>
      <c r="U1499" s="32">
        <v>0</v>
      </c>
      <c r="V1499" s="32">
        <v>0</v>
      </c>
      <c r="W1499" s="32">
        <v>0</v>
      </c>
      <c r="X1499" s="32">
        <v>100</v>
      </c>
      <c r="Y1499" s="32">
        <v>10</v>
      </c>
      <c r="Z1499" s="32">
        <v>2</v>
      </c>
      <c r="AA1499" s="32" t="s">
        <v>96</v>
      </c>
      <c r="AB1499" s="32" t="s">
        <v>96</v>
      </c>
      <c r="AC1499" s="32">
        <v>2</v>
      </c>
      <c r="AD1499" s="32">
        <v>1</v>
      </c>
      <c r="AE1499" s="32">
        <v>1</v>
      </c>
      <c r="AF1499" s="32">
        <v>7</v>
      </c>
      <c r="AG1499" s="32">
        <v>0</v>
      </c>
      <c r="AH1499" s="32">
        <v>7</v>
      </c>
      <c r="AI1499" s="32">
        <v>1</v>
      </c>
    </row>
    <row r="1500" spans="1:35" x14ac:dyDescent="0.3">
      <c r="A1500" s="31" t="s">
        <v>1003</v>
      </c>
      <c r="B1500" s="31" t="s">
        <v>1211</v>
      </c>
      <c r="C1500" s="31" t="s">
        <v>1235</v>
      </c>
      <c r="D1500" s="31" t="s">
        <v>1237</v>
      </c>
      <c r="E1500" s="32" t="s">
        <v>104</v>
      </c>
      <c r="F1500" s="32">
        <v>83</v>
      </c>
      <c r="G1500" s="32">
        <v>100</v>
      </c>
      <c r="H1500" s="33">
        <v>60</v>
      </c>
      <c r="I1500" s="32">
        <v>0</v>
      </c>
      <c r="J1500" s="32">
        <v>0</v>
      </c>
      <c r="K1500" s="33">
        <v>40</v>
      </c>
      <c r="L1500" s="32">
        <v>100</v>
      </c>
      <c r="M1500" s="32">
        <v>60</v>
      </c>
      <c r="N1500" s="32">
        <v>0</v>
      </c>
      <c r="O1500" s="32">
        <v>0</v>
      </c>
      <c r="P1500" s="32">
        <v>40</v>
      </c>
      <c r="Q1500" s="32">
        <v>100</v>
      </c>
      <c r="R1500" s="32">
        <v>80</v>
      </c>
      <c r="S1500" s="32">
        <v>100</v>
      </c>
      <c r="T1500" s="32">
        <v>0</v>
      </c>
      <c r="U1500" s="32">
        <v>0</v>
      </c>
      <c r="V1500" s="32">
        <v>0</v>
      </c>
      <c r="W1500" s="32">
        <v>0</v>
      </c>
      <c r="X1500" s="32">
        <v>100</v>
      </c>
      <c r="Y1500" s="32">
        <v>0</v>
      </c>
      <c r="Z1500" s="28" t="s">
        <v>98</v>
      </c>
      <c r="AA1500" s="32" t="s">
        <v>96</v>
      </c>
      <c r="AB1500" s="32" t="s">
        <v>96</v>
      </c>
      <c r="AC1500" s="32">
        <v>2</v>
      </c>
      <c r="AD1500" s="32">
        <v>1</v>
      </c>
      <c r="AE1500" s="32">
        <v>1</v>
      </c>
      <c r="AF1500" s="32">
        <v>7</v>
      </c>
      <c r="AG1500" s="32">
        <v>0</v>
      </c>
      <c r="AH1500" s="32">
        <v>7</v>
      </c>
      <c r="AI1500" s="32">
        <v>1</v>
      </c>
    </row>
    <row r="1501" spans="1:35" x14ac:dyDescent="0.3">
      <c r="A1501" s="25" t="s">
        <v>1003</v>
      </c>
      <c r="B1501" s="25" t="s">
        <v>1211</v>
      </c>
      <c r="C1501" s="25" t="s">
        <v>1238</v>
      </c>
      <c r="D1501" s="26" t="s">
        <v>1553</v>
      </c>
      <c r="E1501" s="26">
        <v>464</v>
      </c>
      <c r="F1501" s="38">
        <v>0</v>
      </c>
      <c r="G1501" s="26">
        <v>0</v>
      </c>
      <c r="H1501" s="26">
        <v>0</v>
      </c>
      <c r="I1501" s="26">
        <v>100</v>
      </c>
      <c r="J1501" s="26">
        <v>0</v>
      </c>
      <c r="K1501" s="26">
        <v>0</v>
      </c>
      <c r="L1501" s="26">
        <v>0</v>
      </c>
      <c r="M1501" s="26">
        <v>0</v>
      </c>
      <c r="N1501" s="26">
        <v>100</v>
      </c>
      <c r="O1501" s="26">
        <v>0</v>
      </c>
      <c r="P1501" s="26">
        <v>0</v>
      </c>
      <c r="Q1501" s="26">
        <v>100</v>
      </c>
      <c r="R1501" s="26">
        <v>100</v>
      </c>
      <c r="S1501" s="26">
        <v>100</v>
      </c>
      <c r="T1501" s="26">
        <v>100</v>
      </c>
      <c r="U1501" s="26">
        <v>90</v>
      </c>
      <c r="V1501" s="26">
        <v>0</v>
      </c>
      <c r="W1501" s="26">
        <v>50</v>
      </c>
      <c r="X1501" s="26">
        <v>50</v>
      </c>
      <c r="Y1501" s="26">
        <v>100</v>
      </c>
      <c r="Z1501" s="26">
        <v>1</v>
      </c>
      <c r="AA1501" s="26" t="s">
        <v>96</v>
      </c>
      <c r="AB1501" s="26" t="s">
        <v>97</v>
      </c>
      <c r="AC1501" s="26" t="s">
        <v>98</v>
      </c>
      <c r="AD1501" s="26">
        <v>5</v>
      </c>
      <c r="AE1501" s="26">
        <v>5</v>
      </c>
      <c r="AF1501" s="26">
        <v>10</v>
      </c>
      <c r="AG1501" s="26">
        <v>0</v>
      </c>
      <c r="AH1501" s="26">
        <v>10</v>
      </c>
      <c r="AI1501" s="26">
        <v>0</v>
      </c>
    </row>
    <row r="1502" spans="1:35" x14ac:dyDescent="0.3">
      <c r="A1502" s="31" t="s">
        <v>1003</v>
      </c>
      <c r="B1502" s="31" t="s">
        <v>1211</v>
      </c>
      <c r="C1502" s="31" t="s">
        <v>1238</v>
      </c>
      <c r="D1502" s="31" t="s">
        <v>110</v>
      </c>
      <c r="E1502" s="34" t="s">
        <v>104</v>
      </c>
      <c r="F1502" s="32">
        <v>198</v>
      </c>
      <c r="G1502" s="32">
        <v>0</v>
      </c>
      <c r="H1502" s="32">
        <v>0</v>
      </c>
      <c r="I1502" s="32">
        <v>0</v>
      </c>
      <c r="J1502" s="32">
        <v>100</v>
      </c>
      <c r="K1502" s="32">
        <v>0</v>
      </c>
      <c r="L1502" s="32">
        <v>0</v>
      </c>
      <c r="M1502" s="32">
        <v>0</v>
      </c>
      <c r="N1502" s="32">
        <v>0</v>
      </c>
      <c r="O1502" s="32">
        <v>0</v>
      </c>
      <c r="P1502" s="32">
        <v>100</v>
      </c>
      <c r="Q1502" s="32">
        <v>100</v>
      </c>
      <c r="R1502" s="32">
        <v>50</v>
      </c>
      <c r="S1502" s="32">
        <v>50</v>
      </c>
      <c r="T1502" s="32">
        <v>0</v>
      </c>
      <c r="U1502" s="32">
        <v>0</v>
      </c>
      <c r="V1502" s="32">
        <v>0</v>
      </c>
      <c r="W1502" s="32">
        <v>0</v>
      </c>
      <c r="X1502" s="32">
        <v>100</v>
      </c>
      <c r="Y1502" s="32">
        <v>0</v>
      </c>
      <c r="Z1502" s="28" t="s">
        <v>98</v>
      </c>
      <c r="AA1502" s="32" t="s">
        <v>97</v>
      </c>
      <c r="AB1502" s="32" t="s">
        <v>96</v>
      </c>
      <c r="AC1502" s="32">
        <v>9</v>
      </c>
      <c r="AD1502" s="32">
        <v>5</v>
      </c>
      <c r="AE1502" s="32">
        <v>5</v>
      </c>
      <c r="AF1502" s="32">
        <v>10</v>
      </c>
      <c r="AG1502" s="32">
        <v>0</v>
      </c>
      <c r="AH1502" s="32">
        <v>10</v>
      </c>
      <c r="AI1502" s="32">
        <v>0</v>
      </c>
    </row>
    <row r="1503" spans="1:35" x14ac:dyDescent="0.3">
      <c r="A1503" s="25" t="s">
        <v>1003</v>
      </c>
      <c r="B1503" s="25" t="s">
        <v>1239</v>
      </c>
      <c r="C1503" s="25" t="s">
        <v>1240</v>
      </c>
      <c r="D1503" s="26" t="s">
        <v>1553</v>
      </c>
      <c r="E1503" s="26">
        <v>3383</v>
      </c>
      <c r="F1503" s="38">
        <v>0</v>
      </c>
      <c r="G1503" s="26">
        <v>100</v>
      </c>
      <c r="H1503" s="26">
        <v>90</v>
      </c>
      <c r="I1503" s="26">
        <v>10</v>
      </c>
      <c r="J1503" s="26">
        <v>0</v>
      </c>
      <c r="K1503" s="26">
        <v>0</v>
      </c>
      <c r="L1503" s="26">
        <v>90</v>
      </c>
      <c r="M1503" s="26">
        <v>90</v>
      </c>
      <c r="N1503" s="26">
        <v>10</v>
      </c>
      <c r="O1503" s="26">
        <v>0</v>
      </c>
      <c r="P1503" s="26">
        <v>0</v>
      </c>
      <c r="Q1503" s="26">
        <v>100</v>
      </c>
      <c r="R1503" s="26">
        <v>100</v>
      </c>
      <c r="S1503" s="26">
        <v>100</v>
      </c>
      <c r="T1503" s="26">
        <v>80</v>
      </c>
      <c r="U1503" s="26">
        <v>80</v>
      </c>
      <c r="V1503" s="26">
        <v>0</v>
      </c>
      <c r="W1503" s="26">
        <v>40</v>
      </c>
      <c r="X1503" s="26">
        <v>60</v>
      </c>
      <c r="Y1503" s="26">
        <v>100</v>
      </c>
      <c r="Z1503" s="26">
        <v>2</v>
      </c>
      <c r="AA1503" s="26" t="s">
        <v>96</v>
      </c>
      <c r="AB1503" s="26" t="s">
        <v>97</v>
      </c>
      <c r="AC1503" s="26" t="s">
        <v>98</v>
      </c>
      <c r="AD1503" s="26">
        <v>0</v>
      </c>
      <c r="AE1503" s="26">
        <v>4</v>
      </c>
      <c r="AF1503" s="26">
        <v>4</v>
      </c>
      <c r="AG1503" s="26">
        <v>0</v>
      </c>
      <c r="AH1503" s="26">
        <v>0</v>
      </c>
      <c r="AI1503" s="26">
        <v>0</v>
      </c>
    </row>
    <row r="1504" spans="1:35" x14ac:dyDescent="0.3">
      <c r="A1504" s="31" t="s">
        <v>1003</v>
      </c>
      <c r="B1504" s="31" t="s">
        <v>1239</v>
      </c>
      <c r="C1504" s="31" t="s">
        <v>1240</v>
      </c>
      <c r="D1504" s="31" t="s">
        <v>1241</v>
      </c>
      <c r="E1504" s="34" t="s">
        <v>102</v>
      </c>
      <c r="F1504" s="32">
        <v>66</v>
      </c>
      <c r="G1504" s="32">
        <v>100</v>
      </c>
      <c r="H1504" s="32">
        <v>50</v>
      </c>
      <c r="I1504" s="32">
        <v>50</v>
      </c>
      <c r="J1504" s="32">
        <v>0</v>
      </c>
      <c r="K1504" s="32">
        <v>0</v>
      </c>
      <c r="L1504" s="32">
        <v>95</v>
      </c>
      <c r="M1504" s="32">
        <v>5</v>
      </c>
      <c r="N1504" s="33">
        <v>95</v>
      </c>
      <c r="O1504" s="32">
        <v>0</v>
      </c>
      <c r="P1504" s="32">
        <v>0</v>
      </c>
      <c r="Q1504" s="32">
        <v>100</v>
      </c>
      <c r="R1504" s="32">
        <v>100</v>
      </c>
      <c r="S1504" s="32">
        <v>100</v>
      </c>
      <c r="T1504" s="32">
        <v>100</v>
      </c>
      <c r="U1504" s="32">
        <v>60</v>
      </c>
      <c r="V1504" s="32">
        <v>0</v>
      </c>
      <c r="W1504" s="32">
        <v>30</v>
      </c>
      <c r="X1504" s="32">
        <v>70</v>
      </c>
      <c r="Y1504" s="32">
        <v>100</v>
      </c>
      <c r="Z1504" s="32">
        <v>2</v>
      </c>
      <c r="AA1504" s="32" t="s">
        <v>96</v>
      </c>
      <c r="AB1504" s="32" t="s">
        <v>97</v>
      </c>
      <c r="AC1504" s="28" t="s">
        <v>98</v>
      </c>
      <c r="AD1504" s="32">
        <v>0</v>
      </c>
      <c r="AE1504" s="32">
        <v>4</v>
      </c>
      <c r="AF1504" s="32">
        <v>4</v>
      </c>
      <c r="AG1504" s="32">
        <v>0</v>
      </c>
      <c r="AH1504" s="32">
        <v>0</v>
      </c>
      <c r="AI1504" s="32">
        <v>0</v>
      </c>
    </row>
    <row r="1505" spans="1:35" x14ac:dyDescent="0.3">
      <c r="A1505" s="25" t="s">
        <v>1003</v>
      </c>
      <c r="B1505" s="25" t="s">
        <v>1239</v>
      </c>
      <c r="C1505" s="25" t="s">
        <v>1242</v>
      </c>
      <c r="D1505" s="26" t="s">
        <v>1553</v>
      </c>
      <c r="E1505" s="26">
        <v>1898</v>
      </c>
      <c r="F1505" s="38">
        <v>0</v>
      </c>
      <c r="G1505" s="26">
        <v>99</v>
      </c>
      <c r="H1505" s="26">
        <v>99</v>
      </c>
      <c r="I1505" s="26">
        <v>1</v>
      </c>
      <c r="J1505" s="26">
        <v>0</v>
      </c>
      <c r="K1505" s="26">
        <v>0</v>
      </c>
      <c r="L1505" s="26">
        <v>98</v>
      </c>
      <c r="M1505" s="26">
        <v>90</v>
      </c>
      <c r="N1505" s="26">
        <v>10</v>
      </c>
      <c r="O1505" s="26">
        <v>0</v>
      </c>
      <c r="P1505" s="26">
        <v>0</v>
      </c>
      <c r="Q1505" s="26">
        <v>100</v>
      </c>
      <c r="R1505" s="26">
        <v>100</v>
      </c>
      <c r="S1505" s="26">
        <v>0</v>
      </c>
      <c r="T1505" s="26">
        <v>98</v>
      </c>
      <c r="U1505" s="26">
        <v>90</v>
      </c>
      <c r="V1505" s="26">
        <v>0</v>
      </c>
      <c r="W1505" s="26">
        <v>50</v>
      </c>
      <c r="X1505" s="26">
        <v>50</v>
      </c>
      <c r="Y1505" s="26">
        <v>100</v>
      </c>
      <c r="Z1505" s="26">
        <v>2</v>
      </c>
      <c r="AA1505" s="26" t="s">
        <v>96</v>
      </c>
      <c r="AB1505" s="26" t="s">
        <v>97</v>
      </c>
      <c r="AC1505" s="26" t="s">
        <v>98</v>
      </c>
      <c r="AD1505" s="26">
        <v>7</v>
      </c>
      <c r="AE1505" s="26">
        <v>7</v>
      </c>
      <c r="AF1505" s="26">
        <v>7</v>
      </c>
      <c r="AG1505" s="26">
        <v>0</v>
      </c>
      <c r="AH1505" s="26">
        <v>0</v>
      </c>
      <c r="AI1505" s="26">
        <v>0</v>
      </c>
    </row>
    <row r="1506" spans="1:35" x14ac:dyDescent="0.3">
      <c r="A1506" s="31" t="s">
        <v>1003</v>
      </c>
      <c r="B1506" s="31" t="s">
        <v>1239</v>
      </c>
      <c r="C1506" s="31" t="s">
        <v>1242</v>
      </c>
      <c r="D1506" s="31" t="s">
        <v>1243</v>
      </c>
      <c r="E1506" s="34" t="s">
        <v>104</v>
      </c>
      <c r="F1506" s="32">
        <v>56</v>
      </c>
      <c r="G1506" s="32">
        <v>100</v>
      </c>
      <c r="H1506" s="32">
        <v>100</v>
      </c>
      <c r="I1506" s="32">
        <v>0</v>
      </c>
      <c r="J1506" s="32">
        <v>0</v>
      </c>
      <c r="K1506" s="32">
        <v>0</v>
      </c>
      <c r="L1506" s="32">
        <v>100</v>
      </c>
      <c r="M1506" s="32">
        <v>50</v>
      </c>
      <c r="N1506" s="33">
        <v>50</v>
      </c>
      <c r="O1506" s="32">
        <v>0</v>
      </c>
      <c r="P1506" s="32">
        <v>0</v>
      </c>
      <c r="Q1506" s="32">
        <v>100</v>
      </c>
      <c r="R1506" s="32">
        <v>90</v>
      </c>
      <c r="S1506" s="32">
        <v>0</v>
      </c>
      <c r="T1506" s="32">
        <v>0</v>
      </c>
      <c r="U1506" s="32">
        <v>0</v>
      </c>
      <c r="V1506" s="32">
        <v>0</v>
      </c>
      <c r="W1506" s="32">
        <v>0</v>
      </c>
      <c r="X1506" s="32">
        <v>100</v>
      </c>
      <c r="Y1506" s="32">
        <v>100</v>
      </c>
      <c r="Z1506" s="32">
        <v>2</v>
      </c>
      <c r="AA1506" s="32" t="s">
        <v>97</v>
      </c>
      <c r="AB1506" s="32" t="s">
        <v>97</v>
      </c>
      <c r="AC1506" s="28" t="s">
        <v>98</v>
      </c>
      <c r="AD1506" s="32">
        <v>7</v>
      </c>
      <c r="AE1506" s="32">
        <v>7</v>
      </c>
      <c r="AF1506" s="32">
        <v>7</v>
      </c>
      <c r="AG1506" s="32">
        <v>7</v>
      </c>
      <c r="AH1506" s="32">
        <v>1</v>
      </c>
      <c r="AI1506" s="32">
        <v>5</v>
      </c>
    </row>
    <row r="1507" spans="1:35" x14ac:dyDescent="0.3">
      <c r="A1507" s="25" t="s">
        <v>1003</v>
      </c>
      <c r="B1507" s="25" t="s">
        <v>1239</v>
      </c>
      <c r="C1507" s="25" t="s">
        <v>1244</v>
      </c>
      <c r="D1507" s="26" t="s">
        <v>1553</v>
      </c>
      <c r="E1507" s="26">
        <v>539</v>
      </c>
      <c r="F1507" s="38">
        <v>0</v>
      </c>
      <c r="G1507" s="26">
        <v>0</v>
      </c>
      <c r="H1507" s="26">
        <v>0</v>
      </c>
      <c r="I1507" s="26">
        <v>100</v>
      </c>
      <c r="J1507" s="26">
        <v>0</v>
      </c>
      <c r="K1507" s="26">
        <v>0</v>
      </c>
      <c r="L1507" s="26">
        <v>0</v>
      </c>
      <c r="M1507" s="26">
        <v>0</v>
      </c>
      <c r="N1507" s="26">
        <v>80</v>
      </c>
      <c r="O1507" s="26">
        <v>0</v>
      </c>
      <c r="P1507" s="26">
        <v>20</v>
      </c>
      <c r="Q1507" s="26">
        <v>100</v>
      </c>
      <c r="R1507" s="26">
        <v>90</v>
      </c>
      <c r="S1507" s="26">
        <v>100</v>
      </c>
      <c r="T1507" s="26">
        <v>0</v>
      </c>
      <c r="U1507" s="26">
        <v>0</v>
      </c>
      <c r="V1507" s="26">
        <v>0</v>
      </c>
      <c r="W1507" s="26">
        <v>0</v>
      </c>
      <c r="X1507" s="26">
        <v>100</v>
      </c>
      <c r="Y1507" s="26">
        <v>100</v>
      </c>
      <c r="Z1507" s="26">
        <v>2</v>
      </c>
      <c r="AA1507" s="26" t="s">
        <v>96</v>
      </c>
      <c r="AB1507" s="26" t="s">
        <v>97</v>
      </c>
      <c r="AC1507" s="26" t="s">
        <v>98</v>
      </c>
      <c r="AD1507" s="26">
        <v>8</v>
      </c>
      <c r="AE1507" s="26">
        <v>8</v>
      </c>
      <c r="AF1507" s="26">
        <v>16</v>
      </c>
      <c r="AG1507" s="26">
        <v>0</v>
      </c>
      <c r="AH1507" s="26">
        <v>8</v>
      </c>
      <c r="AI1507" s="26">
        <v>0</v>
      </c>
    </row>
    <row r="1508" spans="1:35" x14ac:dyDescent="0.3">
      <c r="A1508" s="31" t="s">
        <v>1003</v>
      </c>
      <c r="B1508" s="31" t="s">
        <v>1239</v>
      </c>
      <c r="C1508" s="31" t="s">
        <v>1244</v>
      </c>
      <c r="D1508" s="31" t="s">
        <v>1245</v>
      </c>
      <c r="E1508" s="34" t="s">
        <v>102</v>
      </c>
      <c r="F1508" s="32">
        <v>52</v>
      </c>
      <c r="G1508" s="32">
        <v>0</v>
      </c>
      <c r="H1508" s="32">
        <v>0</v>
      </c>
      <c r="I1508" s="32">
        <v>100</v>
      </c>
      <c r="J1508" s="32">
        <v>0</v>
      </c>
      <c r="K1508" s="32">
        <v>0</v>
      </c>
      <c r="L1508" s="32">
        <v>0</v>
      </c>
      <c r="M1508" s="32">
        <v>0</v>
      </c>
      <c r="N1508" s="32">
        <v>10</v>
      </c>
      <c r="O1508" s="32">
        <v>0</v>
      </c>
      <c r="P1508" s="32">
        <v>90</v>
      </c>
      <c r="Q1508" s="32">
        <v>100</v>
      </c>
      <c r="R1508" s="32">
        <v>100</v>
      </c>
      <c r="S1508" s="32">
        <v>100</v>
      </c>
      <c r="T1508" s="32">
        <v>0</v>
      </c>
      <c r="U1508" s="32">
        <v>0</v>
      </c>
      <c r="V1508" s="32">
        <v>0</v>
      </c>
      <c r="W1508" s="32">
        <v>0</v>
      </c>
      <c r="X1508" s="32">
        <v>100</v>
      </c>
      <c r="Y1508" s="32">
        <v>100</v>
      </c>
      <c r="Z1508" s="32">
        <v>2</v>
      </c>
      <c r="AA1508" s="32" t="s">
        <v>96</v>
      </c>
      <c r="AB1508" s="32" t="s">
        <v>97</v>
      </c>
      <c r="AC1508" s="28" t="s">
        <v>98</v>
      </c>
      <c r="AD1508" s="32">
        <v>8</v>
      </c>
      <c r="AE1508" s="32">
        <v>8</v>
      </c>
      <c r="AF1508" s="32">
        <v>16</v>
      </c>
      <c r="AG1508" s="32">
        <v>0</v>
      </c>
      <c r="AH1508" s="32">
        <v>8</v>
      </c>
      <c r="AI1508" s="32">
        <v>0</v>
      </c>
    </row>
    <row r="1509" spans="1:35" x14ac:dyDescent="0.3">
      <c r="A1509" s="25" t="s">
        <v>1003</v>
      </c>
      <c r="B1509" s="25" t="s">
        <v>1239</v>
      </c>
      <c r="C1509" s="25" t="s">
        <v>1246</v>
      </c>
      <c r="D1509" s="26" t="s">
        <v>1553</v>
      </c>
      <c r="E1509" s="26">
        <v>520</v>
      </c>
      <c r="F1509" s="38">
        <v>0</v>
      </c>
      <c r="G1509" s="26">
        <v>0</v>
      </c>
      <c r="H1509" s="26">
        <v>0</v>
      </c>
      <c r="I1509" s="26">
        <v>100</v>
      </c>
      <c r="J1509" s="26">
        <v>0</v>
      </c>
      <c r="K1509" s="26">
        <v>0</v>
      </c>
      <c r="L1509" s="26">
        <v>0</v>
      </c>
      <c r="M1509" s="26">
        <v>0</v>
      </c>
      <c r="N1509" s="26">
        <v>100</v>
      </c>
      <c r="O1509" s="26">
        <v>0</v>
      </c>
      <c r="P1509" s="26">
        <v>0</v>
      </c>
      <c r="Q1509" s="26">
        <v>100</v>
      </c>
      <c r="R1509" s="26">
        <v>100</v>
      </c>
      <c r="S1509" s="26">
        <v>100</v>
      </c>
      <c r="T1509" s="26">
        <v>0</v>
      </c>
      <c r="U1509" s="26">
        <v>0</v>
      </c>
      <c r="V1509" s="26">
        <v>5</v>
      </c>
      <c r="W1509" s="26">
        <v>15</v>
      </c>
      <c r="X1509" s="26">
        <v>80</v>
      </c>
      <c r="Y1509" s="26">
        <v>100</v>
      </c>
      <c r="Z1509" s="26">
        <v>2</v>
      </c>
      <c r="AA1509" s="26" t="s">
        <v>96</v>
      </c>
      <c r="AB1509" s="26" t="s">
        <v>96</v>
      </c>
      <c r="AC1509" s="26">
        <v>1</v>
      </c>
      <c r="AD1509" s="26">
        <v>7</v>
      </c>
      <c r="AE1509" s="26">
        <v>7</v>
      </c>
      <c r="AF1509" s="26">
        <v>20</v>
      </c>
      <c r="AG1509" s="26">
        <v>1</v>
      </c>
      <c r="AH1509" s="26">
        <v>9</v>
      </c>
      <c r="AI1509" s="26">
        <v>3</v>
      </c>
    </row>
    <row r="1510" spans="1:35" x14ac:dyDescent="0.3">
      <c r="A1510" s="31" t="s">
        <v>1003</v>
      </c>
      <c r="B1510" s="31" t="s">
        <v>1239</v>
      </c>
      <c r="C1510" s="31" t="s">
        <v>1246</v>
      </c>
      <c r="D1510" s="31" t="s">
        <v>110</v>
      </c>
      <c r="E1510" s="34" t="s">
        <v>102</v>
      </c>
      <c r="F1510" s="32">
        <v>61</v>
      </c>
      <c r="G1510" s="32">
        <v>0</v>
      </c>
      <c r="H1510" s="32">
        <v>0</v>
      </c>
      <c r="I1510" s="32">
        <v>100</v>
      </c>
      <c r="J1510" s="32">
        <v>0</v>
      </c>
      <c r="K1510" s="32">
        <v>0</v>
      </c>
      <c r="L1510" s="32">
        <v>0</v>
      </c>
      <c r="M1510" s="32">
        <v>0</v>
      </c>
      <c r="N1510" s="32">
        <v>100</v>
      </c>
      <c r="O1510" s="32">
        <v>0</v>
      </c>
      <c r="P1510" s="32">
        <v>0</v>
      </c>
      <c r="Q1510" s="32">
        <v>100</v>
      </c>
      <c r="R1510" s="32">
        <v>100</v>
      </c>
      <c r="S1510" s="32">
        <v>100</v>
      </c>
      <c r="T1510" s="32">
        <v>0</v>
      </c>
      <c r="U1510" s="32">
        <v>0</v>
      </c>
      <c r="V1510" s="32">
        <v>0</v>
      </c>
      <c r="W1510" s="32">
        <v>0</v>
      </c>
      <c r="X1510" s="32">
        <v>100</v>
      </c>
      <c r="Y1510" s="32">
        <v>100</v>
      </c>
      <c r="Z1510" s="32">
        <v>2</v>
      </c>
      <c r="AA1510" s="32" t="s">
        <v>96</v>
      </c>
      <c r="AB1510" s="32" t="s">
        <v>97</v>
      </c>
      <c r="AC1510" s="28" t="s">
        <v>98</v>
      </c>
      <c r="AD1510" s="32">
        <v>7</v>
      </c>
      <c r="AE1510" s="32">
        <v>7</v>
      </c>
      <c r="AF1510" s="32">
        <v>20</v>
      </c>
      <c r="AG1510" s="32">
        <v>0.5</v>
      </c>
      <c r="AH1510" s="32">
        <v>9</v>
      </c>
      <c r="AI1510" s="32">
        <v>3</v>
      </c>
    </row>
    <row r="1511" spans="1:35" x14ac:dyDescent="0.3">
      <c r="A1511" s="25" t="s">
        <v>1003</v>
      </c>
      <c r="B1511" s="25" t="s">
        <v>1239</v>
      </c>
      <c r="C1511" s="25" t="s">
        <v>1239</v>
      </c>
      <c r="D1511" s="26" t="s">
        <v>1553</v>
      </c>
      <c r="E1511" s="26">
        <v>19648</v>
      </c>
      <c r="F1511" s="38">
        <v>390</v>
      </c>
      <c r="G1511" s="26">
        <v>99</v>
      </c>
      <c r="H1511" s="26">
        <v>95</v>
      </c>
      <c r="I1511" s="26">
        <v>5</v>
      </c>
      <c r="J1511" s="26">
        <v>0</v>
      </c>
      <c r="K1511" s="26">
        <v>0</v>
      </c>
      <c r="L1511" s="26">
        <v>99</v>
      </c>
      <c r="M1511" s="26">
        <v>98</v>
      </c>
      <c r="N1511" s="26">
        <v>1</v>
      </c>
      <c r="O1511" s="26">
        <v>0</v>
      </c>
      <c r="P1511" s="26">
        <v>1</v>
      </c>
      <c r="Q1511" s="26">
        <v>100</v>
      </c>
      <c r="R1511" s="26">
        <v>100</v>
      </c>
      <c r="S1511" s="26">
        <v>94</v>
      </c>
      <c r="T1511" s="26">
        <v>98</v>
      </c>
      <c r="U1511" s="26">
        <v>95</v>
      </c>
      <c r="V1511" s="26">
        <v>60</v>
      </c>
      <c r="W1511" s="26">
        <v>15</v>
      </c>
      <c r="X1511" s="26">
        <v>25</v>
      </c>
      <c r="Y1511" s="26">
        <v>100</v>
      </c>
      <c r="Z1511" s="26">
        <v>2</v>
      </c>
      <c r="AA1511" s="26" t="s">
        <v>96</v>
      </c>
      <c r="AB1511" s="26" t="s">
        <v>97</v>
      </c>
      <c r="AC1511" s="26" t="s">
        <v>98</v>
      </c>
      <c r="AD1511" s="26">
        <v>0</v>
      </c>
      <c r="AE1511" s="26">
        <v>0</v>
      </c>
      <c r="AF1511" s="26">
        <v>0</v>
      </c>
      <c r="AG1511" s="26">
        <v>0</v>
      </c>
      <c r="AH1511" s="26">
        <v>0</v>
      </c>
      <c r="AI1511" s="26">
        <v>0</v>
      </c>
    </row>
    <row r="1512" spans="1:35" x14ac:dyDescent="0.3">
      <c r="A1512" s="31" t="s">
        <v>1003</v>
      </c>
      <c r="B1512" s="31" t="s">
        <v>1239</v>
      </c>
      <c r="C1512" s="31" t="s">
        <v>1239</v>
      </c>
      <c r="D1512" s="31" t="s">
        <v>1247</v>
      </c>
      <c r="E1512" s="34" t="s">
        <v>102</v>
      </c>
      <c r="F1512" s="32">
        <v>34</v>
      </c>
      <c r="G1512" s="32">
        <v>100</v>
      </c>
      <c r="H1512" s="32">
        <v>100</v>
      </c>
      <c r="I1512" s="32">
        <v>0</v>
      </c>
      <c r="J1512" s="32">
        <v>0</v>
      </c>
      <c r="K1512" s="32">
        <v>0</v>
      </c>
      <c r="L1512" s="32">
        <v>100</v>
      </c>
      <c r="M1512" s="32">
        <v>100</v>
      </c>
      <c r="N1512" s="32">
        <v>0</v>
      </c>
      <c r="O1512" s="32">
        <v>0</v>
      </c>
      <c r="P1512" s="32">
        <v>0</v>
      </c>
      <c r="Q1512" s="32">
        <v>100</v>
      </c>
      <c r="R1512" s="32">
        <v>100</v>
      </c>
      <c r="S1512" s="32">
        <v>100</v>
      </c>
      <c r="T1512" s="32">
        <v>100</v>
      </c>
      <c r="U1512" s="32">
        <v>0</v>
      </c>
      <c r="V1512" s="32">
        <v>0</v>
      </c>
      <c r="W1512" s="32">
        <v>0</v>
      </c>
      <c r="X1512" s="32">
        <v>100</v>
      </c>
      <c r="Y1512" s="32">
        <v>100</v>
      </c>
      <c r="Z1512" s="32">
        <v>2</v>
      </c>
      <c r="AA1512" s="32" t="s">
        <v>97</v>
      </c>
      <c r="AB1512" s="32" t="s">
        <v>97</v>
      </c>
      <c r="AC1512" s="28" t="s">
        <v>98</v>
      </c>
      <c r="AD1512" s="32">
        <v>0</v>
      </c>
      <c r="AE1512" s="32">
        <v>0</v>
      </c>
      <c r="AF1512" s="32">
        <v>0</v>
      </c>
      <c r="AG1512" s="32">
        <v>0</v>
      </c>
      <c r="AH1512" s="32">
        <v>0</v>
      </c>
      <c r="AI1512" s="32">
        <v>0</v>
      </c>
    </row>
    <row r="1513" spans="1:35" x14ac:dyDescent="0.3">
      <c r="A1513" s="31" t="s">
        <v>1003</v>
      </c>
      <c r="B1513" s="31" t="s">
        <v>1239</v>
      </c>
      <c r="C1513" s="31" t="s">
        <v>1239</v>
      </c>
      <c r="D1513" s="31" t="s">
        <v>1248</v>
      </c>
      <c r="E1513" s="34" t="s">
        <v>95</v>
      </c>
      <c r="F1513" s="32">
        <v>288</v>
      </c>
      <c r="G1513" s="32">
        <v>100</v>
      </c>
      <c r="H1513" s="32">
        <v>100</v>
      </c>
      <c r="I1513" s="32">
        <v>0</v>
      </c>
      <c r="J1513" s="32">
        <v>0</v>
      </c>
      <c r="K1513" s="32">
        <v>0</v>
      </c>
      <c r="L1513" s="32">
        <v>100</v>
      </c>
      <c r="M1513" s="32">
        <v>90</v>
      </c>
      <c r="N1513" s="32">
        <v>10</v>
      </c>
      <c r="O1513" s="32">
        <v>0</v>
      </c>
      <c r="P1513" s="32">
        <v>0</v>
      </c>
      <c r="Q1513" s="32">
        <v>100</v>
      </c>
      <c r="R1513" s="32">
        <v>80</v>
      </c>
      <c r="S1513" s="32">
        <v>100</v>
      </c>
      <c r="T1513" s="32">
        <v>0</v>
      </c>
      <c r="U1513" s="32">
        <v>0</v>
      </c>
      <c r="V1513" s="32">
        <v>0</v>
      </c>
      <c r="W1513" s="32">
        <v>0</v>
      </c>
      <c r="X1513" s="32">
        <v>100</v>
      </c>
      <c r="Y1513" s="32">
        <v>50</v>
      </c>
      <c r="Z1513" s="32">
        <v>2</v>
      </c>
      <c r="AA1513" s="32" t="s">
        <v>97</v>
      </c>
      <c r="AB1513" s="32" t="s">
        <v>96</v>
      </c>
      <c r="AC1513" s="32">
        <v>5</v>
      </c>
      <c r="AD1513" s="32">
        <v>0</v>
      </c>
      <c r="AE1513" s="32">
        <v>0</v>
      </c>
      <c r="AF1513" s="32">
        <v>0</v>
      </c>
      <c r="AG1513" s="32">
        <v>0</v>
      </c>
      <c r="AH1513" s="32">
        <v>0</v>
      </c>
      <c r="AI1513" s="32">
        <v>0</v>
      </c>
    </row>
    <row r="1514" spans="1:35" x14ac:dyDescent="0.3">
      <c r="A1514" s="31" t="s">
        <v>1003</v>
      </c>
      <c r="B1514" s="31" t="s">
        <v>1239</v>
      </c>
      <c r="C1514" s="31" t="s">
        <v>1239</v>
      </c>
      <c r="D1514" s="31" t="s">
        <v>1249</v>
      </c>
      <c r="E1514" s="34" t="s">
        <v>102</v>
      </c>
      <c r="F1514" s="32">
        <v>601</v>
      </c>
      <c r="G1514" s="32">
        <v>100</v>
      </c>
      <c r="H1514" s="32">
        <v>100</v>
      </c>
      <c r="I1514" s="32">
        <v>0</v>
      </c>
      <c r="J1514" s="32">
        <v>0</v>
      </c>
      <c r="K1514" s="32">
        <v>0</v>
      </c>
      <c r="L1514" s="32">
        <v>100</v>
      </c>
      <c r="M1514" s="32">
        <v>100</v>
      </c>
      <c r="N1514" s="32">
        <v>0</v>
      </c>
      <c r="O1514" s="32">
        <v>0</v>
      </c>
      <c r="P1514" s="32">
        <v>0</v>
      </c>
      <c r="Q1514" s="32">
        <v>100</v>
      </c>
      <c r="R1514" s="32">
        <v>60</v>
      </c>
      <c r="S1514" s="32">
        <v>100</v>
      </c>
      <c r="T1514" s="32">
        <v>0</v>
      </c>
      <c r="U1514" s="32">
        <v>0</v>
      </c>
      <c r="V1514" s="32">
        <v>38</v>
      </c>
      <c r="W1514" s="32">
        <v>0</v>
      </c>
      <c r="X1514" s="32">
        <v>62</v>
      </c>
      <c r="Y1514" s="32">
        <v>100</v>
      </c>
      <c r="Z1514" s="32">
        <v>2</v>
      </c>
      <c r="AA1514" s="32" t="s">
        <v>97</v>
      </c>
      <c r="AB1514" s="32" t="s">
        <v>97</v>
      </c>
      <c r="AC1514" s="28" t="s">
        <v>98</v>
      </c>
      <c r="AD1514" s="32">
        <v>0</v>
      </c>
      <c r="AE1514" s="32">
        <v>0</v>
      </c>
      <c r="AF1514" s="32">
        <v>0</v>
      </c>
      <c r="AG1514" s="32">
        <v>0</v>
      </c>
      <c r="AH1514" s="32">
        <v>0</v>
      </c>
      <c r="AI1514" s="32">
        <v>0</v>
      </c>
    </row>
    <row r="1515" spans="1:35" x14ac:dyDescent="0.3">
      <c r="A1515" s="25" t="s">
        <v>1003</v>
      </c>
      <c r="B1515" s="25" t="s">
        <v>1239</v>
      </c>
      <c r="C1515" s="25" t="s">
        <v>1250</v>
      </c>
      <c r="D1515" s="26" t="s">
        <v>1553</v>
      </c>
      <c r="E1515" s="26">
        <v>2434</v>
      </c>
      <c r="F1515" s="38">
        <v>10</v>
      </c>
      <c r="G1515" s="26">
        <v>100</v>
      </c>
      <c r="H1515" s="26">
        <v>95</v>
      </c>
      <c r="I1515" s="26">
        <v>5</v>
      </c>
      <c r="J1515" s="26">
        <v>0</v>
      </c>
      <c r="K1515" s="26">
        <v>0</v>
      </c>
      <c r="L1515" s="26">
        <v>100</v>
      </c>
      <c r="M1515" s="26">
        <v>90</v>
      </c>
      <c r="N1515" s="26">
        <v>10</v>
      </c>
      <c r="O1515" s="26">
        <v>0</v>
      </c>
      <c r="P1515" s="26">
        <v>0</v>
      </c>
      <c r="Q1515" s="26">
        <v>100</v>
      </c>
      <c r="R1515" s="26">
        <v>100</v>
      </c>
      <c r="S1515" s="26">
        <v>100</v>
      </c>
      <c r="T1515" s="26">
        <v>100</v>
      </c>
      <c r="U1515" s="26">
        <v>40</v>
      </c>
      <c r="V1515" s="26">
        <v>0</v>
      </c>
      <c r="W1515" s="26">
        <v>40</v>
      </c>
      <c r="X1515" s="26">
        <v>60</v>
      </c>
      <c r="Y1515" s="26">
        <v>100</v>
      </c>
      <c r="Z1515" s="26">
        <v>2</v>
      </c>
      <c r="AA1515" s="26" t="s">
        <v>96</v>
      </c>
      <c r="AB1515" s="26" t="s">
        <v>96</v>
      </c>
      <c r="AC1515" s="26">
        <v>2</v>
      </c>
      <c r="AD1515" s="26">
        <v>0</v>
      </c>
      <c r="AE1515" s="26">
        <v>0</v>
      </c>
      <c r="AF1515" s="26">
        <v>7</v>
      </c>
      <c r="AG1515" s="26">
        <v>0</v>
      </c>
      <c r="AH1515" s="26">
        <v>0</v>
      </c>
      <c r="AI1515" s="26">
        <v>0</v>
      </c>
    </row>
    <row r="1516" spans="1:35" x14ac:dyDescent="0.3">
      <c r="A1516" s="31" t="s">
        <v>1003</v>
      </c>
      <c r="B1516" s="31" t="s">
        <v>1239</v>
      </c>
      <c r="C1516" s="31" t="s">
        <v>1250</v>
      </c>
      <c r="D1516" s="31" t="s">
        <v>325</v>
      </c>
      <c r="E1516" s="34" t="s">
        <v>95</v>
      </c>
      <c r="F1516" s="32">
        <v>550</v>
      </c>
      <c r="G1516" s="32">
        <v>100</v>
      </c>
      <c r="H1516" s="33">
        <v>90</v>
      </c>
      <c r="I1516" s="33">
        <v>10</v>
      </c>
      <c r="J1516" s="32">
        <v>0</v>
      </c>
      <c r="K1516" s="32">
        <v>0</v>
      </c>
      <c r="L1516" s="32">
        <v>100</v>
      </c>
      <c r="M1516" s="32">
        <v>90</v>
      </c>
      <c r="N1516" s="32">
        <v>10</v>
      </c>
      <c r="O1516" s="32">
        <v>0</v>
      </c>
      <c r="P1516" s="32">
        <v>0</v>
      </c>
      <c r="Q1516" s="32">
        <v>100</v>
      </c>
      <c r="R1516" s="32">
        <v>100</v>
      </c>
      <c r="S1516" s="32">
        <v>100</v>
      </c>
      <c r="T1516" s="32">
        <v>100</v>
      </c>
      <c r="U1516" s="32">
        <v>30</v>
      </c>
      <c r="V1516" s="32">
        <v>0</v>
      </c>
      <c r="W1516" s="32">
        <v>30</v>
      </c>
      <c r="X1516" s="32">
        <v>70</v>
      </c>
      <c r="Y1516" s="32">
        <v>100</v>
      </c>
      <c r="Z1516" s="32">
        <v>2</v>
      </c>
      <c r="AA1516" s="32" t="s">
        <v>97</v>
      </c>
      <c r="AB1516" s="32" t="s">
        <v>96</v>
      </c>
      <c r="AC1516" s="32">
        <v>2</v>
      </c>
      <c r="AD1516" s="32">
        <v>2</v>
      </c>
      <c r="AE1516" s="32">
        <v>2</v>
      </c>
      <c r="AF1516" s="32">
        <v>7</v>
      </c>
      <c r="AG1516" s="32">
        <v>0</v>
      </c>
      <c r="AH1516" s="32">
        <v>0</v>
      </c>
      <c r="AI1516" s="32">
        <v>0</v>
      </c>
    </row>
    <row r="1517" spans="1:35" x14ac:dyDescent="0.3">
      <c r="A1517" s="25" t="s">
        <v>1003</v>
      </c>
      <c r="B1517" s="25" t="s">
        <v>1239</v>
      </c>
      <c r="C1517" s="25" t="s">
        <v>1251</v>
      </c>
      <c r="D1517" s="26" t="s">
        <v>1553</v>
      </c>
      <c r="E1517" s="26">
        <v>786</v>
      </c>
      <c r="F1517" s="38">
        <v>0</v>
      </c>
      <c r="G1517" s="26">
        <v>100</v>
      </c>
      <c r="H1517" s="26">
        <v>100</v>
      </c>
      <c r="I1517" s="26">
        <v>0</v>
      </c>
      <c r="J1517" s="26">
        <v>0</v>
      </c>
      <c r="K1517" s="26">
        <v>0</v>
      </c>
      <c r="L1517" s="26">
        <v>0</v>
      </c>
      <c r="M1517" s="26">
        <v>0</v>
      </c>
      <c r="N1517" s="26">
        <v>100</v>
      </c>
      <c r="O1517" s="26">
        <v>0</v>
      </c>
      <c r="P1517" s="26">
        <v>0</v>
      </c>
      <c r="Q1517" s="26">
        <v>100</v>
      </c>
      <c r="R1517" s="26">
        <v>100</v>
      </c>
      <c r="S1517" s="26">
        <v>100</v>
      </c>
      <c r="T1517" s="26">
        <v>0</v>
      </c>
      <c r="U1517" s="26">
        <v>0</v>
      </c>
      <c r="V1517" s="26">
        <v>0</v>
      </c>
      <c r="W1517" s="26">
        <v>0</v>
      </c>
      <c r="X1517" s="26">
        <v>100</v>
      </c>
      <c r="Y1517" s="26">
        <v>100</v>
      </c>
      <c r="Z1517" s="26">
        <v>2</v>
      </c>
      <c r="AA1517" s="26" t="s">
        <v>96</v>
      </c>
      <c r="AB1517" s="26" t="s">
        <v>96</v>
      </c>
      <c r="AC1517" s="26">
        <v>2</v>
      </c>
      <c r="AD1517" s="26">
        <v>0</v>
      </c>
      <c r="AE1517" s="26">
        <v>0</v>
      </c>
      <c r="AF1517" s="26">
        <v>28</v>
      </c>
      <c r="AG1517" s="26">
        <v>0</v>
      </c>
      <c r="AH1517" s="26">
        <v>19</v>
      </c>
      <c r="AI1517" s="26">
        <v>0</v>
      </c>
    </row>
    <row r="1518" spans="1:35" x14ac:dyDescent="0.3">
      <c r="A1518" s="31" t="s">
        <v>1003</v>
      </c>
      <c r="B1518" s="31" t="s">
        <v>1239</v>
      </c>
      <c r="C1518" s="31" t="s">
        <v>1251</v>
      </c>
      <c r="D1518" s="31" t="s">
        <v>108</v>
      </c>
      <c r="E1518" s="34" t="s">
        <v>102</v>
      </c>
      <c r="F1518" s="34">
        <v>174</v>
      </c>
      <c r="G1518" s="32">
        <v>100</v>
      </c>
      <c r="H1518" s="32">
        <v>100</v>
      </c>
      <c r="I1518" s="32">
        <v>0</v>
      </c>
      <c r="J1518" s="32">
        <v>0</v>
      </c>
      <c r="K1518" s="32">
        <v>0</v>
      </c>
      <c r="L1518" s="32">
        <v>0</v>
      </c>
      <c r="M1518" s="32">
        <v>0</v>
      </c>
      <c r="N1518" s="32">
        <v>100</v>
      </c>
      <c r="O1518" s="32">
        <v>0</v>
      </c>
      <c r="P1518" s="32">
        <v>0</v>
      </c>
      <c r="Q1518" s="32">
        <v>100</v>
      </c>
      <c r="R1518" s="32">
        <v>100</v>
      </c>
      <c r="S1518" s="32">
        <v>100</v>
      </c>
      <c r="T1518" s="32">
        <v>0</v>
      </c>
      <c r="U1518" s="32">
        <v>0</v>
      </c>
      <c r="V1518" s="32">
        <v>0</v>
      </c>
      <c r="W1518" s="32">
        <v>0</v>
      </c>
      <c r="X1518" s="32">
        <v>100</v>
      </c>
      <c r="Y1518" s="32">
        <v>100</v>
      </c>
      <c r="Z1518" s="32">
        <v>2</v>
      </c>
      <c r="AA1518" s="32" t="s">
        <v>96</v>
      </c>
      <c r="AB1518" s="32" t="s">
        <v>96</v>
      </c>
      <c r="AC1518" s="32">
        <v>2</v>
      </c>
      <c r="AD1518" s="32">
        <v>0.5</v>
      </c>
      <c r="AE1518" s="32">
        <v>0.5</v>
      </c>
      <c r="AF1518" s="32">
        <v>28</v>
      </c>
      <c r="AG1518" s="32">
        <v>0.3</v>
      </c>
      <c r="AH1518" s="32">
        <v>19</v>
      </c>
      <c r="AI1518" s="32">
        <v>0.3</v>
      </c>
    </row>
    <row r="1519" spans="1:35" x14ac:dyDescent="0.3">
      <c r="A1519" s="25" t="s">
        <v>1003</v>
      </c>
      <c r="B1519" s="25" t="s">
        <v>1239</v>
      </c>
      <c r="C1519" s="25" t="s">
        <v>1252</v>
      </c>
      <c r="D1519" s="26" t="s">
        <v>1553</v>
      </c>
      <c r="E1519" s="26">
        <v>870</v>
      </c>
      <c r="F1519" s="38">
        <v>10</v>
      </c>
      <c r="G1519" s="26">
        <v>100</v>
      </c>
      <c r="H1519" s="26">
        <v>100</v>
      </c>
      <c r="I1519" s="26">
        <v>0</v>
      </c>
      <c r="J1519" s="26">
        <v>0</v>
      </c>
      <c r="K1519" s="26">
        <v>0</v>
      </c>
      <c r="L1519" s="26">
        <v>100</v>
      </c>
      <c r="M1519" s="26">
        <v>100</v>
      </c>
      <c r="N1519" s="26">
        <v>0</v>
      </c>
      <c r="O1519" s="26">
        <v>0</v>
      </c>
      <c r="P1519" s="26">
        <v>0</v>
      </c>
      <c r="Q1519" s="26">
        <v>100</v>
      </c>
      <c r="R1519" s="26">
        <v>100</v>
      </c>
      <c r="S1519" s="26">
        <v>100</v>
      </c>
      <c r="T1519" s="26">
        <v>0</v>
      </c>
      <c r="U1519" s="26">
        <v>0</v>
      </c>
      <c r="V1519" s="26">
        <v>0</v>
      </c>
      <c r="W1519" s="26">
        <v>0</v>
      </c>
      <c r="X1519" s="26">
        <v>100</v>
      </c>
      <c r="Y1519" s="26">
        <v>100</v>
      </c>
      <c r="Z1519" s="26">
        <v>2</v>
      </c>
      <c r="AA1519" s="26" t="s">
        <v>96</v>
      </c>
      <c r="AB1519" s="26" t="s">
        <v>97</v>
      </c>
      <c r="AC1519" s="26" t="s">
        <v>98</v>
      </c>
      <c r="AD1519" s="26">
        <v>0</v>
      </c>
      <c r="AE1519" s="26">
        <v>0</v>
      </c>
      <c r="AF1519" s="26">
        <v>0</v>
      </c>
      <c r="AG1519" s="26">
        <v>0</v>
      </c>
      <c r="AH1519" s="26">
        <v>23</v>
      </c>
      <c r="AI1519" s="26">
        <v>0</v>
      </c>
    </row>
    <row r="1520" spans="1:35" x14ac:dyDescent="0.3">
      <c r="A1520" s="31" t="s">
        <v>1003</v>
      </c>
      <c r="B1520" s="31" t="s">
        <v>1239</v>
      </c>
      <c r="C1520" s="31" t="s">
        <v>1252</v>
      </c>
      <c r="D1520" s="31" t="s">
        <v>1253</v>
      </c>
      <c r="E1520" s="34" t="s">
        <v>102</v>
      </c>
      <c r="F1520" s="32">
        <v>162</v>
      </c>
      <c r="G1520" s="32">
        <v>100</v>
      </c>
      <c r="H1520" s="32">
        <v>100</v>
      </c>
      <c r="I1520" s="32">
        <v>0</v>
      </c>
      <c r="J1520" s="32">
        <v>0</v>
      </c>
      <c r="K1520" s="32">
        <v>0</v>
      </c>
      <c r="L1520" s="32">
        <v>100</v>
      </c>
      <c r="M1520" s="32">
        <v>100</v>
      </c>
      <c r="N1520" s="32">
        <v>0</v>
      </c>
      <c r="O1520" s="32">
        <v>0</v>
      </c>
      <c r="P1520" s="32">
        <v>0</v>
      </c>
      <c r="Q1520" s="32">
        <v>100</v>
      </c>
      <c r="R1520" s="32">
        <v>100</v>
      </c>
      <c r="S1520" s="32">
        <v>100</v>
      </c>
      <c r="T1520" s="32">
        <v>0</v>
      </c>
      <c r="U1520" s="32">
        <v>0</v>
      </c>
      <c r="V1520" s="32">
        <v>0</v>
      </c>
      <c r="W1520" s="32">
        <v>0</v>
      </c>
      <c r="X1520" s="32">
        <v>100</v>
      </c>
      <c r="Y1520" s="32">
        <v>100</v>
      </c>
      <c r="Z1520" s="32">
        <v>2</v>
      </c>
      <c r="AA1520" s="32" t="s">
        <v>96</v>
      </c>
      <c r="AB1520" s="32" t="s">
        <v>97</v>
      </c>
      <c r="AC1520" s="28" t="s">
        <v>98</v>
      </c>
      <c r="AD1520" s="32">
        <v>0</v>
      </c>
      <c r="AE1520" s="32">
        <v>0</v>
      </c>
      <c r="AF1520" s="32">
        <v>0</v>
      </c>
      <c r="AG1520" s="32">
        <v>0</v>
      </c>
      <c r="AH1520" s="32">
        <v>23</v>
      </c>
      <c r="AI1520" s="32">
        <v>0</v>
      </c>
    </row>
    <row r="1521" spans="1:35" x14ac:dyDescent="0.3">
      <c r="A1521" s="25" t="s">
        <v>1003</v>
      </c>
      <c r="B1521" s="25" t="s">
        <v>1254</v>
      </c>
      <c r="C1521" s="25" t="s">
        <v>1255</v>
      </c>
      <c r="D1521" s="26" t="s">
        <v>1553</v>
      </c>
      <c r="E1521" s="26">
        <v>1282</v>
      </c>
      <c r="F1521" s="38">
        <v>50</v>
      </c>
      <c r="G1521" s="26">
        <v>100</v>
      </c>
      <c r="H1521" s="26">
        <v>100</v>
      </c>
      <c r="I1521" s="26">
        <v>0</v>
      </c>
      <c r="J1521" s="26">
        <v>0</v>
      </c>
      <c r="K1521" s="26">
        <v>0</v>
      </c>
      <c r="L1521" s="26">
        <v>65</v>
      </c>
      <c r="M1521" s="26">
        <v>65</v>
      </c>
      <c r="N1521" s="26">
        <v>30</v>
      </c>
      <c r="O1521" s="26">
        <v>0</v>
      </c>
      <c r="P1521" s="26">
        <v>5</v>
      </c>
      <c r="Q1521" s="26">
        <v>100</v>
      </c>
      <c r="R1521" s="26">
        <v>100</v>
      </c>
      <c r="S1521" s="26">
        <v>100</v>
      </c>
      <c r="T1521" s="26">
        <v>100</v>
      </c>
      <c r="U1521" s="26">
        <v>90</v>
      </c>
      <c r="V1521" s="26">
        <v>0</v>
      </c>
      <c r="W1521" s="26">
        <v>60</v>
      </c>
      <c r="X1521" s="26">
        <v>40</v>
      </c>
      <c r="Y1521" s="26">
        <v>100</v>
      </c>
      <c r="Z1521" s="26">
        <v>2</v>
      </c>
      <c r="AA1521" s="26" t="s">
        <v>96</v>
      </c>
      <c r="AB1521" s="26" t="s">
        <v>96</v>
      </c>
      <c r="AC1521" s="26">
        <v>6</v>
      </c>
      <c r="AD1521" s="26">
        <v>6</v>
      </c>
      <c r="AE1521" s="26">
        <v>6</v>
      </c>
      <c r="AF1521" s="26">
        <v>6</v>
      </c>
      <c r="AG1521" s="26">
        <v>0</v>
      </c>
      <c r="AH1521" s="26">
        <v>2</v>
      </c>
      <c r="AI1521" s="26">
        <v>0</v>
      </c>
    </row>
    <row r="1522" spans="1:35" x14ac:dyDescent="0.3">
      <c r="A1522" s="31" t="s">
        <v>1003</v>
      </c>
      <c r="B1522" s="31" t="s">
        <v>1254</v>
      </c>
      <c r="C1522" s="31" t="s">
        <v>1255</v>
      </c>
      <c r="D1522" s="31" t="s">
        <v>1256</v>
      </c>
      <c r="E1522" s="34" t="s">
        <v>95</v>
      </c>
      <c r="F1522" s="32">
        <v>273</v>
      </c>
      <c r="G1522" s="32">
        <v>100</v>
      </c>
      <c r="H1522" s="32">
        <v>100</v>
      </c>
      <c r="I1522" s="32">
        <v>0</v>
      </c>
      <c r="J1522" s="32">
        <v>0</v>
      </c>
      <c r="K1522" s="32">
        <v>0</v>
      </c>
      <c r="L1522" s="32">
        <v>0</v>
      </c>
      <c r="M1522" s="32">
        <v>0</v>
      </c>
      <c r="N1522" s="32">
        <v>0</v>
      </c>
      <c r="O1522" s="32">
        <v>0</v>
      </c>
      <c r="P1522" s="32">
        <v>100</v>
      </c>
      <c r="Q1522" s="32">
        <v>0</v>
      </c>
      <c r="R1522" s="32">
        <v>0</v>
      </c>
      <c r="S1522" s="32">
        <v>100</v>
      </c>
      <c r="T1522" s="32">
        <v>0</v>
      </c>
      <c r="U1522" s="32">
        <v>0</v>
      </c>
      <c r="V1522" s="32">
        <v>0</v>
      </c>
      <c r="W1522" s="32">
        <v>0</v>
      </c>
      <c r="X1522" s="32">
        <v>100</v>
      </c>
      <c r="Y1522" s="32">
        <v>0</v>
      </c>
      <c r="Z1522" s="28" t="s">
        <v>98</v>
      </c>
      <c r="AA1522" s="32" t="s">
        <v>96</v>
      </c>
      <c r="AB1522" s="32" t="s">
        <v>96</v>
      </c>
      <c r="AC1522" s="32">
        <v>12</v>
      </c>
      <c r="AD1522" s="32">
        <v>6</v>
      </c>
      <c r="AE1522" s="32">
        <v>6</v>
      </c>
      <c r="AF1522" s="32">
        <v>6</v>
      </c>
      <c r="AG1522" s="32">
        <v>0</v>
      </c>
      <c r="AH1522" s="32">
        <v>2</v>
      </c>
      <c r="AI1522" s="32">
        <v>0</v>
      </c>
    </row>
    <row r="1523" spans="1:35" x14ac:dyDescent="0.3">
      <c r="A1523" s="25" t="s">
        <v>1003</v>
      </c>
      <c r="B1523" s="25" t="s">
        <v>1254</v>
      </c>
      <c r="C1523" s="25" t="s">
        <v>1257</v>
      </c>
      <c r="D1523" s="26" t="s">
        <v>1553</v>
      </c>
      <c r="E1523" s="26">
        <v>1450</v>
      </c>
      <c r="F1523" s="38">
        <v>0</v>
      </c>
      <c r="G1523" s="26">
        <v>100</v>
      </c>
      <c r="H1523" s="26">
        <v>100</v>
      </c>
      <c r="I1523" s="26">
        <v>0</v>
      </c>
      <c r="J1523" s="26">
        <v>0</v>
      </c>
      <c r="K1523" s="26">
        <v>0</v>
      </c>
      <c r="L1523" s="26">
        <v>80</v>
      </c>
      <c r="M1523" s="26">
        <v>65</v>
      </c>
      <c r="N1523" s="26">
        <v>30</v>
      </c>
      <c r="O1523" s="26">
        <v>5</v>
      </c>
      <c r="P1523" s="26">
        <v>0</v>
      </c>
      <c r="Q1523" s="26">
        <v>100</v>
      </c>
      <c r="R1523" s="26">
        <v>98</v>
      </c>
      <c r="S1523" s="26">
        <v>100</v>
      </c>
      <c r="T1523" s="26">
        <v>100</v>
      </c>
      <c r="U1523" s="26">
        <v>95</v>
      </c>
      <c r="V1523" s="26">
        <v>0</v>
      </c>
      <c r="W1523" s="26">
        <v>80</v>
      </c>
      <c r="X1523" s="26">
        <v>20</v>
      </c>
      <c r="Y1523" s="26">
        <v>100</v>
      </c>
      <c r="Z1523" s="26">
        <v>2</v>
      </c>
      <c r="AA1523" s="26" t="s">
        <v>96</v>
      </c>
      <c r="AB1523" s="26" t="s">
        <v>97</v>
      </c>
      <c r="AC1523" s="26">
        <v>2</v>
      </c>
      <c r="AD1523" s="26">
        <v>0</v>
      </c>
      <c r="AE1523" s="26">
        <v>0</v>
      </c>
      <c r="AF1523" s="26">
        <v>4</v>
      </c>
      <c r="AG1523" s="26">
        <v>0</v>
      </c>
      <c r="AH1523" s="26">
        <v>1</v>
      </c>
      <c r="AI1523" s="26">
        <v>0</v>
      </c>
    </row>
    <row r="1524" spans="1:35" x14ac:dyDescent="0.3">
      <c r="A1524" s="31" t="s">
        <v>1003</v>
      </c>
      <c r="B1524" s="31" t="s">
        <v>1254</v>
      </c>
      <c r="C1524" s="31" t="s">
        <v>1257</v>
      </c>
      <c r="D1524" s="31" t="s">
        <v>1258</v>
      </c>
      <c r="E1524" s="34" t="s">
        <v>95</v>
      </c>
      <c r="F1524" s="32">
        <v>220</v>
      </c>
      <c r="G1524" s="32">
        <v>100</v>
      </c>
      <c r="H1524" s="32">
        <v>75</v>
      </c>
      <c r="I1524" s="32">
        <v>0</v>
      </c>
      <c r="J1524" s="32">
        <v>0</v>
      </c>
      <c r="K1524" s="32">
        <v>25</v>
      </c>
      <c r="L1524" s="32">
        <v>12</v>
      </c>
      <c r="M1524" s="32">
        <v>12</v>
      </c>
      <c r="N1524" s="33">
        <v>10</v>
      </c>
      <c r="O1524" s="32">
        <v>0</v>
      </c>
      <c r="P1524" s="33">
        <v>78</v>
      </c>
      <c r="Q1524" s="32">
        <v>100</v>
      </c>
      <c r="R1524" s="32">
        <v>96</v>
      </c>
      <c r="S1524" s="32">
        <v>100</v>
      </c>
      <c r="T1524" s="32">
        <v>100</v>
      </c>
      <c r="U1524" s="32">
        <v>50</v>
      </c>
      <c r="V1524" s="32">
        <v>0</v>
      </c>
      <c r="W1524" s="32">
        <v>20</v>
      </c>
      <c r="X1524" s="32">
        <v>80</v>
      </c>
      <c r="Y1524" s="32">
        <v>30</v>
      </c>
      <c r="Z1524" s="32">
        <v>2</v>
      </c>
      <c r="AA1524" s="32" t="s">
        <v>97</v>
      </c>
      <c r="AB1524" s="32" t="s">
        <v>97</v>
      </c>
      <c r="AC1524" s="28" t="s">
        <v>98</v>
      </c>
      <c r="AD1524" s="32">
        <v>0</v>
      </c>
      <c r="AE1524" s="32">
        <v>0</v>
      </c>
      <c r="AF1524" s="32">
        <v>4</v>
      </c>
      <c r="AG1524" s="32">
        <v>0</v>
      </c>
      <c r="AH1524" s="32">
        <v>1</v>
      </c>
      <c r="AI1524" s="32">
        <v>0</v>
      </c>
    </row>
    <row r="1525" spans="1:35" x14ac:dyDescent="0.3">
      <c r="A1525" s="25" t="s">
        <v>1003</v>
      </c>
      <c r="B1525" s="25" t="s">
        <v>1254</v>
      </c>
      <c r="C1525" s="25" t="s">
        <v>1259</v>
      </c>
      <c r="D1525" s="26" t="s">
        <v>1553</v>
      </c>
      <c r="E1525" s="26">
        <v>2810</v>
      </c>
      <c r="F1525" s="38">
        <v>0</v>
      </c>
      <c r="G1525" s="26">
        <v>100</v>
      </c>
      <c r="H1525" s="26">
        <v>80</v>
      </c>
      <c r="I1525" s="26">
        <v>20</v>
      </c>
      <c r="J1525" s="26">
        <v>0</v>
      </c>
      <c r="K1525" s="26">
        <v>0</v>
      </c>
      <c r="L1525" s="26">
        <v>100</v>
      </c>
      <c r="M1525" s="26">
        <v>80</v>
      </c>
      <c r="N1525" s="26">
        <v>20</v>
      </c>
      <c r="O1525" s="26">
        <v>0</v>
      </c>
      <c r="P1525" s="26">
        <v>0</v>
      </c>
      <c r="Q1525" s="26">
        <v>100</v>
      </c>
      <c r="R1525" s="26">
        <v>100</v>
      </c>
      <c r="S1525" s="26">
        <v>100</v>
      </c>
      <c r="T1525" s="26">
        <v>100</v>
      </c>
      <c r="U1525" s="26">
        <v>50</v>
      </c>
      <c r="V1525" s="26">
        <v>0</v>
      </c>
      <c r="W1525" s="26">
        <v>50</v>
      </c>
      <c r="X1525" s="26">
        <v>50</v>
      </c>
      <c r="Y1525" s="26">
        <v>100</v>
      </c>
      <c r="Z1525" s="26">
        <v>1</v>
      </c>
      <c r="AA1525" s="26" t="s">
        <v>96</v>
      </c>
      <c r="AB1525" s="26" t="s">
        <v>96</v>
      </c>
      <c r="AC1525" s="26">
        <v>2</v>
      </c>
      <c r="AD1525" s="26">
        <v>2</v>
      </c>
      <c r="AE1525" s="26">
        <v>2</v>
      </c>
      <c r="AF1525" s="26">
        <v>6</v>
      </c>
      <c r="AG1525" s="26">
        <v>0</v>
      </c>
      <c r="AH1525" s="26">
        <v>7</v>
      </c>
      <c r="AI1525" s="26">
        <v>0</v>
      </c>
    </row>
    <row r="1526" spans="1:35" x14ac:dyDescent="0.3">
      <c r="A1526" s="31" t="s">
        <v>1003</v>
      </c>
      <c r="B1526" s="31" t="s">
        <v>1254</v>
      </c>
      <c r="C1526" s="31" t="s">
        <v>1259</v>
      </c>
      <c r="D1526" s="31" t="s">
        <v>1260</v>
      </c>
      <c r="E1526" s="34" t="s">
        <v>95</v>
      </c>
      <c r="F1526" s="32">
        <v>1047</v>
      </c>
      <c r="G1526" s="32">
        <v>100</v>
      </c>
      <c r="H1526" s="32">
        <v>80</v>
      </c>
      <c r="I1526" s="32">
        <v>20</v>
      </c>
      <c r="J1526" s="32">
        <v>0</v>
      </c>
      <c r="K1526" s="32">
        <v>0</v>
      </c>
      <c r="L1526" s="32">
        <v>100</v>
      </c>
      <c r="M1526" s="32">
        <v>30</v>
      </c>
      <c r="N1526" s="32">
        <v>0</v>
      </c>
      <c r="O1526" s="32">
        <v>0</v>
      </c>
      <c r="P1526" s="32">
        <v>70</v>
      </c>
      <c r="Q1526" s="32">
        <v>100</v>
      </c>
      <c r="R1526" s="32">
        <v>50</v>
      </c>
      <c r="S1526" s="32">
        <v>80</v>
      </c>
      <c r="T1526" s="32">
        <v>100</v>
      </c>
      <c r="U1526" s="32">
        <v>10</v>
      </c>
      <c r="V1526" s="32">
        <v>0</v>
      </c>
      <c r="W1526" s="33">
        <v>10</v>
      </c>
      <c r="X1526" s="32">
        <v>90</v>
      </c>
      <c r="Y1526" s="32">
        <v>100</v>
      </c>
      <c r="Z1526" s="32">
        <v>1</v>
      </c>
      <c r="AA1526" s="32" t="s">
        <v>97</v>
      </c>
      <c r="AB1526" s="32" t="s">
        <v>96</v>
      </c>
      <c r="AC1526" s="32">
        <v>5</v>
      </c>
      <c r="AD1526" s="32">
        <v>2</v>
      </c>
      <c r="AE1526" s="32">
        <v>2</v>
      </c>
      <c r="AF1526" s="32">
        <v>6</v>
      </c>
      <c r="AG1526" s="32">
        <v>0</v>
      </c>
      <c r="AH1526" s="32">
        <v>7</v>
      </c>
      <c r="AI1526" s="32">
        <v>0</v>
      </c>
    </row>
    <row r="1527" spans="1:35" x14ac:dyDescent="0.3">
      <c r="A1527" s="25" t="s">
        <v>1003</v>
      </c>
      <c r="B1527" s="25" t="s">
        <v>1254</v>
      </c>
      <c r="C1527" s="25" t="s">
        <v>1261</v>
      </c>
      <c r="D1527" s="26" t="s">
        <v>1553</v>
      </c>
      <c r="E1527" s="26">
        <v>914</v>
      </c>
      <c r="F1527" s="38">
        <v>50</v>
      </c>
      <c r="G1527" s="26">
        <v>100</v>
      </c>
      <c r="H1527" s="26">
        <v>100</v>
      </c>
      <c r="I1527" s="26">
        <v>0</v>
      </c>
      <c r="J1527" s="26">
        <v>0</v>
      </c>
      <c r="K1527" s="26">
        <v>0</v>
      </c>
      <c r="L1527" s="26">
        <v>70</v>
      </c>
      <c r="M1527" s="26">
        <v>60</v>
      </c>
      <c r="N1527" s="26">
        <v>40</v>
      </c>
      <c r="O1527" s="26">
        <v>0</v>
      </c>
      <c r="P1527" s="26">
        <v>0</v>
      </c>
      <c r="Q1527" s="26">
        <v>100</v>
      </c>
      <c r="R1527" s="26">
        <v>100</v>
      </c>
      <c r="S1527" s="26">
        <v>100</v>
      </c>
      <c r="T1527" s="26">
        <v>100</v>
      </c>
      <c r="U1527" s="26">
        <v>95</v>
      </c>
      <c r="V1527" s="26">
        <v>0</v>
      </c>
      <c r="W1527" s="26">
        <v>95</v>
      </c>
      <c r="X1527" s="26">
        <v>5</v>
      </c>
      <c r="Y1527" s="26">
        <v>100</v>
      </c>
      <c r="Z1527" s="26">
        <v>2</v>
      </c>
      <c r="AA1527" s="26" t="s">
        <v>96</v>
      </c>
      <c r="AB1527" s="26" t="s">
        <v>97</v>
      </c>
      <c r="AC1527" s="26" t="s">
        <v>98</v>
      </c>
      <c r="AD1527" s="26">
        <v>7</v>
      </c>
      <c r="AE1527" s="26">
        <v>7</v>
      </c>
      <c r="AF1527" s="26">
        <v>7</v>
      </c>
      <c r="AG1527" s="26">
        <v>0</v>
      </c>
      <c r="AH1527" s="26">
        <v>7</v>
      </c>
      <c r="AI1527" s="26">
        <v>0</v>
      </c>
    </row>
    <row r="1528" spans="1:35" x14ac:dyDescent="0.3">
      <c r="A1528" s="31" t="s">
        <v>1003</v>
      </c>
      <c r="B1528" s="31" t="s">
        <v>1254</v>
      </c>
      <c r="C1528" s="31" t="s">
        <v>1261</v>
      </c>
      <c r="D1528" s="31" t="s">
        <v>1262</v>
      </c>
      <c r="E1528" s="34" t="s">
        <v>102</v>
      </c>
      <c r="F1528" s="32">
        <v>42</v>
      </c>
      <c r="G1528" s="32">
        <v>100</v>
      </c>
      <c r="H1528" s="32">
        <v>100</v>
      </c>
      <c r="I1528" s="32">
        <v>0</v>
      </c>
      <c r="J1528" s="32">
        <v>0</v>
      </c>
      <c r="K1528" s="32">
        <v>0</v>
      </c>
      <c r="L1528" s="32">
        <v>100</v>
      </c>
      <c r="M1528" s="32">
        <v>40</v>
      </c>
      <c r="N1528" s="32">
        <v>0</v>
      </c>
      <c r="O1528" s="32">
        <v>0</v>
      </c>
      <c r="P1528" s="33">
        <v>60</v>
      </c>
      <c r="Q1528" s="32">
        <v>100</v>
      </c>
      <c r="R1528" s="32">
        <v>100</v>
      </c>
      <c r="S1528" s="32">
        <v>100</v>
      </c>
      <c r="T1528" s="32">
        <v>100</v>
      </c>
      <c r="U1528" s="32">
        <v>40</v>
      </c>
      <c r="V1528" s="32">
        <v>0</v>
      </c>
      <c r="W1528" s="33">
        <v>40</v>
      </c>
      <c r="X1528" s="32">
        <v>60</v>
      </c>
      <c r="Y1528" s="32">
        <v>40</v>
      </c>
      <c r="Z1528" s="32">
        <v>2</v>
      </c>
      <c r="AA1528" s="32" t="s">
        <v>96</v>
      </c>
      <c r="AB1528" s="32" t="s">
        <v>97</v>
      </c>
      <c r="AC1528" s="28" t="s">
        <v>98</v>
      </c>
      <c r="AD1528" s="32">
        <v>7</v>
      </c>
      <c r="AE1528" s="32">
        <v>7</v>
      </c>
      <c r="AF1528" s="32">
        <v>7</v>
      </c>
      <c r="AG1528" s="32">
        <v>0</v>
      </c>
      <c r="AH1528" s="32">
        <v>7</v>
      </c>
      <c r="AI1528" s="32">
        <v>0</v>
      </c>
    </row>
    <row r="1529" spans="1:35" x14ac:dyDescent="0.3">
      <c r="A1529" s="31" t="s">
        <v>1003</v>
      </c>
      <c r="B1529" s="31" t="s">
        <v>1254</v>
      </c>
      <c r="C1529" s="31" t="s">
        <v>1261</v>
      </c>
      <c r="D1529" s="31" t="s">
        <v>1263</v>
      </c>
      <c r="E1529" s="34" t="s">
        <v>102</v>
      </c>
      <c r="F1529" s="32">
        <v>52</v>
      </c>
      <c r="G1529" s="32">
        <v>100</v>
      </c>
      <c r="H1529" s="32">
        <v>100</v>
      </c>
      <c r="I1529" s="32">
        <v>0</v>
      </c>
      <c r="J1529" s="32">
        <v>0</v>
      </c>
      <c r="K1529" s="32">
        <v>0</v>
      </c>
      <c r="L1529" s="32">
        <v>100</v>
      </c>
      <c r="M1529" s="32">
        <v>60</v>
      </c>
      <c r="N1529" s="32">
        <v>0</v>
      </c>
      <c r="O1529" s="32">
        <v>0</v>
      </c>
      <c r="P1529" s="33">
        <v>40</v>
      </c>
      <c r="Q1529" s="32">
        <v>100</v>
      </c>
      <c r="R1529" s="32">
        <v>100</v>
      </c>
      <c r="S1529" s="32">
        <v>100</v>
      </c>
      <c r="T1529" s="32">
        <v>100</v>
      </c>
      <c r="U1529" s="32">
        <v>40</v>
      </c>
      <c r="V1529" s="32">
        <v>0</v>
      </c>
      <c r="W1529" s="33">
        <v>40</v>
      </c>
      <c r="X1529" s="32">
        <v>60</v>
      </c>
      <c r="Y1529" s="32">
        <v>50</v>
      </c>
      <c r="Z1529" s="32">
        <v>2</v>
      </c>
      <c r="AA1529" s="32" t="s">
        <v>97</v>
      </c>
      <c r="AB1529" s="32" t="s">
        <v>97</v>
      </c>
      <c r="AC1529" s="28" t="s">
        <v>98</v>
      </c>
      <c r="AD1529" s="32">
        <v>7</v>
      </c>
      <c r="AE1529" s="32">
        <v>7</v>
      </c>
      <c r="AF1529" s="32">
        <v>7</v>
      </c>
      <c r="AG1529" s="32">
        <v>0</v>
      </c>
      <c r="AH1529" s="32">
        <v>7</v>
      </c>
      <c r="AI1529" s="32">
        <v>0</v>
      </c>
    </row>
    <row r="1530" spans="1:35" x14ac:dyDescent="0.3">
      <c r="A1530" s="31" t="s">
        <v>1003</v>
      </c>
      <c r="B1530" s="31" t="s">
        <v>1254</v>
      </c>
      <c r="C1530" s="31" t="s">
        <v>1261</v>
      </c>
      <c r="D1530" s="31" t="s">
        <v>1264</v>
      </c>
      <c r="E1530" s="34" t="s">
        <v>102</v>
      </c>
      <c r="F1530" s="32">
        <v>33</v>
      </c>
      <c r="G1530" s="32">
        <v>100</v>
      </c>
      <c r="H1530" s="32">
        <v>100</v>
      </c>
      <c r="I1530" s="32">
        <v>0</v>
      </c>
      <c r="J1530" s="32">
        <v>0</v>
      </c>
      <c r="K1530" s="32">
        <v>0</v>
      </c>
      <c r="L1530" s="32">
        <v>100</v>
      </c>
      <c r="M1530" s="32">
        <v>60</v>
      </c>
      <c r="N1530" s="32">
        <v>0</v>
      </c>
      <c r="O1530" s="32">
        <v>0</v>
      </c>
      <c r="P1530" s="33">
        <v>40</v>
      </c>
      <c r="Q1530" s="32">
        <v>100</v>
      </c>
      <c r="R1530" s="32">
        <v>100</v>
      </c>
      <c r="S1530" s="32">
        <v>100</v>
      </c>
      <c r="T1530" s="32">
        <v>100</v>
      </c>
      <c r="U1530" s="32">
        <v>70</v>
      </c>
      <c r="V1530" s="32">
        <v>0</v>
      </c>
      <c r="W1530" s="33">
        <v>70</v>
      </c>
      <c r="X1530" s="32">
        <v>30</v>
      </c>
      <c r="Y1530" s="32">
        <v>40</v>
      </c>
      <c r="Z1530" s="32">
        <v>2</v>
      </c>
      <c r="AA1530" s="32" t="s">
        <v>97</v>
      </c>
      <c r="AB1530" s="32" t="s">
        <v>97</v>
      </c>
      <c r="AC1530" s="28" t="s">
        <v>98</v>
      </c>
      <c r="AD1530" s="32">
        <v>7</v>
      </c>
      <c r="AE1530" s="32">
        <v>7</v>
      </c>
      <c r="AF1530" s="32">
        <v>7</v>
      </c>
      <c r="AG1530" s="32">
        <v>0</v>
      </c>
      <c r="AH1530" s="32">
        <v>7</v>
      </c>
      <c r="AI1530" s="32">
        <v>0</v>
      </c>
    </row>
    <row r="1531" spans="1:35" x14ac:dyDescent="0.3">
      <c r="A1531" s="25" t="s">
        <v>1003</v>
      </c>
      <c r="B1531" s="25" t="s">
        <v>1254</v>
      </c>
      <c r="C1531" s="25" t="s">
        <v>1265</v>
      </c>
      <c r="D1531" s="26" t="s">
        <v>1553</v>
      </c>
      <c r="E1531" s="26">
        <v>1368</v>
      </c>
      <c r="F1531" s="38">
        <v>0</v>
      </c>
      <c r="G1531" s="26">
        <v>100</v>
      </c>
      <c r="H1531" s="26">
        <v>100</v>
      </c>
      <c r="I1531" s="26">
        <v>0</v>
      </c>
      <c r="J1531" s="26">
        <v>0</v>
      </c>
      <c r="K1531" s="26">
        <v>0</v>
      </c>
      <c r="L1531" s="26">
        <v>100</v>
      </c>
      <c r="M1531" s="26">
        <v>90</v>
      </c>
      <c r="N1531" s="26">
        <v>10</v>
      </c>
      <c r="O1531" s="26">
        <v>0</v>
      </c>
      <c r="P1531" s="26">
        <v>0</v>
      </c>
      <c r="Q1531" s="26">
        <v>100</v>
      </c>
      <c r="R1531" s="26">
        <v>100</v>
      </c>
      <c r="S1531" s="26">
        <v>100</v>
      </c>
      <c r="T1531" s="26">
        <v>100</v>
      </c>
      <c r="U1531" s="26">
        <v>100</v>
      </c>
      <c r="V1531" s="26">
        <v>0</v>
      </c>
      <c r="W1531" s="26">
        <v>90</v>
      </c>
      <c r="X1531" s="26">
        <v>10</v>
      </c>
      <c r="Y1531" s="26">
        <v>100</v>
      </c>
      <c r="Z1531" s="26">
        <v>2</v>
      </c>
      <c r="AA1531" s="26" t="s">
        <v>96</v>
      </c>
      <c r="AB1531" s="26" t="s">
        <v>97</v>
      </c>
      <c r="AC1531" s="26" t="s">
        <v>98</v>
      </c>
      <c r="AD1531" s="26">
        <v>0</v>
      </c>
      <c r="AE1531" s="26">
        <v>10</v>
      </c>
      <c r="AF1531" s="26">
        <v>10</v>
      </c>
      <c r="AG1531" s="26">
        <v>0</v>
      </c>
      <c r="AH1531" s="26">
        <v>10</v>
      </c>
      <c r="AI1531" s="26">
        <v>0</v>
      </c>
    </row>
    <row r="1532" spans="1:35" x14ac:dyDescent="0.3">
      <c r="A1532" s="31" t="s">
        <v>1003</v>
      </c>
      <c r="B1532" s="31" t="s">
        <v>1254</v>
      </c>
      <c r="C1532" s="31" t="s">
        <v>1265</v>
      </c>
      <c r="D1532" s="31" t="s">
        <v>110</v>
      </c>
      <c r="E1532" s="34" t="s">
        <v>95</v>
      </c>
      <c r="F1532" s="32">
        <v>100</v>
      </c>
      <c r="G1532" s="32">
        <v>90</v>
      </c>
      <c r="H1532" s="32">
        <v>90</v>
      </c>
      <c r="I1532" s="32">
        <v>10</v>
      </c>
      <c r="J1532" s="32">
        <v>0</v>
      </c>
      <c r="K1532" s="32">
        <v>0</v>
      </c>
      <c r="L1532" s="32">
        <v>90</v>
      </c>
      <c r="M1532" s="32">
        <v>50</v>
      </c>
      <c r="N1532" s="32">
        <v>50</v>
      </c>
      <c r="O1532" s="32">
        <v>0</v>
      </c>
      <c r="P1532" s="32">
        <v>0</v>
      </c>
      <c r="Q1532" s="32">
        <v>100</v>
      </c>
      <c r="R1532" s="32">
        <v>100</v>
      </c>
      <c r="S1532" s="32">
        <v>100</v>
      </c>
      <c r="T1532" s="32">
        <v>70</v>
      </c>
      <c r="U1532" s="32">
        <v>70</v>
      </c>
      <c r="V1532" s="32">
        <v>0</v>
      </c>
      <c r="W1532" s="32">
        <v>70</v>
      </c>
      <c r="X1532" s="32">
        <v>30</v>
      </c>
      <c r="Y1532" s="32">
        <v>100</v>
      </c>
      <c r="Z1532" s="32">
        <v>2</v>
      </c>
      <c r="AA1532" s="32" t="s">
        <v>96</v>
      </c>
      <c r="AB1532" s="32" t="s">
        <v>97</v>
      </c>
      <c r="AC1532" s="28" t="s">
        <v>98</v>
      </c>
      <c r="AD1532" s="32">
        <v>0</v>
      </c>
      <c r="AE1532" s="32">
        <v>10</v>
      </c>
      <c r="AF1532" s="32">
        <v>10</v>
      </c>
      <c r="AG1532" s="32">
        <v>0</v>
      </c>
      <c r="AH1532" s="32">
        <v>10</v>
      </c>
      <c r="AI1532" s="32">
        <v>0</v>
      </c>
    </row>
    <row r="1533" spans="1:35" x14ac:dyDescent="0.3">
      <c r="A1533" s="25" t="s">
        <v>1003</v>
      </c>
      <c r="B1533" s="25" t="s">
        <v>1254</v>
      </c>
      <c r="C1533" s="25" t="s">
        <v>1266</v>
      </c>
      <c r="D1533" s="26" t="s">
        <v>1553</v>
      </c>
      <c r="E1533" s="26">
        <v>1257</v>
      </c>
      <c r="F1533" s="38">
        <v>0</v>
      </c>
      <c r="G1533" s="26">
        <v>80</v>
      </c>
      <c r="H1533" s="26">
        <v>70</v>
      </c>
      <c r="I1533" s="26">
        <v>30</v>
      </c>
      <c r="J1533" s="26">
        <v>0</v>
      </c>
      <c r="K1533" s="26">
        <v>0</v>
      </c>
      <c r="L1533" s="26">
        <v>80</v>
      </c>
      <c r="M1533" s="26">
        <v>70</v>
      </c>
      <c r="N1533" s="26">
        <v>30</v>
      </c>
      <c r="O1533" s="26">
        <v>0</v>
      </c>
      <c r="P1533" s="26">
        <v>0</v>
      </c>
      <c r="Q1533" s="26">
        <v>100</v>
      </c>
      <c r="R1533" s="26">
        <v>100</v>
      </c>
      <c r="S1533" s="26">
        <v>100</v>
      </c>
      <c r="T1533" s="26">
        <v>100</v>
      </c>
      <c r="U1533" s="26">
        <v>100</v>
      </c>
      <c r="V1533" s="26">
        <v>0</v>
      </c>
      <c r="W1533" s="26">
        <v>90</v>
      </c>
      <c r="X1533" s="26">
        <v>10</v>
      </c>
      <c r="Y1533" s="26">
        <v>100</v>
      </c>
      <c r="Z1533" s="26">
        <v>1</v>
      </c>
      <c r="AA1533" s="26" t="s">
        <v>96</v>
      </c>
      <c r="AB1533" s="26" t="s">
        <v>96</v>
      </c>
      <c r="AC1533" s="26">
        <v>4</v>
      </c>
      <c r="AD1533" s="26">
        <v>6</v>
      </c>
      <c r="AE1533" s="26">
        <v>10</v>
      </c>
      <c r="AF1533" s="26">
        <v>10</v>
      </c>
      <c r="AG1533" s="26">
        <v>0</v>
      </c>
      <c r="AH1533" s="26">
        <v>10</v>
      </c>
      <c r="AI1533" s="26">
        <v>0</v>
      </c>
    </row>
    <row r="1534" spans="1:35" x14ac:dyDescent="0.3">
      <c r="A1534" s="31" t="s">
        <v>1003</v>
      </c>
      <c r="B1534" s="31" t="s">
        <v>1254</v>
      </c>
      <c r="C1534" s="31" t="s">
        <v>1266</v>
      </c>
      <c r="D1534" s="31" t="s">
        <v>110</v>
      </c>
      <c r="E1534" s="34" t="s">
        <v>95</v>
      </c>
      <c r="F1534" s="32">
        <v>480</v>
      </c>
      <c r="G1534" s="32">
        <v>0</v>
      </c>
      <c r="H1534" s="32">
        <v>0</v>
      </c>
      <c r="I1534" s="32">
        <v>0</v>
      </c>
      <c r="J1534" s="32">
        <v>0</v>
      </c>
      <c r="K1534" s="32">
        <v>100</v>
      </c>
      <c r="L1534" s="32">
        <v>0</v>
      </c>
      <c r="M1534" s="32">
        <v>0</v>
      </c>
      <c r="N1534" s="32">
        <v>0</v>
      </c>
      <c r="O1534" s="32">
        <v>0</v>
      </c>
      <c r="P1534" s="32">
        <v>100</v>
      </c>
      <c r="Q1534" s="32">
        <v>100</v>
      </c>
      <c r="R1534" s="32">
        <v>1</v>
      </c>
      <c r="S1534" s="32">
        <v>100</v>
      </c>
      <c r="T1534" s="32">
        <v>0</v>
      </c>
      <c r="U1534" s="32">
        <v>0</v>
      </c>
      <c r="V1534" s="32">
        <v>0</v>
      </c>
      <c r="W1534" s="32">
        <v>0</v>
      </c>
      <c r="X1534" s="32">
        <v>100</v>
      </c>
      <c r="Y1534" s="32">
        <v>0</v>
      </c>
      <c r="Z1534" s="28" t="s">
        <v>98</v>
      </c>
      <c r="AA1534" s="32" t="s">
        <v>96</v>
      </c>
      <c r="AB1534" s="32" t="s">
        <v>96</v>
      </c>
      <c r="AC1534" s="32">
        <v>4</v>
      </c>
      <c r="AD1534" s="32">
        <v>6</v>
      </c>
      <c r="AE1534" s="32">
        <v>10</v>
      </c>
      <c r="AF1534" s="32">
        <v>10</v>
      </c>
      <c r="AG1534" s="32">
        <v>0</v>
      </c>
      <c r="AH1534" s="32">
        <v>10</v>
      </c>
      <c r="AI1534" s="32">
        <v>0</v>
      </c>
    </row>
    <row r="1535" spans="1:35" x14ac:dyDescent="0.3">
      <c r="A1535" s="25" t="s">
        <v>1003</v>
      </c>
      <c r="B1535" s="25" t="s">
        <v>1254</v>
      </c>
      <c r="C1535" s="25" t="s">
        <v>1267</v>
      </c>
      <c r="D1535" s="26" t="s">
        <v>1553</v>
      </c>
      <c r="E1535" s="26">
        <v>745</v>
      </c>
      <c r="F1535" s="38">
        <v>0</v>
      </c>
      <c r="G1535" s="26">
        <v>100</v>
      </c>
      <c r="H1535" s="26">
        <v>45</v>
      </c>
      <c r="I1535" s="26">
        <v>55</v>
      </c>
      <c r="J1535" s="26">
        <v>0</v>
      </c>
      <c r="K1535" s="26">
        <v>0</v>
      </c>
      <c r="L1535" s="26">
        <v>0</v>
      </c>
      <c r="M1535" s="26">
        <v>0</v>
      </c>
      <c r="N1535" s="26">
        <v>100</v>
      </c>
      <c r="O1535" s="26">
        <v>0</v>
      </c>
      <c r="P1535" s="26">
        <v>0</v>
      </c>
      <c r="Q1535" s="26">
        <v>100</v>
      </c>
      <c r="R1535" s="26">
        <v>100</v>
      </c>
      <c r="S1535" s="26">
        <v>100</v>
      </c>
      <c r="T1535" s="26">
        <v>100</v>
      </c>
      <c r="U1535" s="26">
        <v>50</v>
      </c>
      <c r="V1535" s="26">
        <v>0</v>
      </c>
      <c r="W1535" s="26">
        <v>70</v>
      </c>
      <c r="X1535" s="26">
        <v>30</v>
      </c>
      <c r="Y1535" s="26">
        <v>100</v>
      </c>
      <c r="Z1535" s="26">
        <v>2</v>
      </c>
      <c r="AA1535" s="26" t="s">
        <v>96</v>
      </c>
      <c r="AB1535" s="26" t="s">
        <v>96</v>
      </c>
      <c r="AC1535" s="26">
        <v>3</v>
      </c>
      <c r="AD1535" s="26">
        <v>9</v>
      </c>
      <c r="AE1535" s="26">
        <v>30</v>
      </c>
      <c r="AF1535" s="26">
        <v>30</v>
      </c>
      <c r="AG1535" s="26">
        <v>1</v>
      </c>
      <c r="AH1535" s="26">
        <v>0</v>
      </c>
      <c r="AI1535" s="26">
        <v>0</v>
      </c>
    </row>
    <row r="1536" spans="1:35" x14ac:dyDescent="0.3">
      <c r="A1536" s="31" t="s">
        <v>1003</v>
      </c>
      <c r="B1536" s="31" t="s">
        <v>1254</v>
      </c>
      <c r="C1536" s="31" t="s">
        <v>1267</v>
      </c>
      <c r="D1536" s="31" t="s">
        <v>110</v>
      </c>
      <c r="E1536" s="34" t="s">
        <v>95</v>
      </c>
      <c r="F1536" s="32">
        <v>291</v>
      </c>
      <c r="G1536" s="32">
        <v>100</v>
      </c>
      <c r="H1536" s="32">
        <v>100</v>
      </c>
      <c r="I1536" s="32">
        <v>0</v>
      </c>
      <c r="J1536" s="32">
        <v>0</v>
      </c>
      <c r="K1536" s="32">
        <v>0</v>
      </c>
      <c r="L1536" s="32">
        <v>0</v>
      </c>
      <c r="M1536" s="32">
        <v>0</v>
      </c>
      <c r="N1536" s="32">
        <v>100</v>
      </c>
      <c r="O1536" s="32">
        <v>0</v>
      </c>
      <c r="P1536" s="32">
        <v>0</v>
      </c>
      <c r="Q1536" s="32">
        <v>100</v>
      </c>
      <c r="R1536" s="32">
        <v>100</v>
      </c>
      <c r="S1536" s="32">
        <v>100</v>
      </c>
      <c r="T1536" s="32">
        <v>100</v>
      </c>
      <c r="U1536" s="32">
        <v>0</v>
      </c>
      <c r="V1536" s="32">
        <v>0</v>
      </c>
      <c r="W1536" s="32">
        <v>0</v>
      </c>
      <c r="X1536" s="32">
        <v>100</v>
      </c>
      <c r="Y1536" s="32">
        <v>50</v>
      </c>
      <c r="Z1536" s="32">
        <v>2</v>
      </c>
      <c r="AA1536" s="32" t="s">
        <v>96</v>
      </c>
      <c r="AB1536" s="32" t="s">
        <v>96</v>
      </c>
      <c r="AC1536" s="32">
        <v>3</v>
      </c>
      <c r="AD1536" s="32">
        <v>9</v>
      </c>
      <c r="AE1536" s="32">
        <v>30</v>
      </c>
      <c r="AF1536" s="32">
        <v>30</v>
      </c>
      <c r="AG1536" s="32">
        <v>0.5</v>
      </c>
      <c r="AH1536" s="32">
        <v>0.2</v>
      </c>
      <c r="AI1536" s="32">
        <v>0.2</v>
      </c>
    </row>
    <row r="1537" spans="1:35" x14ac:dyDescent="0.3">
      <c r="A1537" s="35" t="s">
        <v>1003</v>
      </c>
      <c r="B1537" s="35" t="s">
        <v>1254</v>
      </c>
      <c r="C1537" s="35" t="s">
        <v>1667</v>
      </c>
      <c r="D1537" s="36" t="s">
        <v>1555</v>
      </c>
      <c r="E1537" s="36">
        <v>3021</v>
      </c>
      <c r="F1537" s="36">
        <v>3021</v>
      </c>
      <c r="G1537" s="36">
        <v>90</v>
      </c>
      <c r="H1537" s="36">
        <v>20</v>
      </c>
      <c r="I1537" s="36">
        <v>0</v>
      </c>
      <c r="J1537" s="36">
        <v>70</v>
      </c>
      <c r="K1537" s="36">
        <v>10</v>
      </c>
      <c r="L1537" s="36">
        <v>0</v>
      </c>
      <c r="M1537" s="36">
        <v>0</v>
      </c>
      <c r="N1537" s="36">
        <v>10</v>
      </c>
      <c r="O1537" s="36">
        <v>0</v>
      </c>
      <c r="P1537" s="36">
        <v>90</v>
      </c>
      <c r="Q1537" s="36">
        <v>100</v>
      </c>
      <c r="R1537" s="36">
        <v>50</v>
      </c>
      <c r="S1537" s="36">
        <v>95</v>
      </c>
      <c r="T1537" s="36">
        <v>0</v>
      </c>
      <c r="U1537" s="36">
        <v>0</v>
      </c>
      <c r="V1537" s="36">
        <v>0</v>
      </c>
      <c r="W1537" s="36">
        <v>1</v>
      </c>
      <c r="X1537" s="36">
        <v>99</v>
      </c>
      <c r="Y1537" s="36">
        <v>0</v>
      </c>
      <c r="Z1537" s="36">
        <v>0</v>
      </c>
      <c r="AA1537" s="36" t="s">
        <v>97</v>
      </c>
      <c r="AB1537" s="36" t="s">
        <v>96</v>
      </c>
      <c r="AC1537" s="36">
        <v>3</v>
      </c>
      <c r="AD1537" s="36">
        <v>5</v>
      </c>
      <c r="AE1537" s="36">
        <v>5</v>
      </c>
      <c r="AF1537" s="36">
        <v>5</v>
      </c>
      <c r="AG1537" s="36">
        <v>0</v>
      </c>
      <c r="AH1537" s="36">
        <v>5</v>
      </c>
      <c r="AI1537" s="36">
        <v>0</v>
      </c>
    </row>
    <row r="1538" spans="1:35" x14ac:dyDescent="0.3">
      <c r="A1538" s="25" t="s">
        <v>1003</v>
      </c>
      <c r="B1538" s="25" t="s">
        <v>1254</v>
      </c>
      <c r="C1538" s="25" t="s">
        <v>1268</v>
      </c>
      <c r="D1538" s="26" t="s">
        <v>1553</v>
      </c>
      <c r="E1538" s="26">
        <v>1340</v>
      </c>
      <c r="F1538" s="38">
        <v>0</v>
      </c>
      <c r="G1538" s="26">
        <v>100</v>
      </c>
      <c r="H1538" s="26">
        <v>40</v>
      </c>
      <c r="I1538" s="26">
        <v>60</v>
      </c>
      <c r="J1538" s="26">
        <v>0</v>
      </c>
      <c r="K1538" s="26">
        <v>0</v>
      </c>
      <c r="L1538" s="26">
        <v>30</v>
      </c>
      <c r="M1538" s="26">
        <v>30</v>
      </c>
      <c r="N1538" s="26">
        <v>40</v>
      </c>
      <c r="O1538" s="26">
        <v>0</v>
      </c>
      <c r="P1538" s="26">
        <v>30</v>
      </c>
      <c r="Q1538" s="26">
        <v>100</v>
      </c>
      <c r="R1538" s="26">
        <v>100</v>
      </c>
      <c r="S1538" s="26">
        <v>100</v>
      </c>
      <c r="T1538" s="26">
        <v>100</v>
      </c>
      <c r="U1538" s="26">
        <v>80</v>
      </c>
      <c r="V1538" s="26">
        <v>0</v>
      </c>
      <c r="W1538" s="26">
        <v>40</v>
      </c>
      <c r="X1538" s="26">
        <v>60</v>
      </c>
      <c r="Y1538" s="26">
        <v>95</v>
      </c>
      <c r="Z1538" s="26">
        <v>2</v>
      </c>
      <c r="AA1538" s="26" t="s">
        <v>97</v>
      </c>
      <c r="AB1538" s="26" t="s">
        <v>97</v>
      </c>
      <c r="AC1538" s="26" t="s">
        <v>98</v>
      </c>
      <c r="AD1538" s="26">
        <v>0</v>
      </c>
      <c r="AE1538" s="26">
        <v>0</v>
      </c>
      <c r="AF1538" s="26">
        <v>0</v>
      </c>
      <c r="AG1538" s="26">
        <v>0</v>
      </c>
      <c r="AH1538" s="26">
        <v>0</v>
      </c>
      <c r="AI1538" s="26">
        <v>0</v>
      </c>
    </row>
    <row r="1539" spans="1:35" x14ac:dyDescent="0.3">
      <c r="A1539" s="31" t="s">
        <v>1003</v>
      </c>
      <c r="B1539" s="31" t="s">
        <v>1254</v>
      </c>
      <c r="C1539" s="31" t="s">
        <v>1268</v>
      </c>
      <c r="D1539" s="31" t="s">
        <v>110</v>
      </c>
      <c r="E1539" s="34" t="s">
        <v>95</v>
      </c>
      <c r="F1539" s="32">
        <v>280</v>
      </c>
      <c r="G1539" s="32">
        <v>100</v>
      </c>
      <c r="H1539" s="32">
        <v>30</v>
      </c>
      <c r="I1539" s="32">
        <v>10</v>
      </c>
      <c r="J1539" s="32">
        <v>60</v>
      </c>
      <c r="K1539" s="32">
        <v>0</v>
      </c>
      <c r="L1539" s="32">
        <v>0</v>
      </c>
      <c r="M1539" s="32">
        <v>0</v>
      </c>
      <c r="N1539" s="32">
        <v>0</v>
      </c>
      <c r="O1539" s="32">
        <v>0</v>
      </c>
      <c r="P1539" s="32">
        <v>100</v>
      </c>
      <c r="Q1539" s="32">
        <v>100</v>
      </c>
      <c r="R1539" s="32">
        <v>20</v>
      </c>
      <c r="S1539" s="32">
        <v>70</v>
      </c>
      <c r="T1539" s="32">
        <v>0</v>
      </c>
      <c r="U1539" s="32">
        <v>0</v>
      </c>
      <c r="V1539" s="32">
        <v>0</v>
      </c>
      <c r="W1539" s="32">
        <v>0</v>
      </c>
      <c r="X1539" s="32">
        <v>100</v>
      </c>
      <c r="Y1539" s="32">
        <v>60</v>
      </c>
      <c r="Z1539" s="32">
        <v>2</v>
      </c>
      <c r="AA1539" s="32" t="s">
        <v>97</v>
      </c>
      <c r="AB1539" s="32" t="s">
        <v>96</v>
      </c>
      <c r="AC1539" s="32">
        <v>7</v>
      </c>
      <c r="AD1539" s="32">
        <v>0.7</v>
      </c>
      <c r="AE1539" s="32">
        <v>0.7</v>
      </c>
      <c r="AF1539" s="32">
        <v>0.7</v>
      </c>
      <c r="AG1539" s="32">
        <v>0.4</v>
      </c>
      <c r="AH1539" s="32">
        <v>0.6</v>
      </c>
      <c r="AI1539" s="32">
        <v>0.4</v>
      </c>
    </row>
    <row r="1540" spans="1:35" x14ac:dyDescent="0.3">
      <c r="A1540" s="25" t="s">
        <v>1003</v>
      </c>
      <c r="B1540" s="25" t="s">
        <v>1254</v>
      </c>
      <c r="C1540" s="25" t="s">
        <v>1269</v>
      </c>
      <c r="D1540" s="26" t="s">
        <v>1553</v>
      </c>
      <c r="E1540" s="26">
        <v>3178</v>
      </c>
      <c r="F1540" s="38">
        <v>250</v>
      </c>
      <c r="G1540" s="26">
        <v>90</v>
      </c>
      <c r="H1540" s="26">
        <v>90</v>
      </c>
      <c r="I1540" s="26">
        <v>10</v>
      </c>
      <c r="J1540" s="26">
        <v>0</v>
      </c>
      <c r="K1540" s="26">
        <v>0</v>
      </c>
      <c r="L1540" s="26">
        <v>100</v>
      </c>
      <c r="M1540" s="26">
        <v>90</v>
      </c>
      <c r="N1540" s="26">
        <v>10</v>
      </c>
      <c r="O1540" s="26">
        <v>0</v>
      </c>
      <c r="P1540" s="26">
        <v>0</v>
      </c>
      <c r="Q1540" s="26">
        <v>100</v>
      </c>
      <c r="R1540" s="26">
        <v>100</v>
      </c>
      <c r="S1540" s="26">
        <v>100</v>
      </c>
      <c r="T1540" s="26">
        <v>100</v>
      </c>
      <c r="U1540" s="26">
        <v>100</v>
      </c>
      <c r="V1540" s="26">
        <v>30</v>
      </c>
      <c r="W1540" s="26">
        <v>25</v>
      </c>
      <c r="X1540" s="26">
        <v>45</v>
      </c>
      <c r="Y1540" s="26">
        <v>100</v>
      </c>
      <c r="Z1540" s="26">
        <v>3</v>
      </c>
      <c r="AA1540" s="26" t="s">
        <v>97</v>
      </c>
      <c r="AB1540" s="26" t="s">
        <v>96</v>
      </c>
      <c r="AC1540" s="26">
        <v>24</v>
      </c>
      <c r="AD1540" s="26">
        <v>0</v>
      </c>
      <c r="AE1540" s="26">
        <v>0</v>
      </c>
      <c r="AF1540" s="26">
        <v>0</v>
      </c>
      <c r="AG1540" s="26">
        <v>0</v>
      </c>
      <c r="AH1540" s="26">
        <v>0</v>
      </c>
      <c r="AI1540" s="26">
        <v>0</v>
      </c>
    </row>
    <row r="1541" spans="1:35" x14ac:dyDescent="0.3">
      <c r="A1541" s="31" t="s">
        <v>1003</v>
      </c>
      <c r="B1541" s="31" t="s">
        <v>1254</v>
      </c>
      <c r="C1541" s="31" t="s">
        <v>1269</v>
      </c>
      <c r="D1541" s="31" t="s">
        <v>1270</v>
      </c>
      <c r="E1541" s="34" t="s">
        <v>102</v>
      </c>
      <c r="F1541" s="32">
        <v>70</v>
      </c>
      <c r="G1541" s="32">
        <v>100</v>
      </c>
      <c r="H1541" s="32">
        <v>97</v>
      </c>
      <c r="I1541" s="32">
        <v>3</v>
      </c>
      <c r="J1541" s="32">
        <v>0</v>
      </c>
      <c r="K1541" s="32">
        <v>0</v>
      </c>
      <c r="L1541" s="32">
        <v>100</v>
      </c>
      <c r="M1541" s="32">
        <v>97</v>
      </c>
      <c r="N1541" s="32">
        <v>3</v>
      </c>
      <c r="O1541" s="32">
        <v>0</v>
      </c>
      <c r="P1541" s="32">
        <v>0</v>
      </c>
      <c r="Q1541" s="32">
        <v>100</v>
      </c>
      <c r="R1541" s="32">
        <v>100</v>
      </c>
      <c r="S1541" s="32">
        <v>100</v>
      </c>
      <c r="T1541" s="32">
        <v>100</v>
      </c>
      <c r="U1541" s="32">
        <v>95</v>
      </c>
      <c r="V1541" s="32">
        <v>0</v>
      </c>
      <c r="W1541" s="32">
        <v>30</v>
      </c>
      <c r="X1541" s="32">
        <v>70</v>
      </c>
      <c r="Y1541" s="32">
        <v>100</v>
      </c>
      <c r="Z1541" s="32">
        <v>4</v>
      </c>
      <c r="AA1541" s="32" t="s">
        <v>96</v>
      </c>
      <c r="AB1541" s="32" t="s">
        <v>97</v>
      </c>
      <c r="AC1541" s="28" t="s">
        <v>98</v>
      </c>
      <c r="AD1541" s="32">
        <v>0</v>
      </c>
      <c r="AE1541" s="32">
        <v>0</v>
      </c>
      <c r="AF1541" s="32">
        <v>0</v>
      </c>
      <c r="AG1541" s="32">
        <v>0</v>
      </c>
      <c r="AH1541" s="32">
        <v>0</v>
      </c>
      <c r="AI1541" s="32">
        <v>0</v>
      </c>
    </row>
    <row r="1542" spans="1:35" x14ac:dyDescent="0.3">
      <c r="A1542" s="31" t="s">
        <v>1003</v>
      </c>
      <c r="B1542" s="31" t="s">
        <v>1254</v>
      </c>
      <c r="C1542" s="31" t="s">
        <v>1269</v>
      </c>
      <c r="D1542" s="31" t="s">
        <v>1271</v>
      </c>
      <c r="E1542" s="34" t="s">
        <v>102</v>
      </c>
      <c r="F1542" s="32">
        <v>44</v>
      </c>
      <c r="G1542" s="32">
        <v>100</v>
      </c>
      <c r="H1542" s="32">
        <v>100</v>
      </c>
      <c r="I1542" s="32">
        <v>0</v>
      </c>
      <c r="J1542" s="32">
        <v>0</v>
      </c>
      <c r="K1542" s="32">
        <v>0</v>
      </c>
      <c r="L1542" s="32">
        <v>100</v>
      </c>
      <c r="M1542" s="32">
        <v>100</v>
      </c>
      <c r="N1542" s="32">
        <v>0</v>
      </c>
      <c r="O1542" s="32">
        <v>0</v>
      </c>
      <c r="P1542" s="32">
        <v>0</v>
      </c>
      <c r="Q1542" s="32">
        <v>100</v>
      </c>
      <c r="R1542" s="32">
        <v>100</v>
      </c>
      <c r="S1542" s="32">
        <v>100</v>
      </c>
      <c r="T1542" s="32">
        <v>100</v>
      </c>
      <c r="U1542" s="32">
        <v>100</v>
      </c>
      <c r="V1542" s="32">
        <v>0</v>
      </c>
      <c r="W1542" s="32">
        <v>100</v>
      </c>
      <c r="X1542" s="32">
        <v>0</v>
      </c>
      <c r="Y1542" s="32">
        <v>100</v>
      </c>
      <c r="Z1542" s="32">
        <v>4</v>
      </c>
      <c r="AA1542" s="32" t="s">
        <v>96</v>
      </c>
      <c r="AB1542" s="32" t="s">
        <v>97</v>
      </c>
      <c r="AC1542" s="28" t="s">
        <v>98</v>
      </c>
      <c r="AD1542" s="32">
        <v>0</v>
      </c>
      <c r="AE1542" s="32">
        <v>0</v>
      </c>
      <c r="AF1542" s="32">
        <v>0</v>
      </c>
      <c r="AG1542" s="32">
        <v>0</v>
      </c>
      <c r="AH1542" s="32">
        <v>0</v>
      </c>
      <c r="AI1542" s="32">
        <v>0</v>
      </c>
    </row>
    <row r="1543" spans="1:35" x14ac:dyDescent="0.3">
      <c r="A1543" s="31" t="s">
        <v>1003</v>
      </c>
      <c r="B1543" s="31" t="s">
        <v>1254</v>
      </c>
      <c r="C1543" s="31" t="s">
        <v>1269</v>
      </c>
      <c r="D1543" s="31" t="s">
        <v>1272</v>
      </c>
      <c r="E1543" s="34" t="s">
        <v>102</v>
      </c>
      <c r="F1543" s="32">
        <v>79</v>
      </c>
      <c r="G1543" s="32">
        <v>100</v>
      </c>
      <c r="H1543" s="32">
        <v>100</v>
      </c>
      <c r="I1543" s="32">
        <v>0</v>
      </c>
      <c r="J1543" s="32">
        <v>0</v>
      </c>
      <c r="K1543" s="32">
        <v>0</v>
      </c>
      <c r="L1543" s="32">
        <v>100</v>
      </c>
      <c r="M1543" s="32">
        <v>100</v>
      </c>
      <c r="N1543" s="32">
        <v>0</v>
      </c>
      <c r="O1543" s="32">
        <v>0</v>
      </c>
      <c r="P1543" s="32">
        <v>0</v>
      </c>
      <c r="Q1543" s="32">
        <v>100</v>
      </c>
      <c r="R1543" s="32">
        <v>100</v>
      </c>
      <c r="S1543" s="32">
        <v>100</v>
      </c>
      <c r="T1543" s="32">
        <v>100</v>
      </c>
      <c r="U1543" s="32">
        <v>95</v>
      </c>
      <c r="V1543" s="32">
        <v>0</v>
      </c>
      <c r="W1543" s="32">
        <v>30</v>
      </c>
      <c r="X1543" s="32">
        <v>70</v>
      </c>
      <c r="Y1543" s="32">
        <v>100</v>
      </c>
      <c r="Z1543" s="32">
        <v>4</v>
      </c>
      <c r="AA1543" s="32" t="s">
        <v>96</v>
      </c>
      <c r="AB1543" s="32" t="s">
        <v>97</v>
      </c>
      <c r="AC1543" s="28" t="s">
        <v>98</v>
      </c>
      <c r="AD1543" s="32">
        <v>0</v>
      </c>
      <c r="AE1543" s="32">
        <v>0</v>
      </c>
      <c r="AF1543" s="32">
        <v>0</v>
      </c>
      <c r="AG1543" s="32">
        <v>0</v>
      </c>
      <c r="AH1543" s="32">
        <v>0</v>
      </c>
      <c r="AI1543" s="32">
        <v>0</v>
      </c>
    </row>
    <row r="1544" spans="1:35" x14ac:dyDescent="0.3">
      <c r="A1544" s="31" t="s">
        <v>1003</v>
      </c>
      <c r="B1544" s="31" t="s">
        <v>1254</v>
      </c>
      <c r="C1544" s="31" t="s">
        <v>1269</v>
      </c>
      <c r="D1544" s="31" t="s">
        <v>1273</v>
      </c>
      <c r="E1544" s="34" t="s">
        <v>102</v>
      </c>
      <c r="F1544" s="32">
        <v>100</v>
      </c>
      <c r="G1544" s="32">
        <v>100</v>
      </c>
      <c r="H1544" s="32">
        <v>100</v>
      </c>
      <c r="I1544" s="32">
        <v>0</v>
      </c>
      <c r="J1544" s="32">
        <v>0</v>
      </c>
      <c r="K1544" s="32">
        <v>0</v>
      </c>
      <c r="L1544" s="32">
        <v>100</v>
      </c>
      <c r="M1544" s="32">
        <v>100</v>
      </c>
      <c r="N1544" s="32">
        <v>0</v>
      </c>
      <c r="O1544" s="32">
        <v>0</v>
      </c>
      <c r="P1544" s="32">
        <v>0</v>
      </c>
      <c r="Q1544" s="32">
        <v>100</v>
      </c>
      <c r="R1544" s="32">
        <v>100</v>
      </c>
      <c r="S1544" s="32">
        <v>100</v>
      </c>
      <c r="T1544" s="32">
        <v>100</v>
      </c>
      <c r="U1544" s="32">
        <v>95</v>
      </c>
      <c r="V1544" s="32">
        <v>0</v>
      </c>
      <c r="W1544" s="32">
        <v>40</v>
      </c>
      <c r="X1544" s="32">
        <v>60</v>
      </c>
      <c r="Y1544" s="32">
        <v>100</v>
      </c>
      <c r="Z1544" s="32">
        <v>4</v>
      </c>
      <c r="AA1544" s="32" t="s">
        <v>96</v>
      </c>
      <c r="AB1544" s="32" t="s">
        <v>97</v>
      </c>
      <c r="AC1544" s="28" t="s">
        <v>98</v>
      </c>
      <c r="AD1544" s="32">
        <v>0</v>
      </c>
      <c r="AE1544" s="32">
        <v>0</v>
      </c>
      <c r="AF1544" s="32">
        <v>0</v>
      </c>
      <c r="AG1544" s="32">
        <v>0</v>
      </c>
      <c r="AH1544" s="32">
        <v>0</v>
      </c>
      <c r="AI1544" s="32">
        <v>0</v>
      </c>
    </row>
    <row r="1545" spans="1:35" x14ac:dyDescent="0.3">
      <c r="A1545" s="25" t="s">
        <v>1003</v>
      </c>
      <c r="B1545" s="25" t="s">
        <v>1254</v>
      </c>
      <c r="C1545" s="25" t="s">
        <v>1254</v>
      </c>
      <c r="D1545" s="26" t="s">
        <v>1553</v>
      </c>
      <c r="E1545" s="26">
        <v>16157</v>
      </c>
      <c r="F1545" s="38">
        <v>770</v>
      </c>
      <c r="G1545" s="26">
        <v>100</v>
      </c>
      <c r="H1545" s="26">
        <v>100</v>
      </c>
      <c r="I1545" s="26">
        <v>0</v>
      </c>
      <c r="J1545" s="26">
        <v>0</v>
      </c>
      <c r="K1545" s="26">
        <v>0</v>
      </c>
      <c r="L1545" s="26">
        <v>100</v>
      </c>
      <c r="M1545" s="26">
        <v>100</v>
      </c>
      <c r="N1545" s="26">
        <v>0</v>
      </c>
      <c r="O1545" s="26">
        <v>0</v>
      </c>
      <c r="P1545" s="26">
        <v>0</v>
      </c>
      <c r="Q1545" s="26">
        <v>100</v>
      </c>
      <c r="R1545" s="26">
        <v>100</v>
      </c>
      <c r="S1545" s="26">
        <v>100</v>
      </c>
      <c r="T1545" s="26">
        <v>100</v>
      </c>
      <c r="U1545" s="26">
        <v>85</v>
      </c>
      <c r="V1545" s="26">
        <v>5</v>
      </c>
      <c r="W1545" s="26">
        <v>30</v>
      </c>
      <c r="X1545" s="26">
        <v>65</v>
      </c>
      <c r="Y1545" s="26">
        <v>100</v>
      </c>
      <c r="Z1545" s="26">
        <v>2</v>
      </c>
      <c r="AA1545" s="26" t="s">
        <v>96</v>
      </c>
      <c r="AB1545" s="26" t="s">
        <v>97</v>
      </c>
      <c r="AC1545" s="26" t="s">
        <v>98</v>
      </c>
      <c r="AD1545" s="26">
        <v>0</v>
      </c>
      <c r="AE1545" s="26">
        <v>0</v>
      </c>
      <c r="AF1545" s="26">
        <v>0</v>
      </c>
      <c r="AG1545" s="26">
        <v>0</v>
      </c>
      <c r="AH1545" s="26">
        <v>0</v>
      </c>
      <c r="AI1545" s="26">
        <v>0</v>
      </c>
    </row>
    <row r="1546" spans="1:35" x14ac:dyDescent="0.3">
      <c r="A1546" s="31" t="s">
        <v>1003</v>
      </c>
      <c r="B1546" s="31" t="s">
        <v>1254</v>
      </c>
      <c r="C1546" s="31" t="s">
        <v>1254</v>
      </c>
      <c r="D1546" s="31" t="s">
        <v>1274</v>
      </c>
      <c r="E1546" s="34" t="s">
        <v>95</v>
      </c>
      <c r="F1546" s="32">
        <v>1245</v>
      </c>
      <c r="G1546" s="32">
        <v>100</v>
      </c>
      <c r="H1546" s="32">
        <v>100</v>
      </c>
      <c r="I1546" s="32">
        <v>0</v>
      </c>
      <c r="J1546" s="32">
        <v>0</v>
      </c>
      <c r="K1546" s="32">
        <v>0</v>
      </c>
      <c r="L1546" s="32">
        <v>100</v>
      </c>
      <c r="M1546" s="32">
        <v>50</v>
      </c>
      <c r="N1546" s="32">
        <v>0</v>
      </c>
      <c r="O1546" s="32">
        <v>0</v>
      </c>
      <c r="P1546" s="32">
        <v>50</v>
      </c>
      <c r="Q1546" s="32">
        <v>100</v>
      </c>
      <c r="R1546" s="32">
        <v>70</v>
      </c>
      <c r="S1546" s="32">
        <v>100</v>
      </c>
      <c r="T1546" s="32">
        <v>100</v>
      </c>
      <c r="U1546" s="32">
        <v>5</v>
      </c>
      <c r="V1546" s="32">
        <v>0</v>
      </c>
      <c r="W1546" s="32">
        <v>0</v>
      </c>
      <c r="X1546" s="32">
        <v>100</v>
      </c>
      <c r="Y1546" s="32">
        <v>0</v>
      </c>
      <c r="Z1546" s="28" t="s">
        <v>98</v>
      </c>
      <c r="AA1546" s="32" t="s">
        <v>97</v>
      </c>
      <c r="AB1546" s="32" t="s">
        <v>96</v>
      </c>
      <c r="AC1546" s="32">
        <v>10</v>
      </c>
      <c r="AD1546" s="32">
        <v>1</v>
      </c>
      <c r="AE1546" s="32">
        <v>1</v>
      </c>
      <c r="AF1546" s="32">
        <v>1</v>
      </c>
      <c r="AG1546" s="32">
        <v>0</v>
      </c>
      <c r="AH1546" s="32">
        <v>1</v>
      </c>
      <c r="AI1546" s="32">
        <v>0</v>
      </c>
    </row>
    <row r="1547" spans="1:35" x14ac:dyDescent="0.3">
      <c r="A1547" s="31" t="s">
        <v>1003</v>
      </c>
      <c r="B1547" s="31" t="s">
        <v>1254</v>
      </c>
      <c r="C1547" s="31" t="s">
        <v>1254</v>
      </c>
      <c r="D1547" s="31" t="s">
        <v>268</v>
      </c>
      <c r="E1547" s="34" t="s">
        <v>102</v>
      </c>
      <c r="F1547" s="32">
        <v>112</v>
      </c>
      <c r="G1547" s="32">
        <v>100</v>
      </c>
      <c r="H1547" s="32">
        <v>100</v>
      </c>
      <c r="I1547" s="32">
        <v>0</v>
      </c>
      <c r="J1547" s="32">
        <v>0</v>
      </c>
      <c r="K1547" s="32">
        <v>0</v>
      </c>
      <c r="L1547" s="32">
        <v>0</v>
      </c>
      <c r="M1547" s="32">
        <v>0</v>
      </c>
      <c r="N1547" s="32">
        <v>100</v>
      </c>
      <c r="O1547" s="32">
        <v>0</v>
      </c>
      <c r="P1547" s="32">
        <v>0</v>
      </c>
      <c r="Q1547" s="32">
        <v>100</v>
      </c>
      <c r="R1547" s="32">
        <v>100</v>
      </c>
      <c r="S1547" s="32">
        <v>100</v>
      </c>
      <c r="T1547" s="32">
        <v>100</v>
      </c>
      <c r="U1547" s="32">
        <v>0</v>
      </c>
      <c r="V1547" s="32">
        <v>0</v>
      </c>
      <c r="W1547" s="32">
        <v>0</v>
      </c>
      <c r="X1547" s="32">
        <v>100</v>
      </c>
      <c r="Y1547" s="32">
        <v>0</v>
      </c>
      <c r="Z1547" s="28" t="s">
        <v>98</v>
      </c>
      <c r="AA1547" s="32" t="s">
        <v>97</v>
      </c>
      <c r="AB1547" s="32" t="s">
        <v>96</v>
      </c>
      <c r="AC1547" s="32">
        <v>12</v>
      </c>
      <c r="AD1547" s="32">
        <v>0</v>
      </c>
      <c r="AE1547" s="32">
        <v>0</v>
      </c>
      <c r="AF1547" s="32">
        <v>0</v>
      </c>
      <c r="AG1547" s="32">
        <v>0</v>
      </c>
      <c r="AH1547" s="32">
        <v>1</v>
      </c>
      <c r="AI1547" s="32">
        <v>0</v>
      </c>
    </row>
    <row r="1548" spans="1:35" x14ac:dyDescent="0.3">
      <c r="A1548" s="31" t="s">
        <v>1003</v>
      </c>
      <c r="B1548" s="31" t="s">
        <v>1254</v>
      </c>
      <c r="C1548" s="31" t="s">
        <v>1254</v>
      </c>
      <c r="D1548" s="31" t="s">
        <v>432</v>
      </c>
      <c r="E1548" s="34" t="s">
        <v>95</v>
      </c>
      <c r="F1548" s="32">
        <v>177</v>
      </c>
      <c r="G1548" s="32">
        <v>100</v>
      </c>
      <c r="H1548" s="32">
        <v>0</v>
      </c>
      <c r="I1548" s="32">
        <v>0</v>
      </c>
      <c r="J1548" s="32">
        <v>100</v>
      </c>
      <c r="K1548" s="32">
        <v>0</v>
      </c>
      <c r="L1548" s="32">
        <v>0</v>
      </c>
      <c r="M1548" s="32">
        <v>0</v>
      </c>
      <c r="N1548" s="32">
        <v>0</v>
      </c>
      <c r="O1548" s="32">
        <v>0</v>
      </c>
      <c r="P1548" s="32">
        <v>100</v>
      </c>
      <c r="Q1548" s="32">
        <v>100</v>
      </c>
      <c r="R1548" s="32">
        <v>100</v>
      </c>
      <c r="S1548" s="32">
        <v>0</v>
      </c>
      <c r="T1548" s="32">
        <v>0</v>
      </c>
      <c r="U1548" s="32">
        <v>0</v>
      </c>
      <c r="V1548" s="32">
        <v>0</v>
      </c>
      <c r="W1548" s="32">
        <v>0</v>
      </c>
      <c r="X1548" s="32">
        <v>100</v>
      </c>
      <c r="Y1548" s="32">
        <v>0</v>
      </c>
      <c r="Z1548" s="28" t="s">
        <v>98</v>
      </c>
      <c r="AA1548" s="32" t="s">
        <v>97</v>
      </c>
      <c r="AB1548" s="32" t="s">
        <v>96</v>
      </c>
      <c r="AC1548" s="32">
        <v>2</v>
      </c>
      <c r="AD1548" s="32">
        <v>1</v>
      </c>
      <c r="AE1548" s="32">
        <v>1</v>
      </c>
      <c r="AF1548" s="32">
        <v>1</v>
      </c>
      <c r="AG1548" s="32">
        <v>0</v>
      </c>
      <c r="AH1548" s="32">
        <v>0</v>
      </c>
      <c r="AI1548" s="32">
        <v>0</v>
      </c>
    </row>
    <row r="1549" spans="1:35" x14ac:dyDescent="0.3">
      <c r="A1549" s="25" t="s">
        <v>1003</v>
      </c>
      <c r="B1549" s="25" t="s">
        <v>1254</v>
      </c>
      <c r="C1549" s="25" t="s">
        <v>1275</v>
      </c>
      <c r="D1549" s="26" t="s">
        <v>1553</v>
      </c>
      <c r="E1549" s="26">
        <v>1438</v>
      </c>
      <c r="F1549" s="38">
        <v>0</v>
      </c>
      <c r="G1549" s="26">
        <v>100</v>
      </c>
      <c r="H1549" s="26">
        <v>100</v>
      </c>
      <c r="I1549" s="26">
        <v>0</v>
      </c>
      <c r="J1549" s="26">
        <v>0</v>
      </c>
      <c r="K1549" s="26">
        <v>0</v>
      </c>
      <c r="L1549" s="26">
        <v>0</v>
      </c>
      <c r="M1549" s="26">
        <v>0</v>
      </c>
      <c r="N1549" s="26">
        <v>90</v>
      </c>
      <c r="O1549" s="26">
        <v>5</v>
      </c>
      <c r="P1549" s="26">
        <v>5</v>
      </c>
      <c r="Q1549" s="26">
        <v>100</v>
      </c>
      <c r="R1549" s="26">
        <v>100</v>
      </c>
      <c r="S1549" s="26">
        <v>100</v>
      </c>
      <c r="T1549" s="26">
        <v>100</v>
      </c>
      <c r="U1549" s="26">
        <v>75</v>
      </c>
      <c r="V1549" s="26">
        <v>0</v>
      </c>
      <c r="W1549" s="26">
        <v>30</v>
      </c>
      <c r="X1549" s="26">
        <v>70</v>
      </c>
      <c r="Y1549" s="26">
        <v>100</v>
      </c>
      <c r="Z1549" s="26">
        <v>2</v>
      </c>
      <c r="AA1549" s="26" t="s">
        <v>96</v>
      </c>
      <c r="AB1549" s="26" t="s">
        <v>97</v>
      </c>
      <c r="AC1549" s="26" t="s">
        <v>98</v>
      </c>
      <c r="AD1549" s="26">
        <v>5</v>
      </c>
      <c r="AE1549" s="26">
        <v>5</v>
      </c>
      <c r="AF1549" s="26">
        <v>5</v>
      </c>
      <c r="AG1549" s="26">
        <v>1</v>
      </c>
      <c r="AH1549" s="26">
        <v>3</v>
      </c>
      <c r="AI1549" s="26">
        <v>1</v>
      </c>
    </row>
    <row r="1550" spans="1:35" x14ac:dyDescent="0.3">
      <c r="A1550" s="31" t="s">
        <v>1003</v>
      </c>
      <c r="B1550" s="31" t="s">
        <v>1254</v>
      </c>
      <c r="C1550" s="31" t="s">
        <v>1275</v>
      </c>
      <c r="D1550" s="31" t="s">
        <v>110</v>
      </c>
      <c r="E1550" s="34" t="s">
        <v>95</v>
      </c>
      <c r="F1550" s="32">
        <v>692</v>
      </c>
      <c r="G1550" s="32">
        <v>100</v>
      </c>
      <c r="H1550" s="32">
        <v>60</v>
      </c>
      <c r="I1550" s="32">
        <v>20</v>
      </c>
      <c r="J1550" s="32">
        <v>20</v>
      </c>
      <c r="K1550" s="32">
        <v>0</v>
      </c>
      <c r="L1550" s="32">
        <v>0</v>
      </c>
      <c r="M1550" s="32">
        <v>0</v>
      </c>
      <c r="N1550" s="32">
        <v>1</v>
      </c>
      <c r="O1550" s="32">
        <v>0</v>
      </c>
      <c r="P1550" s="32">
        <v>99</v>
      </c>
      <c r="Q1550" s="32">
        <v>100</v>
      </c>
      <c r="R1550" s="32">
        <v>50</v>
      </c>
      <c r="S1550" s="32">
        <v>100</v>
      </c>
      <c r="T1550" s="32">
        <v>100</v>
      </c>
      <c r="U1550" s="32">
        <v>0</v>
      </c>
      <c r="V1550" s="32">
        <v>0</v>
      </c>
      <c r="W1550" s="32">
        <v>0</v>
      </c>
      <c r="X1550" s="32">
        <v>100</v>
      </c>
      <c r="Y1550" s="32">
        <v>15</v>
      </c>
      <c r="Z1550" s="32">
        <v>2</v>
      </c>
      <c r="AA1550" s="32" t="s">
        <v>97</v>
      </c>
      <c r="AB1550" s="32" t="s">
        <v>96</v>
      </c>
      <c r="AC1550" s="32">
        <v>3</v>
      </c>
      <c r="AD1550" s="32">
        <v>5</v>
      </c>
      <c r="AE1550" s="32">
        <v>5</v>
      </c>
      <c r="AF1550" s="32">
        <v>5</v>
      </c>
      <c r="AG1550" s="32">
        <v>1</v>
      </c>
      <c r="AH1550" s="32">
        <v>3</v>
      </c>
      <c r="AI1550" s="32">
        <v>1</v>
      </c>
    </row>
    <row r="1551" spans="1:35" x14ac:dyDescent="0.3">
      <c r="A1551" s="25" t="s">
        <v>1003</v>
      </c>
      <c r="B1551" s="25" t="s">
        <v>1254</v>
      </c>
      <c r="C1551" s="25" t="s">
        <v>1276</v>
      </c>
      <c r="D1551" s="26" t="s">
        <v>1553</v>
      </c>
      <c r="E1551" s="26">
        <v>1347</v>
      </c>
      <c r="F1551" s="38">
        <v>0</v>
      </c>
      <c r="G1551" s="26">
        <v>100</v>
      </c>
      <c r="H1551" s="26">
        <v>100</v>
      </c>
      <c r="I1551" s="26">
        <v>0</v>
      </c>
      <c r="J1551" s="26">
        <v>0</v>
      </c>
      <c r="K1551" s="26">
        <v>0</v>
      </c>
      <c r="L1551" s="26">
        <v>90</v>
      </c>
      <c r="M1551" s="26">
        <v>90</v>
      </c>
      <c r="N1551" s="26">
        <v>10</v>
      </c>
      <c r="O1551" s="26">
        <v>0</v>
      </c>
      <c r="P1551" s="26">
        <v>0</v>
      </c>
      <c r="Q1551" s="26">
        <v>100</v>
      </c>
      <c r="R1551" s="26">
        <v>100</v>
      </c>
      <c r="S1551" s="26">
        <v>99</v>
      </c>
      <c r="T1551" s="26">
        <v>60</v>
      </c>
      <c r="U1551" s="26">
        <v>60</v>
      </c>
      <c r="V1551" s="26">
        <v>20</v>
      </c>
      <c r="W1551" s="26">
        <v>15</v>
      </c>
      <c r="X1551" s="26">
        <v>65</v>
      </c>
      <c r="Y1551" s="26">
        <v>95</v>
      </c>
      <c r="Z1551" s="26">
        <v>5</v>
      </c>
      <c r="AA1551" s="26" t="s">
        <v>96</v>
      </c>
      <c r="AB1551" s="26" t="s">
        <v>96</v>
      </c>
      <c r="AC1551" s="26">
        <v>2</v>
      </c>
      <c r="AD1551" s="26">
        <v>0</v>
      </c>
      <c r="AE1551" s="26">
        <v>0</v>
      </c>
      <c r="AF1551" s="26">
        <v>15</v>
      </c>
      <c r="AG1551" s="26">
        <v>0</v>
      </c>
      <c r="AH1551" s="26">
        <v>3</v>
      </c>
      <c r="AI1551" s="26">
        <v>0</v>
      </c>
    </row>
    <row r="1552" spans="1:35" x14ac:dyDescent="0.3">
      <c r="A1552" s="31" t="s">
        <v>1003</v>
      </c>
      <c r="B1552" s="31" t="s">
        <v>1254</v>
      </c>
      <c r="C1552" s="31" t="s">
        <v>1276</v>
      </c>
      <c r="D1552" s="31" t="s">
        <v>108</v>
      </c>
      <c r="E1552" s="34" t="s">
        <v>95</v>
      </c>
      <c r="F1552" s="32">
        <v>98</v>
      </c>
      <c r="G1552" s="33">
        <v>100</v>
      </c>
      <c r="H1552" s="33">
        <v>100</v>
      </c>
      <c r="I1552" s="32">
        <v>0</v>
      </c>
      <c r="J1552" s="32">
        <v>0</v>
      </c>
      <c r="K1552" s="32">
        <v>0</v>
      </c>
      <c r="L1552" s="33">
        <v>100</v>
      </c>
      <c r="M1552" s="33">
        <v>100</v>
      </c>
      <c r="N1552" s="32">
        <v>0</v>
      </c>
      <c r="O1552" s="32">
        <v>0</v>
      </c>
      <c r="P1552" s="32">
        <v>0</v>
      </c>
      <c r="Q1552" s="32">
        <v>0</v>
      </c>
      <c r="R1552" s="32">
        <v>0</v>
      </c>
      <c r="S1552" s="32">
        <v>0</v>
      </c>
      <c r="T1552" s="32">
        <v>0</v>
      </c>
      <c r="U1552" s="32">
        <v>0</v>
      </c>
      <c r="V1552" s="32">
        <v>0</v>
      </c>
      <c r="W1552" s="32">
        <v>0</v>
      </c>
      <c r="X1552" s="33">
        <v>100</v>
      </c>
      <c r="Y1552" s="32">
        <v>5</v>
      </c>
      <c r="Z1552" s="32">
        <v>5</v>
      </c>
      <c r="AA1552" s="32" t="s">
        <v>97</v>
      </c>
      <c r="AB1552" s="32" t="s">
        <v>97</v>
      </c>
      <c r="AC1552" s="28" t="s">
        <v>98</v>
      </c>
      <c r="AD1552" s="32">
        <v>0</v>
      </c>
      <c r="AE1552" s="32">
        <v>0</v>
      </c>
      <c r="AF1552" s="32">
        <v>15</v>
      </c>
      <c r="AG1552" s="32">
        <v>0</v>
      </c>
      <c r="AH1552" s="32">
        <v>3</v>
      </c>
      <c r="AI1552" s="32">
        <v>0</v>
      </c>
    </row>
    <row r="1553" spans="1:35" x14ac:dyDescent="0.3">
      <c r="A1553" s="25" t="s">
        <v>1003</v>
      </c>
      <c r="B1553" s="25" t="s">
        <v>1277</v>
      </c>
      <c r="C1553" s="25" t="s">
        <v>1278</v>
      </c>
      <c r="D1553" s="26" t="s">
        <v>1553</v>
      </c>
      <c r="E1553" s="26">
        <v>823</v>
      </c>
      <c r="F1553" s="38">
        <v>0</v>
      </c>
      <c r="G1553" s="26">
        <v>100</v>
      </c>
      <c r="H1553" s="26">
        <v>100</v>
      </c>
      <c r="I1553" s="26">
        <v>0</v>
      </c>
      <c r="J1553" s="26">
        <v>0</v>
      </c>
      <c r="K1553" s="26">
        <v>0</v>
      </c>
      <c r="L1553" s="26">
        <v>0</v>
      </c>
      <c r="M1553" s="26">
        <v>0</v>
      </c>
      <c r="N1553" s="26">
        <v>95</v>
      </c>
      <c r="O1553" s="26">
        <v>5</v>
      </c>
      <c r="P1553" s="26">
        <v>0</v>
      </c>
      <c r="Q1553" s="26">
        <v>100</v>
      </c>
      <c r="R1553" s="26">
        <v>100</v>
      </c>
      <c r="S1553" s="26">
        <v>100</v>
      </c>
      <c r="T1553" s="26">
        <v>100</v>
      </c>
      <c r="U1553" s="26">
        <v>90</v>
      </c>
      <c r="V1553" s="26">
        <v>0</v>
      </c>
      <c r="W1553" s="26">
        <v>50</v>
      </c>
      <c r="X1553" s="26">
        <v>50</v>
      </c>
      <c r="Y1553" s="26">
        <v>100</v>
      </c>
      <c r="Z1553" s="26">
        <v>2</v>
      </c>
      <c r="AA1553" s="26" t="s">
        <v>96</v>
      </c>
      <c r="AB1553" s="26" t="s">
        <v>96</v>
      </c>
      <c r="AC1553" s="26">
        <v>5</v>
      </c>
      <c r="AD1553" s="26">
        <v>4</v>
      </c>
      <c r="AE1553" s="26">
        <v>4</v>
      </c>
      <c r="AF1553" s="26">
        <v>4</v>
      </c>
      <c r="AG1553" s="26">
        <v>1</v>
      </c>
      <c r="AH1553" s="26">
        <v>0</v>
      </c>
      <c r="AI1553" s="26">
        <v>1</v>
      </c>
    </row>
    <row r="1554" spans="1:35" x14ac:dyDescent="0.3">
      <c r="A1554" s="31" t="s">
        <v>1003</v>
      </c>
      <c r="B1554" s="31" t="s">
        <v>1277</v>
      </c>
      <c r="C1554" s="31" t="s">
        <v>1278</v>
      </c>
      <c r="D1554" s="31" t="s">
        <v>110</v>
      </c>
      <c r="E1554" s="34" t="s">
        <v>95</v>
      </c>
      <c r="F1554" s="32">
        <v>101</v>
      </c>
      <c r="G1554" s="32">
        <v>100</v>
      </c>
      <c r="H1554" s="32">
        <v>100</v>
      </c>
      <c r="I1554" s="32">
        <v>0</v>
      </c>
      <c r="J1554" s="32">
        <v>0</v>
      </c>
      <c r="K1554" s="32">
        <v>0</v>
      </c>
      <c r="L1554" s="32">
        <v>0</v>
      </c>
      <c r="M1554" s="32">
        <v>0</v>
      </c>
      <c r="N1554" s="32">
        <v>0</v>
      </c>
      <c r="O1554" s="32">
        <v>0</v>
      </c>
      <c r="P1554" s="33">
        <v>100</v>
      </c>
      <c r="Q1554" s="32">
        <v>100</v>
      </c>
      <c r="R1554" s="32">
        <v>100</v>
      </c>
      <c r="S1554" s="32">
        <v>100</v>
      </c>
      <c r="T1554" s="32">
        <v>100</v>
      </c>
      <c r="U1554" s="32">
        <v>0</v>
      </c>
      <c r="V1554" s="32">
        <v>0</v>
      </c>
      <c r="W1554" s="32">
        <v>0</v>
      </c>
      <c r="X1554" s="32">
        <v>100</v>
      </c>
      <c r="Y1554" s="32">
        <v>100</v>
      </c>
      <c r="Z1554" s="32">
        <v>2</v>
      </c>
      <c r="AA1554" s="32" t="s">
        <v>97</v>
      </c>
      <c r="AB1554" s="32" t="s">
        <v>96</v>
      </c>
      <c r="AC1554" s="32">
        <v>5</v>
      </c>
      <c r="AD1554" s="32">
        <v>4</v>
      </c>
      <c r="AE1554" s="32">
        <v>4</v>
      </c>
      <c r="AF1554" s="32">
        <v>4</v>
      </c>
      <c r="AG1554" s="32">
        <v>1</v>
      </c>
      <c r="AH1554" s="32">
        <v>0</v>
      </c>
      <c r="AI1554" s="32">
        <v>1</v>
      </c>
    </row>
    <row r="1555" spans="1:35" x14ac:dyDescent="0.3">
      <c r="A1555" s="25" t="s">
        <v>1003</v>
      </c>
      <c r="B1555" s="25" t="s">
        <v>1277</v>
      </c>
      <c r="C1555" s="25" t="s">
        <v>1279</v>
      </c>
      <c r="D1555" s="26" t="s">
        <v>1553</v>
      </c>
      <c r="E1555" s="26">
        <v>342</v>
      </c>
      <c r="F1555" s="38">
        <v>10</v>
      </c>
      <c r="G1555" s="26">
        <v>100</v>
      </c>
      <c r="H1555" s="26">
        <v>70</v>
      </c>
      <c r="I1555" s="26">
        <v>30</v>
      </c>
      <c r="J1555" s="26">
        <v>0</v>
      </c>
      <c r="K1555" s="26">
        <v>0</v>
      </c>
      <c r="L1555" s="26">
        <v>0</v>
      </c>
      <c r="M1555" s="26">
        <v>0</v>
      </c>
      <c r="N1555" s="26">
        <v>90</v>
      </c>
      <c r="O1555" s="26">
        <v>0</v>
      </c>
      <c r="P1555" s="26">
        <v>10</v>
      </c>
      <c r="Q1555" s="26">
        <v>100</v>
      </c>
      <c r="R1555" s="26">
        <v>100</v>
      </c>
      <c r="S1555" s="26">
        <v>100</v>
      </c>
      <c r="T1555" s="26">
        <v>100</v>
      </c>
      <c r="U1555" s="26">
        <v>85</v>
      </c>
      <c r="V1555" s="26">
        <v>0</v>
      </c>
      <c r="W1555" s="26">
        <v>25</v>
      </c>
      <c r="X1555" s="26">
        <v>75</v>
      </c>
      <c r="Y1555" s="26">
        <v>100</v>
      </c>
      <c r="Z1555" s="26">
        <v>2</v>
      </c>
      <c r="AA1555" s="26" t="s">
        <v>96</v>
      </c>
      <c r="AB1555" s="26" t="s">
        <v>96</v>
      </c>
      <c r="AC1555" s="26">
        <v>1</v>
      </c>
      <c r="AD1555" s="26">
        <v>10</v>
      </c>
      <c r="AE1555" s="26">
        <v>10</v>
      </c>
      <c r="AF1555" s="26">
        <v>10</v>
      </c>
      <c r="AG1555" s="26">
        <v>0</v>
      </c>
      <c r="AH1555" s="26">
        <v>41</v>
      </c>
      <c r="AI1555" s="26">
        <v>0</v>
      </c>
    </row>
    <row r="1556" spans="1:35" x14ac:dyDescent="0.3">
      <c r="A1556" s="31" t="s">
        <v>1003</v>
      </c>
      <c r="B1556" s="31" t="s">
        <v>1277</v>
      </c>
      <c r="C1556" s="31" t="s">
        <v>1279</v>
      </c>
      <c r="D1556" s="31" t="s">
        <v>353</v>
      </c>
      <c r="E1556" s="34" t="s">
        <v>95</v>
      </c>
      <c r="F1556" s="32">
        <v>51</v>
      </c>
      <c r="G1556" s="32">
        <v>100</v>
      </c>
      <c r="H1556" s="32">
        <v>100</v>
      </c>
      <c r="I1556" s="32">
        <v>0</v>
      </c>
      <c r="J1556" s="32">
        <v>0</v>
      </c>
      <c r="K1556" s="32">
        <v>0</v>
      </c>
      <c r="L1556" s="32">
        <v>0</v>
      </c>
      <c r="M1556" s="32">
        <v>0</v>
      </c>
      <c r="N1556" s="32">
        <v>100</v>
      </c>
      <c r="O1556" s="32">
        <v>0</v>
      </c>
      <c r="P1556" s="32">
        <v>0</v>
      </c>
      <c r="Q1556" s="32">
        <v>100</v>
      </c>
      <c r="R1556" s="32">
        <v>100</v>
      </c>
      <c r="S1556" s="32">
        <v>100</v>
      </c>
      <c r="T1556" s="32">
        <v>100</v>
      </c>
      <c r="U1556" s="32">
        <v>100</v>
      </c>
      <c r="V1556" s="32">
        <v>0</v>
      </c>
      <c r="W1556" s="32">
        <v>100</v>
      </c>
      <c r="X1556" s="32">
        <v>0</v>
      </c>
      <c r="Y1556" s="32">
        <v>0</v>
      </c>
      <c r="Z1556" s="28" t="s">
        <v>98</v>
      </c>
      <c r="AA1556" s="32" t="s">
        <v>97</v>
      </c>
      <c r="AB1556" s="32" t="s">
        <v>96</v>
      </c>
      <c r="AC1556" s="32">
        <v>1</v>
      </c>
      <c r="AD1556" s="32">
        <v>10</v>
      </c>
      <c r="AE1556" s="32">
        <v>10</v>
      </c>
      <c r="AF1556" s="32">
        <v>10</v>
      </c>
      <c r="AG1556" s="32">
        <v>0</v>
      </c>
      <c r="AH1556" s="32">
        <v>41</v>
      </c>
      <c r="AI1556" s="32">
        <v>0</v>
      </c>
    </row>
    <row r="1557" spans="1:35" x14ac:dyDescent="0.3">
      <c r="A1557" s="25" t="s">
        <v>1003</v>
      </c>
      <c r="B1557" s="25" t="s">
        <v>1277</v>
      </c>
      <c r="C1557" s="25" t="s">
        <v>1280</v>
      </c>
      <c r="D1557" s="26" t="s">
        <v>1553</v>
      </c>
      <c r="E1557" s="26">
        <v>521</v>
      </c>
      <c r="F1557" s="38">
        <v>0</v>
      </c>
      <c r="G1557" s="26">
        <v>100</v>
      </c>
      <c r="H1557" s="26">
        <v>100</v>
      </c>
      <c r="I1557" s="26">
        <v>0</v>
      </c>
      <c r="J1557" s="26">
        <v>0</v>
      </c>
      <c r="K1557" s="26">
        <v>0</v>
      </c>
      <c r="L1557" s="26">
        <v>0</v>
      </c>
      <c r="M1557" s="26">
        <v>0</v>
      </c>
      <c r="N1557" s="26">
        <v>95</v>
      </c>
      <c r="O1557" s="26">
        <v>0</v>
      </c>
      <c r="P1557" s="26">
        <v>5</v>
      </c>
      <c r="Q1557" s="26">
        <v>100</v>
      </c>
      <c r="R1557" s="26">
        <v>100</v>
      </c>
      <c r="S1557" s="26">
        <v>100</v>
      </c>
      <c r="T1557" s="26">
        <v>100</v>
      </c>
      <c r="U1557" s="26">
        <v>100</v>
      </c>
      <c r="V1557" s="26">
        <v>0</v>
      </c>
      <c r="W1557" s="26">
        <v>80</v>
      </c>
      <c r="X1557" s="26">
        <v>20</v>
      </c>
      <c r="Y1557" s="26">
        <v>100</v>
      </c>
      <c r="Z1557" s="26">
        <v>2</v>
      </c>
      <c r="AA1557" s="26" t="s">
        <v>97</v>
      </c>
      <c r="AB1557" s="26" t="s">
        <v>97</v>
      </c>
      <c r="AC1557" s="26" t="s">
        <v>98</v>
      </c>
      <c r="AD1557" s="26">
        <v>10</v>
      </c>
      <c r="AE1557" s="26">
        <v>10</v>
      </c>
      <c r="AF1557" s="26">
        <v>10</v>
      </c>
      <c r="AG1557" s="26">
        <v>0</v>
      </c>
      <c r="AH1557" s="26">
        <v>0</v>
      </c>
      <c r="AI1557" s="26">
        <v>0</v>
      </c>
    </row>
    <row r="1558" spans="1:35" x14ac:dyDescent="0.3">
      <c r="A1558" s="31" t="s">
        <v>1003</v>
      </c>
      <c r="B1558" s="31" t="s">
        <v>1277</v>
      </c>
      <c r="C1558" s="31" t="s">
        <v>1280</v>
      </c>
      <c r="D1558" s="31" t="s">
        <v>110</v>
      </c>
      <c r="E1558" s="32" t="s">
        <v>104</v>
      </c>
      <c r="F1558" s="32">
        <v>132</v>
      </c>
      <c r="G1558" s="32">
        <v>100</v>
      </c>
      <c r="H1558" s="32">
        <v>100</v>
      </c>
      <c r="I1558" s="32">
        <v>0</v>
      </c>
      <c r="J1558" s="32">
        <v>0</v>
      </c>
      <c r="K1558" s="32">
        <v>0</v>
      </c>
      <c r="L1558" s="32">
        <v>0</v>
      </c>
      <c r="M1558" s="32">
        <v>0</v>
      </c>
      <c r="N1558" s="32">
        <v>5</v>
      </c>
      <c r="O1558" s="32">
        <v>20</v>
      </c>
      <c r="P1558" s="32">
        <v>75</v>
      </c>
      <c r="Q1558" s="32">
        <v>100</v>
      </c>
      <c r="R1558" s="32">
        <v>100</v>
      </c>
      <c r="S1558" s="32">
        <v>100</v>
      </c>
      <c r="T1558" s="32">
        <v>100</v>
      </c>
      <c r="U1558" s="32">
        <v>0</v>
      </c>
      <c r="V1558" s="32">
        <v>0</v>
      </c>
      <c r="W1558" s="32">
        <v>0</v>
      </c>
      <c r="X1558" s="32">
        <v>100</v>
      </c>
      <c r="Y1558" s="32">
        <v>0</v>
      </c>
      <c r="Z1558" s="28" t="s">
        <v>98</v>
      </c>
      <c r="AA1558" s="32" t="s">
        <v>96</v>
      </c>
      <c r="AB1558" s="32" t="s">
        <v>96</v>
      </c>
      <c r="AC1558" s="32">
        <v>2</v>
      </c>
      <c r="AD1558" s="32">
        <v>10</v>
      </c>
      <c r="AE1558" s="32">
        <v>10</v>
      </c>
      <c r="AF1558" s="32">
        <v>10</v>
      </c>
      <c r="AG1558" s="32">
        <v>0</v>
      </c>
      <c r="AH1558" s="32">
        <v>0</v>
      </c>
      <c r="AI1558" s="32">
        <v>1</v>
      </c>
    </row>
    <row r="1559" spans="1:35" x14ac:dyDescent="0.3">
      <c r="A1559" s="25" t="s">
        <v>1003</v>
      </c>
      <c r="B1559" s="25" t="s">
        <v>1277</v>
      </c>
      <c r="C1559" s="25" t="s">
        <v>1281</v>
      </c>
      <c r="D1559" s="26" t="s">
        <v>1553</v>
      </c>
      <c r="E1559" s="26">
        <v>168</v>
      </c>
      <c r="F1559" s="38">
        <v>0</v>
      </c>
      <c r="G1559" s="26">
        <v>0</v>
      </c>
      <c r="H1559" s="26">
        <v>0</v>
      </c>
      <c r="I1559" s="26">
        <v>90</v>
      </c>
      <c r="J1559" s="26">
        <v>0</v>
      </c>
      <c r="K1559" s="26">
        <v>10</v>
      </c>
      <c r="L1559" s="26">
        <v>85</v>
      </c>
      <c r="M1559" s="26">
        <v>85</v>
      </c>
      <c r="N1559" s="26">
        <v>5</v>
      </c>
      <c r="O1559" s="26">
        <v>0</v>
      </c>
      <c r="P1559" s="26">
        <v>10</v>
      </c>
      <c r="Q1559" s="26">
        <v>100</v>
      </c>
      <c r="R1559" s="26">
        <v>100</v>
      </c>
      <c r="S1559" s="26">
        <v>100</v>
      </c>
      <c r="T1559" s="26">
        <v>100</v>
      </c>
      <c r="U1559" s="26">
        <v>90</v>
      </c>
      <c r="V1559" s="26">
        <v>0</v>
      </c>
      <c r="W1559" s="26">
        <v>10</v>
      </c>
      <c r="X1559" s="26">
        <v>90</v>
      </c>
      <c r="Y1559" s="26">
        <v>100</v>
      </c>
      <c r="Z1559" s="26">
        <v>2</v>
      </c>
      <c r="AA1559" s="26" t="s">
        <v>96</v>
      </c>
      <c r="AB1559" s="26" t="s">
        <v>97</v>
      </c>
      <c r="AC1559" s="26" t="s">
        <v>98</v>
      </c>
      <c r="AD1559" s="26">
        <v>15</v>
      </c>
      <c r="AE1559" s="26">
        <v>15</v>
      </c>
      <c r="AF1559" s="26">
        <v>15</v>
      </c>
      <c r="AG1559" s="26">
        <v>0</v>
      </c>
      <c r="AH1559" s="26">
        <v>28</v>
      </c>
      <c r="AI1559" s="26">
        <v>0</v>
      </c>
    </row>
    <row r="1560" spans="1:35" x14ac:dyDescent="0.3">
      <c r="A1560" s="31" t="s">
        <v>1003</v>
      </c>
      <c r="B1560" s="31" t="s">
        <v>1277</v>
      </c>
      <c r="C1560" s="31" t="s">
        <v>1281</v>
      </c>
      <c r="D1560" s="31" t="s">
        <v>108</v>
      </c>
      <c r="E1560" s="34" t="s">
        <v>95</v>
      </c>
      <c r="F1560" s="32">
        <v>53</v>
      </c>
      <c r="G1560" s="32">
        <v>0</v>
      </c>
      <c r="H1560" s="32">
        <v>0</v>
      </c>
      <c r="I1560" s="32">
        <v>80</v>
      </c>
      <c r="J1560" s="32">
        <v>0</v>
      </c>
      <c r="K1560" s="32">
        <v>20</v>
      </c>
      <c r="L1560" s="32">
        <v>80</v>
      </c>
      <c r="M1560" s="32">
        <v>80</v>
      </c>
      <c r="N1560" s="32">
        <v>0</v>
      </c>
      <c r="O1560" s="32">
        <v>0</v>
      </c>
      <c r="P1560" s="32">
        <v>20</v>
      </c>
      <c r="Q1560" s="32">
        <v>100</v>
      </c>
      <c r="R1560" s="32">
        <v>100</v>
      </c>
      <c r="S1560" s="32">
        <v>100</v>
      </c>
      <c r="T1560" s="32">
        <v>0</v>
      </c>
      <c r="U1560" s="32">
        <v>0</v>
      </c>
      <c r="V1560" s="32">
        <v>0</v>
      </c>
      <c r="W1560" s="32">
        <v>0</v>
      </c>
      <c r="X1560" s="32">
        <v>100</v>
      </c>
      <c r="Y1560" s="32">
        <v>100</v>
      </c>
      <c r="Z1560" s="32">
        <v>2</v>
      </c>
      <c r="AA1560" s="32" t="s">
        <v>96</v>
      </c>
      <c r="AB1560" s="32" t="s">
        <v>96</v>
      </c>
      <c r="AC1560" s="32">
        <v>2</v>
      </c>
      <c r="AD1560" s="32">
        <v>15</v>
      </c>
      <c r="AE1560" s="32">
        <v>15</v>
      </c>
      <c r="AF1560" s="32">
        <v>15</v>
      </c>
      <c r="AG1560" s="32">
        <v>0</v>
      </c>
      <c r="AH1560" s="32">
        <v>28</v>
      </c>
      <c r="AI1560" s="32">
        <v>0</v>
      </c>
    </row>
    <row r="1561" spans="1:35" x14ac:dyDescent="0.3">
      <c r="A1561" s="25" t="s">
        <v>1003</v>
      </c>
      <c r="B1561" s="25" t="s">
        <v>1277</v>
      </c>
      <c r="C1561" s="25" t="s">
        <v>1282</v>
      </c>
      <c r="D1561" s="26" t="s">
        <v>1553</v>
      </c>
      <c r="E1561" s="26">
        <v>180</v>
      </c>
      <c r="F1561" s="38">
        <v>0</v>
      </c>
      <c r="G1561" s="26">
        <v>0</v>
      </c>
      <c r="H1561" s="26">
        <v>0</v>
      </c>
      <c r="I1561" s="26">
        <v>100</v>
      </c>
      <c r="J1561" s="26">
        <v>0</v>
      </c>
      <c r="K1561" s="26">
        <v>0</v>
      </c>
      <c r="L1561" s="26">
        <v>0</v>
      </c>
      <c r="M1561" s="26">
        <v>0</v>
      </c>
      <c r="N1561" s="26">
        <v>100</v>
      </c>
      <c r="O1561" s="26">
        <v>0</v>
      </c>
      <c r="P1561" s="26">
        <v>0</v>
      </c>
      <c r="Q1561" s="26">
        <v>100</v>
      </c>
      <c r="R1561" s="26">
        <v>100</v>
      </c>
      <c r="S1561" s="26">
        <v>100</v>
      </c>
      <c r="T1561" s="26">
        <v>100</v>
      </c>
      <c r="U1561" s="26">
        <v>50</v>
      </c>
      <c r="V1561" s="26">
        <v>0</v>
      </c>
      <c r="W1561" s="26">
        <v>10</v>
      </c>
      <c r="X1561" s="26">
        <v>90</v>
      </c>
      <c r="Y1561" s="26">
        <v>100</v>
      </c>
      <c r="Z1561" s="26">
        <v>1</v>
      </c>
      <c r="AA1561" s="26" t="s">
        <v>96</v>
      </c>
      <c r="AB1561" s="26" t="s">
        <v>96</v>
      </c>
      <c r="AC1561" s="26">
        <v>5</v>
      </c>
      <c r="AD1561" s="26">
        <v>11</v>
      </c>
      <c r="AE1561" s="26">
        <v>12</v>
      </c>
      <c r="AF1561" s="26">
        <v>12</v>
      </c>
      <c r="AG1561" s="26">
        <v>0</v>
      </c>
      <c r="AH1561" s="26">
        <v>42</v>
      </c>
      <c r="AI1561" s="26">
        <v>0</v>
      </c>
    </row>
    <row r="1562" spans="1:35" x14ac:dyDescent="0.3">
      <c r="A1562" s="31" t="s">
        <v>1003</v>
      </c>
      <c r="B1562" s="31" t="s">
        <v>1277</v>
      </c>
      <c r="C1562" s="31" t="s">
        <v>1282</v>
      </c>
      <c r="D1562" s="31" t="s">
        <v>110</v>
      </c>
      <c r="E1562" s="34" t="s">
        <v>95</v>
      </c>
      <c r="F1562" s="32">
        <v>78</v>
      </c>
      <c r="G1562" s="32">
        <v>0</v>
      </c>
      <c r="H1562" s="32">
        <v>0</v>
      </c>
      <c r="I1562" s="32">
        <v>15</v>
      </c>
      <c r="J1562" s="32">
        <v>85</v>
      </c>
      <c r="K1562" s="32">
        <v>0</v>
      </c>
      <c r="L1562" s="32">
        <v>0</v>
      </c>
      <c r="M1562" s="32">
        <v>0</v>
      </c>
      <c r="N1562" s="32">
        <v>15</v>
      </c>
      <c r="O1562" s="32">
        <v>85</v>
      </c>
      <c r="P1562" s="32">
        <v>0</v>
      </c>
      <c r="Q1562" s="32">
        <v>100</v>
      </c>
      <c r="R1562" s="32">
        <v>100</v>
      </c>
      <c r="S1562" s="32">
        <v>100</v>
      </c>
      <c r="T1562" s="32">
        <v>100</v>
      </c>
      <c r="U1562" s="32">
        <v>0</v>
      </c>
      <c r="V1562" s="32">
        <v>0</v>
      </c>
      <c r="W1562" s="32">
        <v>10</v>
      </c>
      <c r="X1562" s="32">
        <v>90</v>
      </c>
      <c r="Y1562" s="32">
        <v>100</v>
      </c>
      <c r="Z1562" s="32">
        <v>1</v>
      </c>
      <c r="AA1562" s="32" t="s">
        <v>96</v>
      </c>
      <c r="AB1562" s="32" t="s">
        <v>96</v>
      </c>
      <c r="AC1562" s="32">
        <v>5</v>
      </c>
      <c r="AD1562" s="32">
        <v>12</v>
      </c>
      <c r="AE1562" s="32">
        <v>12</v>
      </c>
      <c r="AF1562" s="32">
        <v>12</v>
      </c>
      <c r="AG1562" s="32">
        <v>0</v>
      </c>
      <c r="AH1562" s="32">
        <v>42</v>
      </c>
      <c r="AI1562" s="32">
        <v>0</v>
      </c>
    </row>
    <row r="1563" spans="1:35" x14ac:dyDescent="0.3">
      <c r="A1563" s="25" t="s">
        <v>1003</v>
      </c>
      <c r="B1563" s="25" t="s">
        <v>1277</v>
      </c>
      <c r="C1563" s="25" t="s">
        <v>1283</v>
      </c>
      <c r="D1563" s="26" t="s">
        <v>1553</v>
      </c>
      <c r="E1563" s="26">
        <v>120</v>
      </c>
      <c r="F1563" s="38">
        <v>0</v>
      </c>
      <c r="G1563" s="26">
        <v>0</v>
      </c>
      <c r="H1563" s="26">
        <v>0</v>
      </c>
      <c r="I1563" s="26">
        <v>100</v>
      </c>
      <c r="J1563" s="26">
        <v>0</v>
      </c>
      <c r="K1563" s="26">
        <v>0</v>
      </c>
      <c r="L1563" s="26">
        <v>0</v>
      </c>
      <c r="M1563" s="26">
        <v>0</v>
      </c>
      <c r="N1563" s="26">
        <v>100</v>
      </c>
      <c r="O1563" s="26">
        <v>0</v>
      </c>
      <c r="P1563" s="26">
        <v>0</v>
      </c>
      <c r="Q1563" s="26">
        <v>100</v>
      </c>
      <c r="R1563" s="26">
        <v>100</v>
      </c>
      <c r="S1563" s="26">
        <v>100</v>
      </c>
      <c r="T1563" s="26">
        <v>50</v>
      </c>
      <c r="U1563" s="26">
        <v>20</v>
      </c>
      <c r="V1563" s="26">
        <v>0</v>
      </c>
      <c r="W1563" s="26">
        <v>50</v>
      </c>
      <c r="X1563" s="26">
        <v>50</v>
      </c>
      <c r="Y1563" s="26">
        <v>100</v>
      </c>
      <c r="Z1563" s="26">
        <v>3</v>
      </c>
      <c r="AA1563" s="26" t="s">
        <v>96</v>
      </c>
      <c r="AB1563" s="26" t="s">
        <v>96</v>
      </c>
      <c r="AC1563" s="26">
        <v>2</v>
      </c>
      <c r="AD1563" s="26">
        <v>23</v>
      </c>
      <c r="AE1563" s="26">
        <v>23</v>
      </c>
      <c r="AF1563" s="26">
        <v>23</v>
      </c>
      <c r="AG1563" s="26">
        <v>0</v>
      </c>
      <c r="AH1563" s="26">
        <v>23</v>
      </c>
      <c r="AI1563" s="26">
        <v>6</v>
      </c>
    </row>
    <row r="1564" spans="1:35" x14ac:dyDescent="0.3">
      <c r="A1564" s="31" t="s">
        <v>1003</v>
      </c>
      <c r="B1564" s="31" t="s">
        <v>1277</v>
      </c>
      <c r="C1564" s="31" t="s">
        <v>1283</v>
      </c>
      <c r="D1564" s="31" t="s">
        <v>110</v>
      </c>
      <c r="E1564" s="34" t="s">
        <v>95</v>
      </c>
      <c r="F1564" s="32">
        <v>63</v>
      </c>
      <c r="G1564" s="32">
        <v>0</v>
      </c>
      <c r="H1564" s="32">
        <v>0</v>
      </c>
      <c r="I1564" s="32">
        <v>100</v>
      </c>
      <c r="J1564" s="32">
        <v>0</v>
      </c>
      <c r="K1564" s="32">
        <v>0</v>
      </c>
      <c r="L1564" s="32">
        <v>0</v>
      </c>
      <c r="M1564" s="32">
        <v>0</v>
      </c>
      <c r="N1564" s="32">
        <v>100</v>
      </c>
      <c r="O1564" s="32">
        <v>0</v>
      </c>
      <c r="P1564" s="32">
        <v>0</v>
      </c>
      <c r="Q1564" s="32">
        <v>100</v>
      </c>
      <c r="R1564" s="32">
        <v>100</v>
      </c>
      <c r="S1564" s="32">
        <v>100</v>
      </c>
      <c r="T1564" s="32">
        <v>100</v>
      </c>
      <c r="U1564" s="32">
        <v>100</v>
      </c>
      <c r="V1564" s="32">
        <v>0</v>
      </c>
      <c r="W1564" s="32">
        <v>0</v>
      </c>
      <c r="X1564" s="32">
        <v>100</v>
      </c>
      <c r="Y1564" s="32">
        <v>50</v>
      </c>
      <c r="Z1564" s="32">
        <v>3</v>
      </c>
      <c r="AA1564" s="32" t="s">
        <v>97</v>
      </c>
      <c r="AB1564" s="32" t="s">
        <v>96</v>
      </c>
      <c r="AC1564" s="32">
        <v>2</v>
      </c>
      <c r="AD1564" s="32">
        <v>23</v>
      </c>
      <c r="AE1564" s="32">
        <v>23</v>
      </c>
      <c r="AF1564" s="32">
        <v>23</v>
      </c>
      <c r="AG1564" s="32">
        <v>0</v>
      </c>
      <c r="AH1564" s="32">
        <v>23</v>
      </c>
      <c r="AI1564" s="32">
        <v>6</v>
      </c>
    </row>
    <row r="1565" spans="1:35" x14ac:dyDescent="0.3">
      <c r="A1565" s="25" t="s">
        <v>1003</v>
      </c>
      <c r="B1565" s="25" t="s">
        <v>1277</v>
      </c>
      <c r="C1565" s="25" t="s">
        <v>1284</v>
      </c>
      <c r="D1565" s="26" t="s">
        <v>1553</v>
      </c>
      <c r="E1565" s="26">
        <v>432</v>
      </c>
      <c r="F1565" s="38">
        <v>0</v>
      </c>
      <c r="G1565" s="26">
        <v>100</v>
      </c>
      <c r="H1565" s="26">
        <v>95</v>
      </c>
      <c r="I1565" s="26">
        <v>5</v>
      </c>
      <c r="J1565" s="26">
        <v>0</v>
      </c>
      <c r="K1565" s="26">
        <v>0</v>
      </c>
      <c r="L1565" s="26">
        <v>0</v>
      </c>
      <c r="M1565" s="26">
        <v>0</v>
      </c>
      <c r="N1565" s="26">
        <v>90</v>
      </c>
      <c r="O1565" s="26">
        <v>10</v>
      </c>
      <c r="P1565" s="26">
        <v>0</v>
      </c>
      <c r="Q1565" s="26">
        <v>100</v>
      </c>
      <c r="R1565" s="26">
        <v>100</v>
      </c>
      <c r="S1565" s="26">
        <v>100</v>
      </c>
      <c r="T1565" s="26">
        <v>100</v>
      </c>
      <c r="U1565" s="26">
        <v>0</v>
      </c>
      <c r="V1565" s="26">
        <v>0</v>
      </c>
      <c r="W1565" s="26">
        <v>30</v>
      </c>
      <c r="X1565" s="26">
        <v>70</v>
      </c>
      <c r="Y1565" s="26">
        <v>100</v>
      </c>
      <c r="Z1565" s="26">
        <v>2</v>
      </c>
      <c r="AA1565" s="26" t="s">
        <v>96</v>
      </c>
      <c r="AB1565" s="26" t="s">
        <v>96</v>
      </c>
      <c r="AC1565" s="26">
        <v>2</v>
      </c>
      <c r="AD1565" s="26">
        <v>8</v>
      </c>
      <c r="AE1565" s="26">
        <v>8</v>
      </c>
      <c r="AF1565" s="26">
        <v>8</v>
      </c>
      <c r="AG1565" s="26">
        <v>0</v>
      </c>
      <c r="AH1565" s="26">
        <v>32</v>
      </c>
      <c r="AI1565" s="26">
        <v>0</v>
      </c>
    </row>
    <row r="1566" spans="1:35" x14ac:dyDescent="0.3">
      <c r="A1566" s="31" t="s">
        <v>1003</v>
      </c>
      <c r="B1566" s="31" t="s">
        <v>1277</v>
      </c>
      <c r="C1566" s="31" t="s">
        <v>1284</v>
      </c>
      <c r="D1566" s="31" t="s">
        <v>1285</v>
      </c>
      <c r="E1566" s="34" t="s">
        <v>104</v>
      </c>
      <c r="F1566" s="32">
        <v>71</v>
      </c>
      <c r="G1566" s="32">
        <v>0</v>
      </c>
      <c r="H1566" s="32">
        <v>0</v>
      </c>
      <c r="I1566" s="32">
        <v>100</v>
      </c>
      <c r="J1566" s="32">
        <v>0</v>
      </c>
      <c r="K1566" s="32">
        <v>0</v>
      </c>
      <c r="L1566" s="32">
        <v>0</v>
      </c>
      <c r="M1566" s="32">
        <v>0</v>
      </c>
      <c r="N1566" s="32">
        <v>0</v>
      </c>
      <c r="O1566" s="32">
        <v>0</v>
      </c>
      <c r="P1566" s="32">
        <v>100</v>
      </c>
      <c r="Q1566" s="32">
        <v>100</v>
      </c>
      <c r="R1566" s="32">
        <v>100</v>
      </c>
      <c r="S1566" s="32">
        <v>0</v>
      </c>
      <c r="T1566" s="32">
        <v>0</v>
      </c>
      <c r="U1566" s="32">
        <v>0</v>
      </c>
      <c r="V1566" s="32">
        <v>0</v>
      </c>
      <c r="W1566" s="32">
        <v>0</v>
      </c>
      <c r="X1566" s="32">
        <v>100</v>
      </c>
      <c r="Y1566" s="32">
        <v>100</v>
      </c>
      <c r="Z1566" s="32">
        <v>2</v>
      </c>
      <c r="AA1566" s="32" t="s">
        <v>96</v>
      </c>
      <c r="AB1566" s="32" t="s">
        <v>96</v>
      </c>
      <c r="AC1566" s="32">
        <v>2</v>
      </c>
      <c r="AD1566" s="32">
        <v>10</v>
      </c>
      <c r="AE1566" s="32">
        <v>10</v>
      </c>
      <c r="AF1566" s="32">
        <v>10</v>
      </c>
      <c r="AG1566" s="32">
        <v>0</v>
      </c>
      <c r="AH1566" s="32">
        <v>32</v>
      </c>
      <c r="AI1566" s="32">
        <v>2</v>
      </c>
    </row>
    <row r="1567" spans="1:35" x14ac:dyDescent="0.3">
      <c r="A1567" s="25" t="s">
        <v>1003</v>
      </c>
      <c r="B1567" s="25" t="s">
        <v>1277</v>
      </c>
      <c r="C1567" s="25" t="s">
        <v>1277</v>
      </c>
      <c r="D1567" s="26" t="s">
        <v>1553</v>
      </c>
      <c r="E1567" s="26">
        <v>10359</v>
      </c>
      <c r="F1567" s="38">
        <v>150</v>
      </c>
      <c r="G1567" s="26">
        <v>100</v>
      </c>
      <c r="H1567" s="26">
        <v>100</v>
      </c>
      <c r="I1567" s="26">
        <v>0</v>
      </c>
      <c r="J1567" s="26">
        <v>0</v>
      </c>
      <c r="K1567" s="26">
        <v>0</v>
      </c>
      <c r="L1567" s="26">
        <v>70</v>
      </c>
      <c r="M1567" s="26">
        <v>70</v>
      </c>
      <c r="N1567" s="26">
        <v>0</v>
      </c>
      <c r="O1567" s="26">
        <v>0</v>
      </c>
      <c r="P1567" s="26">
        <v>30</v>
      </c>
      <c r="Q1567" s="26">
        <v>100</v>
      </c>
      <c r="R1567" s="26">
        <v>100</v>
      </c>
      <c r="S1567" s="26">
        <v>90</v>
      </c>
      <c r="T1567" s="26">
        <v>15</v>
      </c>
      <c r="U1567" s="26">
        <v>15</v>
      </c>
      <c r="V1567" s="26">
        <v>0</v>
      </c>
      <c r="W1567" s="26">
        <v>5</v>
      </c>
      <c r="X1567" s="26">
        <v>95</v>
      </c>
      <c r="Y1567" s="26">
        <v>100</v>
      </c>
      <c r="Z1567" s="26">
        <v>4</v>
      </c>
      <c r="AA1567" s="26" t="s">
        <v>96</v>
      </c>
      <c r="AB1567" s="26" t="s">
        <v>96</v>
      </c>
      <c r="AC1567" s="26">
        <v>1</v>
      </c>
      <c r="AD1567" s="26">
        <v>0</v>
      </c>
      <c r="AE1567" s="26">
        <v>0</v>
      </c>
      <c r="AF1567" s="26">
        <v>0</v>
      </c>
      <c r="AG1567" s="26">
        <v>0</v>
      </c>
      <c r="AH1567" s="26">
        <v>34</v>
      </c>
      <c r="AI1567" s="26">
        <v>0</v>
      </c>
    </row>
    <row r="1568" spans="1:35" x14ac:dyDescent="0.3">
      <c r="A1568" s="31" t="s">
        <v>1003</v>
      </c>
      <c r="B1568" s="31" t="s">
        <v>1277</v>
      </c>
      <c r="C1568" s="31" t="s">
        <v>1277</v>
      </c>
      <c r="D1568" s="31" t="s">
        <v>1286</v>
      </c>
      <c r="E1568" s="34" t="s">
        <v>102</v>
      </c>
      <c r="F1568" s="32">
        <v>65</v>
      </c>
      <c r="G1568" s="32">
        <v>100</v>
      </c>
      <c r="H1568" s="32">
        <v>100</v>
      </c>
      <c r="I1568" s="32">
        <v>0</v>
      </c>
      <c r="J1568" s="32">
        <v>0</v>
      </c>
      <c r="K1568" s="32">
        <v>0</v>
      </c>
      <c r="L1568" s="32">
        <v>100</v>
      </c>
      <c r="M1568" s="33">
        <v>100</v>
      </c>
      <c r="N1568" s="32">
        <v>0</v>
      </c>
      <c r="O1568" s="32">
        <v>0</v>
      </c>
      <c r="P1568" s="32">
        <v>0</v>
      </c>
      <c r="Q1568" s="32">
        <v>100</v>
      </c>
      <c r="R1568" s="32">
        <v>100</v>
      </c>
      <c r="S1568" s="32">
        <v>100</v>
      </c>
      <c r="T1568" s="32">
        <v>100</v>
      </c>
      <c r="U1568" s="32">
        <v>100</v>
      </c>
      <c r="V1568" s="32">
        <v>0</v>
      </c>
      <c r="W1568" s="32">
        <v>0</v>
      </c>
      <c r="X1568" s="32">
        <v>100</v>
      </c>
      <c r="Y1568" s="32">
        <v>100</v>
      </c>
      <c r="Z1568" s="32">
        <v>4</v>
      </c>
      <c r="AA1568" s="32" t="s">
        <v>97</v>
      </c>
      <c r="AB1568" s="32" t="s">
        <v>96</v>
      </c>
      <c r="AC1568" s="32">
        <v>1</v>
      </c>
      <c r="AD1568" s="32">
        <v>0</v>
      </c>
      <c r="AE1568" s="32">
        <v>0</v>
      </c>
      <c r="AF1568" s="32">
        <v>0</v>
      </c>
      <c r="AG1568" s="32">
        <v>0</v>
      </c>
      <c r="AH1568" s="32">
        <v>34</v>
      </c>
      <c r="AI1568" s="32">
        <v>0</v>
      </c>
    </row>
    <row r="1569" spans="1:35" x14ac:dyDescent="0.3">
      <c r="A1569" s="31" t="s">
        <v>1003</v>
      </c>
      <c r="B1569" s="31" t="s">
        <v>1277</v>
      </c>
      <c r="C1569" s="31" t="s">
        <v>1277</v>
      </c>
      <c r="D1569" s="31" t="s">
        <v>1287</v>
      </c>
      <c r="E1569" s="34" t="s">
        <v>95</v>
      </c>
      <c r="F1569" s="32">
        <v>420</v>
      </c>
      <c r="G1569" s="32">
        <v>100</v>
      </c>
      <c r="H1569" s="32">
        <v>100</v>
      </c>
      <c r="I1569" s="32">
        <v>0</v>
      </c>
      <c r="J1569" s="32">
        <v>0</v>
      </c>
      <c r="K1569" s="32">
        <v>0</v>
      </c>
      <c r="L1569" s="32">
        <v>100</v>
      </c>
      <c r="M1569" s="33">
        <v>100</v>
      </c>
      <c r="N1569" s="32">
        <v>0</v>
      </c>
      <c r="O1569" s="32">
        <v>0</v>
      </c>
      <c r="P1569" s="32">
        <v>0</v>
      </c>
      <c r="Q1569" s="32">
        <v>100</v>
      </c>
      <c r="R1569" s="32">
        <v>100</v>
      </c>
      <c r="S1569" s="32">
        <v>100</v>
      </c>
      <c r="T1569" s="32">
        <v>10</v>
      </c>
      <c r="U1569" s="32">
        <v>10</v>
      </c>
      <c r="V1569" s="32">
        <v>0</v>
      </c>
      <c r="W1569" s="32">
        <v>10</v>
      </c>
      <c r="X1569" s="32">
        <v>90</v>
      </c>
      <c r="Y1569" s="32">
        <v>0</v>
      </c>
      <c r="Z1569" s="28" t="s">
        <v>98</v>
      </c>
      <c r="AA1569" s="32" t="s">
        <v>97</v>
      </c>
      <c r="AB1569" s="32" t="s">
        <v>96</v>
      </c>
      <c r="AC1569" s="32">
        <v>4</v>
      </c>
      <c r="AD1569" s="32">
        <v>0</v>
      </c>
      <c r="AE1569" s="32">
        <v>0</v>
      </c>
      <c r="AF1569" s="32">
        <v>0</v>
      </c>
      <c r="AG1569" s="32">
        <v>0</v>
      </c>
      <c r="AH1569" s="32">
        <v>34</v>
      </c>
      <c r="AI1569" s="32">
        <v>0</v>
      </c>
    </row>
    <row r="1570" spans="1:35" x14ac:dyDescent="0.3">
      <c r="A1570" s="31" t="s">
        <v>1003</v>
      </c>
      <c r="B1570" s="31" t="s">
        <v>1277</v>
      </c>
      <c r="C1570" s="31" t="s">
        <v>1277</v>
      </c>
      <c r="D1570" s="31" t="s">
        <v>1288</v>
      </c>
      <c r="E1570" s="34" t="s">
        <v>95</v>
      </c>
      <c r="F1570" s="32">
        <v>281</v>
      </c>
      <c r="G1570" s="32">
        <v>100</v>
      </c>
      <c r="H1570" s="32">
        <v>100</v>
      </c>
      <c r="I1570" s="32">
        <v>0</v>
      </c>
      <c r="J1570" s="32">
        <v>0</v>
      </c>
      <c r="K1570" s="32">
        <v>0</v>
      </c>
      <c r="L1570" s="32">
        <v>100</v>
      </c>
      <c r="M1570" s="33">
        <v>100</v>
      </c>
      <c r="N1570" s="32">
        <v>0</v>
      </c>
      <c r="O1570" s="32">
        <v>0</v>
      </c>
      <c r="P1570" s="32">
        <v>0</v>
      </c>
      <c r="Q1570" s="32">
        <v>100</v>
      </c>
      <c r="R1570" s="32">
        <v>100</v>
      </c>
      <c r="S1570" s="32">
        <v>100</v>
      </c>
      <c r="T1570" s="32">
        <v>0</v>
      </c>
      <c r="U1570" s="32">
        <v>0</v>
      </c>
      <c r="V1570" s="32">
        <v>0</v>
      </c>
      <c r="W1570" s="32">
        <v>0</v>
      </c>
      <c r="X1570" s="32">
        <v>100</v>
      </c>
      <c r="Y1570" s="32">
        <v>0</v>
      </c>
      <c r="Z1570" s="28" t="s">
        <v>98</v>
      </c>
      <c r="AA1570" s="32" t="s">
        <v>97</v>
      </c>
      <c r="AB1570" s="32" t="s">
        <v>96</v>
      </c>
      <c r="AC1570" s="32">
        <v>4</v>
      </c>
      <c r="AD1570" s="32">
        <v>0</v>
      </c>
      <c r="AE1570" s="32">
        <v>0</v>
      </c>
      <c r="AF1570" s="32">
        <v>0</v>
      </c>
      <c r="AG1570" s="32">
        <v>0</v>
      </c>
      <c r="AH1570" s="32">
        <v>34</v>
      </c>
      <c r="AI1570" s="32">
        <v>0</v>
      </c>
    </row>
    <row r="1571" spans="1:35" x14ac:dyDescent="0.3">
      <c r="A1571" s="31" t="s">
        <v>1003</v>
      </c>
      <c r="B1571" s="31" t="s">
        <v>1277</v>
      </c>
      <c r="C1571" s="31" t="s">
        <v>1277</v>
      </c>
      <c r="D1571" s="31" t="s">
        <v>1289</v>
      </c>
      <c r="E1571" s="34" t="s">
        <v>95</v>
      </c>
      <c r="F1571" s="32">
        <v>432</v>
      </c>
      <c r="G1571" s="32">
        <v>100</v>
      </c>
      <c r="H1571" s="32">
        <v>70</v>
      </c>
      <c r="I1571" s="32">
        <v>0</v>
      </c>
      <c r="J1571" s="32">
        <v>0</v>
      </c>
      <c r="K1571" s="33">
        <v>30</v>
      </c>
      <c r="L1571" s="32">
        <v>0</v>
      </c>
      <c r="M1571" s="32">
        <v>0</v>
      </c>
      <c r="N1571" s="32">
        <v>0</v>
      </c>
      <c r="O1571" s="32">
        <v>0</v>
      </c>
      <c r="P1571" s="32">
        <v>100</v>
      </c>
      <c r="Q1571" s="32">
        <v>100</v>
      </c>
      <c r="R1571" s="32">
        <v>30</v>
      </c>
      <c r="S1571" s="32">
        <v>70</v>
      </c>
      <c r="T1571" s="32">
        <v>0</v>
      </c>
      <c r="U1571" s="32">
        <v>0</v>
      </c>
      <c r="V1571" s="32">
        <v>0</v>
      </c>
      <c r="W1571" s="32">
        <v>0</v>
      </c>
      <c r="X1571" s="32">
        <v>100</v>
      </c>
      <c r="Y1571" s="32">
        <v>0</v>
      </c>
      <c r="Z1571" s="28" t="s">
        <v>98</v>
      </c>
      <c r="AA1571" s="32" t="s">
        <v>97</v>
      </c>
      <c r="AB1571" s="32" t="s">
        <v>96</v>
      </c>
      <c r="AC1571" s="32">
        <v>4</v>
      </c>
      <c r="AD1571" s="32">
        <v>0</v>
      </c>
      <c r="AE1571" s="32">
        <v>0</v>
      </c>
      <c r="AF1571" s="32">
        <v>0</v>
      </c>
      <c r="AG1571" s="32">
        <v>0</v>
      </c>
      <c r="AH1571" s="32">
        <v>34</v>
      </c>
      <c r="AI1571" s="32">
        <v>0</v>
      </c>
    </row>
    <row r="1572" spans="1:35" x14ac:dyDescent="0.3">
      <c r="A1572" s="25" t="s">
        <v>1003</v>
      </c>
      <c r="B1572" s="25" t="s">
        <v>1277</v>
      </c>
      <c r="C1572" s="25" t="s">
        <v>1290</v>
      </c>
      <c r="D1572" s="26" t="s">
        <v>1553</v>
      </c>
      <c r="E1572" s="26">
        <v>224</v>
      </c>
      <c r="F1572" s="38">
        <v>40</v>
      </c>
      <c r="G1572" s="26">
        <v>0</v>
      </c>
      <c r="H1572" s="26">
        <v>0</v>
      </c>
      <c r="I1572" s="26">
        <v>100</v>
      </c>
      <c r="J1572" s="26">
        <v>0</v>
      </c>
      <c r="K1572" s="26">
        <v>0</v>
      </c>
      <c r="L1572" s="26">
        <v>0</v>
      </c>
      <c r="M1572" s="26">
        <v>0</v>
      </c>
      <c r="N1572" s="26">
        <v>80</v>
      </c>
      <c r="O1572" s="26">
        <v>5</v>
      </c>
      <c r="P1572" s="26">
        <v>15</v>
      </c>
      <c r="Q1572" s="26">
        <v>100</v>
      </c>
      <c r="R1572" s="26">
        <v>100</v>
      </c>
      <c r="S1572" s="26">
        <v>100</v>
      </c>
      <c r="T1572" s="26">
        <v>100</v>
      </c>
      <c r="U1572" s="26">
        <v>90</v>
      </c>
      <c r="V1572" s="26">
        <v>0</v>
      </c>
      <c r="W1572" s="26">
        <v>10</v>
      </c>
      <c r="X1572" s="26">
        <v>90</v>
      </c>
      <c r="Y1572" s="26">
        <v>100</v>
      </c>
      <c r="Z1572" s="26">
        <v>1</v>
      </c>
      <c r="AA1572" s="26" t="s">
        <v>96</v>
      </c>
      <c r="AB1572" s="26" t="s">
        <v>97</v>
      </c>
      <c r="AC1572" s="26" t="s">
        <v>98</v>
      </c>
      <c r="AD1572" s="26">
        <v>12</v>
      </c>
      <c r="AE1572" s="26">
        <v>12</v>
      </c>
      <c r="AF1572" s="26">
        <v>12</v>
      </c>
      <c r="AG1572" s="26">
        <v>0</v>
      </c>
      <c r="AH1572" s="26">
        <v>36</v>
      </c>
      <c r="AI1572" s="26">
        <v>0</v>
      </c>
    </row>
    <row r="1573" spans="1:35" x14ac:dyDescent="0.3">
      <c r="A1573" s="31" t="s">
        <v>1003</v>
      </c>
      <c r="B1573" s="31" t="s">
        <v>1277</v>
      </c>
      <c r="C1573" s="31" t="s">
        <v>1290</v>
      </c>
      <c r="D1573" s="31" t="s">
        <v>1291</v>
      </c>
      <c r="E1573" s="34" t="s">
        <v>95</v>
      </c>
      <c r="F1573" s="32">
        <v>72</v>
      </c>
      <c r="G1573" s="32">
        <v>0</v>
      </c>
      <c r="H1573" s="32">
        <v>0</v>
      </c>
      <c r="I1573" s="32">
        <v>0</v>
      </c>
      <c r="J1573" s="32">
        <v>100</v>
      </c>
      <c r="K1573" s="32">
        <v>0</v>
      </c>
      <c r="L1573" s="32">
        <v>0</v>
      </c>
      <c r="M1573" s="32">
        <v>0</v>
      </c>
      <c r="N1573" s="32">
        <v>0</v>
      </c>
      <c r="O1573" s="32">
        <v>0</v>
      </c>
      <c r="P1573" s="32">
        <v>100</v>
      </c>
      <c r="Q1573" s="32">
        <v>100</v>
      </c>
      <c r="R1573" s="32">
        <v>100</v>
      </c>
      <c r="S1573" s="32">
        <v>100</v>
      </c>
      <c r="T1573" s="32">
        <v>0</v>
      </c>
      <c r="U1573" s="32">
        <v>0</v>
      </c>
      <c r="V1573" s="32">
        <v>0</v>
      </c>
      <c r="W1573" s="32">
        <v>0</v>
      </c>
      <c r="X1573" s="32">
        <v>100</v>
      </c>
      <c r="Y1573" s="32">
        <v>100</v>
      </c>
      <c r="Z1573" s="32">
        <v>1</v>
      </c>
      <c r="AA1573" s="32" t="s">
        <v>96</v>
      </c>
      <c r="AB1573" s="32" t="s">
        <v>97</v>
      </c>
      <c r="AC1573" s="28" t="s">
        <v>98</v>
      </c>
      <c r="AD1573" s="32">
        <v>12</v>
      </c>
      <c r="AE1573" s="32">
        <v>12</v>
      </c>
      <c r="AF1573" s="32">
        <v>12</v>
      </c>
      <c r="AG1573" s="32">
        <v>0</v>
      </c>
      <c r="AH1573" s="32">
        <v>36</v>
      </c>
      <c r="AI1573" s="32">
        <v>0</v>
      </c>
    </row>
    <row r="1574" spans="1:35" x14ac:dyDescent="0.3">
      <c r="A1574" s="25" t="s">
        <v>1003</v>
      </c>
      <c r="B1574" s="25" t="s">
        <v>1277</v>
      </c>
      <c r="C1574" s="25" t="s">
        <v>1292</v>
      </c>
      <c r="D1574" s="26" t="s">
        <v>1553</v>
      </c>
      <c r="E1574" s="26">
        <v>640</v>
      </c>
      <c r="F1574" s="38">
        <v>50</v>
      </c>
      <c r="G1574" s="26">
        <v>100</v>
      </c>
      <c r="H1574" s="26">
        <v>80</v>
      </c>
      <c r="I1574" s="26">
        <v>20</v>
      </c>
      <c r="J1574" s="26">
        <v>0</v>
      </c>
      <c r="K1574" s="26">
        <v>0</v>
      </c>
      <c r="L1574" s="26">
        <v>0</v>
      </c>
      <c r="M1574" s="26">
        <v>0</v>
      </c>
      <c r="N1574" s="26">
        <v>90</v>
      </c>
      <c r="O1574" s="26">
        <v>10</v>
      </c>
      <c r="P1574" s="26">
        <v>0</v>
      </c>
      <c r="Q1574" s="26">
        <v>100</v>
      </c>
      <c r="R1574" s="26">
        <v>100</v>
      </c>
      <c r="S1574" s="26">
        <v>90</v>
      </c>
      <c r="T1574" s="26">
        <v>100</v>
      </c>
      <c r="U1574" s="26">
        <v>90</v>
      </c>
      <c r="V1574" s="26">
        <v>0</v>
      </c>
      <c r="W1574" s="26">
        <v>20</v>
      </c>
      <c r="X1574" s="26">
        <v>80</v>
      </c>
      <c r="Y1574" s="26">
        <v>100</v>
      </c>
      <c r="Z1574" s="26">
        <v>2</v>
      </c>
      <c r="AA1574" s="26" t="s">
        <v>96</v>
      </c>
      <c r="AB1574" s="26" t="s">
        <v>96</v>
      </c>
      <c r="AC1574" s="26">
        <v>2</v>
      </c>
      <c r="AD1574" s="26">
        <v>12</v>
      </c>
      <c r="AE1574" s="26">
        <v>12</v>
      </c>
      <c r="AF1574" s="26">
        <v>12</v>
      </c>
      <c r="AG1574" s="26">
        <v>0</v>
      </c>
      <c r="AH1574" s="26">
        <v>47</v>
      </c>
      <c r="AI1574" s="26">
        <v>1</v>
      </c>
    </row>
    <row r="1575" spans="1:35" x14ac:dyDescent="0.3">
      <c r="A1575" s="31" t="s">
        <v>1003</v>
      </c>
      <c r="B1575" s="31" t="s">
        <v>1277</v>
      </c>
      <c r="C1575" s="31" t="s">
        <v>1292</v>
      </c>
      <c r="D1575" s="31" t="s">
        <v>1293</v>
      </c>
      <c r="E1575" s="34" t="s">
        <v>104</v>
      </c>
      <c r="F1575" s="32">
        <v>90</v>
      </c>
      <c r="G1575" s="32">
        <v>0</v>
      </c>
      <c r="H1575" s="32">
        <v>0</v>
      </c>
      <c r="I1575" s="32">
        <v>100</v>
      </c>
      <c r="J1575" s="32">
        <v>0</v>
      </c>
      <c r="K1575" s="32">
        <v>0</v>
      </c>
      <c r="L1575" s="32">
        <v>0</v>
      </c>
      <c r="M1575" s="32">
        <v>0</v>
      </c>
      <c r="N1575" s="32">
        <v>100</v>
      </c>
      <c r="O1575" s="32">
        <v>0</v>
      </c>
      <c r="P1575" s="32">
        <v>0</v>
      </c>
      <c r="Q1575" s="32">
        <v>100</v>
      </c>
      <c r="R1575" s="32">
        <v>100</v>
      </c>
      <c r="S1575" s="32">
        <v>0</v>
      </c>
      <c r="T1575" s="32">
        <v>0</v>
      </c>
      <c r="U1575" s="32">
        <v>0</v>
      </c>
      <c r="V1575" s="32">
        <v>0</v>
      </c>
      <c r="W1575" s="32">
        <v>0</v>
      </c>
      <c r="X1575" s="32">
        <v>100</v>
      </c>
      <c r="Y1575" s="32">
        <v>100</v>
      </c>
      <c r="Z1575" s="32">
        <v>1</v>
      </c>
      <c r="AA1575" s="32" t="s">
        <v>96</v>
      </c>
      <c r="AB1575" s="32" t="s">
        <v>97</v>
      </c>
      <c r="AC1575" s="28" t="s">
        <v>98</v>
      </c>
      <c r="AD1575" s="32">
        <v>12</v>
      </c>
      <c r="AE1575" s="32">
        <v>12</v>
      </c>
      <c r="AF1575" s="32">
        <v>12</v>
      </c>
      <c r="AG1575" s="32">
        <v>0</v>
      </c>
      <c r="AH1575" s="32">
        <v>47</v>
      </c>
      <c r="AI1575" s="32">
        <v>1</v>
      </c>
    </row>
    <row r="1576" spans="1:35" x14ac:dyDescent="0.3">
      <c r="A1576" s="31" t="s">
        <v>1003</v>
      </c>
      <c r="B1576" s="31" t="s">
        <v>1277</v>
      </c>
      <c r="C1576" s="31" t="s">
        <v>1292</v>
      </c>
      <c r="D1576" s="31" t="s">
        <v>1167</v>
      </c>
      <c r="E1576" s="34" t="s">
        <v>102</v>
      </c>
      <c r="F1576" s="32">
        <v>52</v>
      </c>
      <c r="G1576" s="32">
        <v>0</v>
      </c>
      <c r="H1576" s="32">
        <v>0</v>
      </c>
      <c r="I1576" s="32">
        <v>100</v>
      </c>
      <c r="J1576" s="32">
        <v>0</v>
      </c>
      <c r="K1576" s="32">
        <v>0</v>
      </c>
      <c r="L1576" s="32">
        <v>0</v>
      </c>
      <c r="M1576" s="32">
        <v>0</v>
      </c>
      <c r="N1576" s="32">
        <v>100</v>
      </c>
      <c r="O1576" s="32">
        <v>0</v>
      </c>
      <c r="P1576" s="32">
        <v>0</v>
      </c>
      <c r="Q1576" s="32">
        <v>100</v>
      </c>
      <c r="R1576" s="32">
        <v>100</v>
      </c>
      <c r="S1576" s="32">
        <v>100</v>
      </c>
      <c r="T1576" s="32">
        <v>0</v>
      </c>
      <c r="U1576" s="32">
        <v>0</v>
      </c>
      <c r="V1576" s="32">
        <v>0</v>
      </c>
      <c r="W1576" s="32">
        <v>0</v>
      </c>
      <c r="X1576" s="32">
        <v>100</v>
      </c>
      <c r="Y1576" s="32">
        <v>100</v>
      </c>
      <c r="Z1576" s="32">
        <v>1</v>
      </c>
      <c r="AA1576" s="32" t="s">
        <v>96</v>
      </c>
      <c r="AB1576" s="32" t="s">
        <v>97</v>
      </c>
      <c r="AC1576" s="28" t="s">
        <v>98</v>
      </c>
      <c r="AD1576" s="32">
        <v>12</v>
      </c>
      <c r="AE1576" s="32">
        <v>12</v>
      </c>
      <c r="AF1576" s="32">
        <v>12</v>
      </c>
      <c r="AG1576" s="32">
        <v>0</v>
      </c>
      <c r="AH1576" s="32">
        <v>47</v>
      </c>
      <c r="AI1576" s="32">
        <v>0</v>
      </c>
    </row>
    <row r="1577" spans="1:35" x14ac:dyDescent="0.3">
      <c r="A1577" s="25" t="s">
        <v>1003</v>
      </c>
      <c r="B1577" s="25" t="s">
        <v>1277</v>
      </c>
      <c r="C1577" s="25" t="s">
        <v>1294</v>
      </c>
      <c r="D1577" s="26" t="s">
        <v>1553</v>
      </c>
      <c r="E1577" s="26">
        <v>206</v>
      </c>
      <c r="F1577" s="38">
        <v>0</v>
      </c>
      <c r="G1577" s="26">
        <v>100</v>
      </c>
      <c r="H1577" s="26">
        <v>100</v>
      </c>
      <c r="I1577" s="26">
        <v>0</v>
      </c>
      <c r="J1577" s="26">
        <v>0</v>
      </c>
      <c r="K1577" s="26">
        <v>0</v>
      </c>
      <c r="L1577" s="26">
        <v>0</v>
      </c>
      <c r="M1577" s="26">
        <v>0</v>
      </c>
      <c r="N1577" s="26">
        <v>90</v>
      </c>
      <c r="O1577" s="26">
        <v>10</v>
      </c>
      <c r="P1577" s="26">
        <v>0</v>
      </c>
      <c r="Q1577" s="26">
        <v>100</v>
      </c>
      <c r="R1577" s="26">
        <v>100</v>
      </c>
      <c r="S1577" s="26">
        <v>100</v>
      </c>
      <c r="T1577" s="26">
        <v>0</v>
      </c>
      <c r="U1577" s="26">
        <v>0</v>
      </c>
      <c r="V1577" s="26">
        <v>0</v>
      </c>
      <c r="W1577" s="26">
        <v>0</v>
      </c>
      <c r="X1577" s="26">
        <v>100</v>
      </c>
      <c r="Y1577" s="26">
        <v>100</v>
      </c>
      <c r="Z1577" s="26">
        <v>1</v>
      </c>
      <c r="AA1577" s="26" t="s">
        <v>96</v>
      </c>
      <c r="AB1577" s="26" t="s">
        <v>97</v>
      </c>
      <c r="AC1577" s="26" t="s">
        <v>98</v>
      </c>
      <c r="AD1577" s="26">
        <v>20</v>
      </c>
      <c r="AE1577" s="26">
        <v>20</v>
      </c>
      <c r="AF1577" s="26">
        <v>20</v>
      </c>
      <c r="AG1577" s="26">
        <v>0</v>
      </c>
      <c r="AH1577" s="26">
        <v>0</v>
      </c>
      <c r="AI1577" s="26">
        <v>0</v>
      </c>
    </row>
    <row r="1578" spans="1:35" x14ac:dyDescent="0.3">
      <c r="A1578" s="31" t="s">
        <v>1003</v>
      </c>
      <c r="B1578" s="31" t="s">
        <v>1277</v>
      </c>
      <c r="C1578" s="31" t="s">
        <v>1294</v>
      </c>
      <c r="D1578" s="31" t="s">
        <v>110</v>
      </c>
      <c r="E1578" s="34" t="s">
        <v>95</v>
      </c>
      <c r="F1578" s="32">
        <v>36</v>
      </c>
      <c r="G1578" s="32">
        <v>100</v>
      </c>
      <c r="H1578" s="33">
        <v>100</v>
      </c>
      <c r="I1578" s="32">
        <v>0</v>
      </c>
      <c r="J1578" s="32">
        <v>0</v>
      </c>
      <c r="K1578" s="32">
        <v>0</v>
      </c>
      <c r="L1578" s="32">
        <v>0</v>
      </c>
      <c r="M1578" s="32">
        <v>0</v>
      </c>
      <c r="N1578" s="32">
        <v>0</v>
      </c>
      <c r="O1578" s="32">
        <v>0</v>
      </c>
      <c r="P1578" s="33">
        <v>100</v>
      </c>
      <c r="Q1578" s="32">
        <v>100</v>
      </c>
      <c r="R1578" s="32">
        <v>100</v>
      </c>
      <c r="S1578" s="32">
        <v>100</v>
      </c>
      <c r="T1578" s="32">
        <v>0</v>
      </c>
      <c r="U1578" s="32">
        <v>0</v>
      </c>
      <c r="V1578" s="32">
        <v>0</v>
      </c>
      <c r="W1578" s="32">
        <v>0</v>
      </c>
      <c r="X1578" s="32">
        <v>100</v>
      </c>
      <c r="Y1578" s="32">
        <v>100</v>
      </c>
      <c r="Z1578" s="32">
        <v>1</v>
      </c>
      <c r="AA1578" s="32" t="s">
        <v>96</v>
      </c>
      <c r="AB1578" s="32" t="s">
        <v>97</v>
      </c>
      <c r="AC1578" s="28" t="s">
        <v>98</v>
      </c>
      <c r="AD1578" s="32">
        <v>20</v>
      </c>
      <c r="AE1578" s="32">
        <v>20</v>
      </c>
      <c r="AF1578" s="32">
        <v>20</v>
      </c>
      <c r="AG1578" s="32">
        <v>0</v>
      </c>
      <c r="AH1578" s="32">
        <v>33</v>
      </c>
      <c r="AI1578" s="32">
        <v>0</v>
      </c>
    </row>
    <row r="1579" spans="1:35" x14ac:dyDescent="0.3">
      <c r="A1579" s="25" t="s">
        <v>1003</v>
      </c>
      <c r="B1579" s="25" t="s">
        <v>1295</v>
      </c>
      <c r="C1579" s="25" t="s">
        <v>1296</v>
      </c>
      <c r="D1579" s="26" t="s">
        <v>1553</v>
      </c>
      <c r="E1579" s="26">
        <v>59</v>
      </c>
      <c r="F1579" s="38">
        <v>0</v>
      </c>
      <c r="G1579" s="26">
        <v>0</v>
      </c>
      <c r="H1579" s="26">
        <v>0</v>
      </c>
      <c r="I1579" s="26">
        <v>100</v>
      </c>
      <c r="J1579" s="26">
        <v>0</v>
      </c>
      <c r="K1579" s="26">
        <v>0</v>
      </c>
      <c r="L1579" s="26">
        <v>0</v>
      </c>
      <c r="M1579" s="26">
        <v>0</v>
      </c>
      <c r="N1579" s="26">
        <v>100</v>
      </c>
      <c r="O1579" s="26">
        <v>0</v>
      </c>
      <c r="P1579" s="26">
        <v>0</v>
      </c>
      <c r="Q1579" s="26">
        <v>100</v>
      </c>
      <c r="R1579" s="26">
        <v>100</v>
      </c>
      <c r="S1579" s="26">
        <v>65</v>
      </c>
      <c r="T1579" s="26">
        <v>0</v>
      </c>
      <c r="U1579" s="26">
        <v>0</v>
      </c>
      <c r="V1579" s="26">
        <v>0</v>
      </c>
      <c r="W1579" s="26">
        <v>0</v>
      </c>
      <c r="X1579" s="26">
        <v>100</v>
      </c>
      <c r="Y1579" s="26">
        <v>90</v>
      </c>
      <c r="Z1579" s="26">
        <v>1</v>
      </c>
      <c r="AA1579" s="26" t="s">
        <v>97</v>
      </c>
      <c r="AB1579" s="26" t="s">
        <v>97</v>
      </c>
      <c r="AC1579" s="26" t="s">
        <v>98</v>
      </c>
      <c r="AD1579" s="26">
        <v>17</v>
      </c>
      <c r="AE1579" s="26">
        <v>17</v>
      </c>
      <c r="AF1579" s="26">
        <v>17</v>
      </c>
      <c r="AG1579" s="26">
        <v>0</v>
      </c>
      <c r="AH1579" s="26">
        <v>43</v>
      </c>
      <c r="AI1579" s="26">
        <v>1</v>
      </c>
    </row>
    <row r="1580" spans="1:35" x14ac:dyDescent="0.3">
      <c r="A1580" s="31" t="s">
        <v>1003</v>
      </c>
      <c r="B1580" s="31" t="s">
        <v>1295</v>
      </c>
      <c r="C1580" s="31" t="s">
        <v>1296</v>
      </c>
      <c r="D1580" s="31" t="s">
        <v>353</v>
      </c>
      <c r="E1580" s="34" t="s">
        <v>95</v>
      </c>
      <c r="F1580" s="34">
        <v>34</v>
      </c>
      <c r="G1580" s="32">
        <v>0</v>
      </c>
      <c r="H1580" s="32">
        <v>0</v>
      </c>
      <c r="I1580" s="32">
        <v>100</v>
      </c>
      <c r="J1580" s="32">
        <v>0</v>
      </c>
      <c r="K1580" s="32">
        <v>0</v>
      </c>
      <c r="L1580" s="32">
        <v>0</v>
      </c>
      <c r="M1580" s="32">
        <v>0</v>
      </c>
      <c r="N1580" s="32">
        <v>100</v>
      </c>
      <c r="O1580" s="32">
        <v>0</v>
      </c>
      <c r="P1580" s="32">
        <v>0</v>
      </c>
      <c r="Q1580" s="32">
        <v>100</v>
      </c>
      <c r="R1580" s="32">
        <v>100</v>
      </c>
      <c r="S1580" s="32">
        <v>0</v>
      </c>
      <c r="T1580" s="32">
        <v>0</v>
      </c>
      <c r="U1580" s="32">
        <v>0</v>
      </c>
      <c r="V1580" s="32">
        <v>0</v>
      </c>
      <c r="W1580" s="32">
        <v>0</v>
      </c>
      <c r="X1580" s="32">
        <v>100</v>
      </c>
      <c r="Y1580" s="32">
        <v>100</v>
      </c>
      <c r="Z1580" s="32">
        <v>1</v>
      </c>
      <c r="AA1580" s="32" t="s">
        <v>97</v>
      </c>
      <c r="AB1580" s="32" t="s">
        <v>97</v>
      </c>
      <c r="AC1580" s="28" t="s">
        <v>98</v>
      </c>
      <c r="AD1580" s="32">
        <v>17</v>
      </c>
      <c r="AE1580" s="32">
        <v>17</v>
      </c>
      <c r="AF1580" s="32">
        <v>17</v>
      </c>
      <c r="AG1580" s="32">
        <v>0</v>
      </c>
      <c r="AH1580" s="32">
        <v>43</v>
      </c>
      <c r="AI1580" s="32">
        <v>1</v>
      </c>
    </row>
    <row r="1581" spans="1:35" x14ac:dyDescent="0.3">
      <c r="A1581" s="25" t="s">
        <v>1003</v>
      </c>
      <c r="B1581" s="25" t="s">
        <v>1295</v>
      </c>
      <c r="C1581" s="25" t="s">
        <v>1297</v>
      </c>
      <c r="D1581" s="26" t="s">
        <v>1553</v>
      </c>
      <c r="E1581" s="26">
        <v>580</v>
      </c>
      <c r="F1581" s="38">
        <v>20</v>
      </c>
      <c r="G1581" s="26">
        <v>0</v>
      </c>
      <c r="H1581" s="26">
        <v>0</v>
      </c>
      <c r="I1581" s="26">
        <v>0</v>
      </c>
      <c r="J1581" s="26">
        <v>100</v>
      </c>
      <c r="K1581" s="26">
        <v>0</v>
      </c>
      <c r="L1581" s="26">
        <v>0</v>
      </c>
      <c r="M1581" s="26">
        <v>0</v>
      </c>
      <c r="N1581" s="26">
        <v>100</v>
      </c>
      <c r="O1581" s="26">
        <v>0</v>
      </c>
      <c r="P1581" s="26">
        <v>0</v>
      </c>
      <c r="Q1581" s="26">
        <v>100</v>
      </c>
      <c r="R1581" s="26">
        <v>100</v>
      </c>
      <c r="S1581" s="26">
        <v>100</v>
      </c>
      <c r="T1581" s="26">
        <v>100</v>
      </c>
      <c r="U1581" s="26">
        <v>100</v>
      </c>
      <c r="V1581" s="26">
        <v>0</v>
      </c>
      <c r="W1581" s="26">
        <v>50</v>
      </c>
      <c r="X1581" s="26">
        <v>50</v>
      </c>
      <c r="Y1581" s="26">
        <v>100</v>
      </c>
      <c r="Z1581" s="26">
        <v>2</v>
      </c>
      <c r="AA1581" s="26" t="s">
        <v>96</v>
      </c>
      <c r="AB1581" s="26" t="s">
        <v>97</v>
      </c>
      <c r="AC1581" s="26" t="s">
        <v>98</v>
      </c>
      <c r="AD1581" s="26">
        <v>0</v>
      </c>
      <c r="AE1581" s="26">
        <v>15</v>
      </c>
      <c r="AF1581" s="26">
        <v>15</v>
      </c>
      <c r="AG1581" s="26">
        <v>0</v>
      </c>
      <c r="AH1581" s="26">
        <v>25</v>
      </c>
      <c r="AI1581" s="26">
        <v>5</v>
      </c>
    </row>
    <row r="1582" spans="1:35" x14ac:dyDescent="0.3">
      <c r="A1582" s="31" t="s">
        <v>1003</v>
      </c>
      <c r="B1582" s="31" t="s">
        <v>1295</v>
      </c>
      <c r="C1582" s="31" t="s">
        <v>1297</v>
      </c>
      <c r="D1582" s="31" t="s">
        <v>110</v>
      </c>
      <c r="E1582" s="34" t="s">
        <v>95</v>
      </c>
      <c r="F1582" s="32">
        <v>101</v>
      </c>
      <c r="G1582" s="32">
        <v>0</v>
      </c>
      <c r="H1582" s="32">
        <v>0</v>
      </c>
      <c r="I1582" s="32">
        <v>0</v>
      </c>
      <c r="J1582" s="32">
        <v>100</v>
      </c>
      <c r="K1582" s="32">
        <v>0</v>
      </c>
      <c r="L1582" s="32">
        <v>0</v>
      </c>
      <c r="M1582" s="32">
        <v>0</v>
      </c>
      <c r="N1582" s="32">
        <v>50</v>
      </c>
      <c r="O1582" s="32">
        <v>0</v>
      </c>
      <c r="P1582" s="32">
        <v>50</v>
      </c>
      <c r="Q1582" s="32">
        <v>100</v>
      </c>
      <c r="R1582" s="32">
        <v>100</v>
      </c>
      <c r="S1582" s="32">
        <v>100</v>
      </c>
      <c r="T1582" s="32">
        <v>100</v>
      </c>
      <c r="U1582" s="32">
        <v>100</v>
      </c>
      <c r="V1582" s="32">
        <v>0</v>
      </c>
      <c r="W1582" s="32">
        <v>10</v>
      </c>
      <c r="X1582" s="32">
        <v>90</v>
      </c>
      <c r="Y1582" s="32">
        <v>100</v>
      </c>
      <c r="Z1582" s="32">
        <v>2</v>
      </c>
      <c r="AA1582" s="32" t="s">
        <v>96</v>
      </c>
      <c r="AB1582" s="32" t="s">
        <v>97</v>
      </c>
      <c r="AC1582" s="28" t="s">
        <v>98</v>
      </c>
      <c r="AD1582" s="32">
        <v>0</v>
      </c>
      <c r="AE1582" s="32">
        <v>15</v>
      </c>
      <c r="AF1582" s="32">
        <v>15</v>
      </c>
      <c r="AG1582" s="32">
        <v>0</v>
      </c>
      <c r="AH1582" s="32">
        <v>25</v>
      </c>
      <c r="AI1582" s="32">
        <v>5</v>
      </c>
    </row>
    <row r="1583" spans="1:35" x14ac:dyDescent="0.3">
      <c r="A1583" s="25" t="s">
        <v>1003</v>
      </c>
      <c r="B1583" s="25" t="s">
        <v>1295</v>
      </c>
      <c r="C1583" s="25" t="s">
        <v>1298</v>
      </c>
      <c r="D1583" s="26" t="s">
        <v>1553</v>
      </c>
      <c r="E1583" s="26">
        <v>94</v>
      </c>
      <c r="F1583" s="38">
        <v>0</v>
      </c>
      <c r="G1583" s="26">
        <v>100</v>
      </c>
      <c r="H1583" s="26">
        <v>100</v>
      </c>
      <c r="I1583" s="26">
        <v>0</v>
      </c>
      <c r="J1583" s="26">
        <v>0</v>
      </c>
      <c r="K1583" s="26">
        <v>0</v>
      </c>
      <c r="L1583" s="26">
        <v>0</v>
      </c>
      <c r="M1583" s="26">
        <v>0</v>
      </c>
      <c r="N1583" s="26">
        <v>100</v>
      </c>
      <c r="O1583" s="26">
        <v>0</v>
      </c>
      <c r="P1583" s="26">
        <v>0</v>
      </c>
      <c r="Q1583" s="26">
        <v>100</v>
      </c>
      <c r="R1583" s="26">
        <v>100</v>
      </c>
      <c r="S1583" s="26">
        <v>100</v>
      </c>
      <c r="T1583" s="26">
        <v>0</v>
      </c>
      <c r="U1583" s="26">
        <v>0</v>
      </c>
      <c r="V1583" s="26">
        <v>0</v>
      </c>
      <c r="W1583" s="26">
        <v>0</v>
      </c>
      <c r="X1583" s="26">
        <v>100</v>
      </c>
      <c r="Y1583" s="26">
        <v>100</v>
      </c>
      <c r="Z1583" s="26">
        <v>1</v>
      </c>
      <c r="AA1583" s="26" t="s">
        <v>96</v>
      </c>
      <c r="AB1583" s="26" t="s">
        <v>96</v>
      </c>
      <c r="AC1583" s="26">
        <v>2</v>
      </c>
      <c r="AD1583" s="26">
        <v>15</v>
      </c>
      <c r="AE1583" s="26">
        <v>15</v>
      </c>
      <c r="AF1583" s="26">
        <v>15</v>
      </c>
      <c r="AG1583" s="26">
        <v>0</v>
      </c>
      <c r="AH1583" s="26">
        <v>35</v>
      </c>
      <c r="AI1583" s="26">
        <v>8</v>
      </c>
    </row>
    <row r="1584" spans="1:35" x14ac:dyDescent="0.3">
      <c r="A1584" s="31" t="s">
        <v>1003</v>
      </c>
      <c r="B1584" s="31" t="s">
        <v>1295</v>
      </c>
      <c r="C1584" s="31" t="s">
        <v>1298</v>
      </c>
      <c r="D1584" s="31" t="s">
        <v>108</v>
      </c>
      <c r="E1584" s="34" t="s">
        <v>95</v>
      </c>
      <c r="F1584" s="32">
        <v>43</v>
      </c>
      <c r="G1584" s="32">
        <v>100</v>
      </c>
      <c r="H1584" s="32">
        <v>0</v>
      </c>
      <c r="I1584" s="32">
        <v>100</v>
      </c>
      <c r="J1584" s="32">
        <v>0</v>
      </c>
      <c r="K1584" s="32">
        <v>0</v>
      </c>
      <c r="L1584" s="32">
        <v>0</v>
      </c>
      <c r="M1584" s="32">
        <v>0</v>
      </c>
      <c r="N1584" s="32">
        <v>0</v>
      </c>
      <c r="O1584" s="32">
        <v>0</v>
      </c>
      <c r="P1584" s="32">
        <v>100</v>
      </c>
      <c r="Q1584" s="32">
        <v>100</v>
      </c>
      <c r="R1584" s="32">
        <v>100</v>
      </c>
      <c r="S1584" s="32">
        <v>100</v>
      </c>
      <c r="T1584" s="32">
        <v>0</v>
      </c>
      <c r="U1584" s="32">
        <v>0</v>
      </c>
      <c r="V1584" s="32">
        <v>0</v>
      </c>
      <c r="W1584" s="32">
        <v>0</v>
      </c>
      <c r="X1584" s="32">
        <v>100</v>
      </c>
      <c r="Y1584" s="32">
        <v>0</v>
      </c>
      <c r="Z1584" s="28" t="s">
        <v>98</v>
      </c>
      <c r="AA1584" s="32" t="s">
        <v>97</v>
      </c>
      <c r="AB1584" s="32" t="s">
        <v>96</v>
      </c>
      <c r="AC1584" s="32">
        <v>2</v>
      </c>
      <c r="AD1584" s="32">
        <v>13</v>
      </c>
      <c r="AE1584" s="32">
        <v>13</v>
      </c>
      <c r="AF1584" s="32">
        <v>13</v>
      </c>
      <c r="AG1584" s="32">
        <v>0</v>
      </c>
      <c r="AH1584" s="32">
        <v>70</v>
      </c>
      <c r="AI1584" s="32">
        <v>2</v>
      </c>
    </row>
    <row r="1585" spans="1:35" x14ac:dyDescent="0.3">
      <c r="A1585" s="25" t="s">
        <v>1003</v>
      </c>
      <c r="B1585" s="25" t="s">
        <v>1295</v>
      </c>
      <c r="C1585" s="25" t="s">
        <v>1299</v>
      </c>
      <c r="D1585" s="26" t="s">
        <v>1553</v>
      </c>
      <c r="E1585" s="26">
        <v>4200</v>
      </c>
      <c r="F1585" s="38">
        <v>250</v>
      </c>
      <c r="G1585" s="26">
        <v>100</v>
      </c>
      <c r="H1585" s="26">
        <v>95</v>
      </c>
      <c r="I1585" s="26">
        <v>5</v>
      </c>
      <c r="J1585" s="26">
        <v>0</v>
      </c>
      <c r="K1585" s="26">
        <v>0</v>
      </c>
      <c r="L1585" s="26">
        <v>100</v>
      </c>
      <c r="M1585" s="26">
        <v>100</v>
      </c>
      <c r="N1585" s="26">
        <v>0</v>
      </c>
      <c r="O1585" s="26">
        <v>0</v>
      </c>
      <c r="P1585" s="26">
        <v>0</v>
      </c>
      <c r="Q1585" s="26">
        <v>100</v>
      </c>
      <c r="R1585" s="26">
        <v>100</v>
      </c>
      <c r="S1585" s="26">
        <v>100</v>
      </c>
      <c r="T1585" s="26">
        <v>100</v>
      </c>
      <c r="U1585" s="26">
        <v>90</v>
      </c>
      <c r="V1585" s="26">
        <v>50</v>
      </c>
      <c r="W1585" s="26">
        <v>35</v>
      </c>
      <c r="X1585" s="26">
        <v>15</v>
      </c>
      <c r="Y1585" s="26">
        <v>100</v>
      </c>
      <c r="Z1585" s="26">
        <v>1</v>
      </c>
      <c r="AA1585" s="26" t="s">
        <v>96</v>
      </c>
      <c r="AB1585" s="26" t="s">
        <v>97</v>
      </c>
      <c r="AC1585" s="26" t="s">
        <v>98</v>
      </c>
      <c r="AD1585" s="26">
        <v>0</v>
      </c>
      <c r="AE1585" s="26">
        <v>0</v>
      </c>
      <c r="AF1585" s="26">
        <v>0</v>
      </c>
      <c r="AG1585" s="26">
        <v>0</v>
      </c>
      <c r="AH1585" s="26">
        <v>16</v>
      </c>
      <c r="AI1585" s="26">
        <v>0</v>
      </c>
    </row>
    <row r="1586" spans="1:35" x14ac:dyDescent="0.3">
      <c r="A1586" s="31" t="s">
        <v>1003</v>
      </c>
      <c r="B1586" s="31" t="s">
        <v>1295</v>
      </c>
      <c r="C1586" s="31" t="s">
        <v>1299</v>
      </c>
      <c r="D1586" s="31" t="s">
        <v>1300</v>
      </c>
      <c r="E1586" s="34" t="s">
        <v>102</v>
      </c>
      <c r="F1586" s="32">
        <v>98</v>
      </c>
      <c r="G1586" s="32">
        <v>100</v>
      </c>
      <c r="H1586" s="32">
        <v>100</v>
      </c>
      <c r="I1586" s="32">
        <v>0</v>
      </c>
      <c r="J1586" s="32">
        <v>0</v>
      </c>
      <c r="K1586" s="32">
        <v>0</v>
      </c>
      <c r="L1586" s="32">
        <v>100</v>
      </c>
      <c r="M1586" s="32">
        <v>100</v>
      </c>
      <c r="N1586" s="32">
        <v>0</v>
      </c>
      <c r="O1586" s="32">
        <v>0</v>
      </c>
      <c r="P1586" s="32">
        <v>0</v>
      </c>
      <c r="Q1586" s="32">
        <v>100</v>
      </c>
      <c r="R1586" s="32">
        <v>100</v>
      </c>
      <c r="S1586" s="32">
        <v>100</v>
      </c>
      <c r="T1586" s="32">
        <v>100</v>
      </c>
      <c r="U1586" s="32">
        <v>100</v>
      </c>
      <c r="V1586" s="32">
        <v>0</v>
      </c>
      <c r="W1586" s="32">
        <v>50</v>
      </c>
      <c r="X1586" s="32">
        <v>50</v>
      </c>
      <c r="Y1586" s="32">
        <v>100</v>
      </c>
      <c r="Z1586" s="32">
        <v>1</v>
      </c>
      <c r="AA1586" s="32" t="s">
        <v>96</v>
      </c>
      <c r="AB1586" s="32" t="s">
        <v>97</v>
      </c>
      <c r="AC1586" s="28" t="s">
        <v>98</v>
      </c>
      <c r="AD1586" s="32">
        <v>0</v>
      </c>
      <c r="AE1586" s="32">
        <v>0</v>
      </c>
      <c r="AF1586" s="32">
        <v>0</v>
      </c>
      <c r="AG1586" s="32">
        <v>0</v>
      </c>
      <c r="AH1586" s="32">
        <v>16</v>
      </c>
      <c r="AI1586" s="32">
        <v>0</v>
      </c>
    </row>
    <row r="1587" spans="1:35" x14ac:dyDescent="0.3">
      <c r="A1587" s="31" t="s">
        <v>1003</v>
      </c>
      <c r="B1587" s="31" t="s">
        <v>1295</v>
      </c>
      <c r="C1587" s="31" t="s">
        <v>1299</v>
      </c>
      <c r="D1587" s="31" t="s">
        <v>1301</v>
      </c>
      <c r="E1587" s="34" t="s">
        <v>102</v>
      </c>
      <c r="F1587" s="32">
        <v>58</v>
      </c>
      <c r="G1587" s="32">
        <v>100</v>
      </c>
      <c r="H1587" s="32">
        <v>100</v>
      </c>
      <c r="I1587" s="32">
        <v>0</v>
      </c>
      <c r="J1587" s="32">
        <v>0</v>
      </c>
      <c r="K1587" s="32">
        <v>0</v>
      </c>
      <c r="L1587" s="32">
        <v>100</v>
      </c>
      <c r="M1587" s="32">
        <v>100</v>
      </c>
      <c r="N1587" s="32">
        <v>0</v>
      </c>
      <c r="O1587" s="32">
        <v>0</v>
      </c>
      <c r="P1587" s="32">
        <v>0</v>
      </c>
      <c r="Q1587" s="32">
        <v>100</v>
      </c>
      <c r="R1587" s="32">
        <v>100</v>
      </c>
      <c r="S1587" s="32">
        <v>100</v>
      </c>
      <c r="T1587" s="32">
        <v>100</v>
      </c>
      <c r="U1587" s="32">
        <v>15</v>
      </c>
      <c r="V1587" s="32">
        <v>0</v>
      </c>
      <c r="W1587" s="33">
        <v>15</v>
      </c>
      <c r="X1587" s="32">
        <v>85</v>
      </c>
      <c r="Y1587" s="32">
        <v>100</v>
      </c>
      <c r="Z1587" s="32">
        <v>1</v>
      </c>
      <c r="AA1587" s="32" t="s">
        <v>96</v>
      </c>
      <c r="AB1587" s="32" t="s">
        <v>97</v>
      </c>
      <c r="AC1587" s="28" t="s">
        <v>98</v>
      </c>
      <c r="AD1587" s="32">
        <v>0</v>
      </c>
      <c r="AE1587" s="32">
        <v>0</v>
      </c>
      <c r="AF1587" s="32">
        <v>0</v>
      </c>
      <c r="AG1587" s="32">
        <v>0</v>
      </c>
      <c r="AH1587" s="32">
        <v>16</v>
      </c>
      <c r="AI1587" s="32">
        <v>0</v>
      </c>
    </row>
    <row r="1588" spans="1:35" x14ac:dyDescent="0.3">
      <c r="A1588" s="31" t="s">
        <v>1003</v>
      </c>
      <c r="B1588" s="31" t="s">
        <v>1295</v>
      </c>
      <c r="C1588" s="31" t="s">
        <v>1299</v>
      </c>
      <c r="D1588" s="31" t="s">
        <v>158</v>
      </c>
      <c r="E1588" s="34" t="s">
        <v>102</v>
      </c>
      <c r="F1588" s="32">
        <v>599</v>
      </c>
      <c r="G1588" s="32">
        <v>100</v>
      </c>
      <c r="H1588" s="32">
        <v>98</v>
      </c>
      <c r="I1588" s="32">
        <v>2</v>
      </c>
      <c r="J1588" s="32">
        <v>0</v>
      </c>
      <c r="K1588" s="32">
        <v>0</v>
      </c>
      <c r="L1588" s="32">
        <v>100</v>
      </c>
      <c r="M1588" s="32">
        <v>85</v>
      </c>
      <c r="N1588" s="32">
        <v>15</v>
      </c>
      <c r="O1588" s="32">
        <v>0</v>
      </c>
      <c r="P1588" s="32">
        <v>0</v>
      </c>
      <c r="Q1588" s="32">
        <v>100</v>
      </c>
      <c r="R1588" s="32">
        <v>100</v>
      </c>
      <c r="S1588" s="32">
        <v>100</v>
      </c>
      <c r="T1588" s="32">
        <v>65</v>
      </c>
      <c r="U1588" s="32">
        <v>5</v>
      </c>
      <c r="V1588" s="32">
        <v>0</v>
      </c>
      <c r="W1588" s="32">
        <v>15</v>
      </c>
      <c r="X1588" s="32">
        <v>85</v>
      </c>
      <c r="Y1588" s="32">
        <v>100</v>
      </c>
      <c r="Z1588" s="32">
        <v>1</v>
      </c>
      <c r="AA1588" s="32" t="s">
        <v>96</v>
      </c>
      <c r="AB1588" s="32" t="s">
        <v>96</v>
      </c>
      <c r="AC1588" s="32">
        <v>1</v>
      </c>
      <c r="AD1588" s="32">
        <v>0</v>
      </c>
      <c r="AE1588" s="32">
        <v>0</v>
      </c>
      <c r="AF1588" s="32">
        <v>0</v>
      </c>
      <c r="AG1588" s="32">
        <v>0</v>
      </c>
      <c r="AH1588" s="32">
        <v>16</v>
      </c>
      <c r="AI1588" s="32">
        <v>0</v>
      </c>
    </row>
    <row r="1589" spans="1:35" x14ac:dyDescent="0.3">
      <c r="A1589" s="25" t="s">
        <v>1003</v>
      </c>
      <c r="B1589" s="25" t="s">
        <v>1295</v>
      </c>
      <c r="C1589" s="25" t="s">
        <v>1302</v>
      </c>
      <c r="D1589" s="26" t="s">
        <v>1553</v>
      </c>
      <c r="E1589" s="26">
        <v>353</v>
      </c>
      <c r="F1589" s="38">
        <v>0</v>
      </c>
      <c r="G1589" s="26">
        <v>100</v>
      </c>
      <c r="H1589" s="26">
        <v>100</v>
      </c>
      <c r="I1589" s="26">
        <v>0</v>
      </c>
      <c r="J1589" s="26">
        <v>0</v>
      </c>
      <c r="K1589" s="26">
        <v>0</v>
      </c>
      <c r="L1589" s="26">
        <v>98</v>
      </c>
      <c r="M1589" s="26">
        <v>98</v>
      </c>
      <c r="N1589" s="26">
        <v>2</v>
      </c>
      <c r="O1589" s="26">
        <v>0</v>
      </c>
      <c r="P1589" s="26">
        <v>0</v>
      </c>
      <c r="Q1589" s="26">
        <v>100</v>
      </c>
      <c r="R1589" s="26">
        <v>99</v>
      </c>
      <c r="S1589" s="26">
        <v>100</v>
      </c>
      <c r="T1589" s="26">
        <v>0</v>
      </c>
      <c r="U1589" s="26">
        <v>0</v>
      </c>
      <c r="V1589" s="26">
        <v>0</v>
      </c>
      <c r="W1589" s="26">
        <v>0</v>
      </c>
      <c r="X1589" s="26">
        <v>100</v>
      </c>
      <c r="Y1589" s="26">
        <v>100</v>
      </c>
      <c r="Z1589" s="26">
        <v>2</v>
      </c>
      <c r="AA1589" s="26" t="s">
        <v>96</v>
      </c>
      <c r="AB1589" s="26" t="s">
        <v>96</v>
      </c>
      <c r="AC1589" s="26">
        <v>2</v>
      </c>
      <c r="AD1589" s="26">
        <v>10</v>
      </c>
      <c r="AE1589" s="26">
        <v>10</v>
      </c>
      <c r="AF1589" s="26">
        <v>10</v>
      </c>
      <c r="AG1589" s="26">
        <v>0</v>
      </c>
      <c r="AH1589" s="26">
        <v>45</v>
      </c>
      <c r="AI1589" s="26">
        <v>0</v>
      </c>
    </row>
    <row r="1590" spans="1:35" x14ac:dyDescent="0.3">
      <c r="A1590" s="31" t="s">
        <v>1003</v>
      </c>
      <c r="B1590" s="31" t="s">
        <v>1295</v>
      </c>
      <c r="C1590" s="31" t="s">
        <v>1302</v>
      </c>
      <c r="D1590" s="31" t="s">
        <v>110</v>
      </c>
      <c r="E1590" s="34" t="s">
        <v>95</v>
      </c>
      <c r="F1590" s="32">
        <v>120</v>
      </c>
      <c r="G1590" s="32">
        <v>100</v>
      </c>
      <c r="H1590" s="32">
        <v>100</v>
      </c>
      <c r="I1590" s="32">
        <v>0</v>
      </c>
      <c r="J1590" s="32">
        <v>0</v>
      </c>
      <c r="K1590" s="32">
        <v>0</v>
      </c>
      <c r="L1590" s="32">
        <v>100</v>
      </c>
      <c r="M1590" s="32">
        <v>100</v>
      </c>
      <c r="N1590" s="32">
        <v>0</v>
      </c>
      <c r="O1590" s="32">
        <v>0</v>
      </c>
      <c r="P1590" s="32">
        <v>0</v>
      </c>
      <c r="Q1590" s="32">
        <v>100</v>
      </c>
      <c r="R1590" s="32">
        <v>100</v>
      </c>
      <c r="S1590" s="32">
        <v>100</v>
      </c>
      <c r="T1590" s="32">
        <v>0</v>
      </c>
      <c r="U1590" s="32">
        <v>0</v>
      </c>
      <c r="V1590" s="32">
        <v>0</v>
      </c>
      <c r="W1590" s="32">
        <v>0</v>
      </c>
      <c r="X1590" s="32">
        <v>100</v>
      </c>
      <c r="Y1590" s="32">
        <v>100</v>
      </c>
      <c r="Z1590" s="32">
        <v>2</v>
      </c>
      <c r="AA1590" s="32" t="s">
        <v>97</v>
      </c>
      <c r="AB1590" s="32" t="s">
        <v>96</v>
      </c>
      <c r="AC1590" s="32">
        <v>2</v>
      </c>
      <c r="AD1590" s="32">
        <v>10</v>
      </c>
      <c r="AE1590" s="32">
        <v>10</v>
      </c>
      <c r="AF1590" s="32">
        <v>10</v>
      </c>
      <c r="AG1590" s="32">
        <v>0</v>
      </c>
      <c r="AH1590" s="32">
        <v>44</v>
      </c>
      <c r="AI1590" s="32">
        <v>0</v>
      </c>
    </row>
    <row r="1591" spans="1:35" x14ac:dyDescent="0.3">
      <c r="A1591" s="25" t="s">
        <v>1003</v>
      </c>
      <c r="B1591" s="25" t="s">
        <v>1295</v>
      </c>
      <c r="C1591" s="25" t="s">
        <v>1303</v>
      </c>
      <c r="D1591" s="26" t="s">
        <v>1553</v>
      </c>
      <c r="E1591" s="26">
        <v>448</v>
      </c>
      <c r="F1591" s="38">
        <v>0</v>
      </c>
      <c r="G1591" s="26">
        <v>100</v>
      </c>
      <c r="H1591" s="26">
        <v>100</v>
      </c>
      <c r="I1591" s="26">
        <v>0</v>
      </c>
      <c r="J1591" s="26">
        <v>0</v>
      </c>
      <c r="K1591" s="26">
        <v>0</v>
      </c>
      <c r="L1591" s="26">
        <v>0</v>
      </c>
      <c r="M1591" s="26">
        <v>0</v>
      </c>
      <c r="N1591" s="26">
        <v>100</v>
      </c>
      <c r="O1591" s="26">
        <v>0</v>
      </c>
      <c r="P1591" s="26">
        <v>0</v>
      </c>
      <c r="Q1591" s="26">
        <v>100</v>
      </c>
      <c r="R1591" s="26">
        <v>100</v>
      </c>
      <c r="S1591" s="26">
        <v>95</v>
      </c>
      <c r="T1591" s="26">
        <v>100</v>
      </c>
      <c r="U1591" s="26">
        <v>100</v>
      </c>
      <c r="V1591" s="26">
        <v>0</v>
      </c>
      <c r="W1591" s="26">
        <v>10</v>
      </c>
      <c r="X1591" s="26">
        <v>90</v>
      </c>
      <c r="Y1591" s="26">
        <v>100</v>
      </c>
      <c r="Z1591" s="26">
        <v>2</v>
      </c>
      <c r="AA1591" s="26" t="s">
        <v>96</v>
      </c>
      <c r="AB1591" s="26" t="s">
        <v>97</v>
      </c>
      <c r="AC1591" s="26" t="s">
        <v>98</v>
      </c>
      <c r="AD1591" s="26">
        <v>5</v>
      </c>
      <c r="AE1591" s="26">
        <v>5</v>
      </c>
      <c r="AF1591" s="26">
        <v>5</v>
      </c>
      <c r="AG1591" s="26">
        <v>0</v>
      </c>
      <c r="AH1591" s="26">
        <v>50</v>
      </c>
      <c r="AI1591" s="26">
        <v>0</v>
      </c>
    </row>
    <row r="1592" spans="1:35" x14ac:dyDescent="0.3">
      <c r="A1592" s="31" t="s">
        <v>1003</v>
      </c>
      <c r="B1592" s="31" t="s">
        <v>1295</v>
      </c>
      <c r="C1592" s="31" t="s">
        <v>1303</v>
      </c>
      <c r="D1592" s="31" t="s">
        <v>110</v>
      </c>
      <c r="E1592" s="34" t="s">
        <v>95</v>
      </c>
      <c r="F1592" s="34">
        <v>145</v>
      </c>
      <c r="G1592" s="32">
        <v>100</v>
      </c>
      <c r="H1592" s="32">
        <v>100</v>
      </c>
      <c r="I1592" s="32">
        <v>0</v>
      </c>
      <c r="J1592" s="32">
        <v>0</v>
      </c>
      <c r="K1592" s="32">
        <v>0</v>
      </c>
      <c r="L1592" s="32">
        <v>0</v>
      </c>
      <c r="M1592" s="32">
        <v>0</v>
      </c>
      <c r="N1592" s="32">
        <v>0</v>
      </c>
      <c r="O1592" s="32">
        <v>0</v>
      </c>
      <c r="P1592" s="33">
        <v>100</v>
      </c>
      <c r="Q1592" s="32">
        <v>100</v>
      </c>
      <c r="R1592" s="32">
        <v>100</v>
      </c>
      <c r="S1592" s="32">
        <v>100</v>
      </c>
      <c r="T1592" s="32">
        <v>100</v>
      </c>
      <c r="U1592" s="32">
        <v>100</v>
      </c>
      <c r="V1592" s="32">
        <v>0</v>
      </c>
      <c r="W1592" s="32">
        <v>10</v>
      </c>
      <c r="X1592" s="32">
        <v>90</v>
      </c>
      <c r="Y1592" s="32">
        <v>100</v>
      </c>
      <c r="Z1592" s="32">
        <v>2</v>
      </c>
      <c r="AA1592" s="32" t="s">
        <v>96</v>
      </c>
      <c r="AB1592" s="32" t="s">
        <v>97</v>
      </c>
      <c r="AC1592" s="28" t="s">
        <v>98</v>
      </c>
      <c r="AD1592" s="32">
        <v>5</v>
      </c>
      <c r="AE1592" s="32">
        <v>5</v>
      </c>
      <c r="AF1592" s="32">
        <v>5</v>
      </c>
      <c r="AG1592" s="32">
        <v>0.3</v>
      </c>
      <c r="AH1592" s="32">
        <v>35</v>
      </c>
      <c r="AI1592" s="32">
        <v>0.5</v>
      </c>
    </row>
    <row r="1593" spans="1:35" x14ac:dyDescent="0.3">
      <c r="A1593" s="25" t="s">
        <v>1003</v>
      </c>
      <c r="B1593" s="25" t="s">
        <v>1295</v>
      </c>
      <c r="C1593" s="25" t="s">
        <v>1304</v>
      </c>
      <c r="D1593" s="26" t="s">
        <v>1553</v>
      </c>
      <c r="E1593" s="26">
        <v>252</v>
      </c>
      <c r="F1593" s="26">
        <v>102</v>
      </c>
      <c r="G1593" s="26">
        <v>0</v>
      </c>
      <c r="H1593" s="26">
        <v>0</v>
      </c>
      <c r="I1593" s="26">
        <v>100</v>
      </c>
      <c r="J1593" s="26">
        <v>0</v>
      </c>
      <c r="K1593" s="26">
        <v>0</v>
      </c>
      <c r="L1593" s="26">
        <v>0</v>
      </c>
      <c r="M1593" s="26">
        <v>0</v>
      </c>
      <c r="N1593" s="26">
        <v>75</v>
      </c>
      <c r="O1593" s="26">
        <v>0</v>
      </c>
      <c r="P1593" s="26">
        <v>25</v>
      </c>
      <c r="Q1593" s="26">
        <v>75</v>
      </c>
      <c r="R1593" s="26">
        <v>75</v>
      </c>
      <c r="S1593" s="26">
        <v>75</v>
      </c>
      <c r="T1593" s="26">
        <v>0</v>
      </c>
      <c r="U1593" s="26">
        <v>0</v>
      </c>
      <c r="V1593" s="26">
        <v>0</v>
      </c>
      <c r="W1593" s="26">
        <v>0</v>
      </c>
      <c r="X1593" s="26">
        <v>100</v>
      </c>
      <c r="Y1593" s="26">
        <v>100</v>
      </c>
      <c r="Z1593" s="26">
        <v>1</v>
      </c>
      <c r="AA1593" s="26" t="s">
        <v>97</v>
      </c>
      <c r="AB1593" s="26" t="s">
        <v>97</v>
      </c>
      <c r="AC1593" s="26" t="s">
        <v>98</v>
      </c>
      <c r="AD1593" s="26">
        <v>15</v>
      </c>
      <c r="AE1593" s="26">
        <v>15</v>
      </c>
      <c r="AF1593" s="26">
        <v>15</v>
      </c>
      <c r="AG1593" s="26">
        <v>5</v>
      </c>
      <c r="AH1593" s="26">
        <v>34</v>
      </c>
      <c r="AI1593" s="26">
        <v>0</v>
      </c>
    </row>
    <row r="1594" spans="1:35" x14ac:dyDescent="0.3">
      <c r="A1594" s="31" t="s">
        <v>1003</v>
      </c>
      <c r="B1594" s="31" t="s">
        <v>1295</v>
      </c>
      <c r="C1594" s="31" t="s">
        <v>1304</v>
      </c>
      <c r="D1594" s="31" t="s">
        <v>1305</v>
      </c>
      <c r="E1594" s="34" t="s">
        <v>95</v>
      </c>
      <c r="F1594" s="32">
        <v>62</v>
      </c>
      <c r="G1594" s="32">
        <v>0</v>
      </c>
      <c r="H1594" s="32">
        <v>0</v>
      </c>
      <c r="I1594" s="32">
        <v>40</v>
      </c>
      <c r="J1594" s="32">
        <v>0</v>
      </c>
      <c r="K1594" s="33">
        <v>60</v>
      </c>
      <c r="L1594" s="32">
        <v>0</v>
      </c>
      <c r="M1594" s="32">
        <v>0</v>
      </c>
      <c r="N1594" s="32">
        <v>0</v>
      </c>
      <c r="O1594" s="32">
        <v>0</v>
      </c>
      <c r="P1594" s="33">
        <v>100</v>
      </c>
      <c r="Q1594" s="32">
        <v>100</v>
      </c>
      <c r="R1594" s="32">
        <v>100</v>
      </c>
      <c r="S1594" s="32">
        <v>10</v>
      </c>
      <c r="T1594" s="32">
        <v>0</v>
      </c>
      <c r="U1594" s="32">
        <v>0</v>
      </c>
      <c r="V1594" s="32">
        <v>0</v>
      </c>
      <c r="W1594" s="32">
        <v>0</v>
      </c>
      <c r="X1594" s="32">
        <v>100</v>
      </c>
      <c r="Y1594" s="32">
        <v>100</v>
      </c>
      <c r="Z1594" s="32">
        <v>1</v>
      </c>
      <c r="AA1594" s="32" t="s">
        <v>96</v>
      </c>
      <c r="AB1594" s="32" t="s">
        <v>97</v>
      </c>
      <c r="AC1594" s="28" t="s">
        <v>98</v>
      </c>
      <c r="AD1594" s="32">
        <v>15</v>
      </c>
      <c r="AE1594" s="32">
        <v>15</v>
      </c>
      <c r="AF1594" s="32">
        <v>15</v>
      </c>
      <c r="AG1594" s="32">
        <v>5</v>
      </c>
      <c r="AH1594" s="32">
        <v>34</v>
      </c>
      <c r="AI1594" s="32">
        <v>0</v>
      </c>
    </row>
    <row r="1595" spans="1:35" x14ac:dyDescent="0.3">
      <c r="A1595" s="25" t="s">
        <v>1003</v>
      </c>
      <c r="B1595" s="25" t="s">
        <v>1295</v>
      </c>
      <c r="C1595" s="25" t="s">
        <v>1306</v>
      </c>
      <c r="D1595" s="26" t="s">
        <v>1553</v>
      </c>
      <c r="E1595" s="26">
        <v>459</v>
      </c>
      <c r="F1595" s="38">
        <v>20</v>
      </c>
      <c r="G1595" s="26">
        <v>100</v>
      </c>
      <c r="H1595" s="26">
        <v>100</v>
      </c>
      <c r="I1595" s="26">
        <v>0</v>
      </c>
      <c r="J1595" s="26">
        <v>0</v>
      </c>
      <c r="K1595" s="26">
        <v>0</v>
      </c>
      <c r="L1595" s="26">
        <v>100</v>
      </c>
      <c r="M1595" s="26">
        <v>100</v>
      </c>
      <c r="N1595" s="26">
        <v>0</v>
      </c>
      <c r="O1595" s="26">
        <v>0</v>
      </c>
      <c r="P1595" s="26">
        <v>0</v>
      </c>
      <c r="Q1595" s="26">
        <v>100</v>
      </c>
      <c r="R1595" s="26">
        <v>100</v>
      </c>
      <c r="S1595" s="26">
        <v>100</v>
      </c>
      <c r="T1595" s="26">
        <v>0</v>
      </c>
      <c r="U1595" s="26">
        <v>0</v>
      </c>
      <c r="V1595" s="26">
        <v>0</v>
      </c>
      <c r="W1595" s="26">
        <v>0</v>
      </c>
      <c r="X1595" s="26">
        <v>100</v>
      </c>
      <c r="Y1595" s="26">
        <v>100</v>
      </c>
      <c r="Z1595" s="26">
        <v>1</v>
      </c>
      <c r="AA1595" s="26" t="s">
        <v>96</v>
      </c>
      <c r="AB1595" s="26" t="s">
        <v>96</v>
      </c>
      <c r="AC1595" s="26">
        <v>12</v>
      </c>
      <c r="AD1595" s="26">
        <v>15</v>
      </c>
      <c r="AE1595" s="26">
        <v>15</v>
      </c>
      <c r="AF1595" s="26">
        <v>15</v>
      </c>
      <c r="AG1595" s="26">
        <v>0</v>
      </c>
      <c r="AH1595" s="26">
        <v>75</v>
      </c>
      <c r="AI1595" s="26">
        <v>0</v>
      </c>
    </row>
    <row r="1596" spans="1:35" x14ac:dyDescent="0.3">
      <c r="A1596" s="31" t="s">
        <v>1003</v>
      </c>
      <c r="B1596" s="31" t="s">
        <v>1295</v>
      </c>
      <c r="C1596" s="31" t="s">
        <v>1306</v>
      </c>
      <c r="D1596" s="31" t="s">
        <v>146</v>
      </c>
      <c r="E1596" s="32" t="s">
        <v>95</v>
      </c>
      <c r="F1596" s="32">
        <v>87</v>
      </c>
      <c r="G1596" s="32">
        <v>100</v>
      </c>
      <c r="H1596" s="32">
        <v>100</v>
      </c>
      <c r="I1596" s="32">
        <v>0</v>
      </c>
      <c r="J1596" s="32">
        <v>0</v>
      </c>
      <c r="K1596" s="32">
        <v>0</v>
      </c>
      <c r="L1596" s="32">
        <v>100</v>
      </c>
      <c r="M1596" s="32">
        <v>100</v>
      </c>
      <c r="N1596" s="32">
        <v>0</v>
      </c>
      <c r="O1596" s="32">
        <v>0</v>
      </c>
      <c r="P1596" s="32">
        <v>0</v>
      </c>
      <c r="Q1596" s="32">
        <v>100</v>
      </c>
      <c r="R1596" s="32">
        <v>100</v>
      </c>
      <c r="S1596" s="32">
        <v>100</v>
      </c>
      <c r="T1596" s="32">
        <v>0</v>
      </c>
      <c r="U1596" s="32">
        <v>0</v>
      </c>
      <c r="V1596" s="32">
        <v>0</v>
      </c>
      <c r="W1596" s="32">
        <v>0</v>
      </c>
      <c r="X1596" s="32">
        <v>100</v>
      </c>
      <c r="Y1596" s="32">
        <v>100</v>
      </c>
      <c r="Z1596" s="32">
        <v>1</v>
      </c>
      <c r="AA1596" s="32" t="s">
        <v>96</v>
      </c>
      <c r="AB1596" s="32" t="s">
        <v>96</v>
      </c>
      <c r="AC1596" s="32">
        <v>12</v>
      </c>
      <c r="AD1596" s="32">
        <v>15</v>
      </c>
      <c r="AE1596" s="32">
        <v>15</v>
      </c>
      <c r="AF1596" s="32">
        <v>15</v>
      </c>
      <c r="AG1596" s="32">
        <v>0</v>
      </c>
      <c r="AH1596" s="32">
        <v>75</v>
      </c>
      <c r="AI1596" s="32">
        <v>0</v>
      </c>
    </row>
    <row r="1597" spans="1:35" x14ac:dyDescent="0.3">
      <c r="A1597" s="31" t="s">
        <v>1003</v>
      </c>
      <c r="B1597" s="31" t="s">
        <v>1295</v>
      </c>
      <c r="C1597" s="31" t="s">
        <v>1306</v>
      </c>
      <c r="D1597" s="31" t="s">
        <v>147</v>
      </c>
      <c r="E1597" s="34" t="s">
        <v>102</v>
      </c>
      <c r="F1597" s="32">
        <v>223</v>
      </c>
      <c r="G1597" s="32">
        <v>100</v>
      </c>
      <c r="H1597" s="32">
        <v>100</v>
      </c>
      <c r="I1597" s="32">
        <v>0</v>
      </c>
      <c r="J1597" s="32">
        <v>0</v>
      </c>
      <c r="K1597" s="32">
        <v>0</v>
      </c>
      <c r="L1597" s="32">
        <v>100</v>
      </c>
      <c r="M1597" s="32">
        <v>100</v>
      </c>
      <c r="N1597" s="32">
        <v>0</v>
      </c>
      <c r="O1597" s="32">
        <v>0</v>
      </c>
      <c r="P1597" s="32">
        <v>0</v>
      </c>
      <c r="Q1597" s="32">
        <v>100</v>
      </c>
      <c r="R1597" s="32">
        <v>100</v>
      </c>
      <c r="S1597" s="32">
        <v>100</v>
      </c>
      <c r="T1597" s="32">
        <v>0</v>
      </c>
      <c r="U1597" s="32">
        <v>0</v>
      </c>
      <c r="V1597" s="32">
        <v>0</v>
      </c>
      <c r="W1597" s="32">
        <v>0</v>
      </c>
      <c r="X1597" s="32">
        <v>100</v>
      </c>
      <c r="Y1597" s="32">
        <v>100</v>
      </c>
      <c r="Z1597" s="32">
        <v>1</v>
      </c>
      <c r="AA1597" s="32" t="s">
        <v>96</v>
      </c>
      <c r="AB1597" s="32" t="s">
        <v>96</v>
      </c>
      <c r="AC1597" s="32">
        <v>12</v>
      </c>
      <c r="AD1597" s="32">
        <v>15</v>
      </c>
      <c r="AE1597" s="32">
        <v>15</v>
      </c>
      <c r="AF1597" s="32">
        <v>15</v>
      </c>
      <c r="AG1597" s="32">
        <v>0</v>
      </c>
      <c r="AH1597" s="32">
        <v>75</v>
      </c>
      <c r="AI1597" s="32">
        <v>0</v>
      </c>
    </row>
    <row r="1598" spans="1:35" x14ac:dyDescent="0.3">
      <c r="A1598" s="25" t="s">
        <v>1003</v>
      </c>
      <c r="B1598" s="25" t="s">
        <v>1295</v>
      </c>
      <c r="C1598" s="25" t="s">
        <v>1307</v>
      </c>
      <c r="D1598" s="26" t="s">
        <v>1553</v>
      </c>
      <c r="E1598" s="26">
        <v>202</v>
      </c>
      <c r="F1598" s="38">
        <v>20</v>
      </c>
      <c r="G1598" s="26">
        <v>100</v>
      </c>
      <c r="H1598" s="26">
        <v>100</v>
      </c>
      <c r="I1598" s="26">
        <v>0</v>
      </c>
      <c r="J1598" s="26">
        <v>0</v>
      </c>
      <c r="K1598" s="26">
        <v>0</v>
      </c>
      <c r="L1598" s="26">
        <v>100</v>
      </c>
      <c r="M1598" s="26">
        <v>70</v>
      </c>
      <c r="N1598" s="26">
        <v>30</v>
      </c>
      <c r="O1598" s="26">
        <v>0</v>
      </c>
      <c r="P1598" s="26">
        <v>0</v>
      </c>
      <c r="Q1598" s="26">
        <v>100</v>
      </c>
      <c r="R1598" s="26">
        <v>100</v>
      </c>
      <c r="S1598" s="26">
        <v>100</v>
      </c>
      <c r="T1598" s="26">
        <v>0</v>
      </c>
      <c r="U1598" s="26">
        <v>0</v>
      </c>
      <c r="V1598" s="26">
        <v>0</v>
      </c>
      <c r="W1598" s="26">
        <v>0</v>
      </c>
      <c r="X1598" s="26">
        <v>100</v>
      </c>
      <c r="Y1598" s="26">
        <v>100</v>
      </c>
      <c r="Z1598" s="26">
        <v>2</v>
      </c>
      <c r="AA1598" s="26" t="s">
        <v>97</v>
      </c>
      <c r="AB1598" s="26" t="s">
        <v>97</v>
      </c>
      <c r="AC1598" s="26" t="s">
        <v>98</v>
      </c>
      <c r="AD1598" s="26">
        <v>12</v>
      </c>
      <c r="AE1598" s="26">
        <v>12</v>
      </c>
      <c r="AF1598" s="26">
        <v>12</v>
      </c>
      <c r="AG1598" s="26">
        <v>0</v>
      </c>
      <c r="AH1598" s="26">
        <v>46</v>
      </c>
      <c r="AI1598" s="26">
        <v>0</v>
      </c>
    </row>
    <row r="1599" spans="1:35" x14ac:dyDescent="0.3">
      <c r="A1599" s="31" t="s">
        <v>1003</v>
      </c>
      <c r="B1599" s="31" t="s">
        <v>1295</v>
      </c>
      <c r="C1599" s="31" t="s">
        <v>1307</v>
      </c>
      <c r="D1599" s="31" t="s">
        <v>108</v>
      </c>
      <c r="E1599" s="34" t="s">
        <v>95</v>
      </c>
      <c r="F1599" s="32">
        <v>47</v>
      </c>
      <c r="G1599" s="32">
        <v>100</v>
      </c>
      <c r="H1599" s="32">
        <v>100</v>
      </c>
      <c r="I1599" s="32">
        <v>0</v>
      </c>
      <c r="J1599" s="32">
        <v>0</v>
      </c>
      <c r="K1599" s="32">
        <v>0</v>
      </c>
      <c r="L1599" s="32">
        <v>100</v>
      </c>
      <c r="M1599" s="32">
        <v>0</v>
      </c>
      <c r="N1599" s="32">
        <v>0</v>
      </c>
      <c r="O1599" s="32">
        <v>0</v>
      </c>
      <c r="P1599" s="32">
        <v>100</v>
      </c>
      <c r="Q1599" s="32">
        <v>100</v>
      </c>
      <c r="R1599" s="32">
        <v>100</v>
      </c>
      <c r="S1599" s="32">
        <v>100</v>
      </c>
      <c r="T1599" s="32">
        <v>0</v>
      </c>
      <c r="U1599" s="32">
        <v>0</v>
      </c>
      <c r="V1599" s="32">
        <v>0</v>
      </c>
      <c r="W1599" s="32">
        <v>0</v>
      </c>
      <c r="X1599" s="32">
        <v>100</v>
      </c>
      <c r="Y1599" s="32">
        <v>100</v>
      </c>
      <c r="Z1599" s="32">
        <v>2</v>
      </c>
      <c r="AA1599" s="32" t="s">
        <v>96</v>
      </c>
      <c r="AB1599" s="32" t="s">
        <v>96</v>
      </c>
      <c r="AC1599" s="32">
        <v>4</v>
      </c>
      <c r="AD1599" s="32">
        <v>12</v>
      </c>
      <c r="AE1599" s="32">
        <v>12</v>
      </c>
      <c r="AF1599" s="32">
        <v>12</v>
      </c>
      <c r="AG1599" s="32">
        <v>0</v>
      </c>
      <c r="AH1599" s="32">
        <v>46</v>
      </c>
      <c r="AI1599" s="32">
        <v>0</v>
      </c>
    </row>
    <row r="1600" spans="1:35" x14ac:dyDescent="0.3">
      <c r="A1600" s="25" t="s">
        <v>1003</v>
      </c>
      <c r="B1600" s="25" t="s">
        <v>1295</v>
      </c>
      <c r="C1600" s="25" t="s">
        <v>1308</v>
      </c>
      <c r="D1600" s="26" t="s">
        <v>1553</v>
      </c>
      <c r="E1600" s="26">
        <v>698</v>
      </c>
      <c r="F1600" s="26">
        <v>105</v>
      </c>
      <c r="G1600" s="26">
        <v>100</v>
      </c>
      <c r="H1600" s="26">
        <v>100</v>
      </c>
      <c r="I1600" s="26">
        <v>0</v>
      </c>
      <c r="J1600" s="26">
        <v>0</v>
      </c>
      <c r="K1600" s="26">
        <v>0</v>
      </c>
      <c r="L1600" s="26">
        <v>0</v>
      </c>
      <c r="M1600" s="26">
        <v>0</v>
      </c>
      <c r="N1600" s="26">
        <v>100</v>
      </c>
      <c r="O1600" s="26">
        <v>0</v>
      </c>
      <c r="P1600" s="26">
        <v>0</v>
      </c>
      <c r="Q1600" s="26">
        <v>100</v>
      </c>
      <c r="R1600" s="26">
        <v>100</v>
      </c>
      <c r="S1600" s="26">
        <v>100</v>
      </c>
      <c r="T1600" s="26">
        <v>100</v>
      </c>
      <c r="U1600" s="26">
        <v>50</v>
      </c>
      <c r="V1600" s="26">
        <v>0</v>
      </c>
      <c r="W1600" s="26">
        <v>50</v>
      </c>
      <c r="X1600" s="26">
        <v>50</v>
      </c>
      <c r="Y1600" s="26">
        <v>50</v>
      </c>
      <c r="Z1600" s="26">
        <v>1</v>
      </c>
      <c r="AA1600" s="26" t="s">
        <v>96</v>
      </c>
      <c r="AB1600" s="26" t="s">
        <v>96</v>
      </c>
      <c r="AC1600" s="26">
        <v>6</v>
      </c>
      <c r="AD1600" s="26">
        <v>9</v>
      </c>
      <c r="AE1600" s="26">
        <v>9</v>
      </c>
      <c r="AF1600" s="26">
        <v>9</v>
      </c>
      <c r="AG1600" s="26">
        <v>0</v>
      </c>
      <c r="AH1600" s="26">
        <v>65</v>
      </c>
      <c r="AI1600" s="26">
        <v>0</v>
      </c>
    </row>
    <row r="1601" spans="1:35" x14ac:dyDescent="0.3">
      <c r="A1601" s="31" t="s">
        <v>1003</v>
      </c>
      <c r="B1601" s="31" t="s">
        <v>1295</v>
      </c>
      <c r="C1601" s="31" t="s">
        <v>1308</v>
      </c>
      <c r="D1601" s="31" t="s">
        <v>1309</v>
      </c>
      <c r="E1601" s="34" t="s">
        <v>104</v>
      </c>
      <c r="F1601" s="32">
        <v>209</v>
      </c>
      <c r="G1601" s="32">
        <v>100</v>
      </c>
      <c r="H1601" s="32">
        <v>100</v>
      </c>
      <c r="I1601" s="32">
        <v>0</v>
      </c>
      <c r="J1601" s="32">
        <v>0</v>
      </c>
      <c r="K1601" s="32">
        <v>0</v>
      </c>
      <c r="L1601" s="32">
        <v>0</v>
      </c>
      <c r="M1601" s="32">
        <v>0</v>
      </c>
      <c r="N1601" s="32">
        <v>100</v>
      </c>
      <c r="O1601" s="32">
        <v>0</v>
      </c>
      <c r="P1601" s="32">
        <v>0</v>
      </c>
      <c r="Q1601" s="32">
        <v>100</v>
      </c>
      <c r="R1601" s="32">
        <v>100</v>
      </c>
      <c r="S1601" s="32">
        <v>100</v>
      </c>
      <c r="T1601" s="32">
        <v>100</v>
      </c>
      <c r="U1601" s="32">
        <v>0</v>
      </c>
      <c r="V1601" s="32">
        <v>0</v>
      </c>
      <c r="W1601" s="32">
        <v>0</v>
      </c>
      <c r="X1601" s="32">
        <v>100</v>
      </c>
      <c r="Y1601" s="32">
        <v>0</v>
      </c>
      <c r="Z1601" s="28" t="s">
        <v>98</v>
      </c>
      <c r="AA1601" s="32" t="s">
        <v>97</v>
      </c>
      <c r="AB1601" s="32" t="s">
        <v>96</v>
      </c>
      <c r="AC1601" s="32">
        <v>6</v>
      </c>
      <c r="AD1601" s="32">
        <v>9</v>
      </c>
      <c r="AE1601" s="32">
        <v>9</v>
      </c>
      <c r="AF1601" s="32">
        <v>9</v>
      </c>
      <c r="AG1601" s="32">
        <v>0</v>
      </c>
      <c r="AH1601" s="32">
        <v>65</v>
      </c>
      <c r="AI1601" s="32">
        <v>0</v>
      </c>
    </row>
    <row r="1602" spans="1:35" x14ac:dyDescent="0.3">
      <c r="A1602" s="31" t="s">
        <v>1003</v>
      </c>
      <c r="B1602" s="31" t="s">
        <v>1295</v>
      </c>
      <c r="C1602" s="31" t="s">
        <v>1308</v>
      </c>
      <c r="D1602" s="31" t="s">
        <v>1310</v>
      </c>
      <c r="E1602" s="34" t="s">
        <v>95</v>
      </c>
      <c r="F1602" s="32">
        <v>70</v>
      </c>
      <c r="G1602" s="32">
        <v>100</v>
      </c>
      <c r="H1602" s="32">
        <v>100</v>
      </c>
      <c r="I1602" s="32">
        <v>0</v>
      </c>
      <c r="J1602" s="32">
        <v>0</v>
      </c>
      <c r="K1602" s="32">
        <v>0</v>
      </c>
      <c r="L1602" s="32">
        <v>0</v>
      </c>
      <c r="M1602" s="32">
        <v>0</v>
      </c>
      <c r="N1602" s="32">
        <v>100</v>
      </c>
      <c r="O1602" s="32">
        <v>0</v>
      </c>
      <c r="P1602" s="32">
        <v>0</v>
      </c>
      <c r="Q1602" s="32">
        <v>100</v>
      </c>
      <c r="R1602" s="32">
        <v>100</v>
      </c>
      <c r="S1602" s="32">
        <v>100</v>
      </c>
      <c r="T1602" s="32">
        <v>100</v>
      </c>
      <c r="U1602" s="32">
        <v>0</v>
      </c>
      <c r="V1602" s="32">
        <v>0</v>
      </c>
      <c r="W1602" s="32">
        <v>0</v>
      </c>
      <c r="X1602" s="32">
        <v>100</v>
      </c>
      <c r="Y1602" s="32">
        <v>100</v>
      </c>
      <c r="Z1602" s="32">
        <v>1</v>
      </c>
      <c r="AA1602" s="32" t="s">
        <v>97</v>
      </c>
      <c r="AB1602" s="32" t="s">
        <v>97</v>
      </c>
      <c r="AC1602" s="28" t="s">
        <v>98</v>
      </c>
      <c r="AD1602" s="32">
        <v>9</v>
      </c>
      <c r="AE1602" s="32">
        <v>9</v>
      </c>
      <c r="AF1602" s="32">
        <v>9</v>
      </c>
      <c r="AG1602" s="32">
        <v>0</v>
      </c>
      <c r="AH1602" s="32">
        <v>65</v>
      </c>
      <c r="AI1602" s="32">
        <v>0</v>
      </c>
    </row>
    <row r="1603" spans="1:35" x14ac:dyDescent="0.3">
      <c r="A1603" s="31" t="s">
        <v>1003</v>
      </c>
      <c r="B1603" s="31" t="s">
        <v>1295</v>
      </c>
      <c r="C1603" s="31" t="s">
        <v>1308</v>
      </c>
      <c r="D1603" s="31" t="s">
        <v>1311</v>
      </c>
      <c r="E1603" s="34" t="s">
        <v>95</v>
      </c>
      <c r="F1603" s="32">
        <v>98</v>
      </c>
      <c r="G1603" s="32">
        <v>100</v>
      </c>
      <c r="H1603" s="32">
        <v>100</v>
      </c>
      <c r="I1603" s="32">
        <v>0</v>
      </c>
      <c r="J1603" s="32">
        <v>0</v>
      </c>
      <c r="K1603" s="32">
        <v>0</v>
      </c>
      <c r="L1603" s="32">
        <v>0</v>
      </c>
      <c r="M1603" s="32">
        <v>0</v>
      </c>
      <c r="N1603" s="32">
        <v>100</v>
      </c>
      <c r="O1603" s="32">
        <v>0</v>
      </c>
      <c r="P1603" s="32">
        <v>0</v>
      </c>
      <c r="Q1603" s="32">
        <v>100</v>
      </c>
      <c r="R1603" s="32">
        <v>100</v>
      </c>
      <c r="S1603" s="32">
        <v>100</v>
      </c>
      <c r="T1603" s="32">
        <v>0</v>
      </c>
      <c r="U1603" s="32">
        <v>0</v>
      </c>
      <c r="V1603" s="32">
        <v>0</v>
      </c>
      <c r="W1603" s="32">
        <v>0</v>
      </c>
      <c r="X1603" s="32">
        <v>100</v>
      </c>
      <c r="Y1603" s="32">
        <v>0</v>
      </c>
      <c r="Z1603" s="28" t="s">
        <v>98</v>
      </c>
      <c r="AA1603" s="32" t="s">
        <v>97</v>
      </c>
      <c r="AB1603" s="32" t="s">
        <v>96</v>
      </c>
      <c r="AC1603" s="32">
        <v>6</v>
      </c>
      <c r="AD1603" s="32">
        <v>9</v>
      </c>
      <c r="AE1603" s="32">
        <v>9</v>
      </c>
      <c r="AF1603" s="32">
        <v>9</v>
      </c>
      <c r="AG1603" s="32">
        <v>0</v>
      </c>
      <c r="AH1603" s="32">
        <v>65</v>
      </c>
      <c r="AI1603" s="32">
        <v>0</v>
      </c>
    </row>
    <row r="1604" spans="1:35" x14ac:dyDescent="0.3">
      <c r="A1604" s="25" t="s">
        <v>1003</v>
      </c>
      <c r="B1604" s="25" t="s">
        <v>1295</v>
      </c>
      <c r="C1604" s="25" t="s">
        <v>1312</v>
      </c>
      <c r="D1604" s="26" t="s">
        <v>1553</v>
      </c>
      <c r="E1604" s="26">
        <v>402</v>
      </c>
      <c r="F1604" s="38">
        <v>10</v>
      </c>
      <c r="G1604" s="26">
        <v>100</v>
      </c>
      <c r="H1604" s="26">
        <v>100</v>
      </c>
      <c r="I1604" s="26">
        <v>0</v>
      </c>
      <c r="J1604" s="26">
        <v>0</v>
      </c>
      <c r="K1604" s="26">
        <v>0</v>
      </c>
      <c r="L1604" s="26">
        <v>0</v>
      </c>
      <c r="M1604" s="26">
        <v>0</v>
      </c>
      <c r="N1604" s="26">
        <v>100</v>
      </c>
      <c r="O1604" s="26">
        <v>0</v>
      </c>
      <c r="P1604" s="26">
        <v>0</v>
      </c>
      <c r="Q1604" s="26">
        <v>100</v>
      </c>
      <c r="R1604" s="26">
        <v>100</v>
      </c>
      <c r="S1604" s="26">
        <v>100</v>
      </c>
      <c r="T1604" s="26">
        <v>100</v>
      </c>
      <c r="U1604" s="26">
        <v>60</v>
      </c>
      <c r="V1604" s="26">
        <v>0</v>
      </c>
      <c r="W1604" s="26">
        <v>0</v>
      </c>
      <c r="X1604" s="26">
        <v>100</v>
      </c>
      <c r="Y1604" s="26">
        <v>100</v>
      </c>
      <c r="Z1604" s="26">
        <v>4</v>
      </c>
      <c r="AA1604" s="26" t="s">
        <v>96</v>
      </c>
      <c r="AB1604" s="26" t="s">
        <v>97</v>
      </c>
      <c r="AC1604" s="26" t="s">
        <v>98</v>
      </c>
      <c r="AD1604" s="26">
        <v>20</v>
      </c>
      <c r="AE1604" s="26">
        <v>20</v>
      </c>
      <c r="AF1604" s="26">
        <v>20</v>
      </c>
      <c r="AG1604" s="26">
        <v>0</v>
      </c>
      <c r="AH1604" s="26">
        <v>24</v>
      </c>
      <c r="AI1604" s="26">
        <v>0</v>
      </c>
    </row>
    <row r="1605" spans="1:35" x14ac:dyDescent="0.3">
      <c r="A1605" s="31" t="s">
        <v>1003</v>
      </c>
      <c r="B1605" s="31" t="s">
        <v>1295</v>
      </c>
      <c r="C1605" s="31" t="s">
        <v>1312</v>
      </c>
      <c r="D1605" s="31" t="s">
        <v>110</v>
      </c>
      <c r="E1605" s="34" t="s">
        <v>104</v>
      </c>
      <c r="F1605" s="34">
        <v>43</v>
      </c>
      <c r="G1605" s="32">
        <v>100</v>
      </c>
      <c r="H1605" s="32">
        <v>100</v>
      </c>
      <c r="I1605" s="32">
        <v>0</v>
      </c>
      <c r="J1605" s="32">
        <v>0</v>
      </c>
      <c r="K1605" s="32">
        <v>0</v>
      </c>
      <c r="L1605" s="32">
        <v>0</v>
      </c>
      <c r="M1605" s="32">
        <v>0</v>
      </c>
      <c r="N1605" s="32">
        <v>100</v>
      </c>
      <c r="O1605" s="32">
        <v>0</v>
      </c>
      <c r="P1605" s="32">
        <v>0</v>
      </c>
      <c r="Q1605" s="32">
        <v>100</v>
      </c>
      <c r="R1605" s="32">
        <v>100</v>
      </c>
      <c r="S1605" s="32">
        <v>100</v>
      </c>
      <c r="T1605" s="32">
        <v>0</v>
      </c>
      <c r="U1605" s="32">
        <v>0</v>
      </c>
      <c r="V1605" s="32">
        <v>0</v>
      </c>
      <c r="W1605" s="32">
        <v>0</v>
      </c>
      <c r="X1605" s="32">
        <v>100</v>
      </c>
      <c r="Y1605" s="32">
        <v>100</v>
      </c>
      <c r="Z1605" s="32">
        <v>1</v>
      </c>
      <c r="AA1605" s="32" t="s">
        <v>96</v>
      </c>
      <c r="AB1605" s="32" t="s">
        <v>97</v>
      </c>
      <c r="AC1605" s="28" t="s">
        <v>98</v>
      </c>
      <c r="AD1605" s="32">
        <v>17</v>
      </c>
      <c r="AE1605" s="32">
        <v>17</v>
      </c>
      <c r="AF1605" s="32">
        <v>20</v>
      </c>
      <c r="AG1605" s="32">
        <v>0</v>
      </c>
      <c r="AH1605" s="32">
        <v>24</v>
      </c>
      <c r="AI1605" s="32">
        <v>0</v>
      </c>
    </row>
    <row r="1606" spans="1:35" x14ac:dyDescent="0.3">
      <c r="A1606" s="25" t="s">
        <v>1003</v>
      </c>
      <c r="B1606" s="25" t="s">
        <v>1295</v>
      </c>
      <c r="C1606" s="25" t="s">
        <v>1313</v>
      </c>
      <c r="D1606" s="26" t="s">
        <v>1553</v>
      </c>
      <c r="E1606" s="26">
        <v>1055</v>
      </c>
      <c r="F1606" s="38">
        <v>0</v>
      </c>
      <c r="G1606" s="26">
        <v>100</v>
      </c>
      <c r="H1606" s="26">
        <v>100</v>
      </c>
      <c r="I1606" s="26">
        <v>0</v>
      </c>
      <c r="J1606" s="26">
        <v>0</v>
      </c>
      <c r="K1606" s="26">
        <v>0</v>
      </c>
      <c r="L1606" s="26">
        <v>90</v>
      </c>
      <c r="M1606" s="26">
        <v>90</v>
      </c>
      <c r="N1606" s="26">
        <v>8</v>
      </c>
      <c r="O1606" s="26">
        <v>2</v>
      </c>
      <c r="P1606" s="26">
        <v>0</v>
      </c>
      <c r="Q1606" s="26">
        <v>100</v>
      </c>
      <c r="R1606" s="26">
        <v>100</v>
      </c>
      <c r="S1606" s="26">
        <v>100</v>
      </c>
      <c r="T1606" s="26">
        <v>100</v>
      </c>
      <c r="U1606" s="26">
        <v>100</v>
      </c>
      <c r="V1606" s="26">
        <v>0</v>
      </c>
      <c r="W1606" s="26">
        <v>30</v>
      </c>
      <c r="X1606" s="26">
        <v>70</v>
      </c>
      <c r="Y1606" s="26">
        <v>100</v>
      </c>
      <c r="Z1606" s="26">
        <v>2</v>
      </c>
      <c r="AA1606" s="26" t="s">
        <v>96</v>
      </c>
      <c r="AB1606" s="26" t="s">
        <v>96</v>
      </c>
      <c r="AC1606" s="26">
        <v>12</v>
      </c>
      <c r="AD1606" s="26">
        <v>7</v>
      </c>
      <c r="AE1606" s="26">
        <v>7</v>
      </c>
      <c r="AF1606" s="26">
        <v>7</v>
      </c>
      <c r="AG1606" s="26">
        <v>0</v>
      </c>
      <c r="AH1606" s="26">
        <v>50</v>
      </c>
      <c r="AI1606" s="26">
        <v>0</v>
      </c>
    </row>
    <row r="1607" spans="1:35" x14ac:dyDescent="0.3">
      <c r="A1607" s="31" t="s">
        <v>1003</v>
      </c>
      <c r="B1607" s="31" t="s">
        <v>1295</v>
      </c>
      <c r="C1607" s="31" t="s">
        <v>1313</v>
      </c>
      <c r="D1607" s="31" t="s">
        <v>110</v>
      </c>
      <c r="E1607" s="34" t="s">
        <v>95</v>
      </c>
      <c r="F1607" s="32">
        <v>524</v>
      </c>
      <c r="G1607" s="32">
        <v>100</v>
      </c>
      <c r="H1607" s="32">
        <v>99</v>
      </c>
      <c r="I1607" s="32">
        <v>0</v>
      </c>
      <c r="J1607" s="32">
        <v>0</v>
      </c>
      <c r="K1607" s="32">
        <v>1</v>
      </c>
      <c r="L1607" s="32">
        <v>98</v>
      </c>
      <c r="M1607" s="32">
        <v>98</v>
      </c>
      <c r="N1607" s="32">
        <v>2</v>
      </c>
      <c r="O1607" s="32">
        <v>0</v>
      </c>
      <c r="P1607" s="32">
        <v>0</v>
      </c>
      <c r="Q1607" s="32">
        <v>100</v>
      </c>
      <c r="R1607" s="32">
        <v>100</v>
      </c>
      <c r="S1607" s="32">
        <v>98</v>
      </c>
      <c r="T1607" s="32">
        <v>70</v>
      </c>
      <c r="U1607" s="32">
        <v>70</v>
      </c>
      <c r="V1607" s="32">
        <v>0</v>
      </c>
      <c r="W1607" s="33">
        <v>30</v>
      </c>
      <c r="X1607" s="32">
        <v>70</v>
      </c>
      <c r="Y1607" s="32">
        <v>100</v>
      </c>
      <c r="Z1607" s="32">
        <v>4</v>
      </c>
      <c r="AA1607" s="32" t="s">
        <v>97</v>
      </c>
      <c r="AB1607" s="32" t="s">
        <v>96</v>
      </c>
      <c r="AC1607" s="32">
        <v>12</v>
      </c>
      <c r="AD1607" s="32">
        <v>7</v>
      </c>
      <c r="AE1607" s="32">
        <v>7</v>
      </c>
      <c r="AF1607" s="32">
        <v>7</v>
      </c>
      <c r="AG1607" s="32">
        <v>0</v>
      </c>
      <c r="AH1607" s="32">
        <v>50</v>
      </c>
      <c r="AI1607" s="32">
        <v>0</v>
      </c>
    </row>
    <row r="1608" spans="1:35" x14ac:dyDescent="0.3">
      <c r="A1608" s="55" t="s">
        <v>1003</v>
      </c>
      <c r="B1608" s="55" t="s">
        <v>1295</v>
      </c>
      <c r="C1608" s="55" t="s">
        <v>1668</v>
      </c>
      <c r="D1608" s="56" t="s">
        <v>1555</v>
      </c>
      <c r="E1608" s="57">
        <v>220</v>
      </c>
      <c r="F1608" s="58">
        <v>66</v>
      </c>
      <c r="G1608" s="58">
        <v>100</v>
      </c>
      <c r="H1608" s="58">
        <v>100</v>
      </c>
      <c r="I1608" s="58">
        <v>0</v>
      </c>
      <c r="J1608" s="58">
        <v>0</v>
      </c>
      <c r="K1608" s="58">
        <v>0</v>
      </c>
      <c r="L1608" s="58">
        <v>100</v>
      </c>
      <c r="M1608" s="58">
        <v>50</v>
      </c>
      <c r="N1608" s="58">
        <v>0</v>
      </c>
      <c r="O1608" s="58">
        <v>0</v>
      </c>
      <c r="P1608" s="58">
        <v>50</v>
      </c>
      <c r="Q1608" s="58">
        <v>100</v>
      </c>
      <c r="R1608" s="58">
        <v>100</v>
      </c>
      <c r="S1608" s="58">
        <v>67</v>
      </c>
      <c r="T1608" s="58">
        <v>10</v>
      </c>
      <c r="U1608" s="58">
        <v>10</v>
      </c>
      <c r="V1608" s="58">
        <v>0</v>
      </c>
      <c r="W1608" s="59">
        <v>10</v>
      </c>
      <c r="X1608" s="58">
        <v>90</v>
      </c>
      <c r="Y1608" s="58">
        <v>100</v>
      </c>
      <c r="Z1608" s="58">
        <v>1</v>
      </c>
      <c r="AA1608" s="60" t="s">
        <v>96</v>
      </c>
      <c r="AB1608" s="60" t="s">
        <v>97</v>
      </c>
      <c r="AC1608" s="60" t="s">
        <v>98</v>
      </c>
      <c r="AD1608" s="58">
        <v>20</v>
      </c>
      <c r="AE1608" s="58">
        <v>20</v>
      </c>
      <c r="AF1608" s="58">
        <v>20</v>
      </c>
      <c r="AG1608" s="58">
        <v>0</v>
      </c>
      <c r="AH1608" s="58">
        <v>0</v>
      </c>
      <c r="AI1608" s="58">
        <v>3</v>
      </c>
    </row>
    <row r="1609" spans="1:35" x14ac:dyDescent="0.3">
      <c r="A1609" s="25" t="s">
        <v>1003</v>
      </c>
      <c r="B1609" s="25" t="s">
        <v>1295</v>
      </c>
      <c r="C1609" s="25" t="s">
        <v>1314</v>
      </c>
      <c r="D1609" s="26" t="s">
        <v>1553</v>
      </c>
      <c r="E1609" s="26">
        <v>183</v>
      </c>
      <c r="F1609" s="38">
        <v>0</v>
      </c>
      <c r="G1609" s="26">
        <v>100</v>
      </c>
      <c r="H1609" s="26">
        <v>100</v>
      </c>
      <c r="I1609" s="26">
        <v>0</v>
      </c>
      <c r="J1609" s="26">
        <v>0</v>
      </c>
      <c r="K1609" s="26">
        <v>0</v>
      </c>
      <c r="L1609" s="26">
        <v>0</v>
      </c>
      <c r="M1609" s="26">
        <v>0</v>
      </c>
      <c r="N1609" s="26">
        <v>70</v>
      </c>
      <c r="O1609" s="26">
        <v>30</v>
      </c>
      <c r="P1609" s="26">
        <v>0</v>
      </c>
      <c r="Q1609" s="26">
        <v>100</v>
      </c>
      <c r="R1609" s="26">
        <v>100</v>
      </c>
      <c r="S1609" s="26">
        <v>100</v>
      </c>
      <c r="T1609" s="26">
        <v>0</v>
      </c>
      <c r="U1609" s="26">
        <v>0</v>
      </c>
      <c r="V1609" s="26">
        <v>0</v>
      </c>
      <c r="W1609" s="26">
        <v>0</v>
      </c>
      <c r="X1609" s="26">
        <v>100</v>
      </c>
      <c r="Y1609" s="26">
        <v>100</v>
      </c>
      <c r="Z1609" s="26">
        <v>1</v>
      </c>
      <c r="AA1609" s="26" t="s">
        <v>96</v>
      </c>
      <c r="AB1609" s="26" t="s">
        <v>97</v>
      </c>
      <c r="AC1609" s="26" t="s">
        <v>98</v>
      </c>
      <c r="AD1609" s="26">
        <v>15</v>
      </c>
      <c r="AE1609" s="26">
        <v>15</v>
      </c>
      <c r="AF1609" s="26">
        <v>15</v>
      </c>
      <c r="AG1609" s="26">
        <v>0</v>
      </c>
      <c r="AH1609" s="26">
        <v>50</v>
      </c>
      <c r="AI1609" s="26">
        <v>0</v>
      </c>
    </row>
    <row r="1610" spans="1:35" x14ac:dyDescent="0.3">
      <c r="A1610" s="31" t="s">
        <v>1003</v>
      </c>
      <c r="B1610" s="31" t="s">
        <v>1295</v>
      </c>
      <c r="C1610" s="31" t="s">
        <v>1314</v>
      </c>
      <c r="D1610" s="31" t="s">
        <v>108</v>
      </c>
      <c r="E1610" s="34" t="s">
        <v>102</v>
      </c>
      <c r="F1610" s="32">
        <v>58</v>
      </c>
      <c r="G1610" s="32">
        <v>100</v>
      </c>
      <c r="H1610" s="32">
        <v>100</v>
      </c>
      <c r="I1610" s="32">
        <v>0</v>
      </c>
      <c r="J1610" s="32">
        <v>0</v>
      </c>
      <c r="K1610" s="32">
        <v>0</v>
      </c>
      <c r="L1610" s="32">
        <v>0</v>
      </c>
      <c r="M1610" s="32">
        <v>0</v>
      </c>
      <c r="N1610" s="32">
        <v>100</v>
      </c>
      <c r="O1610" s="32">
        <v>0</v>
      </c>
      <c r="P1610" s="32">
        <v>0</v>
      </c>
      <c r="Q1610" s="32">
        <v>100</v>
      </c>
      <c r="R1610" s="32">
        <v>100</v>
      </c>
      <c r="S1610" s="32">
        <v>100</v>
      </c>
      <c r="T1610" s="32">
        <v>0</v>
      </c>
      <c r="U1610" s="32">
        <v>0</v>
      </c>
      <c r="V1610" s="32">
        <v>0</v>
      </c>
      <c r="W1610" s="32">
        <v>0</v>
      </c>
      <c r="X1610" s="32">
        <v>100</v>
      </c>
      <c r="Y1610" s="32">
        <v>100</v>
      </c>
      <c r="Z1610" s="32">
        <v>1</v>
      </c>
      <c r="AA1610" s="32" t="s">
        <v>97</v>
      </c>
      <c r="AB1610" s="32" t="s">
        <v>97</v>
      </c>
      <c r="AC1610" s="28" t="s">
        <v>98</v>
      </c>
      <c r="AD1610" s="32">
        <v>15</v>
      </c>
      <c r="AE1610" s="32">
        <v>15</v>
      </c>
      <c r="AF1610" s="32">
        <v>15</v>
      </c>
      <c r="AG1610" s="32">
        <v>0</v>
      </c>
      <c r="AH1610" s="32">
        <v>45</v>
      </c>
      <c r="AI1610" s="32">
        <v>1</v>
      </c>
    </row>
    <row r="1611" spans="1:35" x14ac:dyDescent="0.3">
      <c r="A1611" s="25" t="s">
        <v>1003</v>
      </c>
      <c r="B1611" s="25" t="s">
        <v>1295</v>
      </c>
      <c r="C1611" s="25" t="s">
        <v>1669</v>
      </c>
      <c r="D1611" s="26" t="s">
        <v>1555</v>
      </c>
      <c r="E1611" s="26">
        <v>274</v>
      </c>
      <c r="F1611" s="26">
        <v>82</v>
      </c>
      <c r="G1611" s="26">
        <v>100</v>
      </c>
      <c r="H1611" s="26">
        <v>100</v>
      </c>
      <c r="I1611" s="26">
        <v>0</v>
      </c>
      <c r="J1611" s="26">
        <v>0</v>
      </c>
      <c r="K1611" s="26">
        <v>0</v>
      </c>
      <c r="L1611" s="26">
        <v>0</v>
      </c>
      <c r="M1611" s="26">
        <v>0</v>
      </c>
      <c r="N1611" s="26">
        <v>100</v>
      </c>
      <c r="O1611" s="26">
        <v>0</v>
      </c>
      <c r="P1611" s="26">
        <v>0</v>
      </c>
      <c r="Q1611" s="26">
        <v>100</v>
      </c>
      <c r="R1611" s="26">
        <v>100</v>
      </c>
      <c r="S1611" s="26">
        <v>100</v>
      </c>
      <c r="T1611" s="26">
        <v>100</v>
      </c>
      <c r="U1611" s="26">
        <v>99</v>
      </c>
      <c r="V1611" s="26">
        <v>50</v>
      </c>
      <c r="W1611" s="26">
        <v>0</v>
      </c>
      <c r="X1611" s="26">
        <v>50</v>
      </c>
      <c r="Y1611" s="26">
        <v>100</v>
      </c>
      <c r="Z1611" s="26">
        <v>2</v>
      </c>
      <c r="AA1611" s="26" t="s">
        <v>96</v>
      </c>
      <c r="AB1611" s="26" t="s">
        <v>96</v>
      </c>
      <c r="AC1611" s="26">
        <v>3</v>
      </c>
      <c r="AD1611" s="26">
        <v>12</v>
      </c>
      <c r="AE1611" s="26">
        <v>12</v>
      </c>
      <c r="AF1611" s="26">
        <v>12</v>
      </c>
      <c r="AG1611" s="26">
        <v>0</v>
      </c>
      <c r="AH1611" s="26">
        <v>25</v>
      </c>
      <c r="AI1611" s="26">
        <v>0</v>
      </c>
    </row>
    <row r="1612" spans="1:35" x14ac:dyDescent="0.3">
      <c r="A1612" s="25" t="s">
        <v>1003</v>
      </c>
      <c r="B1612" s="25" t="s">
        <v>1295</v>
      </c>
      <c r="C1612" s="25" t="s">
        <v>1315</v>
      </c>
      <c r="D1612" s="26" t="s">
        <v>1553</v>
      </c>
      <c r="E1612" s="26">
        <v>479</v>
      </c>
      <c r="F1612" s="38">
        <v>30</v>
      </c>
      <c r="G1612" s="26">
        <v>100</v>
      </c>
      <c r="H1612" s="26">
        <v>100</v>
      </c>
      <c r="I1612" s="26">
        <v>0</v>
      </c>
      <c r="J1612" s="26">
        <v>0</v>
      </c>
      <c r="K1612" s="26">
        <v>0</v>
      </c>
      <c r="L1612" s="26">
        <v>0</v>
      </c>
      <c r="M1612" s="26">
        <v>0</v>
      </c>
      <c r="N1612" s="26">
        <v>100</v>
      </c>
      <c r="O1612" s="26">
        <v>0</v>
      </c>
      <c r="P1612" s="26">
        <v>0</v>
      </c>
      <c r="Q1612" s="26">
        <v>100</v>
      </c>
      <c r="R1612" s="26">
        <v>100</v>
      </c>
      <c r="S1612" s="26">
        <v>100</v>
      </c>
      <c r="T1612" s="26">
        <v>100</v>
      </c>
      <c r="U1612" s="26">
        <v>80</v>
      </c>
      <c r="V1612" s="26">
        <v>0</v>
      </c>
      <c r="W1612" s="26">
        <v>40</v>
      </c>
      <c r="X1612" s="26">
        <v>60</v>
      </c>
      <c r="Y1612" s="26">
        <v>100</v>
      </c>
      <c r="Z1612" s="26">
        <v>2</v>
      </c>
      <c r="AA1612" s="26" t="s">
        <v>97</v>
      </c>
      <c r="AB1612" s="26" t="s">
        <v>97</v>
      </c>
      <c r="AC1612" s="26" t="s">
        <v>98</v>
      </c>
      <c r="AD1612" s="26">
        <v>4</v>
      </c>
      <c r="AE1612" s="26">
        <v>15</v>
      </c>
      <c r="AF1612" s="26">
        <v>15</v>
      </c>
      <c r="AG1612" s="26">
        <v>0</v>
      </c>
      <c r="AH1612" s="26">
        <v>25</v>
      </c>
      <c r="AI1612" s="26">
        <v>0</v>
      </c>
    </row>
    <row r="1613" spans="1:35" x14ac:dyDescent="0.3">
      <c r="A1613" s="31" t="s">
        <v>1003</v>
      </c>
      <c r="B1613" s="31" t="s">
        <v>1295</v>
      </c>
      <c r="C1613" s="31" t="s">
        <v>1315</v>
      </c>
      <c r="D1613" s="31" t="s">
        <v>1316</v>
      </c>
      <c r="E1613" s="34" t="s">
        <v>95</v>
      </c>
      <c r="F1613" s="32">
        <v>51</v>
      </c>
      <c r="G1613" s="32">
        <v>100</v>
      </c>
      <c r="H1613" s="32">
        <v>100</v>
      </c>
      <c r="I1613" s="32">
        <v>0</v>
      </c>
      <c r="J1613" s="32">
        <v>0</v>
      </c>
      <c r="K1613" s="32">
        <v>0</v>
      </c>
      <c r="L1613" s="32">
        <v>0</v>
      </c>
      <c r="M1613" s="32">
        <v>0</v>
      </c>
      <c r="N1613" s="32">
        <v>100</v>
      </c>
      <c r="O1613" s="32">
        <v>0</v>
      </c>
      <c r="P1613" s="32">
        <v>0</v>
      </c>
      <c r="Q1613" s="32">
        <v>100</v>
      </c>
      <c r="R1613" s="32">
        <v>90</v>
      </c>
      <c r="S1613" s="32">
        <v>100</v>
      </c>
      <c r="T1613" s="32">
        <v>100</v>
      </c>
      <c r="U1613" s="32">
        <v>0</v>
      </c>
      <c r="V1613" s="32">
        <v>0</v>
      </c>
      <c r="W1613" s="32">
        <v>0</v>
      </c>
      <c r="X1613" s="32">
        <v>100</v>
      </c>
      <c r="Y1613" s="32">
        <v>100</v>
      </c>
      <c r="Z1613" s="32">
        <v>2</v>
      </c>
      <c r="AA1613" s="32" t="s">
        <v>96</v>
      </c>
      <c r="AB1613" s="32" t="s">
        <v>97</v>
      </c>
      <c r="AC1613" s="28" t="s">
        <v>98</v>
      </c>
      <c r="AD1613" s="32">
        <v>4</v>
      </c>
      <c r="AE1613" s="32">
        <v>15</v>
      </c>
      <c r="AF1613" s="32">
        <v>15</v>
      </c>
      <c r="AG1613" s="32">
        <v>0</v>
      </c>
      <c r="AH1613" s="32">
        <v>25</v>
      </c>
      <c r="AI1613" s="32">
        <v>0</v>
      </c>
    </row>
    <row r="1614" spans="1:35" x14ac:dyDescent="0.3">
      <c r="A1614" s="25" t="s">
        <v>1003</v>
      </c>
      <c r="B1614" s="25" t="s">
        <v>1295</v>
      </c>
      <c r="C1614" s="25" t="s">
        <v>1317</v>
      </c>
      <c r="D1614" s="26" t="s">
        <v>1553</v>
      </c>
      <c r="E1614" s="26">
        <v>419</v>
      </c>
      <c r="F1614" s="38">
        <v>60</v>
      </c>
      <c r="G1614" s="26">
        <v>0</v>
      </c>
      <c r="H1614" s="26">
        <v>0</v>
      </c>
      <c r="I1614" s="26">
        <v>100</v>
      </c>
      <c r="J1614" s="26">
        <v>0</v>
      </c>
      <c r="K1614" s="26">
        <v>0</v>
      </c>
      <c r="L1614" s="26">
        <v>0</v>
      </c>
      <c r="M1614" s="26">
        <v>0</v>
      </c>
      <c r="N1614" s="26">
        <v>100</v>
      </c>
      <c r="O1614" s="26">
        <v>0</v>
      </c>
      <c r="P1614" s="26">
        <v>0</v>
      </c>
      <c r="Q1614" s="26">
        <v>100</v>
      </c>
      <c r="R1614" s="26">
        <v>80</v>
      </c>
      <c r="S1614" s="26">
        <v>70</v>
      </c>
      <c r="T1614" s="26">
        <v>100</v>
      </c>
      <c r="U1614" s="26">
        <v>15</v>
      </c>
      <c r="V1614" s="26">
        <v>0</v>
      </c>
      <c r="W1614" s="26">
        <v>15</v>
      </c>
      <c r="X1614" s="26">
        <v>85</v>
      </c>
      <c r="Y1614" s="26">
        <v>95</v>
      </c>
      <c r="Z1614" s="26">
        <v>2</v>
      </c>
      <c r="AA1614" s="26" t="s">
        <v>96</v>
      </c>
      <c r="AB1614" s="26" t="s">
        <v>97</v>
      </c>
      <c r="AC1614" s="26" t="s">
        <v>98</v>
      </c>
      <c r="AD1614" s="26">
        <v>15</v>
      </c>
      <c r="AE1614" s="26">
        <v>15</v>
      </c>
      <c r="AF1614" s="26">
        <v>15</v>
      </c>
      <c r="AG1614" s="26">
        <v>0</v>
      </c>
      <c r="AH1614" s="26">
        <v>0</v>
      </c>
      <c r="AI1614" s="26">
        <v>0</v>
      </c>
    </row>
    <row r="1615" spans="1:35" x14ac:dyDescent="0.3">
      <c r="A1615" s="31" t="s">
        <v>1003</v>
      </c>
      <c r="B1615" s="31" t="s">
        <v>1295</v>
      </c>
      <c r="C1615" s="31" t="s">
        <v>1317</v>
      </c>
      <c r="D1615" s="31" t="s">
        <v>108</v>
      </c>
      <c r="E1615" s="34" t="s">
        <v>95</v>
      </c>
      <c r="F1615" s="32">
        <v>48</v>
      </c>
      <c r="G1615" s="32">
        <v>0</v>
      </c>
      <c r="H1615" s="32">
        <v>0</v>
      </c>
      <c r="I1615" s="32">
        <v>100</v>
      </c>
      <c r="J1615" s="32">
        <v>0</v>
      </c>
      <c r="K1615" s="32">
        <v>0</v>
      </c>
      <c r="L1615" s="32">
        <v>0</v>
      </c>
      <c r="M1615" s="32">
        <v>0</v>
      </c>
      <c r="N1615" s="32">
        <v>100</v>
      </c>
      <c r="O1615" s="32">
        <v>0</v>
      </c>
      <c r="P1615" s="32">
        <v>0</v>
      </c>
      <c r="Q1615" s="32">
        <v>100</v>
      </c>
      <c r="R1615" s="32">
        <v>90</v>
      </c>
      <c r="S1615" s="32">
        <v>80</v>
      </c>
      <c r="T1615" s="32">
        <v>0</v>
      </c>
      <c r="U1615" s="32">
        <v>0</v>
      </c>
      <c r="V1615" s="32">
        <v>0</v>
      </c>
      <c r="W1615" s="32">
        <v>0</v>
      </c>
      <c r="X1615" s="32">
        <v>100</v>
      </c>
      <c r="Y1615" s="32">
        <v>80</v>
      </c>
      <c r="Z1615" s="32">
        <v>2</v>
      </c>
      <c r="AA1615" s="32" t="s">
        <v>96</v>
      </c>
      <c r="AB1615" s="32" t="s">
        <v>97</v>
      </c>
      <c r="AC1615" s="28" t="s">
        <v>98</v>
      </c>
      <c r="AD1615" s="32">
        <v>15</v>
      </c>
      <c r="AE1615" s="32">
        <v>15</v>
      </c>
      <c r="AF1615" s="32">
        <v>15</v>
      </c>
      <c r="AG1615" s="32">
        <v>0</v>
      </c>
      <c r="AH1615" s="32">
        <v>0</v>
      </c>
      <c r="AI1615" s="32">
        <v>0</v>
      </c>
    </row>
    <row r="1616" spans="1:35" x14ac:dyDescent="0.3">
      <c r="A1616" s="31" t="s">
        <v>1003</v>
      </c>
      <c r="B1616" s="31" t="s">
        <v>1295</v>
      </c>
      <c r="C1616" s="31" t="s">
        <v>1317</v>
      </c>
      <c r="D1616" s="31" t="s">
        <v>1318</v>
      </c>
      <c r="E1616" s="34" t="s">
        <v>102</v>
      </c>
      <c r="F1616" s="32">
        <v>53</v>
      </c>
      <c r="G1616" s="32">
        <v>0</v>
      </c>
      <c r="H1616" s="32">
        <v>0</v>
      </c>
      <c r="I1616" s="32">
        <v>98</v>
      </c>
      <c r="J1616" s="33">
        <v>2</v>
      </c>
      <c r="K1616" s="32">
        <v>0</v>
      </c>
      <c r="L1616" s="32">
        <v>0</v>
      </c>
      <c r="M1616" s="32">
        <v>0</v>
      </c>
      <c r="N1616" s="32">
        <v>50</v>
      </c>
      <c r="O1616" s="32">
        <v>0</v>
      </c>
      <c r="P1616" s="32">
        <v>50</v>
      </c>
      <c r="Q1616" s="32">
        <v>100</v>
      </c>
      <c r="R1616" s="32">
        <v>90</v>
      </c>
      <c r="S1616" s="32">
        <v>70</v>
      </c>
      <c r="T1616" s="32">
        <v>0</v>
      </c>
      <c r="U1616" s="32">
        <v>0</v>
      </c>
      <c r="V1616" s="32">
        <v>0</v>
      </c>
      <c r="W1616" s="32">
        <v>0</v>
      </c>
      <c r="X1616" s="32">
        <v>100</v>
      </c>
      <c r="Y1616" s="32">
        <v>100</v>
      </c>
      <c r="Z1616" s="32">
        <v>2</v>
      </c>
      <c r="AA1616" s="32" t="s">
        <v>96</v>
      </c>
      <c r="AB1616" s="32" t="s">
        <v>97</v>
      </c>
      <c r="AC1616" s="28" t="s">
        <v>98</v>
      </c>
      <c r="AD1616" s="32">
        <v>15</v>
      </c>
      <c r="AE1616" s="32">
        <v>15</v>
      </c>
      <c r="AF1616" s="32">
        <v>15</v>
      </c>
      <c r="AG1616" s="32">
        <v>0</v>
      </c>
      <c r="AH1616" s="32">
        <v>0</v>
      </c>
      <c r="AI1616" s="32">
        <v>0</v>
      </c>
    </row>
    <row r="1617" spans="1:35" x14ac:dyDescent="0.3">
      <c r="A1617" s="31" t="s">
        <v>1003</v>
      </c>
      <c r="B1617" s="31" t="s">
        <v>1295</v>
      </c>
      <c r="C1617" s="31" t="s">
        <v>1317</v>
      </c>
      <c r="D1617" s="31" t="s">
        <v>1214</v>
      </c>
      <c r="E1617" s="34" t="s">
        <v>95</v>
      </c>
      <c r="F1617" s="32">
        <v>119</v>
      </c>
      <c r="G1617" s="32">
        <v>0</v>
      </c>
      <c r="H1617" s="32">
        <v>0</v>
      </c>
      <c r="I1617" s="32">
        <v>100</v>
      </c>
      <c r="J1617" s="32">
        <v>0</v>
      </c>
      <c r="K1617" s="32">
        <v>0</v>
      </c>
      <c r="L1617" s="32">
        <v>0</v>
      </c>
      <c r="M1617" s="32">
        <v>0</v>
      </c>
      <c r="N1617" s="32">
        <v>0</v>
      </c>
      <c r="O1617" s="32">
        <v>100</v>
      </c>
      <c r="P1617" s="32">
        <v>0</v>
      </c>
      <c r="Q1617" s="32">
        <v>100</v>
      </c>
      <c r="R1617" s="32">
        <v>91</v>
      </c>
      <c r="S1617" s="32">
        <v>70</v>
      </c>
      <c r="T1617" s="32">
        <v>0</v>
      </c>
      <c r="U1617" s="32">
        <v>0</v>
      </c>
      <c r="V1617" s="32">
        <v>0</v>
      </c>
      <c r="W1617" s="32">
        <v>0</v>
      </c>
      <c r="X1617" s="32">
        <v>100</v>
      </c>
      <c r="Y1617" s="32">
        <v>80</v>
      </c>
      <c r="Z1617" s="32">
        <v>2</v>
      </c>
      <c r="AA1617" s="32" t="s">
        <v>96</v>
      </c>
      <c r="AB1617" s="32" t="s">
        <v>97</v>
      </c>
      <c r="AC1617" s="28" t="s">
        <v>98</v>
      </c>
      <c r="AD1617" s="32">
        <v>15</v>
      </c>
      <c r="AE1617" s="32">
        <v>15</v>
      </c>
      <c r="AF1617" s="32">
        <v>15</v>
      </c>
      <c r="AG1617" s="32">
        <v>0</v>
      </c>
      <c r="AH1617" s="32">
        <v>0</v>
      </c>
      <c r="AI1617" s="32">
        <v>0</v>
      </c>
    </row>
    <row r="1618" spans="1:35" x14ac:dyDescent="0.3">
      <c r="A1618" s="25" t="s">
        <v>1003</v>
      </c>
      <c r="B1618" s="25" t="s">
        <v>1295</v>
      </c>
      <c r="C1618" s="25" t="s">
        <v>1319</v>
      </c>
      <c r="D1618" s="26" t="s">
        <v>1553</v>
      </c>
      <c r="E1618" s="26">
        <v>566</v>
      </c>
      <c r="F1618" s="38">
        <v>0</v>
      </c>
      <c r="G1618" s="26">
        <v>100</v>
      </c>
      <c r="H1618" s="26">
        <v>100</v>
      </c>
      <c r="I1618" s="26">
        <v>0</v>
      </c>
      <c r="J1618" s="26">
        <v>0</v>
      </c>
      <c r="K1618" s="26">
        <v>0</v>
      </c>
      <c r="L1618" s="26">
        <v>100</v>
      </c>
      <c r="M1618" s="26">
        <v>95</v>
      </c>
      <c r="N1618" s="26">
        <v>5</v>
      </c>
      <c r="O1618" s="26">
        <v>0</v>
      </c>
      <c r="P1618" s="26">
        <v>0</v>
      </c>
      <c r="Q1618" s="26">
        <v>100</v>
      </c>
      <c r="R1618" s="26">
        <v>100</v>
      </c>
      <c r="S1618" s="26">
        <v>100</v>
      </c>
      <c r="T1618" s="26">
        <v>100</v>
      </c>
      <c r="U1618" s="26">
        <v>50</v>
      </c>
      <c r="V1618" s="26">
        <v>0</v>
      </c>
      <c r="W1618" s="26">
        <v>70</v>
      </c>
      <c r="X1618" s="26">
        <v>30</v>
      </c>
      <c r="Y1618" s="26">
        <v>100</v>
      </c>
      <c r="Z1618" s="26">
        <v>2</v>
      </c>
      <c r="AA1618" s="26" t="s">
        <v>97</v>
      </c>
      <c r="AB1618" s="26" t="s">
        <v>430</v>
      </c>
      <c r="AC1618" s="26">
        <v>5</v>
      </c>
      <c r="AD1618" s="26">
        <v>5</v>
      </c>
      <c r="AE1618" s="26">
        <v>5</v>
      </c>
      <c r="AF1618" s="26">
        <v>5</v>
      </c>
      <c r="AG1618" s="26">
        <v>0</v>
      </c>
      <c r="AH1618" s="26">
        <v>0</v>
      </c>
      <c r="AI1618" s="26">
        <v>0</v>
      </c>
    </row>
    <row r="1619" spans="1:35" x14ac:dyDescent="0.3">
      <c r="A1619" s="31" t="s">
        <v>1003</v>
      </c>
      <c r="B1619" s="31" t="s">
        <v>1295</v>
      </c>
      <c r="C1619" s="31" t="s">
        <v>1319</v>
      </c>
      <c r="D1619" s="31" t="s">
        <v>108</v>
      </c>
      <c r="E1619" s="34" t="s">
        <v>102</v>
      </c>
      <c r="F1619" s="32">
        <v>220</v>
      </c>
      <c r="G1619" s="32">
        <v>100</v>
      </c>
      <c r="H1619" s="32">
        <v>100</v>
      </c>
      <c r="I1619" s="32">
        <v>0</v>
      </c>
      <c r="J1619" s="32">
        <v>0</v>
      </c>
      <c r="K1619" s="32">
        <v>0</v>
      </c>
      <c r="L1619" s="32">
        <v>100</v>
      </c>
      <c r="M1619" s="32">
        <v>100</v>
      </c>
      <c r="N1619" s="32">
        <v>0</v>
      </c>
      <c r="O1619" s="32">
        <v>0</v>
      </c>
      <c r="P1619" s="32">
        <v>0</v>
      </c>
      <c r="Q1619" s="32">
        <v>100</v>
      </c>
      <c r="R1619" s="32">
        <v>100</v>
      </c>
      <c r="S1619" s="32">
        <v>100</v>
      </c>
      <c r="T1619" s="32">
        <v>100</v>
      </c>
      <c r="U1619" s="32">
        <v>100</v>
      </c>
      <c r="V1619" s="32">
        <v>0</v>
      </c>
      <c r="W1619" s="32">
        <v>50</v>
      </c>
      <c r="X1619" s="32">
        <v>50</v>
      </c>
      <c r="Y1619" s="32">
        <v>100</v>
      </c>
      <c r="Z1619" s="32">
        <v>2</v>
      </c>
      <c r="AA1619" s="32" t="s">
        <v>96</v>
      </c>
      <c r="AB1619" s="32" t="s">
        <v>96</v>
      </c>
      <c r="AC1619" s="32">
        <v>5</v>
      </c>
      <c r="AD1619" s="32">
        <v>5</v>
      </c>
      <c r="AE1619" s="32">
        <v>5</v>
      </c>
      <c r="AF1619" s="32">
        <v>5</v>
      </c>
      <c r="AG1619" s="32">
        <v>0</v>
      </c>
      <c r="AH1619" s="32">
        <v>0</v>
      </c>
      <c r="AI1619" s="32">
        <v>0</v>
      </c>
    </row>
    <row r="1620" spans="1:35" x14ac:dyDescent="0.3">
      <c r="A1620" s="25" t="s">
        <v>1003</v>
      </c>
      <c r="B1620" s="25" t="s">
        <v>1295</v>
      </c>
      <c r="C1620" s="25" t="s">
        <v>1295</v>
      </c>
      <c r="D1620" s="26" t="s">
        <v>1553</v>
      </c>
      <c r="E1620" s="26">
        <v>10728</v>
      </c>
      <c r="F1620" s="38">
        <v>120</v>
      </c>
      <c r="G1620" s="26">
        <v>100</v>
      </c>
      <c r="H1620" s="26">
        <v>100</v>
      </c>
      <c r="I1620" s="26">
        <v>0</v>
      </c>
      <c r="J1620" s="26">
        <v>0</v>
      </c>
      <c r="K1620" s="26">
        <v>0</v>
      </c>
      <c r="L1620" s="26">
        <v>100</v>
      </c>
      <c r="M1620" s="26">
        <v>100</v>
      </c>
      <c r="N1620" s="26">
        <v>0</v>
      </c>
      <c r="O1620" s="26">
        <v>0</v>
      </c>
      <c r="P1620" s="26">
        <v>0</v>
      </c>
      <c r="Q1620" s="26">
        <v>100</v>
      </c>
      <c r="R1620" s="26">
        <v>100</v>
      </c>
      <c r="S1620" s="26">
        <v>100</v>
      </c>
      <c r="T1620" s="26">
        <v>100</v>
      </c>
      <c r="U1620" s="26">
        <v>0</v>
      </c>
      <c r="V1620" s="26">
        <v>50</v>
      </c>
      <c r="W1620" s="26">
        <v>50</v>
      </c>
      <c r="X1620" s="26">
        <v>0</v>
      </c>
      <c r="Y1620" s="26">
        <v>100</v>
      </c>
      <c r="Z1620" s="26">
        <v>8</v>
      </c>
      <c r="AA1620" s="26" t="s">
        <v>96</v>
      </c>
      <c r="AB1620" s="26" t="s">
        <v>96</v>
      </c>
      <c r="AC1620" s="26">
        <v>12</v>
      </c>
      <c r="AD1620" s="26">
        <v>0</v>
      </c>
      <c r="AE1620" s="26">
        <v>0</v>
      </c>
      <c r="AF1620" s="26">
        <v>0</v>
      </c>
      <c r="AG1620" s="26">
        <v>0</v>
      </c>
      <c r="AH1620" s="26">
        <v>35</v>
      </c>
      <c r="AI1620" s="26">
        <v>0</v>
      </c>
    </row>
    <row r="1621" spans="1:35" x14ac:dyDescent="0.3">
      <c r="A1621" s="31" t="s">
        <v>1003</v>
      </c>
      <c r="B1621" s="31" t="s">
        <v>1295</v>
      </c>
      <c r="C1621" s="31" t="s">
        <v>1295</v>
      </c>
      <c r="D1621" s="31" t="s">
        <v>1320</v>
      </c>
      <c r="E1621" s="34" t="s">
        <v>95</v>
      </c>
      <c r="F1621" s="32">
        <v>408</v>
      </c>
      <c r="G1621" s="32">
        <v>100</v>
      </c>
      <c r="H1621" s="32">
        <v>100</v>
      </c>
      <c r="I1621" s="32">
        <v>0</v>
      </c>
      <c r="J1621" s="32">
        <v>0</v>
      </c>
      <c r="K1621" s="32">
        <v>0</v>
      </c>
      <c r="L1621" s="32">
        <v>100</v>
      </c>
      <c r="M1621" s="32">
        <v>100</v>
      </c>
      <c r="N1621" s="32">
        <v>0</v>
      </c>
      <c r="O1621" s="32">
        <v>0</v>
      </c>
      <c r="P1621" s="32">
        <v>0</v>
      </c>
      <c r="Q1621" s="32">
        <v>100</v>
      </c>
      <c r="R1621" s="32">
        <v>100</v>
      </c>
      <c r="S1621" s="32">
        <v>100</v>
      </c>
      <c r="T1621" s="32">
        <v>0</v>
      </c>
      <c r="U1621" s="32">
        <v>0</v>
      </c>
      <c r="V1621" s="32">
        <v>0</v>
      </c>
      <c r="W1621" s="32">
        <v>0</v>
      </c>
      <c r="X1621" s="32">
        <v>100</v>
      </c>
      <c r="Y1621" s="32">
        <v>100</v>
      </c>
      <c r="Z1621" s="32">
        <v>8</v>
      </c>
      <c r="AA1621" s="32" t="s">
        <v>97</v>
      </c>
      <c r="AB1621" s="32" t="s">
        <v>96</v>
      </c>
      <c r="AC1621" s="32">
        <v>2</v>
      </c>
      <c r="AD1621" s="32">
        <v>0</v>
      </c>
      <c r="AE1621" s="32">
        <v>0</v>
      </c>
      <c r="AF1621" s="32">
        <v>1</v>
      </c>
      <c r="AG1621" s="32">
        <v>0</v>
      </c>
      <c r="AH1621" s="32">
        <v>35</v>
      </c>
      <c r="AI1621" s="32">
        <v>1</v>
      </c>
    </row>
    <row r="1622" spans="1:35" x14ac:dyDescent="0.3">
      <c r="A1622" s="31" t="s">
        <v>1003</v>
      </c>
      <c r="B1622" s="31" t="s">
        <v>1295</v>
      </c>
      <c r="C1622" s="31" t="s">
        <v>1295</v>
      </c>
      <c r="D1622" s="31" t="s">
        <v>1321</v>
      </c>
      <c r="E1622" s="34" t="s">
        <v>102</v>
      </c>
      <c r="F1622" s="32">
        <v>126</v>
      </c>
      <c r="G1622" s="32">
        <v>100</v>
      </c>
      <c r="H1622" s="32">
        <v>100</v>
      </c>
      <c r="I1622" s="32">
        <v>0</v>
      </c>
      <c r="J1622" s="32">
        <v>0</v>
      </c>
      <c r="K1622" s="32">
        <v>0</v>
      </c>
      <c r="L1622" s="32">
        <v>100</v>
      </c>
      <c r="M1622" s="32">
        <v>100</v>
      </c>
      <c r="N1622" s="32">
        <v>0</v>
      </c>
      <c r="O1622" s="32">
        <v>0</v>
      </c>
      <c r="P1622" s="32">
        <v>0</v>
      </c>
      <c r="Q1622" s="32">
        <v>100</v>
      </c>
      <c r="R1622" s="32">
        <v>100</v>
      </c>
      <c r="S1622" s="32">
        <v>100</v>
      </c>
      <c r="T1622" s="32">
        <v>0</v>
      </c>
      <c r="U1622" s="32">
        <v>0</v>
      </c>
      <c r="V1622" s="32">
        <v>100</v>
      </c>
      <c r="W1622" s="32">
        <v>0</v>
      </c>
      <c r="X1622" s="32">
        <v>0</v>
      </c>
      <c r="Y1622" s="32">
        <v>100</v>
      </c>
      <c r="Z1622" s="32">
        <v>8</v>
      </c>
      <c r="AA1622" s="32" t="s">
        <v>96</v>
      </c>
      <c r="AB1622" s="32" t="s">
        <v>97</v>
      </c>
      <c r="AC1622" s="28" t="s">
        <v>98</v>
      </c>
      <c r="AD1622" s="32">
        <v>0</v>
      </c>
      <c r="AE1622" s="32">
        <v>0</v>
      </c>
      <c r="AF1622" s="32">
        <v>0</v>
      </c>
      <c r="AG1622" s="32">
        <v>0</v>
      </c>
      <c r="AH1622" s="32">
        <v>35</v>
      </c>
      <c r="AI1622" s="32">
        <v>0</v>
      </c>
    </row>
    <row r="1623" spans="1:35" x14ac:dyDescent="0.3">
      <c r="A1623" s="31" t="s">
        <v>1003</v>
      </c>
      <c r="B1623" s="31" t="s">
        <v>1295</v>
      </c>
      <c r="C1623" s="31" t="s">
        <v>1295</v>
      </c>
      <c r="D1623" s="31" t="s">
        <v>1322</v>
      </c>
      <c r="E1623" s="34" t="s">
        <v>102</v>
      </c>
      <c r="F1623" s="32">
        <v>37</v>
      </c>
      <c r="G1623" s="32">
        <v>100</v>
      </c>
      <c r="H1623" s="32">
        <v>100</v>
      </c>
      <c r="I1623" s="32">
        <v>0</v>
      </c>
      <c r="J1623" s="32">
        <v>0</v>
      </c>
      <c r="K1623" s="32">
        <v>0</v>
      </c>
      <c r="L1623" s="32">
        <v>100</v>
      </c>
      <c r="M1623" s="32">
        <v>100</v>
      </c>
      <c r="N1623" s="32">
        <v>0</v>
      </c>
      <c r="O1623" s="32">
        <v>0</v>
      </c>
      <c r="P1623" s="32">
        <v>0</v>
      </c>
      <c r="Q1623" s="32">
        <v>100</v>
      </c>
      <c r="R1623" s="32">
        <v>100</v>
      </c>
      <c r="S1623" s="32">
        <v>100</v>
      </c>
      <c r="T1623" s="32">
        <v>0</v>
      </c>
      <c r="U1623" s="32">
        <v>0</v>
      </c>
      <c r="V1623" s="32">
        <v>0</v>
      </c>
      <c r="W1623" s="32">
        <v>100</v>
      </c>
      <c r="X1623" s="32">
        <v>0</v>
      </c>
      <c r="Y1623" s="32">
        <v>100</v>
      </c>
      <c r="Z1623" s="32">
        <v>8</v>
      </c>
      <c r="AA1623" s="32" t="s">
        <v>96</v>
      </c>
      <c r="AB1623" s="32" t="s">
        <v>97</v>
      </c>
      <c r="AC1623" s="28" t="s">
        <v>98</v>
      </c>
      <c r="AD1623" s="32">
        <v>0</v>
      </c>
      <c r="AE1623" s="32">
        <v>0</v>
      </c>
      <c r="AF1623" s="32">
        <v>0</v>
      </c>
      <c r="AG1623" s="32">
        <v>0</v>
      </c>
      <c r="AH1623" s="32">
        <v>35</v>
      </c>
      <c r="AI1623" s="32">
        <v>0</v>
      </c>
    </row>
    <row r="1624" spans="1:35" x14ac:dyDescent="0.3">
      <c r="A1624" s="31" t="s">
        <v>1003</v>
      </c>
      <c r="B1624" s="31" t="s">
        <v>1295</v>
      </c>
      <c r="C1624" s="31" t="s">
        <v>1295</v>
      </c>
      <c r="D1624" s="31" t="s">
        <v>1323</v>
      </c>
      <c r="E1624" s="34" t="s">
        <v>102</v>
      </c>
      <c r="F1624" s="32">
        <v>60</v>
      </c>
      <c r="G1624" s="32">
        <v>100</v>
      </c>
      <c r="H1624" s="32">
        <v>100</v>
      </c>
      <c r="I1624" s="32">
        <v>0</v>
      </c>
      <c r="J1624" s="32">
        <v>0</v>
      </c>
      <c r="K1624" s="32">
        <v>0</v>
      </c>
      <c r="L1624" s="32">
        <v>100</v>
      </c>
      <c r="M1624" s="32">
        <v>100</v>
      </c>
      <c r="N1624" s="32">
        <v>0</v>
      </c>
      <c r="O1624" s="32">
        <v>0</v>
      </c>
      <c r="P1624" s="32">
        <v>0</v>
      </c>
      <c r="Q1624" s="32">
        <v>100</v>
      </c>
      <c r="R1624" s="32">
        <v>100</v>
      </c>
      <c r="S1624" s="32">
        <v>100</v>
      </c>
      <c r="T1624" s="32">
        <v>0</v>
      </c>
      <c r="U1624" s="32">
        <v>0</v>
      </c>
      <c r="V1624" s="32">
        <v>100</v>
      </c>
      <c r="W1624" s="32">
        <v>0</v>
      </c>
      <c r="X1624" s="32">
        <v>0</v>
      </c>
      <c r="Y1624" s="32">
        <v>100</v>
      </c>
      <c r="Z1624" s="32">
        <v>8</v>
      </c>
      <c r="AA1624" s="32" t="s">
        <v>96</v>
      </c>
      <c r="AB1624" s="32" t="s">
        <v>97</v>
      </c>
      <c r="AC1624" s="28" t="s">
        <v>98</v>
      </c>
      <c r="AD1624" s="32">
        <v>0</v>
      </c>
      <c r="AE1624" s="32">
        <v>0</v>
      </c>
      <c r="AF1624" s="32">
        <v>0</v>
      </c>
      <c r="AG1624" s="32">
        <v>0</v>
      </c>
      <c r="AH1624" s="32">
        <v>35</v>
      </c>
      <c r="AI1624" s="32">
        <v>0</v>
      </c>
    </row>
    <row r="1625" spans="1:35" x14ac:dyDescent="0.3">
      <c r="A1625" s="25" t="s">
        <v>1003</v>
      </c>
      <c r="B1625" s="25" t="s">
        <v>1295</v>
      </c>
      <c r="C1625" s="25" t="s">
        <v>1324</v>
      </c>
      <c r="D1625" s="26" t="s">
        <v>1553</v>
      </c>
      <c r="E1625" s="26">
        <v>597</v>
      </c>
      <c r="F1625" s="38">
        <v>70</v>
      </c>
      <c r="G1625" s="26">
        <v>100</v>
      </c>
      <c r="H1625" s="26">
        <v>100</v>
      </c>
      <c r="I1625" s="26">
        <v>0</v>
      </c>
      <c r="J1625" s="26">
        <v>0</v>
      </c>
      <c r="K1625" s="26">
        <v>0</v>
      </c>
      <c r="L1625" s="26">
        <v>0</v>
      </c>
      <c r="M1625" s="26">
        <v>0</v>
      </c>
      <c r="N1625" s="26">
        <v>100</v>
      </c>
      <c r="O1625" s="26">
        <v>0</v>
      </c>
      <c r="P1625" s="26">
        <v>0</v>
      </c>
      <c r="Q1625" s="26">
        <v>100</v>
      </c>
      <c r="R1625" s="26">
        <v>100</v>
      </c>
      <c r="S1625" s="26">
        <v>100</v>
      </c>
      <c r="T1625" s="26">
        <v>100</v>
      </c>
      <c r="U1625" s="26">
        <v>70</v>
      </c>
      <c r="V1625" s="26">
        <v>0</v>
      </c>
      <c r="W1625" s="26">
        <v>50</v>
      </c>
      <c r="X1625" s="26">
        <v>50</v>
      </c>
      <c r="Y1625" s="26">
        <v>100</v>
      </c>
      <c r="Z1625" s="26">
        <v>2</v>
      </c>
      <c r="AA1625" s="26" t="s">
        <v>97</v>
      </c>
      <c r="AB1625" s="26" t="s">
        <v>96</v>
      </c>
      <c r="AC1625" s="26">
        <v>2</v>
      </c>
      <c r="AD1625" s="26">
        <v>15</v>
      </c>
      <c r="AE1625" s="26">
        <v>15</v>
      </c>
      <c r="AF1625" s="26">
        <v>15</v>
      </c>
      <c r="AG1625" s="26">
        <v>0</v>
      </c>
      <c r="AH1625" s="26">
        <v>0</v>
      </c>
      <c r="AI1625" s="26">
        <v>0</v>
      </c>
    </row>
    <row r="1626" spans="1:35" x14ac:dyDescent="0.3">
      <c r="A1626" s="31" t="s">
        <v>1003</v>
      </c>
      <c r="B1626" s="31" t="s">
        <v>1295</v>
      </c>
      <c r="C1626" s="31" t="s">
        <v>1324</v>
      </c>
      <c r="D1626" s="31" t="s">
        <v>110</v>
      </c>
      <c r="E1626" s="34" t="s">
        <v>104</v>
      </c>
      <c r="F1626" s="32">
        <v>170</v>
      </c>
      <c r="G1626" s="32">
        <v>100</v>
      </c>
      <c r="H1626" s="32">
        <v>100</v>
      </c>
      <c r="I1626" s="32">
        <v>0</v>
      </c>
      <c r="J1626" s="32">
        <v>0</v>
      </c>
      <c r="K1626" s="32">
        <v>0</v>
      </c>
      <c r="L1626" s="32">
        <v>0</v>
      </c>
      <c r="M1626" s="32">
        <v>0</v>
      </c>
      <c r="N1626" s="32">
        <v>90</v>
      </c>
      <c r="O1626" s="32">
        <v>0</v>
      </c>
      <c r="P1626" s="33">
        <v>10</v>
      </c>
      <c r="Q1626" s="32">
        <v>100</v>
      </c>
      <c r="R1626" s="32">
        <v>100</v>
      </c>
      <c r="S1626" s="32">
        <v>100</v>
      </c>
      <c r="T1626" s="32">
        <v>30</v>
      </c>
      <c r="U1626" s="32">
        <v>30</v>
      </c>
      <c r="V1626" s="32">
        <v>0</v>
      </c>
      <c r="W1626" s="32">
        <v>30</v>
      </c>
      <c r="X1626" s="32">
        <v>70</v>
      </c>
      <c r="Y1626" s="32">
        <v>100</v>
      </c>
      <c r="Z1626" s="32">
        <v>2</v>
      </c>
      <c r="AA1626" s="32" t="s">
        <v>97</v>
      </c>
      <c r="AB1626" s="32" t="s">
        <v>96</v>
      </c>
      <c r="AC1626" s="32">
        <v>2</v>
      </c>
      <c r="AD1626" s="32">
        <v>15</v>
      </c>
      <c r="AE1626" s="32">
        <v>15</v>
      </c>
      <c r="AF1626" s="32">
        <v>15</v>
      </c>
      <c r="AG1626" s="32">
        <v>0</v>
      </c>
      <c r="AH1626" s="32">
        <v>0</v>
      </c>
      <c r="AI1626" s="32">
        <v>1</v>
      </c>
    </row>
    <row r="1627" spans="1:35" x14ac:dyDescent="0.3">
      <c r="A1627" s="25" t="s">
        <v>1003</v>
      </c>
      <c r="B1627" s="25" t="s">
        <v>1295</v>
      </c>
      <c r="C1627" s="25" t="s">
        <v>1325</v>
      </c>
      <c r="D1627" s="26" t="s">
        <v>1553</v>
      </c>
      <c r="E1627" s="26">
        <v>384</v>
      </c>
      <c r="F1627" s="38">
        <v>0</v>
      </c>
      <c r="G1627" s="26">
        <v>100</v>
      </c>
      <c r="H1627" s="26">
        <v>100</v>
      </c>
      <c r="I1627" s="26">
        <v>0</v>
      </c>
      <c r="J1627" s="26">
        <v>0</v>
      </c>
      <c r="K1627" s="26">
        <v>0</v>
      </c>
      <c r="L1627" s="26">
        <v>0</v>
      </c>
      <c r="M1627" s="26">
        <v>0</v>
      </c>
      <c r="N1627" s="26">
        <v>99</v>
      </c>
      <c r="O1627" s="26">
        <v>1</v>
      </c>
      <c r="P1627" s="26">
        <v>0</v>
      </c>
      <c r="Q1627" s="26">
        <v>100</v>
      </c>
      <c r="R1627" s="26">
        <v>100</v>
      </c>
      <c r="S1627" s="26">
        <v>100</v>
      </c>
      <c r="T1627" s="26">
        <v>100</v>
      </c>
      <c r="U1627" s="26">
        <v>100</v>
      </c>
      <c r="V1627" s="26">
        <v>0</v>
      </c>
      <c r="W1627" s="26">
        <v>20</v>
      </c>
      <c r="X1627" s="26">
        <v>80</v>
      </c>
      <c r="Y1627" s="26">
        <v>100</v>
      </c>
      <c r="Z1627" s="26">
        <v>2</v>
      </c>
      <c r="AA1627" s="26" t="s">
        <v>96</v>
      </c>
      <c r="AB1627" s="26" t="s">
        <v>96</v>
      </c>
      <c r="AC1627" s="26">
        <v>2</v>
      </c>
      <c r="AD1627" s="26">
        <v>7</v>
      </c>
      <c r="AE1627" s="26">
        <v>7</v>
      </c>
      <c r="AF1627" s="26">
        <v>7</v>
      </c>
      <c r="AG1627" s="26">
        <v>0</v>
      </c>
      <c r="AH1627" s="26">
        <v>31</v>
      </c>
      <c r="AI1627" s="26">
        <v>0</v>
      </c>
    </row>
    <row r="1628" spans="1:35" x14ac:dyDescent="0.3">
      <c r="A1628" s="31" t="s">
        <v>1003</v>
      </c>
      <c r="B1628" s="31" t="s">
        <v>1295</v>
      </c>
      <c r="C1628" s="31" t="s">
        <v>1325</v>
      </c>
      <c r="D1628" s="31" t="s">
        <v>1214</v>
      </c>
      <c r="E1628" s="34" t="s">
        <v>95</v>
      </c>
      <c r="F1628" s="32">
        <v>73</v>
      </c>
      <c r="G1628" s="32">
        <v>100</v>
      </c>
      <c r="H1628" s="32">
        <v>100</v>
      </c>
      <c r="I1628" s="32">
        <v>0</v>
      </c>
      <c r="J1628" s="32">
        <v>0</v>
      </c>
      <c r="K1628" s="32">
        <v>0</v>
      </c>
      <c r="L1628" s="32">
        <v>0</v>
      </c>
      <c r="M1628" s="32">
        <v>0</v>
      </c>
      <c r="N1628" s="32">
        <v>100</v>
      </c>
      <c r="O1628" s="32">
        <v>0</v>
      </c>
      <c r="P1628" s="32">
        <v>0</v>
      </c>
      <c r="Q1628" s="32">
        <v>100</v>
      </c>
      <c r="R1628" s="32">
        <v>100</v>
      </c>
      <c r="S1628" s="32">
        <v>100</v>
      </c>
      <c r="T1628" s="32">
        <v>10</v>
      </c>
      <c r="U1628" s="32">
        <v>10</v>
      </c>
      <c r="V1628" s="32">
        <v>0</v>
      </c>
      <c r="W1628" s="32">
        <v>10</v>
      </c>
      <c r="X1628" s="32">
        <v>90</v>
      </c>
      <c r="Y1628" s="32">
        <v>100</v>
      </c>
      <c r="Z1628" s="32">
        <v>2</v>
      </c>
      <c r="AA1628" s="32" t="s">
        <v>96</v>
      </c>
      <c r="AB1628" s="32" t="s">
        <v>97</v>
      </c>
      <c r="AC1628" s="28" t="s">
        <v>98</v>
      </c>
      <c r="AD1628" s="32">
        <v>7</v>
      </c>
      <c r="AE1628" s="32">
        <v>7</v>
      </c>
      <c r="AF1628" s="32">
        <v>7</v>
      </c>
      <c r="AG1628" s="32">
        <v>0</v>
      </c>
      <c r="AH1628" s="32">
        <v>31</v>
      </c>
      <c r="AI1628" s="32">
        <v>0</v>
      </c>
    </row>
    <row r="1629" spans="1:35" x14ac:dyDescent="0.3">
      <c r="A1629" s="25" t="s">
        <v>1003</v>
      </c>
      <c r="B1629" s="25" t="s">
        <v>1326</v>
      </c>
      <c r="C1629" s="25" t="s">
        <v>1327</v>
      </c>
      <c r="D1629" s="26" t="s">
        <v>1553</v>
      </c>
      <c r="E1629" s="26">
        <v>1841</v>
      </c>
      <c r="F1629" s="38">
        <v>0</v>
      </c>
      <c r="G1629" s="26">
        <v>100</v>
      </c>
      <c r="H1629" s="26">
        <v>86</v>
      </c>
      <c r="I1629" s="26">
        <v>14</v>
      </c>
      <c r="J1629" s="26">
        <v>0</v>
      </c>
      <c r="K1629" s="26">
        <v>0</v>
      </c>
      <c r="L1629" s="26">
        <v>100</v>
      </c>
      <c r="M1629" s="26">
        <v>80</v>
      </c>
      <c r="N1629" s="26">
        <v>0</v>
      </c>
      <c r="O1629" s="26">
        <v>0</v>
      </c>
      <c r="P1629" s="26">
        <v>20</v>
      </c>
      <c r="Q1629" s="26">
        <v>100</v>
      </c>
      <c r="R1629" s="26">
        <v>100</v>
      </c>
      <c r="S1629" s="26">
        <v>100</v>
      </c>
      <c r="T1629" s="26">
        <v>100</v>
      </c>
      <c r="U1629" s="26">
        <v>20</v>
      </c>
      <c r="V1629" s="26">
        <v>0</v>
      </c>
      <c r="W1629" s="26">
        <v>20</v>
      </c>
      <c r="X1629" s="26">
        <v>80</v>
      </c>
      <c r="Y1629" s="26">
        <v>100</v>
      </c>
      <c r="Z1629" s="26">
        <v>2</v>
      </c>
      <c r="AA1629" s="26" t="s">
        <v>96</v>
      </c>
      <c r="AB1629" s="26" t="s">
        <v>96</v>
      </c>
      <c r="AC1629" s="26">
        <v>3</v>
      </c>
      <c r="AD1629" s="26">
        <v>15</v>
      </c>
      <c r="AE1629" s="26">
        <v>15</v>
      </c>
      <c r="AF1629" s="26">
        <v>15</v>
      </c>
      <c r="AG1629" s="26">
        <v>0</v>
      </c>
      <c r="AH1629" s="26">
        <v>0</v>
      </c>
      <c r="AI1629" s="26">
        <v>0</v>
      </c>
    </row>
    <row r="1630" spans="1:35" x14ac:dyDescent="0.3">
      <c r="A1630" s="31" t="s">
        <v>1003</v>
      </c>
      <c r="B1630" s="31" t="s">
        <v>1326</v>
      </c>
      <c r="C1630" s="31" t="s">
        <v>1327</v>
      </c>
      <c r="D1630" s="31" t="s">
        <v>110</v>
      </c>
      <c r="E1630" s="34" t="s">
        <v>95</v>
      </c>
      <c r="F1630" s="32">
        <v>884</v>
      </c>
      <c r="G1630" s="32">
        <v>100</v>
      </c>
      <c r="H1630" s="32">
        <v>85</v>
      </c>
      <c r="I1630" s="32">
        <v>15</v>
      </c>
      <c r="J1630" s="32">
        <v>0</v>
      </c>
      <c r="K1630" s="32">
        <v>0</v>
      </c>
      <c r="L1630" s="32">
        <v>100</v>
      </c>
      <c r="M1630" s="32">
        <v>75</v>
      </c>
      <c r="N1630" s="32">
        <v>0</v>
      </c>
      <c r="O1630" s="32">
        <v>0</v>
      </c>
      <c r="P1630" s="32">
        <v>25</v>
      </c>
      <c r="Q1630" s="32">
        <v>100</v>
      </c>
      <c r="R1630" s="32">
        <v>80</v>
      </c>
      <c r="S1630" s="32">
        <v>100</v>
      </c>
      <c r="T1630" s="32">
        <v>0</v>
      </c>
      <c r="U1630" s="32">
        <v>0</v>
      </c>
      <c r="V1630" s="32">
        <v>0</v>
      </c>
      <c r="W1630" s="32">
        <v>0</v>
      </c>
      <c r="X1630" s="32">
        <v>100</v>
      </c>
      <c r="Y1630" s="32">
        <v>80</v>
      </c>
      <c r="Z1630" s="32">
        <v>2</v>
      </c>
      <c r="AA1630" s="32" t="s">
        <v>96</v>
      </c>
      <c r="AB1630" s="32" t="s">
        <v>96</v>
      </c>
      <c r="AC1630" s="32">
        <v>3</v>
      </c>
      <c r="AD1630" s="32">
        <v>15</v>
      </c>
      <c r="AE1630" s="32">
        <v>15</v>
      </c>
      <c r="AF1630" s="32">
        <v>15</v>
      </c>
      <c r="AG1630" s="32">
        <v>0</v>
      </c>
      <c r="AH1630" s="32">
        <v>0</v>
      </c>
      <c r="AI1630" s="32">
        <v>0</v>
      </c>
    </row>
    <row r="1631" spans="1:35" x14ac:dyDescent="0.3">
      <c r="A1631" s="25" t="s">
        <v>1003</v>
      </c>
      <c r="B1631" s="25" t="s">
        <v>1326</v>
      </c>
      <c r="C1631" s="25" t="s">
        <v>1328</v>
      </c>
      <c r="D1631" s="26" t="s">
        <v>1553</v>
      </c>
      <c r="E1631" s="26">
        <v>543</v>
      </c>
      <c r="F1631" s="38">
        <v>0</v>
      </c>
      <c r="G1631" s="26">
        <v>100</v>
      </c>
      <c r="H1631" s="26">
        <v>80</v>
      </c>
      <c r="I1631" s="26">
        <v>20</v>
      </c>
      <c r="J1631" s="26">
        <v>0</v>
      </c>
      <c r="K1631" s="26">
        <v>0</v>
      </c>
      <c r="L1631" s="26">
        <v>100</v>
      </c>
      <c r="M1631" s="26">
        <v>100</v>
      </c>
      <c r="N1631" s="26">
        <v>0</v>
      </c>
      <c r="O1631" s="26">
        <v>0</v>
      </c>
      <c r="P1631" s="26">
        <v>0</v>
      </c>
      <c r="Q1631" s="26">
        <v>100</v>
      </c>
      <c r="R1631" s="26">
        <v>100</v>
      </c>
      <c r="S1631" s="26">
        <v>100</v>
      </c>
      <c r="T1631" s="26">
        <v>100</v>
      </c>
      <c r="U1631" s="26">
        <v>100</v>
      </c>
      <c r="V1631" s="26">
        <v>0</v>
      </c>
      <c r="W1631" s="26">
        <v>70</v>
      </c>
      <c r="X1631" s="26">
        <v>30</v>
      </c>
      <c r="Y1631" s="26">
        <v>100</v>
      </c>
      <c r="Z1631" s="26">
        <v>2</v>
      </c>
      <c r="AA1631" s="26" t="s">
        <v>97</v>
      </c>
      <c r="AB1631" s="26" t="s">
        <v>96</v>
      </c>
      <c r="AC1631" s="26">
        <v>2</v>
      </c>
      <c r="AD1631" s="26">
        <v>2</v>
      </c>
      <c r="AE1631" s="26">
        <v>17</v>
      </c>
      <c r="AF1631" s="26">
        <v>17</v>
      </c>
      <c r="AG1631" s="26">
        <v>0</v>
      </c>
      <c r="AH1631" s="26">
        <v>20</v>
      </c>
      <c r="AI1631" s="26">
        <v>0</v>
      </c>
    </row>
    <row r="1632" spans="1:35" x14ac:dyDescent="0.3">
      <c r="A1632" s="31" t="s">
        <v>1003</v>
      </c>
      <c r="B1632" s="31" t="s">
        <v>1326</v>
      </c>
      <c r="C1632" s="31" t="s">
        <v>1328</v>
      </c>
      <c r="D1632" s="31" t="s">
        <v>1329</v>
      </c>
      <c r="E1632" s="34" t="s">
        <v>102</v>
      </c>
      <c r="F1632" s="32">
        <v>105</v>
      </c>
      <c r="G1632" s="32">
        <v>100</v>
      </c>
      <c r="H1632" s="32">
        <v>30</v>
      </c>
      <c r="I1632" s="32">
        <v>70</v>
      </c>
      <c r="J1632" s="32">
        <v>0</v>
      </c>
      <c r="K1632" s="32">
        <v>0</v>
      </c>
      <c r="L1632" s="32">
        <v>100</v>
      </c>
      <c r="M1632" s="32">
        <v>100</v>
      </c>
      <c r="N1632" s="32">
        <v>0</v>
      </c>
      <c r="O1632" s="32">
        <v>0</v>
      </c>
      <c r="P1632" s="32">
        <v>0</v>
      </c>
      <c r="Q1632" s="32">
        <v>100</v>
      </c>
      <c r="R1632" s="32">
        <v>100</v>
      </c>
      <c r="S1632" s="32">
        <v>100</v>
      </c>
      <c r="T1632" s="32">
        <v>100</v>
      </c>
      <c r="U1632" s="32">
        <v>70</v>
      </c>
      <c r="V1632" s="32">
        <v>0</v>
      </c>
      <c r="W1632" s="32">
        <v>15</v>
      </c>
      <c r="X1632" s="32">
        <v>85</v>
      </c>
      <c r="Y1632" s="32">
        <v>100</v>
      </c>
      <c r="Z1632" s="32">
        <v>2</v>
      </c>
      <c r="AA1632" s="32" t="s">
        <v>97</v>
      </c>
      <c r="AB1632" s="32" t="s">
        <v>97</v>
      </c>
      <c r="AC1632" s="28" t="s">
        <v>98</v>
      </c>
      <c r="AD1632" s="32">
        <v>2</v>
      </c>
      <c r="AE1632" s="32">
        <v>17</v>
      </c>
      <c r="AF1632" s="32">
        <v>17</v>
      </c>
      <c r="AG1632" s="32">
        <v>0.3</v>
      </c>
      <c r="AH1632" s="32">
        <v>20</v>
      </c>
      <c r="AI1632" s="32">
        <v>0</v>
      </c>
    </row>
    <row r="1633" spans="1:35" x14ac:dyDescent="0.3">
      <c r="A1633" s="25" t="s">
        <v>1003</v>
      </c>
      <c r="B1633" s="25" t="s">
        <v>1326</v>
      </c>
      <c r="C1633" s="25" t="s">
        <v>1330</v>
      </c>
      <c r="D1633" s="26" t="s">
        <v>1553</v>
      </c>
      <c r="E1633" s="26">
        <v>2762</v>
      </c>
      <c r="F1633" s="38">
        <v>190</v>
      </c>
      <c r="G1633" s="26">
        <v>100</v>
      </c>
      <c r="H1633" s="26">
        <v>100</v>
      </c>
      <c r="I1633" s="26">
        <v>0</v>
      </c>
      <c r="J1633" s="26">
        <v>0</v>
      </c>
      <c r="K1633" s="26">
        <v>0</v>
      </c>
      <c r="L1633" s="26">
        <v>100</v>
      </c>
      <c r="M1633" s="26">
        <v>99</v>
      </c>
      <c r="N1633" s="26">
        <v>1</v>
      </c>
      <c r="O1633" s="26">
        <v>0</v>
      </c>
      <c r="P1633" s="26">
        <v>0</v>
      </c>
      <c r="Q1633" s="26">
        <v>100</v>
      </c>
      <c r="R1633" s="26">
        <v>100</v>
      </c>
      <c r="S1633" s="26">
        <v>100</v>
      </c>
      <c r="T1633" s="26">
        <v>100</v>
      </c>
      <c r="U1633" s="26">
        <v>30</v>
      </c>
      <c r="V1633" s="26">
        <v>0</v>
      </c>
      <c r="W1633" s="26">
        <v>20</v>
      </c>
      <c r="X1633" s="26">
        <v>80</v>
      </c>
      <c r="Y1633" s="26">
        <v>100</v>
      </c>
      <c r="Z1633" s="26">
        <v>2</v>
      </c>
      <c r="AA1633" s="26" t="s">
        <v>96</v>
      </c>
      <c r="AB1633" s="26" t="s">
        <v>96</v>
      </c>
      <c r="AC1633" s="26">
        <v>3</v>
      </c>
      <c r="AD1633" s="26">
        <v>0</v>
      </c>
      <c r="AE1633" s="26">
        <v>25</v>
      </c>
      <c r="AF1633" s="26">
        <v>25</v>
      </c>
      <c r="AG1633" s="26">
        <v>0</v>
      </c>
      <c r="AH1633" s="26">
        <v>0</v>
      </c>
      <c r="AI1633" s="26">
        <v>0</v>
      </c>
    </row>
    <row r="1634" spans="1:35" x14ac:dyDescent="0.3">
      <c r="A1634" s="31" t="s">
        <v>1003</v>
      </c>
      <c r="B1634" s="31" t="s">
        <v>1326</v>
      </c>
      <c r="C1634" s="31" t="s">
        <v>1330</v>
      </c>
      <c r="D1634" s="31" t="s">
        <v>218</v>
      </c>
      <c r="E1634" s="34" t="s">
        <v>102</v>
      </c>
      <c r="F1634" s="32">
        <v>150</v>
      </c>
      <c r="G1634" s="32">
        <v>100</v>
      </c>
      <c r="H1634" s="32">
        <v>100</v>
      </c>
      <c r="I1634" s="32">
        <v>0</v>
      </c>
      <c r="J1634" s="32">
        <v>0</v>
      </c>
      <c r="K1634" s="32">
        <v>0</v>
      </c>
      <c r="L1634" s="32">
        <v>100</v>
      </c>
      <c r="M1634" s="32">
        <v>100</v>
      </c>
      <c r="N1634" s="32">
        <v>0</v>
      </c>
      <c r="O1634" s="32">
        <v>0</v>
      </c>
      <c r="P1634" s="32">
        <v>0</v>
      </c>
      <c r="Q1634" s="32">
        <v>100</v>
      </c>
      <c r="R1634" s="32">
        <v>100</v>
      </c>
      <c r="S1634" s="32">
        <v>100</v>
      </c>
      <c r="T1634" s="32">
        <v>100</v>
      </c>
      <c r="U1634" s="32">
        <v>30</v>
      </c>
      <c r="V1634" s="32">
        <v>0</v>
      </c>
      <c r="W1634" s="32">
        <v>30</v>
      </c>
      <c r="X1634" s="32">
        <v>70</v>
      </c>
      <c r="Y1634" s="32">
        <v>100</v>
      </c>
      <c r="Z1634" s="32">
        <v>2</v>
      </c>
      <c r="AA1634" s="32" t="s">
        <v>96</v>
      </c>
      <c r="AB1634" s="32" t="s">
        <v>96</v>
      </c>
      <c r="AC1634" s="32">
        <v>3</v>
      </c>
      <c r="AD1634" s="32">
        <v>0</v>
      </c>
      <c r="AE1634" s="32">
        <v>25</v>
      </c>
      <c r="AF1634" s="32">
        <v>25</v>
      </c>
      <c r="AG1634" s="32">
        <v>0</v>
      </c>
      <c r="AH1634" s="32">
        <v>0</v>
      </c>
      <c r="AI1634" s="32">
        <v>0</v>
      </c>
    </row>
    <row r="1635" spans="1:35" x14ac:dyDescent="0.3">
      <c r="A1635" s="31" t="s">
        <v>1003</v>
      </c>
      <c r="B1635" s="31" t="s">
        <v>1326</v>
      </c>
      <c r="C1635" s="31" t="s">
        <v>1330</v>
      </c>
      <c r="D1635" s="31" t="s">
        <v>1331</v>
      </c>
      <c r="E1635" s="34" t="s">
        <v>102</v>
      </c>
      <c r="F1635" s="32">
        <v>320</v>
      </c>
      <c r="G1635" s="32">
        <v>100</v>
      </c>
      <c r="H1635" s="32">
        <v>100</v>
      </c>
      <c r="I1635" s="32">
        <v>0</v>
      </c>
      <c r="J1635" s="32">
        <v>0</v>
      </c>
      <c r="K1635" s="32">
        <v>0</v>
      </c>
      <c r="L1635" s="32">
        <v>100</v>
      </c>
      <c r="M1635" s="32">
        <v>100</v>
      </c>
      <c r="N1635" s="32">
        <v>0</v>
      </c>
      <c r="O1635" s="32">
        <v>0</v>
      </c>
      <c r="P1635" s="32">
        <v>0</v>
      </c>
      <c r="Q1635" s="32">
        <v>100</v>
      </c>
      <c r="R1635" s="32">
        <v>100</v>
      </c>
      <c r="S1635" s="32">
        <v>100</v>
      </c>
      <c r="T1635" s="32">
        <v>100</v>
      </c>
      <c r="U1635" s="32">
        <v>50</v>
      </c>
      <c r="V1635" s="32">
        <v>0</v>
      </c>
      <c r="W1635" s="32">
        <v>50</v>
      </c>
      <c r="X1635" s="32">
        <v>50</v>
      </c>
      <c r="Y1635" s="32">
        <v>100</v>
      </c>
      <c r="Z1635" s="32">
        <v>2</v>
      </c>
      <c r="AA1635" s="32" t="s">
        <v>96</v>
      </c>
      <c r="AB1635" s="32" t="s">
        <v>96</v>
      </c>
      <c r="AC1635" s="32">
        <v>3</v>
      </c>
      <c r="AD1635" s="32">
        <v>0</v>
      </c>
      <c r="AE1635" s="32">
        <v>25</v>
      </c>
      <c r="AF1635" s="32">
        <v>25</v>
      </c>
      <c r="AG1635" s="32">
        <v>0</v>
      </c>
      <c r="AH1635" s="32">
        <v>0</v>
      </c>
      <c r="AI1635" s="32">
        <v>0</v>
      </c>
    </row>
    <row r="1636" spans="1:35" x14ac:dyDescent="0.3">
      <c r="A1636" s="25" t="s">
        <v>1003</v>
      </c>
      <c r="B1636" s="25" t="s">
        <v>1326</v>
      </c>
      <c r="C1636" s="25" t="s">
        <v>1332</v>
      </c>
      <c r="D1636" s="26" t="s">
        <v>1553</v>
      </c>
      <c r="E1636" s="26">
        <v>2612</v>
      </c>
      <c r="F1636" s="38">
        <v>40</v>
      </c>
      <c r="G1636" s="26">
        <v>100</v>
      </c>
      <c r="H1636" s="26">
        <v>30</v>
      </c>
      <c r="I1636" s="26">
        <v>70</v>
      </c>
      <c r="J1636" s="26">
        <v>0</v>
      </c>
      <c r="K1636" s="26">
        <v>0</v>
      </c>
      <c r="L1636" s="26">
        <v>100</v>
      </c>
      <c r="M1636" s="26">
        <v>100</v>
      </c>
      <c r="N1636" s="26">
        <v>0</v>
      </c>
      <c r="O1636" s="26">
        <v>0</v>
      </c>
      <c r="P1636" s="26">
        <v>0</v>
      </c>
      <c r="Q1636" s="26">
        <v>100</v>
      </c>
      <c r="R1636" s="26">
        <v>100</v>
      </c>
      <c r="S1636" s="26">
        <v>100</v>
      </c>
      <c r="T1636" s="26">
        <v>100</v>
      </c>
      <c r="U1636" s="26">
        <v>50</v>
      </c>
      <c r="V1636" s="26">
        <v>0</v>
      </c>
      <c r="W1636" s="26">
        <v>5</v>
      </c>
      <c r="X1636" s="26">
        <v>95</v>
      </c>
      <c r="Y1636" s="26">
        <v>100</v>
      </c>
      <c r="Z1636" s="26">
        <v>2</v>
      </c>
      <c r="AA1636" s="26" t="s">
        <v>96</v>
      </c>
      <c r="AB1636" s="26" t="s">
        <v>97</v>
      </c>
      <c r="AC1636" s="26" t="s">
        <v>98</v>
      </c>
      <c r="AD1636" s="26">
        <v>0</v>
      </c>
      <c r="AE1636" s="26">
        <v>5</v>
      </c>
      <c r="AF1636" s="26">
        <v>7</v>
      </c>
      <c r="AG1636" s="26">
        <v>0</v>
      </c>
      <c r="AH1636" s="26">
        <v>3</v>
      </c>
      <c r="AI1636" s="26">
        <v>0</v>
      </c>
    </row>
    <row r="1637" spans="1:35" x14ac:dyDescent="0.3">
      <c r="A1637" s="31" t="s">
        <v>1003</v>
      </c>
      <c r="B1637" s="31" t="s">
        <v>1326</v>
      </c>
      <c r="C1637" s="31" t="s">
        <v>1332</v>
      </c>
      <c r="D1637" s="31" t="s">
        <v>1333</v>
      </c>
      <c r="E1637" s="34" t="s">
        <v>95</v>
      </c>
      <c r="F1637" s="32">
        <v>1402</v>
      </c>
      <c r="G1637" s="32">
        <v>100</v>
      </c>
      <c r="H1637" s="32">
        <v>50</v>
      </c>
      <c r="I1637" s="32">
        <v>50</v>
      </c>
      <c r="J1637" s="32">
        <v>0</v>
      </c>
      <c r="K1637" s="32">
        <v>0</v>
      </c>
      <c r="L1637" s="32">
        <v>90</v>
      </c>
      <c r="M1637" s="32">
        <v>50</v>
      </c>
      <c r="N1637" s="32">
        <v>50</v>
      </c>
      <c r="O1637" s="32">
        <v>0</v>
      </c>
      <c r="P1637" s="32">
        <v>0</v>
      </c>
      <c r="Q1637" s="32">
        <v>100</v>
      </c>
      <c r="R1637" s="32">
        <v>100</v>
      </c>
      <c r="S1637" s="32">
        <v>100</v>
      </c>
      <c r="T1637" s="32">
        <v>100</v>
      </c>
      <c r="U1637" s="32">
        <v>50</v>
      </c>
      <c r="V1637" s="32">
        <v>0</v>
      </c>
      <c r="W1637" s="33">
        <v>50</v>
      </c>
      <c r="X1637" s="32">
        <v>50</v>
      </c>
      <c r="Y1637" s="32">
        <v>30</v>
      </c>
      <c r="Z1637" s="32">
        <v>2</v>
      </c>
      <c r="AA1637" s="32" t="s">
        <v>97</v>
      </c>
      <c r="AB1637" s="32" t="s">
        <v>96</v>
      </c>
      <c r="AC1637" s="32">
        <v>2</v>
      </c>
      <c r="AD1637" s="32">
        <v>2</v>
      </c>
      <c r="AE1637" s="32">
        <v>5</v>
      </c>
      <c r="AF1637" s="32">
        <v>7</v>
      </c>
      <c r="AG1637" s="32">
        <v>0</v>
      </c>
      <c r="AH1637" s="32">
        <v>3</v>
      </c>
      <c r="AI1637" s="32">
        <v>1</v>
      </c>
    </row>
    <row r="1638" spans="1:35" x14ac:dyDescent="0.3">
      <c r="A1638" s="25" t="s">
        <v>1003</v>
      </c>
      <c r="B1638" s="25" t="s">
        <v>1326</v>
      </c>
      <c r="C1638" s="25" t="s">
        <v>1334</v>
      </c>
      <c r="D1638" s="26" t="s">
        <v>1553</v>
      </c>
      <c r="E1638" s="26">
        <v>1269</v>
      </c>
      <c r="F1638" s="26">
        <v>281</v>
      </c>
      <c r="G1638" s="26">
        <v>100</v>
      </c>
      <c r="H1638" s="26">
        <v>90</v>
      </c>
      <c r="I1638" s="26">
        <v>10</v>
      </c>
      <c r="J1638" s="26">
        <v>0</v>
      </c>
      <c r="K1638" s="26">
        <v>0</v>
      </c>
      <c r="L1638" s="26">
        <v>100</v>
      </c>
      <c r="M1638" s="26">
        <v>90</v>
      </c>
      <c r="N1638" s="26">
        <v>10</v>
      </c>
      <c r="O1638" s="26">
        <v>0</v>
      </c>
      <c r="P1638" s="26">
        <v>0</v>
      </c>
      <c r="Q1638" s="26">
        <v>100</v>
      </c>
      <c r="R1638" s="26">
        <v>100</v>
      </c>
      <c r="S1638" s="26">
        <v>100</v>
      </c>
      <c r="T1638" s="26">
        <v>100</v>
      </c>
      <c r="U1638" s="26">
        <v>100</v>
      </c>
      <c r="V1638" s="26">
        <v>0</v>
      </c>
      <c r="W1638" s="26">
        <v>10</v>
      </c>
      <c r="X1638" s="26">
        <v>90</v>
      </c>
      <c r="Y1638" s="26">
        <v>80</v>
      </c>
      <c r="Z1638" s="26">
        <v>2</v>
      </c>
      <c r="AA1638" s="26" t="s">
        <v>97</v>
      </c>
      <c r="AB1638" s="26" t="s">
        <v>96</v>
      </c>
      <c r="AC1638" s="26">
        <v>2</v>
      </c>
      <c r="AD1638" s="26">
        <v>5</v>
      </c>
      <c r="AE1638" s="26">
        <v>5</v>
      </c>
      <c r="AF1638" s="26">
        <v>5</v>
      </c>
      <c r="AG1638" s="26">
        <v>0</v>
      </c>
      <c r="AH1638" s="26">
        <v>5</v>
      </c>
      <c r="AI1638" s="26">
        <v>0</v>
      </c>
    </row>
    <row r="1639" spans="1:35" x14ac:dyDescent="0.3">
      <c r="A1639" s="31" t="s">
        <v>1003</v>
      </c>
      <c r="B1639" s="31" t="s">
        <v>1326</v>
      </c>
      <c r="C1639" s="31" t="s">
        <v>1334</v>
      </c>
      <c r="D1639" s="31" t="s">
        <v>1335</v>
      </c>
      <c r="E1639" s="34" t="s">
        <v>95</v>
      </c>
      <c r="F1639" s="32">
        <v>266</v>
      </c>
      <c r="G1639" s="32">
        <v>100</v>
      </c>
      <c r="H1639" s="32">
        <v>100</v>
      </c>
      <c r="I1639" s="32">
        <v>0</v>
      </c>
      <c r="J1639" s="32">
        <v>0</v>
      </c>
      <c r="K1639" s="32">
        <v>0</v>
      </c>
      <c r="L1639" s="32">
        <v>100</v>
      </c>
      <c r="M1639" s="32">
        <v>100</v>
      </c>
      <c r="N1639" s="32">
        <v>0</v>
      </c>
      <c r="O1639" s="32">
        <v>0</v>
      </c>
      <c r="P1639" s="32">
        <v>0</v>
      </c>
      <c r="Q1639" s="32">
        <v>100</v>
      </c>
      <c r="R1639" s="32">
        <v>100</v>
      </c>
      <c r="S1639" s="32">
        <v>100</v>
      </c>
      <c r="T1639" s="32">
        <v>100</v>
      </c>
      <c r="U1639" s="32">
        <v>80</v>
      </c>
      <c r="V1639" s="32">
        <v>0</v>
      </c>
      <c r="W1639" s="33">
        <v>80</v>
      </c>
      <c r="X1639" s="32">
        <v>20</v>
      </c>
      <c r="Y1639" s="32">
        <v>80</v>
      </c>
      <c r="Z1639" s="32">
        <v>2</v>
      </c>
      <c r="AA1639" s="32" t="s">
        <v>97</v>
      </c>
      <c r="AB1639" s="32" t="s">
        <v>96</v>
      </c>
      <c r="AC1639" s="32">
        <v>2</v>
      </c>
      <c r="AD1639" s="32">
        <v>5</v>
      </c>
      <c r="AE1639" s="32">
        <v>5</v>
      </c>
      <c r="AF1639" s="32">
        <v>5</v>
      </c>
      <c r="AG1639" s="32">
        <v>1</v>
      </c>
      <c r="AH1639" s="32">
        <v>5</v>
      </c>
      <c r="AI1639" s="32">
        <v>1</v>
      </c>
    </row>
    <row r="1640" spans="1:35" x14ac:dyDescent="0.3">
      <c r="A1640" s="31" t="s">
        <v>1003</v>
      </c>
      <c r="B1640" s="31" t="s">
        <v>1326</v>
      </c>
      <c r="C1640" s="31" t="s">
        <v>1334</v>
      </c>
      <c r="D1640" s="31" t="s">
        <v>1336</v>
      </c>
      <c r="E1640" s="34" t="s">
        <v>95</v>
      </c>
      <c r="F1640" s="32">
        <v>468</v>
      </c>
      <c r="G1640" s="32">
        <v>100</v>
      </c>
      <c r="H1640" s="32">
        <v>30</v>
      </c>
      <c r="I1640" s="32">
        <v>0</v>
      </c>
      <c r="J1640" s="32">
        <v>70</v>
      </c>
      <c r="K1640" s="32">
        <v>0</v>
      </c>
      <c r="L1640" s="32">
        <v>100</v>
      </c>
      <c r="M1640" s="32">
        <v>30</v>
      </c>
      <c r="N1640" s="32">
        <v>0</v>
      </c>
      <c r="O1640" s="32">
        <v>0</v>
      </c>
      <c r="P1640" s="32">
        <v>70</v>
      </c>
      <c r="Q1640" s="32">
        <v>100</v>
      </c>
      <c r="R1640" s="32">
        <v>100</v>
      </c>
      <c r="S1640" s="32">
        <v>100</v>
      </c>
      <c r="T1640" s="32">
        <v>100</v>
      </c>
      <c r="U1640" s="32">
        <v>30</v>
      </c>
      <c r="V1640" s="32">
        <v>0</v>
      </c>
      <c r="W1640" s="33">
        <v>30</v>
      </c>
      <c r="X1640" s="32">
        <v>70</v>
      </c>
      <c r="Y1640" s="32">
        <v>70</v>
      </c>
      <c r="Z1640" s="32">
        <v>2</v>
      </c>
      <c r="AA1640" s="32" t="s">
        <v>97</v>
      </c>
      <c r="AB1640" s="32" t="s">
        <v>96</v>
      </c>
      <c r="AC1640" s="32">
        <v>2</v>
      </c>
      <c r="AD1640" s="32">
        <v>5</v>
      </c>
      <c r="AE1640" s="32">
        <v>5</v>
      </c>
      <c r="AF1640" s="32">
        <v>5</v>
      </c>
      <c r="AG1640" s="32">
        <v>1</v>
      </c>
      <c r="AH1640" s="32">
        <v>5</v>
      </c>
      <c r="AI1640" s="32">
        <v>1</v>
      </c>
    </row>
    <row r="1641" spans="1:35" x14ac:dyDescent="0.3">
      <c r="A1641" s="25" t="s">
        <v>1003</v>
      </c>
      <c r="B1641" s="25" t="s">
        <v>1326</v>
      </c>
      <c r="C1641" s="25" t="s">
        <v>1337</v>
      </c>
      <c r="D1641" s="26" t="s">
        <v>1553</v>
      </c>
      <c r="E1641" s="26">
        <v>250</v>
      </c>
      <c r="F1641" s="38">
        <v>30</v>
      </c>
      <c r="G1641" s="26">
        <v>0</v>
      </c>
      <c r="H1641" s="26">
        <v>0</v>
      </c>
      <c r="I1641" s="26">
        <v>100</v>
      </c>
      <c r="J1641" s="26">
        <v>0</v>
      </c>
      <c r="K1641" s="26">
        <v>0</v>
      </c>
      <c r="L1641" s="26">
        <v>0</v>
      </c>
      <c r="M1641" s="26">
        <v>0</v>
      </c>
      <c r="N1641" s="26">
        <v>100</v>
      </c>
      <c r="O1641" s="26">
        <v>0</v>
      </c>
      <c r="P1641" s="26">
        <v>0</v>
      </c>
      <c r="Q1641" s="26">
        <v>100</v>
      </c>
      <c r="R1641" s="26">
        <v>100</v>
      </c>
      <c r="S1641" s="26">
        <v>100</v>
      </c>
      <c r="T1641" s="26">
        <v>100</v>
      </c>
      <c r="U1641" s="26">
        <v>80</v>
      </c>
      <c r="V1641" s="26">
        <v>0</v>
      </c>
      <c r="W1641" s="26">
        <v>70</v>
      </c>
      <c r="X1641" s="26">
        <v>30</v>
      </c>
      <c r="Y1641" s="26">
        <v>100</v>
      </c>
      <c r="Z1641" s="26">
        <v>2</v>
      </c>
      <c r="AA1641" s="26" t="s">
        <v>96</v>
      </c>
      <c r="AB1641" s="26" t="s">
        <v>96</v>
      </c>
      <c r="AC1641" s="26">
        <v>1</v>
      </c>
      <c r="AD1641" s="26">
        <v>5</v>
      </c>
      <c r="AE1641" s="26">
        <v>5</v>
      </c>
      <c r="AF1641" s="26">
        <v>5</v>
      </c>
      <c r="AG1641" s="26">
        <v>0</v>
      </c>
      <c r="AH1641" s="26">
        <v>5</v>
      </c>
      <c r="AI1641" s="26">
        <v>0</v>
      </c>
    </row>
    <row r="1642" spans="1:35" x14ac:dyDescent="0.3">
      <c r="A1642" s="31" t="s">
        <v>1003</v>
      </c>
      <c r="B1642" s="31" t="s">
        <v>1326</v>
      </c>
      <c r="C1642" s="31" t="s">
        <v>1337</v>
      </c>
      <c r="D1642" s="31" t="s">
        <v>218</v>
      </c>
      <c r="E1642" s="32" t="s">
        <v>104</v>
      </c>
      <c r="F1642" s="32">
        <v>150</v>
      </c>
      <c r="G1642" s="32">
        <v>0</v>
      </c>
      <c r="H1642" s="32">
        <v>0</v>
      </c>
      <c r="I1642" s="32">
        <v>65</v>
      </c>
      <c r="J1642" s="32">
        <v>35</v>
      </c>
      <c r="K1642" s="32">
        <v>0</v>
      </c>
      <c r="L1642" s="32">
        <v>0</v>
      </c>
      <c r="M1642" s="32">
        <v>0</v>
      </c>
      <c r="N1642" s="32">
        <v>30</v>
      </c>
      <c r="O1642" s="32">
        <v>50</v>
      </c>
      <c r="P1642" s="32">
        <v>20</v>
      </c>
      <c r="Q1642" s="32">
        <v>100</v>
      </c>
      <c r="R1642" s="32">
        <v>100</v>
      </c>
      <c r="S1642" s="32">
        <v>100</v>
      </c>
      <c r="T1642" s="32">
        <v>100</v>
      </c>
      <c r="U1642" s="32">
        <v>20</v>
      </c>
      <c r="V1642" s="32">
        <v>0</v>
      </c>
      <c r="W1642" s="33">
        <v>50</v>
      </c>
      <c r="X1642" s="32">
        <v>50</v>
      </c>
      <c r="Y1642" s="32">
        <v>90</v>
      </c>
      <c r="Z1642" s="32">
        <v>2</v>
      </c>
      <c r="AA1642" s="32" t="s">
        <v>96</v>
      </c>
      <c r="AB1642" s="32" t="s">
        <v>96</v>
      </c>
      <c r="AC1642" s="32">
        <v>1</v>
      </c>
      <c r="AD1642" s="32">
        <v>5</v>
      </c>
      <c r="AE1642" s="32">
        <v>5</v>
      </c>
      <c r="AF1642" s="32">
        <v>5</v>
      </c>
      <c r="AG1642" s="32">
        <v>0</v>
      </c>
      <c r="AH1642" s="32">
        <v>5</v>
      </c>
      <c r="AI1642" s="32">
        <v>0</v>
      </c>
    </row>
    <row r="1643" spans="1:35" x14ac:dyDescent="0.3">
      <c r="A1643" s="25" t="s">
        <v>1003</v>
      </c>
      <c r="B1643" s="25" t="s">
        <v>1326</v>
      </c>
      <c r="C1643" s="25" t="s">
        <v>1338</v>
      </c>
      <c r="D1643" s="26" t="s">
        <v>1553</v>
      </c>
      <c r="E1643" s="26">
        <v>3860</v>
      </c>
      <c r="F1643" s="38">
        <v>90</v>
      </c>
      <c r="G1643" s="26">
        <v>90</v>
      </c>
      <c r="H1643" s="26">
        <v>90</v>
      </c>
      <c r="I1643" s="26">
        <v>10</v>
      </c>
      <c r="J1643" s="26">
        <v>0</v>
      </c>
      <c r="K1643" s="26">
        <v>0</v>
      </c>
      <c r="L1643" s="26">
        <v>80</v>
      </c>
      <c r="M1643" s="26">
        <v>80</v>
      </c>
      <c r="N1643" s="26">
        <v>10</v>
      </c>
      <c r="O1643" s="26">
        <v>10</v>
      </c>
      <c r="P1643" s="26">
        <v>0</v>
      </c>
      <c r="Q1643" s="26">
        <v>100</v>
      </c>
      <c r="R1643" s="26">
        <v>100</v>
      </c>
      <c r="S1643" s="26">
        <v>100</v>
      </c>
      <c r="T1643" s="26">
        <v>80</v>
      </c>
      <c r="U1643" s="26">
        <v>70</v>
      </c>
      <c r="V1643" s="26">
        <v>30</v>
      </c>
      <c r="W1643" s="26">
        <v>50</v>
      </c>
      <c r="X1643" s="26">
        <v>20</v>
      </c>
      <c r="Y1643" s="26">
        <v>100</v>
      </c>
      <c r="Z1643" s="26">
        <v>2</v>
      </c>
      <c r="AA1643" s="26" t="s">
        <v>96</v>
      </c>
      <c r="AB1643" s="26" t="s">
        <v>96</v>
      </c>
      <c r="AC1643" s="26">
        <v>2</v>
      </c>
      <c r="AD1643" s="26">
        <v>0</v>
      </c>
      <c r="AE1643" s="26">
        <v>0</v>
      </c>
      <c r="AF1643" s="26">
        <v>0</v>
      </c>
      <c r="AG1643" s="26">
        <v>0</v>
      </c>
      <c r="AH1643" s="26">
        <v>0</v>
      </c>
      <c r="AI1643" s="26">
        <v>0</v>
      </c>
    </row>
    <row r="1644" spans="1:35" x14ac:dyDescent="0.3">
      <c r="A1644" s="31" t="s">
        <v>1003</v>
      </c>
      <c r="B1644" s="31" t="s">
        <v>1326</v>
      </c>
      <c r="C1644" s="31" t="s">
        <v>1338</v>
      </c>
      <c r="D1644" s="31" t="s">
        <v>1339</v>
      </c>
      <c r="E1644" s="34" t="s">
        <v>104</v>
      </c>
      <c r="F1644" s="32">
        <v>50</v>
      </c>
      <c r="G1644" s="32">
        <v>100</v>
      </c>
      <c r="H1644" s="32">
        <v>100</v>
      </c>
      <c r="I1644" s="32">
        <v>0</v>
      </c>
      <c r="J1644" s="32">
        <v>0</v>
      </c>
      <c r="K1644" s="32">
        <v>0</v>
      </c>
      <c r="L1644" s="32">
        <v>0</v>
      </c>
      <c r="M1644" s="32">
        <v>0</v>
      </c>
      <c r="N1644" s="32">
        <v>100</v>
      </c>
      <c r="O1644" s="32">
        <v>0</v>
      </c>
      <c r="P1644" s="32">
        <v>0</v>
      </c>
      <c r="Q1644" s="32">
        <v>100</v>
      </c>
      <c r="R1644" s="32">
        <v>100</v>
      </c>
      <c r="S1644" s="32">
        <v>100</v>
      </c>
      <c r="T1644" s="32">
        <v>0</v>
      </c>
      <c r="U1644" s="32">
        <v>0</v>
      </c>
      <c r="V1644" s="32">
        <v>0</v>
      </c>
      <c r="W1644" s="32">
        <v>0</v>
      </c>
      <c r="X1644" s="32">
        <v>100</v>
      </c>
      <c r="Y1644" s="32">
        <v>80</v>
      </c>
      <c r="Z1644" s="32">
        <v>2</v>
      </c>
      <c r="AA1644" s="32" t="s">
        <v>97</v>
      </c>
      <c r="AB1644" s="32" t="s">
        <v>96</v>
      </c>
      <c r="AC1644" s="32">
        <v>2</v>
      </c>
      <c r="AD1644" s="32">
        <v>3</v>
      </c>
      <c r="AE1644" s="32">
        <v>3</v>
      </c>
      <c r="AF1644" s="32">
        <v>3</v>
      </c>
      <c r="AG1644" s="32">
        <v>3</v>
      </c>
      <c r="AH1644" s="32">
        <v>0</v>
      </c>
      <c r="AI1644" s="32">
        <v>3</v>
      </c>
    </row>
    <row r="1645" spans="1:35" x14ac:dyDescent="0.3">
      <c r="A1645" s="31" t="s">
        <v>1003</v>
      </c>
      <c r="B1645" s="31" t="s">
        <v>1326</v>
      </c>
      <c r="C1645" s="31" t="s">
        <v>1338</v>
      </c>
      <c r="D1645" s="31" t="s">
        <v>1340</v>
      </c>
      <c r="E1645" s="34" t="s">
        <v>95</v>
      </c>
      <c r="F1645" s="32">
        <v>560</v>
      </c>
      <c r="G1645" s="32">
        <v>80</v>
      </c>
      <c r="H1645" s="32">
        <v>80</v>
      </c>
      <c r="I1645" s="32">
        <v>0</v>
      </c>
      <c r="J1645" s="32">
        <v>0</v>
      </c>
      <c r="K1645" s="32">
        <v>20</v>
      </c>
      <c r="L1645" s="32">
        <v>80</v>
      </c>
      <c r="M1645" s="32">
        <v>80</v>
      </c>
      <c r="N1645" s="32">
        <v>0</v>
      </c>
      <c r="O1645" s="32">
        <v>0</v>
      </c>
      <c r="P1645" s="32">
        <v>20</v>
      </c>
      <c r="Q1645" s="32">
        <v>100</v>
      </c>
      <c r="R1645" s="32">
        <v>80</v>
      </c>
      <c r="S1645" s="32">
        <v>80</v>
      </c>
      <c r="T1645" s="32">
        <v>50</v>
      </c>
      <c r="U1645" s="32">
        <v>50</v>
      </c>
      <c r="V1645" s="32">
        <v>0</v>
      </c>
      <c r="W1645" s="32">
        <v>20</v>
      </c>
      <c r="X1645" s="32">
        <v>80</v>
      </c>
      <c r="Y1645" s="32">
        <v>50</v>
      </c>
      <c r="Z1645" s="32">
        <v>2</v>
      </c>
      <c r="AA1645" s="32" t="s">
        <v>97</v>
      </c>
      <c r="AB1645" s="32" t="s">
        <v>96</v>
      </c>
      <c r="AC1645" s="32">
        <v>2</v>
      </c>
      <c r="AD1645" s="32">
        <v>1</v>
      </c>
      <c r="AE1645" s="32">
        <v>1</v>
      </c>
      <c r="AF1645" s="32">
        <v>1</v>
      </c>
      <c r="AG1645" s="32">
        <v>1</v>
      </c>
      <c r="AH1645" s="32">
        <v>0</v>
      </c>
      <c r="AI1645" s="32">
        <v>1</v>
      </c>
    </row>
    <row r="1646" spans="1:35" x14ac:dyDescent="0.3">
      <c r="A1646" s="31" t="s">
        <v>1003</v>
      </c>
      <c r="B1646" s="31" t="s">
        <v>1326</v>
      </c>
      <c r="C1646" s="31" t="s">
        <v>1338</v>
      </c>
      <c r="D1646" s="31" t="s">
        <v>1341</v>
      </c>
      <c r="E1646" s="34" t="s">
        <v>102</v>
      </c>
      <c r="F1646" s="32">
        <v>300</v>
      </c>
      <c r="G1646" s="32">
        <v>100</v>
      </c>
      <c r="H1646" s="32">
        <v>100</v>
      </c>
      <c r="I1646" s="32">
        <v>0</v>
      </c>
      <c r="J1646" s="32">
        <v>0</v>
      </c>
      <c r="K1646" s="32">
        <v>0</v>
      </c>
      <c r="L1646" s="32">
        <v>100</v>
      </c>
      <c r="M1646" s="32">
        <v>100</v>
      </c>
      <c r="N1646" s="32">
        <v>0</v>
      </c>
      <c r="O1646" s="32">
        <v>0</v>
      </c>
      <c r="P1646" s="32">
        <v>0</v>
      </c>
      <c r="Q1646" s="32">
        <v>100</v>
      </c>
      <c r="R1646" s="32">
        <v>100</v>
      </c>
      <c r="S1646" s="32">
        <v>100</v>
      </c>
      <c r="T1646" s="32">
        <v>0</v>
      </c>
      <c r="U1646" s="32">
        <v>0</v>
      </c>
      <c r="V1646" s="32">
        <v>0</v>
      </c>
      <c r="W1646" s="32">
        <v>0</v>
      </c>
      <c r="X1646" s="32">
        <v>100</v>
      </c>
      <c r="Y1646" s="32">
        <v>80</v>
      </c>
      <c r="Z1646" s="32">
        <v>2</v>
      </c>
      <c r="AA1646" s="32" t="s">
        <v>97</v>
      </c>
      <c r="AB1646" s="32" t="s">
        <v>96</v>
      </c>
      <c r="AC1646" s="32">
        <v>2</v>
      </c>
      <c r="AD1646" s="32">
        <v>1</v>
      </c>
      <c r="AE1646" s="32">
        <v>1</v>
      </c>
      <c r="AF1646" s="32">
        <v>1</v>
      </c>
      <c r="AG1646" s="32">
        <v>1</v>
      </c>
      <c r="AH1646" s="32">
        <v>1</v>
      </c>
      <c r="AI1646" s="32">
        <v>1</v>
      </c>
    </row>
    <row r="1647" spans="1:35" x14ac:dyDescent="0.3">
      <c r="A1647" s="25" t="s">
        <v>1003</v>
      </c>
      <c r="B1647" s="25" t="s">
        <v>1326</v>
      </c>
      <c r="C1647" s="25" t="s">
        <v>1342</v>
      </c>
      <c r="D1647" s="26" t="s">
        <v>1553</v>
      </c>
      <c r="E1647" s="26">
        <v>1236</v>
      </c>
      <c r="F1647" s="38">
        <v>0</v>
      </c>
      <c r="G1647" s="26">
        <v>100</v>
      </c>
      <c r="H1647" s="26">
        <v>100</v>
      </c>
      <c r="I1647" s="26">
        <v>0</v>
      </c>
      <c r="J1647" s="26">
        <v>0</v>
      </c>
      <c r="K1647" s="26">
        <v>0</v>
      </c>
      <c r="L1647" s="26">
        <v>100</v>
      </c>
      <c r="M1647" s="26">
        <v>100</v>
      </c>
      <c r="N1647" s="26">
        <v>0</v>
      </c>
      <c r="O1647" s="26">
        <v>0</v>
      </c>
      <c r="P1647" s="26">
        <v>0</v>
      </c>
      <c r="Q1647" s="26">
        <v>100</v>
      </c>
      <c r="R1647" s="26">
        <v>100</v>
      </c>
      <c r="S1647" s="26">
        <v>100</v>
      </c>
      <c r="T1647" s="26">
        <v>100</v>
      </c>
      <c r="U1647" s="26">
        <v>90</v>
      </c>
      <c r="V1647" s="26">
        <v>0</v>
      </c>
      <c r="W1647" s="26">
        <v>90</v>
      </c>
      <c r="X1647" s="26">
        <v>10</v>
      </c>
      <c r="Y1647" s="26">
        <v>100</v>
      </c>
      <c r="Z1647" s="26">
        <v>2</v>
      </c>
      <c r="AA1647" s="26" t="s">
        <v>96</v>
      </c>
      <c r="AB1647" s="26" t="s">
        <v>96</v>
      </c>
      <c r="AC1647" s="26">
        <v>2</v>
      </c>
      <c r="AD1647" s="26">
        <v>6</v>
      </c>
      <c r="AE1647" s="26">
        <v>6</v>
      </c>
      <c r="AF1647" s="26">
        <v>6</v>
      </c>
      <c r="AG1647" s="26">
        <v>0</v>
      </c>
      <c r="AH1647" s="26">
        <v>0</v>
      </c>
      <c r="AI1647" s="26">
        <v>0</v>
      </c>
    </row>
    <row r="1648" spans="1:35" x14ac:dyDescent="0.3">
      <c r="A1648" s="31" t="s">
        <v>1003</v>
      </c>
      <c r="B1648" s="31" t="s">
        <v>1326</v>
      </c>
      <c r="C1648" s="31" t="s">
        <v>1342</v>
      </c>
      <c r="D1648" s="31" t="s">
        <v>1343</v>
      </c>
      <c r="E1648" s="34" t="s">
        <v>95</v>
      </c>
      <c r="F1648" s="32">
        <v>192</v>
      </c>
      <c r="G1648" s="32">
        <v>100</v>
      </c>
      <c r="H1648" s="32">
        <v>100</v>
      </c>
      <c r="I1648" s="32">
        <v>0</v>
      </c>
      <c r="J1648" s="32">
        <v>0</v>
      </c>
      <c r="K1648" s="32">
        <v>0</v>
      </c>
      <c r="L1648" s="32">
        <v>100</v>
      </c>
      <c r="M1648" s="32">
        <v>90</v>
      </c>
      <c r="N1648" s="32">
        <v>0</v>
      </c>
      <c r="O1648" s="32">
        <v>0</v>
      </c>
      <c r="P1648" s="32">
        <v>10</v>
      </c>
      <c r="Q1648" s="32">
        <v>100</v>
      </c>
      <c r="R1648" s="32">
        <v>100</v>
      </c>
      <c r="S1648" s="32">
        <v>100</v>
      </c>
      <c r="T1648" s="32">
        <v>100</v>
      </c>
      <c r="U1648" s="32">
        <v>90</v>
      </c>
      <c r="V1648" s="32">
        <v>0</v>
      </c>
      <c r="W1648" s="33">
        <v>90</v>
      </c>
      <c r="X1648" s="32">
        <v>10</v>
      </c>
      <c r="Y1648" s="32">
        <v>100</v>
      </c>
      <c r="Z1648" s="32">
        <v>2</v>
      </c>
      <c r="AA1648" s="32" t="s">
        <v>96</v>
      </c>
      <c r="AB1648" s="32" t="s">
        <v>96</v>
      </c>
      <c r="AC1648" s="32">
        <v>1</v>
      </c>
      <c r="AD1648" s="32">
        <v>6</v>
      </c>
      <c r="AE1648" s="32">
        <v>6</v>
      </c>
      <c r="AF1648" s="32">
        <v>6</v>
      </c>
      <c r="AG1648" s="32">
        <v>2</v>
      </c>
      <c r="AH1648" s="32">
        <v>1</v>
      </c>
      <c r="AI1648" s="32">
        <v>5</v>
      </c>
    </row>
    <row r="1649" spans="1:35" x14ac:dyDescent="0.3">
      <c r="A1649" s="31" t="s">
        <v>1003</v>
      </c>
      <c r="B1649" s="31" t="s">
        <v>1326</v>
      </c>
      <c r="C1649" s="31" t="s">
        <v>1342</v>
      </c>
      <c r="D1649" s="31" t="s">
        <v>1344</v>
      </c>
      <c r="E1649" s="34" t="s">
        <v>104</v>
      </c>
      <c r="F1649" s="32">
        <v>53</v>
      </c>
      <c r="G1649" s="32">
        <v>100</v>
      </c>
      <c r="H1649" s="32">
        <v>100</v>
      </c>
      <c r="I1649" s="32">
        <v>0</v>
      </c>
      <c r="J1649" s="32">
        <v>0</v>
      </c>
      <c r="K1649" s="32">
        <v>0</v>
      </c>
      <c r="L1649" s="32">
        <v>0</v>
      </c>
      <c r="M1649" s="32">
        <v>0</v>
      </c>
      <c r="N1649" s="32">
        <v>100</v>
      </c>
      <c r="O1649" s="32">
        <v>0</v>
      </c>
      <c r="P1649" s="32">
        <v>0</v>
      </c>
      <c r="Q1649" s="32">
        <v>100</v>
      </c>
      <c r="R1649" s="32">
        <v>100</v>
      </c>
      <c r="S1649" s="32">
        <v>100</v>
      </c>
      <c r="T1649" s="32">
        <v>100</v>
      </c>
      <c r="U1649" s="32">
        <v>90</v>
      </c>
      <c r="V1649" s="32">
        <v>0</v>
      </c>
      <c r="W1649" s="33">
        <v>90</v>
      </c>
      <c r="X1649" s="32">
        <v>10</v>
      </c>
      <c r="Y1649" s="32">
        <v>100</v>
      </c>
      <c r="Z1649" s="32">
        <v>2</v>
      </c>
      <c r="AA1649" s="32" t="s">
        <v>97</v>
      </c>
      <c r="AB1649" s="32" t="s">
        <v>96</v>
      </c>
      <c r="AC1649" s="32">
        <v>1</v>
      </c>
      <c r="AD1649" s="32">
        <v>6</v>
      </c>
      <c r="AE1649" s="32">
        <v>6</v>
      </c>
      <c r="AF1649" s="32">
        <v>6</v>
      </c>
      <c r="AG1649" s="32">
        <v>5</v>
      </c>
      <c r="AH1649" s="32">
        <v>1</v>
      </c>
      <c r="AI1649" s="32">
        <v>1</v>
      </c>
    </row>
    <row r="1650" spans="1:35" x14ac:dyDescent="0.3">
      <c r="A1650" s="25" t="s">
        <v>1003</v>
      </c>
      <c r="B1650" s="25" t="s">
        <v>1326</v>
      </c>
      <c r="C1650" s="25" t="s">
        <v>1345</v>
      </c>
      <c r="D1650" s="26" t="s">
        <v>1553</v>
      </c>
      <c r="E1650" s="26">
        <v>1836</v>
      </c>
      <c r="F1650" s="38">
        <v>0</v>
      </c>
      <c r="G1650" s="26">
        <v>100</v>
      </c>
      <c r="H1650" s="26">
        <v>98</v>
      </c>
      <c r="I1650" s="26">
        <v>2</v>
      </c>
      <c r="J1650" s="26">
        <v>0</v>
      </c>
      <c r="K1650" s="26">
        <v>0</v>
      </c>
      <c r="L1650" s="26">
        <v>100</v>
      </c>
      <c r="M1650" s="26">
        <v>94</v>
      </c>
      <c r="N1650" s="26">
        <v>6</v>
      </c>
      <c r="O1650" s="26">
        <v>0</v>
      </c>
      <c r="P1650" s="26">
        <v>0</v>
      </c>
      <c r="Q1650" s="26">
        <v>100</v>
      </c>
      <c r="R1650" s="26">
        <v>100</v>
      </c>
      <c r="S1650" s="26">
        <v>100</v>
      </c>
      <c r="T1650" s="26">
        <v>100</v>
      </c>
      <c r="U1650" s="26">
        <v>60</v>
      </c>
      <c r="V1650" s="26">
        <v>0</v>
      </c>
      <c r="W1650" s="26">
        <v>86</v>
      </c>
      <c r="X1650" s="26">
        <v>14</v>
      </c>
      <c r="Y1650" s="26">
        <v>100</v>
      </c>
      <c r="Z1650" s="26">
        <v>2</v>
      </c>
      <c r="AA1650" s="26" t="s">
        <v>96</v>
      </c>
      <c r="AB1650" s="26" t="s">
        <v>96</v>
      </c>
      <c r="AC1650" s="26">
        <v>1</v>
      </c>
      <c r="AD1650" s="26">
        <v>4</v>
      </c>
      <c r="AE1650" s="26">
        <v>4</v>
      </c>
      <c r="AF1650" s="26">
        <v>13</v>
      </c>
      <c r="AG1650" s="26">
        <v>0</v>
      </c>
      <c r="AH1650" s="26">
        <v>0</v>
      </c>
      <c r="AI1650" s="26">
        <v>0</v>
      </c>
    </row>
    <row r="1651" spans="1:35" x14ac:dyDescent="0.3">
      <c r="A1651" s="31" t="s">
        <v>1003</v>
      </c>
      <c r="B1651" s="31" t="s">
        <v>1326</v>
      </c>
      <c r="C1651" s="31" t="s">
        <v>1345</v>
      </c>
      <c r="D1651" s="31" t="s">
        <v>110</v>
      </c>
      <c r="E1651" s="34" t="s">
        <v>95</v>
      </c>
      <c r="F1651" s="32">
        <v>1099</v>
      </c>
      <c r="G1651" s="32">
        <v>100</v>
      </c>
      <c r="H1651" s="32">
        <v>98</v>
      </c>
      <c r="I1651" s="32">
        <v>2</v>
      </c>
      <c r="J1651" s="32">
        <v>0</v>
      </c>
      <c r="K1651" s="32">
        <v>0</v>
      </c>
      <c r="L1651" s="32">
        <v>100</v>
      </c>
      <c r="M1651" s="32">
        <v>80</v>
      </c>
      <c r="N1651" s="32">
        <v>1</v>
      </c>
      <c r="O1651" s="32">
        <v>0</v>
      </c>
      <c r="P1651" s="32">
        <v>19</v>
      </c>
      <c r="Q1651" s="32">
        <v>100</v>
      </c>
      <c r="R1651" s="32">
        <v>98</v>
      </c>
      <c r="S1651" s="32">
        <v>100</v>
      </c>
      <c r="T1651" s="32">
        <v>100</v>
      </c>
      <c r="U1651" s="32">
        <v>10</v>
      </c>
      <c r="V1651" s="32">
        <v>0</v>
      </c>
      <c r="W1651" s="32">
        <v>10</v>
      </c>
      <c r="X1651" s="32">
        <v>90</v>
      </c>
      <c r="Y1651" s="32">
        <v>100</v>
      </c>
      <c r="Z1651" s="32">
        <v>2</v>
      </c>
      <c r="AA1651" s="32" t="s">
        <v>96</v>
      </c>
      <c r="AB1651" s="32" t="s">
        <v>96</v>
      </c>
      <c r="AC1651" s="32">
        <v>12</v>
      </c>
      <c r="AD1651" s="32">
        <v>4</v>
      </c>
      <c r="AE1651" s="32">
        <v>4</v>
      </c>
      <c r="AF1651" s="32">
        <v>13</v>
      </c>
      <c r="AG1651" s="32">
        <v>1</v>
      </c>
      <c r="AH1651" s="32">
        <v>1</v>
      </c>
      <c r="AI1651" s="32">
        <v>1</v>
      </c>
    </row>
    <row r="1652" spans="1:35" x14ac:dyDescent="0.3">
      <c r="A1652" s="25" t="s">
        <v>1003</v>
      </c>
      <c r="B1652" s="25" t="s">
        <v>1326</v>
      </c>
      <c r="C1652" s="25" t="s">
        <v>1346</v>
      </c>
      <c r="D1652" s="26" t="s">
        <v>1553</v>
      </c>
      <c r="E1652" s="26">
        <v>472</v>
      </c>
      <c r="F1652" s="38">
        <v>0</v>
      </c>
      <c r="G1652" s="26">
        <v>100</v>
      </c>
      <c r="H1652" s="26">
        <v>80</v>
      </c>
      <c r="I1652" s="26">
        <v>20</v>
      </c>
      <c r="J1652" s="26">
        <v>0</v>
      </c>
      <c r="K1652" s="26">
        <v>0</v>
      </c>
      <c r="L1652" s="26">
        <v>100</v>
      </c>
      <c r="M1652" s="26">
        <v>100</v>
      </c>
      <c r="N1652" s="26">
        <v>0</v>
      </c>
      <c r="O1652" s="26">
        <v>0</v>
      </c>
      <c r="P1652" s="26">
        <v>0</v>
      </c>
      <c r="Q1652" s="26">
        <v>100</v>
      </c>
      <c r="R1652" s="26">
        <v>100</v>
      </c>
      <c r="S1652" s="26">
        <v>100</v>
      </c>
      <c r="T1652" s="26">
        <v>100</v>
      </c>
      <c r="U1652" s="26">
        <v>80</v>
      </c>
      <c r="V1652" s="26">
        <v>0</v>
      </c>
      <c r="W1652" s="26">
        <v>80</v>
      </c>
      <c r="X1652" s="26">
        <v>20</v>
      </c>
      <c r="Y1652" s="26">
        <v>100</v>
      </c>
      <c r="Z1652" s="26">
        <v>2</v>
      </c>
      <c r="AA1652" s="26" t="s">
        <v>96</v>
      </c>
      <c r="AB1652" s="26" t="s">
        <v>97</v>
      </c>
      <c r="AC1652" s="26" t="s">
        <v>98</v>
      </c>
      <c r="AD1652" s="26">
        <v>9</v>
      </c>
      <c r="AE1652" s="26">
        <v>9</v>
      </c>
      <c r="AF1652" s="26">
        <v>9</v>
      </c>
      <c r="AG1652" s="26">
        <v>0</v>
      </c>
      <c r="AH1652" s="26">
        <v>3</v>
      </c>
      <c r="AI1652" s="26">
        <v>0</v>
      </c>
    </row>
    <row r="1653" spans="1:35" x14ac:dyDescent="0.3">
      <c r="A1653" s="31" t="s">
        <v>1003</v>
      </c>
      <c r="B1653" s="31" t="s">
        <v>1326</v>
      </c>
      <c r="C1653" s="31" t="s">
        <v>1346</v>
      </c>
      <c r="D1653" s="31" t="s">
        <v>110</v>
      </c>
      <c r="E1653" s="34" t="s">
        <v>95</v>
      </c>
      <c r="F1653" s="32">
        <v>172</v>
      </c>
      <c r="G1653" s="32">
        <v>100</v>
      </c>
      <c r="H1653" s="32">
        <v>100</v>
      </c>
      <c r="I1653" s="32">
        <v>0</v>
      </c>
      <c r="J1653" s="32">
        <v>0</v>
      </c>
      <c r="K1653" s="32">
        <v>0</v>
      </c>
      <c r="L1653" s="32">
        <v>100</v>
      </c>
      <c r="M1653" s="32">
        <v>90</v>
      </c>
      <c r="N1653" s="32">
        <v>0</v>
      </c>
      <c r="O1653" s="32">
        <v>0</v>
      </c>
      <c r="P1653" s="32">
        <v>10</v>
      </c>
      <c r="Q1653" s="32">
        <v>100</v>
      </c>
      <c r="R1653" s="32">
        <v>60</v>
      </c>
      <c r="S1653" s="32">
        <v>100</v>
      </c>
      <c r="T1653" s="32">
        <v>100</v>
      </c>
      <c r="U1653" s="32">
        <v>3</v>
      </c>
      <c r="V1653" s="32">
        <v>0</v>
      </c>
      <c r="W1653" s="32">
        <v>3</v>
      </c>
      <c r="X1653" s="32">
        <v>97</v>
      </c>
      <c r="Y1653" s="32">
        <v>40</v>
      </c>
      <c r="Z1653" s="32">
        <v>2</v>
      </c>
      <c r="AA1653" s="32" t="s">
        <v>96</v>
      </c>
      <c r="AB1653" s="32" t="s">
        <v>96</v>
      </c>
      <c r="AC1653" s="32">
        <v>3</v>
      </c>
      <c r="AD1653" s="32">
        <v>9</v>
      </c>
      <c r="AE1653" s="32">
        <v>9</v>
      </c>
      <c r="AF1653" s="32">
        <v>9</v>
      </c>
      <c r="AG1653" s="32">
        <v>1</v>
      </c>
      <c r="AH1653" s="32">
        <v>3</v>
      </c>
      <c r="AI1653" s="32">
        <v>1</v>
      </c>
    </row>
    <row r="1654" spans="1:35" x14ac:dyDescent="0.3">
      <c r="A1654" s="25" t="s">
        <v>1003</v>
      </c>
      <c r="B1654" s="25" t="s">
        <v>1326</v>
      </c>
      <c r="C1654" s="25" t="s">
        <v>1347</v>
      </c>
      <c r="D1654" s="26" t="s">
        <v>1553</v>
      </c>
      <c r="E1654" s="26">
        <v>1480</v>
      </c>
      <c r="F1654" s="26">
        <v>220</v>
      </c>
      <c r="G1654" s="26">
        <v>100</v>
      </c>
      <c r="H1654" s="26">
        <v>90</v>
      </c>
      <c r="I1654" s="26">
        <v>10</v>
      </c>
      <c r="J1654" s="26">
        <v>0</v>
      </c>
      <c r="K1654" s="26">
        <v>0</v>
      </c>
      <c r="L1654" s="26">
        <v>100</v>
      </c>
      <c r="M1654" s="26">
        <v>100</v>
      </c>
      <c r="N1654" s="26">
        <v>0</v>
      </c>
      <c r="O1654" s="26">
        <v>0</v>
      </c>
      <c r="P1654" s="26">
        <v>0</v>
      </c>
      <c r="Q1654" s="26">
        <v>100</v>
      </c>
      <c r="R1654" s="26">
        <v>100</v>
      </c>
      <c r="S1654" s="26">
        <v>100</v>
      </c>
      <c r="T1654" s="26">
        <v>100</v>
      </c>
      <c r="U1654" s="26">
        <v>95</v>
      </c>
      <c r="V1654" s="26">
        <v>0</v>
      </c>
      <c r="W1654" s="26">
        <v>50</v>
      </c>
      <c r="X1654" s="26">
        <v>50</v>
      </c>
      <c r="Y1654" s="26">
        <v>100</v>
      </c>
      <c r="Z1654" s="26">
        <v>2</v>
      </c>
      <c r="AA1654" s="26" t="s">
        <v>96</v>
      </c>
      <c r="AB1654" s="26" t="s">
        <v>97</v>
      </c>
      <c r="AC1654" s="26" t="s">
        <v>98</v>
      </c>
      <c r="AD1654" s="26">
        <v>6</v>
      </c>
      <c r="AE1654" s="26">
        <v>9</v>
      </c>
      <c r="AF1654" s="26">
        <v>9</v>
      </c>
      <c r="AG1654" s="26">
        <v>0</v>
      </c>
      <c r="AH1654" s="26">
        <v>9</v>
      </c>
      <c r="AI1654" s="26">
        <v>0</v>
      </c>
    </row>
    <row r="1655" spans="1:35" x14ac:dyDescent="0.3">
      <c r="A1655" s="31" t="s">
        <v>1003</v>
      </c>
      <c r="B1655" s="31" t="s">
        <v>1326</v>
      </c>
      <c r="C1655" s="31" t="s">
        <v>1347</v>
      </c>
      <c r="D1655" s="31" t="s">
        <v>110</v>
      </c>
      <c r="E1655" s="34" t="s">
        <v>104</v>
      </c>
      <c r="F1655" s="32">
        <v>890</v>
      </c>
      <c r="G1655" s="32">
        <v>70</v>
      </c>
      <c r="H1655" s="32">
        <v>35</v>
      </c>
      <c r="I1655" s="33">
        <v>25</v>
      </c>
      <c r="J1655" s="32">
        <v>40</v>
      </c>
      <c r="K1655" s="32">
        <v>0</v>
      </c>
      <c r="L1655" s="32">
        <v>70</v>
      </c>
      <c r="M1655" s="32">
        <v>20</v>
      </c>
      <c r="N1655" s="32">
        <v>0</v>
      </c>
      <c r="O1655" s="32">
        <v>0</v>
      </c>
      <c r="P1655" s="32">
        <v>80</v>
      </c>
      <c r="Q1655" s="32">
        <v>100</v>
      </c>
      <c r="R1655" s="32">
        <v>40</v>
      </c>
      <c r="S1655" s="32">
        <v>80</v>
      </c>
      <c r="T1655" s="32">
        <v>0</v>
      </c>
      <c r="U1655" s="32">
        <v>0</v>
      </c>
      <c r="V1655" s="32">
        <v>0</v>
      </c>
      <c r="W1655" s="32">
        <v>15</v>
      </c>
      <c r="X1655" s="32">
        <v>85</v>
      </c>
      <c r="Y1655" s="32">
        <v>25</v>
      </c>
      <c r="Z1655" s="32">
        <v>2</v>
      </c>
      <c r="AA1655" s="32" t="s">
        <v>96</v>
      </c>
      <c r="AB1655" s="32" t="s">
        <v>96</v>
      </c>
      <c r="AC1655" s="32">
        <v>2</v>
      </c>
      <c r="AD1655" s="32">
        <v>7</v>
      </c>
      <c r="AE1655" s="32">
        <v>10</v>
      </c>
      <c r="AF1655" s="32">
        <v>10</v>
      </c>
      <c r="AG1655" s="32">
        <v>1</v>
      </c>
      <c r="AH1655" s="32">
        <v>3</v>
      </c>
      <c r="AI1655" s="32">
        <v>3</v>
      </c>
    </row>
    <row r="1656" spans="1:35" x14ac:dyDescent="0.3">
      <c r="A1656" s="25" t="s">
        <v>1003</v>
      </c>
      <c r="B1656" s="25" t="s">
        <v>1326</v>
      </c>
      <c r="C1656" s="25" t="s">
        <v>1348</v>
      </c>
      <c r="D1656" s="26" t="s">
        <v>1553</v>
      </c>
      <c r="E1656" s="26">
        <v>545</v>
      </c>
      <c r="F1656" s="26">
        <v>282</v>
      </c>
      <c r="G1656" s="26">
        <v>100</v>
      </c>
      <c r="H1656" s="26">
        <v>100</v>
      </c>
      <c r="I1656" s="26">
        <v>0</v>
      </c>
      <c r="J1656" s="26">
        <v>0</v>
      </c>
      <c r="K1656" s="26">
        <v>0</v>
      </c>
      <c r="L1656" s="26">
        <v>0</v>
      </c>
      <c r="M1656" s="26">
        <v>0</v>
      </c>
      <c r="N1656" s="26">
        <v>100</v>
      </c>
      <c r="O1656" s="26">
        <v>0</v>
      </c>
      <c r="P1656" s="26">
        <v>0</v>
      </c>
      <c r="Q1656" s="26">
        <v>100</v>
      </c>
      <c r="R1656" s="26">
        <v>100</v>
      </c>
      <c r="S1656" s="26">
        <v>100</v>
      </c>
      <c r="T1656" s="26">
        <v>100</v>
      </c>
      <c r="U1656" s="26">
        <v>60</v>
      </c>
      <c r="V1656" s="26">
        <v>0</v>
      </c>
      <c r="W1656" s="26">
        <v>60</v>
      </c>
      <c r="X1656" s="26">
        <v>40</v>
      </c>
      <c r="Y1656" s="26">
        <v>100</v>
      </c>
      <c r="Z1656" s="26">
        <v>2</v>
      </c>
      <c r="AA1656" s="26" t="s">
        <v>96</v>
      </c>
      <c r="AB1656" s="26" t="s">
        <v>97</v>
      </c>
      <c r="AC1656" s="26" t="s">
        <v>98</v>
      </c>
      <c r="AD1656" s="26">
        <v>2</v>
      </c>
      <c r="AE1656" s="26">
        <v>2</v>
      </c>
      <c r="AF1656" s="26">
        <v>10</v>
      </c>
      <c r="AG1656" s="26">
        <v>0</v>
      </c>
      <c r="AH1656" s="26">
        <v>2</v>
      </c>
      <c r="AI1656" s="26">
        <v>0</v>
      </c>
    </row>
    <row r="1657" spans="1:35" x14ac:dyDescent="0.3">
      <c r="A1657" s="31" t="s">
        <v>1003</v>
      </c>
      <c r="B1657" s="31" t="s">
        <v>1326</v>
      </c>
      <c r="C1657" s="31" t="s">
        <v>1348</v>
      </c>
      <c r="D1657" s="31" t="s">
        <v>1349</v>
      </c>
      <c r="E1657" s="34" t="s">
        <v>95</v>
      </c>
      <c r="F1657" s="32">
        <v>34</v>
      </c>
      <c r="G1657" s="32">
        <v>100</v>
      </c>
      <c r="H1657" s="32">
        <v>100</v>
      </c>
      <c r="I1657" s="32">
        <v>0</v>
      </c>
      <c r="J1657" s="32">
        <v>0</v>
      </c>
      <c r="K1657" s="32">
        <v>0</v>
      </c>
      <c r="L1657" s="32">
        <v>0</v>
      </c>
      <c r="M1657" s="32">
        <v>0</v>
      </c>
      <c r="N1657" s="32">
        <v>100</v>
      </c>
      <c r="O1657" s="32">
        <v>0</v>
      </c>
      <c r="P1657" s="32">
        <v>0</v>
      </c>
      <c r="Q1657" s="32">
        <v>100</v>
      </c>
      <c r="R1657" s="32">
        <v>100</v>
      </c>
      <c r="S1657" s="32">
        <v>100</v>
      </c>
      <c r="T1657" s="32">
        <v>100</v>
      </c>
      <c r="U1657" s="32">
        <v>0</v>
      </c>
      <c r="V1657" s="32">
        <v>0</v>
      </c>
      <c r="W1657" s="32">
        <v>0</v>
      </c>
      <c r="X1657" s="32">
        <v>100</v>
      </c>
      <c r="Y1657" s="32">
        <v>100</v>
      </c>
      <c r="Z1657" s="32">
        <v>2</v>
      </c>
      <c r="AA1657" s="32" t="s">
        <v>96</v>
      </c>
      <c r="AB1657" s="32" t="s">
        <v>97</v>
      </c>
      <c r="AC1657" s="28" t="s">
        <v>98</v>
      </c>
      <c r="AD1657" s="32">
        <v>2</v>
      </c>
      <c r="AE1657" s="32">
        <v>2</v>
      </c>
      <c r="AF1657" s="32">
        <v>10</v>
      </c>
      <c r="AG1657" s="32">
        <v>0</v>
      </c>
      <c r="AH1657" s="32">
        <v>2</v>
      </c>
      <c r="AI1657" s="32">
        <v>0</v>
      </c>
    </row>
    <row r="1658" spans="1:35" x14ac:dyDescent="0.3">
      <c r="A1658" s="25" t="s">
        <v>1003</v>
      </c>
      <c r="B1658" s="25" t="s">
        <v>1326</v>
      </c>
      <c r="C1658" s="25" t="s">
        <v>1350</v>
      </c>
      <c r="D1658" s="26" t="s">
        <v>1553</v>
      </c>
      <c r="E1658" s="26">
        <v>587</v>
      </c>
      <c r="F1658" s="38">
        <v>0</v>
      </c>
      <c r="G1658" s="26">
        <v>100</v>
      </c>
      <c r="H1658" s="26">
        <v>100</v>
      </c>
      <c r="I1658" s="26">
        <v>0</v>
      </c>
      <c r="J1658" s="26">
        <v>0</v>
      </c>
      <c r="K1658" s="26">
        <v>0</v>
      </c>
      <c r="L1658" s="26">
        <v>100</v>
      </c>
      <c r="M1658" s="26">
        <v>99</v>
      </c>
      <c r="N1658" s="26">
        <v>1</v>
      </c>
      <c r="O1658" s="26">
        <v>0</v>
      </c>
      <c r="P1658" s="26">
        <v>0</v>
      </c>
      <c r="Q1658" s="26">
        <v>100</v>
      </c>
      <c r="R1658" s="26">
        <v>100</v>
      </c>
      <c r="S1658" s="26">
        <v>100</v>
      </c>
      <c r="T1658" s="26">
        <v>100</v>
      </c>
      <c r="U1658" s="26">
        <v>70</v>
      </c>
      <c r="V1658" s="26">
        <v>0</v>
      </c>
      <c r="W1658" s="26">
        <v>60</v>
      </c>
      <c r="X1658" s="26">
        <v>40</v>
      </c>
      <c r="Y1658" s="26">
        <v>100</v>
      </c>
      <c r="Z1658" s="26">
        <v>2</v>
      </c>
      <c r="AA1658" s="26" t="s">
        <v>96</v>
      </c>
      <c r="AB1658" s="26" t="s">
        <v>96</v>
      </c>
      <c r="AC1658" s="26">
        <v>4</v>
      </c>
      <c r="AD1658" s="26">
        <v>2</v>
      </c>
      <c r="AE1658" s="26">
        <v>15</v>
      </c>
      <c r="AF1658" s="26">
        <v>15</v>
      </c>
      <c r="AG1658" s="26">
        <v>0</v>
      </c>
      <c r="AH1658" s="26">
        <v>15</v>
      </c>
      <c r="AI1658" s="26">
        <v>0</v>
      </c>
    </row>
    <row r="1659" spans="1:35" x14ac:dyDescent="0.3">
      <c r="A1659" s="31" t="s">
        <v>1003</v>
      </c>
      <c r="B1659" s="31" t="s">
        <v>1326</v>
      </c>
      <c r="C1659" s="31" t="s">
        <v>1350</v>
      </c>
      <c r="D1659" s="31" t="s">
        <v>110</v>
      </c>
      <c r="E1659" s="34" t="s">
        <v>95</v>
      </c>
      <c r="F1659" s="32">
        <v>191</v>
      </c>
      <c r="G1659" s="32">
        <v>100</v>
      </c>
      <c r="H1659" s="32">
        <v>70</v>
      </c>
      <c r="I1659" s="33">
        <v>30</v>
      </c>
      <c r="J1659" s="32">
        <v>0</v>
      </c>
      <c r="K1659" s="32">
        <v>0</v>
      </c>
      <c r="L1659" s="32">
        <v>100</v>
      </c>
      <c r="M1659" s="32">
        <v>70</v>
      </c>
      <c r="N1659" s="32">
        <v>0</v>
      </c>
      <c r="O1659" s="32">
        <v>0</v>
      </c>
      <c r="P1659" s="32">
        <v>30</v>
      </c>
      <c r="Q1659" s="32">
        <v>100</v>
      </c>
      <c r="R1659" s="32">
        <v>90</v>
      </c>
      <c r="S1659" s="32">
        <v>100</v>
      </c>
      <c r="T1659" s="32">
        <v>100</v>
      </c>
      <c r="U1659" s="32">
        <v>10</v>
      </c>
      <c r="V1659" s="32">
        <v>0</v>
      </c>
      <c r="W1659" s="32">
        <v>10</v>
      </c>
      <c r="X1659" s="32">
        <v>90</v>
      </c>
      <c r="Y1659" s="32">
        <v>100</v>
      </c>
      <c r="Z1659" s="32">
        <v>2</v>
      </c>
      <c r="AA1659" s="32" t="s">
        <v>96</v>
      </c>
      <c r="AB1659" s="32" t="s">
        <v>97</v>
      </c>
      <c r="AC1659" s="28" t="s">
        <v>98</v>
      </c>
      <c r="AD1659" s="32">
        <v>2</v>
      </c>
      <c r="AE1659" s="32">
        <v>15</v>
      </c>
      <c r="AF1659" s="32">
        <v>15</v>
      </c>
      <c r="AG1659" s="32">
        <v>0</v>
      </c>
      <c r="AH1659" s="32">
        <v>15</v>
      </c>
      <c r="AI1659" s="32">
        <v>0</v>
      </c>
    </row>
    <row r="1660" spans="1:35" x14ac:dyDescent="0.3">
      <c r="A1660" s="25" t="s">
        <v>1003</v>
      </c>
      <c r="B1660" s="25" t="s">
        <v>1326</v>
      </c>
      <c r="C1660" s="25" t="s">
        <v>1351</v>
      </c>
      <c r="D1660" s="26" t="s">
        <v>1553</v>
      </c>
      <c r="E1660" s="26">
        <v>1663</v>
      </c>
      <c r="F1660" s="38">
        <v>340</v>
      </c>
      <c r="G1660" s="26">
        <v>100</v>
      </c>
      <c r="H1660" s="26">
        <v>100</v>
      </c>
      <c r="I1660" s="26">
        <v>0</v>
      </c>
      <c r="J1660" s="26">
        <v>0</v>
      </c>
      <c r="K1660" s="26">
        <v>0</v>
      </c>
      <c r="L1660" s="26">
        <v>100</v>
      </c>
      <c r="M1660" s="26">
        <v>100</v>
      </c>
      <c r="N1660" s="26">
        <v>0</v>
      </c>
      <c r="O1660" s="26">
        <v>0</v>
      </c>
      <c r="P1660" s="26">
        <v>0</v>
      </c>
      <c r="Q1660" s="26">
        <v>100</v>
      </c>
      <c r="R1660" s="26">
        <v>100</v>
      </c>
      <c r="S1660" s="26">
        <v>100</v>
      </c>
      <c r="T1660" s="26">
        <v>100</v>
      </c>
      <c r="U1660" s="26">
        <v>100</v>
      </c>
      <c r="V1660" s="26">
        <v>0</v>
      </c>
      <c r="W1660" s="26">
        <v>40</v>
      </c>
      <c r="X1660" s="26">
        <v>60</v>
      </c>
      <c r="Y1660" s="26">
        <v>100</v>
      </c>
      <c r="Z1660" s="26">
        <v>2</v>
      </c>
      <c r="AA1660" s="26" t="s">
        <v>96</v>
      </c>
      <c r="AB1660" s="26" t="s">
        <v>96</v>
      </c>
      <c r="AC1660" s="26">
        <v>2</v>
      </c>
      <c r="AD1660" s="26">
        <v>0</v>
      </c>
      <c r="AE1660" s="26">
        <v>0</v>
      </c>
      <c r="AF1660" s="26">
        <v>10</v>
      </c>
      <c r="AG1660" s="26">
        <v>0</v>
      </c>
      <c r="AH1660" s="26">
        <v>0</v>
      </c>
      <c r="AI1660" s="26">
        <v>0</v>
      </c>
    </row>
    <row r="1661" spans="1:35" x14ac:dyDescent="0.3">
      <c r="A1661" s="31" t="s">
        <v>1003</v>
      </c>
      <c r="B1661" s="31" t="s">
        <v>1326</v>
      </c>
      <c r="C1661" s="31" t="s">
        <v>1351</v>
      </c>
      <c r="D1661" s="31" t="s">
        <v>110</v>
      </c>
      <c r="E1661" s="34" t="s">
        <v>95</v>
      </c>
      <c r="F1661" s="32">
        <v>144</v>
      </c>
      <c r="G1661" s="32">
        <v>100</v>
      </c>
      <c r="H1661" s="32">
        <v>99</v>
      </c>
      <c r="I1661" s="32">
        <v>0</v>
      </c>
      <c r="J1661" s="32">
        <v>1</v>
      </c>
      <c r="K1661" s="32">
        <v>0</v>
      </c>
      <c r="L1661" s="32">
        <v>100</v>
      </c>
      <c r="M1661" s="32">
        <v>99</v>
      </c>
      <c r="N1661" s="32">
        <v>0</v>
      </c>
      <c r="O1661" s="32">
        <v>0</v>
      </c>
      <c r="P1661" s="32">
        <v>1</v>
      </c>
      <c r="Q1661" s="32">
        <v>100</v>
      </c>
      <c r="R1661" s="32">
        <v>99</v>
      </c>
      <c r="S1661" s="32">
        <v>100</v>
      </c>
      <c r="T1661" s="32">
        <v>100</v>
      </c>
      <c r="U1661" s="32">
        <v>80</v>
      </c>
      <c r="V1661" s="32">
        <v>0</v>
      </c>
      <c r="W1661" s="33">
        <v>80</v>
      </c>
      <c r="X1661" s="32">
        <v>20</v>
      </c>
      <c r="Y1661" s="32">
        <v>100</v>
      </c>
      <c r="Z1661" s="32">
        <v>2</v>
      </c>
      <c r="AA1661" s="32" t="s">
        <v>96</v>
      </c>
      <c r="AB1661" s="32" t="s">
        <v>96</v>
      </c>
      <c r="AC1661" s="32">
        <v>2</v>
      </c>
      <c r="AD1661" s="32">
        <v>0</v>
      </c>
      <c r="AE1661" s="32">
        <v>0</v>
      </c>
      <c r="AF1661" s="32">
        <v>10</v>
      </c>
      <c r="AG1661" s="32">
        <v>0</v>
      </c>
      <c r="AH1661" s="32">
        <v>0</v>
      </c>
      <c r="AI1661" s="32">
        <v>0</v>
      </c>
    </row>
    <row r="1662" spans="1:35" x14ac:dyDescent="0.3">
      <c r="A1662" s="25" t="s">
        <v>1003</v>
      </c>
      <c r="B1662" s="25" t="s">
        <v>1326</v>
      </c>
      <c r="C1662" s="25" t="s">
        <v>1352</v>
      </c>
      <c r="D1662" s="26" t="s">
        <v>1553</v>
      </c>
      <c r="E1662" s="26">
        <v>1518</v>
      </c>
      <c r="F1662" s="38">
        <v>0</v>
      </c>
      <c r="G1662" s="26">
        <v>80</v>
      </c>
      <c r="H1662" s="26">
        <v>60</v>
      </c>
      <c r="I1662" s="26">
        <v>40</v>
      </c>
      <c r="J1662" s="26">
        <v>0</v>
      </c>
      <c r="K1662" s="26">
        <v>0</v>
      </c>
      <c r="L1662" s="26">
        <v>80</v>
      </c>
      <c r="M1662" s="26">
        <v>60</v>
      </c>
      <c r="N1662" s="26">
        <v>20</v>
      </c>
      <c r="O1662" s="26">
        <v>0</v>
      </c>
      <c r="P1662" s="26">
        <v>20</v>
      </c>
      <c r="Q1662" s="26">
        <v>100</v>
      </c>
      <c r="R1662" s="26">
        <v>100</v>
      </c>
      <c r="S1662" s="26">
        <v>100</v>
      </c>
      <c r="T1662" s="26">
        <v>90</v>
      </c>
      <c r="U1662" s="26">
        <v>70</v>
      </c>
      <c r="V1662" s="26">
        <v>0</v>
      </c>
      <c r="W1662" s="26">
        <v>70</v>
      </c>
      <c r="X1662" s="26">
        <v>30</v>
      </c>
      <c r="Y1662" s="26">
        <v>100</v>
      </c>
      <c r="Z1662" s="26">
        <v>2</v>
      </c>
      <c r="AA1662" s="26" t="s">
        <v>96</v>
      </c>
      <c r="AB1662" s="26" t="s">
        <v>96</v>
      </c>
      <c r="AC1662" s="26">
        <v>4</v>
      </c>
      <c r="AD1662" s="26">
        <v>4</v>
      </c>
      <c r="AE1662" s="26">
        <v>14</v>
      </c>
      <c r="AF1662" s="26">
        <v>14</v>
      </c>
      <c r="AG1662" s="26">
        <v>1</v>
      </c>
      <c r="AH1662" s="26">
        <v>0</v>
      </c>
      <c r="AI1662" s="26">
        <v>1</v>
      </c>
    </row>
    <row r="1663" spans="1:35" x14ac:dyDescent="0.3">
      <c r="A1663" s="31" t="s">
        <v>1003</v>
      </c>
      <c r="B1663" s="31" t="s">
        <v>1326</v>
      </c>
      <c r="C1663" s="31" t="s">
        <v>1352</v>
      </c>
      <c r="D1663" s="31" t="s">
        <v>1267</v>
      </c>
      <c r="E1663" s="34" t="s">
        <v>104</v>
      </c>
      <c r="F1663" s="32">
        <v>52</v>
      </c>
      <c r="G1663" s="32">
        <v>0</v>
      </c>
      <c r="H1663" s="32">
        <v>0</v>
      </c>
      <c r="I1663" s="32">
        <v>100</v>
      </c>
      <c r="J1663" s="32">
        <v>0</v>
      </c>
      <c r="K1663" s="32">
        <v>0</v>
      </c>
      <c r="L1663" s="32">
        <v>0</v>
      </c>
      <c r="M1663" s="32">
        <v>0</v>
      </c>
      <c r="N1663" s="32">
        <v>0</v>
      </c>
      <c r="O1663" s="32">
        <v>0</v>
      </c>
      <c r="P1663" s="33">
        <v>100</v>
      </c>
      <c r="Q1663" s="32">
        <v>100</v>
      </c>
      <c r="R1663" s="32">
        <v>86</v>
      </c>
      <c r="S1663" s="32">
        <v>100</v>
      </c>
      <c r="T1663" s="32">
        <v>0</v>
      </c>
      <c r="U1663" s="32">
        <v>0</v>
      </c>
      <c r="V1663" s="32">
        <v>0</v>
      </c>
      <c r="W1663" s="32">
        <v>0</v>
      </c>
      <c r="X1663" s="32">
        <v>100</v>
      </c>
      <c r="Y1663" s="32">
        <v>80</v>
      </c>
      <c r="Z1663" s="32">
        <v>2</v>
      </c>
      <c r="AA1663" s="32" t="s">
        <v>96</v>
      </c>
      <c r="AB1663" s="32" t="s">
        <v>96</v>
      </c>
      <c r="AC1663" s="32">
        <v>1</v>
      </c>
      <c r="AD1663" s="32">
        <v>3</v>
      </c>
      <c r="AE1663" s="32">
        <v>13</v>
      </c>
      <c r="AF1663" s="32">
        <v>13</v>
      </c>
      <c r="AG1663" s="32">
        <v>1</v>
      </c>
      <c r="AH1663" s="32">
        <v>0</v>
      </c>
      <c r="AI1663" s="32">
        <v>1</v>
      </c>
    </row>
    <row r="1664" spans="1:35" x14ac:dyDescent="0.3">
      <c r="A1664" s="25" t="s">
        <v>1003</v>
      </c>
      <c r="B1664" s="25" t="s">
        <v>1326</v>
      </c>
      <c r="C1664" s="25" t="s">
        <v>1353</v>
      </c>
      <c r="D1664" s="26" t="s">
        <v>1553</v>
      </c>
      <c r="E1664" s="26">
        <v>820</v>
      </c>
      <c r="F1664" s="38">
        <v>10</v>
      </c>
      <c r="G1664" s="26">
        <v>0</v>
      </c>
      <c r="H1664" s="26">
        <v>0</v>
      </c>
      <c r="I1664" s="26">
        <v>100</v>
      </c>
      <c r="J1664" s="26">
        <v>0</v>
      </c>
      <c r="K1664" s="26">
        <v>0</v>
      </c>
      <c r="L1664" s="26">
        <v>0</v>
      </c>
      <c r="M1664" s="26">
        <v>0</v>
      </c>
      <c r="N1664" s="26">
        <v>90</v>
      </c>
      <c r="O1664" s="26">
        <v>10</v>
      </c>
      <c r="P1664" s="26">
        <v>0</v>
      </c>
      <c r="Q1664" s="26">
        <v>100</v>
      </c>
      <c r="R1664" s="26">
        <v>100</v>
      </c>
      <c r="S1664" s="26">
        <v>100</v>
      </c>
      <c r="T1664" s="26">
        <v>90</v>
      </c>
      <c r="U1664" s="26">
        <v>80</v>
      </c>
      <c r="V1664" s="26">
        <v>0</v>
      </c>
      <c r="W1664" s="26">
        <v>60</v>
      </c>
      <c r="X1664" s="26">
        <v>40</v>
      </c>
      <c r="Y1664" s="26">
        <v>95</v>
      </c>
      <c r="Z1664" s="26">
        <v>2</v>
      </c>
      <c r="AA1664" s="26" t="s">
        <v>96</v>
      </c>
      <c r="AB1664" s="26" t="s">
        <v>96</v>
      </c>
      <c r="AC1664" s="26">
        <v>2</v>
      </c>
      <c r="AD1664" s="26">
        <v>3</v>
      </c>
      <c r="AE1664" s="26">
        <v>12</v>
      </c>
      <c r="AF1664" s="26">
        <v>12</v>
      </c>
      <c r="AG1664" s="26">
        <v>1</v>
      </c>
      <c r="AH1664" s="26">
        <v>12</v>
      </c>
      <c r="AI1664" s="26">
        <v>1</v>
      </c>
    </row>
    <row r="1665" spans="1:35" x14ac:dyDescent="0.3">
      <c r="A1665" s="31" t="s">
        <v>1003</v>
      </c>
      <c r="B1665" s="31" t="s">
        <v>1326</v>
      </c>
      <c r="C1665" s="31" t="s">
        <v>1353</v>
      </c>
      <c r="D1665" s="31" t="s">
        <v>110</v>
      </c>
      <c r="E1665" s="34" t="s">
        <v>104</v>
      </c>
      <c r="F1665" s="32">
        <v>314</v>
      </c>
      <c r="G1665" s="32">
        <v>0</v>
      </c>
      <c r="H1665" s="32">
        <v>0</v>
      </c>
      <c r="I1665" s="32">
        <v>70</v>
      </c>
      <c r="J1665" s="32">
        <v>0</v>
      </c>
      <c r="K1665" s="32">
        <v>30</v>
      </c>
      <c r="L1665" s="32">
        <v>0</v>
      </c>
      <c r="M1665" s="32">
        <v>0</v>
      </c>
      <c r="N1665" s="32">
        <v>20</v>
      </c>
      <c r="O1665" s="32">
        <v>0</v>
      </c>
      <c r="P1665" s="32">
        <v>80</v>
      </c>
      <c r="Q1665" s="32">
        <v>100</v>
      </c>
      <c r="R1665" s="32">
        <v>70</v>
      </c>
      <c r="S1665" s="32">
        <v>70</v>
      </c>
      <c r="T1665" s="32">
        <v>80</v>
      </c>
      <c r="U1665" s="32">
        <v>60</v>
      </c>
      <c r="V1665" s="32">
        <v>0</v>
      </c>
      <c r="W1665" s="32">
        <v>20</v>
      </c>
      <c r="X1665" s="32">
        <v>80</v>
      </c>
      <c r="Y1665" s="32">
        <v>50</v>
      </c>
      <c r="Z1665" s="32">
        <v>2</v>
      </c>
      <c r="AA1665" s="32" t="s">
        <v>97</v>
      </c>
      <c r="AB1665" s="32" t="s">
        <v>96</v>
      </c>
      <c r="AC1665" s="32">
        <v>12</v>
      </c>
      <c r="AD1665" s="32">
        <v>3</v>
      </c>
      <c r="AE1665" s="32">
        <v>12</v>
      </c>
      <c r="AF1665" s="32">
        <v>12</v>
      </c>
      <c r="AG1665" s="32">
        <v>1</v>
      </c>
      <c r="AH1665" s="32">
        <v>12</v>
      </c>
      <c r="AI1665" s="32">
        <v>1</v>
      </c>
    </row>
    <row r="1666" spans="1:35" x14ac:dyDescent="0.3">
      <c r="A1666" s="25" t="s">
        <v>1003</v>
      </c>
      <c r="B1666" s="25" t="s">
        <v>1326</v>
      </c>
      <c r="C1666" s="25" t="s">
        <v>1354</v>
      </c>
      <c r="D1666" s="26" t="s">
        <v>1553</v>
      </c>
      <c r="E1666" s="26">
        <v>792</v>
      </c>
      <c r="F1666" s="38">
        <v>20</v>
      </c>
      <c r="G1666" s="26">
        <v>100</v>
      </c>
      <c r="H1666" s="26">
        <v>100</v>
      </c>
      <c r="I1666" s="26">
        <v>0</v>
      </c>
      <c r="J1666" s="26">
        <v>0</v>
      </c>
      <c r="K1666" s="26">
        <v>0</v>
      </c>
      <c r="L1666" s="26">
        <v>0</v>
      </c>
      <c r="M1666" s="26">
        <v>0</v>
      </c>
      <c r="N1666" s="26">
        <v>95</v>
      </c>
      <c r="O1666" s="26">
        <v>5</v>
      </c>
      <c r="P1666" s="26">
        <v>0</v>
      </c>
      <c r="Q1666" s="26">
        <v>100</v>
      </c>
      <c r="R1666" s="26">
        <v>100</v>
      </c>
      <c r="S1666" s="26">
        <v>100</v>
      </c>
      <c r="T1666" s="26">
        <v>100</v>
      </c>
      <c r="U1666" s="26">
        <v>100</v>
      </c>
      <c r="V1666" s="26">
        <v>0</v>
      </c>
      <c r="W1666" s="26">
        <v>50</v>
      </c>
      <c r="X1666" s="26">
        <v>50</v>
      </c>
      <c r="Y1666" s="26">
        <v>100</v>
      </c>
      <c r="Z1666" s="26">
        <v>2</v>
      </c>
      <c r="AA1666" s="26" t="s">
        <v>96</v>
      </c>
      <c r="AB1666" s="26" t="s">
        <v>96</v>
      </c>
      <c r="AC1666" s="26">
        <v>2</v>
      </c>
      <c r="AD1666" s="26">
        <v>7</v>
      </c>
      <c r="AE1666" s="26">
        <v>7</v>
      </c>
      <c r="AF1666" s="26">
        <v>7</v>
      </c>
      <c r="AG1666" s="26">
        <v>0</v>
      </c>
      <c r="AH1666" s="26">
        <v>0</v>
      </c>
      <c r="AI1666" s="26">
        <v>0</v>
      </c>
    </row>
    <row r="1667" spans="1:35" x14ac:dyDescent="0.3">
      <c r="A1667" s="31" t="s">
        <v>1003</v>
      </c>
      <c r="B1667" s="31" t="s">
        <v>1326</v>
      </c>
      <c r="C1667" s="31" t="s">
        <v>1354</v>
      </c>
      <c r="D1667" s="31" t="s">
        <v>110</v>
      </c>
      <c r="E1667" s="34" t="s">
        <v>95</v>
      </c>
      <c r="F1667" s="32">
        <v>30</v>
      </c>
      <c r="G1667" s="32">
        <v>100</v>
      </c>
      <c r="H1667" s="32">
        <v>100</v>
      </c>
      <c r="I1667" s="32">
        <v>0</v>
      </c>
      <c r="J1667" s="32">
        <v>0</v>
      </c>
      <c r="K1667" s="32">
        <v>0</v>
      </c>
      <c r="L1667" s="32">
        <v>0</v>
      </c>
      <c r="M1667" s="32">
        <v>0</v>
      </c>
      <c r="N1667" s="32">
        <v>0</v>
      </c>
      <c r="O1667" s="32">
        <v>0</v>
      </c>
      <c r="P1667" s="32">
        <v>100</v>
      </c>
      <c r="Q1667" s="32">
        <v>100</v>
      </c>
      <c r="R1667" s="32">
        <v>100</v>
      </c>
      <c r="S1667" s="32">
        <v>100</v>
      </c>
      <c r="T1667" s="32">
        <v>0</v>
      </c>
      <c r="U1667" s="32">
        <v>0</v>
      </c>
      <c r="V1667" s="32">
        <v>0</v>
      </c>
      <c r="W1667" s="32">
        <v>0</v>
      </c>
      <c r="X1667" s="32">
        <v>100</v>
      </c>
      <c r="Y1667" s="32">
        <v>100</v>
      </c>
      <c r="Z1667" s="32">
        <v>2</v>
      </c>
      <c r="AA1667" s="32" t="s">
        <v>96</v>
      </c>
      <c r="AB1667" s="32" t="s">
        <v>97</v>
      </c>
      <c r="AC1667" s="28" t="s">
        <v>98</v>
      </c>
      <c r="AD1667" s="32">
        <v>7</v>
      </c>
      <c r="AE1667" s="32">
        <v>7</v>
      </c>
      <c r="AF1667" s="32">
        <v>7</v>
      </c>
      <c r="AG1667" s="32">
        <v>0</v>
      </c>
      <c r="AH1667" s="32">
        <v>0</v>
      </c>
      <c r="AI1667" s="32">
        <v>0</v>
      </c>
    </row>
    <row r="1668" spans="1:35" x14ac:dyDescent="0.3">
      <c r="A1668" s="25" t="s">
        <v>1003</v>
      </c>
      <c r="B1668" s="25" t="s">
        <v>1326</v>
      </c>
      <c r="C1668" s="25" t="s">
        <v>1355</v>
      </c>
      <c r="D1668" s="26" t="s">
        <v>1553</v>
      </c>
      <c r="E1668" s="26">
        <v>930</v>
      </c>
      <c r="F1668" s="38">
        <v>0</v>
      </c>
      <c r="G1668" s="26">
        <v>100</v>
      </c>
      <c r="H1668" s="26">
        <v>80</v>
      </c>
      <c r="I1668" s="26">
        <v>20</v>
      </c>
      <c r="J1668" s="26">
        <v>0</v>
      </c>
      <c r="K1668" s="26">
        <v>0</v>
      </c>
      <c r="L1668" s="26">
        <v>0</v>
      </c>
      <c r="M1668" s="26">
        <v>0</v>
      </c>
      <c r="N1668" s="26">
        <v>100</v>
      </c>
      <c r="O1668" s="26">
        <v>0</v>
      </c>
      <c r="P1668" s="26">
        <v>0</v>
      </c>
      <c r="Q1668" s="26">
        <v>100</v>
      </c>
      <c r="R1668" s="26">
        <v>100</v>
      </c>
      <c r="S1668" s="26">
        <v>100</v>
      </c>
      <c r="T1668" s="26">
        <v>100</v>
      </c>
      <c r="U1668" s="26">
        <v>100</v>
      </c>
      <c r="V1668" s="26">
        <v>0</v>
      </c>
      <c r="W1668" s="26">
        <v>70</v>
      </c>
      <c r="X1668" s="26">
        <v>30</v>
      </c>
      <c r="Y1668" s="26">
        <v>100</v>
      </c>
      <c r="Z1668" s="26">
        <v>2</v>
      </c>
      <c r="AA1668" s="26" t="s">
        <v>96</v>
      </c>
      <c r="AB1668" s="26" t="s">
        <v>96</v>
      </c>
      <c r="AC1668" s="26">
        <v>1</v>
      </c>
      <c r="AD1668" s="26">
        <v>1</v>
      </c>
      <c r="AE1668" s="26">
        <v>1</v>
      </c>
      <c r="AF1668" s="26">
        <v>11</v>
      </c>
      <c r="AG1668" s="26">
        <v>0</v>
      </c>
      <c r="AH1668" s="26">
        <v>1</v>
      </c>
      <c r="AI1668" s="26">
        <v>0</v>
      </c>
    </row>
    <row r="1669" spans="1:35" x14ac:dyDescent="0.3">
      <c r="A1669" s="31" t="s">
        <v>1003</v>
      </c>
      <c r="B1669" s="31" t="s">
        <v>1326</v>
      </c>
      <c r="C1669" s="31" t="s">
        <v>1355</v>
      </c>
      <c r="D1669" s="31" t="s">
        <v>110</v>
      </c>
      <c r="E1669" s="34" t="s">
        <v>95</v>
      </c>
      <c r="F1669" s="32">
        <v>370</v>
      </c>
      <c r="G1669" s="32">
        <v>100</v>
      </c>
      <c r="H1669" s="32">
        <v>100</v>
      </c>
      <c r="I1669" s="32">
        <v>0</v>
      </c>
      <c r="J1669" s="32">
        <v>0</v>
      </c>
      <c r="K1669" s="32">
        <v>0</v>
      </c>
      <c r="L1669" s="32">
        <v>0</v>
      </c>
      <c r="M1669" s="32">
        <v>0</v>
      </c>
      <c r="N1669" s="32">
        <v>1</v>
      </c>
      <c r="O1669" s="32">
        <v>0</v>
      </c>
      <c r="P1669" s="32">
        <v>99</v>
      </c>
      <c r="Q1669" s="32">
        <v>100</v>
      </c>
      <c r="R1669" s="32">
        <v>90</v>
      </c>
      <c r="S1669" s="32">
        <v>100</v>
      </c>
      <c r="T1669" s="32">
        <v>20</v>
      </c>
      <c r="U1669" s="32">
        <v>1</v>
      </c>
      <c r="V1669" s="32">
        <v>0</v>
      </c>
      <c r="W1669" s="32">
        <v>0</v>
      </c>
      <c r="X1669" s="32">
        <v>100</v>
      </c>
      <c r="Y1669" s="32">
        <v>20</v>
      </c>
      <c r="Z1669" s="32">
        <v>2</v>
      </c>
      <c r="AA1669" s="32" t="s">
        <v>97</v>
      </c>
      <c r="AB1669" s="32" t="s">
        <v>96</v>
      </c>
      <c r="AC1669" s="32">
        <v>3</v>
      </c>
      <c r="AD1669" s="32">
        <v>1</v>
      </c>
      <c r="AE1669" s="32">
        <v>1</v>
      </c>
      <c r="AF1669" s="32">
        <v>11</v>
      </c>
      <c r="AG1669" s="32">
        <v>0</v>
      </c>
      <c r="AH1669" s="32">
        <v>1</v>
      </c>
      <c r="AI1669" s="32">
        <v>0</v>
      </c>
    </row>
    <row r="1670" spans="1:35" x14ac:dyDescent="0.3">
      <c r="A1670" s="25" t="s">
        <v>1003</v>
      </c>
      <c r="B1670" s="25" t="s">
        <v>1326</v>
      </c>
      <c r="C1670" s="25" t="s">
        <v>1356</v>
      </c>
      <c r="D1670" s="26" t="s">
        <v>1553</v>
      </c>
      <c r="E1670" s="26">
        <v>222</v>
      </c>
      <c r="F1670" s="38">
        <v>0</v>
      </c>
      <c r="G1670" s="26">
        <v>0</v>
      </c>
      <c r="H1670" s="26">
        <v>0</v>
      </c>
      <c r="I1670" s="26">
        <v>100</v>
      </c>
      <c r="J1670" s="26">
        <v>0</v>
      </c>
      <c r="K1670" s="26">
        <v>0</v>
      </c>
      <c r="L1670" s="26">
        <v>0</v>
      </c>
      <c r="M1670" s="26">
        <v>0</v>
      </c>
      <c r="N1670" s="26">
        <v>30</v>
      </c>
      <c r="O1670" s="26">
        <v>40</v>
      </c>
      <c r="P1670" s="26">
        <v>30</v>
      </c>
      <c r="Q1670" s="26">
        <v>100</v>
      </c>
      <c r="R1670" s="26">
        <v>100</v>
      </c>
      <c r="S1670" s="26">
        <v>0</v>
      </c>
      <c r="T1670" s="26">
        <v>90</v>
      </c>
      <c r="U1670" s="26">
        <v>40</v>
      </c>
      <c r="V1670" s="26">
        <v>0</v>
      </c>
      <c r="W1670" s="26">
        <v>40</v>
      </c>
      <c r="X1670" s="26">
        <v>60</v>
      </c>
      <c r="Y1670" s="26">
        <v>100</v>
      </c>
      <c r="Z1670" s="26">
        <v>2</v>
      </c>
      <c r="AA1670" s="26" t="s">
        <v>96</v>
      </c>
      <c r="AB1670" s="26" t="s">
        <v>96</v>
      </c>
      <c r="AC1670" s="26">
        <v>2</v>
      </c>
      <c r="AD1670" s="26">
        <v>5</v>
      </c>
      <c r="AE1670" s="26">
        <v>5</v>
      </c>
      <c r="AF1670" s="26">
        <v>5</v>
      </c>
      <c r="AG1670" s="26">
        <v>0</v>
      </c>
      <c r="AH1670" s="26">
        <v>5</v>
      </c>
      <c r="AI1670" s="26">
        <v>0</v>
      </c>
    </row>
    <row r="1671" spans="1:35" x14ac:dyDescent="0.3">
      <c r="A1671" s="31" t="s">
        <v>1003</v>
      </c>
      <c r="B1671" s="31" t="s">
        <v>1326</v>
      </c>
      <c r="C1671" s="31" t="s">
        <v>1356</v>
      </c>
      <c r="D1671" s="31" t="s">
        <v>110</v>
      </c>
      <c r="E1671" s="32" t="s">
        <v>104</v>
      </c>
      <c r="F1671" s="32">
        <v>156</v>
      </c>
      <c r="G1671" s="32">
        <v>0</v>
      </c>
      <c r="H1671" s="32">
        <v>0</v>
      </c>
      <c r="I1671" s="32">
        <v>20</v>
      </c>
      <c r="J1671" s="32">
        <v>80</v>
      </c>
      <c r="K1671" s="32">
        <v>0</v>
      </c>
      <c r="L1671" s="32">
        <v>0</v>
      </c>
      <c r="M1671" s="32">
        <v>0</v>
      </c>
      <c r="N1671" s="32">
        <v>10</v>
      </c>
      <c r="O1671" s="32">
        <v>56</v>
      </c>
      <c r="P1671" s="32">
        <v>34</v>
      </c>
      <c r="Q1671" s="32">
        <v>100</v>
      </c>
      <c r="R1671" s="32">
        <v>100</v>
      </c>
      <c r="S1671" s="32">
        <v>0</v>
      </c>
      <c r="T1671" s="32">
        <v>15</v>
      </c>
      <c r="U1671" s="32">
        <v>15</v>
      </c>
      <c r="V1671" s="32">
        <v>0</v>
      </c>
      <c r="W1671" s="32">
        <v>15</v>
      </c>
      <c r="X1671" s="32">
        <v>85</v>
      </c>
      <c r="Y1671" s="32">
        <v>100</v>
      </c>
      <c r="Z1671" s="32">
        <v>2</v>
      </c>
      <c r="AA1671" s="32" t="s">
        <v>96</v>
      </c>
      <c r="AB1671" s="32" t="s">
        <v>96</v>
      </c>
      <c r="AC1671" s="32">
        <v>2</v>
      </c>
      <c r="AD1671" s="32">
        <v>5</v>
      </c>
      <c r="AE1671" s="32">
        <v>5</v>
      </c>
      <c r="AF1671" s="32">
        <v>5</v>
      </c>
      <c r="AG1671" s="32">
        <v>0</v>
      </c>
      <c r="AH1671" s="32">
        <v>5</v>
      </c>
      <c r="AI1671" s="32">
        <v>0</v>
      </c>
    </row>
    <row r="1672" spans="1:35" x14ac:dyDescent="0.3">
      <c r="A1672" s="25" t="s">
        <v>1003</v>
      </c>
      <c r="B1672" s="25" t="s">
        <v>1326</v>
      </c>
      <c r="C1672" s="25" t="s">
        <v>1357</v>
      </c>
      <c r="D1672" s="26" t="s">
        <v>1553</v>
      </c>
      <c r="E1672" s="26">
        <v>171</v>
      </c>
      <c r="F1672" s="38">
        <v>0</v>
      </c>
      <c r="G1672" s="26">
        <v>0</v>
      </c>
      <c r="H1672" s="26">
        <v>0</v>
      </c>
      <c r="I1672" s="26">
        <v>100</v>
      </c>
      <c r="J1672" s="26">
        <v>0</v>
      </c>
      <c r="K1672" s="26">
        <v>0</v>
      </c>
      <c r="L1672" s="26">
        <v>0</v>
      </c>
      <c r="M1672" s="26">
        <v>0</v>
      </c>
      <c r="N1672" s="26">
        <v>90</v>
      </c>
      <c r="O1672" s="26">
        <v>2</v>
      </c>
      <c r="P1672" s="26">
        <v>8</v>
      </c>
      <c r="Q1672" s="26">
        <v>100</v>
      </c>
      <c r="R1672" s="26">
        <v>100</v>
      </c>
      <c r="S1672" s="26">
        <v>100</v>
      </c>
      <c r="T1672" s="26">
        <v>0</v>
      </c>
      <c r="U1672" s="26">
        <v>0</v>
      </c>
      <c r="V1672" s="26">
        <v>0</v>
      </c>
      <c r="W1672" s="26">
        <v>0</v>
      </c>
      <c r="X1672" s="26">
        <v>100</v>
      </c>
      <c r="Y1672" s="26">
        <v>100</v>
      </c>
      <c r="Z1672" s="26">
        <v>1</v>
      </c>
      <c r="AA1672" s="26" t="s">
        <v>96</v>
      </c>
      <c r="AB1672" s="26" t="s">
        <v>97</v>
      </c>
      <c r="AC1672" s="26" t="s">
        <v>98</v>
      </c>
      <c r="AD1672" s="26">
        <v>4</v>
      </c>
      <c r="AE1672" s="26">
        <v>29</v>
      </c>
      <c r="AF1672" s="26">
        <v>29</v>
      </c>
      <c r="AG1672" s="26">
        <v>0</v>
      </c>
      <c r="AH1672" s="26">
        <v>0</v>
      </c>
      <c r="AI1672" s="26">
        <v>0</v>
      </c>
    </row>
    <row r="1673" spans="1:35" x14ac:dyDescent="0.3">
      <c r="A1673" s="31" t="s">
        <v>1003</v>
      </c>
      <c r="B1673" s="31" t="s">
        <v>1326</v>
      </c>
      <c r="C1673" s="31" t="s">
        <v>1357</v>
      </c>
      <c r="D1673" s="31" t="s">
        <v>108</v>
      </c>
      <c r="E1673" s="34" t="s">
        <v>95</v>
      </c>
      <c r="F1673" s="32">
        <v>43</v>
      </c>
      <c r="G1673" s="32">
        <v>0</v>
      </c>
      <c r="H1673" s="32">
        <v>0</v>
      </c>
      <c r="I1673" s="32">
        <v>100</v>
      </c>
      <c r="J1673" s="32">
        <v>0</v>
      </c>
      <c r="K1673" s="32">
        <v>0</v>
      </c>
      <c r="L1673" s="32">
        <v>0</v>
      </c>
      <c r="M1673" s="32">
        <v>0</v>
      </c>
      <c r="N1673" s="32">
        <v>30</v>
      </c>
      <c r="O1673" s="32">
        <v>0</v>
      </c>
      <c r="P1673" s="32">
        <v>70</v>
      </c>
      <c r="Q1673" s="32">
        <v>100</v>
      </c>
      <c r="R1673" s="32">
        <v>100</v>
      </c>
      <c r="S1673" s="32">
        <v>100</v>
      </c>
      <c r="T1673" s="32">
        <v>0</v>
      </c>
      <c r="U1673" s="32">
        <v>0</v>
      </c>
      <c r="V1673" s="32">
        <v>0</v>
      </c>
      <c r="W1673" s="32">
        <v>0</v>
      </c>
      <c r="X1673" s="32">
        <v>100</v>
      </c>
      <c r="Y1673" s="32">
        <v>100</v>
      </c>
      <c r="Z1673" s="32">
        <v>1</v>
      </c>
      <c r="AA1673" s="32" t="s">
        <v>96</v>
      </c>
      <c r="AB1673" s="32" t="s">
        <v>97</v>
      </c>
      <c r="AC1673" s="28" t="s">
        <v>98</v>
      </c>
      <c r="AD1673" s="32">
        <v>4</v>
      </c>
      <c r="AE1673" s="32">
        <v>29</v>
      </c>
      <c r="AF1673" s="32">
        <v>29</v>
      </c>
      <c r="AG1673" s="32">
        <v>0</v>
      </c>
      <c r="AH1673" s="32">
        <v>0</v>
      </c>
      <c r="AI1673" s="32">
        <v>0</v>
      </c>
    </row>
    <row r="1674" spans="1:35" x14ac:dyDescent="0.3">
      <c r="A1674" s="25" t="s">
        <v>1003</v>
      </c>
      <c r="B1674" s="25" t="s">
        <v>1326</v>
      </c>
      <c r="C1674" s="25" t="s">
        <v>1358</v>
      </c>
      <c r="D1674" s="26" t="s">
        <v>1553</v>
      </c>
      <c r="E1674" s="26">
        <v>688</v>
      </c>
      <c r="F1674" s="38">
        <v>30</v>
      </c>
      <c r="G1674" s="26">
        <v>100</v>
      </c>
      <c r="H1674" s="26">
        <v>80</v>
      </c>
      <c r="I1674" s="26">
        <v>20</v>
      </c>
      <c r="J1674" s="26">
        <v>0</v>
      </c>
      <c r="K1674" s="26">
        <v>0</v>
      </c>
      <c r="L1674" s="26">
        <v>100</v>
      </c>
      <c r="M1674" s="26">
        <v>90</v>
      </c>
      <c r="N1674" s="26">
        <v>0</v>
      </c>
      <c r="O1674" s="26">
        <v>0</v>
      </c>
      <c r="P1674" s="26">
        <v>10</v>
      </c>
      <c r="Q1674" s="26">
        <v>100</v>
      </c>
      <c r="R1674" s="26">
        <v>100</v>
      </c>
      <c r="S1674" s="26">
        <v>100</v>
      </c>
      <c r="T1674" s="26">
        <v>100</v>
      </c>
      <c r="U1674" s="26">
        <v>95</v>
      </c>
      <c r="V1674" s="26">
        <v>0</v>
      </c>
      <c r="W1674" s="26">
        <v>95</v>
      </c>
      <c r="X1674" s="26">
        <v>5</v>
      </c>
      <c r="Y1674" s="26">
        <v>95</v>
      </c>
      <c r="Z1674" s="26">
        <v>2</v>
      </c>
      <c r="AA1674" s="26" t="s">
        <v>96</v>
      </c>
      <c r="AB1674" s="26" t="s">
        <v>96</v>
      </c>
      <c r="AC1674" s="26">
        <v>12</v>
      </c>
      <c r="AD1674" s="26">
        <v>3</v>
      </c>
      <c r="AE1674" s="26">
        <v>3</v>
      </c>
      <c r="AF1674" s="26">
        <v>12</v>
      </c>
      <c r="AG1674" s="26">
        <v>0</v>
      </c>
      <c r="AH1674" s="26">
        <v>3</v>
      </c>
      <c r="AI1674" s="26">
        <v>1</v>
      </c>
    </row>
    <row r="1675" spans="1:35" x14ac:dyDescent="0.3">
      <c r="A1675" s="31" t="s">
        <v>1003</v>
      </c>
      <c r="B1675" s="31" t="s">
        <v>1326</v>
      </c>
      <c r="C1675" s="31" t="s">
        <v>1358</v>
      </c>
      <c r="D1675" s="31" t="s">
        <v>1359</v>
      </c>
      <c r="E1675" s="34" t="s">
        <v>95</v>
      </c>
      <c r="F1675" s="32">
        <v>200</v>
      </c>
      <c r="G1675" s="32">
        <v>100</v>
      </c>
      <c r="H1675" s="32">
        <v>20</v>
      </c>
      <c r="I1675" s="32">
        <v>80</v>
      </c>
      <c r="J1675" s="32">
        <v>0</v>
      </c>
      <c r="K1675" s="32">
        <v>0</v>
      </c>
      <c r="L1675" s="32">
        <v>100</v>
      </c>
      <c r="M1675" s="32">
        <v>20</v>
      </c>
      <c r="N1675" s="32">
        <v>0</v>
      </c>
      <c r="O1675" s="32">
        <v>0</v>
      </c>
      <c r="P1675" s="32">
        <v>80</v>
      </c>
      <c r="Q1675" s="32">
        <v>100</v>
      </c>
      <c r="R1675" s="32">
        <v>90</v>
      </c>
      <c r="S1675" s="32">
        <v>100</v>
      </c>
      <c r="T1675" s="32">
        <v>100</v>
      </c>
      <c r="U1675" s="32">
        <v>10</v>
      </c>
      <c r="V1675" s="32">
        <v>0</v>
      </c>
      <c r="W1675" s="33">
        <v>10</v>
      </c>
      <c r="X1675" s="32">
        <v>90</v>
      </c>
      <c r="Y1675" s="32">
        <v>50</v>
      </c>
      <c r="Z1675" s="32">
        <v>2</v>
      </c>
      <c r="AA1675" s="32" t="s">
        <v>96</v>
      </c>
      <c r="AB1675" s="32" t="s">
        <v>96</v>
      </c>
      <c r="AC1675" s="32">
        <v>12</v>
      </c>
      <c r="AD1675" s="32">
        <v>3</v>
      </c>
      <c r="AE1675" s="32">
        <v>3</v>
      </c>
      <c r="AF1675" s="32">
        <v>12</v>
      </c>
      <c r="AG1675" s="32">
        <v>0</v>
      </c>
      <c r="AH1675" s="32">
        <v>3</v>
      </c>
      <c r="AI1675" s="32">
        <v>1</v>
      </c>
    </row>
    <row r="1676" spans="1:35" x14ac:dyDescent="0.3">
      <c r="A1676" s="25" t="s">
        <v>1003</v>
      </c>
      <c r="B1676" s="25" t="s">
        <v>1326</v>
      </c>
      <c r="C1676" s="25" t="s">
        <v>1360</v>
      </c>
      <c r="D1676" s="26" t="s">
        <v>1553</v>
      </c>
      <c r="E1676" s="26">
        <v>95</v>
      </c>
      <c r="F1676" s="26">
        <v>22</v>
      </c>
      <c r="G1676" s="26">
        <v>0</v>
      </c>
      <c r="H1676" s="26">
        <v>0</v>
      </c>
      <c r="I1676" s="26">
        <v>100</v>
      </c>
      <c r="J1676" s="26">
        <v>0</v>
      </c>
      <c r="K1676" s="26">
        <v>0</v>
      </c>
      <c r="L1676" s="26">
        <v>0</v>
      </c>
      <c r="M1676" s="26">
        <v>0</v>
      </c>
      <c r="N1676" s="26">
        <v>100</v>
      </c>
      <c r="O1676" s="26">
        <v>0</v>
      </c>
      <c r="P1676" s="26">
        <v>0</v>
      </c>
      <c r="Q1676" s="26">
        <v>100</v>
      </c>
      <c r="R1676" s="26">
        <v>100</v>
      </c>
      <c r="S1676" s="26">
        <v>100</v>
      </c>
      <c r="T1676" s="26">
        <v>0</v>
      </c>
      <c r="U1676" s="26">
        <v>0</v>
      </c>
      <c r="V1676" s="26">
        <v>0</v>
      </c>
      <c r="W1676" s="26">
        <v>0</v>
      </c>
      <c r="X1676" s="26">
        <v>100</v>
      </c>
      <c r="Y1676" s="26">
        <v>100</v>
      </c>
      <c r="Z1676" s="26">
        <v>1</v>
      </c>
      <c r="AA1676" s="26" t="s">
        <v>97</v>
      </c>
      <c r="AB1676" s="26" t="s">
        <v>97</v>
      </c>
      <c r="AC1676" s="26" t="s">
        <v>98</v>
      </c>
      <c r="AD1676" s="26">
        <v>12</v>
      </c>
      <c r="AE1676" s="26">
        <v>12</v>
      </c>
      <c r="AF1676" s="26">
        <v>35</v>
      </c>
      <c r="AG1676" s="26">
        <v>0</v>
      </c>
      <c r="AH1676" s="26">
        <v>12</v>
      </c>
      <c r="AI1676" s="26">
        <v>5</v>
      </c>
    </row>
    <row r="1677" spans="1:35" x14ac:dyDescent="0.3">
      <c r="A1677" s="31" t="s">
        <v>1003</v>
      </c>
      <c r="B1677" s="31" t="s">
        <v>1326</v>
      </c>
      <c r="C1677" s="31" t="s">
        <v>1360</v>
      </c>
      <c r="D1677" s="31" t="s">
        <v>147</v>
      </c>
      <c r="E1677" s="34" t="s">
        <v>95</v>
      </c>
      <c r="F1677" s="32">
        <v>33</v>
      </c>
      <c r="G1677" s="32">
        <v>0</v>
      </c>
      <c r="H1677" s="32">
        <v>0</v>
      </c>
      <c r="I1677" s="32">
        <v>0</v>
      </c>
      <c r="J1677" s="32">
        <v>0</v>
      </c>
      <c r="K1677" s="32">
        <v>100</v>
      </c>
      <c r="L1677" s="32">
        <v>0</v>
      </c>
      <c r="M1677" s="32">
        <v>0</v>
      </c>
      <c r="N1677" s="32">
        <v>0</v>
      </c>
      <c r="O1677" s="32">
        <v>0</v>
      </c>
      <c r="P1677" s="32">
        <v>100</v>
      </c>
      <c r="Q1677" s="32">
        <v>100</v>
      </c>
      <c r="R1677" s="32">
        <v>100</v>
      </c>
      <c r="S1677" s="32">
        <v>100</v>
      </c>
      <c r="T1677" s="32">
        <v>0</v>
      </c>
      <c r="U1677" s="32">
        <v>0</v>
      </c>
      <c r="V1677" s="32">
        <v>0</v>
      </c>
      <c r="W1677" s="32">
        <v>0</v>
      </c>
      <c r="X1677" s="32">
        <v>100</v>
      </c>
      <c r="Y1677" s="32">
        <v>100</v>
      </c>
      <c r="Z1677" s="32">
        <v>1</v>
      </c>
      <c r="AA1677" s="32" t="s">
        <v>97</v>
      </c>
      <c r="AB1677" s="32" t="s">
        <v>97</v>
      </c>
      <c r="AC1677" s="28" t="s">
        <v>98</v>
      </c>
      <c r="AD1677" s="32">
        <v>12</v>
      </c>
      <c r="AE1677" s="32">
        <v>12</v>
      </c>
      <c r="AF1677" s="32">
        <v>35</v>
      </c>
      <c r="AG1677" s="32">
        <v>0</v>
      </c>
      <c r="AH1677" s="32">
        <v>12</v>
      </c>
      <c r="AI1677" s="32">
        <v>5</v>
      </c>
    </row>
    <row r="1678" spans="1:35" x14ac:dyDescent="0.3">
      <c r="A1678" s="25" t="s">
        <v>1003</v>
      </c>
      <c r="B1678" s="25" t="s">
        <v>1326</v>
      </c>
      <c r="C1678" s="25" t="s">
        <v>1361</v>
      </c>
      <c r="D1678" s="26" t="s">
        <v>1553</v>
      </c>
      <c r="E1678" s="26">
        <v>2400</v>
      </c>
      <c r="F1678" s="38">
        <v>210</v>
      </c>
      <c r="G1678" s="26">
        <v>100</v>
      </c>
      <c r="H1678" s="26">
        <v>50</v>
      </c>
      <c r="I1678" s="26">
        <v>50</v>
      </c>
      <c r="J1678" s="26">
        <v>0</v>
      </c>
      <c r="K1678" s="26">
        <v>0</v>
      </c>
      <c r="L1678" s="26">
        <v>100</v>
      </c>
      <c r="M1678" s="26">
        <v>60</v>
      </c>
      <c r="N1678" s="26">
        <v>5</v>
      </c>
      <c r="O1678" s="26">
        <v>0</v>
      </c>
      <c r="P1678" s="26">
        <v>35</v>
      </c>
      <c r="Q1678" s="26">
        <v>100</v>
      </c>
      <c r="R1678" s="26">
        <v>100</v>
      </c>
      <c r="S1678" s="26">
        <v>100</v>
      </c>
      <c r="T1678" s="26">
        <v>100</v>
      </c>
      <c r="U1678" s="26">
        <v>60</v>
      </c>
      <c r="V1678" s="26">
        <v>0</v>
      </c>
      <c r="W1678" s="26">
        <v>50</v>
      </c>
      <c r="X1678" s="26">
        <v>50</v>
      </c>
      <c r="Y1678" s="26">
        <v>100</v>
      </c>
      <c r="Z1678" s="26">
        <v>2</v>
      </c>
      <c r="AA1678" s="26" t="s">
        <v>96</v>
      </c>
      <c r="AB1678" s="26" t="s">
        <v>96</v>
      </c>
      <c r="AC1678" s="26">
        <v>50</v>
      </c>
      <c r="AD1678" s="26">
        <v>1</v>
      </c>
      <c r="AE1678" s="26">
        <v>10</v>
      </c>
      <c r="AF1678" s="26">
        <v>10</v>
      </c>
      <c r="AG1678" s="26">
        <v>1</v>
      </c>
      <c r="AH1678" s="26">
        <v>10</v>
      </c>
      <c r="AI1678" s="26">
        <v>0</v>
      </c>
    </row>
    <row r="1679" spans="1:35" x14ac:dyDescent="0.3">
      <c r="A1679" s="31" t="s">
        <v>1003</v>
      </c>
      <c r="B1679" s="31" t="s">
        <v>1326</v>
      </c>
      <c r="C1679" s="31" t="s">
        <v>1361</v>
      </c>
      <c r="D1679" s="31" t="s">
        <v>110</v>
      </c>
      <c r="E1679" s="34" t="s">
        <v>95</v>
      </c>
      <c r="F1679" s="32">
        <v>750</v>
      </c>
      <c r="G1679" s="32">
        <v>100</v>
      </c>
      <c r="H1679" s="32">
        <v>5</v>
      </c>
      <c r="I1679" s="32">
        <v>0</v>
      </c>
      <c r="J1679" s="32">
        <v>95</v>
      </c>
      <c r="K1679" s="32">
        <v>0</v>
      </c>
      <c r="L1679" s="32">
        <v>100</v>
      </c>
      <c r="M1679" s="32">
        <v>0</v>
      </c>
      <c r="N1679" s="32">
        <v>0</v>
      </c>
      <c r="O1679" s="32">
        <v>0</v>
      </c>
      <c r="P1679" s="32">
        <v>100</v>
      </c>
      <c r="Q1679" s="32">
        <v>100</v>
      </c>
      <c r="R1679" s="32">
        <v>50</v>
      </c>
      <c r="S1679" s="32">
        <v>100</v>
      </c>
      <c r="T1679" s="32">
        <v>0</v>
      </c>
      <c r="U1679" s="32">
        <v>0</v>
      </c>
      <c r="V1679" s="32">
        <v>0</v>
      </c>
      <c r="W1679" s="32">
        <v>0</v>
      </c>
      <c r="X1679" s="32">
        <v>100</v>
      </c>
      <c r="Y1679" s="32">
        <v>0</v>
      </c>
      <c r="Z1679" s="28" t="s">
        <v>98</v>
      </c>
      <c r="AA1679" s="32" t="s">
        <v>97</v>
      </c>
      <c r="AB1679" s="32" t="s">
        <v>96</v>
      </c>
      <c r="AC1679" s="32">
        <v>1</v>
      </c>
      <c r="AD1679" s="32">
        <v>1</v>
      </c>
      <c r="AE1679" s="32">
        <v>10</v>
      </c>
      <c r="AF1679" s="32">
        <v>10</v>
      </c>
      <c r="AG1679" s="32">
        <v>5</v>
      </c>
      <c r="AH1679" s="32">
        <v>10</v>
      </c>
      <c r="AI1679" s="32">
        <v>2</v>
      </c>
    </row>
    <row r="1680" spans="1:35" x14ac:dyDescent="0.3">
      <c r="A1680" s="25" t="s">
        <v>1003</v>
      </c>
      <c r="B1680" s="25" t="s">
        <v>1326</v>
      </c>
      <c r="C1680" s="25" t="s">
        <v>1362</v>
      </c>
      <c r="D1680" s="26" t="s">
        <v>1553</v>
      </c>
      <c r="E1680" s="26">
        <v>2729</v>
      </c>
      <c r="F1680" s="38">
        <v>70</v>
      </c>
      <c r="G1680" s="26">
        <v>86</v>
      </c>
      <c r="H1680" s="26">
        <v>39</v>
      </c>
      <c r="I1680" s="26">
        <v>61</v>
      </c>
      <c r="J1680" s="26">
        <v>0</v>
      </c>
      <c r="K1680" s="26">
        <v>0</v>
      </c>
      <c r="L1680" s="26">
        <v>100</v>
      </c>
      <c r="M1680" s="26">
        <v>90</v>
      </c>
      <c r="N1680" s="26">
        <v>10</v>
      </c>
      <c r="O1680" s="26">
        <v>0</v>
      </c>
      <c r="P1680" s="26">
        <v>0</v>
      </c>
      <c r="Q1680" s="26">
        <v>100</v>
      </c>
      <c r="R1680" s="26">
        <v>100</v>
      </c>
      <c r="S1680" s="26">
        <v>100</v>
      </c>
      <c r="T1680" s="26">
        <v>100</v>
      </c>
      <c r="U1680" s="26">
        <v>100</v>
      </c>
      <c r="V1680" s="26">
        <v>0</v>
      </c>
      <c r="W1680" s="26">
        <v>20</v>
      </c>
      <c r="X1680" s="26">
        <v>80</v>
      </c>
      <c r="Y1680" s="26">
        <v>100</v>
      </c>
      <c r="Z1680" s="26">
        <v>2</v>
      </c>
      <c r="AA1680" s="26" t="s">
        <v>96</v>
      </c>
      <c r="AB1680" s="26" t="s">
        <v>96</v>
      </c>
      <c r="AC1680" s="26">
        <v>3</v>
      </c>
      <c r="AD1680" s="26">
        <v>0</v>
      </c>
      <c r="AE1680" s="26">
        <v>18</v>
      </c>
      <c r="AF1680" s="26">
        <v>18</v>
      </c>
      <c r="AG1680" s="26">
        <v>0</v>
      </c>
      <c r="AH1680" s="26">
        <v>18</v>
      </c>
      <c r="AI1680" s="26">
        <v>0</v>
      </c>
    </row>
    <row r="1681" spans="1:35" x14ac:dyDescent="0.3">
      <c r="A1681" s="31" t="s">
        <v>1003</v>
      </c>
      <c r="B1681" s="31" t="s">
        <v>1326</v>
      </c>
      <c r="C1681" s="31" t="s">
        <v>1362</v>
      </c>
      <c r="D1681" s="31" t="s">
        <v>1363</v>
      </c>
      <c r="E1681" s="34" t="s">
        <v>102</v>
      </c>
      <c r="F1681" s="32">
        <v>86</v>
      </c>
      <c r="G1681" s="32">
        <v>100</v>
      </c>
      <c r="H1681" s="32">
        <v>14</v>
      </c>
      <c r="I1681" s="32">
        <v>86</v>
      </c>
      <c r="J1681" s="32">
        <v>0</v>
      </c>
      <c r="K1681" s="32">
        <v>0</v>
      </c>
      <c r="L1681" s="32">
        <v>100</v>
      </c>
      <c r="M1681" s="32">
        <v>85</v>
      </c>
      <c r="N1681" s="32">
        <v>9</v>
      </c>
      <c r="O1681" s="32">
        <v>0</v>
      </c>
      <c r="P1681" s="32">
        <v>6</v>
      </c>
      <c r="Q1681" s="32">
        <v>100</v>
      </c>
      <c r="R1681" s="32">
        <v>100</v>
      </c>
      <c r="S1681" s="32">
        <v>100</v>
      </c>
      <c r="T1681" s="32">
        <v>100</v>
      </c>
      <c r="U1681" s="32">
        <v>0</v>
      </c>
      <c r="V1681" s="32">
        <v>0</v>
      </c>
      <c r="W1681" s="32">
        <v>72</v>
      </c>
      <c r="X1681" s="32">
        <v>28</v>
      </c>
      <c r="Y1681" s="32">
        <v>100</v>
      </c>
      <c r="Z1681" s="32">
        <v>2</v>
      </c>
      <c r="AA1681" s="32" t="s">
        <v>96</v>
      </c>
      <c r="AB1681" s="32" t="s">
        <v>96</v>
      </c>
      <c r="AC1681" s="32">
        <v>2</v>
      </c>
      <c r="AD1681" s="32">
        <v>0</v>
      </c>
      <c r="AE1681" s="32">
        <v>18</v>
      </c>
      <c r="AF1681" s="32">
        <v>18</v>
      </c>
      <c r="AG1681" s="32">
        <v>0</v>
      </c>
      <c r="AH1681" s="32">
        <v>18</v>
      </c>
      <c r="AI1681" s="32">
        <v>0</v>
      </c>
    </row>
    <row r="1682" spans="1:35" x14ac:dyDescent="0.3">
      <c r="A1682" s="31" t="s">
        <v>1003</v>
      </c>
      <c r="B1682" s="31" t="s">
        <v>1326</v>
      </c>
      <c r="C1682" s="31" t="s">
        <v>1362</v>
      </c>
      <c r="D1682" s="31" t="s">
        <v>1364</v>
      </c>
      <c r="E1682" s="34" t="s">
        <v>102</v>
      </c>
      <c r="F1682" s="32">
        <v>366</v>
      </c>
      <c r="G1682" s="32">
        <v>100</v>
      </c>
      <c r="H1682" s="32">
        <v>18</v>
      </c>
      <c r="I1682" s="32">
        <v>82</v>
      </c>
      <c r="J1682" s="32">
        <v>0</v>
      </c>
      <c r="K1682" s="32">
        <v>0</v>
      </c>
      <c r="L1682" s="32">
        <v>100</v>
      </c>
      <c r="M1682" s="32">
        <v>88</v>
      </c>
      <c r="N1682" s="32">
        <v>9</v>
      </c>
      <c r="O1682" s="32">
        <v>0</v>
      </c>
      <c r="P1682" s="32">
        <v>3</v>
      </c>
      <c r="Q1682" s="32">
        <v>100</v>
      </c>
      <c r="R1682" s="32">
        <v>97</v>
      </c>
      <c r="S1682" s="32">
        <v>100</v>
      </c>
      <c r="T1682" s="32">
        <v>100</v>
      </c>
      <c r="U1682" s="32">
        <v>0</v>
      </c>
      <c r="V1682" s="32">
        <v>0</v>
      </c>
      <c r="W1682" s="32">
        <v>58</v>
      </c>
      <c r="X1682" s="32">
        <v>42</v>
      </c>
      <c r="Y1682" s="32">
        <v>100</v>
      </c>
      <c r="Z1682" s="32">
        <v>2</v>
      </c>
      <c r="AA1682" s="32" t="s">
        <v>96</v>
      </c>
      <c r="AB1682" s="32" t="s">
        <v>96</v>
      </c>
      <c r="AC1682" s="32">
        <v>2</v>
      </c>
      <c r="AD1682" s="32">
        <v>0</v>
      </c>
      <c r="AE1682" s="32">
        <v>18</v>
      </c>
      <c r="AF1682" s="32">
        <v>18</v>
      </c>
      <c r="AG1682" s="32">
        <v>0</v>
      </c>
      <c r="AH1682" s="32">
        <v>18</v>
      </c>
      <c r="AI1682" s="32">
        <v>0</v>
      </c>
    </row>
    <row r="1683" spans="1:35" x14ac:dyDescent="0.3">
      <c r="A1683" s="25" t="s">
        <v>1003</v>
      </c>
      <c r="B1683" s="25" t="s">
        <v>1326</v>
      </c>
      <c r="C1683" s="25" t="s">
        <v>1365</v>
      </c>
      <c r="D1683" s="26" t="s">
        <v>1553</v>
      </c>
      <c r="E1683" s="26">
        <v>1431</v>
      </c>
      <c r="F1683" s="38">
        <v>60</v>
      </c>
      <c r="G1683" s="26">
        <v>100</v>
      </c>
      <c r="H1683" s="26">
        <v>90</v>
      </c>
      <c r="I1683" s="26">
        <v>10</v>
      </c>
      <c r="J1683" s="26">
        <v>0</v>
      </c>
      <c r="K1683" s="26">
        <v>0</v>
      </c>
      <c r="L1683" s="26">
        <v>100</v>
      </c>
      <c r="M1683" s="26">
        <v>70</v>
      </c>
      <c r="N1683" s="26">
        <v>30</v>
      </c>
      <c r="O1683" s="26">
        <v>0</v>
      </c>
      <c r="P1683" s="26">
        <v>0</v>
      </c>
      <c r="Q1683" s="26">
        <v>100</v>
      </c>
      <c r="R1683" s="26">
        <v>100</v>
      </c>
      <c r="S1683" s="26">
        <v>100</v>
      </c>
      <c r="T1683" s="26">
        <v>100</v>
      </c>
      <c r="U1683" s="26">
        <v>75</v>
      </c>
      <c r="V1683" s="26">
        <v>0</v>
      </c>
      <c r="W1683" s="26">
        <v>60</v>
      </c>
      <c r="X1683" s="26">
        <v>40</v>
      </c>
      <c r="Y1683" s="26">
        <v>100</v>
      </c>
      <c r="Z1683" s="26">
        <v>4</v>
      </c>
      <c r="AA1683" s="26" t="s">
        <v>96</v>
      </c>
      <c r="AB1683" s="26" t="s">
        <v>97</v>
      </c>
      <c r="AC1683" s="26" t="s">
        <v>98</v>
      </c>
      <c r="AD1683" s="26">
        <v>3</v>
      </c>
      <c r="AE1683" s="26">
        <v>8</v>
      </c>
      <c r="AF1683" s="26">
        <v>8</v>
      </c>
      <c r="AG1683" s="26">
        <v>0</v>
      </c>
      <c r="AH1683" s="26">
        <v>8</v>
      </c>
      <c r="AI1683" s="26">
        <v>0</v>
      </c>
    </row>
    <row r="1684" spans="1:35" x14ac:dyDescent="0.3">
      <c r="A1684" s="31" t="s">
        <v>1003</v>
      </c>
      <c r="B1684" s="31" t="s">
        <v>1326</v>
      </c>
      <c r="C1684" s="31" t="s">
        <v>1365</v>
      </c>
      <c r="D1684" s="31" t="s">
        <v>1366</v>
      </c>
      <c r="E1684" s="34" t="s">
        <v>95</v>
      </c>
      <c r="F1684" s="32">
        <v>257</v>
      </c>
      <c r="G1684" s="32">
        <v>100</v>
      </c>
      <c r="H1684" s="32">
        <v>60</v>
      </c>
      <c r="I1684" s="32">
        <v>0</v>
      </c>
      <c r="J1684" s="32">
        <v>0</v>
      </c>
      <c r="K1684" s="32">
        <v>40</v>
      </c>
      <c r="L1684" s="32">
        <v>0</v>
      </c>
      <c r="M1684" s="32">
        <v>0</v>
      </c>
      <c r="N1684" s="32">
        <v>0</v>
      </c>
      <c r="O1684" s="32">
        <v>0</v>
      </c>
      <c r="P1684" s="32">
        <v>100</v>
      </c>
      <c r="Q1684" s="32">
        <v>100</v>
      </c>
      <c r="R1684" s="32">
        <v>90</v>
      </c>
      <c r="S1684" s="32">
        <v>100</v>
      </c>
      <c r="T1684" s="32">
        <v>0</v>
      </c>
      <c r="U1684" s="32">
        <v>0</v>
      </c>
      <c r="V1684" s="32">
        <v>0</v>
      </c>
      <c r="W1684" s="32">
        <v>0</v>
      </c>
      <c r="X1684" s="32">
        <v>100</v>
      </c>
      <c r="Y1684" s="32">
        <v>50</v>
      </c>
      <c r="Z1684" s="32">
        <v>4</v>
      </c>
      <c r="AA1684" s="32" t="s">
        <v>96</v>
      </c>
      <c r="AB1684" s="32" t="s">
        <v>97</v>
      </c>
      <c r="AC1684" s="28" t="s">
        <v>98</v>
      </c>
      <c r="AD1684" s="32">
        <v>3</v>
      </c>
      <c r="AE1684" s="32">
        <v>8</v>
      </c>
      <c r="AF1684" s="32">
        <v>8</v>
      </c>
      <c r="AG1684" s="32">
        <v>0</v>
      </c>
      <c r="AH1684" s="32">
        <v>8</v>
      </c>
      <c r="AI1684" s="32">
        <v>0</v>
      </c>
    </row>
    <row r="1685" spans="1:35" x14ac:dyDescent="0.3">
      <c r="A1685" s="25" t="s">
        <v>1003</v>
      </c>
      <c r="B1685" s="25" t="s">
        <v>1326</v>
      </c>
      <c r="C1685" s="25" t="s">
        <v>1367</v>
      </c>
      <c r="D1685" s="26" t="s">
        <v>1553</v>
      </c>
      <c r="E1685" s="26">
        <v>780</v>
      </c>
      <c r="F1685" s="38">
        <v>0</v>
      </c>
      <c r="G1685" s="26">
        <v>100</v>
      </c>
      <c r="H1685" s="26">
        <v>60</v>
      </c>
      <c r="I1685" s="26">
        <v>40</v>
      </c>
      <c r="J1685" s="26">
        <v>0</v>
      </c>
      <c r="K1685" s="26">
        <v>0</v>
      </c>
      <c r="L1685" s="26">
        <v>0</v>
      </c>
      <c r="M1685" s="26">
        <v>0</v>
      </c>
      <c r="N1685" s="26">
        <v>100</v>
      </c>
      <c r="O1685" s="26">
        <v>0</v>
      </c>
      <c r="P1685" s="26">
        <v>0</v>
      </c>
      <c r="Q1685" s="26">
        <v>100</v>
      </c>
      <c r="R1685" s="26">
        <v>100</v>
      </c>
      <c r="S1685" s="26">
        <v>100</v>
      </c>
      <c r="T1685" s="26">
        <v>100</v>
      </c>
      <c r="U1685" s="26">
        <v>90</v>
      </c>
      <c r="V1685" s="26">
        <v>0</v>
      </c>
      <c r="W1685" s="26">
        <v>50</v>
      </c>
      <c r="X1685" s="26">
        <v>50</v>
      </c>
      <c r="Y1685" s="26">
        <v>100</v>
      </c>
      <c r="Z1685" s="26">
        <v>2</v>
      </c>
      <c r="AA1685" s="26" t="s">
        <v>96</v>
      </c>
      <c r="AB1685" s="26" t="s">
        <v>96</v>
      </c>
      <c r="AC1685" s="26">
        <v>12</v>
      </c>
      <c r="AD1685" s="26">
        <v>15</v>
      </c>
      <c r="AE1685" s="26">
        <v>15</v>
      </c>
      <c r="AF1685" s="26">
        <v>15</v>
      </c>
      <c r="AG1685" s="26">
        <v>0</v>
      </c>
      <c r="AH1685" s="26">
        <v>5</v>
      </c>
      <c r="AI1685" s="26">
        <v>0</v>
      </c>
    </row>
    <row r="1686" spans="1:35" x14ac:dyDescent="0.3">
      <c r="A1686" s="31" t="s">
        <v>1003</v>
      </c>
      <c r="B1686" s="31" t="s">
        <v>1326</v>
      </c>
      <c r="C1686" s="31" t="s">
        <v>1367</v>
      </c>
      <c r="D1686" s="31" t="s">
        <v>673</v>
      </c>
      <c r="E1686" s="34" t="s">
        <v>102</v>
      </c>
      <c r="F1686" s="32">
        <v>37</v>
      </c>
      <c r="G1686" s="32">
        <v>100</v>
      </c>
      <c r="H1686" s="32">
        <v>30</v>
      </c>
      <c r="I1686" s="32">
        <v>70</v>
      </c>
      <c r="J1686" s="32">
        <v>0</v>
      </c>
      <c r="K1686" s="32">
        <v>0</v>
      </c>
      <c r="L1686" s="32">
        <v>0</v>
      </c>
      <c r="M1686" s="32">
        <v>0</v>
      </c>
      <c r="N1686" s="32">
        <v>100</v>
      </c>
      <c r="O1686" s="32">
        <v>0</v>
      </c>
      <c r="P1686" s="32">
        <v>0</v>
      </c>
      <c r="Q1686" s="32">
        <v>100</v>
      </c>
      <c r="R1686" s="32">
        <v>100</v>
      </c>
      <c r="S1686" s="32">
        <v>100</v>
      </c>
      <c r="T1686" s="32">
        <v>100</v>
      </c>
      <c r="U1686" s="32">
        <v>10</v>
      </c>
      <c r="V1686" s="32">
        <v>0</v>
      </c>
      <c r="W1686" s="32">
        <v>10</v>
      </c>
      <c r="X1686" s="32">
        <v>90</v>
      </c>
      <c r="Y1686" s="32">
        <v>100</v>
      </c>
      <c r="Z1686" s="32">
        <v>2</v>
      </c>
      <c r="AA1686" s="32" t="s">
        <v>96</v>
      </c>
      <c r="AB1686" s="32" t="s">
        <v>96</v>
      </c>
      <c r="AC1686" s="32">
        <v>12</v>
      </c>
      <c r="AD1686" s="32">
        <v>15</v>
      </c>
      <c r="AE1686" s="32">
        <v>15</v>
      </c>
      <c r="AF1686" s="32">
        <v>15</v>
      </c>
      <c r="AG1686" s="32">
        <v>0</v>
      </c>
      <c r="AH1686" s="32">
        <v>5</v>
      </c>
      <c r="AI1686" s="32">
        <v>0</v>
      </c>
    </row>
    <row r="1687" spans="1:35" x14ac:dyDescent="0.3">
      <c r="A1687" s="31" t="s">
        <v>1003</v>
      </c>
      <c r="B1687" s="31" t="s">
        <v>1326</v>
      </c>
      <c r="C1687" s="31" t="s">
        <v>1367</v>
      </c>
      <c r="D1687" s="31" t="s">
        <v>1368</v>
      </c>
      <c r="E1687" s="34" t="s">
        <v>95</v>
      </c>
      <c r="F1687" s="32">
        <v>34</v>
      </c>
      <c r="G1687" s="32">
        <v>100</v>
      </c>
      <c r="H1687" s="32">
        <v>70</v>
      </c>
      <c r="I1687" s="32">
        <v>30</v>
      </c>
      <c r="J1687" s="32">
        <v>0</v>
      </c>
      <c r="K1687" s="32">
        <v>0</v>
      </c>
      <c r="L1687" s="32">
        <v>0</v>
      </c>
      <c r="M1687" s="32">
        <v>0</v>
      </c>
      <c r="N1687" s="32">
        <v>100</v>
      </c>
      <c r="O1687" s="32">
        <v>0</v>
      </c>
      <c r="P1687" s="32">
        <v>0</v>
      </c>
      <c r="Q1687" s="32">
        <v>100</v>
      </c>
      <c r="R1687" s="32">
        <v>100</v>
      </c>
      <c r="S1687" s="32">
        <v>100</v>
      </c>
      <c r="T1687" s="32">
        <v>100</v>
      </c>
      <c r="U1687" s="32">
        <v>10</v>
      </c>
      <c r="V1687" s="32">
        <v>0</v>
      </c>
      <c r="W1687" s="32">
        <v>10</v>
      </c>
      <c r="X1687" s="32">
        <v>90</v>
      </c>
      <c r="Y1687" s="32">
        <v>100</v>
      </c>
      <c r="Z1687" s="32">
        <v>2</v>
      </c>
      <c r="AA1687" s="32" t="s">
        <v>96</v>
      </c>
      <c r="AB1687" s="32" t="s">
        <v>96</v>
      </c>
      <c r="AC1687" s="32">
        <v>12</v>
      </c>
      <c r="AD1687" s="32">
        <v>15</v>
      </c>
      <c r="AE1687" s="32">
        <v>15</v>
      </c>
      <c r="AF1687" s="32">
        <v>15</v>
      </c>
      <c r="AG1687" s="32">
        <v>0</v>
      </c>
      <c r="AH1687" s="32">
        <v>5</v>
      </c>
      <c r="AI1687" s="32">
        <v>0</v>
      </c>
    </row>
    <row r="1688" spans="1:35" x14ac:dyDescent="0.3">
      <c r="A1688" s="31" t="s">
        <v>1003</v>
      </c>
      <c r="B1688" s="31" t="s">
        <v>1326</v>
      </c>
      <c r="C1688" s="31" t="s">
        <v>1367</v>
      </c>
      <c r="D1688" s="31" t="s">
        <v>110</v>
      </c>
      <c r="E1688" s="34" t="s">
        <v>95</v>
      </c>
      <c r="F1688" s="32">
        <v>201</v>
      </c>
      <c r="G1688" s="32">
        <v>100</v>
      </c>
      <c r="H1688" s="32">
        <v>30</v>
      </c>
      <c r="I1688" s="32">
        <v>0</v>
      </c>
      <c r="J1688" s="32">
        <v>0</v>
      </c>
      <c r="K1688" s="32">
        <v>70</v>
      </c>
      <c r="L1688" s="32">
        <v>0</v>
      </c>
      <c r="M1688" s="32">
        <v>0</v>
      </c>
      <c r="N1688" s="32">
        <v>0</v>
      </c>
      <c r="O1688" s="32">
        <v>0</v>
      </c>
      <c r="P1688" s="32">
        <v>100</v>
      </c>
      <c r="Q1688" s="32">
        <v>100</v>
      </c>
      <c r="R1688" s="32">
        <v>30</v>
      </c>
      <c r="S1688" s="32">
        <v>100</v>
      </c>
      <c r="T1688" s="32">
        <v>100</v>
      </c>
      <c r="U1688" s="32">
        <v>20</v>
      </c>
      <c r="V1688" s="32">
        <v>0</v>
      </c>
      <c r="W1688" s="32">
        <v>20</v>
      </c>
      <c r="X1688" s="32">
        <v>80</v>
      </c>
      <c r="Y1688" s="32">
        <v>100</v>
      </c>
      <c r="Z1688" s="32">
        <v>2</v>
      </c>
      <c r="AA1688" s="32" t="s">
        <v>97</v>
      </c>
      <c r="AB1688" s="32" t="s">
        <v>96</v>
      </c>
      <c r="AC1688" s="32">
        <v>2</v>
      </c>
      <c r="AD1688" s="32">
        <v>15</v>
      </c>
      <c r="AE1688" s="32">
        <v>15</v>
      </c>
      <c r="AF1688" s="32">
        <v>15</v>
      </c>
      <c r="AG1688" s="32">
        <v>0</v>
      </c>
      <c r="AH1688" s="32">
        <v>5</v>
      </c>
      <c r="AI1688" s="32">
        <v>0</v>
      </c>
    </row>
    <row r="1689" spans="1:35" x14ac:dyDescent="0.3">
      <c r="A1689" s="25" t="s">
        <v>1003</v>
      </c>
      <c r="B1689" s="25" t="s">
        <v>1326</v>
      </c>
      <c r="C1689" s="25" t="s">
        <v>1369</v>
      </c>
      <c r="D1689" s="26" t="s">
        <v>1553</v>
      </c>
      <c r="E1689" s="26">
        <v>2577</v>
      </c>
      <c r="F1689" s="38">
        <v>0</v>
      </c>
      <c r="G1689" s="26">
        <v>100</v>
      </c>
      <c r="H1689" s="26">
        <v>90</v>
      </c>
      <c r="I1689" s="26">
        <v>5</v>
      </c>
      <c r="J1689" s="26">
        <v>5</v>
      </c>
      <c r="K1689" s="26">
        <v>0</v>
      </c>
      <c r="L1689" s="26">
        <v>99</v>
      </c>
      <c r="M1689" s="26">
        <v>99</v>
      </c>
      <c r="N1689" s="26">
        <v>1</v>
      </c>
      <c r="O1689" s="26">
        <v>0</v>
      </c>
      <c r="P1689" s="26">
        <v>0</v>
      </c>
      <c r="Q1689" s="26">
        <v>100</v>
      </c>
      <c r="R1689" s="26">
        <v>100</v>
      </c>
      <c r="S1689" s="26">
        <v>100</v>
      </c>
      <c r="T1689" s="26">
        <v>100</v>
      </c>
      <c r="U1689" s="26">
        <v>100</v>
      </c>
      <c r="V1689" s="26">
        <v>0</v>
      </c>
      <c r="W1689" s="26">
        <v>90</v>
      </c>
      <c r="X1689" s="26">
        <v>10</v>
      </c>
      <c r="Y1689" s="26">
        <v>100</v>
      </c>
      <c r="Z1689" s="26">
        <v>2</v>
      </c>
      <c r="AA1689" s="26" t="s">
        <v>96</v>
      </c>
      <c r="AB1689" s="26" t="s">
        <v>96</v>
      </c>
      <c r="AC1689" s="26">
        <v>4</v>
      </c>
      <c r="AD1689" s="26">
        <v>0</v>
      </c>
      <c r="AE1689" s="26">
        <v>0</v>
      </c>
      <c r="AF1689" s="26">
        <v>11</v>
      </c>
      <c r="AG1689" s="26">
        <v>0</v>
      </c>
      <c r="AH1689" s="26">
        <v>0</v>
      </c>
      <c r="AI1689" s="26">
        <v>0</v>
      </c>
    </row>
    <row r="1690" spans="1:35" x14ac:dyDescent="0.3">
      <c r="A1690" s="31" t="s">
        <v>1003</v>
      </c>
      <c r="B1690" s="31" t="s">
        <v>1326</v>
      </c>
      <c r="C1690" s="31" t="s">
        <v>1369</v>
      </c>
      <c r="D1690" s="31" t="s">
        <v>110</v>
      </c>
      <c r="E1690" s="34" t="s">
        <v>95</v>
      </c>
      <c r="F1690" s="32">
        <v>1528</v>
      </c>
      <c r="G1690" s="32">
        <v>100</v>
      </c>
      <c r="H1690" s="32">
        <v>95</v>
      </c>
      <c r="I1690" s="32">
        <v>0</v>
      </c>
      <c r="J1690" s="32">
        <v>5</v>
      </c>
      <c r="K1690" s="32">
        <v>0</v>
      </c>
      <c r="L1690" s="32">
        <v>100</v>
      </c>
      <c r="M1690" s="32">
        <v>100</v>
      </c>
      <c r="N1690" s="32">
        <v>0</v>
      </c>
      <c r="O1690" s="32">
        <v>0</v>
      </c>
      <c r="P1690" s="32">
        <v>0</v>
      </c>
      <c r="Q1690" s="32">
        <v>100</v>
      </c>
      <c r="R1690" s="32">
        <v>100</v>
      </c>
      <c r="S1690" s="32">
        <v>100</v>
      </c>
      <c r="T1690" s="32">
        <v>80</v>
      </c>
      <c r="U1690" s="32">
        <v>70</v>
      </c>
      <c r="V1690" s="32">
        <v>0</v>
      </c>
      <c r="W1690" s="32">
        <v>20</v>
      </c>
      <c r="X1690" s="32">
        <v>80</v>
      </c>
      <c r="Y1690" s="32">
        <v>100</v>
      </c>
      <c r="Z1690" s="32">
        <v>2</v>
      </c>
      <c r="AA1690" s="32" t="s">
        <v>96</v>
      </c>
      <c r="AB1690" s="32" t="s">
        <v>96</v>
      </c>
      <c r="AC1690" s="32">
        <v>8</v>
      </c>
      <c r="AD1690" s="32">
        <v>0</v>
      </c>
      <c r="AE1690" s="32">
        <v>0</v>
      </c>
      <c r="AF1690" s="32">
        <v>11</v>
      </c>
      <c r="AG1690" s="32">
        <v>0</v>
      </c>
      <c r="AH1690" s="32">
        <v>0</v>
      </c>
      <c r="AI1690" s="32">
        <v>0</v>
      </c>
    </row>
    <row r="1691" spans="1:35" x14ac:dyDescent="0.3">
      <c r="A1691" s="25" t="s">
        <v>1003</v>
      </c>
      <c r="B1691" s="25" t="s">
        <v>1326</v>
      </c>
      <c r="C1691" s="25" t="s">
        <v>1370</v>
      </c>
      <c r="D1691" s="26" t="s">
        <v>1553</v>
      </c>
      <c r="E1691" s="26">
        <v>2920</v>
      </c>
      <c r="F1691" s="38">
        <v>230</v>
      </c>
      <c r="G1691" s="26">
        <v>100</v>
      </c>
      <c r="H1691" s="26">
        <v>90</v>
      </c>
      <c r="I1691" s="26">
        <v>10</v>
      </c>
      <c r="J1691" s="26">
        <v>0</v>
      </c>
      <c r="K1691" s="26">
        <v>0</v>
      </c>
      <c r="L1691" s="26">
        <v>100</v>
      </c>
      <c r="M1691" s="26">
        <v>93</v>
      </c>
      <c r="N1691" s="26">
        <v>5</v>
      </c>
      <c r="O1691" s="26">
        <v>2</v>
      </c>
      <c r="P1691" s="26">
        <v>0</v>
      </c>
      <c r="Q1691" s="26">
        <v>100</v>
      </c>
      <c r="R1691" s="26">
        <v>100</v>
      </c>
      <c r="S1691" s="26">
        <v>100</v>
      </c>
      <c r="T1691" s="26">
        <v>100</v>
      </c>
      <c r="U1691" s="26">
        <v>70</v>
      </c>
      <c r="V1691" s="26">
        <v>0</v>
      </c>
      <c r="W1691" s="26">
        <v>10</v>
      </c>
      <c r="X1691" s="26">
        <v>90</v>
      </c>
      <c r="Y1691" s="26">
        <v>100</v>
      </c>
      <c r="Z1691" s="26">
        <v>2</v>
      </c>
      <c r="AA1691" s="26" t="s">
        <v>96</v>
      </c>
      <c r="AB1691" s="26" t="s">
        <v>96</v>
      </c>
      <c r="AC1691" s="26">
        <v>4</v>
      </c>
      <c r="AD1691" s="26">
        <v>3</v>
      </c>
      <c r="AE1691" s="26">
        <v>3</v>
      </c>
      <c r="AF1691" s="26">
        <v>3</v>
      </c>
      <c r="AG1691" s="26">
        <v>6</v>
      </c>
      <c r="AH1691" s="26">
        <v>0</v>
      </c>
      <c r="AI1691" s="26">
        <v>0</v>
      </c>
    </row>
    <row r="1692" spans="1:35" x14ac:dyDescent="0.3">
      <c r="A1692" s="31" t="s">
        <v>1003</v>
      </c>
      <c r="B1692" s="31" t="s">
        <v>1326</v>
      </c>
      <c r="C1692" s="31" t="s">
        <v>1370</v>
      </c>
      <c r="D1692" s="31" t="s">
        <v>146</v>
      </c>
      <c r="E1692" s="34" t="s">
        <v>95</v>
      </c>
      <c r="F1692" s="32">
        <v>386</v>
      </c>
      <c r="G1692" s="32">
        <v>100</v>
      </c>
      <c r="H1692" s="32">
        <v>98</v>
      </c>
      <c r="I1692" s="32">
        <v>2</v>
      </c>
      <c r="J1692" s="32">
        <v>0</v>
      </c>
      <c r="K1692" s="32">
        <v>0</v>
      </c>
      <c r="L1692" s="32">
        <v>100</v>
      </c>
      <c r="M1692" s="32">
        <v>98</v>
      </c>
      <c r="N1692" s="32">
        <v>0</v>
      </c>
      <c r="O1692" s="32">
        <v>0</v>
      </c>
      <c r="P1692" s="32">
        <v>2</v>
      </c>
      <c r="Q1692" s="32">
        <v>100</v>
      </c>
      <c r="R1692" s="32">
        <v>100</v>
      </c>
      <c r="S1692" s="32">
        <v>100</v>
      </c>
      <c r="T1692" s="32">
        <v>10</v>
      </c>
      <c r="U1692" s="32">
        <v>0</v>
      </c>
      <c r="V1692" s="32">
        <v>0</v>
      </c>
      <c r="W1692" s="32">
        <v>0</v>
      </c>
      <c r="X1692" s="32">
        <v>100</v>
      </c>
      <c r="Y1692" s="32">
        <v>80</v>
      </c>
      <c r="Z1692" s="32">
        <v>2</v>
      </c>
      <c r="AA1692" s="32" t="s">
        <v>96</v>
      </c>
      <c r="AB1692" s="32" t="s">
        <v>97</v>
      </c>
      <c r="AC1692" s="28" t="s">
        <v>98</v>
      </c>
      <c r="AD1692" s="32">
        <v>3</v>
      </c>
      <c r="AE1692" s="32">
        <v>3</v>
      </c>
      <c r="AF1692" s="32">
        <v>3</v>
      </c>
      <c r="AG1692" s="32">
        <v>6</v>
      </c>
      <c r="AH1692" s="32">
        <v>0</v>
      </c>
      <c r="AI1692" s="32">
        <v>1</v>
      </c>
    </row>
    <row r="1693" spans="1:35" x14ac:dyDescent="0.3">
      <c r="A1693" s="31" t="s">
        <v>1003</v>
      </c>
      <c r="B1693" s="31" t="s">
        <v>1326</v>
      </c>
      <c r="C1693" s="31" t="s">
        <v>1370</v>
      </c>
      <c r="D1693" s="31" t="s">
        <v>1371</v>
      </c>
      <c r="E1693" s="34" t="s">
        <v>104</v>
      </c>
      <c r="F1693" s="32">
        <v>962</v>
      </c>
      <c r="G1693" s="32">
        <v>100</v>
      </c>
      <c r="H1693" s="32">
        <v>22</v>
      </c>
      <c r="I1693" s="32">
        <v>0</v>
      </c>
      <c r="J1693" s="32">
        <v>78</v>
      </c>
      <c r="K1693" s="32">
        <v>0</v>
      </c>
      <c r="L1693" s="32">
        <v>100</v>
      </c>
      <c r="M1693" s="32">
        <v>22</v>
      </c>
      <c r="N1693" s="32">
        <v>0</v>
      </c>
      <c r="O1693" s="32">
        <v>0</v>
      </c>
      <c r="P1693" s="32">
        <v>78</v>
      </c>
      <c r="Q1693" s="32">
        <v>100</v>
      </c>
      <c r="R1693" s="32">
        <v>92</v>
      </c>
      <c r="S1693" s="32">
        <v>100</v>
      </c>
      <c r="T1693" s="32">
        <v>0</v>
      </c>
      <c r="U1693" s="32">
        <v>0</v>
      </c>
      <c r="V1693" s="32">
        <v>0</v>
      </c>
      <c r="W1693" s="32">
        <v>0</v>
      </c>
      <c r="X1693" s="32">
        <v>100</v>
      </c>
      <c r="Y1693" s="32">
        <v>50</v>
      </c>
      <c r="Z1693" s="32">
        <v>2</v>
      </c>
      <c r="AA1693" s="32" t="s">
        <v>96</v>
      </c>
      <c r="AB1693" s="32" t="s">
        <v>96</v>
      </c>
      <c r="AC1693" s="32">
        <v>12</v>
      </c>
      <c r="AD1693" s="32">
        <v>5</v>
      </c>
      <c r="AE1693" s="32">
        <v>5</v>
      </c>
      <c r="AF1693" s="32">
        <v>5</v>
      </c>
      <c r="AG1693" s="32">
        <v>8</v>
      </c>
      <c r="AH1693" s="32">
        <v>0</v>
      </c>
      <c r="AI1693" s="32">
        <v>2</v>
      </c>
    </row>
    <row r="1694" spans="1:35" x14ac:dyDescent="0.3">
      <c r="A1694" s="25" t="s">
        <v>1003</v>
      </c>
      <c r="B1694" s="25" t="s">
        <v>1326</v>
      </c>
      <c r="C1694" s="25" t="s">
        <v>1326</v>
      </c>
      <c r="D1694" s="26" t="s">
        <v>1553</v>
      </c>
      <c r="E1694" s="26">
        <v>22071</v>
      </c>
      <c r="F1694" s="38">
        <v>210</v>
      </c>
      <c r="G1694" s="26">
        <v>100</v>
      </c>
      <c r="H1694" s="26">
        <v>100</v>
      </c>
      <c r="I1694" s="26">
        <v>0</v>
      </c>
      <c r="J1694" s="26">
        <v>0</v>
      </c>
      <c r="K1694" s="26">
        <v>0</v>
      </c>
      <c r="L1694" s="26">
        <v>100</v>
      </c>
      <c r="M1694" s="26">
        <v>100</v>
      </c>
      <c r="N1694" s="26">
        <v>0</v>
      </c>
      <c r="O1694" s="26">
        <v>0</v>
      </c>
      <c r="P1694" s="26">
        <v>0</v>
      </c>
      <c r="Q1694" s="26">
        <v>100</v>
      </c>
      <c r="R1694" s="26">
        <v>100</v>
      </c>
      <c r="S1694" s="26">
        <v>100</v>
      </c>
      <c r="T1694" s="26">
        <v>100</v>
      </c>
      <c r="U1694" s="26">
        <v>0</v>
      </c>
      <c r="V1694" s="26">
        <v>50</v>
      </c>
      <c r="W1694" s="26">
        <v>50</v>
      </c>
      <c r="X1694" s="26">
        <v>0</v>
      </c>
      <c r="Y1694" s="26">
        <v>100</v>
      </c>
      <c r="Z1694" s="26">
        <v>4</v>
      </c>
      <c r="AA1694" s="26" t="s">
        <v>96</v>
      </c>
      <c r="AB1694" s="26" t="s">
        <v>96</v>
      </c>
      <c r="AC1694" s="26">
        <v>2</v>
      </c>
      <c r="AD1694" s="26">
        <v>0</v>
      </c>
      <c r="AE1694" s="26">
        <v>0</v>
      </c>
      <c r="AF1694" s="26">
        <v>0</v>
      </c>
      <c r="AG1694" s="26">
        <v>0</v>
      </c>
      <c r="AH1694" s="26">
        <v>0</v>
      </c>
      <c r="AI1694" s="26">
        <v>0</v>
      </c>
    </row>
    <row r="1695" spans="1:35" x14ac:dyDescent="0.3">
      <c r="A1695" s="31" t="s">
        <v>1003</v>
      </c>
      <c r="B1695" s="31" t="s">
        <v>1326</v>
      </c>
      <c r="C1695" s="31" t="s">
        <v>1326</v>
      </c>
      <c r="D1695" s="31" t="s">
        <v>1372</v>
      </c>
      <c r="E1695" s="34" t="s">
        <v>102</v>
      </c>
      <c r="F1695" s="32">
        <v>450</v>
      </c>
      <c r="G1695" s="32">
        <v>100</v>
      </c>
      <c r="H1695" s="32">
        <v>100</v>
      </c>
      <c r="I1695" s="32">
        <v>0</v>
      </c>
      <c r="J1695" s="32">
        <v>0</v>
      </c>
      <c r="K1695" s="32">
        <v>0</v>
      </c>
      <c r="L1695" s="32">
        <v>100</v>
      </c>
      <c r="M1695" s="32">
        <v>100</v>
      </c>
      <c r="N1695" s="32">
        <v>0</v>
      </c>
      <c r="O1695" s="32">
        <v>0</v>
      </c>
      <c r="P1695" s="32">
        <v>0</v>
      </c>
      <c r="Q1695" s="32">
        <v>100</v>
      </c>
      <c r="R1695" s="32">
        <v>100</v>
      </c>
      <c r="S1695" s="32">
        <v>100</v>
      </c>
      <c r="T1695" s="32">
        <v>100</v>
      </c>
      <c r="U1695" s="32">
        <v>0</v>
      </c>
      <c r="V1695" s="32">
        <v>100</v>
      </c>
      <c r="W1695" s="32">
        <v>0</v>
      </c>
      <c r="X1695" s="32">
        <v>0</v>
      </c>
      <c r="Y1695" s="32">
        <v>100</v>
      </c>
      <c r="Z1695" s="32">
        <v>4</v>
      </c>
      <c r="AA1695" s="32" t="s">
        <v>97</v>
      </c>
      <c r="AB1695" s="32" t="s">
        <v>96</v>
      </c>
      <c r="AC1695" s="32">
        <v>4</v>
      </c>
      <c r="AD1695" s="32">
        <v>0</v>
      </c>
      <c r="AE1695" s="32">
        <v>0</v>
      </c>
      <c r="AF1695" s="32">
        <v>0</v>
      </c>
      <c r="AG1695" s="32">
        <v>0</v>
      </c>
      <c r="AH1695" s="32">
        <v>0</v>
      </c>
      <c r="AI1695" s="32">
        <v>0</v>
      </c>
    </row>
    <row r="1696" spans="1:35" x14ac:dyDescent="0.3">
      <c r="A1696" s="31" t="s">
        <v>1003</v>
      </c>
      <c r="B1696" s="31" t="s">
        <v>1326</v>
      </c>
      <c r="C1696" s="31" t="s">
        <v>1326</v>
      </c>
      <c r="D1696" s="31" t="s">
        <v>1373</v>
      </c>
      <c r="E1696" s="34" t="s">
        <v>95</v>
      </c>
      <c r="F1696" s="32">
        <v>950</v>
      </c>
      <c r="G1696" s="32">
        <v>100</v>
      </c>
      <c r="H1696" s="32">
        <v>100</v>
      </c>
      <c r="I1696" s="32">
        <v>0</v>
      </c>
      <c r="J1696" s="32">
        <v>0</v>
      </c>
      <c r="K1696" s="32">
        <v>0</v>
      </c>
      <c r="L1696" s="32">
        <v>100</v>
      </c>
      <c r="M1696" s="32">
        <v>100</v>
      </c>
      <c r="N1696" s="32">
        <v>0</v>
      </c>
      <c r="O1696" s="32">
        <v>0</v>
      </c>
      <c r="P1696" s="32">
        <v>0</v>
      </c>
      <c r="Q1696" s="32">
        <v>100</v>
      </c>
      <c r="R1696" s="32">
        <v>100</v>
      </c>
      <c r="S1696" s="32">
        <v>100</v>
      </c>
      <c r="T1696" s="32">
        <v>100</v>
      </c>
      <c r="U1696" s="32">
        <v>15</v>
      </c>
      <c r="V1696" s="32">
        <v>0</v>
      </c>
      <c r="W1696" s="33">
        <v>15</v>
      </c>
      <c r="X1696" s="32">
        <v>85</v>
      </c>
      <c r="Y1696" s="32">
        <v>100</v>
      </c>
      <c r="Z1696" s="32">
        <v>4</v>
      </c>
      <c r="AA1696" s="32" t="s">
        <v>96</v>
      </c>
      <c r="AB1696" s="32" t="s">
        <v>96</v>
      </c>
      <c r="AC1696" s="32">
        <v>4</v>
      </c>
      <c r="AD1696" s="32">
        <v>1</v>
      </c>
      <c r="AE1696" s="32">
        <v>1</v>
      </c>
      <c r="AF1696" s="32">
        <v>2</v>
      </c>
      <c r="AG1696" s="32">
        <v>0</v>
      </c>
      <c r="AH1696" s="32">
        <v>3</v>
      </c>
      <c r="AI1696" s="32">
        <v>0</v>
      </c>
    </row>
    <row r="1697" spans="1:35" x14ac:dyDescent="0.3">
      <c r="A1697" s="31" t="s">
        <v>1003</v>
      </c>
      <c r="B1697" s="31" t="s">
        <v>1326</v>
      </c>
      <c r="C1697" s="31" t="s">
        <v>1326</v>
      </c>
      <c r="D1697" s="31" t="s">
        <v>1374</v>
      </c>
      <c r="E1697" s="34" t="s">
        <v>95</v>
      </c>
      <c r="F1697" s="32">
        <v>600</v>
      </c>
      <c r="G1697" s="32">
        <v>100</v>
      </c>
      <c r="H1697" s="32">
        <v>100</v>
      </c>
      <c r="I1697" s="32">
        <v>0</v>
      </c>
      <c r="J1697" s="32">
        <v>0</v>
      </c>
      <c r="K1697" s="32">
        <v>0</v>
      </c>
      <c r="L1697" s="32">
        <v>100</v>
      </c>
      <c r="M1697" s="32">
        <v>100</v>
      </c>
      <c r="N1697" s="32">
        <v>0</v>
      </c>
      <c r="O1697" s="32">
        <v>0</v>
      </c>
      <c r="P1697" s="32">
        <v>0</v>
      </c>
      <c r="Q1697" s="32">
        <v>100</v>
      </c>
      <c r="R1697" s="32">
        <v>100</v>
      </c>
      <c r="S1697" s="32">
        <v>100</v>
      </c>
      <c r="T1697" s="32">
        <v>100</v>
      </c>
      <c r="U1697" s="32">
        <v>60</v>
      </c>
      <c r="V1697" s="32">
        <v>0</v>
      </c>
      <c r="W1697" s="33">
        <v>60</v>
      </c>
      <c r="X1697" s="32">
        <v>40</v>
      </c>
      <c r="Y1697" s="32">
        <v>100</v>
      </c>
      <c r="Z1697" s="32">
        <v>4</v>
      </c>
      <c r="AA1697" s="32" t="s">
        <v>96</v>
      </c>
      <c r="AB1697" s="32" t="s">
        <v>96</v>
      </c>
      <c r="AC1697" s="32">
        <v>4</v>
      </c>
      <c r="AD1697" s="32">
        <v>0</v>
      </c>
      <c r="AE1697" s="32">
        <v>2</v>
      </c>
      <c r="AF1697" s="32">
        <v>2</v>
      </c>
      <c r="AG1697" s="32">
        <v>0</v>
      </c>
      <c r="AH1697" s="32">
        <v>3</v>
      </c>
      <c r="AI1697" s="32">
        <v>0</v>
      </c>
    </row>
    <row r="1698" spans="1:35" x14ac:dyDescent="0.3">
      <c r="A1698" s="25" t="s">
        <v>1003</v>
      </c>
      <c r="B1698" s="25" t="s">
        <v>1326</v>
      </c>
      <c r="C1698" s="25" t="s">
        <v>1375</v>
      </c>
      <c r="D1698" s="26" t="s">
        <v>1553</v>
      </c>
      <c r="E1698" s="26">
        <v>1183</v>
      </c>
      <c r="F1698" s="38">
        <v>0</v>
      </c>
      <c r="G1698" s="26">
        <v>100</v>
      </c>
      <c r="H1698" s="26">
        <v>0</v>
      </c>
      <c r="I1698" s="26">
        <v>100</v>
      </c>
      <c r="J1698" s="26">
        <v>0</v>
      </c>
      <c r="K1698" s="26">
        <v>0</v>
      </c>
      <c r="L1698" s="26">
        <v>0</v>
      </c>
      <c r="M1698" s="26">
        <v>0</v>
      </c>
      <c r="N1698" s="26">
        <v>90</v>
      </c>
      <c r="O1698" s="26">
        <v>5</v>
      </c>
      <c r="P1698" s="26">
        <v>5</v>
      </c>
      <c r="Q1698" s="26">
        <v>100</v>
      </c>
      <c r="R1698" s="26">
        <v>100</v>
      </c>
      <c r="S1698" s="26">
        <v>100</v>
      </c>
      <c r="T1698" s="26">
        <v>100</v>
      </c>
      <c r="U1698" s="26">
        <v>100</v>
      </c>
      <c r="V1698" s="26">
        <v>0</v>
      </c>
      <c r="W1698" s="26">
        <v>60</v>
      </c>
      <c r="X1698" s="26">
        <v>40</v>
      </c>
      <c r="Y1698" s="26">
        <v>100</v>
      </c>
      <c r="Z1698" s="26">
        <v>2</v>
      </c>
      <c r="AA1698" s="26" t="s">
        <v>96</v>
      </c>
      <c r="AB1698" s="26" t="s">
        <v>97</v>
      </c>
      <c r="AC1698" s="26" t="s">
        <v>98</v>
      </c>
      <c r="AD1698" s="26">
        <v>0</v>
      </c>
      <c r="AE1698" s="26">
        <v>11</v>
      </c>
      <c r="AF1698" s="26">
        <v>11</v>
      </c>
      <c r="AG1698" s="26">
        <v>0</v>
      </c>
      <c r="AH1698" s="26">
        <v>3</v>
      </c>
      <c r="AI1698" s="26">
        <v>0</v>
      </c>
    </row>
    <row r="1699" spans="1:35" x14ac:dyDescent="0.3">
      <c r="A1699" s="31" t="s">
        <v>1003</v>
      </c>
      <c r="B1699" s="31" t="s">
        <v>1326</v>
      </c>
      <c r="C1699" s="31" t="s">
        <v>1375</v>
      </c>
      <c r="D1699" s="31" t="s">
        <v>1376</v>
      </c>
      <c r="E1699" s="34" t="s">
        <v>102</v>
      </c>
      <c r="F1699" s="32">
        <v>152</v>
      </c>
      <c r="G1699" s="32">
        <v>100</v>
      </c>
      <c r="H1699" s="32">
        <v>0</v>
      </c>
      <c r="I1699" s="32">
        <v>10</v>
      </c>
      <c r="J1699" s="32">
        <v>90</v>
      </c>
      <c r="K1699" s="32">
        <v>0</v>
      </c>
      <c r="L1699" s="32">
        <v>0</v>
      </c>
      <c r="M1699" s="32">
        <v>0</v>
      </c>
      <c r="N1699" s="32">
        <v>0</v>
      </c>
      <c r="O1699" s="32">
        <v>0</v>
      </c>
      <c r="P1699" s="32">
        <v>100</v>
      </c>
      <c r="Q1699" s="32">
        <v>100</v>
      </c>
      <c r="R1699" s="32">
        <v>100</v>
      </c>
      <c r="S1699" s="32">
        <v>100</v>
      </c>
      <c r="T1699" s="32">
        <v>100</v>
      </c>
      <c r="U1699" s="32">
        <v>10</v>
      </c>
      <c r="V1699" s="32">
        <v>0</v>
      </c>
      <c r="W1699" s="33">
        <v>10</v>
      </c>
      <c r="X1699" s="32">
        <v>90</v>
      </c>
      <c r="Y1699" s="32">
        <v>10</v>
      </c>
      <c r="Z1699" s="32">
        <v>2</v>
      </c>
      <c r="AA1699" s="32" t="s">
        <v>97</v>
      </c>
      <c r="AB1699" s="32" t="s">
        <v>96</v>
      </c>
      <c r="AC1699" s="32">
        <v>2</v>
      </c>
      <c r="AD1699" s="32">
        <v>0</v>
      </c>
      <c r="AE1699" s="32">
        <v>11</v>
      </c>
      <c r="AF1699" s="32">
        <v>11</v>
      </c>
      <c r="AG1699" s="32">
        <v>0</v>
      </c>
      <c r="AH1699" s="32">
        <v>3</v>
      </c>
      <c r="AI1699" s="32">
        <v>0</v>
      </c>
    </row>
    <row r="1700" spans="1:35" x14ac:dyDescent="0.3">
      <c r="A1700" s="25" t="s">
        <v>1003</v>
      </c>
      <c r="B1700" s="25" t="s">
        <v>1326</v>
      </c>
      <c r="C1700" s="25" t="s">
        <v>1377</v>
      </c>
      <c r="D1700" s="26" t="s">
        <v>1553</v>
      </c>
      <c r="E1700" s="26">
        <v>3217</v>
      </c>
      <c r="F1700" s="38">
        <v>0</v>
      </c>
      <c r="G1700" s="26">
        <v>90</v>
      </c>
      <c r="H1700" s="26">
        <v>30</v>
      </c>
      <c r="I1700" s="26">
        <v>70</v>
      </c>
      <c r="J1700" s="26">
        <v>0</v>
      </c>
      <c r="K1700" s="26">
        <v>0</v>
      </c>
      <c r="L1700" s="26">
        <v>90</v>
      </c>
      <c r="M1700" s="26">
        <v>70</v>
      </c>
      <c r="N1700" s="26">
        <v>30</v>
      </c>
      <c r="O1700" s="26">
        <v>0</v>
      </c>
      <c r="P1700" s="26">
        <v>0</v>
      </c>
      <c r="Q1700" s="26">
        <v>100</v>
      </c>
      <c r="R1700" s="26">
        <v>100</v>
      </c>
      <c r="S1700" s="26">
        <v>95</v>
      </c>
      <c r="T1700" s="26">
        <v>90</v>
      </c>
      <c r="U1700" s="26">
        <v>70</v>
      </c>
      <c r="V1700" s="26">
        <v>0</v>
      </c>
      <c r="W1700" s="26">
        <v>50</v>
      </c>
      <c r="X1700" s="26">
        <v>50</v>
      </c>
      <c r="Y1700" s="26">
        <v>100</v>
      </c>
      <c r="Z1700" s="26">
        <v>2</v>
      </c>
      <c r="AA1700" s="26" t="s">
        <v>96</v>
      </c>
      <c r="AB1700" s="26" t="s">
        <v>96</v>
      </c>
      <c r="AC1700" s="26">
        <v>12</v>
      </c>
      <c r="AD1700" s="26">
        <v>0</v>
      </c>
      <c r="AE1700" s="26">
        <v>12</v>
      </c>
      <c r="AF1700" s="26">
        <v>15</v>
      </c>
      <c r="AG1700" s="26">
        <v>0</v>
      </c>
      <c r="AH1700" s="26">
        <v>15</v>
      </c>
      <c r="AI1700" s="26">
        <v>0</v>
      </c>
    </row>
    <row r="1701" spans="1:35" x14ac:dyDescent="0.3">
      <c r="A1701" s="31" t="s">
        <v>1003</v>
      </c>
      <c r="B1701" s="31" t="s">
        <v>1326</v>
      </c>
      <c r="C1701" s="31" t="s">
        <v>1377</v>
      </c>
      <c r="D1701" s="31" t="s">
        <v>110</v>
      </c>
      <c r="E1701" s="34" t="s">
        <v>95</v>
      </c>
      <c r="F1701" s="32">
        <v>1704</v>
      </c>
      <c r="G1701" s="32">
        <v>70</v>
      </c>
      <c r="H1701" s="32">
        <v>10</v>
      </c>
      <c r="I1701" s="32">
        <v>89</v>
      </c>
      <c r="J1701" s="32">
        <v>1</v>
      </c>
      <c r="K1701" s="32">
        <v>0</v>
      </c>
      <c r="L1701" s="32">
        <v>70</v>
      </c>
      <c r="M1701" s="32">
        <v>25</v>
      </c>
      <c r="N1701" s="32">
        <v>50</v>
      </c>
      <c r="O1701" s="32">
        <v>0</v>
      </c>
      <c r="P1701" s="32">
        <v>25</v>
      </c>
      <c r="Q1701" s="32">
        <v>100</v>
      </c>
      <c r="R1701" s="32">
        <v>100</v>
      </c>
      <c r="S1701" s="32">
        <v>90</v>
      </c>
      <c r="T1701" s="32">
        <v>70</v>
      </c>
      <c r="U1701" s="32">
        <v>30</v>
      </c>
      <c r="V1701" s="32">
        <v>0</v>
      </c>
      <c r="W1701" s="32">
        <v>5</v>
      </c>
      <c r="X1701" s="32">
        <v>95</v>
      </c>
      <c r="Y1701" s="32">
        <v>60</v>
      </c>
      <c r="Z1701" s="32">
        <v>2</v>
      </c>
      <c r="AA1701" s="32" t="s">
        <v>96</v>
      </c>
      <c r="AB1701" s="32" t="s">
        <v>96</v>
      </c>
      <c r="AC1701" s="32">
        <v>5</v>
      </c>
      <c r="AD1701" s="32">
        <v>2</v>
      </c>
      <c r="AE1701" s="32">
        <v>12</v>
      </c>
      <c r="AF1701" s="32">
        <v>15</v>
      </c>
      <c r="AG1701" s="32">
        <v>0</v>
      </c>
      <c r="AH1701" s="32">
        <v>15</v>
      </c>
      <c r="AI1701" s="32">
        <v>0</v>
      </c>
    </row>
    <row r="1702" spans="1:35" x14ac:dyDescent="0.3">
      <c r="A1702" s="25" t="s">
        <v>1003</v>
      </c>
      <c r="B1702" s="25" t="s">
        <v>1326</v>
      </c>
      <c r="C1702" s="25" t="s">
        <v>1378</v>
      </c>
      <c r="D1702" s="26" t="s">
        <v>1553</v>
      </c>
      <c r="E1702" s="26">
        <v>850</v>
      </c>
      <c r="F1702" s="38">
        <v>20</v>
      </c>
      <c r="G1702" s="26">
        <v>100</v>
      </c>
      <c r="H1702" s="26">
        <v>40</v>
      </c>
      <c r="I1702" s="26">
        <v>60</v>
      </c>
      <c r="J1702" s="26">
        <v>0</v>
      </c>
      <c r="K1702" s="26">
        <v>0</v>
      </c>
      <c r="L1702" s="26">
        <v>100</v>
      </c>
      <c r="M1702" s="26">
        <v>0</v>
      </c>
      <c r="N1702" s="26">
        <v>99</v>
      </c>
      <c r="O1702" s="26">
        <v>1</v>
      </c>
      <c r="P1702" s="26">
        <v>0</v>
      </c>
      <c r="Q1702" s="26">
        <v>100</v>
      </c>
      <c r="R1702" s="26">
        <v>100</v>
      </c>
      <c r="S1702" s="26">
        <v>100</v>
      </c>
      <c r="T1702" s="26">
        <v>100</v>
      </c>
      <c r="U1702" s="26">
        <v>75</v>
      </c>
      <c r="V1702" s="26">
        <v>0</v>
      </c>
      <c r="W1702" s="26">
        <v>75</v>
      </c>
      <c r="X1702" s="26">
        <v>25</v>
      </c>
      <c r="Y1702" s="26">
        <v>100</v>
      </c>
      <c r="Z1702" s="26">
        <v>2</v>
      </c>
      <c r="AA1702" s="26" t="s">
        <v>96</v>
      </c>
      <c r="AB1702" s="26" t="s">
        <v>96</v>
      </c>
      <c r="AC1702" s="26">
        <v>2</v>
      </c>
      <c r="AD1702" s="26">
        <v>3</v>
      </c>
      <c r="AE1702" s="26">
        <v>20</v>
      </c>
      <c r="AF1702" s="26">
        <v>20</v>
      </c>
      <c r="AG1702" s="26">
        <v>0</v>
      </c>
      <c r="AH1702" s="26">
        <v>0</v>
      </c>
      <c r="AI1702" s="26">
        <v>0</v>
      </c>
    </row>
    <row r="1703" spans="1:35" x14ac:dyDescent="0.3">
      <c r="A1703" s="31" t="s">
        <v>1003</v>
      </c>
      <c r="B1703" s="31" t="s">
        <v>1326</v>
      </c>
      <c r="C1703" s="31" t="s">
        <v>1378</v>
      </c>
      <c r="D1703" s="31" t="s">
        <v>110</v>
      </c>
      <c r="E1703" s="34" t="s">
        <v>104</v>
      </c>
      <c r="F1703" s="32">
        <v>325</v>
      </c>
      <c r="G1703" s="32">
        <v>100</v>
      </c>
      <c r="H1703" s="32">
        <v>100</v>
      </c>
      <c r="I1703" s="32">
        <v>0</v>
      </c>
      <c r="J1703" s="32">
        <v>0</v>
      </c>
      <c r="K1703" s="32">
        <v>0</v>
      </c>
      <c r="L1703" s="32">
        <v>100</v>
      </c>
      <c r="M1703" s="32">
        <v>100</v>
      </c>
      <c r="N1703" s="32">
        <v>0</v>
      </c>
      <c r="O1703" s="32">
        <v>0</v>
      </c>
      <c r="P1703" s="32">
        <v>0</v>
      </c>
      <c r="Q1703" s="32">
        <v>100</v>
      </c>
      <c r="R1703" s="32">
        <v>100</v>
      </c>
      <c r="S1703" s="32">
        <v>100</v>
      </c>
      <c r="T1703" s="32">
        <v>100</v>
      </c>
      <c r="U1703" s="32">
        <v>30</v>
      </c>
      <c r="V1703" s="32">
        <v>0</v>
      </c>
      <c r="W1703" s="32">
        <v>0</v>
      </c>
      <c r="X1703" s="32">
        <v>100</v>
      </c>
      <c r="Y1703" s="32">
        <v>100</v>
      </c>
      <c r="Z1703" s="32">
        <v>2</v>
      </c>
      <c r="AA1703" s="32" t="s">
        <v>96</v>
      </c>
      <c r="AB1703" s="32" t="s">
        <v>96</v>
      </c>
      <c r="AC1703" s="32">
        <v>2</v>
      </c>
      <c r="AD1703" s="32">
        <v>3</v>
      </c>
      <c r="AE1703" s="32">
        <v>20</v>
      </c>
      <c r="AF1703" s="32">
        <v>20</v>
      </c>
      <c r="AG1703" s="32">
        <v>1</v>
      </c>
      <c r="AH1703" s="32">
        <v>0</v>
      </c>
      <c r="AI1703" s="32">
        <v>1</v>
      </c>
    </row>
    <row r="1704" spans="1:35" x14ac:dyDescent="0.3">
      <c r="A1704" s="25" t="s">
        <v>1379</v>
      </c>
      <c r="B1704" s="25" t="s">
        <v>1380</v>
      </c>
      <c r="C1704" s="25" t="s">
        <v>1380</v>
      </c>
      <c r="D1704" s="26" t="s">
        <v>1553</v>
      </c>
      <c r="E1704" s="26">
        <v>18046</v>
      </c>
      <c r="F1704" s="38">
        <v>170</v>
      </c>
      <c r="G1704" s="26">
        <v>100</v>
      </c>
      <c r="H1704" s="26">
        <v>100</v>
      </c>
      <c r="I1704" s="26">
        <v>0</v>
      </c>
      <c r="J1704" s="26">
        <v>0</v>
      </c>
      <c r="K1704" s="26">
        <v>0</v>
      </c>
      <c r="L1704" s="26">
        <v>100</v>
      </c>
      <c r="M1704" s="26">
        <v>100</v>
      </c>
      <c r="N1704" s="26">
        <v>0</v>
      </c>
      <c r="O1704" s="26">
        <v>0</v>
      </c>
      <c r="P1704" s="26">
        <v>0</v>
      </c>
      <c r="Q1704" s="26">
        <v>100</v>
      </c>
      <c r="R1704" s="26">
        <v>100</v>
      </c>
      <c r="S1704" s="26">
        <v>100</v>
      </c>
      <c r="T1704" s="26">
        <v>100</v>
      </c>
      <c r="U1704" s="26">
        <v>90</v>
      </c>
      <c r="V1704" s="26">
        <v>70</v>
      </c>
      <c r="W1704" s="26">
        <v>10</v>
      </c>
      <c r="X1704" s="26">
        <v>20</v>
      </c>
      <c r="Y1704" s="26">
        <v>100</v>
      </c>
      <c r="Z1704" s="26">
        <v>8</v>
      </c>
      <c r="AA1704" s="26" t="s">
        <v>96</v>
      </c>
      <c r="AB1704" s="26" t="s">
        <v>96</v>
      </c>
      <c r="AC1704" s="26">
        <v>2</v>
      </c>
      <c r="AD1704" s="26">
        <v>0</v>
      </c>
      <c r="AE1704" s="26">
        <v>0</v>
      </c>
      <c r="AF1704" s="26">
        <v>0</v>
      </c>
      <c r="AG1704" s="26">
        <v>0</v>
      </c>
      <c r="AH1704" s="26">
        <v>0</v>
      </c>
      <c r="AI1704" s="26">
        <v>0</v>
      </c>
    </row>
    <row r="1705" spans="1:35" x14ac:dyDescent="0.3">
      <c r="A1705" s="27" t="s">
        <v>1379</v>
      </c>
      <c r="B1705" s="27" t="s">
        <v>1380</v>
      </c>
      <c r="C1705" s="27" t="s">
        <v>1380</v>
      </c>
      <c r="D1705" s="27" t="s">
        <v>1381</v>
      </c>
      <c r="E1705" s="29" t="s">
        <v>102</v>
      </c>
      <c r="F1705" s="28">
        <v>435</v>
      </c>
      <c r="G1705" s="28">
        <v>100</v>
      </c>
      <c r="H1705" s="28">
        <v>100</v>
      </c>
      <c r="I1705" s="28">
        <v>0</v>
      </c>
      <c r="J1705" s="28">
        <v>0</v>
      </c>
      <c r="K1705" s="28">
        <v>0</v>
      </c>
      <c r="L1705" s="28">
        <v>100</v>
      </c>
      <c r="M1705" s="28">
        <v>100</v>
      </c>
      <c r="N1705" s="28">
        <v>0</v>
      </c>
      <c r="O1705" s="28">
        <v>0</v>
      </c>
      <c r="P1705" s="28">
        <v>0</v>
      </c>
      <c r="Q1705" s="28">
        <v>100</v>
      </c>
      <c r="R1705" s="28">
        <v>100</v>
      </c>
      <c r="S1705" s="28">
        <v>100</v>
      </c>
      <c r="T1705" s="28">
        <v>100</v>
      </c>
      <c r="U1705" s="28">
        <v>7</v>
      </c>
      <c r="V1705" s="28">
        <v>7</v>
      </c>
      <c r="W1705" s="28">
        <v>0</v>
      </c>
      <c r="X1705" s="28">
        <v>93</v>
      </c>
      <c r="Y1705" s="28">
        <v>100</v>
      </c>
      <c r="Z1705" s="28">
        <v>1</v>
      </c>
      <c r="AA1705" s="28" t="s">
        <v>96</v>
      </c>
      <c r="AB1705" s="28" t="s">
        <v>96</v>
      </c>
      <c r="AC1705" s="28">
        <v>4</v>
      </c>
      <c r="AD1705" s="28">
        <v>0</v>
      </c>
      <c r="AE1705" s="28">
        <v>0</v>
      </c>
      <c r="AF1705" s="28">
        <v>0</v>
      </c>
      <c r="AG1705" s="28">
        <v>0</v>
      </c>
      <c r="AH1705" s="28">
        <v>0</v>
      </c>
      <c r="AI1705" s="28">
        <v>0</v>
      </c>
    </row>
    <row r="1706" spans="1:35" x14ac:dyDescent="0.3">
      <c r="A1706" s="27" t="s">
        <v>1379</v>
      </c>
      <c r="B1706" s="27" t="s">
        <v>1380</v>
      </c>
      <c r="C1706" s="27" t="s">
        <v>1380</v>
      </c>
      <c r="D1706" s="27" t="s">
        <v>1382</v>
      </c>
      <c r="E1706" s="29" t="s">
        <v>102</v>
      </c>
      <c r="F1706" s="28">
        <v>122</v>
      </c>
      <c r="G1706" s="28">
        <v>100</v>
      </c>
      <c r="H1706" s="28">
        <v>100</v>
      </c>
      <c r="I1706" s="28">
        <v>0</v>
      </c>
      <c r="J1706" s="28">
        <v>0</v>
      </c>
      <c r="K1706" s="28">
        <v>0</v>
      </c>
      <c r="L1706" s="28">
        <v>100</v>
      </c>
      <c r="M1706" s="28">
        <v>100</v>
      </c>
      <c r="N1706" s="28">
        <v>0</v>
      </c>
      <c r="O1706" s="28">
        <v>0</v>
      </c>
      <c r="P1706" s="28">
        <v>0</v>
      </c>
      <c r="Q1706" s="28">
        <v>100</v>
      </c>
      <c r="R1706" s="28">
        <v>100</v>
      </c>
      <c r="S1706" s="28">
        <v>100</v>
      </c>
      <c r="T1706" s="28">
        <v>100</v>
      </c>
      <c r="U1706" s="28">
        <v>100</v>
      </c>
      <c r="V1706" s="28">
        <v>100</v>
      </c>
      <c r="W1706" s="28">
        <v>0</v>
      </c>
      <c r="X1706" s="28">
        <v>0</v>
      </c>
      <c r="Y1706" s="28">
        <v>100</v>
      </c>
      <c r="Z1706" s="28">
        <v>8</v>
      </c>
      <c r="AA1706" s="28" t="s">
        <v>96</v>
      </c>
      <c r="AB1706" s="28" t="s">
        <v>96</v>
      </c>
      <c r="AC1706" s="28">
        <v>2</v>
      </c>
      <c r="AD1706" s="28">
        <v>0</v>
      </c>
      <c r="AE1706" s="28">
        <v>0</v>
      </c>
      <c r="AF1706" s="28">
        <v>0</v>
      </c>
      <c r="AG1706" s="28">
        <v>0</v>
      </c>
      <c r="AH1706" s="28">
        <v>0</v>
      </c>
      <c r="AI1706" s="28">
        <v>0</v>
      </c>
    </row>
    <row r="1707" spans="1:35" x14ac:dyDescent="0.3">
      <c r="A1707" s="25" t="s">
        <v>1379</v>
      </c>
      <c r="B1707" s="25" t="s">
        <v>1383</v>
      </c>
      <c r="C1707" s="25" t="s">
        <v>1384</v>
      </c>
      <c r="D1707" s="26" t="s">
        <v>1553</v>
      </c>
      <c r="E1707" s="26">
        <v>24000</v>
      </c>
      <c r="F1707" s="38">
        <v>700</v>
      </c>
      <c r="G1707" s="26">
        <v>100</v>
      </c>
      <c r="H1707" s="26">
        <v>100</v>
      </c>
      <c r="I1707" s="26">
        <v>0</v>
      </c>
      <c r="J1707" s="26">
        <v>0</v>
      </c>
      <c r="K1707" s="26">
        <v>0</v>
      </c>
      <c r="L1707" s="26">
        <v>100</v>
      </c>
      <c r="M1707" s="26">
        <v>100</v>
      </c>
      <c r="N1707" s="26">
        <v>0</v>
      </c>
      <c r="O1707" s="26">
        <v>0</v>
      </c>
      <c r="P1707" s="26">
        <v>0</v>
      </c>
      <c r="Q1707" s="26">
        <v>100</v>
      </c>
      <c r="R1707" s="26">
        <v>100</v>
      </c>
      <c r="S1707" s="26">
        <v>100</v>
      </c>
      <c r="T1707" s="26">
        <v>100</v>
      </c>
      <c r="U1707" s="26">
        <v>100</v>
      </c>
      <c r="V1707" s="26">
        <v>100</v>
      </c>
      <c r="W1707" s="26">
        <v>0</v>
      </c>
      <c r="X1707" s="26">
        <v>0</v>
      </c>
      <c r="Y1707" s="26">
        <v>100</v>
      </c>
      <c r="Z1707" s="26">
        <v>4</v>
      </c>
      <c r="AA1707" s="26" t="s">
        <v>96</v>
      </c>
      <c r="AB1707" s="26" t="s">
        <v>97</v>
      </c>
      <c r="AC1707" s="26" t="s">
        <v>98</v>
      </c>
      <c r="AD1707" s="26">
        <v>0</v>
      </c>
      <c r="AE1707" s="26">
        <v>0</v>
      </c>
      <c r="AF1707" s="26">
        <v>0</v>
      </c>
      <c r="AG1707" s="26">
        <v>0</v>
      </c>
      <c r="AH1707" s="26">
        <v>0</v>
      </c>
      <c r="AI1707" s="26">
        <v>0</v>
      </c>
    </row>
    <row r="1708" spans="1:35" x14ac:dyDescent="0.3">
      <c r="A1708" s="27" t="s">
        <v>1379</v>
      </c>
      <c r="B1708" s="27" t="s">
        <v>1383</v>
      </c>
      <c r="C1708" s="27" t="s">
        <v>1384</v>
      </c>
      <c r="D1708" s="27" t="s">
        <v>1385</v>
      </c>
      <c r="E1708" s="29" t="s">
        <v>102</v>
      </c>
      <c r="F1708" s="29">
        <v>200</v>
      </c>
      <c r="G1708" s="28">
        <v>100</v>
      </c>
      <c r="H1708" s="28">
        <v>100</v>
      </c>
      <c r="I1708" s="28">
        <v>0</v>
      </c>
      <c r="J1708" s="28">
        <v>0</v>
      </c>
      <c r="K1708" s="28">
        <v>0</v>
      </c>
      <c r="L1708" s="28">
        <v>100</v>
      </c>
      <c r="M1708" s="28">
        <v>100</v>
      </c>
      <c r="N1708" s="28">
        <v>0</v>
      </c>
      <c r="O1708" s="28">
        <v>0</v>
      </c>
      <c r="P1708" s="28">
        <v>0</v>
      </c>
      <c r="Q1708" s="28">
        <v>100</v>
      </c>
      <c r="R1708" s="28">
        <v>100</v>
      </c>
      <c r="S1708" s="28">
        <v>100</v>
      </c>
      <c r="T1708" s="28">
        <v>100</v>
      </c>
      <c r="U1708" s="28">
        <v>100</v>
      </c>
      <c r="V1708" s="28">
        <v>100</v>
      </c>
      <c r="W1708" s="28">
        <v>0</v>
      </c>
      <c r="X1708" s="28">
        <v>0</v>
      </c>
      <c r="Y1708" s="28">
        <v>100</v>
      </c>
      <c r="Z1708" s="28">
        <v>4</v>
      </c>
      <c r="AA1708" s="28" t="s">
        <v>96</v>
      </c>
      <c r="AB1708" s="28" t="s">
        <v>97</v>
      </c>
      <c r="AC1708" s="28" t="s">
        <v>98</v>
      </c>
      <c r="AD1708" s="28">
        <v>0</v>
      </c>
      <c r="AE1708" s="28">
        <v>0</v>
      </c>
      <c r="AF1708" s="28">
        <v>0</v>
      </c>
      <c r="AG1708" s="28">
        <v>0</v>
      </c>
      <c r="AH1708" s="28">
        <v>0</v>
      </c>
      <c r="AI1708" s="28">
        <v>0</v>
      </c>
    </row>
    <row r="1709" spans="1:35" x14ac:dyDescent="0.3">
      <c r="A1709" s="27" t="s">
        <v>1379</v>
      </c>
      <c r="B1709" s="27" t="s">
        <v>1383</v>
      </c>
      <c r="C1709" s="27" t="s">
        <v>1384</v>
      </c>
      <c r="D1709" s="27" t="s">
        <v>1386</v>
      </c>
      <c r="E1709" s="29" t="s">
        <v>102</v>
      </c>
      <c r="F1709" s="29">
        <v>300</v>
      </c>
      <c r="G1709" s="28">
        <v>100</v>
      </c>
      <c r="H1709" s="28">
        <v>100</v>
      </c>
      <c r="I1709" s="28">
        <v>0</v>
      </c>
      <c r="J1709" s="28">
        <v>0</v>
      </c>
      <c r="K1709" s="28">
        <v>0</v>
      </c>
      <c r="L1709" s="28">
        <v>100</v>
      </c>
      <c r="M1709" s="28">
        <v>100</v>
      </c>
      <c r="N1709" s="28">
        <v>0</v>
      </c>
      <c r="O1709" s="28">
        <v>0</v>
      </c>
      <c r="P1709" s="28">
        <v>0</v>
      </c>
      <c r="Q1709" s="28">
        <v>100</v>
      </c>
      <c r="R1709" s="28">
        <v>100</v>
      </c>
      <c r="S1709" s="28">
        <v>100</v>
      </c>
      <c r="T1709" s="28">
        <v>100</v>
      </c>
      <c r="U1709" s="28">
        <v>100</v>
      </c>
      <c r="V1709" s="28">
        <v>100</v>
      </c>
      <c r="W1709" s="28">
        <v>0</v>
      </c>
      <c r="X1709" s="28">
        <v>0</v>
      </c>
      <c r="Y1709" s="28">
        <v>100</v>
      </c>
      <c r="Z1709" s="28">
        <v>4</v>
      </c>
      <c r="AA1709" s="28" t="s">
        <v>96</v>
      </c>
      <c r="AB1709" s="28" t="s">
        <v>97</v>
      </c>
      <c r="AC1709" s="28" t="s">
        <v>98</v>
      </c>
      <c r="AD1709" s="28">
        <v>0</v>
      </c>
      <c r="AE1709" s="28">
        <v>0</v>
      </c>
      <c r="AF1709" s="28">
        <v>0</v>
      </c>
      <c r="AG1709" s="28">
        <v>0</v>
      </c>
      <c r="AH1709" s="28">
        <v>0</v>
      </c>
      <c r="AI1709" s="28">
        <v>0</v>
      </c>
    </row>
    <row r="1710" spans="1:35" x14ac:dyDescent="0.3">
      <c r="A1710" s="25" t="s">
        <v>1379</v>
      </c>
      <c r="B1710" s="25" t="s">
        <v>1383</v>
      </c>
      <c r="C1710" s="25" t="s">
        <v>1387</v>
      </c>
      <c r="D1710" s="26" t="s">
        <v>1553</v>
      </c>
      <c r="E1710" s="26">
        <v>2555</v>
      </c>
      <c r="F1710" s="38">
        <v>0</v>
      </c>
      <c r="G1710" s="26">
        <v>30</v>
      </c>
      <c r="H1710" s="26">
        <v>30</v>
      </c>
      <c r="I1710" s="26">
        <v>60</v>
      </c>
      <c r="J1710" s="26">
        <v>10</v>
      </c>
      <c r="K1710" s="26">
        <v>0</v>
      </c>
      <c r="L1710" s="26">
        <v>50</v>
      </c>
      <c r="M1710" s="26">
        <v>10</v>
      </c>
      <c r="N1710" s="26">
        <v>90</v>
      </c>
      <c r="O1710" s="26">
        <v>0</v>
      </c>
      <c r="P1710" s="26">
        <v>0</v>
      </c>
      <c r="Q1710" s="26">
        <v>100</v>
      </c>
      <c r="R1710" s="26">
        <v>80</v>
      </c>
      <c r="S1710" s="26">
        <v>80</v>
      </c>
      <c r="T1710" s="26">
        <v>100</v>
      </c>
      <c r="U1710" s="26">
        <v>80</v>
      </c>
      <c r="V1710" s="26">
        <v>0</v>
      </c>
      <c r="W1710" s="26">
        <v>50</v>
      </c>
      <c r="X1710" s="26">
        <v>50</v>
      </c>
      <c r="Y1710" s="26">
        <v>55</v>
      </c>
      <c r="Z1710" s="26">
        <v>2</v>
      </c>
      <c r="AA1710" s="26" t="s">
        <v>96</v>
      </c>
      <c r="AB1710" s="26" t="s">
        <v>96</v>
      </c>
      <c r="AC1710" s="26">
        <v>2</v>
      </c>
      <c r="AD1710" s="26">
        <v>8</v>
      </c>
      <c r="AE1710" s="26">
        <v>8</v>
      </c>
      <c r="AF1710" s="26">
        <v>8</v>
      </c>
      <c r="AG1710" s="26">
        <v>0</v>
      </c>
      <c r="AH1710" s="26">
        <v>0</v>
      </c>
      <c r="AI1710" s="26">
        <v>0</v>
      </c>
    </row>
    <row r="1711" spans="1:35" x14ac:dyDescent="0.3">
      <c r="A1711" s="27" t="s">
        <v>1379</v>
      </c>
      <c r="B1711" s="27" t="s">
        <v>1383</v>
      </c>
      <c r="C1711" s="27" t="s">
        <v>1387</v>
      </c>
      <c r="D1711" s="27" t="s">
        <v>1388</v>
      </c>
      <c r="E1711" s="29" t="s">
        <v>102</v>
      </c>
      <c r="F1711" s="28">
        <v>64</v>
      </c>
      <c r="G1711" s="28">
        <v>30</v>
      </c>
      <c r="H1711" s="28">
        <v>30</v>
      </c>
      <c r="I1711" s="28">
        <v>60</v>
      </c>
      <c r="J1711" s="28">
        <v>10</v>
      </c>
      <c r="K1711" s="28">
        <v>0</v>
      </c>
      <c r="L1711" s="28">
        <v>50</v>
      </c>
      <c r="M1711" s="28">
        <v>10</v>
      </c>
      <c r="N1711" s="28">
        <v>90</v>
      </c>
      <c r="O1711" s="28">
        <v>0</v>
      </c>
      <c r="P1711" s="28">
        <v>0</v>
      </c>
      <c r="Q1711" s="28">
        <v>100</v>
      </c>
      <c r="R1711" s="28">
        <v>80</v>
      </c>
      <c r="S1711" s="28">
        <v>80</v>
      </c>
      <c r="T1711" s="28">
        <v>100</v>
      </c>
      <c r="U1711" s="28">
        <v>80</v>
      </c>
      <c r="V1711" s="28">
        <v>0</v>
      </c>
      <c r="W1711" s="28">
        <v>50</v>
      </c>
      <c r="X1711" s="28">
        <v>50</v>
      </c>
      <c r="Y1711" s="28">
        <v>50</v>
      </c>
      <c r="Z1711" s="28">
        <v>2</v>
      </c>
      <c r="AA1711" s="28" t="s">
        <v>96</v>
      </c>
      <c r="AB1711" s="28" t="s">
        <v>96</v>
      </c>
      <c r="AC1711" s="28">
        <v>2</v>
      </c>
      <c r="AD1711" s="28">
        <v>8</v>
      </c>
      <c r="AE1711" s="28">
        <v>8</v>
      </c>
      <c r="AF1711" s="28">
        <v>8</v>
      </c>
      <c r="AG1711" s="28">
        <v>0</v>
      </c>
      <c r="AH1711" s="28">
        <v>0</v>
      </c>
      <c r="AI1711" s="28">
        <v>0</v>
      </c>
    </row>
    <row r="1712" spans="1:35" x14ac:dyDescent="0.3">
      <c r="A1712" s="25" t="s">
        <v>1379</v>
      </c>
      <c r="B1712" s="25" t="s">
        <v>1383</v>
      </c>
      <c r="C1712" s="25" t="s">
        <v>1389</v>
      </c>
      <c r="D1712" s="26" t="s">
        <v>1553</v>
      </c>
      <c r="E1712" s="26">
        <v>2298</v>
      </c>
      <c r="F1712" s="38">
        <v>90</v>
      </c>
      <c r="G1712" s="26">
        <v>80</v>
      </c>
      <c r="H1712" s="26">
        <v>80</v>
      </c>
      <c r="I1712" s="26">
        <v>20</v>
      </c>
      <c r="J1712" s="26">
        <v>0</v>
      </c>
      <c r="K1712" s="26">
        <v>0</v>
      </c>
      <c r="L1712" s="26">
        <v>0</v>
      </c>
      <c r="M1712" s="26">
        <v>0</v>
      </c>
      <c r="N1712" s="26">
        <v>90</v>
      </c>
      <c r="O1712" s="26">
        <v>2</v>
      </c>
      <c r="P1712" s="26">
        <v>8</v>
      </c>
      <c r="Q1712" s="26">
        <v>100</v>
      </c>
      <c r="R1712" s="26">
        <v>100</v>
      </c>
      <c r="S1712" s="26">
        <v>100</v>
      </c>
      <c r="T1712" s="26">
        <v>80</v>
      </c>
      <c r="U1712" s="26">
        <v>80</v>
      </c>
      <c r="V1712" s="26">
        <v>0</v>
      </c>
      <c r="W1712" s="26">
        <v>60</v>
      </c>
      <c r="X1712" s="26">
        <v>40</v>
      </c>
      <c r="Y1712" s="26">
        <v>100</v>
      </c>
      <c r="Z1712" s="26">
        <v>2</v>
      </c>
      <c r="AA1712" s="26" t="s">
        <v>96</v>
      </c>
      <c r="AB1712" s="26" t="s">
        <v>97</v>
      </c>
      <c r="AC1712" s="26" t="s">
        <v>98</v>
      </c>
      <c r="AD1712" s="26">
        <v>0</v>
      </c>
      <c r="AE1712" s="26">
        <v>0</v>
      </c>
      <c r="AF1712" s="26">
        <v>0</v>
      </c>
      <c r="AG1712" s="26">
        <v>0</v>
      </c>
      <c r="AH1712" s="26">
        <v>0</v>
      </c>
      <c r="AI1712" s="26">
        <v>0</v>
      </c>
    </row>
    <row r="1713" spans="1:35" x14ac:dyDescent="0.3">
      <c r="A1713" s="27" t="s">
        <v>1379</v>
      </c>
      <c r="B1713" s="27" t="s">
        <v>1383</v>
      </c>
      <c r="C1713" s="27" t="s">
        <v>1389</v>
      </c>
      <c r="D1713" s="27" t="s">
        <v>197</v>
      </c>
      <c r="E1713" s="29" t="s">
        <v>95</v>
      </c>
      <c r="F1713" s="28">
        <v>30</v>
      </c>
      <c r="G1713" s="28">
        <v>50</v>
      </c>
      <c r="H1713" s="28">
        <v>50</v>
      </c>
      <c r="I1713" s="28">
        <v>50</v>
      </c>
      <c r="J1713" s="28">
        <v>0</v>
      </c>
      <c r="K1713" s="28">
        <v>0</v>
      </c>
      <c r="L1713" s="28">
        <v>0</v>
      </c>
      <c r="M1713" s="28">
        <v>0</v>
      </c>
      <c r="N1713" s="28">
        <v>0</v>
      </c>
      <c r="O1713" s="28">
        <v>0</v>
      </c>
      <c r="P1713" s="28">
        <v>100</v>
      </c>
      <c r="Q1713" s="28">
        <v>100</v>
      </c>
      <c r="R1713" s="28">
        <v>100</v>
      </c>
      <c r="S1713" s="28">
        <v>85</v>
      </c>
      <c r="T1713" s="28">
        <v>100</v>
      </c>
      <c r="U1713" s="28">
        <v>70</v>
      </c>
      <c r="V1713" s="28">
        <v>0</v>
      </c>
      <c r="W1713" s="28">
        <v>70</v>
      </c>
      <c r="X1713" s="28">
        <v>30</v>
      </c>
      <c r="Y1713" s="28">
        <v>80</v>
      </c>
      <c r="Z1713" s="28">
        <v>2</v>
      </c>
      <c r="AA1713" s="28" t="s">
        <v>96</v>
      </c>
      <c r="AB1713" s="28" t="s">
        <v>97</v>
      </c>
      <c r="AC1713" s="28" t="s">
        <v>98</v>
      </c>
      <c r="AD1713" s="28">
        <v>0</v>
      </c>
      <c r="AE1713" s="28">
        <v>0</v>
      </c>
      <c r="AF1713" s="28">
        <v>0</v>
      </c>
      <c r="AG1713" s="28">
        <v>0</v>
      </c>
      <c r="AH1713" s="28">
        <v>7</v>
      </c>
      <c r="AI1713" s="28">
        <v>0</v>
      </c>
    </row>
    <row r="1714" spans="1:35" x14ac:dyDescent="0.3">
      <c r="A1714" s="27" t="s">
        <v>1379</v>
      </c>
      <c r="B1714" s="27" t="s">
        <v>1383</v>
      </c>
      <c r="C1714" s="27" t="s">
        <v>1389</v>
      </c>
      <c r="D1714" s="27" t="s">
        <v>1390</v>
      </c>
      <c r="E1714" s="29" t="s">
        <v>95</v>
      </c>
      <c r="F1714" s="28">
        <v>40</v>
      </c>
      <c r="G1714" s="28">
        <v>70</v>
      </c>
      <c r="H1714" s="28">
        <v>70</v>
      </c>
      <c r="I1714" s="28">
        <v>30</v>
      </c>
      <c r="J1714" s="28">
        <v>0</v>
      </c>
      <c r="K1714" s="28">
        <v>0</v>
      </c>
      <c r="L1714" s="28">
        <v>0</v>
      </c>
      <c r="M1714" s="28">
        <v>0</v>
      </c>
      <c r="N1714" s="28">
        <v>0</v>
      </c>
      <c r="O1714" s="28">
        <v>0</v>
      </c>
      <c r="P1714" s="28">
        <v>100</v>
      </c>
      <c r="Q1714" s="28">
        <v>100</v>
      </c>
      <c r="R1714" s="28">
        <v>100</v>
      </c>
      <c r="S1714" s="28">
        <v>100</v>
      </c>
      <c r="T1714" s="28">
        <v>100</v>
      </c>
      <c r="U1714" s="28">
        <v>90</v>
      </c>
      <c r="V1714" s="28">
        <v>0</v>
      </c>
      <c r="W1714" s="28">
        <v>90</v>
      </c>
      <c r="X1714" s="28">
        <v>10</v>
      </c>
      <c r="Y1714" s="28">
        <v>90</v>
      </c>
      <c r="Z1714" s="28">
        <v>2</v>
      </c>
      <c r="AA1714" s="28" t="s">
        <v>96</v>
      </c>
      <c r="AB1714" s="28" t="s">
        <v>97</v>
      </c>
      <c r="AC1714" s="28" t="s">
        <v>98</v>
      </c>
      <c r="AD1714" s="28">
        <v>0</v>
      </c>
      <c r="AE1714" s="28">
        <v>0</v>
      </c>
      <c r="AF1714" s="28">
        <v>0</v>
      </c>
      <c r="AG1714" s="28">
        <v>0</v>
      </c>
      <c r="AH1714" s="28">
        <v>7</v>
      </c>
      <c r="AI1714" s="28">
        <v>0</v>
      </c>
    </row>
    <row r="1715" spans="1:35" x14ac:dyDescent="0.3">
      <c r="A1715" s="25" t="s">
        <v>1379</v>
      </c>
      <c r="B1715" s="25" t="s">
        <v>1383</v>
      </c>
      <c r="C1715" s="25" t="s">
        <v>1391</v>
      </c>
      <c r="D1715" s="26" t="s">
        <v>1553</v>
      </c>
      <c r="E1715" s="26">
        <v>572</v>
      </c>
      <c r="F1715" s="38">
        <v>20</v>
      </c>
      <c r="G1715" s="26">
        <v>100</v>
      </c>
      <c r="H1715" s="26">
        <v>100</v>
      </c>
      <c r="I1715" s="26">
        <v>0</v>
      </c>
      <c r="J1715" s="26">
        <v>0</v>
      </c>
      <c r="K1715" s="26">
        <v>0</v>
      </c>
      <c r="L1715" s="26">
        <v>0</v>
      </c>
      <c r="M1715" s="26">
        <v>0</v>
      </c>
      <c r="N1715" s="26">
        <v>50</v>
      </c>
      <c r="O1715" s="26">
        <v>10</v>
      </c>
      <c r="P1715" s="26">
        <v>40</v>
      </c>
      <c r="Q1715" s="26">
        <v>100</v>
      </c>
      <c r="R1715" s="26">
        <v>100</v>
      </c>
      <c r="S1715" s="26">
        <v>100</v>
      </c>
      <c r="T1715" s="26">
        <v>0</v>
      </c>
      <c r="U1715" s="26">
        <v>0</v>
      </c>
      <c r="V1715" s="26">
        <v>0</v>
      </c>
      <c r="W1715" s="26">
        <v>0</v>
      </c>
      <c r="X1715" s="26">
        <v>100</v>
      </c>
      <c r="Y1715" s="26">
        <v>100</v>
      </c>
      <c r="Z1715" s="26">
        <v>1</v>
      </c>
      <c r="AA1715" s="26" t="s">
        <v>96</v>
      </c>
      <c r="AB1715" s="26" t="s">
        <v>96</v>
      </c>
      <c r="AC1715" s="26">
        <v>6</v>
      </c>
      <c r="AD1715" s="26">
        <v>20</v>
      </c>
      <c r="AE1715" s="26">
        <v>20</v>
      </c>
      <c r="AF1715" s="26">
        <v>20</v>
      </c>
      <c r="AG1715" s="26">
        <v>0</v>
      </c>
      <c r="AH1715" s="26">
        <v>20</v>
      </c>
      <c r="AI1715" s="26">
        <v>0</v>
      </c>
    </row>
    <row r="1716" spans="1:35" x14ac:dyDescent="0.3">
      <c r="A1716" s="27" t="s">
        <v>1379</v>
      </c>
      <c r="B1716" s="27" t="s">
        <v>1383</v>
      </c>
      <c r="C1716" s="27" t="s">
        <v>1391</v>
      </c>
      <c r="D1716" s="27" t="s">
        <v>1392</v>
      </c>
      <c r="E1716" s="29" t="s">
        <v>95</v>
      </c>
      <c r="F1716" s="28">
        <v>42</v>
      </c>
      <c r="G1716" s="28">
        <v>100</v>
      </c>
      <c r="H1716" s="28">
        <v>100</v>
      </c>
      <c r="I1716" s="28">
        <v>0</v>
      </c>
      <c r="J1716" s="28">
        <v>0</v>
      </c>
      <c r="K1716" s="28">
        <v>0</v>
      </c>
      <c r="L1716" s="28">
        <v>0</v>
      </c>
      <c r="M1716" s="28">
        <v>0</v>
      </c>
      <c r="N1716" s="28">
        <v>0</v>
      </c>
      <c r="O1716" s="28">
        <v>0</v>
      </c>
      <c r="P1716" s="28">
        <v>100</v>
      </c>
      <c r="Q1716" s="28">
        <v>100</v>
      </c>
      <c r="R1716" s="28">
        <v>100</v>
      </c>
      <c r="S1716" s="28">
        <v>100</v>
      </c>
      <c r="T1716" s="28">
        <v>0</v>
      </c>
      <c r="U1716" s="28">
        <v>0</v>
      </c>
      <c r="V1716" s="28">
        <v>0</v>
      </c>
      <c r="W1716" s="28">
        <v>0</v>
      </c>
      <c r="X1716" s="28">
        <v>100</v>
      </c>
      <c r="Y1716" s="28">
        <v>100</v>
      </c>
      <c r="Z1716" s="28">
        <v>1</v>
      </c>
      <c r="AA1716" s="28" t="s">
        <v>96</v>
      </c>
      <c r="AB1716" s="28" t="s">
        <v>96</v>
      </c>
      <c r="AC1716" s="28">
        <v>6</v>
      </c>
      <c r="AD1716" s="28">
        <v>20</v>
      </c>
      <c r="AE1716" s="28">
        <v>20</v>
      </c>
      <c r="AF1716" s="28">
        <v>20</v>
      </c>
      <c r="AG1716" s="28">
        <v>0</v>
      </c>
      <c r="AH1716" s="28">
        <v>20</v>
      </c>
      <c r="AI1716" s="28" t="s">
        <v>1393</v>
      </c>
    </row>
    <row r="1717" spans="1:35" x14ac:dyDescent="0.3">
      <c r="A1717" s="25" t="s">
        <v>1379</v>
      </c>
      <c r="B1717" s="25" t="s">
        <v>1394</v>
      </c>
      <c r="C1717" s="25" t="s">
        <v>1394</v>
      </c>
      <c r="D1717" s="26" t="s">
        <v>1553</v>
      </c>
      <c r="E1717" s="26">
        <v>11370</v>
      </c>
      <c r="F1717" s="38">
        <v>410</v>
      </c>
      <c r="G1717" s="26">
        <v>100</v>
      </c>
      <c r="H1717" s="26">
        <v>100</v>
      </c>
      <c r="I1717" s="26">
        <v>0</v>
      </c>
      <c r="J1717" s="26">
        <v>0</v>
      </c>
      <c r="K1717" s="26">
        <v>0</v>
      </c>
      <c r="L1717" s="26">
        <v>97</v>
      </c>
      <c r="M1717" s="26">
        <v>97</v>
      </c>
      <c r="N1717" s="26">
        <v>3</v>
      </c>
      <c r="O1717" s="26">
        <v>0</v>
      </c>
      <c r="P1717" s="26">
        <v>0</v>
      </c>
      <c r="Q1717" s="26">
        <v>100</v>
      </c>
      <c r="R1717" s="26">
        <v>100</v>
      </c>
      <c r="S1717" s="26">
        <v>85</v>
      </c>
      <c r="T1717" s="26">
        <v>97</v>
      </c>
      <c r="U1717" s="26">
        <v>90</v>
      </c>
      <c r="V1717" s="26">
        <v>0</v>
      </c>
      <c r="W1717" s="26">
        <v>90</v>
      </c>
      <c r="X1717" s="26">
        <v>10</v>
      </c>
      <c r="Y1717" s="26">
        <v>100</v>
      </c>
      <c r="Z1717" s="26">
        <v>8</v>
      </c>
      <c r="AA1717" s="26" t="s">
        <v>96</v>
      </c>
      <c r="AB1717" s="26" t="s">
        <v>96</v>
      </c>
      <c r="AC1717" s="26">
        <v>8</v>
      </c>
      <c r="AD1717" s="26">
        <v>0</v>
      </c>
      <c r="AE1717" s="26">
        <v>0</v>
      </c>
      <c r="AF1717" s="26">
        <v>0</v>
      </c>
      <c r="AG1717" s="26">
        <v>0</v>
      </c>
      <c r="AH1717" s="26">
        <v>0</v>
      </c>
      <c r="AI1717" s="26">
        <v>0</v>
      </c>
    </row>
    <row r="1718" spans="1:35" x14ac:dyDescent="0.3">
      <c r="A1718" s="27" t="s">
        <v>1379</v>
      </c>
      <c r="B1718" s="27" t="s">
        <v>1394</v>
      </c>
      <c r="C1718" s="27" t="s">
        <v>1394</v>
      </c>
      <c r="D1718" s="27" t="s">
        <v>1395</v>
      </c>
      <c r="E1718" s="29" t="s">
        <v>102</v>
      </c>
      <c r="F1718" s="28">
        <v>160</v>
      </c>
      <c r="G1718" s="28">
        <v>100</v>
      </c>
      <c r="H1718" s="28">
        <v>100</v>
      </c>
      <c r="I1718" s="28">
        <v>0</v>
      </c>
      <c r="J1718" s="28">
        <v>0</v>
      </c>
      <c r="K1718" s="28">
        <v>0</v>
      </c>
      <c r="L1718" s="28">
        <v>100</v>
      </c>
      <c r="M1718" s="28">
        <v>100</v>
      </c>
      <c r="N1718" s="28">
        <v>0</v>
      </c>
      <c r="O1718" s="28">
        <v>0</v>
      </c>
      <c r="P1718" s="28">
        <v>0</v>
      </c>
      <c r="Q1718" s="28">
        <v>100</v>
      </c>
      <c r="R1718" s="28">
        <v>100</v>
      </c>
      <c r="S1718" s="28">
        <v>100</v>
      </c>
      <c r="T1718" s="28">
        <v>100</v>
      </c>
      <c r="U1718" s="28">
        <v>100</v>
      </c>
      <c r="V1718" s="28">
        <v>100</v>
      </c>
      <c r="W1718" s="28">
        <v>0</v>
      </c>
      <c r="X1718" s="28">
        <v>0</v>
      </c>
      <c r="Y1718" s="28">
        <v>100</v>
      </c>
      <c r="Z1718" s="28">
        <v>8</v>
      </c>
      <c r="AA1718" s="28" t="s">
        <v>96</v>
      </c>
      <c r="AB1718" s="28" t="s">
        <v>96</v>
      </c>
      <c r="AC1718" s="28">
        <v>8</v>
      </c>
      <c r="AD1718" s="28">
        <v>0</v>
      </c>
      <c r="AE1718" s="28">
        <v>0</v>
      </c>
      <c r="AF1718" s="28">
        <v>0</v>
      </c>
      <c r="AG1718" s="28">
        <v>0</v>
      </c>
      <c r="AH1718" s="28">
        <v>0</v>
      </c>
      <c r="AI1718" s="28">
        <v>0</v>
      </c>
    </row>
    <row r="1719" spans="1:35" x14ac:dyDescent="0.3">
      <c r="A1719" s="25" t="s">
        <v>1379</v>
      </c>
      <c r="B1719" s="25" t="s">
        <v>1396</v>
      </c>
      <c r="C1719" s="25" t="s">
        <v>1397</v>
      </c>
      <c r="D1719" s="26" t="s">
        <v>1553</v>
      </c>
      <c r="E1719" s="26">
        <v>3857</v>
      </c>
      <c r="F1719" s="38">
        <v>140</v>
      </c>
      <c r="G1719" s="26">
        <v>100</v>
      </c>
      <c r="H1719" s="26">
        <v>100</v>
      </c>
      <c r="I1719" s="26">
        <v>0</v>
      </c>
      <c r="J1719" s="26">
        <v>0</v>
      </c>
      <c r="K1719" s="26">
        <v>0</v>
      </c>
      <c r="L1719" s="26">
        <v>87</v>
      </c>
      <c r="M1719" s="26">
        <v>87</v>
      </c>
      <c r="N1719" s="26">
        <v>10</v>
      </c>
      <c r="O1719" s="26">
        <v>0</v>
      </c>
      <c r="P1719" s="26">
        <v>3</v>
      </c>
      <c r="Q1719" s="26">
        <v>100</v>
      </c>
      <c r="R1719" s="26">
        <v>100</v>
      </c>
      <c r="S1719" s="26">
        <v>100</v>
      </c>
      <c r="T1719" s="26">
        <v>100</v>
      </c>
      <c r="U1719" s="26">
        <v>80</v>
      </c>
      <c r="V1719" s="26">
        <v>0</v>
      </c>
      <c r="W1719" s="26">
        <v>70</v>
      </c>
      <c r="X1719" s="26">
        <v>30</v>
      </c>
      <c r="Y1719" s="26">
        <v>100</v>
      </c>
      <c r="Z1719" s="26">
        <v>2</v>
      </c>
      <c r="AA1719" s="26" t="s">
        <v>96</v>
      </c>
      <c r="AB1719" s="26" t="s">
        <v>96</v>
      </c>
      <c r="AC1719" s="26">
        <v>1</v>
      </c>
      <c r="AD1719" s="26">
        <v>0</v>
      </c>
      <c r="AE1719" s="26">
        <v>0</v>
      </c>
      <c r="AF1719" s="26">
        <v>0</v>
      </c>
      <c r="AG1719" s="26">
        <v>0</v>
      </c>
      <c r="AH1719" s="26">
        <v>0</v>
      </c>
      <c r="AI1719" s="26">
        <v>0</v>
      </c>
    </row>
    <row r="1720" spans="1:35" x14ac:dyDescent="0.3">
      <c r="A1720" s="27" t="s">
        <v>1379</v>
      </c>
      <c r="B1720" s="27" t="s">
        <v>1396</v>
      </c>
      <c r="C1720" s="27" t="s">
        <v>1397</v>
      </c>
      <c r="D1720" s="27" t="s">
        <v>1398</v>
      </c>
      <c r="E1720" s="29" t="s">
        <v>95</v>
      </c>
      <c r="F1720" s="28">
        <v>108</v>
      </c>
      <c r="G1720" s="28">
        <v>100</v>
      </c>
      <c r="H1720" s="28">
        <v>100</v>
      </c>
      <c r="I1720" s="28">
        <v>0</v>
      </c>
      <c r="J1720" s="28">
        <v>0</v>
      </c>
      <c r="K1720" s="28">
        <v>0</v>
      </c>
      <c r="L1720" s="28">
        <v>0</v>
      </c>
      <c r="M1720" s="28">
        <v>0</v>
      </c>
      <c r="N1720" s="28">
        <v>0</v>
      </c>
      <c r="O1720" s="28">
        <v>0</v>
      </c>
      <c r="P1720" s="28">
        <v>100</v>
      </c>
      <c r="Q1720" s="28">
        <v>100</v>
      </c>
      <c r="R1720" s="28">
        <v>0</v>
      </c>
      <c r="S1720" s="28">
        <v>100</v>
      </c>
      <c r="T1720" s="28">
        <v>100</v>
      </c>
      <c r="U1720" s="28">
        <v>0</v>
      </c>
      <c r="V1720" s="28">
        <v>0</v>
      </c>
      <c r="W1720" s="28">
        <v>0</v>
      </c>
      <c r="X1720" s="28">
        <v>100</v>
      </c>
      <c r="Y1720" s="28">
        <v>100</v>
      </c>
      <c r="Z1720" s="28">
        <v>2</v>
      </c>
      <c r="AA1720" s="28" t="s">
        <v>97</v>
      </c>
      <c r="AB1720" s="28" t="s">
        <v>97</v>
      </c>
      <c r="AC1720" s="28" t="s">
        <v>98</v>
      </c>
      <c r="AD1720" s="28">
        <v>2</v>
      </c>
      <c r="AE1720" s="28">
        <v>2</v>
      </c>
      <c r="AF1720" s="28">
        <v>2</v>
      </c>
      <c r="AG1720" s="28">
        <v>2</v>
      </c>
      <c r="AH1720" s="28">
        <v>3</v>
      </c>
      <c r="AI1720" s="28">
        <v>2</v>
      </c>
    </row>
    <row r="1721" spans="1:35" x14ac:dyDescent="0.3">
      <c r="A1721" s="27" t="s">
        <v>1379</v>
      </c>
      <c r="B1721" s="27" t="s">
        <v>1396</v>
      </c>
      <c r="C1721" s="27" t="s">
        <v>1397</v>
      </c>
      <c r="D1721" s="27" t="s">
        <v>1399</v>
      </c>
      <c r="E1721" s="29" t="s">
        <v>102</v>
      </c>
      <c r="F1721" s="28">
        <v>57</v>
      </c>
      <c r="G1721" s="28">
        <v>100</v>
      </c>
      <c r="H1721" s="28">
        <v>100</v>
      </c>
      <c r="I1721" s="28">
        <v>0</v>
      </c>
      <c r="J1721" s="28">
        <v>0</v>
      </c>
      <c r="K1721" s="28">
        <v>0</v>
      </c>
      <c r="L1721" s="28">
        <v>50</v>
      </c>
      <c r="M1721" s="28">
        <v>0</v>
      </c>
      <c r="N1721" s="28">
        <v>0</v>
      </c>
      <c r="O1721" s="28">
        <v>0</v>
      </c>
      <c r="P1721" s="28">
        <v>100</v>
      </c>
      <c r="Q1721" s="28">
        <v>100</v>
      </c>
      <c r="R1721" s="28">
        <v>0</v>
      </c>
      <c r="S1721" s="28">
        <v>100</v>
      </c>
      <c r="T1721" s="28">
        <v>100</v>
      </c>
      <c r="U1721" s="28">
        <v>0</v>
      </c>
      <c r="V1721" s="28">
        <v>0</v>
      </c>
      <c r="W1721" s="28">
        <v>0</v>
      </c>
      <c r="X1721" s="28">
        <v>100</v>
      </c>
      <c r="Y1721" s="28">
        <v>100</v>
      </c>
      <c r="Z1721" s="28">
        <v>2</v>
      </c>
      <c r="AA1721" s="28" t="s">
        <v>97</v>
      </c>
      <c r="AB1721" s="28" t="s">
        <v>97</v>
      </c>
      <c r="AC1721" s="28" t="s">
        <v>98</v>
      </c>
      <c r="AD1721" s="28">
        <v>1</v>
      </c>
      <c r="AE1721" s="28">
        <v>1</v>
      </c>
      <c r="AF1721" s="28">
        <v>1</v>
      </c>
      <c r="AG1721" s="28">
        <v>1</v>
      </c>
      <c r="AH1721" s="28">
        <v>3</v>
      </c>
      <c r="AI1721" s="28">
        <v>1</v>
      </c>
    </row>
    <row r="1722" spans="1:35" x14ac:dyDescent="0.3">
      <c r="A1722" s="25" t="s">
        <v>1379</v>
      </c>
      <c r="B1722" s="25" t="s">
        <v>1396</v>
      </c>
      <c r="C1722" s="25" t="s">
        <v>1400</v>
      </c>
      <c r="D1722" s="26" t="s">
        <v>1553</v>
      </c>
      <c r="E1722" s="26">
        <v>1520</v>
      </c>
      <c r="F1722" s="38">
        <v>40</v>
      </c>
      <c r="G1722" s="26">
        <v>100</v>
      </c>
      <c r="H1722" s="26">
        <v>70</v>
      </c>
      <c r="I1722" s="26">
        <v>30</v>
      </c>
      <c r="J1722" s="26">
        <v>0</v>
      </c>
      <c r="K1722" s="26">
        <v>0</v>
      </c>
      <c r="L1722" s="26">
        <v>100</v>
      </c>
      <c r="M1722" s="26">
        <v>60</v>
      </c>
      <c r="N1722" s="26">
        <v>30</v>
      </c>
      <c r="O1722" s="26">
        <v>0</v>
      </c>
      <c r="P1722" s="26">
        <v>10</v>
      </c>
      <c r="Q1722" s="26">
        <v>100</v>
      </c>
      <c r="R1722" s="26">
        <v>100</v>
      </c>
      <c r="S1722" s="26">
        <v>100</v>
      </c>
      <c r="T1722" s="26">
        <v>100</v>
      </c>
      <c r="U1722" s="26">
        <v>100</v>
      </c>
      <c r="V1722" s="26">
        <v>90</v>
      </c>
      <c r="W1722" s="26">
        <v>0</v>
      </c>
      <c r="X1722" s="26">
        <v>10</v>
      </c>
      <c r="Y1722" s="26">
        <v>100</v>
      </c>
      <c r="Z1722" s="26">
        <v>2</v>
      </c>
      <c r="AA1722" s="26" t="s">
        <v>96</v>
      </c>
      <c r="AB1722" s="26" t="s">
        <v>97</v>
      </c>
      <c r="AC1722" s="26" t="s">
        <v>98</v>
      </c>
      <c r="AD1722" s="26">
        <v>3</v>
      </c>
      <c r="AE1722" s="26">
        <v>1</v>
      </c>
      <c r="AF1722" s="26">
        <v>3</v>
      </c>
      <c r="AG1722" s="26">
        <v>0</v>
      </c>
      <c r="AH1722" s="26">
        <v>3</v>
      </c>
      <c r="AI1722" s="26">
        <v>0</v>
      </c>
    </row>
    <row r="1723" spans="1:35" x14ac:dyDescent="0.3">
      <c r="A1723" s="27" t="s">
        <v>1379</v>
      </c>
      <c r="B1723" s="27" t="s">
        <v>1396</v>
      </c>
      <c r="C1723" s="27" t="s">
        <v>1400</v>
      </c>
      <c r="D1723" s="27" t="s">
        <v>1401</v>
      </c>
      <c r="E1723" s="29" t="s">
        <v>104</v>
      </c>
      <c r="F1723" s="28">
        <v>52</v>
      </c>
      <c r="G1723" s="28">
        <v>100</v>
      </c>
      <c r="H1723" s="28">
        <v>0</v>
      </c>
      <c r="I1723" s="28">
        <v>100</v>
      </c>
      <c r="J1723" s="28">
        <v>0</v>
      </c>
      <c r="K1723" s="28">
        <v>0</v>
      </c>
      <c r="L1723" s="28">
        <v>0</v>
      </c>
      <c r="M1723" s="28">
        <v>0</v>
      </c>
      <c r="N1723" s="28">
        <v>0</v>
      </c>
      <c r="O1723" s="28">
        <v>0</v>
      </c>
      <c r="P1723" s="28">
        <v>100</v>
      </c>
      <c r="Q1723" s="28">
        <v>100</v>
      </c>
      <c r="R1723" s="28">
        <v>100</v>
      </c>
      <c r="S1723" s="28">
        <v>100</v>
      </c>
      <c r="T1723" s="28">
        <v>0</v>
      </c>
      <c r="U1723" s="28">
        <v>0</v>
      </c>
      <c r="V1723" s="28">
        <v>0</v>
      </c>
      <c r="W1723" s="28">
        <v>0</v>
      </c>
      <c r="X1723" s="28">
        <v>100</v>
      </c>
      <c r="Y1723" s="28">
        <v>100</v>
      </c>
      <c r="Z1723" s="28">
        <v>2</v>
      </c>
      <c r="AA1723" s="28" t="s">
        <v>96</v>
      </c>
      <c r="AB1723" s="28" t="s">
        <v>96</v>
      </c>
      <c r="AC1723" s="28">
        <v>1</v>
      </c>
      <c r="AD1723" s="28">
        <v>3</v>
      </c>
      <c r="AE1723" s="28">
        <v>1</v>
      </c>
      <c r="AF1723" s="28">
        <v>3</v>
      </c>
      <c r="AG1723" s="28">
        <v>1</v>
      </c>
      <c r="AH1723" s="28">
        <v>3</v>
      </c>
      <c r="AI1723" s="28">
        <v>1</v>
      </c>
    </row>
    <row r="1724" spans="1:35" x14ac:dyDescent="0.3">
      <c r="A1724" s="25" t="s">
        <v>1379</v>
      </c>
      <c r="B1724" s="25" t="s">
        <v>1396</v>
      </c>
      <c r="C1724" s="25" t="s">
        <v>1402</v>
      </c>
      <c r="D1724" s="26" t="s">
        <v>1553</v>
      </c>
      <c r="E1724" s="26">
        <v>709</v>
      </c>
      <c r="F1724" s="38">
        <v>60</v>
      </c>
      <c r="G1724" s="26">
        <v>100</v>
      </c>
      <c r="H1724" s="26">
        <v>90</v>
      </c>
      <c r="I1724" s="26">
        <v>10</v>
      </c>
      <c r="J1724" s="26">
        <v>0</v>
      </c>
      <c r="K1724" s="26">
        <v>0</v>
      </c>
      <c r="L1724" s="26">
        <v>0</v>
      </c>
      <c r="M1724" s="26">
        <v>0</v>
      </c>
      <c r="N1724" s="26">
        <v>100</v>
      </c>
      <c r="O1724" s="26">
        <v>0</v>
      </c>
      <c r="P1724" s="26">
        <v>0</v>
      </c>
      <c r="Q1724" s="26">
        <v>100</v>
      </c>
      <c r="R1724" s="26">
        <v>100</v>
      </c>
      <c r="S1724" s="26">
        <v>100</v>
      </c>
      <c r="T1724" s="26">
        <v>100</v>
      </c>
      <c r="U1724" s="26">
        <v>50</v>
      </c>
      <c r="V1724" s="26">
        <v>0</v>
      </c>
      <c r="W1724" s="26">
        <v>50</v>
      </c>
      <c r="X1724" s="26">
        <v>50</v>
      </c>
      <c r="Y1724" s="26">
        <v>100</v>
      </c>
      <c r="Z1724" s="26">
        <v>2</v>
      </c>
      <c r="AA1724" s="26" t="s">
        <v>96</v>
      </c>
      <c r="AB1724" s="26" t="s">
        <v>96</v>
      </c>
      <c r="AC1724" s="26">
        <v>2</v>
      </c>
      <c r="AD1724" s="26">
        <v>0</v>
      </c>
      <c r="AE1724" s="26">
        <v>8</v>
      </c>
      <c r="AF1724" s="26">
        <v>8</v>
      </c>
      <c r="AG1724" s="26">
        <v>0</v>
      </c>
      <c r="AH1724" s="26">
        <v>0</v>
      </c>
      <c r="AI1724" s="26">
        <v>0</v>
      </c>
    </row>
    <row r="1725" spans="1:35" x14ac:dyDescent="0.3">
      <c r="A1725" s="27" t="s">
        <v>1379</v>
      </c>
      <c r="B1725" s="27" t="s">
        <v>1396</v>
      </c>
      <c r="C1725" s="27" t="s">
        <v>1402</v>
      </c>
      <c r="D1725" s="27" t="s">
        <v>1403</v>
      </c>
      <c r="E1725" s="29" t="s">
        <v>95</v>
      </c>
      <c r="F1725" s="28">
        <v>88</v>
      </c>
      <c r="G1725" s="28">
        <v>100</v>
      </c>
      <c r="H1725" s="28">
        <v>30</v>
      </c>
      <c r="I1725" s="28">
        <v>70</v>
      </c>
      <c r="J1725" s="28">
        <v>0</v>
      </c>
      <c r="K1725" s="28">
        <v>0</v>
      </c>
      <c r="L1725" s="28">
        <v>0</v>
      </c>
      <c r="M1725" s="28">
        <v>0</v>
      </c>
      <c r="N1725" s="28">
        <v>40</v>
      </c>
      <c r="O1725" s="28">
        <v>0</v>
      </c>
      <c r="P1725" s="28">
        <v>60</v>
      </c>
      <c r="Q1725" s="28">
        <v>100</v>
      </c>
      <c r="R1725" s="28">
        <v>100</v>
      </c>
      <c r="S1725" s="28">
        <v>100</v>
      </c>
      <c r="T1725" s="28">
        <v>100</v>
      </c>
      <c r="U1725" s="28">
        <v>0</v>
      </c>
      <c r="V1725" s="28">
        <v>0</v>
      </c>
      <c r="W1725" s="28">
        <v>0</v>
      </c>
      <c r="X1725" s="28">
        <v>100</v>
      </c>
      <c r="Y1725" s="28">
        <v>100</v>
      </c>
      <c r="Z1725" s="28">
        <v>2</v>
      </c>
      <c r="AA1725" s="28" t="s">
        <v>97</v>
      </c>
      <c r="AB1725" s="28" t="s">
        <v>96</v>
      </c>
      <c r="AC1725" s="28">
        <v>2</v>
      </c>
      <c r="AD1725" s="28">
        <v>0</v>
      </c>
      <c r="AE1725" s="28">
        <v>8</v>
      </c>
      <c r="AF1725" s="28">
        <v>8</v>
      </c>
      <c r="AG1725" s="28">
        <v>0</v>
      </c>
      <c r="AH1725" s="28">
        <v>0</v>
      </c>
      <c r="AI1725" s="28">
        <v>0</v>
      </c>
    </row>
    <row r="1726" spans="1:35" x14ac:dyDescent="0.3">
      <c r="A1726" s="25" t="s">
        <v>1379</v>
      </c>
      <c r="B1726" s="25" t="s">
        <v>1396</v>
      </c>
      <c r="C1726" s="25" t="s">
        <v>1396</v>
      </c>
      <c r="D1726" s="26" t="s">
        <v>1553</v>
      </c>
      <c r="E1726" s="26">
        <v>20045</v>
      </c>
      <c r="F1726" s="38">
        <v>460</v>
      </c>
      <c r="G1726" s="26">
        <v>100</v>
      </c>
      <c r="H1726" s="26">
        <v>96</v>
      </c>
      <c r="I1726" s="26">
        <v>4</v>
      </c>
      <c r="J1726" s="26">
        <v>0</v>
      </c>
      <c r="K1726" s="26">
        <v>0</v>
      </c>
      <c r="L1726" s="26">
        <v>100</v>
      </c>
      <c r="M1726" s="26">
        <v>98</v>
      </c>
      <c r="N1726" s="26">
        <v>2</v>
      </c>
      <c r="O1726" s="26">
        <v>0</v>
      </c>
      <c r="P1726" s="26">
        <v>0</v>
      </c>
      <c r="Q1726" s="26">
        <v>100</v>
      </c>
      <c r="R1726" s="26">
        <v>100</v>
      </c>
      <c r="S1726" s="26">
        <v>100</v>
      </c>
      <c r="T1726" s="26">
        <v>100</v>
      </c>
      <c r="U1726" s="26">
        <v>100</v>
      </c>
      <c r="V1726" s="26">
        <v>50</v>
      </c>
      <c r="W1726" s="26">
        <v>50</v>
      </c>
      <c r="X1726" s="26">
        <v>0</v>
      </c>
      <c r="Y1726" s="26">
        <v>100</v>
      </c>
      <c r="Z1726" s="26">
        <v>4</v>
      </c>
      <c r="AA1726" s="26" t="s">
        <v>96</v>
      </c>
      <c r="AB1726" s="26" t="s">
        <v>96</v>
      </c>
      <c r="AC1726" s="26">
        <v>2</v>
      </c>
      <c r="AD1726" s="26">
        <v>2</v>
      </c>
      <c r="AE1726" s="26">
        <v>2</v>
      </c>
      <c r="AF1726" s="26">
        <v>2</v>
      </c>
      <c r="AG1726" s="26">
        <v>0</v>
      </c>
      <c r="AH1726" s="26">
        <v>4</v>
      </c>
      <c r="AI1726" s="26">
        <v>2</v>
      </c>
    </row>
    <row r="1727" spans="1:35" x14ac:dyDescent="0.3">
      <c r="A1727" s="27" t="s">
        <v>1379</v>
      </c>
      <c r="B1727" s="27" t="s">
        <v>1396</v>
      </c>
      <c r="C1727" s="27" t="s">
        <v>1396</v>
      </c>
      <c r="D1727" s="27" t="s">
        <v>1404</v>
      </c>
      <c r="E1727" s="29" t="s">
        <v>95</v>
      </c>
      <c r="F1727" s="28">
        <v>245</v>
      </c>
      <c r="G1727" s="28">
        <v>100</v>
      </c>
      <c r="H1727" s="28">
        <v>80</v>
      </c>
      <c r="I1727" s="28">
        <v>20</v>
      </c>
      <c r="J1727" s="28">
        <v>0</v>
      </c>
      <c r="K1727" s="28">
        <v>0</v>
      </c>
      <c r="L1727" s="28">
        <v>100</v>
      </c>
      <c r="M1727" s="28">
        <v>98</v>
      </c>
      <c r="N1727" s="28">
        <v>2</v>
      </c>
      <c r="O1727" s="28">
        <v>0</v>
      </c>
      <c r="P1727" s="28">
        <v>0</v>
      </c>
      <c r="Q1727" s="28">
        <v>100</v>
      </c>
      <c r="R1727" s="28">
        <v>95</v>
      </c>
      <c r="S1727" s="28">
        <v>100</v>
      </c>
      <c r="T1727" s="28">
        <v>100</v>
      </c>
      <c r="U1727" s="28">
        <v>95</v>
      </c>
      <c r="V1727" s="28">
        <v>0</v>
      </c>
      <c r="W1727" s="28">
        <v>70</v>
      </c>
      <c r="X1727" s="28">
        <v>30</v>
      </c>
      <c r="Y1727" s="28">
        <v>100</v>
      </c>
      <c r="Z1727" s="28">
        <v>4</v>
      </c>
      <c r="AA1727" s="28" t="s">
        <v>96</v>
      </c>
      <c r="AB1727" s="28" t="s">
        <v>96</v>
      </c>
      <c r="AC1727" s="28">
        <v>2</v>
      </c>
      <c r="AD1727" s="28">
        <v>2</v>
      </c>
      <c r="AE1727" s="28">
        <v>2</v>
      </c>
      <c r="AF1727" s="28">
        <v>2</v>
      </c>
      <c r="AG1727" s="28">
        <v>0</v>
      </c>
      <c r="AH1727" s="28">
        <v>4</v>
      </c>
      <c r="AI1727" s="28">
        <v>2</v>
      </c>
    </row>
    <row r="1728" spans="1:35" x14ac:dyDescent="0.3">
      <c r="A1728" s="25" t="s">
        <v>1379</v>
      </c>
      <c r="B1728" s="25" t="s">
        <v>1396</v>
      </c>
      <c r="C1728" s="25" t="s">
        <v>1405</v>
      </c>
      <c r="D1728" s="26" t="s">
        <v>1553</v>
      </c>
      <c r="E1728" s="26">
        <v>1152</v>
      </c>
      <c r="F1728" s="38">
        <v>0</v>
      </c>
      <c r="G1728" s="26">
        <v>100</v>
      </c>
      <c r="H1728" s="26">
        <v>15</v>
      </c>
      <c r="I1728" s="26">
        <v>85</v>
      </c>
      <c r="J1728" s="26">
        <v>0</v>
      </c>
      <c r="K1728" s="26">
        <v>0</v>
      </c>
      <c r="L1728" s="26">
        <v>0</v>
      </c>
      <c r="M1728" s="26">
        <v>0</v>
      </c>
      <c r="N1728" s="26">
        <v>100</v>
      </c>
      <c r="O1728" s="26">
        <v>0</v>
      </c>
      <c r="P1728" s="26">
        <v>0</v>
      </c>
      <c r="Q1728" s="26">
        <v>100</v>
      </c>
      <c r="R1728" s="26">
        <v>100</v>
      </c>
      <c r="S1728" s="26">
        <v>100</v>
      </c>
      <c r="T1728" s="26">
        <v>100</v>
      </c>
      <c r="U1728" s="26">
        <v>90</v>
      </c>
      <c r="V1728" s="26">
        <v>0</v>
      </c>
      <c r="W1728" s="26">
        <v>98</v>
      </c>
      <c r="X1728" s="26">
        <v>2</v>
      </c>
      <c r="Y1728" s="26">
        <v>100</v>
      </c>
      <c r="Z1728" s="26">
        <v>2</v>
      </c>
      <c r="AA1728" s="26" t="s">
        <v>96</v>
      </c>
      <c r="AB1728" s="26" t="s">
        <v>96</v>
      </c>
      <c r="AC1728" s="26">
        <v>2</v>
      </c>
      <c r="AD1728" s="26">
        <v>0</v>
      </c>
      <c r="AE1728" s="26">
        <v>0</v>
      </c>
      <c r="AF1728" s="26">
        <v>9</v>
      </c>
      <c r="AG1728" s="26">
        <v>0</v>
      </c>
      <c r="AH1728" s="26">
        <v>4</v>
      </c>
      <c r="AI1728" s="26">
        <v>0</v>
      </c>
    </row>
    <row r="1729" spans="1:35" x14ac:dyDescent="0.3">
      <c r="A1729" s="27" t="s">
        <v>1379</v>
      </c>
      <c r="B1729" s="27" t="s">
        <v>1396</v>
      </c>
      <c r="C1729" s="27" t="s">
        <v>1405</v>
      </c>
      <c r="D1729" s="27" t="s">
        <v>1406</v>
      </c>
      <c r="E1729" s="29" t="s">
        <v>95</v>
      </c>
      <c r="F1729" s="28">
        <v>132</v>
      </c>
      <c r="G1729" s="28">
        <v>100</v>
      </c>
      <c r="H1729" s="28">
        <v>0</v>
      </c>
      <c r="I1729" s="28">
        <v>100</v>
      </c>
      <c r="J1729" s="28">
        <v>0</v>
      </c>
      <c r="K1729" s="28">
        <v>0</v>
      </c>
      <c r="L1729" s="28">
        <v>0</v>
      </c>
      <c r="M1729" s="28">
        <v>0</v>
      </c>
      <c r="N1729" s="28">
        <v>50</v>
      </c>
      <c r="O1729" s="28">
        <v>0</v>
      </c>
      <c r="P1729" s="28">
        <v>50</v>
      </c>
      <c r="Q1729" s="28">
        <v>100</v>
      </c>
      <c r="R1729" s="28">
        <v>100</v>
      </c>
      <c r="S1729" s="28">
        <v>100</v>
      </c>
      <c r="T1729" s="28">
        <v>100</v>
      </c>
      <c r="U1729" s="28">
        <v>65</v>
      </c>
      <c r="V1729" s="28">
        <v>0</v>
      </c>
      <c r="W1729" s="28">
        <v>65</v>
      </c>
      <c r="X1729" s="28">
        <v>35</v>
      </c>
      <c r="Y1729" s="28">
        <v>100</v>
      </c>
      <c r="Z1729" s="28">
        <v>2</v>
      </c>
      <c r="AA1729" s="28" t="s">
        <v>96</v>
      </c>
      <c r="AB1729" s="28" t="s">
        <v>96</v>
      </c>
      <c r="AC1729" s="28">
        <v>2</v>
      </c>
      <c r="AD1729" s="28">
        <v>0</v>
      </c>
      <c r="AE1729" s="28">
        <v>0</v>
      </c>
      <c r="AF1729" s="28">
        <v>7</v>
      </c>
      <c r="AG1729" s="28">
        <v>0</v>
      </c>
      <c r="AH1729" s="28">
        <v>4</v>
      </c>
      <c r="AI1729" s="28">
        <v>0</v>
      </c>
    </row>
    <row r="1730" spans="1:35" x14ac:dyDescent="0.3">
      <c r="A1730" s="25" t="s">
        <v>1379</v>
      </c>
      <c r="B1730" s="25" t="s">
        <v>1396</v>
      </c>
      <c r="C1730" s="25" t="s">
        <v>1407</v>
      </c>
      <c r="D1730" s="26" t="s">
        <v>1553</v>
      </c>
      <c r="E1730" s="26">
        <v>1891</v>
      </c>
      <c r="F1730" s="38">
        <v>80</v>
      </c>
      <c r="G1730" s="26">
        <v>90</v>
      </c>
      <c r="H1730" s="26">
        <v>60</v>
      </c>
      <c r="I1730" s="26">
        <v>40</v>
      </c>
      <c r="J1730" s="26">
        <v>0</v>
      </c>
      <c r="K1730" s="26">
        <v>0</v>
      </c>
      <c r="L1730" s="26">
        <v>0</v>
      </c>
      <c r="M1730" s="26">
        <v>0</v>
      </c>
      <c r="N1730" s="26">
        <v>100</v>
      </c>
      <c r="O1730" s="26">
        <v>0</v>
      </c>
      <c r="P1730" s="26">
        <v>0</v>
      </c>
      <c r="Q1730" s="26">
        <v>100</v>
      </c>
      <c r="R1730" s="26">
        <v>100</v>
      </c>
      <c r="S1730" s="26">
        <v>100</v>
      </c>
      <c r="T1730" s="26">
        <v>80</v>
      </c>
      <c r="U1730" s="26">
        <v>80</v>
      </c>
      <c r="V1730" s="26">
        <v>0</v>
      </c>
      <c r="W1730" s="26">
        <v>80</v>
      </c>
      <c r="X1730" s="26">
        <v>20</v>
      </c>
      <c r="Y1730" s="26">
        <v>100</v>
      </c>
      <c r="Z1730" s="26">
        <v>2</v>
      </c>
      <c r="AA1730" s="26" t="s">
        <v>96</v>
      </c>
      <c r="AB1730" s="26" t="s">
        <v>96</v>
      </c>
      <c r="AC1730" s="26">
        <v>6</v>
      </c>
      <c r="AD1730" s="26">
        <v>0</v>
      </c>
      <c r="AE1730" s="26">
        <v>0</v>
      </c>
      <c r="AF1730" s="26">
        <v>10</v>
      </c>
      <c r="AG1730" s="26">
        <v>0</v>
      </c>
      <c r="AH1730" s="26">
        <v>8</v>
      </c>
      <c r="AI1730" s="26">
        <v>0</v>
      </c>
    </row>
    <row r="1731" spans="1:35" x14ac:dyDescent="0.3">
      <c r="A1731" s="27" t="s">
        <v>1379</v>
      </c>
      <c r="B1731" s="27" t="s">
        <v>1396</v>
      </c>
      <c r="C1731" s="27" t="s">
        <v>1407</v>
      </c>
      <c r="D1731" s="27" t="s">
        <v>1408</v>
      </c>
      <c r="E1731" s="29" t="s">
        <v>102</v>
      </c>
      <c r="F1731" s="28">
        <v>37</v>
      </c>
      <c r="G1731" s="28">
        <v>100</v>
      </c>
      <c r="H1731" s="28">
        <v>10</v>
      </c>
      <c r="I1731" s="28">
        <v>90</v>
      </c>
      <c r="J1731" s="28">
        <v>0</v>
      </c>
      <c r="K1731" s="28">
        <v>0</v>
      </c>
      <c r="L1731" s="28">
        <v>0</v>
      </c>
      <c r="M1731" s="28">
        <v>0</v>
      </c>
      <c r="N1731" s="28">
        <v>30</v>
      </c>
      <c r="O1731" s="28">
        <v>0</v>
      </c>
      <c r="P1731" s="28">
        <v>70</v>
      </c>
      <c r="Q1731" s="28">
        <v>100</v>
      </c>
      <c r="R1731" s="28">
        <v>90</v>
      </c>
      <c r="S1731" s="28">
        <v>100</v>
      </c>
      <c r="T1731" s="28">
        <v>100</v>
      </c>
      <c r="U1731" s="28">
        <v>20</v>
      </c>
      <c r="V1731" s="28">
        <v>0</v>
      </c>
      <c r="W1731" s="28">
        <v>20</v>
      </c>
      <c r="X1731" s="28">
        <v>80</v>
      </c>
      <c r="Y1731" s="28">
        <v>80</v>
      </c>
      <c r="Z1731" s="28">
        <v>2</v>
      </c>
      <c r="AA1731" s="28" t="s">
        <v>97</v>
      </c>
      <c r="AB1731" s="28" t="s">
        <v>97</v>
      </c>
      <c r="AC1731" s="28" t="s">
        <v>98</v>
      </c>
      <c r="AD1731" s="28">
        <v>0</v>
      </c>
      <c r="AE1731" s="28">
        <v>0</v>
      </c>
      <c r="AF1731" s="28">
        <v>6</v>
      </c>
      <c r="AG1731" s="28">
        <v>0</v>
      </c>
      <c r="AH1731" s="28">
        <v>12</v>
      </c>
      <c r="AI1731" s="28">
        <v>0</v>
      </c>
    </row>
    <row r="1732" spans="1:35" x14ac:dyDescent="0.3">
      <c r="A1732" s="27" t="s">
        <v>1379</v>
      </c>
      <c r="B1732" s="27" t="s">
        <v>1396</v>
      </c>
      <c r="C1732" s="27" t="s">
        <v>1407</v>
      </c>
      <c r="D1732" s="27" t="s">
        <v>1409</v>
      </c>
      <c r="E1732" s="29" t="s">
        <v>102</v>
      </c>
      <c r="F1732" s="28">
        <v>85</v>
      </c>
      <c r="G1732" s="28">
        <v>100</v>
      </c>
      <c r="H1732" s="28">
        <v>20</v>
      </c>
      <c r="I1732" s="28">
        <v>80</v>
      </c>
      <c r="J1732" s="28">
        <v>0</v>
      </c>
      <c r="K1732" s="28">
        <v>0</v>
      </c>
      <c r="L1732" s="28">
        <v>0</v>
      </c>
      <c r="M1732" s="28">
        <v>0</v>
      </c>
      <c r="N1732" s="28">
        <v>0</v>
      </c>
      <c r="O1732" s="28">
        <v>0</v>
      </c>
      <c r="P1732" s="28">
        <v>100</v>
      </c>
      <c r="Q1732" s="28">
        <v>100</v>
      </c>
      <c r="R1732" s="28">
        <v>0</v>
      </c>
      <c r="S1732" s="28">
        <v>80</v>
      </c>
      <c r="T1732" s="28">
        <v>100</v>
      </c>
      <c r="U1732" s="28">
        <v>0</v>
      </c>
      <c r="V1732" s="28">
        <v>0</v>
      </c>
      <c r="W1732" s="28">
        <v>0</v>
      </c>
      <c r="X1732" s="28">
        <v>100</v>
      </c>
      <c r="Y1732" s="28">
        <v>60</v>
      </c>
      <c r="Z1732" s="28">
        <v>2</v>
      </c>
      <c r="AA1732" s="28" t="s">
        <v>96</v>
      </c>
      <c r="AB1732" s="28" t="s">
        <v>97</v>
      </c>
      <c r="AC1732" s="28" t="s">
        <v>98</v>
      </c>
      <c r="AD1732" s="28">
        <v>0</v>
      </c>
      <c r="AE1732" s="28">
        <v>0</v>
      </c>
      <c r="AF1732" s="28">
        <v>6</v>
      </c>
      <c r="AG1732" s="28">
        <v>0</v>
      </c>
      <c r="AH1732" s="28">
        <v>12</v>
      </c>
      <c r="AI1732" s="28">
        <v>0</v>
      </c>
    </row>
    <row r="1733" spans="1:35" x14ac:dyDescent="0.3">
      <c r="A1733" s="27" t="s">
        <v>1379</v>
      </c>
      <c r="B1733" s="27" t="s">
        <v>1396</v>
      </c>
      <c r="C1733" s="27" t="s">
        <v>1407</v>
      </c>
      <c r="D1733" s="27" t="s">
        <v>1410</v>
      </c>
      <c r="E1733" s="29" t="s">
        <v>102</v>
      </c>
      <c r="F1733" s="28">
        <v>98</v>
      </c>
      <c r="G1733" s="28">
        <v>100</v>
      </c>
      <c r="H1733" s="28">
        <v>0</v>
      </c>
      <c r="I1733" s="28">
        <v>100</v>
      </c>
      <c r="J1733" s="28">
        <v>0</v>
      </c>
      <c r="K1733" s="28">
        <v>0</v>
      </c>
      <c r="L1733" s="28">
        <v>0</v>
      </c>
      <c r="M1733" s="28">
        <v>0</v>
      </c>
      <c r="N1733" s="28">
        <v>0</v>
      </c>
      <c r="O1733" s="28">
        <v>0</v>
      </c>
      <c r="P1733" s="28">
        <v>100</v>
      </c>
      <c r="Q1733" s="28">
        <v>100</v>
      </c>
      <c r="R1733" s="28">
        <v>0</v>
      </c>
      <c r="S1733" s="28">
        <v>80</v>
      </c>
      <c r="T1733" s="28">
        <v>100</v>
      </c>
      <c r="U1733" s="28">
        <v>0</v>
      </c>
      <c r="V1733" s="28">
        <v>0</v>
      </c>
      <c r="W1733" s="28">
        <v>0</v>
      </c>
      <c r="X1733" s="28">
        <v>100</v>
      </c>
      <c r="Y1733" s="28">
        <v>50</v>
      </c>
      <c r="Z1733" s="28">
        <v>2</v>
      </c>
      <c r="AA1733" s="28" t="s">
        <v>97</v>
      </c>
      <c r="AB1733" s="28" t="s">
        <v>97</v>
      </c>
      <c r="AC1733" s="28" t="s">
        <v>98</v>
      </c>
      <c r="AD1733" s="28">
        <v>0</v>
      </c>
      <c r="AE1733" s="28">
        <v>0</v>
      </c>
      <c r="AF1733" s="28">
        <v>6</v>
      </c>
      <c r="AG1733" s="28">
        <v>0</v>
      </c>
      <c r="AH1733" s="28">
        <v>12</v>
      </c>
      <c r="AI1733" s="28">
        <v>0</v>
      </c>
    </row>
    <row r="1734" spans="1:35" x14ac:dyDescent="0.3">
      <c r="A1734" s="25" t="s">
        <v>1379</v>
      </c>
      <c r="B1734" s="25" t="s">
        <v>1411</v>
      </c>
      <c r="C1734" s="25" t="s">
        <v>1412</v>
      </c>
      <c r="D1734" s="26" t="s">
        <v>1553</v>
      </c>
      <c r="E1734" s="26">
        <v>2751</v>
      </c>
      <c r="F1734" s="38">
        <v>60</v>
      </c>
      <c r="G1734" s="26">
        <v>100</v>
      </c>
      <c r="H1734" s="26">
        <v>100</v>
      </c>
      <c r="I1734" s="26">
        <v>0</v>
      </c>
      <c r="J1734" s="26">
        <v>0</v>
      </c>
      <c r="K1734" s="26">
        <v>0</v>
      </c>
      <c r="L1734" s="26">
        <v>100</v>
      </c>
      <c r="M1734" s="26">
        <v>100</v>
      </c>
      <c r="N1734" s="26">
        <v>0</v>
      </c>
      <c r="O1734" s="26">
        <v>0</v>
      </c>
      <c r="P1734" s="26">
        <v>0</v>
      </c>
      <c r="Q1734" s="26">
        <v>100</v>
      </c>
      <c r="R1734" s="26">
        <v>100</v>
      </c>
      <c r="S1734" s="26">
        <v>100</v>
      </c>
      <c r="T1734" s="26">
        <v>100</v>
      </c>
      <c r="U1734" s="26">
        <v>75</v>
      </c>
      <c r="V1734" s="26">
        <v>0</v>
      </c>
      <c r="W1734" s="26">
        <v>80</v>
      </c>
      <c r="X1734" s="26">
        <v>20</v>
      </c>
      <c r="Y1734" s="26">
        <v>100</v>
      </c>
      <c r="Z1734" s="26">
        <v>4</v>
      </c>
      <c r="AA1734" s="26" t="s">
        <v>96</v>
      </c>
      <c r="AB1734" s="26" t="s">
        <v>96</v>
      </c>
      <c r="AC1734" s="26">
        <v>5</v>
      </c>
      <c r="AD1734" s="26">
        <v>0</v>
      </c>
      <c r="AE1734" s="26">
        <v>0</v>
      </c>
      <c r="AF1734" s="26">
        <v>0</v>
      </c>
      <c r="AG1734" s="26">
        <v>0</v>
      </c>
      <c r="AH1734" s="26">
        <v>0</v>
      </c>
      <c r="AI1734" s="26">
        <v>0</v>
      </c>
    </row>
    <row r="1735" spans="1:35" x14ac:dyDescent="0.3">
      <c r="A1735" s="27" t="s">
        <v>1379</v>
      </c>
      <c r="B1735" s="27" t="s">
        <v>1411</v>
      </c>
      <c r="C1735" s="27" t="s">
        <v>1412</v>
      </c>
      <c r="D1735" s="27" t="s">
        <v>1413</v>
      </c>
      <c r="E1735" s="29" t="s">
        <v>102</v>
      </c>
      <c r="F1735" s="28">
        <v>38</v>
      </c>
      <c r="G1735" s="28">
        <v>100</v>
      </c>
      <c r="H1735" s="28">
        <v>100</v>
      </c>
      <c r="I1735" s="28">
        <v>0</v>
      </c>
      <c r="J1735" s="28">
        <v>0</v>
      </c>
      <c r="K1735" s="28">
        <v>0</v>
      </c>
      <c r="L1735" s="28">
        <v>100</v>
      </c>
      <c r="M1735" s="28">
        <v>100</v>
      </c>
      <c r="N1735" s="28">
        <v>0</v>
      </c>
      <c r="O1735" s="28">
        <v>0</v>
      </c>
      <c r="P1735" s="28">
        <v>0</v>
      </c>
      <c r="Q1735" s="28">
        <v>100</v>
      </c>
      <c r="R1735" s="28">
        <v>100</v>
      </c>
      <c r="S1735" s="28">
        <v>100</v>
      </c>
      <c r="T1735" s="28">
        <v>100</v>
      </c>
      <c r="U1735" s="28">
        <v>100</v>
      </c>
      <c r="V1735" s="28">
        <v>0</v>
      </c>
      <c r="W1735" s="28">
        <v>100</v>
      </c>
      <c r="X1735" s="28">
        <v>0</v>
      </c>
      <c r="Y1735" s="28">
        <v>100</v>
      </c>
      <c r="Z1735" s="28">
        <v>3</v>
      </c>
      <c r="AA1735" s="28" t="s">
        <v>96</v>
      </c>
      <c r="AB1735" s="28" t="s">
        <v>96</v>
      </c>
      <c r="AC1735" s="28">
        <v>2</v>
      </c>
      <c r="AD1735" s="28">
        <v>0</v>
      </c>
      <c r="AE1735" s="28">
        <v>0</v>
      </c>
      <c r="AF1735" s="28">
        <v>0</v>
      </c>
      <c r="AG1735" s="28">
        <v>0</v>
      </c>
      <c r="AH1735" s="28">
        <v>0</v>
      </c>
      <c r="AI1735" s="28">
        <v>0</v>
      </c>
    </row>
    <row r="1736" spans="1:35" x14ac:dyDescent="0.3">
      <c r="A1736" s="27" t="s">
        <v>1379</v>
      </c>
      <c r="B1736" s="27" t="s">
        <v>1411</v>
      </c>
      <c r="C1736" s="27" t="s">
        <v>1412</v>
      </c>
      <c r="D1736" s="27" t="s">
        <v>1414</v>
      </c>
      <c r="E1736" s="29" t="s">
        <v>102</v>
      </c>
      <c r="F1736" s="28">
        <v>42</v>
      </c>
      <c r="G1736" s="28">
        <v>100</v>
      </c>
      <c r="H1736" s="28">
        <v>100</v>
      </c>
      <c r="I1736" s="28">
        <v>0</v>
      </c>
      <c r="J1736" s="28">
        <v>0</v>
      </c>
      <c r="K1736" s="28">
        <v>0</v>
      </c>
      <c r="L1736" s="28">
        <v>100</v>
      </c>
      <c r="M1736" s="28">
        <v>0</v>
      </c>
      <c r="N1736" s="28">
        <v>100</v>
      </c>
      <c r="O1736" s="28">
        <v>0</v>
      </c>
      <c r="P1736" s="28">
        <v>0</v>
      </c>
      <c r="Q1736" s="28">
        <v>100</v>
      </c>
      <c r="R1736" s="28">
        <v>100</v>
      </c>
      <c r="S1736" s="28">
        <v>100</v>
      </c>
      <c r="T1736" s="28">
        <v>100</v>
      </c>
      <c r="U1736" s="28">
        <v>20</v>
      </c>
      <c r="V1736" s="28">
        <v>0</v>
      </c>
      <c r="W1736" s="28">
        <v>20</v>
      </c>
      <c r="X1736" s="28">
        <v>80</v>
      </c>
      <c r="Y1736" s="28">
        <v>100</v>
      </c>
      <c r="Z1736" s="28">
        <v>3</v>
      </c>
      <c r="AA1736" s="28" t="s">
        <v>96</v>
      </c>
      <c r="AB1736" s="28" t="s">
        <v>96</v>
      </c>
      <c r="AC1736" s="28">
        <v>2</v>
      </c>
      <c r="AD1736" s="28">
        <v>0</v>
      </c>
      <c r="AE1736" s="28">
        <v>0</v>
      </c>
      <c r="AF1736" s="28">
        <v>0</v>
      </c>
      <c r="AG1736" s="28">
        <v>0</v>
      </c>
      <c r="AH1736" s="28">
        <v>0</v>
      </c>
      <c r="AI1736" s="28">
        <v>0</v>
      </c>
    </row>
    <row r="1737" spans="1:35" x14ac:dyDescent="0.3">
      <c r="A1737" s="25" t="s">
        <v>1379</v>
      </c>
      <c r="B1737" s="25" t="s">
        <v>1411</v>
      </c>
      <c r="C1737" s="25" t="s">
        <v>1411</v>
      </c>
      <c r="D1737" s="26" t="s">
        <v>1553</v>
      </c>
      <c r="E1737" s="26">
        <v>21962</v>
      </c>
      <c r="F1737" s="38">
        <v>230</v>
      </c>
      <c r="G1737" s="26">
        <v>100</v>
      </c>
      <c r="H1737" s="26">
        <v>100</v>
      </c>
      <c r="I1737" s="26">
        <v>0</v>
      </c>
      <c r="J1737" s="26">
        <v>0</v>
      </c>
      <c r="K1737" s="26">
        <v>0</v>
      </c>
      <c r="L1737" s="26">
        <v>100</v>
      </c>
      <c r="M1737" s="26">
        <v>100</v>
      </c>
      <c r="N1737" s="26">
        <v>0</v>
      </c>
      <c r="O1737" s="26">
        <v>0</v>
      </c>
      <c r="P1737" s="26">
        <v>0</v>
      </c>
      <c r="Q1737" s="26">
        <v>100</v>
      </c>
      <c r="R1737" s="26">
        <v>100</v>
      </c>
      <c r="S1737" s="26">
        <v>100</v>
      </c>
      <c r="T1737" s="26">
        <v>100</v>
      </c>
      <c r="U1737" s="26">
        <v>100</v>
      </c>
      <c r="V1737" s="26">
        <v>100</v>
      </c>
      <c r="W1737" s="26">
        <v>0</v>
      </c>
      <c r="X1737" s="26">
        <v>0</v>
      </c>
      <c r="Y1737" s="26">
        <v>100</v>
      </c>
      <c r="Z1737" s="26">
        <v>1</v>
      </c>
      <c r="AA1737" s="26" t="s">
        <v>96</v>
      </c>
      <c r="AB1737" s="26" t="s">
        <v>96</v>
      </c>
      <c r="AC1737" s="26">
        <v>2</v>
      </c>
      <c r="AD1737" s="26">
        <v>0</v>
      </c>
      <c r="AE1737" s="26">
        <v>0</v>
      </c>
      <c r="AF1737" s="26">
        <v>0</v>
      </c>
      <c r="AG1737" s="26">
        <v>0</v>
      </c>
      <c r="AH1737" s="26">
        <v>0</v>
      </c>
      <c r="AI1737" s="26">
        <v>0</v>
      </c>
    </row>
    <row r="1738" spans="1:35" x14ac:dyDescent="0.3">
      <c r="A1738" s="27" t="s">
        <v>1379</v>
      </c>
      <c r="B1738" s="27" t="s">
        <v>1411</v>
      </c>
      <c r="C1738" s="27" t="s">
        <v>1411</v>
      </c>
      <c r="D1738" s="27" t="s">
        <v>1415</v>
      </c>
      <c r="E1738" s="29" t="s">
        <v>102</v>
      </c>
      <c r="F1738" s="28">
        <v>211</v>
      </c>
      <c r="G1738" s="28">
        <v>100</v>
      </c>
      <c r="H1738" s="28">
        <v>100</v>
      </c>
      <c r="I1738" s="28">
        <v>0</v>
      </c>
      <c r="J1738" s="28">
        <v>0</v>
      </c>
      <c r="K1738" s="28">
        <v>0</v>
      </c>
      <c r="L1738" s="28">
        <v>100</v>
      </c>
      <c r="M1738" s="28">
        <v>100</v>
      </c>
      <c r="N1738" s="28">
        <v>0</v>
      </c>
      <c r="O1738" s="28">
        <v>0</v>
      </c>
      <c r="P1738" s="28">
        <v>0</v>
      </c>
      <c r="Q1738" s="28">
        <v>100</v>
      </c>
      <c r="R1738" s="28">
        <v>100</v>
      </c>
      <c r="S1738" s="28">
        <v>100</v>
      </c>
      <c r="T1738" s="28">
        <v>100</v>
      </c>
      <c r="U1738" s="28">
        <v>60</v>
      </c>
      <c r="V1738" s="28">
        <v>0</v>
      </c>
      <c r="W1738" s="28">
        <v>100</v>
      </c>
      <c r="X1738" s="28">
        <v>0</v>
      </c>
      <c r="Y1738" s="28">
        <v>100</v>
      </c>
      <c r="Z1738" s="28">
        <v>1</v>
      </c>
      <c r="AA1738" s="28" t="s">
        <v>96</v>
      </c>
      <c r="AB1738" s="28" t="s">
        <v>96</v>
      </c>
      <c r="AC1738" s="28">
        <v>2</v>
      </c>
      <c r="AD1738" s="28">
        <v>0</v>
      </c>
      <c r="AE1738" s="28">
        <v>0</v>
      </c>
      <c r="AF1738" s="28">
        <v>0</v>
      </c>
      <c r="AG1738" s="28">
        <v>0</v>
      </c>
      <c r="AH1738" s="28">
        <v>0</v>
      </c>
      <c r="AI1738" s="28">
        <v>0</v>
      </c>
    </row>
    <row r="1739" spans="1:35" x14ac:dyDescent="0.3">
      <c r="A1739" s="25" t="s">
        <v>1379</v>
      </c>
      <c r="B1739" s="25" t="s">
        <v>1411</v>
      </c>
      <c r="C1739" s="25" t="s">
        <v>1416</v>
      </c>
      <c r="D1739" s="26" t="s">
        <v>1553</v>
      </c>
      <c r="E1739" s="26">
        <v>601</v>
      </c>
      <c r="F1739" s="38">
        <v>0</v>
      </c>
      <c r="G1739" s="26">
        <v>100</v>
      </c>
      <c r="H1739" s="26">
        <v>100</v>
      </c>
      <c r="I1739" s="26">
        <v>0</v>
      </c>
      <c r="J1739" s="26">
        <v>0</v>
      </c>
      <c r="K1739" s="26">
        <v>0</v>
      </c>
      <c r="L1739" s="26">
        <v>100</v>
      </c>
      <c r="M1739" s="26">
        <v>80</v>
      </c>
      <c r="N1739" s="26">
        <v>20</v>
      </c>
      <c r="O1739" s="26">
        <v>0</v>
      </c>
      <c r="P1739" s="26">
        <v>0</v>
      </c>
      <c r="Q1739" s="26">
        <v>100</v>
      </c>
      <c r="R1739" s="26">
        <v>100</v>
      </c>
      <c r="S1739" s="26">
        <v>100</v>
      </c>
      <c r="T1739" s="26">
        <v>80</v>
      </c>
      <c r="U1739" s="26">
        <v>80</v>
      </c>
      <c r="V1739" s="26">
        <v>0</v>
      </c>
      <c r="W1739" s="26">
        <v>80</v>
      </c>
      <c r="X1739" s="26">
        <v>20</v>
      </c>
      <c r="Y1739" s="26">
        <v>100</v>
      </c>
      <c r="Z1739" s="26">
        <v>2</v>
      </c>
      <c r="AA1739" s="26" t="s">
        <v>96</v>
      </c>
      <c r="AB1739" s="26" t="s">
        <v>97</v>
      </c>
      <c r="AC1739" s="26" t="s">
        <v>98</v>
      </c>
      <c r="AD1739" s="26">
        <v>5</v>
      </c>
      <c r="AE1739" s="26">
        <v>5</v>
      </c>
      <c r="AF1739" s="26">
        <v>5</v>
      </c>
      <c r="AG1739" s="26">
        <v>5</v>
      </c>
      <c r="AH1739" s="26">
        <v>5</v>
      </c>
      <c r="AI1739" s="26">
        <v>1</v>
      </c>
    </row>
    <row r="1740" spans="1:35" x14ac:dyDescent="0.3">
      <c r="A1740" s="27" t="s">
        <v>1379</v>
      </c>
      <c r="B1740" s="27" t="s">
        <v>1411</v>
      </c>
      <c r="C1740" s="27" t="s">
        <v>1416</v>
      </c>
      <c r="D1740" s="27" t="s">
        <v>1417</v>
      </c>
      <c r="E1740" s="29" t="s">
        <v>95</v>
      </c>
      <c r="F1740" s="28">
        <v>97</v>
      </c>
      <c r="G1740" s="28">
        <v>0</v>
      </c>
      <c r="H1740" s="28">
        <v>0</v>
      </c>
      <c r="I1740" s="28">
        <v>50</v>
      </c>
      <c r="J1740" s="28">
        <v>50</v>
      </c>
      <c r="K1740" s="28">
        <v>0</v>
      </c>
      <c r="L1740" s="28">
        <v>0</v>
      </c>
      <c r="M1740" s="28">
        <v>0</v>
      </c>
      <c r="N1740" s="28">
        <v>0</v>
      </c>
      <c r="O1740" s="28">
        <v>0</v>
      </c>
      <c r="P1740" s="28">
        <v>100</v>
      </c>
      <c r="Q1740" s="28">
        <v>0</v>
      </c>
      <c r="R1740" s="28">
        <v>0</v>
      </c>
      <c r="S1740" s="28">
        <v>0</v>
      </c>
      <c r="T1740" s="28">
        <v>0</v>
      </c>
      <c r="U1740" s="28">
        <v>0</v>
      </c>
      <c r="V1740" s="28">
        <v>0</v>
      </c>
      <c r="W1740" s="28">
        <v>0</v>
      </c>
      <c r="X1740" s="28">
        <v>100</v>
      </c>
      <c r="Y1740" s="28">
        <v>0</v>
      </c>
      <c r="Z1740" s="28" t="s">
        <v>98</v>
      </c>
      <c r="AA1740" s="28" t="s">
        <v>97</v>
      </c>
      <c r="AB1740" s="28" t="s">
        <v>97</v>
      </c>
      <c r="AC1740" s="28" t="s">
        <v>98</v>
      </c>
      <c r="AD1740" s="28">
        <v>2</v>
      </c>
      <c r="AE1740" s="28">
        <v>2</v>
      </c>
      <c r="AF1740" s="28">
        <v>2</v>
      </c>
      <c r="AG1740" s="28">
        <v>0</v>
      </c>
      <c r="AH1740" s="28">
        <v>2</v>
      </c>
      <c r="AI1740" s="28">
        <v>0</v>
      </c>
    </row>
    <row r="1741" spans="1:35" x14ac:dyDescent="0.3">
      <c r="A1741" s="25" t="s">
        <v>1379</v>
      </c>
      <c r="B1741" s="25" t="s">
        <v>1418</v>
      </c>
      <c r="C1741" s="25" t="s">
        <v>1419</v>
      </c>
      <c r="D1741" s="26" t="s">
        <v>1553</v>
      </c>
      <c r="E1741" s="26">
        <v>16872</v>
      </c>
      <c r="F1741" s="38">
        <v>30</v>
      </c>
      <c r="G1741" s="26">
        <v>100</v>
      </c>
      <c r="H1741" s="26">
        <v>100</v>
      </c>
      <c r="I1741" s="26">
        <v>0</v>
      </c>
      <c r="J1741" s="26">
        <v>0</v>
      </c>
      <c r="K1741" s="26">
        <v>0</v>
      </c>
      <c r="L1741" s="26">
        <v>89</v>
      </c>
      <c r="M1741" s="26">
        <v>89</v>
      </c>
      <c r="N1741" s="26">
        <v>11</v>
      </c>
      <c r="O1741" s="26">
        <v>0</v>
      </c>
      <c r="P1741" s="26">
        <v>0</v>
      </c>
      <c r="Q1741" s="26">
        <v>100</v>
      </c>
      <c r="R1741" s="26">
        <v>85</v>
      </c>
      <c r="S1741" s="26">
        <v>100</v>
      </c>
      <c r="T1741" s="26">
        <v>25</v>
      </c>
      <c r="U1741" s="26">
        <v>25</v>
      </c>
      <c r="V1741" s="26">
        <v>20</v>
      </c>
      <c r="W1741" s="26">
        <v>5</v>
      </c>
      <c r="X1741" s="26">
        <v>75</v>
      </c>
      <c r="Y1741" s="26">
        <v>55</v>
      </c>
      <c r="Z1741" s="26">
        <v>4</v>
      </c>
      <c r="AA1741" s="26" t="s">
        <v>96</v>
      </c>
      <c r="AB1741" s="26" t="s">
        <v>96</v>
      </c>
      <c r="AC1741" s="26">
        <v>38</v>
      </c>
      <c r="AD1741" s="26">
        <v>1</v>
      </c>
      <c r="AE1741" s="26">
        <v>1</v>
      </c>
      <c r="AF1741" s="26">
        <v>1</v>
      </c>
      <c r="AG1741" s="26">
        <v>0</v>
      </c>
      <c r="AH1741" s="26">
        <v>1</v>
      </c>
      <c r="AI1741" s="26">
        <v>0</v>
      </c>
    </row>
    <row r="1742" spans="1:35" x14ac:dyDescent="0.3">
      <c r="A1742" s="27" t="s">
        <v>1379</v>
      </c>
      <c r="B1742" s="27" t="s">
        <v>1418</v>
      </c>
      <c r="C1742" s="27" t="s">
        <v>1419</v>
      </c>
      <c r="D1742" s="27" t="s">
        <v>1420</v>
      </c>
      <c r="E1742" s="29" t="s">
        <v>95</v>
      </c>
      <c r="F1742" s="28">
        <v>1150</v>
      </c>
      <c r="G1742" s="28">
        <v>100</v>
      </c>
      <c r="H1742" s="28">
        <v>100</v>
      </c>
      <c r="I1742" s="28">
        <v>0</v>
      </c>
      <c r="J1742" s="28">
        <v>0</v>
      </c>
      <c r="K1742" s="28">
        <v>0</v>
      </c>
      <c r="L1742" s="28">
        <v>100</v>
      </c>
      <c r="M1742" s="28">
        <v>89</v>
      </c>
      <c r="N1742" s="28">
        <v>11</v>
      </c>
      <c r="O1742" s="28">
        <v>0</v>
      </c>
      <c r="P1742" s="28">
        <v>0</v>
      </c>
      <c r="Q1742" s="28">
        <v>100</v>
      </c>
      <c r="R1742" s="28">
        <v>85</v>
      </c>
      <c r="S1742" s="28">
        <v>100</v>
      </c>
      <c r="T1742" s="28">
        <v>0</v>
      </c>
      <c r="U1742" s="28">
        <v>0</v>
      </c>
      <c r="V1742" s="28">
        <v>0</v>
      </c>
      <c r="W1742" s="28">
        <v>0</v>
      </c>
      <c r="X1742" s="28">
        <v>100</v>
      </c>
      <c r="Y1742" s="28">
        <v>35</v>
      </c>
      <c r="Z1742" s="28">
        <v>4</v>
      </c>
      <c r="AA1742" s="28" t="s">
        <v>97</v>
      </c>
      <c r="AB1742" s="28" t="s">
        <v>96</v>
      </c>
      <c r="AC1742" s="28">
        <v>14</v>
      </c>
      <c r="AD1742" s="28">
        <v>0.5</v>
      </c>
      <c r="AE1742" s="28">
        <v>0.5</v>
      </c>
      <c r="AF1742" s="28">
        <v>0.5</v>
      </c>
      <c r="AG1742" s="28">
        <v>0</v>
      </c>
      <c r="AH1742" s="28">
        <v>0.5</v>
      </c>
      <c r="AI1742" s="28">
        <v>0</v>
      </c>
    </row>
    <row r="1743" spans="1:35" x14ac:dyDescent="0.3">
      <c r="A1743" s="25" t="s">
        <v>1379</v>
      </c>
      <c r="B1743" s="25" t="s">
        <v>1418</v>
      </c>
      <c r="C1743" s="25" t="s">
        <v>1421</v>
      </c>
      <c r="D1743" s="26" t="s">
        <v>1553</v>
      </c>
      <c r="E1743" s="26">
        <v>2136</v>
      </c>
      <c r="F1743" s="38">
        <v>30</v>
      </c>
      <c r="G1743" s="26">
        <v>100</v>
      </c>
      <c r="H1743" s="26">
        <v>100</v>
      </c>
      <c r="I1743" s="26">
        <v>0</v>
      </c>
      <c r="J1743" s="26">
        <v>0</v>
      </c>
      <c r="K1743" s="26">
        <v>0</v>
      </c>
      <c r="L1743" s="26">
        <v>0</v>
      </c>
      <c r="M1743" s="26">
        <v>0</v>
      </c>
      <c r="N1743" s="26">
        <v>50</v>
      </c>
      <c r="O1743" s="26">
        <v>50</v>
      </c>
      <c r="P1743" s="26">
        <v>0</v>
      </c>
      <c r="Q1743" s="26">
        <v>100</v>
      </c>
      <c r="R1743" s="26">
        <v>100</v>
      </c>
      <c r="S1743" s="26">
        <v>100</v>
      </c>
      <c r="T1743" s="26">
        <v>100</v>
      </c>
      <c r="U1743" s="26">
        <v>100</v>
      </c>
      <c r="V1743" s="26">
        <v>0</v>
      </c>
      <c r="W1743" s="26">
        <v>100</v>
      </c>
      <c r="X1743" s="26">
        <v>0</v>
      </c>
      <c r="Y1743" s="26">
        <v>100</v>
      </c>
      <c r="Z1743" s="26">
        <v>4</v>
      </c>
      <c r="AA1743" s="26" t="s">
        <v>96</v>
      </c>
      <c r="AB1743" s="26" t="s">
        <v>96</v>
      </c>
      <c r="AC1743" s="26">
        <v>28</v>
      </c>
      <c r="AD1743" s="26">
        <v>0</v>
      </c>
      <c r="AE1743" s="26">
        <v>0</v>
      </c>
      <c r="AF1743" s="26">
        <v>10</v>
      </c>
      <c r="AG1743" s="26">
        <v>0</v>
      </c>
      <c r="AH1743" s="26">
        <v>10</v>
      </c>
      <c r="AI1743" s="26">
        <v>0</v>
      </c>
    </row>
    <row r="1744" spans="1:35" x14ac:dyDescent="0.3">
      <c r="A1744" s="27" t="s">
        <v>1379</v>
      </c>
      <c r="B1744" s="27" t="s">
        <v>1418</v>
      </c>
      <c r="C1744" s="27" t="s">
        <v>1421</v>
      </c>
      <c r="D1744" s="27" t="s">
        <v>1422</v>
      </c>
      <c r="E1744" s="29" t="s">
        <v>95</v>
      </c>
      <c r="F1744" s="28">
        <v>30</v>
      </c>
      <c r="G1744" s="28">
        <v>100</v>
      </c>
      <c r="H1744" s="28">
        <v>25</v>
      </c>
      <c r="I1744" s="28">
        <v>50</v>
      </c>
      <c r="J1744" s="28">
        <v>0</v>
      </c>
      <c r="K1744" s="28">
        <v>25</v>
      </c>
      <c r="L1744" s="28">
        <v>0</v>
      </c>
      <c r="M1744" s="28">
        <v>0</v>
      </c>
      <c r="N1744" s="28">
        <v>100</v>
      </c>
      <c r="O1744" s="28">
        <v>0</v>
      </c>
      <c r="P1744" s="28">
        <v>0</v>
      </c>
      <c r="Q1744" s="28">
        <v>100</v>
      </c>
      <c r="R1744" s="28">
        <v>100</v>
      </c>
      <c r="S1744" s="28">
        <v>100</v>
      </c>
      <c r="T1744" s="28">
        <v>0</v>
      </c>
      <c r="U1744" s="28">
        <v>0</v>
      </c>
      <c r="V1744" s="28">
        <v>0</v>
      </c>
      <c r="W1744" s="28">
        <v>0</v>
      </c>
      <c r="X1744" s="28">
        <v>100</v>
      </c>
      <c r="Y1744" s="28">
        <v>100</v>
      </c>
      <c r="Z1744" s="28">
        <v>4</v>
      </c>
      <c r="AA1744" s="28" t="s">
        <v>97</v>
      </c>
      <c r="AB1744" s="28" t="s">
        <v>97</v>
      </c>
      <c r="AC1744" s="28" t="s">
        <v>98</v>
      </c>
      <c r="AD1744" s="28">
        <v>0</v>
      </c>
      <c r="AE1744" s="28">
        <v>0</v>
      </c>
      <c r="AF1744" s="28">
        <v>10</v>
      </c>
      <c r="AG1744" s="28">
        <v>0</v>
      </c>
      <c r="AH1744" s="28">
        <v>10</v>
      </c>
      <c r="AI1744" s="28">
        <v>0</v>
      </c>
    </row>
    <row r="1745" spans="1:35" x14ac:dyDescent="0.3">
      <c r="A1745" s="25" t="s">
        <v>1379</v>
      </c>
      <c r="B1745" s="25" t="s">
        <v>1418</v>
      </c>
      <c r="C1745" s="25" t="s">
        <v>1418</v>
      </c>
      <c r="D1745" s="26" t="s">
        <v>1553</v>
      </c>
      <c r="E1745" s="26">
        <v>45927</v>
      </c>
      <c r="F1745" s="38">
        <v>880</v>
      </c>
      <c r="G1745" s="26">
        <v>100</v>
      </c>
      <c r="H1745" s="26">
        <v>100</v>
      </c>
      <c r="I1745" s="26">
        <v>0</v>
      </c>
      <c r="J1745" s="26">
        <v>0</v>
      </c>
      <c r="K1745" s="26">
        <v>0</v>
      </c>
      <c r="L1745" s="26">
        <v>100</v>
      </c>
      <c r="M1745" s="26">
        <v>100</v>
      </c>
      <c r="N1745" s="26">
        <v>0</v>
      </c>
      <c r="O1745" s="26">
        <v>0</v>
      </c>
      <c r="P1745" s="26">
        <v>0</v>
      </c>
      <c r="Q1745" s="26">
        <v>100</v>
      </c>
      <c r="R1745" s="26">
        <v>100</v>
      </c>
      <c r="S1745" s="26">
        <v>100</v>
      </c>
      <c r="T1745" s="26">
        <v>100</v>
      </c>
      <c r="U1745" s="26">
        <v>90</v>
      </c>
      <c r="V1745" s="26">
        <v>80</v>
      </c>
      <c r="W1745" s="26">
        <v>16</v>
      </c>
      <c r="X1745" s="26">
        <v>4</v>
      </c>
      <c r="Y1745" s="26">
        <v>100</v>
      </c>
      <c r="Z1745" s="26">
        <v>8</v>
      </c>
      <c r="AA1745" s="26" t="s">
        <v>96</v>
      </c>
      <c r="AB1745" s="26" t="s">
        <v>96</v>
      </c>
      <c r="AC1745" s="26">
        <v>2</v>
      </c>
      <c r="AD1745" s="26">
        <v>1</v>
      </c>
      <c r="AE1745" s="26">
        <v>1</v>
      </c>
      <c r="AF1745" s="26">
        <v>1</v>
      </c>
      <c r="AG1745" s="26">
        <v>0</v>
      </c>
      <c r="AH1745" s="26">
        <v>0</v>
      </c>
      <c r="AI1745" s="26">
        <v>0</v>
      </c>
    </row>
    <row r="1746" spans="1:35" x14ac:dyDescent="0.3">
      <c r="A1746" s="27" t="s">
        <v>1379</v>
      </c>
      <c r="B1746" s="27" t="s">
        <v>1418</v>
      </c>
      <c r="C1746" s="27" t="s">
        <v>1418</v>
      </c>
      <c r="D1746" s="27" t="s">
        <v>1423</v>
      </c>
      <c r="E1746" s="29" t="s">
        <v>95</v>
      </c>
      <c r="F1746" s="28">
        <v>501</v>
      </c>
      <c r="G1746" s="28">
        <v>100</v>
      </c>
      <c r="H1746" s="28">
        <v>100</v>
      </c>
      <c r="I1746" s="28">
        <v>0</v>
      </c>
      <c r="J1746" s="28">
        <v>0</v>
      </c>
      <c r="K1746" s="28">
        <v>0</v>
      </c>
      <c r="L1746" s="28">
        <v>100</v>
      </c>
      <c r="M1746" s="28">
        <v>100</v>
      </c>
      <c r="N1746" s="28">
        <v>0</v>
      </c>
      <c r="O1746" s="28">
        <v>0</v>
      </c>
      <c r="P1746" s="28">
        <v>0</v>
      </c>
      <c r="Q1746" s="28">
        <v>100</v>
      </c>
      <c r="R1746" s="28">
        <v>100</v>
      </c>
      <c r="S1746" s="28">
        <v>100</v>
      </c>
      <c r="T1746" s="28">
        <v>0</v>
      </c>
      <c r="U1746" s="28">
        <v>0</v>
      </c>
      <c r="V1746" s="28">
        <v>0</v>
      </c>
      <c r="W1746" s="28">
        <v>100</v>
      </c>
      <c r="X1746" s="28">
        <v>0</v>
      </c>
      <c r="Y1746" s="28">
        <v>100</v>
      </c>
      <c r="Z1746" s="28">
        <v>8</v>
      </c>
      <c r="AA1746" s="28" t="s">
        <v>96</v>
      </c>
      <c r="AB1746" s="28" t="s">
        <v>96</v>
      </c>
      <c r="AC1746" s="28">
        <v>2</v>
      </c>
      <c r="AD1746" s="28">
        <v>3</v>
      </c>
      <c r="AE1746" s="28">
        <v>4</v>
      </c>
      <c r="AF1746" s="28">
        <v>4</v>
      </c>
      <c r="AG1746" s="28">
        <v>0</v>
      </c>
      <c r="AH1746" s="28">
        <v>3</v>
      </c>
      <c r="AI1746" s="28">
        <v>0</v>
      </c>
    </row>
    <row r="1747" spans="1:35" x14ac:dyDescent="0.3">
      <c r="A1747" s="25" t="s">
        <v>1379</v>
      </c>
      <c r="B1747" s="25" t="s">
        <v>1424</v>
      </c>
      <c r="C1747" s="25" t="s">
        <v>1425</v>
      </c>
      <c r="D1747" s="26" t="s">
        <v>1553</v>
      </c>
      <c r="E1747" s="26">
        <v>727</v>
      </c>
      <c r="F1747" s="38">
        <v>0</v>
      </c>
      <c r="G1747" s="26">
        <v>100</v>
      </c>
      <c r="H1747" s="26">
        <v>95</v>
      </c>
      <c r="I1747" s="26">
        <v>5</v>
      </c>
      <c r="J1747" s="26">
        <v>0</v>
      </c>
      <c r="K1747" s="26">
        <v>0</v>
      </c>
      <c r="L1747" s="26">
        <v>50</v>
      </c>
      <c r="M1747" s="26">
        <v>50</v>
      </c>
      <c r="N1747" s="26">
        <v>50</v>
      </c>
      <c r="O1747" s="26">
        <v>0</v>
      </c>
      <c r="P1747" s="26">
        <v>0</v>
      </c>
      <c r="Q1747" s="26">
        <v>100</v>
      </c>
      <c r="R1747" s="26">
        <v>100</v>
      </c>
      <c r="S1747" s="26">
        <v>100</v>
      </c>
      <c r="T1747" s="26">
        <v>100</v>
      </c>
      <c r="U1747" s="26">
        <v>100</v>
      </c>
      <c r="V1747" s="26">
        <v>0</v>
      </c>
      <c r="W1747" s="26">
        <v>50</v>
      </c>
      <c r="X1747" s="26">
        <v>50</v>
      </c>
      <c r="Y1747" s="26">
        <v>100</v>
      </c>
      <c r="Z1747" s="26">
        <v>2</v>
      </c>
      <c r="AA1747" s="26" t="s">
        <v>96</v>
      </c>
      <c r="AB1747" s="26" t="s">
        <v>96</v>
      </c>
      <c r="AC1747" s="26">
        <v>1</v>
      </c>
      <c r="AD1747" s="26">
        <v>5</v>
      </c>
      <c r="AE1747" s="26">
        <v>5</v>
      </c>
      <c r="AF1747" s="26">
        <v>5</v>
      </c>
      <c r="AG1747" s="26">
        <v>0</v>
      </c>
      <c r="AH1747" s="26">
        <v>6</v>
      </c>
      <c r="AI1747" s="26">
        <v>0</v>
      </c>
    </row>
    <row r="1748" spans="1:35" x14ac:dyDescent="0.3">
      <c r="A1748" s="27" t="s">
        <v>1379</v>
      </c>
      <c r="B1748" s="27" t="s">
        <v>1424</v>
      </c>
      <c r="C1748" s="27" t="s">
        <v>1425</v>
      </c>
      <c r="D1748" s="27" t="s">
        <v>108</v>
      </c>
      <c r="E1748" s="29" t="s">
        <v>102</v>
      </c>
      <c r="F1748" s="28">
        <v>49</v>
      </c>
      <c r="G1748" s="28">
        <v>100</v>
      </c>
      <c r="H1748" s="28">
        <v>100</v>
      </c>
      <c r="I1748" s="28">
        <v>0</v>
      </c>
      <c r="J1748" s="28">
        <v>0</v>
      </c>
      <c r="K1748" s="28">
        <v>0</v>
      </c>
      <c r="L1748" s="28">
        <v>100</v>
      </c>
      <c r="M1748" s="28">
        <v>100</v>
      </c>
      <c r="N1748" s="28">
        <v>0</v>
      </c>
      <c r="O1748" s="28">
        <v>0</v>
      </c>
      <c r="P1748" s="28">
        <v>0</v>
      </c>
      <c r="Q1748" s="28">
        <v>100</v>
      </c>
      <c r="R1748" s="28">
        <v>100</v>
      </c>
      <c r="S1748" s="28">
        <v>100</v>
      </c>
      <c r="T1748" s="28">
        <v>100</v>
      </c>
      <c r="U1748" s="28">
        <v>100</v>
      </c>
      <c r="V1748" s="28">
        <v>0</v>
      </c>
      <c r="W1748" s="28">
        <v>0</v>
      </c>
      <c r="X1748" s="28">
        <v>100</v>
      </c>
      <c r="Y1748" s="28">
        <v>100</v>
      </c>
      <c r="Z1748" s="28">
        <v>2</v>
      </c>
      <c r="AA1748" s="28" t="s">
        <v>97</v>
      </c>
      <c r="AB1748" s="28" t="s">
        <v>96</v>
      </c>
      <c r="AC1748" s="28">
        <v>1</v>
      </c>
      <c r="AD1748" s="28">
        <v>5</v>
      </c>
      <c r="AE1748" s="28">
        <v>5</v>
      </c>
      <c r="AF1748" s="28">
        <v>5</v>
      </c>
      <c r="AG1748" s="28">
        <v>0</v>
      </c>
      <c r="AH1748" s="28">
        <v>6</v>
      </c>
      <c r="AI1748" s="28">
        <v>0</v>
      </c>
    </row>
    <row r="1749" spans="1:35" x14ac:dyDescent="0.3">
      <c r="A1749" s="25" t="s">
        <v>1379</v>
      </c>
      <c r="B1749" s="25" t="s">
        <v>1424</v>
      </c>
      <c r="C1749" s="25" t="s">
        <v>1424</v>
      </c>
      <c r="D1749" s="26" t="s">
        <v>1553</v>
      </c>
      <c r="E1749" s="26">
        <v>17664</v>
      </c>
      <c r="F1749" s="38">
        <v>70</v>
      </c>
      <c r="G1749" s="26">
        <v>100</v>
      </c>
      <c r="H1749" s="26">
        <v>100</v>
      </c>
      <c r="I1749" s="26">
        <v>0</v>
      </c>
      <c r="J1749" s="26">
        <v>0</v>
      </c>
      <c r="K1749" s="26">
        <v>0</v>
      </c>
      <c r="L1749" s="26">
        <v>100</v>
      </c>
      <c r="M1749" s="26">
        <v>100</v>
      </c>
      <c r="N1749" s="26">
        <v>0</v>
      </c>
      <c r="O1749" s="26">
        <v>0</v>
      </c>
      <c r="P1749" s="26">
        <v>0</v>
      </c>
      <c r="Q1749" s="26">
        <v>100</v>
      </c>
      <c r="R1749" s="26">
        <v>100</v>
      </c>
      <c r="S1749" s="26">
        <v>100</v>
      </c>
      <c r="T1749" s="26">
        <v>100</v>
      </c>
      <c r="U1749" s="26">
        <v>100</v>
      </c>
      <c r="V1749" s="26">
        <v>100</v>
      </c>
      <c r="W1749" s="26">
        <v>0</v>
      </c>
      <c r="X1749" s="26">
        <v>0</v>
      </c>
      <c r="Y1749" s="26">
        <v>100</v>
      </c>
      <c r="Z1749" s="26">
        <v>4</v>
      </c>
      <c r="AA1749" s="26" t="s">
        <v>96</v>
      </c>
      <c r="AB1749" s="26" t="s">
        <v>96</v>
      </c>
      <c r="AC1749" s="26">
        <v>12</v>
      </c>
      <c r="AD1749" s="26">
        <v>0</v>
      </c>
      <c r="AE1749" s="26">
        <v>0</v>
      </c>
      <c r="AF1749" s="26">
        <v>0</v>
      </c>
      <c r="AG1749" s="26">
        <v>0</v>
      </c>
      <c r="AH1749" s="26">
        <v>0</v>
      </c>
      <c r="AI1749" s="26">
        <v>0</v>
      </c>
    </row>
    <row r="1750" spans="1:35" x14ac:dyDescent="0.3">
      <c r="A1750" s="27" t="s">
        <v>1379</v>
      </c>
      <c r="B1750" s="27" t="s">
        <v>1424</v>
      </c>
      <c r="C1750" s="27" t="s">
        <v>1424</v>
      </c>
      <c r="D1750" s="27" t="s">
        <v>1426</v>
      </c>
      <c r="E1750" s="29" t="s">
        <v>102</v>
      </c>
      <c r="F1750" s="29">
        <v>32</v>
      </c>
      <c r="G1750" s="28">
        <v>100</v>
      </c>
      <c r="H1750" s="28">
        <v>100</v>
      </c>
      <c r="I1750" s="28">
        <v>0</v>
      </c>
      <c r="J1750" s="28">
        <v>0</v>
      </c>
      <c r="K1750" s="28">
        <v>0</v>
      </c>
      <c r="L1750" s="28">
        <v>100</v>
      </c>
      <c r="M1750" s="28">
        <v>100</v>
      </c>
      <c r="N1750" s="28">
        <v>0</v>
      </c>
      <c r="O1750" s="28">
        <v>0</v>
      </c>
      <c r="P1750" s="28">
        <v>0</v>
      </c>
      <c r="Q1750" s="28">
        <v>100</v>
      </c>
      <c r="R1750" s="28">
        <v>100</v>
      </c>
      <c r="S1750" s="28">
        <v>100</v>
      </c>
      <c r="T1750" s="28">
        <v>0</v>
      </c>
      <c r="U1750" s="28">
        <v>0</v>
      </c>
      <c r="V1750" s="28">
        <v>0</v>
      </c>
      <c r="W1750" s="28">
        <v>0</v>
      </c>
      <c r="X1750" s="28">
        <v>100</v>
      </c>
      <c r="Y1750" s="28">
        <v>100</v>
      </c>
      <c r="Z1750" s="28">
        <v>4</v>
      </c>
      <c r="AA1750" s="28" t="s">
        <v>96</v>
      </c>
      <c r="AB1750" s="28" t="s">
        <v>96</v>
      </c>
      <c r="AC1750" s="28">
        <v>12</v>
      </c>
      <c r="AD1750" s="28">
        <v>1</v>
      </c>
      <c r="AE1750" s="28">
        <v>3</v>
      </c>
      <c r="AF1750" s="28">
        <v>3</v>
      </c>
      <c r="AG1750" s="28">
        <v>0.2</v>
      </c>
      <c r="AH1750" s="28">
        <v>0.4</v>
      </c>
      <c r="AI1750" s="28">
        <v>0.1</v>
      </c>
    </row>
    <row r="1751" spans="1:35" x14ac:dyDescent="0.3">
      <c r="A1751" s="25" t="s">
        <v>1379</v>
      </c>
      <c r="B1751" s="25" t="s">
        <v>1427</v>
      </c>
      <c r="C1751" s="25" t="s">
        <v>1427</v>
      </c>
      <c r="D1751" s="26" t="s">
        <v>1553</v>
      </c>
      <c r="E1751" s="26">
        <v>54705</v>
      </c>
      <c r="F1751" s="38">
        <v>190</v>
      </c>
      <c r="G1751" s="26">
        <v>100</v>
      </c>
      <c r="H1751" s="26">
        <v>100</v>
      </c>
      <c r="I1751" s="26">
        <v>0</v>
      </c>
      <c r="J1751" s="26">
        <v>0</v>
      </c>
      <c r="K1751" s="26">
        <v>0</v>
      </c>
      <c r="L1751" s="26">
        <v>90</v>
      </c>
      <c r="M1751" s="26">
        <v>90</v>
      </c>
      <c r="N1751" s="26">
        <v>5</v>
      </c>
      <c r="O1751" s="26">
        <v>5</v>
      </c>
      <c r="P1751" s="26">
        <v>0</v>
      </c>
      <c r="Q1751" s="26">
        <v>100</v>
      </c>
      <c r="R1751" s="26">
        <v>100</v>
      </c>
      <c r="S1751" s="26">
        <v>100</v>
      </c>
      <c r="T1751" s="26">
        <v>100</v>
      </c>
      <c r="U1751" s="26">
        <v>90</v>
      </c>
      <c r="V1751" s="26">
        <v>100</v>
      </c>
      <c r="W1751" s="26">
        <v>0</v>
      </c>
      <c r="X1751" s="26">
        <v>0</v>
      </c>
      <c r="Y1751" s="26">
        <v>100</v>
      </c>
      <c r="Z1751" s="26">
        <v>8</v>
      </c>
      <c r="AA1751" s="26" t="s">
        <v>96</v>
      </c>
      <c r="AB1751" s="26" t="s">
        <v>96</v>
      </c>
      <c r="AC1751" s="26">
        <v>5</v>
      </c>
      <c r="AD1751" s="26">
        <v>0</v>
      </c>
      <c r="AE1751" s="26">
        <v>0</v>
      </c>
      <c r="AF1751" s="26">
        <v>0</v>
      </c>
      <c r="AG1751" s="26">
        <v>0</v>
      </c>
      <c r="AH1751" s="26">
        <v>0</v>
      </c>
      <c r="AI1751" s="26">
        <v>0</v>
      </c>
    </row>
    <row r="1752" spans="1:35" x14ac:dyDescent="0.3">
      <c r="A1752" s="27" t="s">
        <v>1379</v>
      </c>
      <c r="B1752" s="27" t="s">
        <v>1427</v>
      </c>
      <c r="C1752" s="27" t="s">
        <v>1427</v>
      </c>
      <c r="D1752" s="27" t="s">
        <v>1428</v>
      </c>
      <c r="E1752" s="29" t="s">
        <v>95</v>
      </c>
      <c r="F1752" s="28">
        <v>83</v>
      </c>
      <c r="G1752" s="28">
        <v>100</v>
      </c>
      <c r="H1752" s="28">
        <v>100</v>
      </c>
      <c r="I1752" s="28">
        <v>0</v>
      </c>
      <c r="J1752" s="28">
        <v>0</v>
      </c>
      <c r="K1752" s="28">
        <v>0</v>
      </c>
      <c r="L1752" s="28">
        <v>100</v>
      </c>
      <c r="M1752" s="28">
        <v>100</v>
      </c>
      <c r="N1752" s="28">
        <v>0</v>
      </c>
      <c r="O1752" s="28">
        <v>0</v>
      </c>
      <c r="P1752" s="28">
        <v>0</v>
      </c>
      <c r="Q1752" s="28">
        <v>100</v>
      </c>
      <c r="R1752" s="28">
        <v>100</v>
      </c>
      <c r="S1752" s="28">
        <v>100</v>
      </c>
      <c r="T1752" s="28">
        <v>0</v>
      </c>
      <c r="U1752" s="28">
        <v>0</v>
      </c>
      <c r="V1752" s="28">
        <v>0</v>
      </c>
      <c r="W1752" s="28">
        <v>100</v>
      </c>
      <c r="X1752" s="28">
        <v>0</v>
      </c>
      <c r="Y1752" s="28">
        <v>100</v>
      </c>
      <c r="Z1752" s="28">
        <v>8</v>
      </c>
      <c r="AA1752" s="28" t="s">
        <v>96</v>
      </c>
      <c r="AB1752" s="28" t="s">
        <v>96</v>
      </c>
      <c r="AC1752" s="28">
        <v>5</v>
      </c>
      <c r="AD1752" s="28">
        <v>0</v>
      </c>
      <c r="AE1752" s="28">
        <v>0</v>
      </c>
      <c r="AF1752" s="28">
        <v>0</v>
      </c>
      <c r="AG1752" s="28">
        <v>0</v>
      </c>
      <c r="AH1752" s="28">
        <v>0</v>
      </c>
      <c r="AI1752" s="28">
        <v>0</v>
      </c>
    </row>
    <row r="1753" spans="1:35" x14ac:dyDescent="0.3">
      <c r="A1753" s="25" t="s">
        <v>1429</v>
      </c>
      <c r="B1753" s="25" t="s">
        <v>1430</v>
      </c>
      <c r="C1753" s="25" t="s">
        <v>1430</v>
      </c>
      <c r="D1753" s="26" t="s">
        <v>1553</v>
      </c>
      <c r="E1753" s="26">
        <v>22827</v>
      </c>
      <c r="F1753" s="38">
        <v>130</v>
      </c>
      <c r="G1753" s="26">
        <v>100</v>
      </c>
      <c r="H1753" s="26">
        <v>100</v>
      </c>
      <c r="I1753" s="26">
        <v>0</v>
      </c>
      <c r="J1753" s="26">
        <v>0</v>
      </c>
      <c r="K1753" s="26">
        <v>0</v>
      </c>
      <c r="L1753" s="26">
        <v>100</v>
      </c>
      <c r="M1753" s="26">
        <v>100</v>
      </c>
      <c r="N1753" s="26">
        <v>0</v>
      </c>
      <c r="O1753" s="26">
        <v>0</v>
      </c>
      <c r="P1753" s="26">
        <v>0</v>
      </c>
      <c r="Q1753" s="26">
        <v>100</v>
      </c>
      <c r="R1753" s="26">
        <v>100</v>
      </c>
      <c r="S1753" s="26">
        <v>100</v>
      </c>
      <c r="T1753" s="26">
        <v>100</v>
      </c>
      <c r="U1753" s="26">
        <v>100</v>
      </c>
      <c r="V1753" s="26">
        <v>100</v>
      </c>
      <c r="W1753" s="26">
        <v>0</v>
      </c>
      <c r="X1753" s="26">
        <v>0</v>
      </c>
      <c r="Y1753" s="26">
        <v>100</v>
      </c>
      <c r="Z1753" s="26">
        <v>6</v>
      </c>
      <c r="AA1753" s="26" t="s">
        <v>96</v>
      </c>
      <c r="AB1753" s="26" t="s">
        <v>96</v>
      </c>
      <c r="AC1753" s="26">
        <v>2</v>
      </c>
      <c r="AD1753" s="26">
        <v>0</v>
      </c>
      <c r="AE1753" s="26">
        <v>0</v>
      </c>
      <c r="AF1753" s="26">
        <v>0</v>
      </c>
      <c r="AG1753" s="26">
        <v>0</v>
      </c>
      <c r="AH1753" s="26">
        <v>0</v>
      </c>
      <c r="AI1753" s="26">
        <v>0</v>
      </c>
    </row>
    <row r="1754" spans="1:35" x14ac:dyDescent="0.3">
      <c r="A1754" s="27" t="s">
        <v>1429</v>
      </c>
      <c r="B1754" s="27" t="s">
        <v>1430</v>
      </c>
      <c r="C1754" s="27" t="s">
        <v>1430</v>
      </c>
      <c r="D1754" s="27" t="s">
        <v>1431</v>
      </c>
      <c r="E1754" s="29" t="s">
        <v>95</v>
      </c>
      <c r="F1754" s="28">
        <v>334</v>
      </c>
      <c r="G1754" s="28">
        <v>100</v>
      </c>
      <c r="H1754" s="28">
        <v>100</v>
      </c>
      <c r="I1754" s="28">
        <v>0</v>
      </c>
      <c r="J1754" s="28">
        <v>0</v>
      </c>
      <c r="K1754" s="28">
        <v>0</v>
      </c>
      <c r="L1754" s="28">
        <v>100</v>
      </c>
      <c r="M1754" s="28">
        <v>100</v>
      </c>
      <c r="N1754" s="28">
        <v>0</v>
      </c>
      <c r="O1754" s="28">
        <v>0</v>
      </c>
      <c r="P1754" s="28">
        <v>0</v>
      </c>
      <c r="Q1754" s="28">
        <v>100</v>
      </c>
      <c r="R1754" s="28">
        <v>100</v>
      </c>
      <c r="S1754" s="28">
        <v>100</v>
      </c>
      <c r="T1754" s="28">
        <v>100</v>
      </c>
      <c r="U1754" s="28">
        <v>100</v>
      </c>
      <c r="V1754" s="28">
        <v>0</v>
      </c>
      <c r="W1754" s="28">
        <v>92</v>
      </c>
      <c r="X1754" s="28">
        <v>8</v>
      </c>
      <c r="Y1754" s="28">
        <v>100</v>
      </c>
      <c r="Z1754" s="28">
        <v>8</v>
      </c>
      <c r="AA1754" s="28" t="s">
        <v>97</v>
      </c>
      <c r="AB1754" s="28" t="s">
        <v>96</v>
      </c>
      <c r="AC1754" s="28">
        <v>10</v>
      </c>
      <c r="AD1754" s="28">
        <v>0</v>
      </c>
      <c r="AE1754" s="28">
        <v>0</v>
      </c>
      <c r="AF1754" s="28">
        <v>0</v>
      </c>
      <c r="AG1754" s="28">
        <v>0</v>
      </c>
      <c r="AH1754" s="28">
        <v>0</v>
      </c>
      <c r="AI1754" s="28">
        <v>0</v>
      </c>
    </row>
    <row r="1755" spans="1:35" x14ac:dyDescent="0.3">
      <c r="A1755" s="27" t="s">
        <v>1429</v>
      </c>
      <c r="B1755" s="27" t="s">
        <v>1430</v>
      </c>
      <c r="C1755" s="27" t="s">
        <v>1430</v>
      </c>
      <c r="D1755" s="27" t="s">
        <v>1432</v>
      </c>
      <c r="E1755" s="29" t="s">
        <v>102</v>
      </c>
      <c r="F1755" s="28">
        <v>58</v>
      </c>
      <c r="G1755" s="28">
        <v>100</v>
      </c>
      <c r="H1755" s="28">
        <v>100</v>
      </c>
      <c r="I1755" s="28">
        <v>0</v>
      </c>
      <c r="J1755" s="28">
        <v>0</v>
      </c>
      <c r="K1755" s="28">
        <v>0</v>
      </c>
      <c r="L1755" s="28">
        <v>100</v>
      </c>
      <c r="M1755" s="28">
        <v>100</v>
      </c>
      <c r="N1755" s="28">
        <v>0</v>
      </c>
      <c r="O1755" s="28">
        <v>0</v>
      </c>
      <c r="P1755" s="28">
        <v>0</v>
      </c>
      <c r="Q1755" s="28">
        <v>100</v>
      </c>
      <c r="R1755" s="28">
        <v>100</v>
      </c>
      <c r="S1755" s="28">
        <v>100</v>
      </c>
      <c r="T1755" s="28">
        <v>100</v>
      </c>
      <c r="U1755" s="28">
        <v>100</v>
      </c>
      <c r="V1755" s="28">
        <v>100</v>
      </c>
      <c r="W1755" s="28">
        <v>0</v>
      </c>
      <c r="X1755" s="28">
        <v>0</v>
      </c>
      <c r="Y1755" s="28">
        <v>100</v>
      </c>
      <c r="Z1755" s="28">
        <v>1</v>
      </c>
      <c r="AA1755" s="28" t="s">
        <v>96</v>
      </c>
      <c r="AB1755" s="28" t="s">
        <v>97</v>
      </c>
      <c r="AC1755" s="28" t="s">
        <v>98</v>
      </c>
      <c r="AD1755" s="28">
        <v>0</v>
      </c>
      <c r="AE1755" s="28">
        <v>0</v>
      </c>
      <c r="AF1755" s="28">
        <v>0</v>
      </c>
      <c r="AG1755" s="28">
        <v>0</v>
      </c>
      <c r="AH1755" s="28">
        <v>0</v>
      </c>
      <c r="AI1755" s="28">
        <v>0</v>
      </c>
    </row>
    <row r="1756" spans="1:35" x14ac:dyDescent="0.3">
      <c r="A1756" s="25" t="s">
        <v>1429</v>
      </c>
      <c r="B1756" s="25" t="s">
        <v>1430</v>
      </c>
      <c r="C1756" s="25" t="s">
        <v>1433</v>
      </c>
      <c r="D1756" s="26" t="s">
        <v>1553</v>
      </c>
      <c r="E1756" s="26">
        <v>2759</v>
      </c>
      <c r="F1756" s="38">
        <v>480</v>
      </c>
      <c r="G1756" s="26">
        <v>100</v>
      </c>
      <c r="H1756" s="26">
        <v>90</v>
      </c>
      <c r="I1756" s="26">
        <v>10</v>
      </c>
      <c r="J1756" s="26">
        <v>0</v>
      </c>
      <c r="K1756" s="26">
        <v>0</v>
      </c>
      <c r="L1756" s="26">
        <v>100</v>
      </c>
      <c r="M1756" s="26">
        <v>70</v>
      </c>
      <c r="N1756" s="26">
        <v>30</v>
      </c>
      <c r="O1756" s="26">
        <v>0</v>
      </c>
      <c r="P1756" s="26">
        <v>0</v>
      </c>
      <c r="Q1756" s="26">
        <v>100</v>
      </c>
      <c r="R1756" s="26">
        <v>100</v>
      </c>
      <c r="S1756" s="26">
        <v>100</v>
      </c>
      <c r="T1756" s="26">
        <v>80</v>
      </c>
      <c r="U1756" s="26">
        <v>70</v>
      </c>
      <c r="V1756" s="26">
        <v>0</v>
      </c>
      <c r="W1756" s="26">
        <v>70</v>
      </c>
      <c r="X1756" s="26">
        <v>30</v>
      </c>
      <c r="Y1756" s="26">
        <v>100</v>
      </c>
      <c r="Z1756" s="26">
        <v>4</v>
      </c>
      <c r="AA1756" s="26" t="s">
        <v>96</v>
      </c>
      <c r="AB1756" s="26" t="s">
        <v>97</v>
      </c>
      <c r="AC1756" s="26" t="s">
        <v>98</v>
      </c>
      <c r="AD1756" s="26">
        <v>0</v>
      </c>
      <c r="AE1756" s="26">
        <v>0</v>
      </c>
      <c r="AF1756" s="26">
        <v>0</v>
      </c>
      <c r="AG1756" s="26">
        <v>0</v>
      </c>
      <c r="AH1756" s="26">
        <v>0</v>
      </c>
      <c r="AI1756" s="26">
        <v>0</v>
      </c>
    </row>
    <row r="1757" spans="1:35" x14ac:dyDescent="0.3">
      <c r="A1757" s="27" t="s">
        <v>1429</v>
      </c>
      <c r="B1757" s="27" t="s">
        <v>1430</v>
      </c>
      <c r="C1757" s="27" t="s">
        <v>1433</v>
      </c>
      <c r="D1757" s="27" t="s">
        <v>1434</v>
      </c>
      <c r="E1757" s="29" t="s">
        <v>104</v>
      </c>
      <c r="F1757" s="29">
        <v>240</v>
      </c>
      <c r="G1757" s="28">
        <v>100</v>
      </c>
      <c r="H1757" s="28">
        <v>90</v>
      </c>
      <c r="I1757" s="28">
        <v>10</v>
      </c>
      <c r="J1757" s="28">
        <v>0</v>
      </c>
      <c r="K1757" s="28">
        <v>0</v>
      </c>
      <c r="L1757" s="28">
        <v>100</v>
      </c>
      <c r="M1757" s="28">
        <v>70</v>
      </c>
      <c r="N1757" s="28">
        <v>30</v>
      </c>
      <c r="O1757" s="28">
        <v>0</v>
      </c>
      <c r="P1757" s="28">
        <v>0</v>
      </c>
      <c r="Q1757" s="28">
        <v>100</v>
      </c>
      <c r="R1757" s="28">
        <v>100</v>
      </c>
      <c r="S1757" s="28">
        <v>100</v>
      </c>
      <c r="T1757" s="28">
        <v>80</v>
      </c>
      <c r="U1757" s="28">
        <v>80</v>
      </c>
      <c r="V1757" s="28">
        <v>0</v>
      </c>
      <c r="W1757" s="28">
        <v>80</v>
      </c>
      <c r="X1757" s="28">
        <v>20</v>
      </c>
      <c r="Y1757" s="28">
        <v>100</v>
      </c>
      <c r="Z1757" s="28">
        <v>2</v>
      </c>
      <c r="AA1757" s="28" t="s">
        <v>96</v>
      </c>
      <c r="AB1757" s="28" t="s">
        <v>97</v>
      </c>
      <c r="AC1757" s="28" t="s">
        <v>98</v>
      </c>
      <c r="AD1757" s="28">
        <v>0</v>
      </c>
      <c r="AE1757" s="28">
        <v>0</v>
      </c>
      <c r="AF1757" s="28">
        <v>0</v>
      </c>
      <c r="AG1757" s="28">
        <v>0</v>
      </c>
      <c r="AH1757" s="28">
        <v>0</v>
      </c>
      <c r="AI1757" s="28">
        <v>0</v>
      </c>
    </row>
    <row r="1758" spans="1:35" x14ac:dyDescent="0.3">
      <c r="A1758" s="25" t="s">
        <v>1429</v>
      </c>
      <c r="B1758" s="25" t="s">
        <v>1430</v>
      </c>
      <c r="C1758" s="25" t="s">
        <v>1435</v>
      </c>
      <c r="D1758" s="26" t="s">
        <v>1553</v>
      </c>
      <c r="E1758" s="26">
        <v>445</v>
      </c>
      <c r="F1758" s="38">
        <v>10</v>
      </c>
      <c r="G1758" s="26">
        <v>100</v>
      </c>
      <c r="H1758" s="26">
        <v>25</v>
      </c>
      <c r="I1758" s="26">
        <v>75</v>
      </c>
      <c r="J1758" s="26">
        <v>0</v>
      </c>
      <c r="K1758" s="26">
        <v>0</v>
      </c>
      <c r="L1758" s="26">
        <v>100</v>
      </c>
      <c r="M1758" s="26">
        <v>35</v>
      </c>
      <c r="N1758" s="26">
        <v>60</v>
      </c>
      <c r="O1758" s="26">
        <v>5</v>
      </c>
      <c r="P1758" s="26">
        <v>0</v>
      </c>
      <c r="Q1758" s="26">
        <v>100</v>
      </c>
      <c r="R1758" s="26">
        <v>100</v>
      </c>
      <c r="S1758" s="26">
        <v>98</v>
      </c>
      <c r="T1758" s="26">
        <v>100</v>
      </c>
      <c r="U1758" s="26">
        <v>85</v>
      </c>
      <c r="V1758" s="26">
        <v>0</v>
      </c>
      <c r="W1758" s="26">
        <v>95</v>
      </c>
      <c r="X1758" s="26">
        <v>5</v>
      </c>
      <c r="Y1758" s="26">
        <v>100</v>
      </c>
      <c r="Z1758" s="26">
        <v>2</v>
      </c>
      <c r="AA1758" s="26" t="s">
        <v>96</v>
      </c>
      <c r="AB1758" s="26" t="s">
        <v>96</v>
      </c>
      <c r="AC1758" s="26">
        <v>3</v>
      </c>
      <c r="AD1758" s="26">
        <v>8</v>
      </c>
      <c r="AE1758" s="26">
        <v>8</v>
      </c>
      <c r="AF1758" s="26">
        <v>8</v>
      </c>
      <c r="AG1758" s="26">
        <v>0</v>
      </c>
      <c r="AH1758" s="26">
        <v>4</v>
      </c>
      <c r="AI1758" s="26">
        <v>0</v>
      </c>
    </row>
    <row r="1759" spans="1:35" x14ac:dyDescent="0.3">
      <c r="A1759" s="27" t="s">
        <v>1429</v>
      </c>
      <c r="B1759" s="27" t="s">
        <v>1430</v>
      </c>
      <c r="C1759" s="27" t="s">
        <v>1435</v>
      </c>
      <c r="D1759" s="27" t="s">
        <v>108</v>
      </c>
      <c r="E1759" s="29" t="s">
        <v>102</v>
      </c>
      <c r="F1759" s="28">
        <v>43</v>
      </c>
      <c r="G1759" s="28">
        <v>100</v>
      </c>
      <c r="H1759" s="28">
        <v>0</v>
      </c>
      <c r="I1759" s="28">
        <v>100</v>
      </c>
      <c r="J1759" s="28">
        <v>0</v>
      </c>
      <c r="K1759" s="28">
        <v>0</v>
      </c>
      <c r="L1759" s="28">
        <v>100</v>
      </c>
      <c r="M1759" s="28">
        <v>0</v>
      </c>
      <c r="N1759" s="28">
        <v>0</v>
      </c>
      <c r="O1759" s="28">
        <v>0</v>
      </c>
      <c r="P1759" s="28">
        <v>100</v>
      </c>
      <c r="Q1759" s="28">
        <v>100</v>
      </c>
      <c r="R1759" s="28">
        <v>100</v>
      </c>
      <c r="S1759" s="28">
        <v>100</v>
      </c>
      <c r="T1759" s="28">
        <v>100</v>
      </c>
      <c r="U1759" s="28">
        <v>0</v>
      </c>
      <c r="V1759" s="28">
        <v>0</v>
      </c>
      <c r="W1759" s="28">
        <v>0</v>
      </c>
      <c r="X1759" s="28">
        <v>100</v>
      </c>
      <c r="Y1759" s="28">
        <v>85</v>
      </c>
      <c r="Z1759" s="28">
        <v>2</v>
      </c>
      <c r="AA1759" s="28" t="s">
        <v>96</v>
      </c>
      <c r="AB1759" s="28" t="s">
        <v>96</v>
      </c>
      <c r="AC1759" s="28">
        <v>5</v>
      </c>
      <c r="AD1759" s="28">
        <v>8</v>
      </c>
      <c r="AE1759" s="28">
        <v>8</v>
      </c>
      <c r="AF1759" s="28">
        <v>8</v>
      </c>
      <c r="AG1759" s="28">
        <v>0</v>
      </c>
      <c r="AH1759" s="28">
        <v>4</v>
      </c>
      <c r="AI1759" s="28">
        <v>0</v>
      </c>
    </row>
    <row r="1760" spans="1:35" x14ac:dyDescent="0.3">
      <c r="A1760" s="25" t="s">
        <v>1429</v>
      </c>
      <c r="B1760" s="25" t="s">
        <v>1430</v>
      </c>
      <c r="C1760" s="25" t="s">
        <v>1436</v>
      </c>
      <c r="D1760" s="26" t="s">
        <v>1553</v>
      </c>
      <c r="E1760" s="26">
        <v>999</v>
      </c>
      <c r="F1760" s="38">
        <v>0</v>
      </c>
      <c r="G1760" s="26">
        <v>0</v>
      </c>
      <c r="H1760" s="26">
        <v>0</v>
      </c>
      <c r="I1760" s="26">
        <v>100</v>
      </c>
      <c r="J1760" s="26">
        <v>0</v>
      </c>
      <c r="K1760" s="26">
        <v>0</v>
      </c>
      <c r="L1760" s="26">
        <v>0</v>
      </c>
      <c r="M1760" s="26">
        <v>0</v>
      </c>
      <c r="N1760" s="26">
        <v>100</v>
      </c>
      <c r="O1760" s="26">
        <v>0</v>
      </c>
      <c r="P1760" s="26">
        <v>0</v>
      </c>
      <c r="Q1760" s="26">
        <v>100</v>
      </c>
      <c r="R1760" s="26">
        <v>100</v>
      </c>
      <c r="S1760" s="26">
        <v>100</v>
      </c>
      <c r="T1760" s="26">
        <v>90</v>
      </c>
      <c r="U1760" s="26">
        <v>90</v>
      </c>
      <c r="V1760" s="26">
        <v>0</v>
      </c>
      <c r="W1760" s="26">
        <v>90</v>
      </c>
      <c r="X1760" s="26">
        <v>10</v>
      </c>
      <c r="Y1760" s="26">
        <v>100</v>
      </c>
      <c r="Z1760" s="26">
        <v>3</v>
      </c>
      <c r="AA1760" s="26" t="s">
        <v>96</v>
      </c>
      <c r="AB1760" s="26" t="s">
        <v>96</v>
      </c>
      <c r="AC1760" s="26">
        <v>4</v>
      </c>
      <c r="AD1760" s="26">
        <v>0</v>
      </c>
      <c r="AE1760" s="26">
        <v>8</v>
      </c>
      <c r="AF1760" s="26">
        <v>0</v>
      </c>
      <c r="AG1760" s="26">
        <v>0</v>
      </c>
      <c r="AH1760" s="26">
        <v>0</v>
      </c>
      <c r="AI1760" s="26">
        <v>0</v>
      </c>
    </row>
    <row r="1761" spans="1:427" x14ac:dyDescent="0.3">
      <c r="A1761" s="27" t="s">
        <v>1429</v>
      </c>
      <c r="B1761" s="27" t="s">
        <v>1430</v>
      </c>
      <c r="C1761" s="27" t="s">
        <v>1436</v>
      </c>
      <c r="D1761" s="27" t="s">
        <v>110</v>
      </c>
      <c r="E1761" s="29" t="s">
        <v>102</v>
      </c>
      <c r="F1761" s="28">
        <v>85</v>
      </c>
      <c r="G1761" s="28">
        <v>0</v>
      </c>
      <c r="H1761" s="28">
        <v>0</v>
      </c>
      <c r="I1761" s="28">
        <v>100</v>
      </c>
      <c r="J1761" s="28">
        <v>0</v>
      </c>
      <c r="K1761" s="28">
        <v>0</v>
      </c>
      <c r="L1761" s="28">
        <v>0</v>
      </c>
      <c r="M1761" s="28">
        <v>0</v>
      </c>
      <c r="N1761" s="28">
        <v>10</v>
      </c>
      <c r="O1761" s="28">
        <v>0</v>
      </c>
      <c r="P1761" s="28">
        <v>90</v>
      </c>
      <c r="Q1761" s="28">
        <v>100</v>
      </c>
      <c r="R1761" s="28">
        <v>100</v>
      </c>
      <c r="S1761" s="28">
        <v>100</v>
      </c>
      <c r="T1761" s="28">
        <v>0</v>
      </c>
      <c r="U1761" s="28">
        <v>0</v>
      </c>
      <c r="V1761" s="28">
        <v>0</v>
      </c>
      <c r="W1761" s="28">
        <v>0</v>
      </c>
      <c r="X1761" s="28">
        <v>100</v>
      </c>
      <c r="Y1761" s="28">
        <v>0</v>
      </c>
      <c r="Z1761" s="28" t="s">
        <v>98</v>
      </c>
      <c r="AA1761" s="28" t="s">
        <v>97</v>
      </c>
      <c r="AB1761" s="28" t="s">
        <v>97</v>
      </c>
      <c r="AC1761" s="28" t="s">
        <v>98</v>
      </c>
      <c r="AD1761" s="28">
        <v>0</v>
      </c>
      <c r="AE1761" s="28">
        <v>8</v>
      </c>
      <c r="AF1761" s="28">
        <v>0</v>
      </c>
      <c r="AG1761" s="28">
        <v>0</v>
      </c>
      <c r="AH1761" s="28">
        <v>0</v>
      </c>
      <c r="AI1761" s="28">
        <v>0</v>
      </c>
    </row>
    <row r="1762" spans="1:427" x14ac:dyDescent="0.3">
      <c r="A1762" s="25" t="s">
        <v>1429</v>
      </c>
      <c r="B1762" s="25" t="s">
        <v>1430</v>
      </c>
      <c r="C1762" s="25" t="s">
        <v>1437</v>
      </c>
      <c r="D1762" s="26" t="s">
        <v>1553</v>
      </c>
      <c r="E1762" s="26">
        <v>2277</v>
      </c>
      <c r="F1762" s="38">
        <v>0</v>
      </c>
      <c r="G1762" s="26">
        <v>100</v>
      </c>
      <c r="H1762" s="26">
        <v>80</v>
      </c>
      <c r="I1762" s="26">
        <v>20</v>
      </c>
      <c r="J1762" s="26">
        <v>0</v>
      </c>
      <c r="K1762" s="26">
        <v>0</v>
      </c>
      <c r="L1762" s="26">
        <v>0</v>
      </c>
      <c r="M1762" s="26">
        <v>0</v>
      </c>
      <c r="N1762" s="26">
        <v>100</v>
      </c>
      <c r="O1762" s="26">
        <v>0</v>
      </c>
      <c r="P1762" s="26">
        <v>0</v>
      </c>
      <c r="Q1762" s="26">
        <v>100</v>
      </c>
      <c r="R1762" s="26">
        <v>100</v>
      </c>
      <c r="S1762" s="26">
        <v>100</v>
      </c>
      <c r="T1762" s="26">
        <v>0</v>
      </c>
      <c r="U1762" s="26">
        <v>0</v>
      </c>
      <c r="V1762" s="26">
        <v>0</v>
      </c>
      <c r="W1762" s="26">
        <v>80</v>
      </c>
      <c r="X1762" s="26">
        <v>20</v>
      </c>
      <c r="Y1762" s="26">
        <v>100</v>
      </c>
      <c r="Z1762" s="26">
        <v>4</v>
      </c>
      <c r="AA1762" s="26" t="s">
        <v>96</v>
      </c>
      <c r="AB1762" s="26" t="s">
        <v>96</v>
      </c>
      <c r="AC1762" s="26">
        <v>12</v>
      </c>
      <c r="AD1762" s="26">
        <v>4</v>
      </c>
      <c r="AE1762" s="26">
        <v>4</v>
      </c>
      <c r="AF1762" s="26">
        <v>4</v>
      </c>
      <c r="AG1762" s="26">
        <v>0</v>
      </c>
      <c r="AH1762" s="26">
        <v>10</v>
      </c>
      <c r="AI1762" s="26">
        <v>0</v>
      </c>
    </row>
    <row r="1763" spans="1:427" x14ac:dyDescent="0.3">
      <c r="A1763" s="27" t="s">
        <v>1429</v>
      </c>
      <c r="B1763" s="27" t="s">
        <v>1430</v>
      </c>
      <c r="C1763" s="27" t="s">
        <v>1437</v>
      </c>
      <c r="D1763" s="27" t="s">
        <v>1438</v>
      </c>
      <c r="E1763" s="29" t="s">
        <v>102</v>
      </c>
      <c r="F1763" s="28">
        <v>500</v>
      </c>
      <c r="G1763" s="28">
        <v>100</v>
      </c>
      <c r="H1763" s="28">
        <v>90</v>
      </c>
      <c r="I1763" s="28">
        <v>10</v>
      </c>
      <c r="J1763" s="28">
        <v>0</v>
      </c>
      <c r="K1763" s="28">
        <v>0</v>
      </c>
      <c r="L1763" s="28">
        <v>0</v>
      </c>
      <c r="M1763" s="28">
        <v>0</v>
      </c>
      <c r="N1763" s="28">
        <v>100</v>
      </c>
      <c r="O1763" s="28">
        <v>0</v>
      </c>
      <c r="P1763" s="28">
        <v>0</v>
      </c>
      <c r="Q1763" s="28">
        <v>100</v>
      </c>
      <c r="R1763" s="28">
        <v>100</v>
      </c>
      <c r="S1763" s="28">
        <v>100</v>
      </c>
      <c r="T1763" s="28">
        <v>100</v>
      </c>
      <c r="U1763" s="28">
        <v>80</v>
      </c>
      <c r="V1763" s="28">
        <v>0</v>
      </c>
      <c r="W1763" s="28">
        <v>80</v>
      </c>
      <c r="X1763" s="28">
        <v>20</v>
      </c>
      <c r="Y1763" s="28">
        <v>0</v>
      </c>
      <c r="Z1763" s="28" t="s">
        <v>98</v>
      </c>
      <c r="AA1763" s="28" t="s">
        <v>97</v>
      </c>
      <c r="AB1763" s="28" t="s">
        <v>97</v>
      </c>
      <c r="AC1763" s="28" t="s">
        <v>98</v>
      </c>
      <c r="AD1763" s="28">
        <v>3</v>
      </c>
      <c r="AE1763" s="28">
        <v>3</v>
      </c>
      <c r="AF1763" s="28">
        <v>3</v>
      </c>
      <c r="AG1763" s="28">
        <v>0</v>
      </c>
      <c r="AH1763" s="28">
        <v>10</v>
      </c>
      <c r="AI1763" s="28">
        <v>0</v>
      </c>
    </row>
    <row r="1764" spans="1:427" x14ac:dyDescent="0.3">
      <c r="A1764" s="25" t="s">
        <v>1429</v>
      </c>
      <c r="B1764" s="25" t="s">
        <v>1430</v>
      </c>
      <c r="C1764" s="25" t="s">
        <v>1440</v>
      </c>
      <c r="D1764" s="26" t="s">
        <v>1553</v>
      </c>
      <c r="E1764" s="26">
        <v>838</v>
      </c>
      <c r="F1764" s="38">
        <v>0</v>
      </c>
      <c r="G1764" s="26">
        <v>100</v>
      </c>
      <c r="H1764" s="26">
        <v>100</v>
      </c>
      <c r="I1764" s="26">
        <v>0</v>
      </c>
      <c r="J1764" s="26">
        <v>0</v>
      </c>
      <c r="K1764" s="26">
        <v>0</v>
      </c>
      <c r="L1764" s="26">
        <v>0</v>
      </c>
      <c r="M1764" s="26">
        <v>0</v>
      </c>
      <c r="N1764" s="26">
        <v>97</v>
      </c>
      <c r="O1764" s="26">
        <v>3</v>
      </c>
      <c r="P1764" s="26">
        <v>0</v>
      </c>
      <c r="Q1764" s="26">
        <v>100</v>
      </c>
      <c r="R1764" s="26">
        <v>100</v>
      </c>
      <c r="S1764" s="26">
        <v>100</v>
      </c>
      <c r="T1764" s="26">
        <v>100</v>
      </c>
      <c r="U1764" s="26">
        <v>90</v>
      </c>
      <c r="V1764" s="26">
        <v>0</v>
      </c>
      <c r="W1764" s="26">
        <v>75</v>
      </c>
      <c r="X1764" s="26">
        <v>25</v>
      </c>
      <c r="Y1764" s="26">
        <v>100</v>
      </c>
      <c r="Z1764" s="26">
        <v>2</v>
      </c>
      <c r="AA1764" s="26" t="s">
        <v>96</v>
      </c>
      <c r="AB1764" s="26" t="s">
        <v>96</v>
      </c>
      <c r="AC1764" s="26">
        <v>2</v>
      </c>
      <c r="AD1764" s="26">
        <v>6</v>
      </c>
      <c r="AE1764" s="26">
        <v>6</v>
      </c>
      <c r="AF1764" s="26">
        <v>6</v>
      </c>
      <c r="AG1764" s="26">
        <v>0</v>
      </c>
      <c r="AH1764" s="26">
        <v>16</v>
      </c>
      <c r="AI1764" s="26">
        <v>0</v>
      </c>
    </row>
    <row r="1765" spans="1:427" x14ac:dyDescent="0.3">
      <c r="A1765" s="27" t="s">
        <v>1429</v>
      </c>
      <c r="B1765" s="27" t="s">
        <v>1430</v>
      </c>
      <c r="C1765" s="27" t="s">
        <v>1440</v>
      </c>
      <c r="D1765" s="27" t="s">
        <v>1441</v>
      </c>
      <c r="E1765" s="29" t="s">
        <v>102</v>
      </c>
      <c r="F1765" s="28">
        <v>122</v>
      </c>
      <c r="G1765" s="28">
        <v>100</v>
      </c>
      <c r="H1765" s="28">
        <v>100</v>
      </c>
      <c r="I1765" s="28">
        <v>0</v>
      </c>
      <c r="J1765" s="28">
        <v>0</v>
      </c>
      <c r="K1765" s="28">
        <v>0</v>
      </c>
      <c r="L1765" s="28">
        <v>0</v>
      </c>
      <c r="M1765" s="28">
        <v>0</v>
      </c>
      <c r="N1765" s="28">
        <v>50</v>
      </c>
      <c r="O1765" s="28">
        <v>0</v>
      </c>
      <c r="P1765" s="28">
        <v>50</v>
      </c>
      <c r="Q1765" s="28">
        <v>100</v>
      </c>
      <c r="R1765" s="28">
        <v>50</v>
      </c>
      <c r="S1765" s="28">
        <v>100</v>
      </c>
      <c r="T1765" s="28">
        <v>30</v>
      </c>
      <c r="U1765" s="28">
        <v>10</v>
      </c>
      <c r="V1765" s="28">
        <v>0</v>
      </c>
      <c r="W1765" s="28">
        <v>10</v>
      </c>
      <c r="X1765" s="28">
        <v>90</v>
      </c>
      <c r="Y1765" s="28">
        <v>70</v>
      </c>
      <c r="Z1765" s="28">
        <v>2</v>
      </c>
      <c r="AA1765" s="28" t="s">
        <v>96</v>
      </c>
      <c r="AB1765" s="28" t="s">
        <v>97</v>
      </c>
      <c r="AC1765" s="28" t="s">
        <v>98</v>
      </c>
      <c r="AD1765" s="28">
        <v>6</v>
      </c>
      <c r="AE1765" s="28">
        <v>6</v>
      </c>
      <c r="AF1765" s="28">
        <v>6</v>
      </c>
      <c r="AG1765" s="28">
        <v>0</v>
      </c>
      <c r="AH1765" s="28">
        <v>16</v>
      </c>
      <c r="AI1765" s="28">
        <v>0</v>
      </c>
    </row>
    <row r="1766" spans="1:427" x14ac:dyDescent="0.3">
      <c r="A1766" s="25" t="s">
        <v>1429</v>
      </c>
      <c r="B1766" s="25" t="s">
        <v>1430</v>
      </c>
      <c r="C1766" s="25" t="s">
        <v>1442</v>
      </c>
      <c r="D1766" s="26" t="s">
        <v>1553</v>
      </c>
      <c r="E1766" s="26">
        <v>3000</v>
      </c>
      <c r="F1766" s="38">
        <v>120</v>
      </c>
      <c r="G1766" s="26">
        <v>100</v>
      </c>
      <c r="H1766" s="26">
        <v>70</v>
      </c>
      <c r="I1766" s="26">
        <v>30</v>
      </c>
      <c r="J1766" s="26">
        <v>0</v>
      </c>
      <c r="K1766" s="26">
        <v>0</v>
      </c>
      <c r="L1766" s="26">
        <v>0</v>
      </c>
      <c r="M1766" s="26">
        <v>0</v>
      </c>
      <c r="N1766" s="26">
        <v>90</v>
      </c>
      <c r="O1766" s="26">
        <v>0</v>
      </c>
      <c r="P1766" s="26">
        <v>10</v>
      </c>
      <c r="Q1766" s="26">
        <v>100</v>
      </c>
      <c r="R1766" s="26">
        <v>100</v>
      </c>
      <c r="S1766" s="26">
        <v>100</v>
      </c>
      <c r="T1766" s="26">
        <v>80</v>
      </c>
      <c r="U1766" s="26">
        <v>80</v>
      </c>
      <c r="V1766" s="26">
        <v>0</v>
      </c>
      <c r="W1766" s="26">
        <v>80</v>
      </c>
      <c r="X1766" s="26">
        <v>20</v>
      </c>
      <c r="Y1766" s="26">
        <v>90</v>
      </c>
      <c r="Z1766" s="26">
        <v>2</v>
      </c>
      <c r="AA1766" s="26" t="s">
        <v>96</v>
      </c>
      <c r="AB1766" s="26" t="s">
        <v>97</v>
      </c>
      <c r="AC1766" s="26" t="s">
        <v>98</v>
      </c>
      <c r="AD1766" s="26">
        <v>0</v>
      </c>
      <c r="AE1766" s="26">
        <v>0</v>
      </c>
      <c r="AF1766" s="26">
        <v>0</v>
      </c>
      <c r="AG1766" s="26">
        <v>0</v>
      </c>
      <c r="AH1766" s="26">
        <v>4</v>
      </c>
      <c r="AI1766" s="26">
        <v>0</v>
      </c>
    </row>
    <row r="1767" spans="1:427" x14ac:dyDescent="0.3">
      <c r="A1767" s="27" t="s">
        <v>1429</v>
      </c>
      <c r="B1767" s="27" t="s">
        <v>1430</v>
      </c>
      <c r="C1767" s="27" t="s">
        <v>1442</v>
      </c>
      <c r="D1767" s="27" t="s">
        <v>1443</v>
      </c>
      <c r="E1767" s="29" t="s">
        <v>104</v>
      </c>
      <c r="F1767" s="29">
        <v>30</v>
      </c>
      <c r="G1767" s="28">
        <v>100</v>
      </c>
      <c r="H1767" s="28">
        <v>100</v>
      </c>
      <c r="I1767" s="28">
        <v>0</v>
      </c>
      <c r="J1767" s="28">
        <v>0</v>
      </c>
      <c r="K1767" s="28">
        <v>0</v>
      </c>
      <c r="L1767" s="28">
        <v>0</v>
      </c>
      <c r="M1767" s="28">
        <v>0</v>
      </c>
      <c r="N1767" s="28">
        <v>80</v>
      </c>
      <c r="O1767" s="28">
        <v>0</v>
      </c>
      <c r="P1767" s="28">
        <v>20</v>
      </c>
      <c r="Q1767" s="28">
        <v>100</v>
      </c>
      <c r="R1767" s="28">
        <v>100</v>
      </c>
      <c r="S1767" s="28">
        <v>100</v>
      </c>
      <c r="T1767" s="28">
        <v>0</v>
      </c>
      <c r="U1767" s="28">
        <v>0</v>
      </c>
      <c r="V1767" s="28">
        <v>0</v>
      </c>
      <c r="W1767" s="28">
        <v>0</v>
      </c>
      <c r="X1767" s="28">
        <v>100</v>
      </c>
      <c r="Y1767" s="28">
        <v>100</v>
      </c>
      <c r="Z1767" s="28">
        <v>2</v>
      </c>
      <c r="AA1767" s="28" t="s">
        <v>97</v>
      </c>
      <c r="AB1767" s="28" t="s">
        <v>97</v>
      </c>
      <c r="AC1767" s="28" t="s">
        <v>98</v>
      </c>
      <c r="AD1767" s="28">
        <v>1.5</v>
      </c>
      <c r="AE1767" s="28">
        <v>1.5</v>
      </c>
      <c r="AF1767" s="28">
        <v>1.5</v>
      </c>
      <c r="AG1767" s="28">
        <v>1.5</v>
      </c>
      <c r="AH1767" s="28">
        <v>5.5</v>
      </c>
      <c r="AI1767" s="28">
        <v>1.5</v>
      </c>
    </row>
    <row r="1768" spans="1:427" x14ac:dyDescent="0.3">
      <c r="A1768" s="27" t="s">
        <v>1429</v>
      </c>
      <c r="B1768" s="27" t="s">
        <v>1430</v>
      </c>
      <c r="C1768" s="27" t="s">
        <v>1442</v>
      </c>
      <c r="D1768" s="27" t="s">
        <v>1444</v>
      </c>
      <c r="E1768" s="29" t="s">
        <v>104</v>
      </c>
      <c r="F1768" s="29">
        <v>30</v>
      </c>
      <c r="G1768" s="28">
        <v>100</v>
      </c>
      <c r="H1768" s="28">
        <v>100</v>
      </c>
      <c r="I1768" s="28">
        <v>0</v>
      </c>
      <c r="J1768" s="28">
        <v>0</v>
      </c>
      <c r="K1768" s="28">
        <v>0</v>
      </c>
      <c r="L1768" s="28">
        <v>0</v>
      </c>
      <c r="M1768" s="28">
        <v>0</v>
      </c>
      <c r="N1768" s="28">
        <v>100</v>
      </c>
      <c r="O1768" s="28">
        <v>0</v>
      </c>
      <c r="P1768" s="28">
        <v>0</v>
      </c>
      <c r="Q1768" s="28">
        <v>100</v>
      </c>
      <c r="R1768" s="28">
        <v>100</v>
      </c>
      <c r="S1768" s="28">
        <v>100</v>
      </c>
      <c r="T1768" s="28">
        <v>0</v>
      </c>
      <c r="U1768" s="28">
        <v>0</v>
      </c>
      <c r="V1768" s="28">
        <v>0</v>
      </c>
      <c r="W1768" s="28">
        <v>30</v>
      </c>
      <c r="X1768" s="28">
        <v>70</v>
      </c>
      <c r="Y1768" s="28">
        <v>100</v>
      </c>
      <c r="Z1768" s="28">
        <v>2</v>
      </c>
      <c r="AA1768" s="28" t="s">
        <v>97</v>
      </c>
      <c r="AB1768" s="28" t="s">
        <v>97</v>
      </c>
      <c r="AC1768" s="28" t="s">
        <v>98</v>
      </c>
      <c r="AD1768" s="28">
        <v>1.2</v>
      </c>
      <c r="AE1768" s="28">
        <v>1.2</v>
      </c>
      <c r="AF1768" s="28">
        <v>1.2</v>
      </c>
      <c r="AG1768" s="28">
        <v>1.2</v>
      </c>
      <c r="AH1768" s="28">
        <v>5.2</v>
      </c>
      <c r="AI1768" s="28">
        <v>1.2</v>
      </c>
    </row>
    <row r="1769" spans="1:427" x14ac:dyDescent="0.3">
      <c r="A1769" s="25" t="s">
        <v>1429</v>
      </c>
      <c r="B1769" s="25" t="s">
        <v>1430</v>
      </c>
      <c r="C1769" s="25" t="s">
        <v>1445</v>
      </c>
      <c r="D1769" s="26" t="s">
        <v>1553</v>
      </c>
      <c r="E1769" s="26">
        <v>1536</v>
      </c>
      <c r="F1769" s="38">
        <v>40</v>
      </c>
      <c r="G1769" s="26">
        <v>95</v>
      </c>
      <c r="H1769" s="26">
        <v>95</v>
      </c>
      <c r="I1769" s="26">
        <v>5</v>
      </c>
      <c r="J1769" s="26">
        <v>0</v>
      </c>
      <c r="K1769" s="26">
        <v>0</v>
      </c>
      <c r="L1769" s="26">
        <v>0</v>
      </c>
      <c r="M1769" s="26">
        <v>0</v>
      </c>
      <c r="N1769" s="26">
        <v>90</v>
      </c>
      <c r="O1769" s="26">
        <v>0</v>
      </c>
      <c r="P1769" s="26">
        <v>10</v>
      </c>
      <c r="Q1769" s="26">
        <v>100</v>
      </c>
      <c r="R1769" s="26">
        <v>98</v>
      </c>
      <c r="S1769" s="26">
        <v>95</v>
      </c>
      <c r="T1769" s="26">
        <v>100</v>
      </c>
      <c r="U1769" s="26">
        <v>90</v>
      </c>
      <c r="V1769" s="26">
        <v>0</v>
      </c>
      <c r="W1769" s="26">
        <v>80</v>
      </c>
      <c r="X1769" s="26">
        <v>20</v>
      </c>
      <c r="Y1769" s="26">
        <v>100</v>
      </c>
      <c r="Z1769" s="26">
        <v>2</v>
      </c>
      <c r="AA1769" s="26" t="s">
        <v>96</v>
      </c>
      <c r="AB1769" s="26" t="s">
        <v>96</v>
      </c>
      <c r="AC1769" s="26">
        <v>12</v>
      </c>
      <c r="AD1769" s="26">
        <v>5</v>
      </c>
      <c r="AE1769" s="26">
        <v>5</v>
      </c>
      <c r="AF1769" s="26">
        <v>5</v>
      </c>
      <c r="AG1769" s="26">
        <v>0</v>
      </c>
      <c r="AH1769" s="26">
        <v>0</v>
      </c>
      <c r="AI1769" s="26">
        <v>0</v>
      </c>
    </row>
    <row r="1770" spans="1:427" x14ac:dyDescent="0.3">
      <c r="A1770" s="27" t="s">
        <v>1429</v>
      </c>
      <c r="B1770" s="27" t="s">
        <v>1430</v>
      </c>
      <c r="C1770" s="27" t="s">
        <v>1445</v>
      </c>
      <c r="D1770" s="27" t="s">
        <v>301</v>
      </c>
      <c r="E1770" s="29" t="s">
        <v>95</v>
      </c>
      <c r="F1770" s="28">
        <v>180</v>
      </c>
      <c r="G1770" s="28">
        <v>70</v>
      </c>
      <c r="H1770" s="28">
        <v>70</v>
      </c>
      <c r="I1770" s="28">
        <v>30</v>
      </c>
      <c r="J1770" s="28">
        <v>0</v>
      </c>
      <c r="K1770" s="28">
        <v>0</v>
      </c>
      <c r="L1770" s="28">
        <v>0</v>
      </c>
      <c r="M1770" s="28">
        <v>0</v>
      </c>
      <c r="N1770" s="28">
        <v>10</v>
      </c>
      <c r="O1770" s="28">
        <v>0</v>
      </c>
      <c r="P1770" s="28">
        <v>90</v>
      </c>
      <c r="Q1770" s="28">
        <v>85</v>
      </c>
      <c r="R1770" s="28">
        <v>15</v>
      </c>
      <c r="S1770" s="28">
        <v>60</v>
      </c>
      <c r="T1770" s="28">
        <v>60</v>
      </c>
      <c r="U1770" s="28">
        <v>20</v>
      </c>
      <c r="V1770" s="28">
        <v>0</v>
      </c>
      <c r="W1770" s="28">
        <v>20</v>
      </c>
      <c r="X1770" s="28">
        <v>80</v>
      </c>
      <c r="Y1770" s="28">
        <v>30</v>
      </c>
      <c r="Z1770" s="28">
        <v>2</v>
      </c>
      <c r="AA1770" s="28" t="s">
        <v>97</v>
      </c>
      <c r="AB1770" s="28" t="s">
        <v>96</v>
      </c>
      <c r="AC1770" s="28">
        <v>12</v>
      </c>
      <c r="AD1770" s="28">
        <v>5</v>
      </c>
      <c r="AE1770" s="28">
        <v>5</v>
      </c>
      <c r="AF1770" s="28">
        <v>5</v>
      </c>
      <c r="AG1770" s="28">
        <v>0</v>
      </c>
      <c r="AH1770" s="28">
        <v>0</v>
      </c>
      <c r="AI1770" s="28">
        <v>0</v>
      </c>
    </row>
    <row r="1771" spans="1:427" x14ac:dyDescent="0.3">
      <c r="A1771" s="25" t="s">
        <v>1429</v>
      </c>
      <c r="B1771" s="25" t="s">
        <v>1430</v>
      </c>
      <c r="C1771" s="25" t="s">
        <v>1446</v>
      </c>
      <c r="D1771" s="26" t="s">
        <v>1553</v>
      </c>
      <c r="E1771" s="26">
        <v>1303</v>
      </c>
      <c r="F1771" s="38">
        <v>10</v>
      </c>
      <c r="G1771" s="26">
        <v>100</v>
      </c>
      <c r="H1771" s="26">
        <v>80</v>
      </c>
      <c r="I1771" s="26">
        <v>20</v>
      </c>
      <c r="J1771" s="26">
        <v>0</v>
      </c>
      <c r="K1771" s="26">
        <v>0</v>
      </c>
      <c r="L1771" s="26">
        <v>80</v>
      </c>
      <c r="M1771" s="26">
        <v>80</v>
      </c>
      <c r="N1771" s="26">
        <v>20</v>
      </c>
      <c r="O1771" s="26">
        <v>0</v>
      </c>
      <c r="P1771" s="26">
        <v>0</v>
      </c>
      <c r="Q1771" s="26">
        <v>100</v>
      </c>
      <c r="R1771" s="26">
        <v>100</v>
      </c>
      <c r="S1771" s="26">
        <v>100</v>
      </c>
      <c r="T1771" s="26">
        <v>60</v>
      </c>
      <c r="U1771" s="26">
        <v>50</v>
      </c>
      <c r="V1771" s="26">
        <v>0</v>
      </c>
      <c r="W1771" s="26">
        <v>50</v>
      </c>
      <c r="X1771" s="26">
        <v>50</v>
      </c>
      <c r="Y1771" s="26">
        <v>100</v>
      </c>
      <c r="Z1771" s="26">
        <v>2</v>
      </c>
      <c r="AA1771" s="26" t="s">
        <v>97</v>
      </c>
      <c r="AB1771" s="26" t="s">
        <v>96</v>
      </c>
      <c r="AC1771" s="26">
        <v>2</v>
      </c>
      <c r="AD1771" s="26">
        <v>0</v>
      </c>
      <c r="AE1771" s="26">
        <v>3</v>
      </c>
      <c r="AF1771" s="26">
        <v>3</v>
      </c>
      <c r="AG1771" s="26">
        <v>0</v>
      </c>
      <c r="AH1771" s="26">
        <v>3</v>
      </c>
      <c r="AI1771" s="26">
        <v>0</v>
      </c>
      <c r="CJ1771" s="47"/>
      <c r="CK1771" s="47"/>
      <c r="CL1771" s="47"/>
      <c r="CM1771" s="47"/>
      <c r="CN1771" s="47"/>
      <c r="CO1771" s="47"/>
      <c r="CP1771" s="47"/>
      <c r="CQ1771" s="47"/>
      <c r="CR1771" s="47"/>
      <c r="CS1771" s="47"/>
      <c r="CT1771" s="47"/>
      <c r="CU1771" s="47"/>
      <c r="CV1771" s="47"/>
      <c r="CW1771" s="47"/>
      <c r="CX1771" s="47"/>
      <c r="CY1771" s="47"/>
      <c r="CZ1771" s="47"/>
      <c r="DA1771" s="47"/>
      <c r="DB1771" s="47"/>
      <c r="DC1771" s="47"/>
      <c r="DD1771" s="47"/>
      <c r="DE1771" s="47"/>
      <c r="DF1771" s="47"/>
      <c r="DG1771" s="47"/>
      <c r="DH1771" s="47"/>
      <c r="DI1771" s="47"/>
      <c r="DJ1771" s="47"/>
      <c r="DK1771" s="47"/>
      <c r="DL1771" s="47"/>
      <c r="DM1771" s="47"/>
      <c r="DN1771" s="47"/>
      <c r="DO1771" s="47"/>
      <c r="DP1771" s="47"/>
      <c r="DQ1771" s="47"/>
      <c r="DR1771" s="47"/>
      <c r="DS1771" s="47"/>
      <c r="DT1771" s="47"/>
      <c r="DU1771" s="47"/>
      <c r="DV1771" s="47"/>
      <c r="DW1771" s="47"/>
      <c r="DX1771" s="47"/>
      <c r="DY1771" s="47"/>
      <c r="DZ1771" s="47"/>
      <c r="EA1771" s="47"/>
      <c r="EB1771" s="47"/>
      <c r="EC1771" s="47"/>
      <c r="ED1771" s="47"/>
      <c r="EE1771" s="47"/>
      <c r="EF1771" s="47"/>
      <c r="EG1771" s="47"/>
      <c r="EH1771" s="47"/>
      <c r="EI1771" s="47"/>
      <c r="EJ1771" s="47"/>
      <c r="EK1771" s="47"/>
      <c r="EL1771" s="47"/>
      <c r="EM1771" s="47"/>
      <c r="EN1771" s="47"/>
      <c r="EO1771" s="47"/>
      <c r="EP1771" s="47"/>
      <c r="EQ1771" s="47"/>
      <c r="ER1771" s="47"/>
      <c r="ES1771" s="47"/>
      <c r="ET1771" s="47"/>
      <c r="EU1771" s="47"/>
      <c r="EV1771" s="47"/>
      <c r="EW1771" s="47"/>
      <c r="EX1771" s="47"/>
      <c r="EY1771" s="47"/>
      <c r="EZ1771" s="47"/>
      <c r="FA1771" s="47"/>
      <c r="FB1771" s="47"/>
      <c r="FC1771" s="47"/>
      <c r="FD1771" s="47"/>
      <c r="FE1771" s="47"/>
      <c r="FF1771" s="47"/>
      <c r="FG1771" s="47"/>
      <c r="FH1771" s="47"/>
      <c r="FI1771" s="47"/>
      <c r="FJ1771" s="47"/>
      <c r="FK1771" s="47"/>
      <c r="FL1771" s="47"/>
      <c r="FM1771" s="47"/>
      <c r="FN1771" s="47"/>
      <c r="FO1771" s="47"/>
      <c r="FP1771" s="47"/>
      <c r="FQ1771" s="47"/>
      <c r="FR1771" s="47"/>
      <c r="FS1771" s="47"/>
      <c r="FT1771" s="47"/>
      <c r="FU1771" s="47"/>
      <c r="FV1771" s="47"/>
      <c r="FW1771" s="47"/>
      <c r="FX1771" s="47"/>
      <c r="FY1771" s="47"/>
      <c r="FZ1771" s="47"/>
      <c r="GA1771" s="47"/>
      <c r="GB1771" s="47"/>
      <c r="GC1771" s="47"/>
      <c r="GD1771" s="47"/>
      <c r="GE1771" s="47"/>
      <c r="GF1771" s="47"/>
      <c r="GG1771" s="47"/>
      <c r="GH1771" s="47"/>
      <c r="GI1771" s="47"/>
      <c r="GJ1771" s="47"/>
      <c r="GK1771" s="47"/>
      <c r="GL1771" s="47"/>
      <c r="GM1771" s="47"/>
      <c r="GN1771" s="47"/>
      <c r="GO1771" s="47"/>
      <c r="GP1771" s="47"/>
      <c r="GQ1771" s="47"/>
      <c r="GR1771" s="47"/>
      <c r="GS1771" s="47"/>
      <c r="GT1771" s="47"/>
      <c r="GU1771" s="47"/>
      <c r="GV1771" s="47"/>
      <c r="GW1771" s="47"/>
      <c r="GX1771" s="47"/>
      <c r="GY1771" s="47"/>
      <c r="GZ1771" s="47"/>
      <c r="HA1771" s="47"/>
      <c r="HB1771" s="47"/>
      <c r="HC1771" s="47"/>
      <c r="HD1771" s="47"/>
      <c r="HE1771" s="47"/>
      <c r="HF1771" s="47"/>
      <c r="HG1771" s="47"/>
      <c r="HH1771" s="47"/>
      <c r="HI1771" s="47"/>
      <c r="HJ1771" s="47"/>
      <c r="HK1771" s="47"/>
      <c r="HL1771" s="47"/>
      <c r="HM1771" s="47"/>
      <c r="HN1771" s="47"/>
      <c r="HO1771" s="47"/>
      <c r="HP1771" s="47"/>
      <c r="HQ1771" s="47"/>
      <c r="HR1771" s="47"/>
      <c r="HS1771" s="47"/>
      <c r="HT1771" s="47"/>
      <c r="HU1771" s="47"/>
      <c r="HV1771" s="47"/>
      <c r="HW1771" s="47"/>
      <c r="HX1771" s="47"/>
      <c r="HY1771" s="47"/>
      <c r="HZ1771" s="47"/>
      <c r="IA1771" s="47"/>
      <c r="IB1771" s="47"/>
      <c r="IC1771" s="47"/>
      <c r="ID1771" s="47"/>
      <c r="IE1771" s="47"/>
      <c r="IF1771" s="47"/>
      <c r="IG1771" s="47"/>
      <c r="IH1771" s="47"/>
      <c r="II1771" s="47"/>
      <c r="IJ1771" s="47"/>
      <c r="IK1771" s="47"/>
      <c r="IL1771" s="47"/>
      <c r="IM1771" s="47"/>
      <c r="IN1771" s="47"/>
      <c r="IO1771" s="47"/>
      <c r="IP1771" s="47"/>
      <c r="IQ1771" s="47"/>
      <c r="IR1771" s="47"/>
      <c r="IS1771" s="47"/>
      <c r="IT1771" s="47"/>
      <c r="IU1771" s="47"/>
      <c r="IV1771" s="47"/>
      <c r="IW1771" s="47"/>
      <c r="IX1771" s="47"/>
      <c r="IY1771" s="47"/>
      <c r="IZ1771" s="47"/>
      <c r="JA1771" s="47"/>
      <c r="JB1771" s="47"/>
      <c r="JC1771" s="47"/>
      <c r="JD1771" s="47"/>
      <c r="JE1771" s="47"/>
      <c r="JF1771" s="47"/>
      <c r="JG1771" s="47"/>
      <c r="JH1771" s="47"/>
      <c r="JI1771" s="47"/>
      <c r="JJ1771" s="47"/>
      <c r="JK1771" s="47"/>
      <c r="JL1771" s="47"/>
      <c r="JM1771" s="47"/>
      <c r="JN1771" s="47"/>
      <c r="JO1771" s="47"/>
      <c r="JP1771" s="47"/>
      <c r="JQ1771" s="47"/>
      <c r="JR1771" s="47"/>
      <c r="JS1771" s="47"/>
      <c r="JT1771" s="47"/>
      <c r="JU1771" s="47"/>
      <c r="JV1771" s="47"/>
      <c r="JW1771" s="47"/>
      <c r="JX1771" s="47"/>
      <c r="JY1771" s="47"/>
      <c r="JZ1771" s="47"/>
      <c r="KA1771" s="47"/>
      <c r="KB1771" s="47"/>
      <c r="KC1771" s="47"/>
      <c r="KD1771" s="47"/>
      <c r="KE1771" s="47"/>
      <c r="KF1771" s="47"/>
      <c r="KG1771" s="47"/>
      <c r="KH1771" s="47"/>
      <c r="KI1771" s="47"/>
      <c r="KJ1771" s="47"/>
      <c r="KK1771" s="47"/>
      <c r="KL1771" s="47"/>
      <c r="KM1771" s="47"/>
      <c r="KN1771" s="47"/>
      <c r="KO1771" s="47"/>
      <c r="KP1771" s="47"/>
      <c r="KQ1771" s="47"/>
      <c r="KR1771" s="47"/>
      <c r="KS1771" s="47"/>
      <c r="KT1771" s="47"/>
      <c r="KU1771" s="47"/>
      <c r="KV1771" s="47"/>
      <c r="KW1771" s="47"/>
      <c r="KX1771" s="47"/>
      <c r="KY1771" s="47"/>
      <c r="KZ1771" s="47"/>
      <c r="LA1771" s="47"/>
      <c r="LB1771" s="47"/>
      <c r="LC1771" s="47"/>
      <c r="LD1771" s="47"/>
      <c r="LE1771" s="47"/>
      <c r="LF1771" s="47"/>
      <c r="LG1771" s="47"/>
      <c r="LH1771" s="47"/>
      <c r="LI1771" s="47"/>
      <c r="LJ1771" s="47"/>
      <c r="LK1771" s="47"/>
      <c r="LL1771" s="47"/>
      <c r="LM1771" s="47"/>
      <c r="LN1771" s="47"/>
      <c r="LO1771" s="47"/>
      <c r="LP1771" s="47"/>
      <c r="LQ1771" s="47"/>
      <c r="LR1771" s="47"/>
      <c r="LS1771" s="47"/>
      <c r="LT1771" s="47"/>
      <c r="LU1771" s="47"/>
      <c r="LV1771" s="47"/>
      <c r="LW1771" s="47"/>
      <c r="LX1771" s="47"/>
      <c r="LY1771" s="47"/>
      <c r="LZ1771" s="47"/>
      <c r="MA1771" s="47"/>
      <c r="MB1771" s="47"/>
      <c r="MC1771" s="47"/>
      <c r="MD1771" s="47"/>
      <c r="ME1771" s="47"/>
      <c r="MF1771" s="47"/>
      <c r="MG1771" s="47"/>
      <c r="MH1771" s="47"/>
      <c r="MI1771" s="47"/>
      <c r="MJ1771" s="47"/>
      <c r="MK1771" s="47"/>
      <c r="ML1771" s="47"/>
      <c r="MM1771" s="47"/>
      <c r="MN1771" s="47"/>
      <c r="MO1771" s="47"/>
      <c r="MP1771" s="47"/>
      <c r="MQ1771" s="47"/>
      <c r="MR1771" s="47"/>
      <c r="MS1771" s="47"/>
      <c r="MT1771" s="47"/>
      <c r="MU1771" s="47"/>
      <c r="MV1771" s="47"/>
      <c r="MW1771" s="47"/>
      <c r="MX1771" s="47"/>
      <c r="MY1771" s="47"/>
      <c r="MZ1771" s="47"/>
      <c r="NA1771" s="47"/>
      <c r="NB1771" s="47"/>
      <c r="NC1771" s="47"/>
      <c r="ND1771" s="47"/>
      <c r="NE1771" s="47"/>
      <c r="NF1771" s="47"/>
      <c r="NG1771" s="47"/>
      <c r="NH1771" s="47"/>
      <c r="NI1771" s="47"/>
      <c r="NJ1771" s="47"/>
      <c r="NK1771" s="47"/>
      <c r="NL1771" s="47"/>
      <c r="NM1771" s="47"/>
      <c r="NN1771" s="47"/>
      <c r="NO1771" s="47"/>
      <c r="NP1771" s="47"/>
      <c r="NQ1771" s="47"/>
      <c r="NR1771" s="47"/>
      <c r="NS1771" s="47"/>
      <c r="NT1771" s="47"/>
      <c r="NU1771" s="47"/>
      <c r="NV1771" s="47"/>
      <c r="NW1771" s="47"/>
      <c r="NX1771" s="47"/>
      <c r="NY1771" s="47"/>
      <c r="NZ1771" s="47"/>
      <c r="OA1771" s="47"/>
      <c r="OB1771" s="47"/>
      <c r="OC1771" s="47"/>
      <c r="OD1771" s="47"/>
      <c r="OE1771" s="47"/>
      <c r="OF1771" s="47"/>
      <c r="OG1771" s="47"/>
      <c r="OH1771" s="47"/>
      <c r="OI1771" s="47"/>
      <c r="OJ1771" s="47"/>
      <c r="OK1771" s="47"/>
      <c r="OL1771" s="47"/>
      <c r="OM1771" s="47"/>
      <c r="ON1771" s="47"/>
      <c r="OO1771" s="47"/>
      <c r="OP1771" s="47"/>
      <c r="OQ1771" s="47"/>
      <c r="OR1771" s="47"/>
      <c r="OS1771" s="47"/>
      <c r="OT1771" s="47"/>
      <c r="OU1771" s="47"/>
      <c r="OV1771" s="47"/>
      <c r="OW1771" s="47"/>
      <c r="OX1771" s="47"/>
      <c r="OY1771" s="47"/>
      <c r="OZ1771" s="47"/>
      <c r="PA1771" s="47"/>
      <c r="PB1771" s="47"/>
      <c r="PC1771" s="47"/>
      <c r="PD1771" s="47"/>
      <c r="PE1771" s="47"/>
      <c r="PF1771" s="47"/>
      <c r="PG1771" s="47"/>
      <c r="PH1771" s="47"/>
      <c r="PI1771" s="47"/>
      <c r="PJ1771" s="47"/>
      <c r="PK1771" s="47"/>
    </row>
    <row r="1772" spans="1:427" x14ac:dyDescent="0.3">
      <c r="A1772" s="27" t="s">
        <v>1429</v>
      </c>
      <c r="B1772" s="27" t="s">
        <v>1430</v>
      </c>
      <c r="C1772" s="27" t="s">
        <v>1446</v>
      </c>
      <c r="D1772" s="27" t="s">
        <v>1447</v>
      </c>
      <c r="E1772" s="29" t="s">
        <v>102</v>
      </c>
      <c r="F1772" s="28">
        <v>170</v>
      </c>
      <c r="G1772" s="28">
        <v>80</v>
      </c>
      <c r="H1772" s="28">
        <v>80</v>
      </c>
      <c r="I1772" s="28">
        <v>20</v>
      </c>
      <c r="J1772" s="28">
        <v>0</v>
      </c>
      <c r="K1772" s="28">
        <v>0</v>
      </c>
      <c r="L1772" s="28">
        <v>60</v>
      </c>
      <c r="M1772" s="28">
        <v>20</v>
      </c>
      <c r="N1772" s="28">
        <v>40</v>
      </c>
      <c r="O1772" s="28">
        <v>0</v>
      </c>
      <c r="P1772" s="28">
        <v>40</v>
      </c>
      <c r="Q1772" s="28">
        <v>100</v>
      </c>
      <c r="R1772" s="28">
        <v>100</v>
      </c>
      <c r="S1772" s="28">
        <v>0</v>
      </c>
      <c r="T1772" s="28">
        <v>60</v>
      </c>
      <c r="U1772" s="28">
        <v>40</v>
      </c>
      <c r="V1772" s="28">
        <v>0</v>
      </c>
      <c r="W1772" s="28">
        <v>50</v>
      </c>
      <c r="X1772" s="28">
        <v>50</v>
      </c>
      <c r="Y1772" s="28">
        <v>100</v>
      </c>
      <c r="Z1772" s="28">
        <v>2</v>
      </c>
      <c r="AA1772" s="28" t="s">
        <v>97</v>
      </c>
      <c r="AB1772" s="28" t="s">
        <v>96</v>
      </c>
      <c r="AC1772" s="28">
        <v>2</v>
      </c>
      <c r="AD1772" s="28">
        <v>0</v>
      </c>
      <c r="AE1772" s="28">
        <v>3</v>
      </c>
      <c r="AF1772" s="28">
        <v>3</v>
      </c>
      <c r="AG1772" s="28">
        <v>0</v>
      </c>
      <c r="AH1772" s="28">
        <v>3</v>
      </c>
      <c r="AI1772" s="28">
        <v>0</v>
      </c>
    </row>
    <row r="1773" spans="1:427" x14ac:dyDescent="0.3">
      <c r="A1773" s="25" t="s">
        <v>1429</v>
      </c>
      <c r="B1773" s="25" t="s">
        <v>1430</v>
      </c>
      <c r="C1773" s="25" t="s">
        <v>1448</v>
      </c>
      <c r="D1773" s="26" t="s">
        <v>1553</v>
      </c>
      <c r="E1773" s="26">
        <v>8723</v>
      </c>
      <c r="F1773" s="38">
        <v>380</v>
      </c>
      <c r="G1773" s="26">
        <v>100</v>
      </c>
      <c r="H1773" s="26">
        <v>90</v>
      </c>
      <c r="I1773" s="26">
        <v>10</v>
      </c>
      <c r="J1773" s="26">
        <v>0</v>
      </c>
      <c r="K1773" s="26">
        <v>0</v>
      </c>
      <c r="L1773" s="26">
        <v>90</v>
      </c>
      <c r="M1773" s="26">
        <v>90</v>
      </c>
      <c r="N1773" s="26">
        <v>10</v>
      </c>
      <c r="O1773" s="26">
        <v>0</v>
      </c>
      <c r="P1773" s="26">
        <v>0</v>
      </c>
      <c r="Q1773" s="26">
        <v>100</v>
      </c>
      <c r="R1773" s="26">
        <v>100</v>
      </c>
      <c r="S1773" s="26">
        <v>100</v>
      </c>
      <c r="T1773" s="26">
        <v>100</v>
      </c>
      <c r="U1773" s="26">
        <v>100</v>
      </c>
      <c r="V1773" s="26">
        <v>30</v>
      </c>
      <c r="W1773" s="26">
        <v>60</v>
      </c>
      <c r="X1773" s="26">
        <v>10</v>
      </c>
      <c r="Y1773" s="26">
        <v>90</v>
      </c>
      <c r="Z1773" s="26">
        <v>1</v>
      </c>
      <c r="AA1773" s="26" t="s">
        <v>96</v>
      </c>
      <c r="AB1773" s="26" t="s">
        <v>96</v>
      </c>
      <c r="AC1773" s="26">
        <v>12</v>
      </c>
      <c r="AD1773" s="26">
        <v>0</v>
      </c>
      <c r="AE1773" s="26">
        <v>0</v>
      </c>
      <c r="AF1773" s="26">
        <v>0</v>
      </c>
      <c r="AG1773" s="26">
        <v>0</v>
      </c>
      <c r="AH1773" s="26">
        <v>0</v>
      </c>
      <c r="AI1773" s="26">
        <v>0</v>
      </c>
    </row>
    <row r="1774" spans="1:427" x14ac:dyDescent="0.3">
      <c r="A1774" s="27" t="s">
        <v>1429</v>
      </c>
      <c r="B1774" s="27" t="s">
        <v>1430</v>
      </c>
      <c r="C1774" s="27" t="s">
        <v>1448</v>
      </c>
      <c r="D1774" s="27" t="s">
        <v>1449</v>
      </c>
      <c r="E1774" s="29" t="s">
        <v>102</v>
      </c>
      <c r="F1774" s="29">
        <v>230</v>
      </c>
      <c r="G1774" s="28">
        <v>100</v>
      </c>
      <c r="H1774" s="28">
        <v>100</v>
      </c>
      <c r="I1774" s="28">
        <v>0</v>
      </c>
      <c r="J1774" s="28">
        <v>0</v>
      </c>
      <c r="K1774" s="28">
        <v>0</v>
      </c>
      <c r="L1774" s="28">
        <v>100</v>
      </c>
      <c r="M1774" s="28">
        <v>100</v>
      </c>
      <c r="N1774" s="28">
        <v>0</v>
      </c>
      <c r="O1774" s="28">
        <v>0</v>
      </c>
      <c r="P1774" s="28">
        <v>0</v>
      </c>
      <c r="Q1774" s="28">
        <v>100</v>
      </c>
      <c r="R1774" s="28">
        <v>100</v>
      </c>
      <c r="S1774" s="28">
        <v>100</v>
      </c>
      <c r="T1774" s="28">
        <v>70</v>
      </c>
      <c r="U1774" s="28">
        <v>70</v>
      </c>
      <c r="V1774" s="28">
        <v>0</v>
      </c>
      <c r="W1774" s="28">
        <v>70</v>
      </c>
      <c r="X1774" s="28">
        <v>30</v>
      </c>
      <c r="Y1774" s="28">
        <v>100</v>
      </c>
      <c r="Z1774" s="28">
        <v>1</v>
      </c>
      <c r="AA1774" s="28" t="s">
        <v>96</v>
      </c>
      <c r="AB1774" s="28" t="s">
        <v>97</v>
      </c>
      <c r="AC1774" s="28" t="s">
        <v>98</v>
      </c>
      <c r="AD1774" s="28">
        <v>0</v>
      </c>
      <c r="AE1774" s="28">
        <v>0</v>
      </c>
      <c r="AF1774" s="28">
        <v>0</v>
      </c>
      <c r="AG1774" s="28">
        <v>0</v>
      </c>
      <c r="AH1774" s="28">
        <v>0</v>
      </c>
      <c r="AI1774" s="28">
        <v>0</v>
      </c>
    </row>
    <row r="1775" spans="1:427" x14ac:dyDescent="0.3">
      <c r="A1775" s="25" t="s">
        <v>1429</v>
      </c>
      <c r="B1775" s="25" t="s">
        <v>1430</v>
      </c>
      <c r="C1775" s="25" t="s">
        <v>1450</v>
      </c>
      <c r="D1775" s="26" t="s">
        <v>1553</v>
      </c>
      <c r="E1775" s="26">
        <v>2731</v>
      </c>
      <c r="F1775" s="38">
        <v>10</v>
      </c>
      <c r="G1775" s="26">
        <v>100</v>
      </c>
      <c r="H1775" s="26">
        <v>100</v>
      </c>
      <c r="I1775" s="26">
        <v>0</v>
      </c>
      <c r="J1775" s="26">
        <v>0</v>
      </c>
      <c r="K1775" s="26">
        <v>0</v>
      </c>
      <c r="L1775" s="26">
        <v>15</v>
      </c>
      <c r="M1775" s="26">
        <v>8</v>
      </c>
      <c r="N1775" s="26">
        <v>92</v>
      </c>
      <c r="O1775" s="26">
        <v>0</v>
      </c>
      <c r="P1775" s="26">
        <v>0</v>
      </c>
      <c r="Q1775" s="26">
        <v>100</v>
      </c>
      <c r="R1775" s="26">
        <v>100</v>
      </c>
      <c r="S1775" s="26">
        <v>100</v>
      </c>
      <c r="T1775" s="26">
        <v>100</v>
      </c>
      <c r="U1775" s="26">
        <v>100</v>
      </c>
      <c r="V1775" s="26">
        <v>0</v>
      </c>
      <c r="W1775" s="26">
        <v>100</v>
      </c>
      <c r="X1775" s="26">
        <v>0</v>
      </c>
      <c r="Y1775" s="26">
        <v>100</v>
      </c>
      <c r="Z1775" s="26">
        <v>2</v>
      </c>
      <c r="AA1775" s="26" t="s">
        <v>96</v>
      </c>
      <c r="AB1775" s="26" t="s">
        <v>96</v>
      </c>
      <c r="AC1775" s="26">
        <v>12</v>
      </c>
      <c r="AD1775" s="26">
        <v>0</v>
      </c>
      <c r="AE1775" s="26">
        <v>6</v>
      </c>
      <c r="AF1775" s="26">
        <v>10</v>
      </c>
      <c r="AG1775" s="26">
        <v>0</v>
      </c>
      <c r="AH1775" s="26">
        <v>0</v>
      </c>
      <c r="AI1775" s="26">
        <v>0</v>
      </c>
    </row>
    <row r="1776" spans="1:427" x14ac:dyDescent="0.3">
      <c r="A1776" s="27" t="s">
        <v>1429</v>
      </c>
      <c r="B1776" s="27" t="s">
        <v>1430</v>
      </c>
      <c r="C1776" s="27" t="s">
        <v>1450</v>
      </c>
      <c r="D1776" s="27" t="s">
        <v>1451</v>
      </c>
      <c r="E1776" s="29" t="s">
        <v>104</v>
      </c>
      <c r="F1776" s="28">
        <v>70</v>
      </c>
      <c r="G1776" s="28">
        <v>0</v>
      </c>
      <c r="H1776" s="28">
        <v>0</v>
      </c>
      <c r="I1776" s="28">
        <v>100</v>
      </c>
      <c r="J1776" s="28">
        <v>0</v>
      </c>
      <c r="K1776" s="28">
        <v>0</v>
      </c>
      <c r="L1776" s="28">
        <v>0</v>
      </c>
      <c r="M1776" s="28">
        <v>0</v>
      </c>
      <c r="N1776" s="28">
        <v>40</v>
      </c>
      <c r="O1776" s="28">
        <v>0</v>
      </c>
      <c r="P1776" s="28">
        <v>60</v>
      </c>
      <c r="Q1776" s="28">
        <v>100</v>
      </c>
      <c r="R1776" s="28">
        <v>100</v>
      </c>
      <c r="S1776" s="28">
        <v>100</v>
      </c>
      <c r="T1776" s="28">
        <v>0</v>
      </c>
      <c r="U1776" s="28">
        <v>0</v>
      </c>
      <c r="V1776" s="28">
        <v>0</v>
      </c>
      <c r="W1776" s="28">
        <v>10</v>
      </c>
      <c r="X1776" s="28">
        <v>90</v>
      </c>
      <c r="Y1776" s="28">
        <v>100</v>
      </c>
      <c r="Z1776" s="28">
        <v>2</v>
      </c>
      <c r="AA1776" s="28" t="s">
        <v>97</v>
      </c>
      <c r="AB1776" s="28" t="s">
        <v>96</v>
      </c>
      <c r="AC1776" s="28">
        <v>2</v>
      </c>
      <c r="AD1776" s="28">
        <v>4</v>
      </c>
      <c r="AE1776" s="28">
        <v>10</v>
      </c>
      <c r="AF1776" s="28">
        <v>6</v>
      </c>
      <c r="AG1776" s="28">
        <v>1</v>
      </c>
      <c r="AH1776" s="28">
        <v>0</v>
      </c>
      <c r="AI1776" s="28">
        <v>4</v>
      </c>
    </row>
    <row r="1777" spans="1:35" x14ac:dyDescent="0.3">
      <c r="A1777" s="25" t="s">
        <v>1429</v>
      </c>
      <c r="B1777" s="25" t="s">
        <v>1430</v>
      </c>
      <c r="C1777" s="25" t="s">
        <v>1452</v>
      </c>
      <c r="D1777" s="26" t="s">
        <v>1553</v>
      </c>
      <c r="E1777" s="26">
        <v>1748</v>
      </c>
      <c r="F1777" s="38">
        <v>70</v>
      </c>
      <c r="G1777" s="26">
        <v>100</v>
      </c>
      <c r="H1777" s="26">
        <v>70</v>
      </c>
      <c r="I1777" s="26">
        <v>30</v>
      </c>
      <c r="J1777" s="26">
        <v>0</v>
      </c>
      <c r="K1777" s="26">
        <v>0</v>
      </c>
      <c r="L1777" s="26">
        <v>0</v>
      </c>
      <c r="M1777" s="26">
        <v>0</v>
      </c>
      <c r="N1777" s="26">
        <v>100</v>
      </c>
      <c r="O1777" s="26">
        <v>0</v>
      </c>
      <c r="P1777" s="26">
        <v>0</v>
      </c>
      <c r="Q1777" s="26">
        <v>100</v>
      </c>
      <c r="R1777" s="26">
        <v>100</v>
      </c>
      <c r="S1777" s="26">
        <v>100</v>
      </c>
      <c r="T1777" s="26">
        <v>100</v>
      </c>
      <c r="U1777" s="26">
        <v>80</v>
      </c>
      <c r="V1777" s="26">
        <v>0</v>
      </c>
      <c r="W1777" s="26">
        <v>80</v>
      </c>
      <c r="X1777" s="26">
        <v>20</v>
      </c>
      <c r="Y1777" s="26">
        <v>100</v>
      </c>
      <c r="Z1777" s="26">
        <v>2</v>
      </c>
      <c r="AA1777" s="26" t="s">
        <v>96</v>
      </c>
      <c r="AB1777" s="26" t="s">
        <v>96</v>
      </c>
      <c r="AC1777" s="26">
        <v>2</v>
      </c>
      <c r="AD1777" s="26">
        <v>3</v>
      </c>
      <c r="AE1777" s="26">
        <v>3</v>
      </c>
      <c r="AF1777" s="26">
        <v>3</v>
      </c>
      <c r="AG1777" s="26">
        <v>1</v>
      </c>
      <c r="AH1777" s="26">
        <v>2</v>
      </c>
      <c r="AI1777" s="26">
        <v>1</v>
      </c>
    </row>
    <row r="1778" spans="1:35" x14ac:dyDescent="0.3">
      <c r="A1778" s="27" t="s">
        <v>1429</v>
      </c>
      <c r="B1778" s="27" t="s">
        <v>1430</v>
      </c>
      <c r="C1778" s="27" t="s">
        <v>1452</v>
      </c>
      <c r="D1778" s="27" t="s">
        <v>1453</v>
      </c>
      <c r="E1778" s="29" t="s">
        <v>102</v>
      </c>
      <c r="F1778" s="28">
        <v>50</v>
      </c>
      <c r="G1778" s="28">
        <v>100</v>
      </c>
      <c r="H1778" s="28">
        <v>100</v>
      </c>
      <c r="I1778" s="28">
        <v>0</v>
      </c>
      <c r="J1778" s="28">
        <v>0</v>
      </c>
      <c r="K1778" s="28">
        <v>0</v>
      </c>
      <c r="L1778" s="28">
        <v>0</v>
      </c>
      <c r="M1778" s="28">
        <v>0</v>
      </c>
      <c r="N1778" s="28">
        <v>100</v>
      </c>
      <c r="O1778" s="28">
        <v>0</v>
      </c>
      <c r="P1778" s="28">
        <v>0</v>
      </c>
      <c r="Q1778" s="28">
        <v>100</v>
      </c>
      <c r="R1778" s="28">
        <v>100</v>
      </c>
      <c r="S1778" s="28">
        <v>100</v>
      </c>
      <c r="T1778" s="28">
        <v>0</v>
      </c>
      <c r="U1778" s="28">
        <v>0</v>
      </c>
      <c r="V1778" s="28">
        <v>0</v>
      </c>
      <c r="W1778" s="28">
        <v>50</v>
      </c>
      <c r="X1778" s="28">
        <v>50</v>
      </c>
      <c r="Y1778" s="28">
        <v>100</v>
      </c>
      <c r="Z1778" s="28">
        <v>2</v>
      </c>
      <c r="AA1778" s="28" t="s">
        <v>96</v>
      </c>
      <c r="AB1778" s="28" t="s">
        <v>96</v>
      </c>
      <c r="AC1778" s="28">
        <v>2</v>
      </c>
      <c r="AD1778" s="28">
        <v>3</v>
      </c>
      <c r="AE1778" s="28">
        <v>3</v>
      </c>
      <c r="AF1778" s="28">
        <v>3</v>
      </c>
      <c r="AG1778" s="28">
        <v>1</v>
      </c>
      <c r="AH1778" s="28">
        <v>2</v>
      </c>
      <c r="AI1778" s="28">
        <v>1</v>
      </c>
    </row>
    <row r="1779" spans="1:35" x14ac:dyDescent="0.3">
      <c r="A1779" s="35" t="s">
        <v>1429</v>
      </c>
      <c r="B1779" s="35" t="s">
        <v>1430</v>
      </c>
      <c r="C1779" s="35" t="s">
        <v>1670</v>
      </c>
      <c r="D1779" s="36" t="s">
        <v>1555</v>
      </c>
      <c r="E1779" s="36">
        <v>3750</v>
      </c>
      <c r="F1779" s="36">
        <v>2363</v>
      </c>
      <c r="G1779" s="36">
        <v>85</v>
      </c>
      <c r="H1779" s="36">
        <v>85</v>
      </c>
      <c r="I1779" s="36">
        <v>15</v>
      </c>
      <c r="J1779" s="36">
        <v>0</v>
      </c>
      <c r="K1779" s="36">
        <v>0</v>
      </c>
      <c r="L1779" s="36">
        <v>70</v>
      </c>
      <c r="M1779" s="36">
        <v>70</v>
      </c>
      <c r="N1779" s="36">
        <v>25</v>
      </c>
      <c r="O1779" s="36">
        <v>0</v>
      </c>
      <c r="P1779" s="36">
        <v>5</v>
      </c>
      <c r="Q1779" s="36">
        <v>100</v>
      </c>
      <c r="R1779" s="36">
        <v>95</v>
      </c>
      <c r="S1779" s="36">
        <v>100</v>
      </c>
      <c r="T1779" s="36">
        <v>95</v>
      </c>
      <c r="U1779" s="36">
        <v>95</v>
      </c>
      <c r="V1779" s="36">
        <v>30</v>
      </c>
      <c r="W1779" s="36">
        <v>40</v>
      </c>
      <c r="X1779" s="36">
        <v>30</v>
      </c>
      <c r="Y1779" s="36">
        <v>95</v>
      </c>
      <c r="Z1779" s="36">
        <v>4</v>
      </c>
      <c r="AA1779" s="36" t="s">
        <v>96</v>
      </c>
      <c r="AB1779" s="36" t="s">
        <v>96</v>
      </c>
      <c r="AC1779" s="36">
        <v>1</v>
      </c>
      <c r="AD1779" s="36">
        <v>0</v>
      </c>
      <c r="AE1779" s="36">
        <v>0</v>
      </c>
      <c r="AF1779" s="36">
        <v>0</v>
      </c>
      <c r="AG1779" s="36">
        <v>0</v>
      </c>
      <c r="AH1779" s="36">
        <v>8</v>
      </c>
      <c r="AI1779" s="36">
        <v>0</v>
      </c>
    </row>
    <row r="1780" spans="1:35" x14ac:dyDescent="0.3">
      <c r="A1780" s="25" t="s">
        <v>1429</v>
      </c>
      <c r="B1780" s="25" t="s">
        <v>1454</v>
      </c>
      <c r="C1780" s="25" t="s">
        <v>1455</v>
      </c>
      <c r="D1780" s="26" t="s">
        <v>1553</v>
      </c>
      <c r="E1780" s="26">
        <v>1575</v>
      </c>
      <c r="F1780" s="38">
        <v>50</v>
      </c>
      <c r="G1780" s="26">
        <v>100</v>
      </c>
      <c r="H1780" s="26">
        <v>100</v>
      </c>
      <c r="I1780" s="26">
        <v>0</v>
      </c>
      <c r="J1780" s="26">
        <v>0</v>
      </c>
      <c r="K1780" s="26">
        <v>0</v>
      </c>
      <c r="L1780" s="26">
        <v>100</v>
      </c>
      <c r="M1780" s="26">
        <v>100</v>
      </c>
      <c r="N1780" s="26">
        <v>0</v>
      </c>
      <c r="O1780" s="26">
        <v>0</v>
      </c>
      <c r="P1780" s="26">
        <v>0</v>
      </c>
      <c r="Q1780" s="26">
        <v>100</v>
      </c>
      <c r="R1780" s="26">
        <v>100</v>
      </c>
      <c r="S1780" s="26">
        <v>100</v>
      </c>
      <c r="T1780" s="26">
        <v>100</v>
      </c>
      <c r="U1780" s="26">
        <v>100</v>
      </c>
      <c r="V1780" s="26">
        <v>0</v>
      </c>
      <c r="W1780" s="26">
        <v>100</v>
      </c>
      <c r="X1780" s="26">
        <v>0</v>
      </c>
      <c r="Y1780" s="26">
        <v>100</v>
      </c>
      <c r="Z1780" s="26">
        <v>2</v>
      </c>
      <c r="AA1780" s="26" t="s">
        <v>96</v>
      </c>
      <c r="AB1780" s="26" t="s">
        <v>96</v>
      </c>
      <c r="AC1780" s="26">
        <v>6</v>
      </c>
      <c r="AD1780" s="26">
        <v>2</v>
      </c>
      <c r="AE1780" s="26">
        <v>2</v>
      </c>
      <c r="AF1780" s="26">
        <v>2</v>
      </c>
      <c r="AG1780" s="26">
        <v>0</v>
      </c>
      <c r="AH1780" s="26">
        <v>2</v>
      </c>
      <c r="AI1780" s="26">
        <v>0</v>
      </c>
    </row>
    <row r="1781" spans="1:35" x14ac:dyDescent="0.3">
      <c r="A1781" s="27" t="s">
        <v>1429</v>
      </c>
      <c r="B1781" s="27" t="s">
        <v>1454</v>
      </c>
      <c r="C1781" s="27" t="s">
        <v>1455</v>
      </c>
      <c r="D1781" s="27" t="s">
        <v>1456</v>
      </c>
      <c r="E1781" s="29" t="s">
        <v>102</v>
      </c>
      <c r="F1781" s="28">
        <v>30</v>
      </c>
      <c r="G1781" s="28">
        <v>100</v>
      </c>
      <c r="H1781" s="28">
        <v>100</v>
      </c>
      <c r="I1781" s="28">
        <v>0</v>
      </c>
      <c r="J1781" s="28">
        <v>0</v>
      </c>
      <c r="K1781" s="28">
        <v>0</v>
      </c>
      <c r="L1781" s="28">
        <v>100</v>
      </c>
      <c r="M1781" s="28">
        <v>100</v>
      </c>
      <c r="N1781" s="28">
        <v>0</v>
      </c>
      <c r="O1781" s="28">
        <v>0</v>
      </c>
      <c r="P1781" s="28">
        <v>0</v>
      </c>
      <c r="Q1781" s="28">
        <v>100</v>
      </c>
      <c r="R1781" s="28">
        <v>100</v>
      </c>
      <c r="S1781" s="28">
        <v>100</v>
      </c>
      <c r="T1781" s="28">
        <v>100</v>
      </c>
      <c r="U1781" s="28">
        <v>100</v>
      </c>
      <c r="V1781" s="28">
        <v>0</v>
      </c>
      <c r="W1781" s="28">
        <v>100</v>
      </c>
      <c r="X1781" s="28">
        <v>0</v>
      </c>
      <c r="Y1781" s="28">
        <v>100</v>
      </c>
      <c r="Z1781" s="28">
        <v>2</v>
      </c>
      <c r="AA1781" s="28" t="s">
        <v>96</v>
      </c>
      <c r="AB1781" s="28" t="s">
        <v>96</v>
      </c>
      <c r="AC1781" s="28">
        <v>6</v>
      </c>
      <c r="AD1781" s="28">
        <v>2</v>
      </c>
      <c r="AE1781" s="28">
        <v>2</v>
      </c>
      <c r="AF1781" s="28">
        <v>2</v>
      </c>
      <c r="AG1781" s="28">
        <v>0</v>
      </c>
      <c r="AH1781" s="28">
        <v>2</v>
      </c>
      <c r="AI1781" s="28">
        <v>0</v>
      </c>
    </row>
    <row r="1782" spans="1:35" x14ac:dyDescent="0.3">
      <c r="A1782" s="25" t="s">
        <v>1429</v>
      </c>
      <c r="B1782" s="25" t="s">
        <v>1454</v>
      </c>
      <c r="C1782" s="25" t="s">
        <v>1454</v>
      </c>
      <c r="D1782" s="26" t="s">
        <v>1553</v>
      </c>
      <c r="E1782" s="26">
        <v>15863</v>
      </c>
      <c r="F1782" s="38">
        <v>130</v>
      </c>
      <c r="G1782" s="26">
        <v>100</v>
      </c>
      <c r="H1782" s="26">
        <v>100</v>
      </c>
      <c r="I1782" s="26">
        <v>0</v>
      </c>
      <c r="J1782" s="26">
        <v>0</v>
      </c>
      <c r="K1782" s="26">
        <v>0</v>
      </c>
      <c r="L1782" s="26">
        <v>100</v>
      </c>
      <c r="M1782" s="26">
        <v>100</v>
      </c>
      <c r="N1782" s="26">
        <v>0</v>
      </c>
      <c r="O1782" s="26">
        <v>0</v>
      </c>
      <c r="P1782" s="26">
        <v>0</v>
      </c>
      <c r="Q1782" s="26">
        <v>100</v>
      </c>
      <c r="R1782" s="26">
        <v>100</v>
      </c>
      <c r="S1782" s="26">
        <v>100</v>
      </c>
      <c r="T1782" s="26">
        <v>100</v>
      </c>
      <c r="U1782" s="26">
        <v>100</v>
      </c>
      <c r="V1782" s="26">
        <v>100</v>
      </c>
      <c r="W1782" s="26">
        <v>0</v>
      </c>
      <c r="X1782" s="26">
        <v>0</v>
      </c>
      <c r="Y1782" s="26">
        <v>100</v>
      </c>
      <c r="Z1782" s="26">
        <v>4</v>
      </c>
      <c r="AA1782" s="26" t="s">
        <v>96</v>
      </c>
      <c r="AB1782" s="26" t="s">
        <v>96</v>
      </c>
      <c r="AC1782" s="26">
        <v>2</v>
      </c>
      <c r="AD1782" s="26">
        <v>0</v>
      </c>
      <c r="AE1782" s="26">
        <v>0</v>
      </c>
      <c r="AF1782" s="26">
        <v>0</v>
      </c>
      <c r="AG1782" s="26">
        <v>0</v>
      </c>
      <c r="AH1782" s="26">
        <v>0</v>
      </c>
      <c r="AI1782" s="26">
        <v>0</v>
      </c>
    </row>
    <row r="1783" spans="1:35" x14ac:dyDescent="0.3">
      <c r="A1783" s="27" t="s">
        <v>1429</v>
      </c>
      <c r="B1783" s="27" t="s">
        <v>1454</v>
      </c>
      <c r="C1783" s="27" t="s">
        <v>1454</v>
      </c>
      <c r="D1783" s="27" t="s">
        <v>1457</v>
      </c>
      <c r="E1783" s="29" t="s">
        <v>102</v>
      </c>
      <c r="F1783" s="28">
        <v>46</v>
      </c>
      <c r="G1783" s="28">
        <v>100</v>
      </c>
      <c r="H1783" s="28">
        <v>100</v>
      </c>
      <c r="I1783" s="28">
        <v>0</v>
      </c>
      <c r="J1783" s="28">
        <v>0</v>
      </c>
      <c r="K1783" s="28">
        <v>0</v>
      </c>
      <c r="L1783" s="28">
        <v>100</v>
      </c>
      <c r="M1783" s="28">
        <v>100</v>
      </c>
      <c r="N1783" s="28">
        <v>0</v>
      </c>
      <c r="O1783" s="28">
        <v>0</v>
      </c>
      <c r="P1783" s="28">
        <v>0</v>
      </c>
      <c r="Q1783" s="28">
        <v>100</v>
      </c>
      <c r="R1783" s="28">
        <v>100</v>
      </c>
      <c r="S1783" s="28">
        <v>100</v>
      </c>
      <c r="T1783" s="28">
        <v>100</v>
      </c>
      <c r="U1783" s="28">
        <v>100</v>
      </c>
      <c r="V1783" s="28">
        <v>100</v>
      </c>
      <c r="W1783" s="28">
        <v>0</v>
      </c>
      <c r="X1783" s="28">
        <v>0</v>
      </c>
      <c r="Y1783" s="28">
        <v>100</v>
      </c>
      <c r="Z1783" s="28">
        <v>4</v>
      </c>
      <c r="AA1783" s="28" t="s">
        <v>96</v>
      </c>
      <c r="AB1783" s="28" t="s">
        <v>96</v>
      </c>
      <c r="AC1783" s="28">
        <v>2</v>
      </c>
      <c r="AD1783" s="28">
        <v>0</v>
      </c>
      <c r="AE1783" s="28">
        <v>0</v>
      </c>
      <c r="AF1783" s="28">
        <v>0</v>
      </c>
      <c r="AG1783" s="28">
        <v>0</v>
      </c>
      <c r="AH1783" s="28">
        <v>0</v>
      </c>
      <c r="AI1783" s="28">
        <v>0</v>
      </c>
    </row>
    <row r="1784" spans="1:35" x14ac:dyDescent="0.3">
      <c r="A1784" s="27" t="s">
        <v>1429</v>
      </c>
      <c r="B1784" s="27" t="s">
        <v>1454</v>
      </c>
      <c r="C1784" s="27" t="s">
        <v>1454</v>
      </c>
      <c r="D1784" s="27" t="s">
        <v>1458</v>
      </c>
      <c r="E1784" s="29" t="s">
        <v>95</v>
      </c>
      <c r="F1784" s="28">
        <v>62</v>
      </c>
      <c r="G1784" s="28">
        <v>100</v>
      </c>
      <c r="H1784" s="28">
        <v>100</v>
      </c>
      <c r="I1784" s="28">
        <v>0</v>
      </c>
      <c r="J1784" s="28">
        <v>0</v>
      </c>
      <c r="K1784" s="28">
        <v>0</v>
      </c>
      <c r="L1784" s="28">
        <v>100</v>
      </c>
      <c r="M1784" s="28">
        <v>100</v>
      </c>
      <c r="N1784" s="28">
        <v>0</v>
      </c>
      <c r="O1784" s="28">
        <v>0</v>
      </c>
      <c r="P1784" s="28">
        <v>0</v>
      </c>
      <c r="Q1784" s="28">
        <v>100</v>
      </c>
      <c r="R1784" s="28">
        <v>100</v>
      </c>
      <c r="S1784" s="28">
        <v>100</v>
      </c>
      <c r="T1784" s="28">
        <v>100</v>
      </c>
      <c r="U1784" s="28">
        <v>100</v>
      </c>
      <c r="V1784" s="28">
        <v>0</v>
      </c>
      <c r="W1784" s="28">
        <v>100</v>
      </c>
      <c r="X1784" s="28">
        <v>0</v>
      </c>
      <c r="Y1784" s="28">
        <v>100</v>
      </c>
      <c r="Z1784" s="28">
        <v>4</v>
      </c>
      <c r="AA1784" s="28" t="s">
        <v>97</v>
      </c>
      <c r="AB1784" s="28" t="s">
        <v>96</v>
      </c>
      <c r="AC1784" s="28">
        <v>2</v>
      </c>
      <c r="AD1784" s="28">
        <v>2.2000000000000002</v>
      </c>
      <c r="AE1784" s="28">
        <v>2.2000000000000002</v>
      </c>
      <c r="AF1784" s="28">
        <v>2.2000000000000002</v>
      </c>
      <c r="AG1784" s="28">
        <v>1.2</v>
      </c>
      <c r="AH1784" s="28">
        <v>1.2</v>
      </c>
      <c r="AI1784" s="28">
        <v>0.85</v>
      </c>
    </row>
    <row r="1785" spans="1:35" x14ac:dyDescent="0.3">
      <c r="A1785" s="27" t="s">
        <v>1429</v>
      </c>
      <c r="B1785" s="27" t="s">
        <v>1454</v>
      </c>
      <c r="C1785" s="27" t="s">
        <v>1454</v>
      </c>
      <c r="D1785" s="27" t="s">
        <v>1459</v>
      </c>
      <c r="E1785" s="29" t="s">
        <v>95</v>
      </c>
      <c r="F1785" s="28">
        <v>60</v>
      </c>
      <c r="G1785" s="28">
        <v>100</v>
      </c>
      <c r="H1785" s="28">
        <v>100</v>
      </c>
      <c r="I1785" s="28">
        <v>0</v>
      </c>
      <c r="J1785" s="28">
        <v>0</v>
      </c>
      <c r="K1785" s="28">
        <v>0</v>
      </c>
      <c r="L1785" s="28">
        <v>100</v>
      </c>
      <c r="M1785" s="28">
        <v>100</v>
      </c>
      <c r="N1785" s="28">
        <v>0</v>
      </c>
      <c r="O1785" s="28">
        <v>0</v>
      </c>
      <c r="P1785" s="28">
        <v>0</v>
      </c>
      <c r="Q1785" s="28">
        <v>100</v>
      </c>
      <c r="R1785" s="28">
        <v>100</v>
      </c>
      <c r="S1785" s="28">
        <v>100</v>
      </c>
      <c r="T1785" s="28">
        <v>100</v>
      </c>
      <c r="U1785" s="28">
        <v>100</v>
      </c>
      <c r="V1785" s="28">
        <v>0</v>
      </c>
      <c r="W1785" s="28">
        <v>50</v>
      </c>
      <c r="X1785" s="28">
        <v>50</v>
      </c>
      <c r="Y1785" s="28">
        <v>100</v>
      </c>
      <c r="Z1785" s="28">
        <v>4</v>
      </c>
      <c r="AA1785" s="28" t="s">
        <v>97</v>
      </c>
      <c r="AB1785" s="28" t="s">
        <v>96</v>
      </c>
      <c r="AC1785" s="28">
        <v>1</v>
      </c>
      <c r="AD1785" s="28">
        <v>0</v>
      </c>
      <c r="AE1785" s="28">
        <v>0</v>
      </c>
      <c r="AF1785" s="28">
        <v>0</v>
      </c>
      <c r="AG1785" s="28">
        <v>0</v>
      </c>
      <c r="AH1785" s="28">
        <v>0</v>
      </c>
      <c r="AI1785" s="28">
        <v>0</v>
      </c>
    </row>
    <row r="1786" spans="1:35" x14ac:dyDescent="0.3">
      <c r="A1786" s="25" t="s">
        <v>1429</v>
      </c>
      <c r="B1786" s="25" t="s">
        <v>1454</v>
      </c>
      <c r="C1786" s="25" t="s">
        <v>1460</v>
      </c>
      <c r="D1786" s="26" t="s">
        <v>1553</v>
      </c>
      <c r="E1786" s="26">
        <v>4080</v>
      </c>
      <c r="F1786" s="38">
        <v>850</v>
      </c>
      <c r="G1786" s="26">
        <v>100</v>
      </c>
      <c r="H1786" s="26">
        <v>88</v>
      </c>
      <c r="I1786" s="26">
        <v>12</v>
      </c>
      <c r="J1786" s="26">
        <v>0</v>
      </c>
      <c r="K1786" s="26">
        <v>0</v>
      </c>
      <c r="L1786" s="26">
        <v>94</v>
      </c>
      <c r="M1786" s="26">
        <v>94</v>
      </c>
      <c r="N1786" s="26">
        <v>6</v>
      </c>
      <c r="O1786" s="26">
        <v>0</v>
      </c>
      <c r="P1786" s="26">
        <v>0</v>
      </c>
      <c r="Q1786" s="26">
        <v>100</v>
      </c>
      <c r="R1786" s="26">
        <v>100</v>
      </c>
      <c r="S1786" s="26">
        <v>100</v>
      </c>
      <c r="T1786" s="26">
        <v>100</v>
      </c>
      <c r="U1786" s="26">
        <v>86</v>
      </c>
      <c r="V1786" s="26">
        <v>0</v>
      </c>
      <c r="W1786" s="26">
        <v>62</v>
      </c>
      <c r="X1786" s="26">
        <v>38</v>
      </c>
      <c r="Y1786" s="26">
        <v>100</v>
      </c>
      <c r="Z1786" s="26">
        <v>2</v>
      </c>
      <c r="AA1786" s="26" t="s">
        <v>96</v>
      </c>
      <c r="AB1786" s="26" t="s">
        <v>96</v>
      </c>
      <c r="AC1786" s="26">
        <v>1</v>
      </c>
      <c r="AD1786" s="26">
        <v>0</v>
      </c>
      <c r="AE1786" s="26">
        <v>0</v>
      </c>
      <c r="AF1786" s="26">
        <v>0</v>
      </c>
      <c r="AG1786" s="26">
        <v>0</v>
      </c>
      <c r="AH1786" s="26">
        <v>12</v>
      </c>
      <c r="AI1786" s="26">
        <v>0</v>
      </c>
    </row>
    <row r="1787" spans="1:35" x14ac:dyDescent="0.3">
      <c r="A1787" s="27" t="s">
        <v>1429</v>
      </c>
      <c r="B1787" s="27" t="s">
        <v>1454</v>
      </c>
      <c r="C1787" s="27" t="s">
        <v>1460</v>
      </c>
      <c r="D1787" s="27" t="s">
        <v>1461</v>
      </c>
      <c r="E1787" s="29" t="s">
        <v>102</v>
      </c>
      <c r="F1787" s="28">
        <v>133</v>
      </c>
      <c r="G1787" s="28">
        <v>0</v>
      </c>
      <c r="H1787" s="28">
        <v>0</v>
      </c>
      <c r="I1787" s="28">
        <v>75</v>
      </c>
      <c r="J1787" s="28">
        <v>25</v>
      </c>
      <c r="K1787" s="28">
        <v>0</v>
      </c>
      <c r="L1787" s="28">
        <v>0</v>
      </c>
      <c r="M1787" s="28">
        <v>0</v>
      </c>
      <c r="N1787" s="28">
        <v>48</v>
      </c>
      <c r="O1787" s="28">
        <v>0</v>
      </c>
      <c r="P1787" s="28">
        <v>52</v>
      </c>
      <c r="Q1787" s="28">
        <v>100</v>
      </c>
      <c r="R1787" s="28">
        <v>100</v>
      </c>
      <c r="S1787" s="28">
        <v>42</v>
      </c>
      <c r="T1787" s="28">
        <v>50</v>
      </c>
      <c r="U1787" s="28">
        <v>42</v>
      </c>
      <c r="V1787" s="28">
        <v>0</v>
      </c>
      <c r="W1787" s="28">
        <v>22</v>
      </c>
      <c r="X1787" s="28">
        <v>78</v>
      </c>
      <c r="Y1787" s="28">
        <v>25</v>
      </c>
      <c r="Z1787" s="28">
        <v>2</v>
      </c>
      <c r="AA1787" s="28" t="s">
        <v>96</v>
      </c>
      <c r="AB1787" s="28" t="s">
        <v>97</v>
      </c>
      <c r="AC1787" s="28" t="s">
        <v>98</v>
      </c>
      <c r="AD1787" s="28">
        <v>1</v>
      </c>
      <c r="AE1787" s="28">
        <v>1</v>
      </c>
      <c r="AF1787" s="28">
        <v>1</v>
      </c>
      <c r="AG1787" s="28">
        <v>0.3</v>
      </c>
      <c r="AH1787" s="28">
        <v>12</v>
      </c>
      <c r="AI1787" s="28">
        <v>0.3</v>
      </c>
    </row>
    <row r="1788" spans="1:35" x14ac:dyDescent="0.3">
      <c r="A1788" s="25" t="s">
        <v>1429</v>
      </c>
      <c r="B1788" s="25" t="s">
        <v>1454</v>
      </c>
      <c r="C1788" s="25" t="s">
        <v>1462</v>
      </c>
      <c r="D1788" s="26" t="s">
        <v>1553</v>
      </c>
      <c r="E1788" s="26">
        <v>3227</v>
      </c>
      <c r="F1788" s="38">
        <v>60</v>
      </c>
      <c r="G1788" s="26">
        <v>100</v>
      </c>
      <c r="H1788" s="26">
        <v>90</v>
      </c>
      <c r="I1788" s="26">
        <v>10</v>
      </c>
      <c r="J1788" s="26">
        <v>0</v>
      </c>
      <c r="K1788" s="26">
        <v>0</v>
      </c>
      <c r="L1788" s="26">
        <v>40</v>
      </c>
      <c r="M1788" s="26">
        <v>40</v>
      </c>
      <c r="N1788" s="26">
        <v>50</v>
      </c>
      <c r="O1788" s="26">
        <v>10</v>
      </c>
      <c r="P1788" s="26">
        <v>0</v>
      </c>
      <c r="Q1788" s="26">
        <v>100</v>
      </c>
      <c r="R1788" s="26">
        <v>100</v>
      </c>
      <c r="S1788" s="26">
        <v>100</v>
      </c>
      <c r="T1788" s="26">
        <v>100</v>
      </c>
      <c r="U1788" s="26">
        <v>85</v>
      </c>
      <c r="V1788" s="26">
        <v>0</v>
      </c>
      <c r="W1788" s="26">
        <v>85</v>
      </c>
      <c r="X1788" s="26">
        <v>15</v>
      </c>
      <c r="Y1788" s="26">
        <v>100</v>
      </c>
      <c r="Z1788" s="26">
        <v>2</v>
      </c>
      <c r="AA1788" s="26" t="s">
        <v>96</v>
      </c>
      <c r="AB1788" s="26" t="s">
        <v>96</v>
      </c>
      <c r="AC1788" s="26">
        <v>6</v>
      </c>
      <c r="AD1788" s="26">
        <v>0</v>
      </c>
      <c r="AE1788" s="26">
        <v>0</v>
      </c>
      <c r="AF1788" s="26">
        <v>10</v>
      </c>
      <c r="AG1788" s="26">
        <v>0</v>
      </c>
      <c r="AH1788" s="26">
        <v>10</v>
      </c>
      <c r="AI1788" s="26">
        <v>0</v>
      </c>
    </row>
    <row r="1789" spans="1:35" x14ac:dyDescent="0.3">
      <c r="A1789" s="27" t="s">
        <v>1429</v>
      </c>
      <c r="B1789" s="27" t="s">
        <v>1454</v>
      </c>
      <c r="C1789" s="27" t="s">
        <v>1462</v>
      </c>
      <c r="D1789" s="27" t="s">
        <v>1463</v>
      </c>
      <c r="E1789" s="29" t="s">
        <v>102</v>
      </c>
      <c r="F1789" s="28">
        <v>66</v>
      </c>
      <c r="G1789" s="28">
        <v>100</v>
      </c>
      <c r="H1789" s="28">
        <v>100</v>
      </c>
      <c r="I1789" s="28">
        <v>0</v>
      </c>
      <c r="J1789" s="28">
        <v>0</v>
      </c>
      <c r="K1789" s="28">
        <v>0</v>
      </c>
      <c r="L1789" s="28">
        <v>40</v>
      </c>
      <c r="M1789" s="28">
        <v>30</v>
      </c>
      <c r="N1789" s="28">
        <v>20</v>
      </c>
      <c r="O1789" s="28">
        <v>0</v>
      </c>
      <c r="P1789" s="28">
        <v>50</v>
      </c>
      <c r="Q1789" s="28">
        <v>100</v>
      </c>
      <c r="R1789" s="28">
        <v>100</v>
      </c>
      <c r="S1789" s="28">
        <v>100</v>
      </c>
      <c r="T1789" s="28">
        <v>100</v>
      </c>
      <c r="U1789" s="28">
        <v>90</v>
      </c>
      <c r="V1789" s="28">
        <v>0</v>
      </c>
      <c r="W1789" s="28">
        <v>90</v>
      </c>
      <c r="X1789" s="28">
        <v>10</v>
      </c>
      <c r="Y1789" s="28">
        <v>70</v>
      </c>
      <c r="Z1789" s="28">
        <v>2</v>
      </c>
      <c r="AA1789" s="28" t="s">
        <v>96</v>
      </c>
      <c r="AB1789" s="28" t="s">
        <v>96</v>
      </c>
      <c r="AC1789" s="28">
        <v>1</v>
      </c>
      <c r="AD1789" s="28">
        <v>8</v>
      </c>
      <c r="AE1789" s="28">
        <v>0</v>
      </c>
      <c r="AF1789" s="28">
        <v>8</v>
      </c>
      <c r="AG1789" s="28">
        <v>0</v>
      </c>
      <c r="AH1789" s="28">
        <v>10</v>
      </c>
      <c r="AI1789" s="28">
        <v>0</v>
      </c>
    </row>
    <row r="1790" spans="1:35" x14ac:dyDescent="0.3">
      <c r="A1790" s="25" t="s">
        <v>1429</v>
      </c>
      <c r="B1790" s="25" t="s">
        <v>1454</v>
      </c>
      <c r="C1790" s="25" t="s">
        <v>1464</v>
      </c>
      <c r="D1790" s="26" t="s">
        <v>1553</v>
      </c>
      <c r="E1790" s="26">
        <v>16042</v>
      </c>
      <c r="F1790" s="38">
        <v>170</v>
      </c>
      <c r="G1790" s="26">
        <v>95</v>
      </c>
      <c r="H1790" s="26">
        <v>95</v>
      </c>
      <c r="I1790" s="26">
        <v>4</v>
      </c>
      <c r="J1790" s="26">
        <v>1</v>
      </c>
      <c r="K1790" s="26">
        <v>0</v>
      </c>
      <c r="L1790" s="26">
        <v>85</v>
      </c>
      <c r="M1790" s="26">
        <v>85</v>
      </c>
      <c r="N1790" s="26">
        <v>15</v>
      </c>
      <c r="O1790" s="26">
        <v>0</v>
      </c>
      <c r="P1790" s="26">
        <v>0</v>
      </c>
      <c r="Q1790" s="26">
        <v>100</v>
      </c>
      <c r="R1790" s="26">
        <v>99</v>
      </c>
      <c r="S1790" s="26">
        <v>99</v>
      </c>
      <c r="T1790" s="26">
        <v>90</v>
      </c>
      <c r="U1790" s="26">
        <v>90</v>
      </c>
      <c r="V1790" s="26">
        <v>50</v>
      </c>
      <c r="W1790" s="26">
        <v>40</v>
      </c>
      <c r="X1790" s="26">
        <v>10</v>
      </c>
      <c r="Y1790" s="26">
        <v>100</v>
      </c>
      <c r="Z1790" s="26">
        <v>4</v>
      </c>
      <c r="AA1790" s="26" t="s">
        <v>96</v>
      </c>
      <c r="AB1790" s="26" t="s">
        <v>96</v>
      </c>
      <c r="AC1790" s="26">
        <v>5</v>
      </c>
      <c r="AD1790" s="26">
        <v>0</v>
      </c>
      <c r="AE1790" s="26">
        <v>0</v>
      </c>
      <c r="AF1790" s="26">
        <v>0</v>
      </c>
      <c r="AG1790" s="26">
        <v>0</v>
      </c>
      <c r="AH1790" s="26">
        <v>0</v>
      </c>
      <c r="AI1790" s="26">
        <v>0</v>
      </c>
    </row>
    <row r="1791" spans="1:35" x14ac:dyDescent="0.3">
      <c r="A1791" s="27" t="s">
        <v>1429</v>
      </c>
      <c r="B1791" s="27" t="s">
        <v>1454</v>
      </c>
      <c r="C1791" s="27" t="s">
        <v>1464</v>
      </c>
      <c r="D1791" s="27" t="s">
        <v>1465</v>
      </c>
      <c r="E1791" s="29" t="s">
        <v>102</v>
      </c>
      <c r="F1791" s="28">
        <v>36</v>
      </c>
      <c r="G1791" s="28">
        <v>100</v>
      </c>
      <c r="H1791" s="28">
        <v>100</v>
      </c>
      <c r="I1791" s="28">
        <v>0</v>
      </c>
      <c r="J1791" s="28">
        <v>0</v>
      </c>
      <c r="K1791" s="28">
        <v>0</v>
      </c>
      <c r="L1791" s="28">
        <v>100</v>
      </c>
      <c r="M1791" s="28">
        <v>100</v>
      </c>
      <c r="N1791" s="28">
        <v>0</v>
      </c>
      <c r="O1791" s="28">
        <v>0</v>
      </c>
      <c r="P1791" s="28">
        <v>0</v>
      </c>
      <c r="Q1791" s="28">
        <v>100</v>
      </c>
      <c r="R1791" s="28">
        <v>100</v>
      </c>
      <c r="S1791" s="28">
        <v>100</v>
      </c>
      <c r="T1791" s="28">
        <v>100</v>
      </c>
      <c r="U1791" s="28">
        <v>100</v>
      </c>
      <c r="V1791" s="28">
        <v>0</v>
      </c>
      <c r="W1791" s="28">
        <v>100</v>
      </c>
      <c r="X1791" s="28">
        <v>0</v>
      </c>
      <c r="Y1791" s="28">
        <v>100</v>
      </c>
      <c r="Z1791" s="28">
        <v>4</v>
      </c>
      <c r="AA1791" s="28" t="s">
        <v>97</v>
      </c>
      <c r="AB1791" s="28" t="s">
        <v>96</v>
      </c>
      <c r="AC1791" s="28">
        <v>2</v>
      </c>
      <c r="AD1791" s="28">
        <v>0</v>
      </c>
      <c r="AE1791" s="28">
        <v>0</v>
      </c>
      <c r="AF1791" s="28">
        <v>0</v>
      </c>
      <c r="AG1791" s="28">
        <v>0</v>
      </c>
      <c r="AH1791" s="28">
        <v>0</v>
      </c>
      <c r="AI1791" s="28">
        <v>0</v>
      </c>
    </row>
    <row r="1792" spans="1:35" x14ac:dyDescent="0.3">
      <c r="A1792" s="27" t="s">
        <v>1429</v>
      </c>
      <c r="B1792" s="27" t="s">
        <v>1454</v>
      </c>
      <c r="C1792" s="27" t="s">
        <v>1464</v>
      </c>
      <c r="D1792" s="27" t="s">
        <v>988</v>
      </c>
      <c r="E1792" s="29" t="s">
        <v>102</v>
      </c>
      <c r="F1792" s="28">
        <v>118</v>
      </c>
      <c r="G1792" s="28">
        <v>100</v>
      </c>
      <c r="H1792" s="28">
        <v>100</v>
      </c>
      <c r="I1792" s="28">
        <v>0</v>
      </c>
      <c r="J1792" s="28">
        <v>0</v>
      </c>
      <c r="K1792" s="28">
        <v>0</v>
      </c>
      <c r="L1792" s="28">
        <v>100</v>
      </c>
      <c r="M1792" s="28">
        <v>100</v>
      </c>
      <c r="N1792" s="28">
        <v>0</v>
      </c>
      <c r="O1792" s="28">
        <v>0</v>
      </c>
      <c r="P1792" s="28">
        <v>0</v>
      </c>
      <c r="Q1792" s="28">
        <v>100</v>
      </c>
      <c r="R1792" s="28">
        <v>100</v>
      </c>
      <c r="S1792" s="28">
        <v>0</v>
      </c>
      <c r="T1792" s="28">
        <v>80</v>
      </c>
      <c r="U1792" s="28">
        <v>80</v>
      </c>
      <c r="V1792" s="28">
        <v>0</v>
      </c>
      <c r="W1792" s="28">
        <v>90</v>
      </c>
      <c r="X1792" s="28">
        <v>10</v>
      </c>
      <c r="Y1792" s="28">
        <v>0</v>
      </c>
      <c r="Z1792" s="28" t="s">
        <v>98</v>
      </c>
      <c r="AA1792" s="28" t="s">
        <v>97</v>
      </c>
      <c r="AB1792" s="28" t="s">
        <v>96</v>
      </c>
      <c r="AC1792" s="28">
        <v>2</v>
      </c>
      <c r="AD1792" s="28">
        <v>0</v>
      </c>
      <c r="AE1792" s="28">
        <v>0</v>
      </c>
      <c r="AF1792" s="28">
        <v>0</v>
      </c>
      <c r="AG1792" s="28">
        <v>0</v>
      </c>
      <c r="AH1792" s="28">
        <v>0</v>
      </c>
      <c r="AI1792" s="28">
        <v>0</v>
      </c>
    </row>
    <row r="1793" spans="1:35" x14ac:dyDescent="0.3">
      <c r="A1793" s="25" t="s">
        <v>1429</v>
      </c>
      <c r="B1793" s="25" t="s">
        <v>1454</v>
      </c>
      <c r="C1793" s="25" t="s">
        <v>1466</v>
      </c>
      <c r="D1793" s="26" t="s">
        <v>1553</v>
      </c>
      <c r="E1793" s="26">
        <v>5403</v>
      </c>
      <c r="F1793" s="38">
        <v>410</v>
      </c>
      <c r="G1793" s="26">
        <v>100</v>
      </c>
      <c r="H1793" s="26">
        <v>100</v>
      </c>
      <c r="I1793" s="26">
        <v>0</v>
      </c>
      <c r="J1793" s="26">
        <v>0</v>
      </c>
      <c r="K1793" s="26">
        <v>0</v>
      </c>
      <c r="L1793" s="26">
        <v>100</v>
      </c>
      <c r="M1793" s="26">
        <v>80</v>
      </c>
      <c r="N1793" s="26">
        <v>10</v>
      </c>
      <c r="O1793" s="26">
        <v>10</v>
      </c>
      <c r="P1793" s="26">
        <v>0</v>
      </c>
      <c r="Q1793" s="26">
        <v>100</v>
      </c>
      <c r="R1793" s="26">
        <v>100</v>
      </c>
      <c r="S1793" s="26">
        <v>100</v>
      </c>
      <c r="T1793" s="26">
        <v>100</v>
      </c>
      <c r="U1793" s="26">
        <v>100</v>
      </c>
      <c r="V1793" s="26">
        <v>0</v>
      </c>
      <c r="W1793" s="26">
        <v>100</v>
      </c>
      <c r="X1793" s="26">
        <v>0</v>
      </c>
      <c r="Y1793" s="26">
        <v>100</v>
      </c>
      <c r="Z1793" s="26">
        <v>2</v>
      </c>
      <c r="AA1793" s="26" t="s">
        <v>96</v>
      </c>
      <c r="AB1793" s="26" t="s">
        <v>96</v>
      </c>
      <c r="AC1793" s="26">
        <v>2</v>
      </c>
      <c r="AD1793" s="26">
        <v>0</v>
      </c>
      <c r="AE1793" s="26">
        <v>0</v>
      </c>
      <c r="AF1793" s="26">
        <v>0</v>
      </c>
      <c r="AG1793" s="26">
        <v>0</v>
      </c>
      <c r="AH1793" s="26">
        <v>0</v>
      </c>
      <c r="AI1793" s="26">
        <v>0</v>
      </c>
    </row>
    <row r="1794" spans="1:35" x14ac:dyDescent="0.3">
      <c r="A1794" s="27" t="s">
        <v>1429</v>
      </c>
      <c r="B1794" s="27" t="s">
        <v>1454</v>
      </c>
      <c r="C1794" s="27" t="s">
        <v>1466</v>
      </c>
      <c r="D1794" s="27" t="s">
        <v>988</v>
      </c>
      <c r="E1794" s="29" t="s">
        <v>95</v>
      </c>
      <c r="F1794" s="28">
        <v>405</v>
      </c>
      <c r="G1794" s="28">
        <v>100</v>
      </c>
      <c r="H1794" s="28">
        <v>100</v>
      </c>
      <c r="I1794" s="28">
        <v>0</v>
      </c>
      <c r="J1794" s="28">
        <v>0</v>
      </c>
      <c r="K1794" s="28">
        <v>0</v>
      </c>
      <c r="L1794" s="28">
        <v>100</v>
      </c>
      <c r="M1794" s="28">
        <v>100</v>
      </c>
      <c r="N1794" s="28">
        <v>0</v>
      </c>
      <c r="O1794" s="28">
        <v>0</v>
      </c>
      <c r="P1794" s="28">
        <v>0</v>
      </c>
      <c r="Q1794" s="28">
        <v>100</v>
      </c>
      <c r="R1794" s="28">
        <v>100</v>
      </c>
      <c r="S1794" s="28">
        <v>100</v>
      </c>
      <c r="T1794" s="28">
        <v>100</v>
      </c>
      <c r="U1794" s="28">
        <v>15</v>
      </c>
      <c r="V1794" s="28">
        <v>40</v>
      </c>
      <c r="W1794" s="28">
        <v>15</v>
      </c>
      <c r="X1794" s="28">
        <v>45</v>
      </c>
      <c r="Y1794" s="28">
        <v>0</v>
      </c>
      <c r="Z1794" s="28" t="s">
        <v>98</v>
      </c>
      <c r="AA1794" s="28" t="s">
        <v>97</v>
      </c>
      <c r="AB1794" s="28" t="s">
        <v>96</v>
      </c>
      <c r="AC1794" s="28">
        <v>10</v>
      </c>
      <c r="AD1794" s="28">
        <v>0</v>
      </c>
      <c r="AE1794" s="28">
        <v>0</v>
      </c>
      <c r="AF1794" s="28">
        <v>0</v>
      </c>
      <c r="AG1794" s="28">
        <v>0</v>
      </c>
      <c r="AH1794" s="28">
        <v>0</v>
      </c>
      <c r="AI1794" s="28">
        <v>0</v>
      </c>
    </row>
    <row r="1795" spans="1:35" x14ac:dyDescent="0.3">
      <c r="A1795" s="25" t="s">
        <v>1429</v>
      </c>
      <c r="B1795" s="25" t="s">
        <v>1454</v>
      </c>
      <c r="C1795" s="25" t="s">
        <v>1467</v>
      </c>
      <c r="D1795" s="26" t="s">
        <v>1553</v>
      </c>
      <c r="E1795" s="26">
        <v>1752</v>
      </c>
      <c r="F1795" s="38">
        <v>10</v>
      </c>
      <c r="G1795" s="26">
        <v>100</v>
      </c>
      <c r="H1795" s="26">
        <v>92</v>
      </c>
      <c r="I1795" s="26">
        <v>8</v>
      </c>
      <c r="J1795" s="26">
        <v>0</v>
      </c>
      <c r="K1795" s="26">
        <v>0</v>
      </c>
      <c r="L1795" s="26">
        <v>100</v>
      </c>
      <c r="M1795" s="26">
        <v>68</v>
      </c>
      <c r="N1795" s="26">
        <v>32</v>
      </c>
      <c r="O1795" s="26">
        <v>0</v>
      </c>
      <c r="P1795" s="26">
        <v>0</v>
      </c>
      <c r="Q1795" s="26">
        <v>100</v>
      </c>
      <c r="R1795" s="26">
        <v>100</v>
      </c>
      <c r="S1795" s="26">
        <v>100</v>
      </c>
      <c r="T1795" s="26">
        <v>100</v>
      </c>
      <c r="U1795" s="26">
        <v>50</v>
      </c>
      <c r="V1795" s="26">
        <v>0</v>
      </c>
      <c r="W1795" s="26">
        <v>60</v>
      </c>
      <c r="X1795" s="26">
        <v>40</v>
      </c>
      <c r="Y1795" s="26">
        <v>100</v>
      </c>
      <c r="Z1795" s="26">
        <v>2</v>
      </c>
      <c r="AA1795" s="26" t="s">
        <v>96</v>
      </c>
      <c r="AB1795" s="26" t="s">
        <v>96</v>
      </c>
      <c r="AC1795" s="26">
        <v>1</v>
      </c>
      <c r="AD1795" s="26">
        <v>0</v>
      </c>
      <c r="AE1795" s="26">
        <v>7</v>
      </c>
      <c r="AF1795" s="26">
        <v>7</v>
      </c>
      <c r="AG1795" s="26">
        <v>0</v>
      </c>
      <c r="AH1795" s="26">
        <v>0</v>
      </c>
      <c r="AI1795" s="26">
        <v>0</v>
      </c>
    </row>
    <row r="1796" spans="1:35" x14ac:dyDescent="0.3">
      <c r="A1796" s="27" t="s">
        <v>1429</v>
      </c>
      <c r="B1796" s="27" t="s">
        <v>1454</v>
      </c>
      <c r="C1796" s="27" t="s">
        <v>1467</v>
      </c>
      <c r="D1796" s="27" t="s">
        <v>1468</v>
      </c>
      <c r="E1796" s="29" t="s">
        <v>104</v>
      </c>
      <c r="F1796" s="28">
        <v>319</v>
      </c>
      <c r="G1796" s="28">
        <v>100</v>
      </c>
      <c r="H1796" s="28">
        <v>100</v>
      </c>
      <c r="I1796" s="28">
        <v>0</v>
      </c>
      <c r="J1796" s="28">
        <v>0</v>
      </c>
      <c r="K1796" s="28">
        <v>0</v>
      </c>
      <c r="L1796" s="28">
        <v>50</v>
      </c>
      <c r="M1796" s="28">
        <v>50</v>
      </c>
      <c r="N1796" s="28">
        <v>30</v>
      </c>
      <c r="O1796" s="28">
        <v>0</v>
      </c>
      <c r="P1796" s="28">
        <v>20</v>
      </c>
      <c r="Q1796" s="28">
        <v>100</v>
      </c>
      <c r="R1796" s="28">
        <v>100</v>
      </c>
      <c r="S1796" s="28">
        <v>100</v>
      </c>
      <c r="T1796" s="28">
        <v>0</v>
      </c>
      <c r="U1796" s="28">
        <v>0</v>
      </c>
      <c r="V1796" s="28">
        <v>0</v>
      </c>
      <c r="W1796" s="28">
        <v>0</v>
      </c>
      <c r="X1796" s="28">
        <v>100</v>
      </c>
      <c r="Y1796" s="28">
        <v>100</v>
      </c>
      <c r="Z1796" s="28">
        <v>2</v>
      </c>
      <c r="AA1796" s="28" t="s">
        <v>96</v>
      </c>
      <c r="AB1796" s="28" t="s">
        <v>96</v>
      </c>
      <c r="AC1796" s="28">
        <v>1</v>
      </c>
      <c r="AD1796" s="28">
        <v>2</v>
      </c>
      <c r="AE1796" s="28">
        <v>7</v>
      </c>
      <c r="AF1796" s="28">
        <v>7</v>
      </c>
      <c r="AG1796" s="28">
        <v>0</v>
      </c>
      <c r="AH1796" s="28">
        <v>0</v>
      </c>
      <c r="AI1796" s="28">
        <v>2</v>
      </c>
    </row>
    <row r="1797" spans="1:35" x14ac:dyDescent="0.3">
      <c r="A1797" s="25" t="s">
        <v>1429</v>
      </c>
      <c r="B1797" s="25" t="s">
        <v>1454</v>
      </c>
      <c r="C1797" s="25" t="s">
        <v>1469</v>
      </c>
      <c r="D1797" s="26" t="s">
        <v>1553</v>
      </c>
      <c r="E1797" s="26">
        <v>3875</v>
      </c>
      <c r="F1797" s="38">
        <v>20</v>
      </c>
      <c r="G1797" s="26">
        <v>100</v>
      </c>
      <c r="H1797" s="26">
        <v>100</v>
      </c>
      <c r="I1797" s="26">
        <v>0</v>
      </c>
      <c r="J1797" s="26">
        <v>0</v>
      </c>
      <c r="K1797" s="26">
        <v>0</v>
      </c>
      <c r="L1797" s="26">
        <v>60</v>
      </c>
      <c r="M1797" s="26">
        <v>40</v>
      </c>
      <c r="N1797" s="26">
        <v>60</v>
      </c>
      <c r="O1797" s="26">
        <v>0</v>
      </c>
      <c r="P1797" s="26">
        <v>0</v>
      </c>
      <c r="Q1797" s="26">
        <v>100</v>
      </c>
      <c r="R1797" s="26">
        <v>100</v>
      </c>
      <c r="S1797" s="26">
        <v>100</v>
      </c>
      <c r="T1797" s="26">
        <v>100</v>
      </c>
      <c r="U1797" s="26">
        <v>70</v>
      </c>
      <c r="V1797" s="26">
        <v>0</v>
      </c>
      <c r="W1797" s="26">
        <v>85</v>
      </c>
      <c r="X1797" s="26">
        <v>15</v>
      </c>
      <c r="Y1797" s="26">
        <v>100</v>
      </c>
      <c r="Z1797" s="26">
        <v>4</v>
      </c>
      <c r="AA1797" s="26" t="s">
        <v>96</v>
      </c>
      <c r="AB1797" s="26" t="s">
        <v>96</v>
      </c>
      <c r="AC1797" s="26">
        <v>6</v>
      </c>
      <c r="AD1797" s="26">
        <v>0</v>
      </c>
      <c r="AE1797" s="26">
        <v>0</v>
      </c>
      <c r="AF1797" s="26">
        <v>0</v>
      </c>
      <c r="AG1797" s="26">
        <v>0</v>
      </c>
      <c r="AH1797" s="26">
        <v>10</v>
      </c>
      <c r="AI1797" s="26">
        <v>0</v>
      </c>
    </row>
    <row r="1798" spans="1:35" x14ac:dyDescent="0.3">
      <c r="A1798" s="27" t="s">
        <v>1429</v>
      </c>
      <c r="B1798" s="27" t="s">
        <v>1454</v>
      </c>
      <c r="C1798" s="27" t="s">
        <v>1469</v>
      </c>
      <c r="D1798" s="27" t="s">
        <v>1470</v>
      </c>
      <c r="E1798" s="29" t="s">
        <v>95</v>
      </c>
      <c r="F1798" s="28">
        <v>100</v>
      </c>
      <c r="G1798" s="28">
        <v>100</v>
      </c>
      <c r="H1798" s="28">
        <v>100</v>
      </c>
      <c r="I1798" s="28">
        <v>0</v>
      </c>
      <c r="J1798" s="28">
        <v>0</v>
      </c>
      <c r="K1798" s="28">
        <v>0</v>
      </c>
      <c r="L1798" s="28">
        <v>100</v>
      </c>
      <c r="M1798" s="28">
        <v>0</v>
      </c>
      <c r="N1798" s="28">
        <v>20</v>
      </c>
      <c r="O1798" s="28">
        <v>0</v>
      </c>
      <c r="P1798" s="28">
        <v>80</v>
      </c>
      <c r="Q1798" s="28">
        <v>100</v>
      </c>
      <c r="R1798" s="28">
        <v>50</v>
      </c>
      <c r="S1798" s="28">
        <v>100</v>
      </c>
      <c r="T1798" s="28">
        <v>100</v>
      </c>
      <c r="U1798" s="28">
        <v>10</v>
      </c>
      <c r="V1798" s="28">
        <v>0</v>
      </c>
      <c r="W1798" s="28">
        <v>10</v>
      </c>
      <c r="X1798" s="28">
        <v>90</v>
      </c>
      <c r="Y1798" s="28">
        <v>80</v>
      </c>
      <c r="Z1798" s="28">
        <v>4</v>
      </c>
      <c r="AA1798" s="28" t="s">
        <v>96</v>
      </c>
      <c r="AB1798" s="28" t="s">
        <v>96</v>
      </c>
      <c r="AC1798" s="28">
        <v>6</v>
      </c>
      <c r="AD1798" s="28">
        <v>0</v>
      </c>
      <c r="AE1798" s="28">
        <v>0</v>
      </c>
      <c r="AF1798" s="28">
        <v>0</v>
      </c>
      <c r="AG1798" s="28">
        <v>0</v>
      </c>
      <c r="AH1798" s="28">
        <v>10</v>
      </c>
      <c r="AI1798" s="28">
        <v>0</v>
      </c>
    </row>
    <row r="1799" spans="1:35" x14ac:dyDescent="0.3">
      <c r="A1799" s="25" t="s">
        <v>1429</v>
      </c>
      <c r="B1799" s="25" t="s">
        <v>1454</v>
      </c>
      <c r="C1799" s="25" t="s">
        <v>1471</v>
      </c>
      <c r="D1799" s="26" t="s">
        <v>1553</v>
      </c>
      <c r="E1799" s="26">
        <v>1405</v>
      </c>
      <c r="F1799" s="38">
        <v>10</v>
      </c>
      <c r="G1799" s="26">
        <v>90</v>
      </c>
      <c r="H1799" s="26">
        <v>80</v>
      </c>
      <c r="I1799" s="26">
        <v>20</v>
      </c>
      <c r="J1799" s="26">
        <v>0</v>
      </c>
      <c r="K1799" s="26">
        <v>0</v>
      </c>
      <c r="L1799" s="26">
        <v>0</v>
      </c>
      <c r="M1799" s="26">
        <v>0</v>
      </c>
      <c r="N1799" s="26">
        <v>90</v>
      </c>
      <c r="O1799" s="26">
        <v>10</v>
      </c>
      <c r="P1799" s="26">
        <v>0</v>
      </c>
      <c r="Q1799" s="26">
        <v>100</v>
      </c>
      <c r="R1799" s="26">
        <v>100</v>
      </c>
      <c r="S1799" s="26">
        <v>100</v>
      </c>
      <c r="T1799" s="26">
        <v>90</v>
      </c>
      <c r="U1799" s="26">
        <v>90</v>
      </c>
      <c r="V1799" s="26">
        <v>0</v>
      </c>
      <c r="W1799" s="26">
        <v>0</v>
      </c>
      <c r="X1799" s="26">
        <v>10</v>
      </c>
      <c r="Y1799" s="26">
        <v>100</v>
      </c>
      <c r="Z1799" s="26">
        <v>4</v>
      </c>
      <c r="AA1799" s="26" t="s">
        <v>96</v>
      </c>
      <c r="AB1799" s="26" t="s">
        <v>96</v>
      </c>
      <c r="AC1799" s="26">
        <v>7</v>
      </c>
      <c r="AD1799" s="26">
        <v>0</v>
      </c>
      <c r="AE1799" s="26">
        <v>0</v>
      </c>
      <c r="AF1799" s="26">
        <v>8</v>
      </c>
      <c r="AG1799" s="26">
        <v>0</v>
      </c>
      <c r="AH1799" s="26">
        <v>3</v>
      </c>
      <c r="AI1799" s="26">
        <v>0</v>
      </c>
    </row>
    <row r="1800" spans="1:35" x14ac:dyDescent="0.3">
      <c r="A1800" s="27" t="s">
        <v>1429</v>
      </c>
      <c r="B1800" s="27" t="s">
        <v>1454</v>
      </c>
      <c r="C1800" s="27" t="s">
        <v>1471</v>
      </c>
      <c r="D1800" s="27" t="s">
        <v>1472</v>
      </c>
      <c r="E1800" s="29" t="s">
        <v>102</v>
      </c>
      <c r="F1800" s="28">
        <v>42</v>
      </c>
      <c r="G1800" s="28">
        <v>100</v>
      </c>
      <c r="H1800" s="28">
        <v>100</v>
      </c>
      <c r="I1800" s="28">
        <v>0</v>
      </c>
      <c r="J1800" s="28">
        <v>0</v>
      </c>
      <c r="K1800" s="28">
        <v>0</v>
      </c>
      <c r="L1800" s="28">
        <v>0</v>
      </c>
      <c r="M1800" s="28">
        <v>0</v>
      </c>
      <c r="N1800" s="28">
        <v>0</v>
      </c>
      <c r="O1800" s="28">
        <v>0</v>
      </c>
      <c r="P1800" s="28">
        <v>100</v>
      </c>
      <c r="Q1800" s="28">
        <v>100</v>
      </c>
      <c r="R1800" s="28">
        <v>60</v>
      </c>
      <c r="S1800" s="28">
        <v>100</v>
      </c>
      <c r="T1800" s="28">
        <v>0</v>
      </c>
      <c r="U1800" s="28">
        <v>0</v>
      </c>
      <c r="V1800" s="28">
        <v>0</v>
      </c>
      <c r="W1800" s="28">
        <v>0</v>
      </c>
      <c r="X1800" s="28">
        <v>100</v>
      </c>
      <c r="Y1800" s="28">
        <v>100</v>
      </c>
      <c r="Z1800" s="28">
        <v>4</v>
      </c>
      <c r="AA1800" s="28" t="s">
        <v>96</v>
      </c>
      <c r="AB1800" s="28" t="s">
        <v>97</v>
      </c>
      <c r="AC1800" s="28" t="s">
        <v>98</v>
      </c>
      <c r="AD1800" s="28">
        <v>0</v>
      </c>
      <c r="AE1800" s="28">
        <v>0</v>
      </c>
      <c r="AF1800" s="28">
        <v>8</v>
      </c>
      <c r="AG1800" s="28">
        <v>0</v>
      </c>
      <c r="AH1800" s="28">
        <v>3</v>
      </c>
      <c r="AI1800" s="28">
        <v>0</v>
      </c>
    </row>
    <row r="1801" spans="1:35" x14ac:dyDescent="0.3">
      <c r="A1801" s="25" t="s">
        <v>1429</v>
      </c>
      <c r="B1801" s="25" t="s">
        <v>1454</v>
      </c>
      <c r="C1801" s="25" t="s">
        <v>1473</v>
      </c>
      <c r="D1801" s="26" t="s">
        <v>1553</v>
      </c>
      <c r="E1801" s="26">
        <v>855</v>
      </c>
      <c r="F1801" s="38">
        <v>50</v>
      </c>
      <c r="G1801" s="26">
        <v>100</v>
      </c>
      <c r="H1801" s="26">
        <v>90</v>
      </c>
      <c r="I1801" s="26">
        <v>10</v>
      </c>
      <c r="J1801" s="26">
        <v>0</v>
      </c>
      <c r="K1801" s="26">
        <v>0</v>
      </c>
      <c r="L1801" s="26">
        <v>100</v>
      </c>
      <c r="M1801" s="26">
        <v>60</v>
      </c>
      <c r="N1801" s="26">
        <v>40</v>
      </c>
      <c r="O1801" s="26">
        <v>0</v>
      </c>
      <c r="P1801" s="26">
        <v>0</v>
      </c>
      <c r="Q1801" s="26">
        <v>100</v>
      </c>
      <c r="R1801" s="26">
        <v>100</v>
      </c>
      <c r="S1801" s="26">
        <v>100</v>
      </c>
      <c r="T1801" s="26">
        <v>100</v>
      </c>
      <c r="U1801" s="26">
        <v>80</v>
      </c>
      <c r="V1801" s="26">
        <v>0</v>
      </c>
      <c r="W1801" s="26">
        <v>80</v>
      </c>
      <c r="X1801" s="26">
        <v>20</v>
      </c>
      <c r="Y1801" s="26">
        <v>100</v>
      </c>
      <c r="Z1801" s="26">
        <v>2</v>
      </c>
      <c r="AA1801" s="26" t="s">
        <v>96</v>
      </c>
      <c r="AB1801" s="26" t="s">
        <v>96</v>
      </c>
      <c r="AC1801" s="26">
        <v>12</v>
      </c>
      <c r="AD1801" s="26">
        <v>1</v>
      </c>
      <c r="AE1801" s="26">
        <v>6</v>
      </c>
      <c r="AF1801" s="26">
        <v>15</v>
      </c>
      <c r="AG1801" s="26">
        <v>0</v>
      </c>
      <c r="AH1801" s="26">
        <v>15</v>
      </c>
      <c r="AI1801" s="26">
        <v>1</v>
      </c>
    </row>
    <row r="1802" spans="1:35" x14ac:dyDescent="0.3">
      <c r="A1802" s="27" t="s">
        <v>1429</v>
      </c>
      <c r="B1802" s="27" t="s">
        <v>1454</v>
      </c>
      <c r="C1802" s="27" t="s">
        <v>1473</v>
      </c>
      <c r="D1802" s="27" t="s">
        <v>1474</v>
      </c>
      <c r="E1802" s="29" t="s">
        <v>95</v>
      </c>
      <c r="F1802" s="28">
        <v>32</v>
      </c>
      <c r="G1802" s="28">
        <v>100</v>
      </c>
      <c r="H1802" s="28">
        <v>100</v>
      </c>
      <c r="I1802" s="28">
        <v>0</v>
      </c>
      <c r="J1802" s="28">
        <v>0</v>
      </c>
      <c r="K1802" s="28">
        <v>0</v>
      </c>
      <c r="L1802" s="28">
        <v>20</v>
      </c>
      <c r="M1802" s="28">
        <v>20</v>
      </c>
      <c r="N1802" s="28">
        <v>0</v>
      </c>
      <c r="O1802" s="28">
        <v>0</v>
      </c>
      <c r="P1802" s="28">
        <v>80</v>
      </c>
      <c r="Q1802" s="28">
        <v>100</v>
      </c>
      <c r="R1802" s="28">
        <v>100</v>
      </c>
      <c r="S1802" s="28">
        <v>0</v>
      </c>
      <c r="T1802" s="28">
        <v>40</v>
      </c>
      <c r="U1802" s="28">
        <v>0</v>
      </c>
      <c r="V1802" s="28">
        <v>0</v>
      </c>
      <c r="W1802" s="28">
        <v>0</v>
      </c>
      <c r="X1802" s="28">
        <v>100</v>
      </c>
      <c r="Y1802" s="28">
        <v>100</v>
      </c>
      <c r="Z1802" s="28">
        <v>2</v>
      </c>
      <c r="AA1802" s="28" t="s">
        <v>97</v>
      </c>
      <c r="AB1802" s="28" t="s">
        <v>97</v>
      </c>
      <c r="AC1802" s="28" t="s">
        <v>98</v>
      </c>
      <c r="AD1802" s="28">
        <v>1</v>
      </c>
      <c r="AE1802" s="28">
        <v>7</v>
      </c>
      <c r="AF1802" s="28">
        <v>14</v>
      </c>
      <c r="AG1802" s="28">
        <v>0</v>
      </c>
      <c r="AH1802" s="28">
        <v>14</v>
      </c>
      <c r="AI1802" s="28">
        <v>0</v>
      </c>
    </row>
    <row r="1803" spans="1:35" x14ac:dyDescent="0.3">
      <c r="A1803" s="25" t="s">
        <v>1429</v>
      </c>
      <c r="B1803" s="25" t="s">
        <v>1475</v>
      </c>
      <c r="C1803" s="25" t="s">
        <v>1475</v>
      </c>
      <c r="D1803" s="26" t="s">
        <v>1553</v>
      </c>
      <c r="E1803" s="26">
        <v>20896</v>
      </c>
      <c r="F1803" s="38">
        <v>310</v>
      </c>
      <c r="G1803" s="26">
        <v>100</v>
      </c>
      <c r="H1803" s="26">
        <v>95</v>
      </c>
      <c r="I1803" s="26">
        <v>5</v>
      </c>
      <c r="J1803" s="26">
        <v>0</v>
      </c>
      <c r="K1803" s="26">
        <v>0</v>
      </c>
      <c r="L1803" s="26">
        <v>100</v>
      </c>
      <c r="M1803" s="26">
        <v>95</v>
      </c>
      <c r="N1803" s="26">
        <v>5</v>
      </c>
      <c r="O1803" s="26">
        <v>0</v>
      </c>
      <c r="P1803" s="26">
        <v>0</v>
      </c>
      <c r="Q1803" s="26">
        <v>100</v>
      </c>
      <c r="R1803" s="26">
        <v>95</v>
      </c>
      <c r="S1803" s="26">
        <v>98</v>
      </c>
      <c r="T1803" s="26">
        <v>97</v>
      </c>
      <c r="U1803" s="26">
        <v>97</v>
      </c>
      <c r="V1803" s="26">
        <v>60</v>
      </c>
      <c r="W1803" s="26">
        <v>40</v>
      </c>
      <c r="X1803" s="26">
        <v>0</v>
      </c>
      <c r="Y1803" s="26">
        <v>100</v>
      </c>
      <c r="Z1803" s="26">
        <v>4</v>
      </c>
      <c r="AA1803" s="26" t="s">
        <v>96</v>
      </c>
      <c r="AB1803" s="26" t="s">
        <v>96</v>
      </c>
      <c r="AC1803" s="26">
        <v>6</v>
      </c>
      <c r="AD1803" s="26">
        <v>0</v>
      </c>
      <c r="AE1803" s="26">
        <v>0</v>
      </c>
      <c r="AF1803" s="26">
        <v>0</v>
      </c>
      <c r="AG1803" s="26">
        <v>0</v>
      </c>
      <c r="AH1803" s="26">
        <v>0</v>
      </c>
      <c r="AI1803" s="26">
        <v>0</v>
      </c>
    </row>
    <row r="1804" spans="1:35" x14ac:dyDescent="0.3">
      <c r="A1804" s="27" t="s">
        <v>1429</v>
      </c>
      <c r="B1804" s="27" t="s">
        <v>1475</v>
      </c>
      <c r="C1804" s="27" t="s">
        <v>1475</v>
      </c>
      <c r="D1804" s="27" t="s">
        <v>987</v>
      </c>
      <c r="E1804" s="29" t="s">
        <v>102</v>
      </c>
      <c r="F1804" s="28">
        <v>96</v>
      </c>
      <c r="G1804" s="28">
        <v>100</v>
      </c>
      <c r="H1804" s="28">
        <v>100</v>
      </c>
      <c r="I1804" s="28">
        <v>0</v>
      </c>
      <c r="J1804" s="28">
        <v>0</v>
      </c>
      <c r="K1804" s="28">
        <v>0</v>
      </c>
      <c r="L1804" s="28">
        <v>100</v>
      </c>
      <c r="M1804" s="28">
        <v>0</v>
      </c>
      <c r="N1804" s="28">
        <v>0</v>
      </c>
      <c r="O1804" s="28">
        <v>0</v>
      </c>
      <c r="P1804" s="28">
        <v>100</v>
      </c>
      <c r="Q1804" s="28">
        <v>100</v>
      </c>
      <c r="R1804" s="28">
        <v>100</v>
      </c>
      <c r="S1804" s="28">
        <v>100</v>
      </c>
      <c r="T1804" s="28">
        <v>93</v>
      </c>
      <c r="U1804" s="28">
        <v>93</v>
      </c>
      <c r="V1804" s="28">
        <v>0</v>
      </c>
      <c r="W1804" s="28">
        <v>93</v>
      </c>
      <c r="X1804" s="28">
        <v>7</v>
      </c>
      <c r="Y1804" s="28">
        <v>100</v>
      </c>
      <c r="Z1804" s="28">
        <v>4</v>
      </c>
      <c r="AA1804" s="28" t="s">
        <v>97</v>
      </c>
      <c r="AB1804" s="28" t="s">
        <v>96</v>
      </c>
      <c r="AC1804" s="28">
        <v>6</v>
      </c>
      <c r="AD1804" s="28">
        <v>1</v>
      </c>
      <c r="AE1804" s="28">
        <v>0</v>
      </c>
      <c r="AF1804" s="28">
        <v>1</v>
      </c>
      <c r="AG1804" s="28">
        <v>0</v>
      </c>
      <c r="AH1804" s="28">
        <v>0</v>
      </c>
      <c r="AI1804" s="28">
        <v>0</v>
      </c>
    </row>
    <row r="1805" spans="1:35" x14ac:dyDescent="0.3">
      <c r="A1805" s="27" t="s">
        <v>1429</v>
      </c>
      <c r="B1805" s="27" t="s">
        <v>1475</v>
      </c>
      <c r="C1805" s="27" t="s">
        <v>1475</v>
      </c>
      <c r="D1805" s="27" t="s">
        <v>1476</v>
      </c>
      <c r="E1805" s="29" t="s">
        <v>95</v>
      </c>
      <c r="F1805" s="28">
        <v>123</v>
      </c>
      <c r="G1805" s="28">
        <v>100</v>
      </c>
      <c r="H1805" s="28">
        <v>100</v>
      </c>
      <c r="I1805" s="28">
        <v>0</v>
      </c>
      <c r="J1805" s="28">
        <v>0</v>
      </c>
      <c r="K1805" s="28">
        <v>0</v>
      </c>
      <c r="L1805" s="28">
        <v>100</v>
      </c>
      <c r="M1805" s="28">
        <v>100</v>
      </c>
      <c r="N1805" s="28">
        <v>0</v>
      </c>
      <c r="O1805" s="28">
        <v>0</v>
      </c>
      <c r="P1805" s="28">
        <v>0</v>
      </c>
      <c r="Q1805" s="28">
        <v>100</v>
      </c>
      <c r="R1805" s="28">
        <v>100</v>
      </c>
      <c r="S1805" s="28">
        <v>100</v>
      </c>
      <c r="T1805" s="28">
        <v>100</v>
      </c>
      <c r="U1805" s="28">
        <v>100</v>
      </c>
      <c r="V1805" s="28">
        <v>0</v>
      </c>
      <c r="W1805" s="28">
        <v>100</v>
      </c>
      <c r="X1805" s="28">
        <v>0</v>
      </c>
      <c r="Y1805" s="28">
        <v>100</v>
      </c>
      <c r="Z1805" s="28">
        <v>4</v>
      </c>
      <c r="AA1805" s="28" t="s">
        <v>96</v>
      </c>
      <c r="AB1805" s="28" t="s">
        <v>96</v>
      </c>
      <c r="AC1805" s="28">
        <v>6</v>
      </c>
      <c r="AD1805" s="28">
        <v>2</v>
      </c>
      <c r="AE1805" s="28">
        <v>2</v>
      </c>
      <c r="AF1805" s="28">
        <v>2</v>
      </c>
      <c r="AG1805" s="28">
        <v>1</v>
      </c>
      <c r="AH1805" s="28">
        <v>1</v>
      </c>
      <c r="AI1805" s="28">
        <v>1</v>
      </c>
    </row>
    <row r="1806" spans="1:35" x14ac:dyDescent="0.3">
      <c r="A1806" s="27" t="s">
        <v>1429</v>
      </c>
      <c r="B1806" s="27" t="s">
        <v>1475</v>
      </c>
      <c r="C1806" s="27" t="s">
        <v>1475</v>
      </c>
      <c r="D1806" s="27" t="s">
        <v>1477</v>
      </c>
      <c r="E1806" s="29" t="s">
        <v>95</v>
      </c>
      <c r="F1806" s="28">
        <v>53</v>
      </c>
      <c r="G1806" s="28">
        <v>100</v>
      </c>
      <c r="H1806" s="28">
        <v>100</v>
      </c>
      <c r="I1806" s="28">
        <v>0</v>
      </c>
      <c r="J1806" s="28">
        <v>0</v>
      </c>
      <c r="K1806" s="28">
        <v>0</v>
      </c>
      <c r="L1806" s="28">
        <v>100</v>
      </c>
      <c r="M1806" s="28">
        <v>100</v>
      </c>
      <c r="N1806" s="28">
        <v>0</v>
      </c>
      <c r="O1806" s="28">
        <v>0</v>
      </c>
      <c r="P1806" s="28">
        <v>0</v>
      </c>
      <c r="Q1806" s="28">
        <v>100</v>
      </c>
      <c r="R1806" s="28">
        <v>100</v>
      </c>
      <c r="S1806" s="28">
        <v>100</v>
      </c>
      <c r="T1806" s="28">
        <v>100</v>
      </c>
      <c r="U1806" s="28">
        <v>100</v>
      </c>
      <c r="V1806" s="28">
        <v>0</v>
      </c>
      <c r="W1806" s="28">
        <v>100</v>
      </c>
      <c r="X1806" s="28">
        <v>0</v>
      </c>
      <c r="Y1806" s="28">
        <v>100</v>
      </c>
      <c r="Z1806" s="28">
        <v>4</v>
      </c>
      <c r="AA1806" s="28" t="s">
        <v>96</v>
      </c>
      <c r="AB1806" s="28" t="s">
        <v>96</v>
      </c>
      <c r="AC1806" s="28">
        <v>6</v>
      </c>
      <c r="AD1806" s="28">
        <v>2</v>
      </c>
      <c r="AE1806" s="28">
        <v>2</v>
      </c>
      <c r="AF1806" s="28">
        <v>2</v>
      </c>
      <c r="AG1806" s="28">
        <v>1</v>
      </c>
      <c r="AH1806" s="28">
        <v>1</v>
      </c>
      <c r="AI1806" s="28">
        <v>0</v>
      </c>
    </row>
    <row r="1807" spans="1:35" x14ac:dyDescent="0.3">
      <c r="A1807" s="27" t="s">
        <v>1429</v>
      </c>
      <c r="B1807" s="27" t="s">
        <v>1475</v>
      </c>
      <c r="C1807" s="27" t="s">
        <v>1475</v>
      </c>
      <c r="D1807" s="27" t="s">
        <v>1478</v>
      </c>
      <c r="E1807" s="29" t="s">
        <v>95</v>
      </c>
      <c r="F1807" s="28">
        <v>250</v>
      </c>
      <c r="G1807" s="28">
        <v>80</v>
      </c>
      <c r="H1807" s="28">
        <v>80</v>
      </c>
      <c r="I1807" s="28">
        <v>0</v>
      </c>
      <c r="J1807" s="28">
        <v>10</v>
      </c>
      <c r="K1807" s="28">
        <v>10</v>
      </c>
      <c r="L1807" s="28">
        <v>80</v>
      </c>
      <c r="M1807" s="28">
        <v>80</v>
      </c>
      <c r="N1807" s="28">
        <v>0</v>
      </c>
      <c r="O1807" s="28">
        <v>0</v>
      </c>
      <c r="P1807" s="28">
        <v>20</v>
      </c>
      <c r="Q1807" s="28">
        <v>100</v>
      </c>
      <c r="R1807" s="28">
        <v>80</v>
      </c>
      <c r="S1807" s="28">
        <v>90</v>
      </c>
      <c r="T1807" s="28">
        <v>80</v>
      </c>
      <c r="U1807" s="28">
        <v>50</v>
      </c>
      <c r="V1807" s="28">
        <v>0</v>
      </c>
      <c r="W1807" s="28">
        <v>50</v>
      </c>
      <c r="X1807" s="28">
        <v>50</v>
      </c>
      <c r="Y1807" s="28">
        <v>100</v>
      </c>
      <c r="Z1807" s="28">
        <v>4</v>
      </c>
      <c r="AA1807" s="28" t="s">
        <v>97</v>
      </c>
      <c r="AB1807" s="28" t="s">
        <v>96</v>
      </c>
      <c r="AC1807" s="28">
        <v>6</v>
      </c>
      <c r="AD1807" s="28">
        <v>0</v>
      </c>
      <c r="AE1807" s="28">
        <v>2</v>
      </c>
      <c r="AF1807" s="28">
        <v>2</v>
      </c>
      <c r="AG1807" s="28">
        <v>1</v>
      </c>
      <c r="AH1807" s="28">
        <v>2</v>
      </c>
      <c r="AI1807" s="28">
        <v>0</v>
      </c>
    </row>
    <row r="1808" spans="1:35" x14ac:dyDescent="0.3">
      <c r="A1808" s="25" t="s">
        <v>1429</v>
      </c>
      <c r="B1808" s="25" t="s">
        <v>1475</v>
      </c>
      <c r="C1808" s="25" t="s">
        <v>1479</v>
      </c>
      <c r="D1808" s="26" t="s">
        <v>1553</v>
      </c>
      <c r="E1808" s="26">
        <v>1088</v>
      </c>
      <c r="F1808" s="38">
        <v>10</v>
      </c>
      <c r="G1808" s="26">
        <v>100</v>
      </c>
      <c r="H1808" s="26">
        <v>100</v>
      </c>
      <c r="I1808" s="26">
        <v>0</v>
      </c>
      <c r="J1808" s="26">
        <v>0</v>
      </c>
      <c r="K1808" s="26">
        <v>0</v>
      </c>
      <c r="L1808" s="26">
        <v>100</v>
      </c>
      <c r="M1808" s="26">
        <v>100</v>
      </c>
      <c r="N1808" s="26">
        <v>0</v>
      </c>
      <c r="O1808" s="26">
        <v>0</v>
      </c>
      <c r="P1808" s="26">
        <v>0</v>
      </c>
      <c r="Q1808" s="26">
        <v>100</v>
      </c>
      <c r="R1808" s="26">
        <v>100</v>
      </c>
      <c r="S1808" s="26">
        <v>100</v>
      </c>
      <c r="T1808" s="26">
        <v>100</v>
      </c>
      <c r="U1808" s="26">
        <v>95</v>
      </c>
      <c r="V1808" s="26">
        <v>0</v>
      </c>
      <c r="W1808" s="26">
        <v>95</v>
      </c>
      <c r="X1808" s="26">
        <v>5</v>
      </c>
      <c r="Y1808" s="26">
        <v>100</v>
      </c>
      <c r="Z1808" s="26">
        <v>2</v>
      </c>
      <c r="AA1808" s="26" t="s">
        <v>96</v>
      </c>
      <c r="AB1808" s="26" t="s">
        <v>96</v>
      </c>
      <c r="AC1808" s="26">
        <v>2</v>
      </c>
      <c r="AD1808" s="26">
        <v>7</v>
      </c>
      <c r="AE1808" s="26">
        <v>7</v>
      </c>
      <c r="AF1808" s="26">
        <v>7</v>
      </c>
      <c r="AG1808" s="26">
        <v>0</v>
      </c>
      <c r="AH1808" s="26">
        <v>0</v>
      </c>
      <c r="AI1808" s="26">
        <v>0</v>
      </c>
    </row>
    <row r="1809" spans="1:35" x14ac:dyDescent="0.3">
      <c r="A1809" s="27" t="s">
        <v>1429</v>
      </c>
      <c r="B1809" s="27" t="s">
        <v>1475</v>
      </c>
      <c r="C1809" s="27" t="s">
        <v>1479</v>
      </c>
      <c r="D1809" s="27" t="s">
        <v>1368</v>
      </c>
      <c r="E1809" s="29" t="s">
        <v>102</v>
      </c>
      <c r="F1809" s="28">
        <v>76</v>
      </c>
      <c r="G1809" s="28">
        <v>100</v>
      </c>
      <c r="H1809" s="28">
        <v>100</v>
      </c>
      <c r="I1809" s="28">
        <v>0</v>
      </c>
      <c r="J1809" s="28">
        <v>0</v>
      </c>
      <c r="K1809" s="28">
        <v>0</v>
      </c>
      <c r="L1809" s="28">
        <v>100</v>
      </c>
      <c r="M1809" s="28">
        <v>100</v>
      </c>
      <c r="N1809" s="28">
        <v>0</v>
      </c>
      <c r="O1809" s="28">
        <v>0</v>
      </c>
      <c r="P1809" s="28">
        <v>0</v>
      </c>
      <c r="Q1809" s="28">
        <v>100</v>
      </c>
      <c r="R1809" s="28">
        <v>100</v>
      </c>
      <c r="S1809" s="28">
        <v>100</v>
      </c>
      <c r="T1809" s="28">
        <v>100</v>
      </c>
      <c r="U1809" s="28">
        <v>95</v>
      </c>
      <c r="V1809" s="28">
        <v>0</v>
      </c>
      <c r="W1809" s="28">
        <v>95</v>
      </c>
      <c r="X1809" s="28">
        <v>5</v>
      </c>
      <c r="Y1809" s="28">
        <v>100</v>
      </c>
      <c r="Z1809" s="28">
        <v>2</v>
      </c>
      <c r="AA1809" s="28" t="s">
        <v>96</v>
      </c>
      <c r="AB1809" s="28" t="s">
        <v>96</v>
      </c>
      <c r="AC1809" s="28">
        <v>2</v>
      </c>
      <c r="AD1809" s="28">
        <v>7</v>
      </c>
      <c r="AE1809" s="28">
        <v>7</v>
      </c>
      <c r="AF1809" s="28">
        <v>7</v>
      </c>
      <c r="AG1809" s="28">
        <v>0</v>
      </c>
      <c r="AH1809" s="28">
        <v>0</v>
      </c>
      <c r="AI1809" s="28">
        <v>0</v>
      </c>
    </row>
    <row r="1810" spans="1:35" x14ac:dyDescent="0.3">
      <c r="A1810" s="25" t="s">
        <v>1429</v>
      </c>
      <c r="B1810" s="25" t="s">
        <v>1480</v>
      </c>
      <c r="C1810" s="25" t="s">
        <v>1481</v>
      </c>
      <c r="D1810" s="26" t="s">
        <v>1553</v>
      </c>
      <c r="E1810" s="26">
        <v>2600</v>
      </c>
      <c r="F1810" s="38">
        <v>0</v>
      </c>
      <c r="G1810" s="26">
        <v>100</v>
      </c>
      <c r="H1810" s="26">
        <v>50</v>
      </c>
      <c r="I1810" s="26">
        <v>50</v>
      </c>
      <c r="J1810" s="26">
        <v>0</v>
      </c>
      <c r="K1810" s="26">
        <v>0</v>
      </c>
      <c r="L1810" s="26">
        <v>0</v>
      </c>
      <c r="M1810" s="26">
        <v>0</v>
      </c>
      <c r="N1810" s="26">
        <v>100</v>
      </c>
      <c r="O1810" s="26">
        <v>0</v>
      </c>
      <c r="P1810" s="26">
        <v>0</v>
      </c>
      <c r="Q1810" s="26">
        <v>100</v>
      </c>
      <c r="R1810" s="26">
        <v>100</v>
      </c>
      <c r="S1810" s="26">
        <v>100</v>
      </c>
      <c r="T1810" s="26">
        <v>100</v>
      </c>
      <c r="U1810" s="26">
        <v>98</v>
      </c>
      <c r="V1810" s="26">
        <v>0</v>
      </c>
      <c r="W1810" s="26">
        <v>98</v>
      </c>
      <c r="X1810" s="26">
        <v>2</v>
      </c>
      <c r="Y1810" s="26">
        <v>100</v>
      </c>
      <c r="Z1810" s="26">
        <v>2</v>
      </c>
      <c r="AA1810" s="26" t="s">
        <v>96</v>
      </c>
      <c r="AB1810" s="26" t="s">
        <v>97</v>
      </c>
      <c r="AC1810" s="26" t="s">
        <v>98</v>
      </c>
      <c r="AD1810" s="26">
        <v>0</v>
      </c>
      <c r="AE1810" s="26">
        <v>0</v>
      </c>
      <c r="AF1810" s="26">
        <v>10</v>
      </c>
      <c r="AG1810" s="26">
        <v>0</v>
      </c>
      <c r="AH1810" s="26">
        <v>0</v>
      </c>
      <c r="AI1810" s="26">
        <v>0</v>
      </c>
    </row>
    <row r="1811" spans="1:35" x14ac:dyDescent="0.3">
      <c r="A1811" s="27" t="s">
        <v>1429</v>
      </c>
      <c r="B1811" s="27" t="s">
        <v>1480</v>
      </c>
      <c r="C1811" s="27" t="s">
        <v>1481</v>
      </c>
      <c r="D1811" s="27" t="s">
        <v>1482</v>
      </c>
      <c r="E1811" s="29" t="s">
        <v>102</v>
      </c>
      <c r="F1811" s="28">
        <v>60</v>
      </c>
      <c r="G1811" s="28">
        <v>100</v>
      </c>
      <c r="H1811" s="28">
        <v>100</v>
      </c>
      <c r="I1811" s="28">
        <v>0</v>
      </c>
      <c r="J1811" s="28">
        <v>0</v>
      </c>
      <c r="K1811" s="28">
        <v>0</v>
      </c>
      <c r="L1811" s="28">
        <v>0</v>
      </c>
      <c r="M1811" s="28">
        <v>0</v>
      </c>
      <c r="N1811" s="28">
        <v>100</v>
      </c>
      <c r="O1811" s="28">
        <v>0</v>
      </c>
      <c r="P1811" s="28">
        <v>0</v>
      </c>
      <c r="Q1811" s="28">
        <v>100</v>
      </c>
      <c r="R1811" s="28">
        <v>100</v>
      </c>
      <c r="S1811" s="28">
        <v>100</v>
      </c>
      <c r="T1811" s="28">
        <v>100</v>
      </c>
      <c r="U1811" s="28">
        <v>0</v>
      </c>
      <c r="V1811" s="28">
        <v>0</v>
      </c>
      <c r="W1811" s="28">
        <v>0</v>
      </c>
      <c r="X1811" s="28">
        <v>100</v>
      </c>
      <c r="Y1811" s="28">
        <v>100</v>
      </c>
      <c r="Z1811" s="28">
        <v>2</v>
      </c>
      <c r="AA1811" s="28" t="s">
        <v>96</v>
      </c>
      <c r="AB1811" s="28" t="s">
        <v>97</v>
      </c>
      <c r="AC1811" s="28" t="s">
        <v>98</v>
      </c>
      <c r="AD1811" s="28">
        <v>0</v>
      </c>
      <c r="AE1811" s="28">
        <v>0</v>
      </c>
      <c r="AF1811" s="28">
        <v>10</v>
      </c>
      <c r="AG1811" s="28">
        <v>0</v>
      </c>
      <c r="AH1811" s="28">
        <v>0</v>
      </c>
      <c r="AI1811" s="28">
        <v>0</v>
      </c>
    </row>
    <row r="1812" spans="1:35" x14ac:dyDescent="0.3">
      <c r="A1812" s="25" t="s">
        <v>1429</v>
      </c>
      <c r="B1812" s="25" t="s">
        <v>1480</v>
      </c>
      <c r="C1812" s="25" t="s">
        <v>1483</v>
      </c>
      <c r="D1812" s="26" t="s">
        <v>1553</v>
      </c>
      <c r="E1812" s="26">
        <v>829</v>
      </c>
      <c r="F1812" s="38">
        <v>40</v>
      </c>
      <c r="G1812" s="26">
        <v>90</v>
      </c>
      <c r="H1812" s="26">
        <v>90</v>
      </c>
      <c r="I1812" s="26">
        <v>10</v>
      </c>
      <c r="J1812" s="26">
        <v>0</v>
      </c>
      <c r="K1812" s="26">
        <v>0</v>
      </c>
      <c r="L1812" s="26">
        <v>0</v>
      </c>
      <c r="M1812" s="26">
        <v>0</v>
      </c>
      <c r="N1812" s="26">
        <v>95</v>
      </c>
      <c r="O1812" s="26">
        <v>5</v>
      </c>
      <c r="P1812" s="26">
        <v>0</v>
      </c>
      <c r="Q1812" s="26">
        <v>100</v>
      </c>
      <c r="R1812" s="26">
        <v>100</v>
      </c>
      <c r="S1812" s="26">
        <v>96</v>
      </c>
      <c r="T1812" s="26">
        <v>0</v>
      </c>
      <c r="U1812" s="26">
        <v>0</v>
      </c>
      <c r="V1812" s="26">
        <v>0</v>
      </c>
      <c r="W1812" s="26">
        <v>0</v>
      </c>
      <c r="X1812" s="26">
        <v>100</v>
      </c>
      <c r="Y1812" s="26">
        <v>100</v>
      </c>
      <c r="Z1812" s="26">
        <v>3</v>
      </c>
      <c r="AA1812" s="26" t="s">
        <v>96</v>
      </c>
      <c r="AB1812" s="26" t="s">
        <v>97</v>
      </c>
      <c r="AC1812" s="26" t="s">
        <v>98</v>
      </c>
      <c r="AD1812" s="26">
        <v>5</v>
      </c>
      <c r="AE1812" s="26">
        <v>5</v>
      </c>
      <c r="AF1812" s="26">
        <v>5</v>
      </c>
      <c r="AG1812" s="26">
        <v>0</v>
      </c>
      <c r="AH1812" s="26">
        <v>15</v>
      </c>
      <c r="AI1812" s="26">
        <v>0</v>
      </c>
    </row>
    <row r="1813" spans="1:35" x14ac:dyDescent="0.3">
      <c r="A1813" s="27" t="s">
        <v>1429</v>
      </c>
      <c r="B1813" s="27" t="s">
        <v>1480</v>
      </c>
      <c r="C1813" s="27" t="s">
        <v>1483</v>
      </c>
      <c r="D1813" s="27" t="s">
        <v>1484</v>
      </c>
      <c r="E1813" s="29" t="s">
        <v>95</v>
      </c>
      <c r="F1813" s="28">
        <v>64</v>
      </c>
      <c r="G1813" s="28">
        <v>0</v>
      </c>
      <c r="H1813" s="28">
        <v>0</v>
      </c>
      <c r="I1813" s="28">
        <v>100</v>
      </c>
      <c r="J1813" s="28">
        <v>0</v>
      </c>
      <c r="K1813" s="28">
        <v>0</v>
      </c>
      <c r="L1813" s="28">
        <v>0</v>
      </c>
      <c r="M1813" s="28">
        <v>0</v>
      </c>
      <c r="N1813" s="28">
        <v>0</v>
      </c>
      <c r="O1813" s="28">
        <v>0</v>
      </c>
      <c r="P1813" s="28">
        <v>100</v>
      </c>
      <c r="Q1813" s="28">
        <v>100</v>
      </c>
      <c r="R1813" s="28">
        <v>100</v>
      </c>
      <c r="S1813" s="28">
        <v>100</v>
      </c>
      <c r="T1813" s="28">
        <v>0</v>
      </c>
      <c r="U1813" s="28">
        <v>0</v>
      </c>
      <c r="V1813" s="28">
        <v>0</v>
      </c>
      <c r="W1813" s="28">
        <v>0</v>
      </c>
      <c r="X1813" s="28">
        <v>100</v>
      </c>
      <c r="Y1813" s="28">
        <v>100</v>
      </c>
      <c r="Z1813" s="28">
        <v>1</v>
      </c>
      <c r="AA1813" s="28" t="s">
        <v>97</v>
      </c>
      <c r="AB1813" s="28" t="s">
        <v>97</v>
      </c>
      <c r="AC1813" s="28" t="s">
        <v>98</v>
      </c>
      <c r="AD1813" s="28">
        <v>5</v>
      </c>
      <c r="AE1813" s="28">
        <v>5</v>
      </c>
      <c r="AF1813" s="28">
        <v>5</v>
      </c>
      <c r="AG1813" s="28">
        <v>1</v>
      </c>
      <c r="AH1813" s="28">
        <v>15</v>
      </c>
      <c r="AI1813" s="28">
        <v>1</v>
      </c>
    </row>
    <row r="1814" spans="1:35" x14ac:dyDescent="0.3">
      <c r="A1814" s="25" t="s">
        <v>1429</v>
      </c>
      <c r="B1814" s="25" t="s">
        <v>1480</v>
      </c>
      <c r="C1814" s="25" t="s">
        <v>1485</v>
      </c>
      <c r="D1814" s="26" t="s">
        <v>1553</v>
      </c>
      <c r="E1814" s="26">
        <v>1053</v>
      </c>
      <c r="F1814" s="38">
        <v>10</v>
      </c>
      <c r="G1814" s="26">
        <v>100</v>
      </c>
      <c r="H1814" s="26">
        <v>100</v>
      </c>
      <c r="I1814" s="26">
        <v>0</v>
      </c>
      <c r="J1814" s="26">
        <v>0</v>
      </c>
      <c r="K1814" s="26">
        <v>0</v>
      </c>
      <c r="L1814" s="26">
        <v>0</v>
      </c>
      <c r="M1814" s="26">
        <v>0</v>
      </c>
      <c r="N1814" s="26">
        <v>80</v>
      </c>
      <c r="O1814" s="26">
        <v>20</v>
      </c>
      <c r="P1814" s="26">
        <v>0</v>
      </c>
      <c r="Q1814" s="26">
        <v>100</v>
      </c>
      <c r="R1814" s="26">
        <v>100</v>
      </c>
      <c r="S1814" s="26">
        <v>100</v>
      </c>
      <c r="T1814" s="26">
        <v>100</v>
      </c>
      <c r="U1814" s="26">
        <v>70</v>
      </c>
      <c r="V1814" s="26">
        <v>0</v>
      </c>
      <c r="W1814" s="26">
        <v>50</v>
      </c>
      <c r="X1814" s="26">
        <v>50</v>
      </c>
      <c r="Y1814" s="26">
        <v>100</v>
      </c>
      <c r="Z1814" s="26">
        <v>2</v>
      </c>
      <c r="AA1814" s="26" t="s">
        <v>96</v>
      </c>
      <c r="AB1814" s="26" t="s">
        <v>96</v>
      </c>
      <c r="AC1814" s="26">
        <v>1</v>
      </c>
      <c r="AD1814" s="26">
        <v>3</v>
      </c>
      <c r="AE1814" s="26">
        <v>4</v>
      </c>
      <c r="AF1814" s="26">
        <v>4</v>
      </c>
      <c r="AG1814" s="26">
        <v>0</v>
      </c>
      <c r="AH1814" s="26">
        <v>0</v>
      </c>
      <c r="AI1814" s="26">
        <v>1</v>
      </c>
    </row>
    <row r="1815" spans="1:35" x14ac:dyDescent="0.3">
      <c r="A1815" s="27" t="s">
        <v>1429</v>
      </c>
      <c r="B1815" s="27" t="s">
        <v>1480</v>
      </c>
      <c r="C1815" s="27" t="s">
        <v>1485</v>
      </c>
      <c r="D1815" s="27" t="s">
        <v>705</v>
      </c>
      <c r="E1815" s="29" t="s">
        <v>102</v>
      </c>
      <c r="F1815" s="28">
        <v>98</v>
      </c>
      <c r="G1815" s="28">
        <v>100</v>
      </c>
      <c r="H1815" s="28">
        <v>50</v>
      </c>
      <c r="I1815" s="28">
        <v>0</v>
      </c>
      <c r="J1815" s="28">
        <v>0</v>
      </c>
      <c r="K1815" s="28">
        <v>50</v>
      </c>
      <c r="L1815" s="28">
        <v>0</v>
      </c>
      <c r="M1815" s="28">
        <v>0</v>
      </c>
      <c r="N1815" s="28">
        <v>10</v>
      </c>
      <c r="O1815" s="28">
        <v>0</v>
      </c>
      <c r="P1815" s="28">
        <v>90</v>
      </c>
      <c r="Q1815" s="28">
        <v>100</v>
      </c>
      <c r="R1815" s="28">
        <v>100</v>
      </c>
      <c r="S1815" s="28">
        <v>100</v>
      </c>
      <c r="T1815" s="28">
        <v>100</v>
      </c>
      <c r="U1815" s="28">
        <v>0</v>
      </c>
      <c r="V1815" s="28">
        <v>0</v>
      </c>
      <c r="W1815" s="28">
        <v>0</v>
      </c>
      <c r="X1815" s="28">
        <v>100</v>
      </c>
      <c r="Y1815" s="28">
        <v>1</v>
      </c>
      <c r="Z1815" s="28">
        <v>2</v>
      </c>
      <c r="AA1815" s="28" t="s">
        <v>97</v>
      </c>
      <c r="AB1815" s="28" t="s">
        <v>96</v>
      </c>
      <c r="AC1815" s="28">
        <v>1</v>
      </c>
      <c r="AD1815" s="28">
        <v>3</v>
      </c>
      <c r="AE1815" s="28">
        <v>4</v>
      </c>
      <c r="AF1815" s="28">
        <v>4</v>
      </c>
      <c r="AG1815" s="28">
        <v>0</v>
      </c>
      <c r="AH1815" s="28">
        <v>0</v>
      </c>
      <c r="AI1815" s="28">
        <v>1</v>
      </c>
    </row>
    <row r="1816" spans="1:35" x14ac:dyDescent="0.3">
      <c r="A1816" s="25" t="s">
        <v>1429</v>
      </c>
      <c r="B1816" s="25" t="s">
        <v>1486</v>
      </c>
      <c r="C1816" s="25" t="s">
        <v>1487</v>
      </c>
      <c r="D1816" s="26" t="s">
        <v>1553</v>
      </c>
      <c r="E1816" s="26">
        <v>1261</v>
      </c>
      <c r="F1816" s="38">
        <v>120</v>
      </c>
      <c r="G1816" s="26">
        <v>100</v>
      </c>
      <c r="H1816" s="26">
        <v>100</v>
      </c>
      <c r="I1816" s="26">
        <v>0</v>
      </c>
      <c r="J1816" s="26">
        <v>0</v>
      </c>
      <c r="K1816" s="26">
        <v>0</v>
      </c>
      <c r="L1816" s="26">
        <v>0</v>
      </c>
      <c r="M1816" s="26">
        <v>0</v>
      </c>
      <c r="N1816" s="26">
        <v>90</v>
      </c>
      <c r="O1816" s="26">
        <v>10</v>
      </c>
      <c r="P1816" s="26">
        <v>0</v>
      </c>
      <c r="Q1816" s="26">
        <v>100</v>
      </c>
      <c r="R1816" s="26">
        <v>100</v>
      </c>
      <c r="S1816" s="26">
        <v>100</v>
      </c>
      <c r="T1816" s="26">
        <v>100</v>
      </c>
      <c r="U1816" s="26">
        <v>85</v>
      </c>
      <c r="V1816" s="26">
        <v>0</v>
      </c>
      <c r="W1816" s="26">
        <v>95</v>
      </c>
      <c r="X1816" s="26">
        <v>5</v>
      </c>
      <c r="Y1816" s="26">
        <v>100</v>
      </c>
      <c r="Z1816" s="26">
        <v>2</v>
      </c>
      <c r="AA1816" s="26" t="s">
        <v>96</v>
      </c>
      <c r="AB1816" s="26" t="s">
        <v>97</v>
      </c>
      <c r="AC1816" s="26" t="s">
        <v>98</v>
      </c>
      <c r="AD1816" s="26">
        <v>0</v>
      </c>
      <c r="AE1816" s="26">
        <v>0</v>
      </c>
      <c r="AF1816" s="26">
        <v>10</v>
      </c>
      <c r="AG1816" s="26">
        <v>0</v>
      </c>
      <c r="AH1816" s="26">
        <v>3</v>
      </c>
      <c r="AI1816" s="26">
        <v>0</v>
      </c>
    </row>
    <row r="1817" spans="1:35" x14ac:dyDescent="0.3">
      <c r="A1817" s="27" t="s">
        <v>1429</v>
      </c>
      <c r="B1817" s="27" t="s">
        <v>1486</v>
      </c>
      <c r="C1817" s="27" t="s">
        <v>1487</v>
      </c>
      <c r="D1817" s="27" t="s">
        <v>793</v>
      </c>
      <c r="E1817" s="29" t="s">
        <v>95</v>
      </c>
      <c r="F1817" s="28">
        <v>125</v>
      </c>
      <c r="G1817" s="28">
        <v>80</v>
      </c>
      <c r="H1817" s="28">
        <v>80</v>
      </c>
      <c r="I1817" s="28">
        <v>10</v>
      </c>
      <c r="J1817" s="28">
        <v>10</v>
      </c>
      <c r="K1817" s="28">
        <v>0</v>
      </c>
      <c r="L1817" s="28">
        <v>0</v>
      </c>
      <c r="M1817" s="28">
        <v>0</v>
      </c>
      <c r="N1817" s="28">
        <v>30</v>
      </c>
      <c r="O1817" s="28">
        <v>0</v>
      </c>
      <c r="P1817" s="28">
        <v>70</v>
      </c>
      <c r="Q1817" s="28">
        <v>100</v>
      </c>
      <c r="R1817" s="28">
        <v>95</v>
      </c>
      <c r="S1817" s="28">
        <v>95</v>
      </c>
      <c r="T1817" s="28">
        <v>70</v>
      </c>
      <c r="U1817" s="28">
        <v>60</v>
      </c>
      <c r="V1817" s="28">
        <v>0</v>
      </c>
      <c r="W1817" s="28">
        <v>60</v>
      </c>
      <c r="X1817" s="28">
        <v>40</v>
      </c>
      <c r="Y1817" s="28">
        <v>100</v>
      </c>
      <c r="Z1817" s="28">
        <v>2</v>
      </c>
      <c r="AA1817" s="28" t="s">
        <v>96</v>
      </c>
      <c r="AB1817" s="28" t="s">
        <v>97</v>
      </c>
      <c r="AC1817" s="28" t="s">
        <v>98</v>
      </c>
      <c r="AD1817" s="28">
        <v>0</v>
      </c>
      <c r="AE1817" s="28">
        <v>0</v>
      </c>
      <c r="AF1817" s="28">
        <v>10</v>
      </c>
      <c r="AG1817" s="28">
        <v>0</v>
      </c>
      <c r="AH1817" s="28">
        <v>3</v>
      </c>
      <c r="AI1817" s="28">
        <v>0</v>
      </c>
    </row>
    <row r="1818" spans="1:35" x14ac:dyDescent="0.3">
      <c r="A1818" s="25" t="s">
        <v>1429</v>
      </c>
      <c r="B1818" s="25" t="s">
        <v>1486</v>
      </c>
      <c r="C1818" s="25" t="s">
        <v>1488</v>
      </c>
      <c r="D1818" s="26" t="s">
        <v>1553</v>
      </c>
      <c r="E1818" s="26">
        <v>787</v>
      </c>
      <c r="F1818" s="38">
        <v>110</v>
      </c>
      <c r="G1818" s="26">
        <v>100</v>
      </c>
      <c r="H1818" s="26">
        <v>90</v>
      </c>
      <c r="I1818" s="26">
        <v>10</v>
      </c>
      <c r="J1818" s="26">
        <v>0</v>
      </c>
      <c r="K1818" s="26">
        <v>0</v>
      </c>
      <c r="L1818" s="26">
        <v>100</v>
      </c>
      <c r="M1818" s="26">
        <v>90</v>
      </c>
      <c r="N1818" s="26">
        <v>10</v>
      </c>
      <c r="O1818" s="26">
        <v>0</v>
      </c>
      <c r="P1818" s="26">
        <v>0</v>
      </c>
      <c r="Q1818" s="26">
        <v>100</v>
      </c>
      <c r="R1818" s="26">
        <v>100</v>
      </c>
      <c r="S1818" s="26">
        <v>100</v>
      </c>
      <c r="T1818" s="26">
        <v>100</v>
      </c>
      <c r="U1818" s="26">
        <v>100</v>
      </c>
      <c r="V1818" s="26">
        <v>0</v>
      </c>
      <c r="W1818" s="26">
        <v>20</v>
      </c>
      <c r="X1818" s="26">
        <v>80</v>
      </c>
      <c r="Y1818" s="26">
        <v>100</v>
      </c>
      <c r="Z1818" s="26">
        <v>2</v>
      </c>
      <c r="AA1818" s="26" t="s">
        <v>96</v>
      </c>
      <c r="AB1818" s="26" t="s">
        <v>96</v>
      </c>
      <c r="AC1818" s="26">
        <v>12</v>
      </c>
      <c r="AD1818" s="26">
        <v>6</v>
      </c>
      <c r="AE1818" s="26">
        <v>7</v>
      </c>
      <c r="AF1818" s="26">
        <v>12</v>
      </c>
      <c r="AG1818" s="26">
        <v>0</v>
      </c>
      <c r="AH1818" s="26">
        <v>1</v>
      </c>
      <c r="AI1818" s="26">
        <v>0</v>
      </c>
    </row>
    <row r="1819" spans="1:35" x14ac:dyDescent="0.3">
      <c r="A1819" s="27" t="s">
        <v>1429</v>
      </c>
      <c r="B1819" s="27" t="s">
        <v>1486</v>
      </c>
      <c r="C1819" s="27" t="s">
        <v>1488</v>
      </c>
      <c r="D1819" s="27" t="s">
        <v>1489</v>
      </c>
      <c r="E1819" s="29" t="s">
        <v>95</v>
      </c>
      <c r="F1819" s="28">
        <v>85</v>
      </c>
      <c r="G1819" s="28">
        <v>100</v>
      </c>
      <c r="H1819" s="28">
        <v>0</v>
      </c>
      <c r="I1819" s="28">
        <v>0</v>
      </c>
      <c r="J1819" s="28">
        <v>0</v>
      </c>
      <c r="K1819" s="28">
        <v>100</v>
      </c>
      <c r="L1819" s="28">
        <v>0</v>
      </c>
      <c r="M1819" s="28">
        <v>0</v>
      </c>
      <c r="N1819" s="28">
        <v>100</v>
      </c>
      <c r="O1819" s="28">
        <v>0</v>
      </c>
      <c r="P1819" s="28">
        <v>0</v>
      </c>
      <c r="Q1819" s="28">
        <v>100</v>
      </c>
      <c r="R1819" s="28">
        <v>100</v>
      </c>
      <c r="S1819" s="28">
        <v>0</v>
      </c>
      <c r="T1819" s="28">
        <v>0</v>
      </c>
      <c r="U1819" s="28">
        <v>0</v>
      </c>
      <c r="V1819" s="28">
        <v>0</v>
      </c>
      <c r="W1819" s="28">
        <v>0</v>
      </c>
      <c r="X1819" s="28">
        <v>100</v>
      </c>
      <c r="Y1819" s="28">
        <v>100</v>
      </c>
      <c r="Z1819" s="28">
        <v>2</v>
      </c>
      <c r="AA1819" s="28" t="s">
        <v>96</v>
      </c>
      <c r="AB1819" s="28" t="s">
        <v>96</v>
      </c>
      <c r="AC1819" s="28">
        <v>12</v>
      </c>
      <c r="AD1819" s="28">
        <v>6</v>
      </c>
      <c r="AE1819" s="28">
        <v>7</v>
      </c>
      <c r="AF1819" s="28">
        <v>12</v>
      </c>
      <c r="AG1819" s="28">
        <v>0</v>
      </c>
      <c r="AH1819" s="28">
        <v>0.5</v>
      </c>
      <c r="AI1819" s="28">
        <v>0</v>
      </c>
    </row>
    <row r="1820" spans="1:35" x14ac:dyDescent="0.3">
      <c r="A1820" s="25" t="s">
        <v>1429</v>
      </c>
      <c r="B1820" s="25" t="s">
        <v>1486</v>
      </c>
      <c r="C1820" s="25" t="s">
        <v>1486</v>
      </c>
      <c r="D1820" s="26" t="s">
        <v>1553</v>
      </c>
      <c r="E1820" s="26">
        <v>20450</v>
      </c>
      <c r="F1820" s="38">
        <v>760</v>
      </c>
      <c r="G1820" s="26">
        <v>100</v>
      </c>
      <c r="H1820" s="26">
        <v>100</v>
      </c>
      <c r="I1820" s="26">
        <v>0</v>
      </c>
      <c r="J1820" s="26">
        <v>0</v>
      </c>
      <c r="K1820" s="26">
        <v>0</v>
      </c>
      <c r="L1820" s="26">
        <v>100</v>
      </c>
      <c r="M1820" s="26">
        <v>100</v>
      </c>
      <c r="N1820" s="26">
        <v>0</v>
      </c>
      <c r="O1820" s="26">
        <v>0</v>
      </c>
      <c r="P1820" s="26">
        <v>0</v>
      </c>
      <c r="Q1820" s="26">
        <v>100</v>
      </c>
      <c r="R1820" s="26">
        <v>100</v>
      </c>
      <c r="S1820" s="26">
        <v>100</v>
      </c>
      <c r="T1820" s="26">
        <v>100</v>
      </c>
      <c r="U1820" s="26">
        <v>100</v>
      </c>
      <c r="V1820" s="26">
        <v>50</v>
      </c>
      <c r="W1820" s="26">
        <v>50</v>
      </c>
      <c r="X1820" s="26">
        <v>0</v>
      </c>
      <c r="Y1820" s="26">
        <v>100</v>
      </c>
      <c r="Z1820" s="26">
        <v>10</v>
      </c>
      <c r="AA1820" s="26" t="s">
        <v>96</v>
      </c>
      <c r="AB1820" s="26" t="s">
        <v>96</v>
      </c>
      <c r="AC1820" s="26">
        <v>12</v>
      </c>
      <c r="AD1820" s="26">
        <v>0</v>
      </c>
      <c r="AE1820" s="26">
        <v>0</v>
      </c>
      <c r="AF1820" s="26">
        <v>0</v>
      </c>
      <c r="AG1820" s="26">
        <v>0</v>
      </c>
      <c r="AH1820" s="26">
        <v>0</v>
      </c>
      <c r="AI1820" s="26">
        <v>0</v>
      </c>
    </row>
    <row r="1821" spans="1:35" x14ac:dyDescent="0.3">
      <c r="A1821" s="27" t="s">
        <v>1429</v>
      </c>
      <c r="B1821" s="27" t="s">
        <v>1486</v>
      </c>
      <c r="C1821" s="27" t="s">
        <v>1486</v>
      </c>
      <c r="D1821" s="27" t="s">
        <v>1490</v>
      </c>
      <c r="E1821" s="29" t="s">
        <v>102</v>
      </c>
      <c r="F1821" s="28">
        <v>135</v>
      </c>
      <c r="G1821" s="28">
        <v>100</v>
      </c>
      <c r="H1821" s="28">
        <v>100</v>
      </c>
      <c r="I1821" s="28">
        <v>0</v>
      </c>
      <c r="J1821" s="28">
        <v>0</v>
      </c>
      <c r="K1821" s="28">
        <v>0</v>
      </c>
      <c r="L1821" s="28">
        <v>100</v>
      </c>
      <c r="M1821" s="28">
        <v>100</v>
      </c>
      <c r="N1821" s="28">
        <v>0</v>
      </c>
      <c r="O1821" s="28">
        <v>0</v>
      </c>
      <c r="P1821" s="28">
        <v>0</v>
      </c>
      <c r="Q1821" s="28">
        <v>100</v>
      </c>
      <c r="R1821" s="28">
        <v>100</v>
      </c>
      <c r="S1821" s="28">
        <v>100</v>
      </c>
      <c r="T1821" s="28">
        <v>100</v>
      </c>
      <c r="U1821" s="28">
        <v>100</v>
      </c>
      <c r="V1821" s="28">
        <v>100</v>
      </c>
      <c r="W1821" s="28">
        <v>0</v>
      </c>
      <c r="X1821" s="28">
        <v>0</v>
      </c>
      <c r="Y1821" s="28">
        <v>100</v>
      </c>
      <c r="Z1821" s="28">
        <v>10</v>
      </c>
      <c r="AA1821" s="28" t="s">
        <v>96</v>
      </c>
      <c r="AB1821" s="28" t="s">
        <v>96</v>
      </c>
      <c r="AC1821" s="28">
        <v>12</v>
      </c>
      <c r="AD1821" s="28">
        <v>0</v>
      </c>
      <c r="AE1821" s="28">
        <v>0</v>
      </c>
      <c r="AF1821" s="28">
        <v>0</v>
      </c>
      <c r="AG1821" s="28">
        <v>0</v>
      </c>
      <c r="AH1821" s="28">
        <v>0</v>
      </c>
      <c r="AI1821" s="28">
        <v>0</v>
      </c>
    </row>
    <row r="1822" spans="1:35" x14ac:dyDescent="0.3">
      <c r="A1822" s="27" t="s">
        <v>1429</v>
      </c>
      <c r="B1822" s="27" t="s">
        <v>1486</v>
      </c>
      <c r="C1822" s="27" t="s">
        <v>1486</v>
      </c>
      <c r="D1822" s="27" t="s">
        <v>1491</v>
      </c>
      <c r="E1822" s="29" t="s">
        <v>102</v>
      </c>
      <c r="F1822" s="28">
        <v>100</v>
      </c>
      <c r="G1822" s="28">
        <v>100</v>
      </c>
      <c r="H1822" s="28">
        <v>100</v>
      </c>
      <c r="I1822" s="28">
        <v>0</v>
      </c>
      <c r="J1822" s="28">
        <v>0</v>
      </c>
      <c r="K1822" s="28">
        <v>0</v>
      </c>
      <c r="L1822" s="28">
        <v>100</v>
      </c>
      <c r="M1822" s="28">
        <v>100</v>
      </c>
      <c r="N1822" s="28">
        <v>0</v>
      </c>
      <c r="O1822" s="28">
        <v>0</v>
      </c>
      <c r="P1822" s="28">
        <v>0</v>
      </c>
      <c r="Q1822" s="28">
        <v>100</v>
      </c>
      <c r="R1822" s="28">
        <v>100</v>
      </c>
      <c r="S1822" s="28">
        <v>100</v>
      </c>
      <c r="T1822" s="28">
        <v>100</v>
      </c>
      <c r="U1822" s="28">
        <v>100</v>
      </c>
      <c r="V1822" s="28">
        <v>100</v>
      </c>
      <c r="W1822" s="28">
        <v>0</v>
      </c>
      <c r="X1822" s="28">
        <v>0</v>
      </c>
      <c r="Y1822" s="28">
        <v>100</v>
      </c>
      <c r="Z1822" s="28">
        <v>10</v>
      </c>
      <c r="AA1822" s="28" t="s">
        <v>96</v>
      </c>
      <c r="AB1822" s="28" t="s">
        <v>96</v>
      </c>
      <c r="AC1822" s="28">
        <v>12</v>
      </c>
      <c r="AD1822" s="28">
        <v>0</v>
      </c>
      <c r="AE1822" s="28">
        <v>0</v>
      </c>
      <c r="AF1822" s="28">
        <v>0</v>
      </c>
      <c r="AG1822" s="28">
        <v>0</v>
      </c>
      <c r="AH1822" s="28">
        <v>0</v>
      </c>
      <c r="AI1822" s="28">
        <v>0</v>
      </c>
    </row>
    <row r="1823" spans="1:35" x14ac:dyDescent="0.3">
      <c r="A1823" s="27" t="s">
        <v>1429</v>
      </c>
      <c r="B1823" s="27" t="s">
        <v>1486</v>
      </c>
      <c r="C1823" s="27" t="s">
        <v>1486</v>
      </c>
      <c r="D1823" s="27" t="s">
        <v>1492</v>
      </c>
      <c r="E1823" s="29" t="s">
        <v>95</v>
      </c>
      <c r="F1823" s="28">
        <v>33</v>
      </c>
      <c r="G1823" s="28">
        <v>100</v>
      </c>
      <c r="H1823" s="28">
        <v>100</v>
      </c>
      <c r="I1823" s="28">
        <v>0</v>
      </c>
      <c r="J1823" s="28">
        <v>0</v>
      </c>
      <c r="K1823" s="28">
        <v>0</v>
      </c>
      <c r="L1823" s="28">
        <v>100</v>
      </c>
      <c r="M1823" s="28">
        <v>100</v>
      </c>
      <c r="N1823" s="28">
        <v>0</v>
      </c>
      <c r="O1823" s="28">
        <v>0</v>
      </c>
      <c r="P1823" s="28">
        <v>0</v>
      </c>
      <c r="Q1823" s="28">
        <v>100</v>
      </c>
      <c r="R1823" s="28">
        <v>100</v>
      </c>
      <c r="S1823" s="28">
        <v>100</v>
      </c>
      <c r="T1823" s="28">
        <v>0</v>
      </c>
      <c r="U1823" s="28">
        <v>0</v>
      </c>
      <c r="V1823" s="28">
        <v>0</v>
      </c>
      <c r="W1823" s="28">
        <v>100</v>
      </c>
      <c r="X1823" s="28">
        <v>0</v>
      </c>
      <c r="Y1823" s="28">
        <v>100</v>
      </c>
      <c r="Z1823" s="28">
        <v>10</v>
      </c>
      <c r="AA1823" s="28" t="s">
        <v>96</v>
      </c>
      <c r="AB1823" s="28" t="s">
        <v>96</v>
      </c>
      <c r="AC1823" s="28">
        <v>12</v>
      </c>
      <c r="AD1823" s="28">
        <v>0</v>
      </c>
      <c r="AE1823" s="28">
        <v>0</v>
      </c>
      <c r="AF1823" s="28">
        <v>0</v>
      </c>
      <c r="AG1823" s="28">
        <v>0</v>
      </c>
      <c r="AH1823" s="28">
        <v>0</v>
      </c>
      <c r="AI1823" s="28">
        <v>0</v>
      </c>
    </row>
    <row r="1824" spans="1:35" x14ac:dyDescent="0.3">
      <c r="A1824" s="25" t="s">
        <v>1429</v>
      </c>
      <c r="B1824" s="25" t="s">
        <v>1486</v>
      </c>
      <c r="C1824" s="25" t="s">
        <v>1493</v>
      </c>
      <c r="D1824" s="26" t="s">
        <v>1553</v>
      </c>
      <c r="E1824" s="26">
        <v>5016</v>
      </c>
      <c r="F1824" s="38">
        <v>0</v>
      </c>
      <c r="G1824" s="26">
        <v>100</v>
      </c>
      <c r="H1824" s="26">
        <v>100</v>
      </c>
      <c r="I1824" s="26">
        <v>0</v>
      </c>
      <c r="J1824" s="26">
        <v>0</v>
      </c>
      <c r="K1824" s="26">
        <v>0</v>
      </c>
      <c r="L1824" s="26">
        <v>90</v>
      </c>
      <c r="M1824" s="26">
        <v>90</v>
      </c>
      <c r="N1824" s="26">
        <v>10</v>
      </c>
      <c r="O1824" s="26">
        <v>0</v>
      </c>
      <c r="P1824" s="26">
        <v>0</v>
      </c>
      <c r="Q1824" s="26">
        <v>100</v>
      </c>
      <c r="R1824" s="26">
        <v>100</v>
      </c>
      <c r="S1824" s="26">
        <v>100</v>
      </c>
      <c r="T1824" s="26">
        <v>100</v>
      </c>
      <c r="U1824" s="26">
        <v>100</v>
      </c>
      <c r="V1824" s="26">
        <v>50</v>
      </c>
      <c r="W1824" s="26">
        <v>30</v>
      </c>
      <c r="X1824" s="26">
        <v>20</v>
      </c>
      <c r="Y1824" s="26">
        <v>100</v>
      </c>
      <c r="Z1824" s="26">
        <v>3</v>
      </c>
      <c r="AA1824" s="26" t="s">
        <v>96</v>
      </c>
      <c r="AB1824" s="26" t="s">
        <v>96</v>
      </c>
      <c r="AC1824" s="26">
        <v>5</v>
      </c>
      <c r="AD1824" s="26">
        <v>0</v>
      </c>
      <c r="AE1824" s="26">
        <v>0</v>
      </c>
      <c r="AF1824" s="26">
        <v>0</v>
      </c>
      <c r="AG1824" s="26">
        <v>0</v>
      </c>
      <c r="AH1824" s="26">
        <v>0</v>
      </c>
      <c r="AI1824" s="26">
        <v>0</v>
      </c>
    </row>
    <row r="1825" spans="1:35" x14ac:dyDescent="0.3">
      <c r="A1825" s="27" t="s">
        <v>1429</v>
      </c>
      <c r="B1825" s="27" t="s">
        <v>1486</v>
      </c>
      <c r="C1825" s="27" t="s">
        <v>1493</v>
      </c>
      <c r="D1825" s="27" t="s">
        <v>1494</v>
      </c>
      <c r="E1825" s="29" t="s">
        <v>102</v>
      </c>
      <c r="F1825" s="28">
        <v>660</v>
      </c>
      <c r="G1825" s="28">
        <v>100</v>
      </c>
      <c r="H1825" s="28">
        <v>100</v>
      </c>
      <c r="I1825" s="28">
        <v>0</v>
      </c>
      <c r="J1825" s="28">
        <v>0</v>
      </c>
      <c r="K1825" s="28">
        <v>0</v>
      </c>
      <c r="L1825" s="28">
        <v>90</v>
      </c>
      <c r="M1825" s="28">
        <v>90</v>
      </c>
      <c r="N1825" s="28">
        <v>10</v>
      </c>
      <c r="O1825" s="28">
        <v>0</v>
      </c>
      <c r="P1825" s="28">
        <v>0</v>
      </c>
      <c r="Q1825" s="28">
        <v>100</v>
      </c>
      <c r="R1825" s="28">
        <v>100</v>
      </c>
      <c r="S1825" s="28">
        <v>100</v>
      </c>
      <c r="T1825" s="28">
        <v>90</v>
      </c>
      <c r="U1825" s="28">
        <v>0</v>
      </c>
      <c r="V1825" s="28">
        <v>0</v>
      </c>
      <c r="W1825" s="28">
        <v>0</v>
      </c>
      <c r="X1825" s="28">
        <v>100</v>
      </c>
      <c r="Y1825" s="28">
        <v>100</v>
      </c>
      <c r="Z1825" s="28">
        <v>3</v>
      </c>
      <c r="AA1825" s="28" t="s">
        <v>96</v>
      </c>
      <c r="AB1825" s="28" t="s">
        <v>97</v>
      </c>
      <c r="AC1825" s="28" t="s">
        <v>98</v>
      </c>
      <c r="AD1825" s="28">
        <v>0</v>
      </c>
      <c r="AE1825" s="28">
        <v>0</v>
      </c>
      <c r="AF1825" s="28">
        <v>0</v>
      </c>
      <c r="AG1825" s="28">
        <v>0</v>
      </c>
      <c r="AH1825" s="28">
        <v>0</v>
      </c>
      <c r="AI1825" s="28">
        <v>0</v>
      </c>
    </row>
    <row r="1826" spans="1:35" x14ac:dyDescent="0.3">
      <c r="A1826" s="25" t="s">
        <v>1429</v>
      </c>
      <c r="B1826" s="25" t="s">
        <v>1486</v>
      </c>
      <c r="C1826" s="25" t="s">
        <v>1495</v>
      </c>
      <c r="D1826" s="26" t="s">
        <v>1553</v>
      </c>
      <c r="E1826" s="26">
        <v>1666</v>
      </c>
      <c r="F1826" s="38">
        <v>0</v>
      </c>
      <c r="G1826" s="26">
        <v>100</v>
      </c>
      <c r="H1826" s="26">
        <v>90</v>
      </c>
      <c r="I1826" s="26">
        <v>10</v>
      </c>
      <c r="J1826" s="26">
        <v>0</v>
      </c>
      <c r="K1826" s="26">
        <v>0</v>
      </c>
      <c r="L1826" s="26">
        <v>100</v>
      </c>
      <c r="M1826" s="26">
        <v>90</v>
      </c>
      <c r="N1826" s="26">
        <v>10</v>
      </c>
      <c r="O1826" s="26">
        <v>0</v>
      </c>
      <c r="P1826" s="26">
        <v>0</v>
      </c>
      <c r="Q1826" s="26">
        <v>100</v>
      </c>
      <c r="R1826" s="26">
        <v>100</v>
      </c>
      <c r="S1826" s="26">
        <v>100</v>
      </c>
      <c r="T1826" s="26">
        <v>100</v>
      </c>
      <c r="U1826" s="26">
        <v>90</v>
      </c>
      <c r="V1826" s="26">
        <v>0</v>
      </c>
      <c r="W1826" s="26">
        <v>80</v>
      </c>
      <c r="X1826" s="26">
        <v>20</v>
      </c>
      <c r="Y1826" s="26">
        <v>100</v>
      </c>
      <c r="Z1826" s="26">
        <v>2</v>
      </c>
      <c r="AA1826" s="26" t="s">
        <v>96</v>
      </c>
      <c r="AB1826" s="26" t="s">
        <v>97</v>
      </c>
      <c r="AC1826" s="26" t="s">
        <v>98</v>
      </c>
      <c r="AD1826" s="26">
        <v>0</v>
      </c>
      <c r="AE1826" s="26">
        <v>0</v>
      </c>
      <c r="AF1826" s="26">
        <v>7</v>
      </c>
      <c r="AG1826" s="26">
        <v>0</v>
      </c>
      <c r="AH1826" s="26">
        <v>3</v>
      </c>
      <c r="AI1826" s="26">
        <v>0</v>
      </c>
    </row>
    <row r="1827" spans="1:35" x14ac:dyDescent="0.3">
      <c r="A1827" s="27" t="s">
        <v>1429</v>
      </c>
      <c r="B1827" s="27" t="s">
        <v>1486</v>
      </c>
      <c r="C1827" s="27" t="s">
        <v>1495</v>
      </c>
      <c r="D1827" s="27" t="s">
        <v>108</v>
      </c>
      <c r="E1827" s="29" t="s">
        <v>102</v>
      </c>
      <c r="F1827" s="28">
        <v>62</v>
      </c>
      <c r="G1827" s="28">
        <v>100</v>
      </c>
      <c r="H1827" s="28">
        <v>100</v>
      </c>
      <c r="I1827" s="28">
        <v>0</v>
      </c>
      <c r="J1827" s="28">
        <v>0</v>
      </c>
      <c r="K1827" s="28">
        <v>0</v>
      </c>
      <c r="L1827" s="28">
        <v>100</v>
      </c>
      <c r="M1827" s="28">
        <v>50</v>
      </c>
      <c r="N1827" s="28">
        <v>0</v>
      </c>
      <c r="O1827" s="28">
        <v>0</v>
      </c>
      <c r="P1827" s="28">
        <v>50</v>
      </c>
      <c r="Q1827" s="28">
        <v>100</v>
      </c>
      <c r="R1827" s="28">
        <v>100</v>
      </c>
      <c r="S1827" s="28">
        <v>100</v>
      </c>
      <c r="T1827" s="28">
        <v>100</v>
      </c>
      <c r="U1827" s="28">
        <v>50</v>
      </c>
      <c r="V1827" s="28">
        <v>0</v>
      </c>
      <c r="W1827" s="28">
        <v>20</v>
      </c>
      <c r="X1827" s="28">
        <v>80</v>
      </c>
      <c r="Y1827" s="28">
        <v>70</v>
      </c>
      <c r="Z1827" s="28">
        <v>2</v>
      </c>
      <c r="AA1827" s="28" t="s">
        <v>96</v>
      </c>
      <c r="AB1827" s="28" t="s">
        <v>97</v>
      </c>
      <c r="AC1827" s="28" t="s">
        <v>98</v>
      </c>
      <c r="AD1827" s="28">
        <v>1</v>
      </c>
      <c r="AE1827" s="28">
        <v>1</v>
      </c>
      <c r="AF1827" s="28">
        <v>7</v>
      </c>
      <c r="AG1827" s="28">
        <v>0</v>
      </c>
      <c r="AH1827" s="28">
        <v>3</v>
      </c>
      <c r="AI1827" s="28">
        <v>0</v>
      </c>
    </row>
    <row r="1828" spans="1:35" x14ac:dyDescent="0.3">
      <c r="A1828" s="27" t="s">
        <v>1429</v>
      </c>
      <c r="B1828" s="27" t="s">
        <v>1486</v>
      </c>
      <c r="C1828" s="27" t="s">
        <v>1495</v>
      </c>
      <c r="D1828" s="27" t="s">
        <v>110</v>
      </c>
      <c r="E1828" s="29" t="s">
        <v>102</v>
      </c>
      <c r="F1828" s="28">
        <v>245</v>
      </c>
      <c r="G1828" s="28">
        <v>100</v>
      </c>
      <c r="H1828" s="28">
        <v>50</v>
      </c>
      <c r="I1828" s="28">
        <v>50</v>
      </c>
      <c r="J1828" s="28">
        <v>0</v>
      </c>
      <c r="K1828" s="28">
        <v>0</v>
      </c>
      <c r="L1828" s="28">
        <v>100</v>
      </c>
      <c r="M1828" s="28">
        <v>20</v>
      </c>
      <c r="N1828" s="28">
        <v>0</v>
      </c>
      <c r="O1828" s="28">
        <v>0</v>
      </c>
      <c r="P1828" s="28">
        <v>80</v>
      </c>
      <c r="Q1828" s="28">
        <v>100</v>
      </c>
      <c r="R1828" s="28">
        <v>100</v>
      </c>
      <c r="S1828" s="28">
        <v>100</v>
      </c>
      <c r="T1828" s="28">
        <v>100</v>
      </c>
      <c r="U1828" s="28">
        <v>10</v>
      </c>
      <c r="V1828" s="28">
        <v>0</v>
      </c>
      <c r="W1828" s="28">
        <v>10</v>
      </c>
      <c r="X1828" s="28">
        <v>90</v>
      </c>
      <c r="Y1828" s="28">
        <v>10</v>
      </c>
      <c r="Z1828" s="28">
        <v>2</v>
      </c>
      <c r="AA1828" s="28" t="s">
        <v>96</v>
      </c>
      <c r="AB1828" s="28" t="s">
        <v>96</v>
      </c>
      <c r="AC1828" s="28">
        <v>4</v>
      </c>
      <c r="AD1828" s="28">
        <v>1</v>
      </c>
      <c r="AE1828" s="28">
        <v>1</v>
      </c>
      <c r="AF1828" s="28">
        <v>7</v>
      </c>
      <c r="AG1828" s="28">
        <v>0</v>
      </c>
      <c r="AH1828" s="28">
        <v>3</v>
      </c>
      <c r="AI1828" s="28">
        <v>0</v>
      </c>
    </row>
    <row r="1829" spans="1:35" x14ac:dyDescent="0.3">
      <c r="A1829" s="25" t="s">
        <v>1429</v>
      </c>
      <c r="B1829" s="25" t="s">
        <v>1496</v>
      </c>
      <c r="C1829" s="25" t="s">
        <v>1497</v>
      </c>
      <c r="D1829" s="26" t="s">
        <v>1553</v>
      </c>
      <c r="E1829" s="26">
        <v>10898</v>
      </c>
      <c r="F1829" s="38">
        <v>560</v>
      </c>
      <c r="G1829" s="26">
        <v>100</v>
      </c>
      <c r="H1829" s="26">
        <v>98</v>
      </c>
      <c r="I1829" s="26">
        <v>2</v>
      </c>
      <c r="J1829" s="26">
        <v>0</v>
      </c>
      <c r="K1829" s="26">
        <v>0</v>
      </c>
      <c r="L1829" s="26">
        <v>100</v>
      </c>
      <c r="M1829" s="26">
        <v>95</v>
      </c>
      <c r="N1829" s="26">
        <v>2</v>
      </c>
      <c r="O1829" s="26">
        <v>3</v>
      </c>
      <c r="P1829" s="26">
        <v>0</v>
      </c>
      <c r="Q1829" s="26">
        <v>100</v>
      </c>
      <c r="R1829" s="26">
        <v>100</v>
      </c>
      <c r="S1829" s="26">
        <v>100</v>
      </c>
      <c r="T1829" s="26">
        <v>95</v>
      </c>
      <c r="U1829" s="26">
        <v>70</v>
      </c>
      <c r="V1829" s="26">
        <v>25</v>
      </c>
      <c r="W1829" s="26">
        <v>70</v>
      </c>
      <c r="X1829" s="26">
        <v>5</v>
      </c>
      <c r="Y1829" s="26">
        <v>100</v>
      </c>
      <c r="Z1829" s="26">
        <v>2</v>
      </c>
      <c r="AA1829" s="26" t="s">
        <v>96</v>
      </c>
      <c r="AB1829" s="26" t="s">
        <v>97</v>
      </c>
      <c r="AC1829" s="26" t="s">
        <v>98</v>
      </c>
      <c r="AD1829" s="26">
        <v>0</v>
      </c>
      <c r="AE1829" s="26">
        <v>0</v>
      </c>
      <c r="AF1829" s="26">
        <v>0</v>
      </c>
      <c r="AG1829" s="26">
        <v>0</v>
      </c>
      <c r="AH1829" s="26">
        <v>0</v>
      </c>
      <c r="AI1829" s="26">
        <v>0</v>
      </c>
    </row>
    <row r="1830" spans="1:35" x14ac:dyDescent="0.3">
      <c r="A1830" s="27" t="s">
        <v>1429</v>
      </c>
      <c r="B1830" s="27" t="s">
        <v>1496</v>
      </c>
      <c r="C1830" s="27" t="s">
        <v>1497</v>
      </c>
      <c r="D1830" s="27" t="s">
        <v>1498</v>
      </c>
      <c r="E1830" s="29" t="s">
        <v>102</v>
      </c>
      <c r="F1830" s="28">
        <v>206</v>
      </c>
      <c r="G1830" s="28">
        <v>100</v>
      </c>
      <c r="H1830" s="28">
        <v>60</v>
      </c>
      <c r="I1830" s="28">
        <v>0</v>
      </c>
      <c r="J1830" s="28">
        <v>40</v>
      </c>
      <c r="K1830" s="28">
        <v>0</v>
      </c>
      <c r="L1830" s="28">
        <v>100</v>
      </c>
      <c r="M1830" s="28">
        <v>90</v>
      </c>
      <c r="N1830" s="28">
        <v>10</v>
      </c>
      <c r="O1830" s="28">
        <v>0</v>
      </c>
      <c r="P1830" s="28">
        <v>0</v>
      </c>
      <c r="Q1830" s="28">
        <v>100</v>
      </c>
      <c r="R1830" s="28">
        <v>100</v>
      </c>
      <c r="S1830" s="28">
        <v>100</v>
      </c>
      <c r="T1830" s="28">
        <v>0</v>
      </c>
      <c r="U1830" s="28">
        <v>0</v>
      </c>
      <c r="V1830" s="28">
        <v>0</v>
      </c>
      <c r="W1830" s="28">
        <v>0</v>
      </c>
      <c r="X1830" s="28">
        <v>100</v>
      </c>
      <c r="Y1830" s="28">
        <v>100</v>
      </c>
      <c r="Z1830" s="28">
        <v>2</v>
      </c>
      <c r="AA1830" s="28" t="s">
        <v>96</v>
      </c>
      <c r="AB1830" s="28" t="s">
        <v>97</v>
      </c>
      <c r="AC1830" s="28" t="s">
        <v>98</v>
      </c>
      <c r="AD1830" s="28">
        <v>0</v>
      </c>
      <c r="AE1830" s="28">
        <v>0</v>
      </c>
      <c r="AF1830" s="28">
        <v>0</v>
      </c>
      <c r="AG1830" s="28">
        <v>0</v>
      </c>
      <c r="AH1830" s="28">
        <v>0</v>
      </c>
      <c r="AI1830" s="28">
        <v>0</v>
      </c>
    </row>
    <row r="1831" spans="1:35" x14ac:dyDescent="0.3">
      <c r="A1831" s="25" t="s">
        <v>1429</v>
      </c>
      <c r="B1831" s="25" t="s">
        <v>1496</v>
      </c>
      <c r="C1831" s="25" t="s">
        <v>1499</v>
      </c>
      <c r="D1831" s="26" t="s">
        <v>1553</v>
      </c>
      <c r="E1831" s="26">
        <v>2527</v>
      </c>
      <c r="F1831" s="38">
        <v>240</v>
      </c>
      <c r="G1831" s="26">
        <v>100</v>
      </c>
      <c r="H1831" s="26">
        <v>100</v>
      </c>
      <c r="I1831" s="26">
        <v>0</v>
      </c>
      <c r="J1831" s="26">
        <v>0</v>
      </c>
      <c r="K1831" s="26">
        <v>0</v>
      </c>
      <c r="L1831" s="26">
        <v>100</v>
      </c>
      <c r="M1831" s="26">
        <v>100</v>
      </c>
      <c r="N1831" s="26">
        <v>0</v>
      </c>
      <c r="O1831" s="26">
        <v>0</v>
      </c>
      <c r="P1831" s="26">
        <v>0</v>
      </c>
      <c r="Q1831" s="26">
        <v>100</v>
      </c>
      <c r="R1831" s="26">
        <v>100</v>
      </c>
      <c r="S1831" s="26">
        <v>100</v>
      </c>
      <c r="T1831" s="26">
        <v>100</v>
      </c>
      <c r="U1831" s="26">
        <v>0</v>
      </c>
      <c r="V1831" s="26">
        <v>0</v>
      </c>
      <c r="W1831" s="26">
        <v>20</v>
      </c>
      <c r="X1831" s="26">
        <v>80</v>
      </c>
      <c r="Y1831" s="26">
        <v>100</v>
      </c>
      <c r="Z1831" s="26">
        <v>2</v>
      </c>
      <c r="AA1831" s="26" t="s">
        <v>96</v>
      </c>
      <c r="AB1831" s="26" t="s">
        <v>97</v>
      </c>
      <c r="AC1831" s="26" t="s">
        <v>98</v>
      </c>
      <c r="AD1831" s="26">
        <v>0</v>
      </c>
      <c r="AE1831" s="26">
        <v>4</v>
      </c>
      <c r="AF1831" s="26">
        <v>4</v>
      </c>
      <c r="AG1831" s="26">
        <v>0</v>
      </c>
      <c r="AH1831" s="26">
        <v>3</v>
      </c>
      <c r="AI1831" s="26">
        <v>0</v>
      </c>
    </row>
    <row r="1832" spans="1:35" x14ac:dyDescent="0.3">
      <c r="A1832" s="27" t="s">
        <v>1429</v>
      </c>
      <c r="B1832" s="27" t="s">
        <v>1496</v>
      </c>
      <c r="C1832" s="27" t="s">
        <v>1499</v>
      </c>
      <c r="D1832" s="27" t="s">
        <v>1500</v>
      </c>
      <c r="E1832" s="29" t="s">
        <v>95</v>
      </c>
      <c r="F1832" s="28">
        <v>103</v>
      </c>
      <c r="G1832" s="28">
        <v>100</v>
      </c>
      <c r="H1832" s="28">
        <v>100</v>
      </c>
      <c r="I1832" s="28">
        <v>0</v>
      </c>
      <c r="J1832" s="28">
        <v>0</v>
      </c>
      <c r="K1832" s="28">
        <v>0</v>
      </c>
      <c r="L1832" s="28">
        <v>100</v>
      </c>
      <c r="M1832" s="28">
        <v>100</v>
      </c>
      <c r="N1832" s="28">
        <v>0</v>
      </c>
      <c r="O1832" s="28">
        <v>0</v>
      </c>
      <c r="P1832" s="28">
        <v>0</v>
      </c>
      <c r="Q1832" s="28">
        <v>100</v>
      </c>
      <c r="R1832" s="28">
        <v>100</v>
      </c>
      <c r="S1832" s="28">
        <v>100</v>
      </c>
      <c r="T1832" s="28">
        <v>100</v>
      </c>
      <c r="U1832" s="28">
        <v>0</v>
      </c>
      <c r="V1832" s="28">
        <v>0</v>
      </c>
      <c r="W1832" s="28">
        <v>0</v>
      </c>
      <c r="X1832" s="28">
        <v>100</v>
      </c>
      <c r="Y1832" s="28">
        <v>100</v>
      </c>
      <c r="Z1832" s="28">
        <v>2</v>
      </c>
      <c r="AA1832" s="28" t="s">
        <v>96</v>
      </c>
      <c r="AB1832" s="28" t="s">
        <v>97</v>
      </c>
      <c r="AC1832" s="28" t="s">
        <v>98</v>
      </c>
      <c r="AD1832" s="28">
        <v>0</v>
      </c>
      <c r="AE1832" s="28">
        <v>4</v>
      </c>
      <c r="AF1832" s="28">
        <v>4</v>
      </c>
      <c r="AG1832" s="28">
        <v>0</v>
      </c>
      <c r="AH1832" s="28">
        <v>3</v>
      </c>
      <c r="AI1832" s="28">
        <v>0</v>
      </c>
    </row>
    <row r="1833" spans="1:35" x14ac:dyDescent="0.3">
      <c r="A1833" s="27" t="s">
        <v>1429</v>
      </c>
      <c r="B1833" s="27" t="s">
        <v>1496</v>
      </c>
      <c r="C1833" s="27" t="s">
        <v>1499</v>
      </c>
      <c r="D1833" s="27" t="s">
        <v>1501</v>
      </c>
      <c r="E1833" s="29" t="s">
        <v>102</v>
      </c>
      <c r="F1833" s="28">
        <v>32</v>
      </c>
      <c r="G1833" s="28">
        <v>100</v>
      </c>
      <c r="H1833" s="28">
        <v>100</v>
      </c>
      <c r="I1833" s="28">
        <v>0</v>
      </c>
      <c r="J1833" s="28">
        <v>0</v>
      </c>
      <c r="K1833" s="28">
        <v>0</v>
      </c>
      <c r="L1833" s="28">
        <v>100</v>
      </c>
      <c r="M1833" s="28">
        <v>100</v>
      </c>
      <c r="N1833" s="28">
        <v>0</v>
      </c>
      <c r="O1833" s="28">
        <v>0</v>
      </c>
      <c r="P1833" s="28">
        <v>0</v>
      </c>
      <c r="Q1833" s="28">
        <v>100</v>
      </c>
      <c r="R1833" s="28">
        <v>100</v>
      </c>
      <c r="S1833" s="28">
        <v>100</v>
      </c>
      <c r="T1833" s="28">
        <v>100</v>
      </c>
      <c r="U1833" s="28">
        <v>0</v>
      </c>
      <c r="V1833" s="28">
        <v>0</v>
      </c>
      <c r="W1833" s="28">
        <v>0</v>
      </c>
      <c r="X1833" s="28">
        <v>100</v>
      </c>
      <c r="Y1833" s="28">
        <v>100</v>
      </c>
      <c r="Z1833" s="28">
        <v>2</v>
      </c>
      <c r="AA1833" s="28" t="s">
        <v>96</v>
      </c>
      <c r="AB1833" s="28" t="s">
        <v>97</v>
      </c>
      <c r="AC1833" s="28" t="s">
        <v>98</v>
      </c>
      <c r="AD1833" s="28">
        <v>0</v>
      </c>
      <c r="AE1833" s="28">
        <v>4</v>
      </c>
      <c r="AF1833" s="28">
        <v>4</v>
      </c>
      <c r="AG1833" s="28">
        <v>0</v>
      </c>
      <c r="AH1833" s="28">
        <v>3</v>
      </c>
      <c r="AI1833" s="28">
        <v>0</v>
      </c>
    </row>
    <row r="1834" spans="1:35" x14ac:dyDescent="0.3">
      <c r="A1834" s="25" t="s">
        <v>1429</v>
      </c>
      <c r="B1834" s="25" t="s">
        <v>1496</v>
      </c>
      <c r="C1834" s="25" t="s">
        <v>1502</v>
      </c>
      <c r="D1834" s="26" t="s">
        <v>1553</v>
      </c>
      <c r="E1834" s="26">
        <v>920</v>
      </c>
      <c r="F1834" s="38">
        <v>50</v>
      </c>
      <c r="G1834" s="26">
        <v>0</v>
      </c>
      <c r="H1834" s="26">
        <v>0</v>
      </c>
      <c r="I1834" s="26">
        <v>100</v>
      </c>
      <c r="J1834" s="26">
        <v>0</v>
      </c>
      <c r="K1834" s="26">
        <v>0</v>
      </c>
      <c r="L1834" s="26">
        <v>0</v>
      </c>
      <c r="M1834" s="26">
        <v>0</v>
      </c>
      <c r="N1834" s="26">
        <v>100</v>
      </c>
      <c r="O1834" s="26">
        <v>0</v>
      </c>
      <c r="P1834" s="26">
        <v>0</v>
      </c>
      <c r="Q1834" s="26">
        <v>100</v>
      </c>
      <c r="R1834" s="26">
        <v>100</v>
      </c>
      <c r="S1834" s="26">
        <v>100</v>
      </c>
      <c r="T1834" s="26">
        <v>100</v>
      </c>
      <c r="U1834" s="26">
        <v>100</v>
      </c>
      <c r="V1834" s="26">
        <v>0</v>
      </c>
      <c r="W1834" s="26">
        <v>30</v>
      </c>
      <c r="X1834" s="26">
        <v>70</v>
      </c>
      <c r="Y1834" s="26">
        <v>100</v>
      </c>
      <c r="Z1834" s="26">
        <v>2</v>
      </c>
      <c r="AA1834" s="26" t="s">
        <v>96</v>
      </c>
      <c r="AB1834" s="26" t="s">
        <v>96</v>
      </c>
      <c r="AC1834" s="26">
        <v>12</v>
      </c>
      <c r="AD1834" s="26">
        <v>0</v>
      </c>
      <c r="AE1834" s="26">
        <v>5</v>
      </c>
      <c r="AF1834" s="26">
        <v>5</v>
      </c>
      <c r="AG1834" s="26">
        <v>0</v>
      </c>
      <c r="AH1834" s="26">
        <v>6</v>
      </c>
      <c r="AI1834" s="26">
        <v>0</v>
      </c>
    </row>
    <row r="1835" spans="1:35" x14ac:dyDescent="0.3">
      <c r="A1835" s="27" t="s">
        <v>1429</v>
      </c>
      <c r="B1835" s="27" t="s">
        <v>1496</v>
      </c>
      <c r="C1835" s="27" t="s">
        <v>1502</v>
      </c>
      <c r="D1835" s="27" t="s">
        <v>428</v>
      </c>
      <c r="E1835" s="29" t="s">
        <v>102</v>
      </c>
      <c r="F1835" s="28">
        <v>50</v>
      </c>
      <c r="G1835" s="28">
        <v>0</v>
      </c>
      <c r="H1835" s="28">
        <v>0</v>
      </c>
      <c r="I1835" s="28">
        <v>100</v>
      </c>
      <c r="J1835" s="28">
        <v>0</v>
      </c>
      <c r="K1835" s="28">
        <v>0</v>
      </c>
      <c r="L1835" s="28">
        <v>0</v>
      </c>
      <c r="M1835" s="28">
        <v>0</v>
      </c>
      <c r="N1835" s="28">
        <v>100</v>
      </c>
      <c r="O1835" s="28">
        <v>0</v>
      </c>
      <c r="P1835" s="28">
        <v>0</v>
      </c>
      <c r="Q1835" s="28">
        <v>100</v>
      </c>
      <c r="R1835" s="28">
        <v>0</v>
      </c>
      <c r="S1835" s="28">
        <v>0</v>
      </c>
      <c r="T1835" s="28">
        <v>0</v>
      </c>
      <c r="U1835" s="28">
        <v>0</v>
      </c>
      <c r="V1835" s="28">
        <v>0</v>
      </c>
      <c r="W1835" s="28">
        <v>0</v>
      </c>
      <c r="X1835" s="28">
        <v>100</v>
      </c>
      <c r="Y1835" s="28">
        <v>100</v>
      </c>
      <c r="Z1835" s="28">
        <v>2</v>
      </c>
      <c r="AA1835" s="28" t="s">
        <v>96</v>
      </c>
      <c r="AB1835" s="28" t="s">
        <v>97</v>
      </c>
      <c r="AC1835" s="28" t="s">
        <v>98</v>
      </c>
      <c r="AD1835" s="28">
        <v>0</v>
      </c>
      <c r="AE1835" s="28">
        <v>5</v>
      </c>
      <c r="AF1835" s="28">
        <v>5</v>
      </c>
      <c r="AG1835" s="28">
        <v>0</v>
      </c>
      <c r="AH1835" s="28">
        <v>6</v>
      </c>
      <c r="AI1835" s="28">
        <v>0</v>
      </c>
    </row>
    <row r="1836" spans="1:35" x14ac:dyDescent="0.3">
      <c r="A1836" s="25" t="s">
        <v>1429</v>
      </c>
      <c r="B1836" s="25" t="s">
        <v>1496</v>
      </c>
      <c r="C1836" s="25" t="s">
        <v>1496</v>
      </c>
      <c r="D1836" s="26" t="s">
        <v>1553</v>
      </c>
      <c r="E1836" s="26">
        <v>15425</v>
      </c>
      <c r="F1836" s="38">
        <v>580</v>
      </c>
      <c r="G1836" s="26">
        <v>100</v>
      </c>
      <c r="H1836" s="26">
        <v>100</v>
      </c>
      <c r="I1836" s="26">
        <v>0</v>
      </c>
      <c r="J1836" s="26">
        <v>0</v>
      </c>
      <c r="K1836" s="26">
        <v>0</v>
      </c>
      <c r="L1836" s="26">
        <v>100</v>
      </c>
      <c r="M1836" s="26">
        <v>100</v>
      </c>
      <c r="N1836" s="26">
        <v>0</v>
      </c>
      <c r="O1836" s="26">
        <v>0</v>
      </c>
      <c r="P1836" s="26">
        <v>0</v>
      </c>
      <c r="Q1836" s="26">
        <v>100</v>
      </c>
      <c r="R1836" s="26">
        <v>100</v>
      </c>
      <c r="S1836" s="26">
        <v>100</v>
      </c>
      <c r="T1836" s="26">
        <v>100</v>
      </c>
      <c r="U1836" s="26">
        <v>100</v>
      </c>
      <c r="V1836" s="26">
        <v>50</v>
      </c>
      <c r="W1836" s="26">
        <v>50</v>
      </c>
      <c r="X1836" s="26">
        <v>0</v>
      </c>
      <c r="Y1836" s="26">
        <v>100</v>
      </c>
      <c r="Z1836" s="26">
        <v>8</v>
      </c>
      <c r="AA1836" s="26" t="s">
        <v>96</v>
      </c>
      <c r="AB1836" s="26" t="s">
        <v>96</v>
      </c>
      <c r="AC1836" s="26">
        <v>2</v>
      </c>
      <c r="AD1836" s="26">
        <v>0</v>
      </c>
      <c r="AE1836" s="26">
        <v>0</v>
      </c>
      <c r="AF1836" s="26">
        <v>0</v>
      </c>
      <c r="AG1836" s="26">
        <v>0</v>
      </c>
      <c r="AH1836" s="26">
        <v>0</v>
      </c>
      <c r="AI1836" s="26">
        <v>0</v>
      </c>
    </row>
    <row r="1837" spans="1:35" x14ac:dyDescent="0.3">
      <c r="A1837" s="27" t="s">
        <v>1429</v>
      </c>
      <c r="B1837" s="27" t="s">
        <v>1496</v>
      </c>
      <c r="C1837" s="27" t="s">
        <v>1496</v>
      </c>
      <c r="D1837" s="27" t="s">
        <v>1503</v>
      </c>
      <c r="E1837" s="29" t="s">
        <v>95</v>
      </c>
      <c r="F1837" s="28">
        <v>61</v>
      </c>
      <c r="G1837" s="28">
        <v>100</v>
      </c>
      <c r="H1837" s="28">
        <v>100</v>
      </c>
      <c r="I1837" s="28">
        <v>0</v>
      </c>
      <c r="J1837" s="28">
        <v>0</v>
      </c>
      <c r="K1837" s="28">
        <v>0</v>
      </c>
      <c r="L1837" s="28">
        <v>100</v>
      </c>
      <c r="M1837" s="28">
        <v>100</v>
      </c>
      <c r="N1837" s="28">
        <v>0</v>
      </c>
      <c r="O1837" s="28">
        <v>0</v>
      </c>
      <c r="P1837" s="28">
        <v>0</v>
      </c>
      <c r="Q1837" s="28">
        <v>100</v>
      </c>
      <c r="R1837" s="28">
        <v>100</v>
      </c>
      <c r="S1837" s="28">
        <v>100</v>
      </c>
      <c r="T1837" s="28">
        <v>100</v>
      </c>
      <c r="U1837" s="28">
        <v>0</v>
      </c>
      <c r="V1837" s="28">
        <v>100</v>
      </c>
      <c r="W1837" s="28">
        <v>0</v>
      </c>
      <c r="X1837" s="28">
        <v>0</v>
      </c>
      <c r="Y1837" s="28">
        <v>100</v>
      </c>
      <c r="Z1837" s="28">
        <v>8</v>
      </c>
      <c r="AA1837" s="28" t="s">
        <v>96</v>
      </c>
      <c r="AB1837" s="28" t="s">
        <v>96</v>
      </c>
      <c r="AC1837" s="28">
        <v>4</v>
      </c>
      <c r="AD1837" s="28">
        <v>0</v>
      </c>
      <c r="AE1837" s="28">
        <v>0</v>
      </c>
      <c r="AF1837" s="28">
        <v>0</v>
      </c>
      <c r="AG1837" s="28">
        <v>0</v>
      </c>
      <c r="AH1837" s="28">
        <v>0</v>
      </c>
      <c r="AI1837" s="28">
        <v>0</v>
      </c>
    </row>
    <row r="1838" spans="1:35" x14ac:dyDescent="0.3">
      <c r="A1838" s="27" t="s">
        <v>1429</v>
      </c>
      <c r="B1838" s="27" t="s">
        <v>1496</v>
      </c>
      <c r="C1838" s="27" t="s">
        <v>1496</v>
      </c>
      <c r="D1838" s="27" t="s">
        <v>1504</v>
      </c>
      <c r="E1838" s="29" t="s">
        <v>95</v>
      </c>
      <c r="F1838" s="28">
        <v>135</v>
      </c>
      <c r="G1838" s="28">
        <v>100</v>
      </c>
      <c r="H1838" s="28">
        <v>100</v>
      </c>
      <c r="I1838" s="28">
        <v>0</v>
      </c>
      <c r="J1838" s="28">
        <v>0</v>
      </c>
      <c r="K1838" s="28">
        <v>0</v>
      </c>
      <c r="L1838" s="28">
        <v>100</v>
      </c>
      <c r="M1838" s="28">
        <v>100</v>
      </c>
      <c r="N1838" s="28">
        <v>0</v>
      </c>
      <c r="O1838" s="28">
        <v>0</v>
      </c>
      <c r="P1838" s="28">
        <v>0</v>
      </c>
      <c r="Q1838" s="28">
        <v>100</v>
      </c>
      <c r="R1838" s="28">
        <v>100</v>
      </c>
      <c r="S1838" s="28">
        <v>100</v>
      </c>
      <c r="T1838" s="28">
        <v>100</v>
      </c>
      <c r="U1838" s="28">
        <v>100</v>
      </c>
      <c r="V1838" s="28">
        <v>100</v>
      </c>
      <c r="W1838" s="28">
        <v>0</v>
      </c>
      <c r="X1838" s="28">
        <v>0</v>
      </c>
      <c r="Y1838" s="28">
        <v>100</v>
      </c>
      <c r="Z1838" s="28">
        <v>8</v>
      </c>
      <c r="AA1838" s="28" t="s">
        <v>96</v>
      </c>
      <c r="AB1838" s="28" t="s">
        <v>96</v>
      </c>
      <c r="AC1838" s="28">
        <v>4</v>
      </c>
      <c r="AD1838" s="28">
        <v>0</v>
      </c>
      <c r="AE1838" s="28">
        <v>0</v>
      </c>
      <c r="AF1838" s="28">
        <v>0</v>
      </c>
      <c r="AG1838" s="28">
        <v>0</v>
      </c>
      <c r="AH1838" s="28">
        <v>0</v>
      </c>
      <c r="AI1838" s="28">
        <v>0</v>
      </c>
    </row>
    <row r="1839" spans="1:35" x14ac:dyDescent="0.3">
      <c r="A1839" s="25" t="s">
        <v>1429</v>
      </c>
      <c r="B1839" s="25" t="s">
        <v>1505</v>
      </c>
      <c r="C1839" s="25" t="s">
        <v>1505</v>
      </c>
      <c r="D1839" s="26" t="s">
        <v>1553</v>
      </c>
      <c r="E1839" s="26">
        <v>63931</v>
      </c>
      <c r="F1839" s="38">
        <v>1020</v>
      </c>
      <c r="G1839" s="26">
        <v>100</v>
      </c>
      <c r="H1839" s="26">
        <v>100</v>
      </c>
      <c r="I1839" s="26">
        <v>0</v>
      </c>
      <c r="J1839" s="26">
        <v>0</v>
      </c>
      <c r="K1839" s="26">
        <v>0</v>
      </c>
      <c r="L1839" s="26">
        <v>100</v>
      </c>
      <c r="M1839" s="26">
        <v>100</v>
      </c>
      <c r="N1839" s="26">
        <v>0</v>
      </c>
      <c r="O1839" s="26">
        <v>0</v>
      </c>
      <c r="P1839" s="26">
        <v>0</v>
      </c>
      <c r="Q1839" s="26">
        <v>100</v>
      </c>
      <c r="R1839" s="26">
        <v>100</v>
      </c>
      <c r="S1839" s="26">
        <v>100</v>
      </c>
      <c r="T1839" s="26">
        <v>100</v>
      </c>
      <c r="U1839" s="26">
        <v>100</v>
      </c>
      <c r="V1839" s="26">
        <v>40</v>
      </c>
      <c r="W1839" s="26">
        <v>50</v>
      </c>
      <c r="X1839" s="26">
        <v>10</v>
      </c>
      <c r="Y1839" s="26">
        <v>100</v>
      </c>
      <c r="Z1839" s="26">
        <v>4</v>
      </c>
      <c r="AA1839" s="26" t="s">
        <v>96</v>
      </c>
      <c r="AB1839" s="26" t="s">
        <v>96</v>
      </c>
      <c r="AC1839" s="26">
        <v>12</v>
      </c>
      <c r="AD1839" s="26">
        <v>0</v>
      </c>
      <c r="AE1839" s="26">
        <v>0</v>
      </c>
      <c r="AF1839" s="26">
        <v>0</v>
      </c>
      <c r="AG1839" s="26">
        <v>0</v>
      </c>
      <c r="AH1839" s="26">
        <v>0</v>
      </c>
      <c r="AI1839" s="26">
        <v>0</v>
      </c>
    </row>
    <row r="1840" spans="1:35" x14ac:dyDescent="0.3">
      <c r="A1840" s="27" t="s">
        <v>1429</v>
      </c>
      <c r="B1840" s="27" t="s">
        <v>1505</v>
      </c>
      <c r="C1840" s="27" t="s">
        <v>1505</v>
      </c>
      <c r="D1840" s="27" t="s">
        <v>1506</v>
      </c>
      <c r="E1840" s="29" t="s">
        <v>102</v>
      </c>
      <c r="F1840" s="28">
        <v>256</v>
      </c>
      <c r="G1840" s="28">
        <v>100</v>
      </c>
      <c r="H1840" s="28">
        <v>100</v>
      </c>
      <c r="I1840" s="28">
        <v>0</v>
      </c>
      <c r="J1840" s="28">
        <v>0</v>
      </c>
      <c r="K1840" s="28">
        <v>0</v>
      </c>
      <c r="L1840" s="28">
        <v>100</v>
      </c>
      <c r="M1840" s="28">
        <v>100</v>
      </c>
      <c r="N1840" s="28">
        <v>0</v>
      </c>
      <c r="O1840" s="28">
        <v>0</v>
      </c>
      <c r="P1840" s="28">
        <v>0</v>
      </c>
      <c r="Q1840" s="28">
        <v>100</v>
      </c>
      <c r="R1840" s="28">
        <v>90</v>
      </c>
      <c r="S1840" s="28">
        <v>95</v>
      </c>
      <c r="T1840" s="28">
        <v>40</v>
      </c>
      <c r="U1840" s="28">
        <v>40</v>
      </c>
      <c r="V1840" s="28">
        <v>0</v>
      </c>
      <c r="W1840" s="28">
        <v>40</v>
      </c>
      <c r="X1840" s="28">
        <v>60</v>
      </c>
      <c r="Y1840" s="28">
        <v>0</v>
      </c>
      <c r="Z1840" s="28" t="s">
        <v>98</v>
      </c>
      <c r="AA1840" s="28" t="s">
        <v>97</v>
      </c>
      <c r="AB1840" s="28" t="s">
        <v>96</v>
      </c>
      <c r="AC1840" s="28">
        <v>5</v>
      </c>
      <c r="AD1840" s="28">
        <v>2</v>
      </c>
      <c r="AE1840" s="28">
        <v>2</v>
      </c>
      <c r="AF1840" s="28">
        <v>7</v>
      </c>
      <c r="AG1840" s="28">
        <v>1</v>
      </c>
      <c r="AH1840" s="28">
        <v>3</v>
      </c>
      <c r="AI1840" s="28">
        <v>2</v>
      </c>
    </row>
    <row r="1841" spans="1:35" x14ac:dyDescent="0.3">
      <c r="A1841" s="25" t="s">
        <v>1507</v>
      </c>
      <c r="B1841" s="25" t="s">
        <v>1508</v>
      </c>
      <c r="C1841" s="25" t="s">
        <v>1509</v>
      </c>
      <c r="D1841" s="26" t="s">
        <v>1553</v>
      </c>
      <c r="E1841" s="26">
        <v>3406</v>
      </c>
      <c r="F1841" s="38">
        <v>0</v>
      </c>
      <c r="G1841" s="26">
        <v>90</v>
      </c>
      <c r="H1841" s="26">
        <v>75</v>
      </c>
      <c r="I1841" s="26">
        <v>15</v>
      </c>
      <c r="J1841" s="26">
        <v>0</v>
      </c>
      <c r="K1841" s="26">
        <v>10</v>
      </c>
      <c r="L1841" s="26">
        <v>80</v>
      </c>
      <c r="M1841" s="26">
        <v>60</v>
      </c>
      <c r="N1841" s="26">
        <v>20</v>
      </c>
      <c r="O1841" s="26">
        <v>0</v>
      </c>
      <c r="P1841" s="26">
        <v>20</v>
      </c>
      <c r="Q1841" s="26">
        <v>100</v>
      </c>
      <c r="R1841" s="26">
        <v>100</v>
      </c>
      <c r="S1841" s="26">
        <v>90</v>
      </c>
      <c r="T1841" s="26">
        <v>75</v>
      </c>
      <c r="U1841" s="26">
        <v>75</v>
      </c>
      <c r="V1841" s="26">
        <v>0</v>
      </c>
      <c r="W1841" s="26">
        <v>20</v>
      </c>
      <c r="X1841" s="26">
        <v>80</v>
      </c>
      <c r="Y1841" s="26">
        <v>100</v>
      </c>
      <c r="Z1841" s="26">
        <v>2</v>
      </c>
      <c r="AA1841" s="26" t="s">
        <v>96</v>
      </c>
      <c r="AB1841" s="26" t="s">
        <v>96</v>
      </c>
      <c r="AC1841" s="26">
        <v>2</v>
      </c>
      <c r="AD1841" s="26">
        <v>5</v>
      </c>
      <c r="AE1841" s="26">
        <v>0</v>
      </c>
      <c r="AF1841" s="26">
        <v>5</v>
      </c>
      <c r="AG1841" s="26">
        <v>0</v>
      </c>
      <c r="AH1841" s="26">
        <v>0</v>
      </c>
      <c r="AI1841" s="26">
        <v>0</v>
      </c>
    </row>
    <row r="1842" spans="1:35" x14ac:dyDescent="0.3">
      <c r="A1842" s="27" t="s">
        <v>1507</v>
      </c>
      <c r="B1842" s="27" t="s">
        <v>1508</v>
      </c>
      <c r="C1842" s="27" t="s">
        <v>1509</v>
      </c>
      <c r="D1842" s="27" t="s">
        <v>108</v>
      </c>
      <c r="E1842" s="29" t="s">
        <v>95</v>
      </c>
      <c r="F1842" s="28">
        <v>37</v>
      </c>
      <c r="G1842" s="28">
        <v>90</v>
      </c>
      <c r="H1842" s="28">
        <v>90</v>
      </c>
      <c r="I1842" s="28">
        <v>0</v>
      </c>
      <c r="J1842" s="28">
        <v>0</v>
      </c>
      <c r="K1842" s="28">
        <v>10</v>
      </c>
      <c r="L1842" s="28">
        <v>0</v>
      </c>
      <c r="M1842" s="28">
        <v>0</v>
      </c>
      <c r="N1842" s="28">
        <v>100</v>
      </c>
      <c r="O1842" s="28">
        <v>0</v>
      </c>
      <c r="P1842" s="28">
        <v>0</v>
      </c>
      <c r="Q1842" s="28">
        <v>100</v>
      </c>
      <c r="R1842" s="28">
        <v>100</v>
      </c>
      <c r="S1842" s="28">
        <v>0</v>
      </c>
      <c r="T1842" s="28">
        <v>0</v>
      </c>
      <c r="U1842" s="28">
        <v>0</v>
      </c>
      <c r="V1842" s="28">
        <v>0</v>
      </c>
      <c r="W1842" s="28">
        <v>0</v>
      </c>
      <c r="X1842" s="28">
        <v>100</v>
      </c>
      <c r="Y1842" s="28">
        <v>100</v>
      </c>
      <c r="Z1842" s="28">
        <v>4</v>
      </c>
      <c r="AA1842" s="28" t="s">
        <v>96</v>
      </c>
      <c r="AB1842" s="28" t="s">
        <v>96</v>
      </c>
      <c r="AC1842" s="28">
        <v>12</v>
      </c>
      <c r="AD1842" s="28">
        <v>5</v>
      </c>
      <c r="AE1842" s="28">
        <v>0</v>
      </c>
      <c r="AF1842" s="28">
        <v>5</v>
      </c>
      <c r="AG1842" s="28">
        <v>0</v>
      </c>
      <c r="AH1842" s="28">
        <v>0</v>
      </c>
      <c r="AI1842" s="28">
        <v>0</v>
      </c>
    </row>
    <row r="1843" spans="1:35" x14ac:dyDescent="0.3">
      <c r="A1843" s="25" t="s">
        <v>1507</v>
      </c>
      <c r="B1843" s="25" t="s">
        <v>1508</v>
      </c>
      <c r="C1843" s="25" t="s">
        <v>1510</v>
      </c>
      <c r="D1843" s="26" t="s">
        <v>1553</v>
      </c>
      <c r="E1843" s="26">
        <v>7457</v>
      </c>
      <c r="F1843" s="38">
        <v>110</v>
      </c>
      <c r="G1843" s="26">
        <v>100</v>
      </c>
      <c r="H1843" s="26">
        <v>100</v>
      </c>
      <c r="I1843" s="26">
        <v>0</v>
      </c>
      <c r="J1843" s="26">
        <v>0</v>
      </c>
      <c r="K1843" s="26">
        <v>0</v>
      </c>
      <c r="L1843" s="26">
        <v>100</v>
      </c>
      <c r="M1843" s="26">
        <v>100</v>
      </c>
      <c r="N1843" s="26">
        <v>0</v>
      </c>
      <c r="O1843" s="26">
        <v>0</v>
      </c>
      <c r="P1843" s="26">
        <v>0</v>
      </c>
      <c r="Q1843" s="26">
        <v>100</v>
      </c>
      <c r="R1843" s="26">
        <v>100</v>
      </c>
      <c r="S1843" s="26">
        <v>100</v>
      </c>
      <c r="T1843" s="26">
        <v>100</v>
      </c>
      <c r="U1843" s="26">
        <v>100</v>
      </c>
      <c r="V1843" s="26">
        <v>30</v>
      </c>
      <c r="W1843" s="26">
        <v>40</v>
      </c>
      <c r="X1843" s="26">
        <v>30</v>
      </c>
      <c r="Y1843" s="26">
        <v>100</v>
      </c>
      <c r="Z1843" s="26">
        <v>4</v>
      </c>
      <c r="AA1843" s="26" t="s">
        <v>97</v>
      </c>
      <c r="AB1843" s="26" t="s">
        <v>97</v>
      </c>
      <c r="AC1843" s="26" t="s">
        <v>98</v>
      </c>
      <c r="AD1843" s="26">
        <v>1</v>
      </c>
      <c r="AE1843" s="26">
        <v>1</v>
      </c>
      <c r="AF1843" s="26">
        <v>1</v>
      </c>
      <c r="AG1843" s="26">
        <v>0</v>
      </c>
      <c r="AH1843" s="26">
        <v>1</v>
      </c>
      <c r="AI1843" s="26">
        <v>0</v>
      </c>
    </row>
    <row r="1844" spans="1:35" x14ac:dyDescent="0.3">
      <c r="A1844" s="27" t="s">
        <v>1507</v>
      </c>
      <c r="B1844" s="27" t="s">
        <v>1508</v>
      </c>
      <c r="C1844" s="27" t="s">
        <v>1510</v>
      </c>
      <c r="D1844" s="27" t="s">
        <v>1511</v>
      </c>
      <c r="E1844" s="29" t="s">
        <v>95</v>
      </c>
      <c r="F1844" s="28">
        <v>36</v>
      </c>
      <c r="G1844" s="28">
        <v>100</v>
      </c>
      <c r="H1844" s="28">
        <v>100</v>
      </c>
      <c r="I1844" s="28">
        <v>0</v>
      </c>
      <c r="J1844" s="28">
        <v>0</v>
      </c>
      <c r="K1844" s="28">
        <v>0</v>
      </c>
      <c r="L1844" s="28">
        <v>100</v>
      </c>
      <c r="M1844" s="28">
        <v>100</v>
      </c>
      <c r="N1844" s="28">
        <v>0</v>
      </c>
      <c r="O1844" s="28">
        <v>0</v>
      </c>
      <c r="P1844" s="28">
        <v>0</v>
      </c>
      <c r="Q1844" s="28">
        <v>100</v>
      </c>
      <c r="R1844" s="28">
        <v>60</v>
      </c>
      <c r="S1844" s="28">
        <v>0</v>
      </c>
      <c r="T1844" s="28">
        <v>0</v>
      </c>
      <c r="U1844" s="28">
        <v>0</v>
      </c>
      <c r="V1844" s="28">
        <v>40</v>
      </c>
      <c r="W1844" s="28">
        <v>60</v>
      </c>
      <c r="X1844" s="28">
        <v>0</v>
      </c>
      <c r="Y1844" s="28">
        <v>100</v>
      </c>
      <c r="Z1844" s="28">
        <v>4</v>
      </c>
      <c r="AA1844" s="28" t="s">
        <v>97</v>
      </c>
      <c r="AB1844" s="28" t="s">
        <v>97</v>
      </c>
      <c r="AC1844" s="28" t="s">
        <v>98</v>
      </c>
      <c r="AD1844" s="28">
        <v>1</v>
      </c>
      <c r="AE1844" s="28">
        <v>1</v>
      </c>
      <c r="AF1844" s="28">
        <v>1</v>
      </c>
      <c r="AG1844" s="28">
        <v>0</v>
      </c>
      <c r="AH1844" s="28">
        <v>1</v>
      </c>
      <c r="AI1844" s="28">
        <v>0</v>
      </c>
    </row>
    <row r="1845" spans="1:35" x14ac:dyDescent="0.3">
      <c r="A1845" s="25" t="s">
        <v>1507</v>
      </c>
      <c r="B1845" s="25" t="s">
        <v>1512</v>
      </c>
      <c r="C1845" s="25" t="s">
        <v>1512</v>
      </c>
      <c r="D1845" s="26" t="s">
        <v>1553</v>
      </c>
      <c r="E1845" s="26">
        <v>18407</v>
      </c>
      <c r="F1845" s="38">
        <v>40</v>
      </c>
      <c r="G1845" s="26">
        <v>100</v>
      </c>
      <c r="H1845" s="26">
        <v>100</v>
      </c>
      <c r="I1845" s="26">
        <v>0</v>
      </c>
      <c r="J1845" s="26">
        <v>0</v>
      </c>
      <c r="K1845" s="26">
        <v>0</v>
      </c>
      <c r="L1845" s="26">
        <v>100</v>
      </c>
      <c r="M1845" s="26">
        <v>100</v>
      </c>
      <c r="N1845" s="26">
        <v>0</v>
      </c>
      <c r="O1845" s="26">
        <v>0</v>
      </c>
      <c r="P1845" s="26">
        <v>0</v>
      </c>
      <c r="Q1845" s="26">
        <v>100</v>
      </c>
      <c r="R1845" s="26">
        <v>100</v>
      </c>
      <c r="S1845" s="26">
        <v>100</v>
      </c>
      <c r="T1845" s="26">
        <v>100</v>
      </c>
      <c r="U1845" s="26">
        <v>100</v>
      </c>
      <c r="V1845" s="26">
        <v>100</v>
      </c>
      <c r="W1845" s="26">
        <v>0</v>
      </c>
      <c r="X1845" s="26">
        <v>0</v>
      </c>
      <c r="Y1845" s="26">
        <v>100</v>
      </c>
      <c r="Z1845" s="26">
        <v>4</v>
      </c>
      <c r="AA1845" s="26" t="s">
        <v>96</v>
      </c>
      <c r="AB1845" s="26" t="s">
        <v>96</v>
      </c>
      <c r="AC1845" s="26">
        <v>2</v>
      </c>
      <c r="AD1845" s="26">
        <v>0</v>
      </c>
      <c r="AE1845" s="26">
        <v>0</v>
      </c>
      <c r="AF1845" s="26">
        <v>0</v>
      </c>
      <c r="AG1845" s="26">
        <v>0</v>
      </c>
      <c r="AH1845" s="26">
        <v>0</v>
      </c>
      <c r="AI1845" s="26">
        <v>0</v>
      </c>
    </row>
    <row r="1846" spans="1:35" x14ac:dyDescent="0.3">
      <c r="A1846" s="27" t="s">
        <v>1507</v>
      </c>
      <c r="B1846" s="27" t="s">
        <v>1512</v>
      </c>
      <c r="C1846" s="27" t="s">
        <v>1512</v>
      </c>
      <c r="D1846" s="27" t="s">
        <v>1513</v>
      </c>
      <c r="E1846" s="29" t="s">
        <v>102</v>
      </c>
      <c r="F1846" s="28">
        <v>90</v>
      </c>
      <c r="G1846" s="28">
        <v>100</v>
      </c>
      <c r="H1846" s="28">
        <v>100</v>
      </c>
      <c r="I1846" s="28">
        <v>0</v>
      </c>
      <c r="J1846" s="28">
        <v>0</v>
      </c>
      <c r="K1846" s="28">
        <v>0</v>
      </c>
      <c r="L1846" s="28">
        <v>100</v>
      </c>
      <c r="M1846" s="28">
        <v>100</v>
      </c>
      <c r="N1846" s="28">
        <v>0</v>
      </c>
      <c r="O1846" s="28">
        <v>0</v>
      </c>
      <c r="P1846" s="28">
        <v>0</v>
      </c>
      <c r="Q1846" s="28">
        <v>100</v>
      </c>
      <c r="R1846" s="28">
        <v>100</v>
      </c>
      <c r="S1846" s="28">
        <v>100</v>
      </c>
      <c r="T1846" s="28">
        <v>0</v>
      </c>
      <c r="U1846" s="28">
        <v>0</v>
      </c>
      <c r="V1846" s="28">
        <v>100</v>
      </c>
      <c r="W1846" s="28">
        <v>0</v>
      </c>
      <c r="X1846" s="28">
        <v>0</v>
      </c>
      <c r="Y1846" s="28">
        <v>100</v>
      </c>
      <c r="Z1846" s="28">
        <v>4</v>
      </c>
      <c r="AA1846" s="28" t="s">
        <v>96</v>
      </c>
      <c r="AB1846" s="28" t="s">
        <v>96</v>
      </c>
      <c r="AC1846" s="28">
        <v>2</v>
      </c>
      <c r="AD1846" s="28">
        <v>0</v>
      </c>
      <c r="AE1846" s="28">
        <v>0</v>
      </c>
      <c r="AF1846" s="28">
        <v>0</v>
      </c>
      <c r="AG1846" s="28">
        <v>0</v>
      </c>
      <c r="AH1846" s="28">
        <v>0</v>
      </c>
      <c r="AI1846" s="28">
        <v>0</v>
      </c>
    </row>
    <row r="1847" spans="1:35" x14ac:dyDescent="0.3">
      <c r="A1847" s="27" t="s">
        <v>1507</v>
      </c>
      <c r="B1847" s="27" t="s">
        <v>1512</v>
      </c>
      <c r="C1847" s="27" t="s">
        <v>1512</v>
      </c>
      <c r="D1847" s="27" t="s">
        <v>1514</v>
      </c>
      <c r="E1847" s="29" t="s">
        <v>102</v>
      </c>
      <c r="F1847" s="28">
        <v>240</v>
      </c>
      <c r="G1847" s="28">
        <v>100</v>
      </c>
      <c r="H1847" s="28">
        <v>100</v>
      </c>
      <c r="I1847" s="28">
        <v>0</v>
      </c>
      <c r="J1847" s="28">
        <v>0</v>
      </c>
      <c r="K1847" s="28">
        <v>0</v>
      </c>
      <c r="L1847" s="28">
        <v>100</v>
      </c>
      <c r="M1847" s="28">
        <v>100</v>
      </c>
      <c r="N1847" s="28">
        <v>0</v>
      </c>
      <c r="O1847" s="28">
        <v>0</v>
      </c>
      <c r="P1847" s="28">
        <v>0</v>
      </c>
      <c r="Q1847" s="28">
        <v>100</v>
      </c>
      <c r="R1847" s="28">
        <v>100</v>
      </c>
      <c r="S1847" s="28">
        <v>100</v>
      </c>
      <c r="T1847" s="28">
        <v>0</v>
      </c>
      <c r="U1847" s="28">
        <v>0</v>
      </c>
      <c r="V1847" s="28">
        <v>100</v>
      </c>
      <c r="W1847" s="28">
        <v>0</v>
      </c>
      <c r="X1847" s="28">
        <v>0</v>
      </c>
      <c r="Y1847" s="28">
        <v>100</v>
      </c>
      <c r="Z1847" s="28">
        <v>4</v>
      </c>
      <c r="AA1847" s="28" t="s">
        <v>96</v>
      </c>
      <c r="AB1847" s="28" t="s">
        <v>96</v>
      </c>
      <c r="AC1847" s="28">
        <v>2</v>
      </c>
      <c r="AD1847" s="28">
        <v>0</v>
      </c>
      <c r="AE1847" s="28">
        <v>0</v>
      </c>
      <c r="AF1847" s="28">
        <v>0</v>
      </c>
      <c r="AG1847" s="28">
        <v>0</v>
      </c>
      <c r="AH1847" s="28">
        <v>0</v>
      </c>
      <c r="AI1847" s="28">
        <v>0</v>
      </c>
    </row>
    <row r="1848" spans="1:35" x14ac:dyDescent="0.3">
      <c r="A1848" s="25" t="s">
        <v>1507</v>
      </c>
      <c r="B1848" s="25" t="s">
        <v>1515</v>
      </c>
      <c r="C1848" s="25" t="s">
        <v>1515</v>
      </c>
      <c r="D1848" s="26" t="s">
        <v>1553</v>
      </c>
      <c r="E1848" s="26">
        <v>15163</v>
      </c>
      <c r="F1848" s="38">
        <v>50</v>
      </c>
      <c r="G1848" s="26">
        <v>100</v>
      </c>
      <c r="H1848" s="26">
        <v>100</v>
      </c>
      <c r="I1848" s="26">
        <v>0</v>
      </c>
      <c r="J1848" s="26">
        <v>0</v>
      </c>
      <c r="K1848" s="26">
        <v>0</v>
      </c>
      <c r="L1848" s="26">
        <v>100</v>
      </c>
      <c r="M1848" s="26">
        <v>100</v>
      </c>
      <c r="N1848" s="26">
        <v>0</v>
      </c>
      <c r="O1848" s="26">
        <v>0</v>
      </c>
      <c r="P1848" s="26">
        <v>0</v>
      </c>
      <c r="Q1848" s="26">
        <v>100</v>
      </c>
      <c r="R1848" s="26">
        <v>100</v>
      </c>
      <c r="S1848" s="26">
        <v>100</v>
      </c>
      <c r="T1848" s="26">
        <v>100</v>
      </c>
      <c r="U1848" s="26">
        <v>100</v>
      </c>
      <c r="V1848" s="26">
        <v>40</v>
      </c>
      <c r="W1848" s="26">
        <v>50</v>
      </c>
      <c r="X1848" s="26">
        <v>10</v>
      </c>
      <c r="Y1848" s="26">
        <v>100</v>
      </c>
      <c r="Z1848" s="26">
        <v>4</v>
      </c>
      <c r="AA1848" s="26" t="s">
        <v>96</v>
      </c>
      <c r="AB1848" s="26" t="s">
        <v>96</v>
      </c>
      <c r="AC1848" s="26">
        <v>2</v>
      </c>
      <c r="AD1848" s="26">
        <v>0</v>
      </c>
      <c r="AE1848" s="26">
        <v>0</v>
      </c>
      <c r="AF1848" s="26">
        <v>0</v>
      </c>
      <c r="AG1848" s="26">
        <v>0</v>
      </c>
      <c r="AH1848" s="26">
        <v>0</v>
      </c>
      <c r="AI1848" s="26">
        <v>0</v>
      </c>
    </row>
    <row r="1849" spans="1:35" x14ac:dyDescent="0.3">
      <c r="A1849" s="27" t="s">
        <v>1507</v>
      </c>
      <c r="B1849" s="27" t="s">
        <v>1515</v>
      </c>
      <c r="C1849" s="27" t="s">
        <v>1515</v>
      </c>
      <c r="D1849" s="27" t="s">
        <v>1516</v>
      </c>
      <c r="E1849" s="29" t="s">
        <v>102</v>
      </c>
      <c r="F1849" s="28">
        <v>30</v>
      </c>
      <c r="G1849" s="28">
        <v>100</v>
      </c>
      <c r="H1849" s="28">
        <v>100</v>
      </c>
      <c r="I1849" s="28">
        <v>0</v>
      </c>
      <c r="J1849" s="28">
        <v>0</v>
      </c>
      <c r="K1849" s="28">
        <v>0</v>
      </c>
      <c r="L1849" s="28">
        <v>100</v>
      </c>
      <c r="M1849" s="28">
        <v>100</v>
      </c>
      <c r="N1849" s="28">
        <v>0</v>
      </c>
      <c r="O1849" s="28">
        <v>0</v>
      </c>
      <c r="P1849" s="28">
        <v>0</v>
      </c>
      <c r="Q1849" s="28">
        <v>100</v>
      </c>
      <c r="R1849" s="28">
        <v>100</v>
      </c>
      <c r="S1849" s="28">
        <v>100</v>
      </c>
      <c r="T1849" s="28">
        <v>0</v>
      </c>
      <c r="U1849" s="28">
        <v>0</v>
      </c>
      <c r="V1849" s="28">
        <v>100</v>
      </c>
      <c r="W1849" s="28">
        <v>0</v>
      </c>
      <c r="X1849" s="28">
        <v>0</v>
      </c>
      <c r="Y1849" s="28">
        <v>0</v>
      </c>
      <c r="Z1849" s="28" t="s">
        <v>98</v>
      </c>
      <c r="AA1849" s="28" t="s">
        <v>96</v>
      </c>
      <c r="AB1849" s="28" t="s">
        <v>96</v>
      </c>
      <c r="AC1849" s="28">
        <v>2</v>
      </c>
      <c r="AD1849" s="28">
        <v>0</v>
      </c>
      <c r="AE1849" s="28">
        <v>0</v>
      </c>
      <c r="AF1849" s="28">
        <v>0</v>
      </c>
      <c r="AG1849" s="28">
        <v>0</v>
      </c>
      <c r="AH1849" s="28">
        <v>0</v>
      </c>
      <c r="AI1849" s="28">
        <v>0</v>
      </c>
    </row>
    <row r="1850" spans="1:35" x14ac:dyDescent="0.3">
      <c r="A1850" s="25" t="s">
        <v>1507</v>
      </c>
      <c r="B1850" s="25" t="s">
        <v>1515</v>
      </c>
      <c r="C1850" s="25" t="s">
        <v>1517</v>
      </c>
      <c r="D1850" s="26" t="s">
        <v>1553</v>
      </c>
      <c r="E1850" s="26">
        <v>3129</v>
      </c>
      <c r="F1850" s="38">
        <v>0</v>
      </c>
      <c r="G1850" s="26">
        <v>50</v>
      </c>
      <c r="H1850" s="26">
        <v>50</v>
      </c>
      <c r="I1850" s="26">
        <v>50</v>
      </c>
      <c r="J1850" s="26">
        <v>0</v>
      </c>
      <c r="K1850" s="26">
        <v>0</v>
      </c>
      <c r="L1850" s="26">
        <v>80</v>
      </c>
      <c r="M1850" s="26">
        <v>60</v>
      </c>
      <c r="N1850" s="26">
        <v>40</v>
      </c>
      <c r="O1850" s="26">
        <v>0</v>
      </c>
      <c r="P1850" s="26">
        <v>0</v>
      </c>
      <c r="Q1850" s="26">
        <v>100</v>
      </c>
      <c r="R1850" s="26">
        <v>100</v>
      </c>
      <c r="S1850" s="26">
        <v>90</v>
      </c>
      <c r="T1850" s="26">
        <v>90</v>
      </c>
      <c r="U1850" s="26">
        <v>85</v>
      </c>
      <c r="V1850" s="26">
        <v>0</v>
      </c>
      <c r="W1850" s="26">
        <v>70</v>
      </c>
      <c r="X1850" s="26">
        <v>30</v>
      </c>
      <c r="Y1850" s="26">
        <v>100</v>
      </c>
      <c r="Z1850" s="26">
        <v>2</v>
      </c>
      <c r="AA1850" s="26" t="s">
        <v>96</v>
      </c>
      <c r="AB1850" s="26" t="s">
        <v>96</v>
      </c>
      <c r="AC1850" s="26">
        <v>16</v>
      </c>
      <c r="AD1850" s="26">
        <v>5</v>
      </c>
      <c r="AE1850" s="26">
        <v>5</v>
      </c>
      <c r="AF1850" s="26">
        <v>5</v>
      </c>
      <c r="AG1850" s="26">
        <v>0</v>
      </c>
      <c r="AH1850" s="26">
        <v>5</v>
      </c>
      <c r="AI1850" s="26">
        <v>1</v>
      </c>
    </row>
    <row r="1851" spans="1:35" x14ac:dyDescent="0.3">
      <c r="A1851" s="27" t="s">
        <v>1507</v>
      </c>
      <c r="B1851" s="27" t="s">
        <v>1515</v>
      </c>
      <c r="C1851" s="27" t="s">
        <v>1517</v>
      </c>
      <c r="D1851" s="27" t="s">
        <v>1518</v>
      </c>
      <c r="E1851" s="29" t="s">
        <v>95</v>
      </c>
      <c r="F1851" s="28">
        <v>135</v>
      </c>
      <c r="G1851" s="28">
        <v>0</v>
      </c>
      <c r="H1851" s="28">
        <v>0</v>
      </c>
      <c r="I1851" s="28">
        <v>90</v>
      </c>
      <c r="J1851" s="28">
        <v>0</v>
      </c>
      <c r="K1851" s="28">
        <v>10</v>
      </c>
      <c r="L1851" s="28">
        <v>100</v>
      </c>
      <c r="M1851" s="28">
        <v>0</v>
      </c>
      <c r="N1851" s="28">
        <v>0</v>
      </c>
      <c r="O1851" s="28">
        <v>0</v>
      </c>
      <c r="P1851" s="28">
        <v>100</v>
      </c>
      <c r="Q1851" s="28">
        <v>100</v>
      </c>
      <c r="R1851" s="28">
        <v>100</v>
      </c>
      <c r="S1851" s="28">
        <v>100</v>
      </c>
      <c r="T1851" s="28">
        <v>100</v>
      </c>
      <c r="U1851" s="28">
        <v>0</v>
      </c>
      <c r="V1851" s="28">
        <v>0</v>
      </c>
      <c r="W1851" s="28">
        <v>0</v>
      </c>
      <c r="X1851" s="28">
        <v>100</v>
      </c>
      <c r="Y1851" s="28">
        <v>100</v>
      </c>
      <c r="Z1851" s="28">
        <v>2</v>
      </c>
      <c r="AA1851" s="28" t="s">
        <v>96</v>
      </c>
      <c r="AB1851" s="28" t="s">
        <v>97</v>
      </c>
      <c r="AC1851" s="28" t="s">
        <v>98</v>
      </c>
      <c r="AD1851" s="28">
        <v>5</v>
      </c>
      <c r="AE1851" s="28">
        <v>5</v>
      </c>
      <c r="AF1851" s="28">
        <v>5</v>
      </c>
      <c r="AG1851" s="28">
        <v>0</v>
      </c>
      <c r="AH1851" s="28">
        <v>5</v>
      </c>
      <c r="AI1851" s="28">
        <v>1</v>
      </c>
    </row>
    <row r="1852" spans="1:35" x14ac:dyDescent="0.3">
      <c r="A1852" s="25" t="s">
        <v>1507</v>
      </c>
      <c r="B1852" s="25" t="s">
        <v>1519</v>
      </c>
      <c r="C1852" s="25" t="s">
        <v>1671</v>
      </c>
      <c r="D1852" s="26" t="s">
        <v>1555</v>
      </c>
      <c r="E1852" s="26">
        <v>1310</v>
      </c>
      <c r="F1852" s="26">
        <v>393</v>
      </c>
      <c r="G1852" s="26">
        <v>100</v>
      </c>
      <c r="H1852" s="26">
        <v>95</v>
      </c>
      <c r="I1852" s="26">
        <v>5</v>
      </c>
      <c r="J1852" s="26">
        <v>0</v>
      </c>
      <c r="K1852" s="26">
        <v>0</v>
      </c>
      <c r="L1852" s="26">
        <v>95</v>
      </c>
      <c r="M1852" s="26">
        <v>86</v>
      </c>
      <c r="N1852" s="26">
        <v>8</v>
      </c>
      <c r="O1852" s="26">
        <v>3</v>
      </c>
      <c r="P1852" s="26">
        <v>3</v>
      </c>
      <c r="Q1852" s="26">
        <v>100</v>
      </c>
      <c r="R1852" s="26">
        <v>97</v>
      </c>
      <c r="S1852" s="26">
        <v>90</v>
      </c>
      <c r="T1852" s="26">
        <v>40</v>
      </c>
      <c r="U1852" s="26">
        <v>20</v>
      </c>
      <c r="V1852" s="26">
        <v>0</v>
      </c>
      <c r="W1852" s="26">
        <v>45</v>
      </c>
      <c r="X1852" s="26">
        <v>55</v>
      </c>
      <c r="Y1852" s="26">
        <v>100</v>
      </c>
      <c r="Z1852" s="26">
        <v>2</v>
      </c>
      <c r="AA1852" s="26" t="s">
        <v>96</v>
      </c>
      <c r="AB1852" s="26" t="s">
        <v>96</v>
      </c>
      <c r="AC1852" s="26">
        <v>1</v>
      </c>
      <c r="AD1852" s="26">
        <v>3</v>
      </c>
      <c r="AE1852" s="26">
        <v>3</v>
      </c>
      <c r="AF1852" s="26">
        <v>3</v>
      </c>
      <c r="AG1852" s="26">
        <v>0</v>
      </c>
      <c r="AH1852" s="26">
        <v>3</v>
      </c>
      <c r="AI1852" s="26">
        <v>3</v>
      </c>
    </row>
    <row r="1853" spans="1:35" x14ac:dyDescent="0.3">
      <c r="A1853" s="25" t="s">
        <v>1507</v>
      </c>
      <c r="B1853" s="25" t="s">
        <v>1519</v>
      </c>
      <c r="C1853" s="25" t="s">
        <v>1519</v>
      </c>
      <c r="D1853" s="26" t="s">
        <v>1553</v>
      </c>
      <c r="E1853" s="26">
        <v>30988</v>
      </c>
      <c r="F1853" s="38">
        <v>620</v>
      </c>
      <c r="G1853" s="26">
        <v>100</v>
      </c>
      <c r="H1853" s="26">
        <v>100</v>
      </c>
      <c r="I1853" s="26">
        <v>0</v>
      </c>
      <c r="J1853" s="26">
        <v>0</v>
      </c>
      <c r="K1853" s="26">
        <v>0</v>
      </c>
      <c r="L1853" s="26">
        <v>100</v>
      </c>
      <c r="M1853" s="26">
        <v>100</v>
      </c>
      <c r="N1853" s="26">
        <v>0</v>
      </c>
      <c r="O1853" s="26">
        <v>0</v>
      </c>
      <c r="P1853" s="26">
        <v>0</v>
      </c>
      <c r="Q1853" s="26">
        <v>100</v>
      </c>
      <c r="R1853" s="26">
        <v>100</v>
      </c>
      <c r="S1853" s="26">
        <v>100</v>
      </c>
      <c r="T1853" s="26">
        <v>80</v>
      </c>
      <c r="U1853" s="26">
        <v>50</v>
      </c>
      <c r="V1853" s="26">
        <v>10</v>
      </c>
      <c r="W1853" s="26">
        <v>70</v>
      </c>
      <c r="X1853" s="26">
        <v>20</v>
      </c>
      <c r="Y1853" s="26">
        <v>100</v>
      </c>
      <c r="Z1853" s="26">
        <v>6</v>
      </c>
      <c r="AA1853" s="26" t="s">
        <v>96</v>
      </c>
      <c r="AB1853" s="26" t="s">
        <v>97</v>
      </c>
      <c r="AC1853" s="26" t="s">
        <v>98</v>
      </c>
      <c r="AD1853" s="26">
        <v>0</v>
      </c>
      <c r="AE1853" s="26">
        <v>0</v>
      </c>
      <c r="AF1853" s="26">
        <v>0</v>
      </c>
      <c r="AG1853" s="26">
        <v>0</v>
      </c>
      <c r="AH1853" s="26">
        <v>0</v>
      </c>
      <c r="AI1853" s="26">
        <v>0</v>
      </c>
    </row>
    <row r="1854" spans="1:35" x14ac:dyDescent="0.3">
      <c r="A1854" s="27" t="s">
        <v>1507</v>
      </c>
      <c r="B1854" s="27" t="s">
        <v>1519</v>
      </c>
      <c r="C1854" s="27" t="s">
        <v>1519</v>
      </c>
      <c r="D1854" s="27" t="s">
        <v>1520</v>
      </c>
      <c r="E1854" s="29" t="s">
        <v>104</v>
      </c>
      <c r="F1854" s="28">
        <v>650</v>
      </c>
      <c r="G1854" s="28">
        <v>100</v>
      </c>
      <c r="H1854" s="28">
        <v>100</v>
      </c>
      <c r="I1854" s="28">
        <v>0</v>
      </c>
      <c r="J1854" s="28">
        <v>0</v>
      </c>
      <c r="K1854" s="28">
        <v>0</v>
      </c>
      <c r="L1854" s="28">
        <v>100</v>
      </c>
      <c r="M1854" s="28">
        <v>100</v>
      </c>
      <c r="N1854" s="28">
        <v>0</v>
      </c>
      <c r="O1854" s="28">
        <v>0</v>
      </c>
      <c r="P1854" s="28">
        <v>0</v>
      </c>
      <c r="Q1854" s="28">
        <v>100</v>
      </c>
      <c r="R1854" s="28">
        <v>100</v>
      </c>
      <c r="S1854" s="28">
        <v>100</v>
      </c>
      <c r="T1854" s="28">
        <v>0</v>
      </c>
      <c r="U1854" s="28">
        <v>0</v>
      </c>
      <c r="V1854" s="28">
        <v>0</v>
      </c>
      <c r="W1854" s="28">
        <v>10</v>
      </c>
      <c r="X1854" s="28">
        <v>90</v>
      </c>
      <c r="Y1854" s="28">
        <v>0</v>
      </c>
      <c r="Z1854" s="28" t="s">
        <v>98</v>
      </c>
      <c r="AA1854" s="28" t="s">
        <v>97</v>
      </c>
      <c r="AB1854" s="28" t="s">
        <v>96</v>
      </c>
      <c r="AC1854" s="28">
        <v>4</v>
      </c>
      <c r="AD1854" s="28">
        <v>0</v>
      </c>
      <c r="AE1854" s="28">
        <v>0</v>
      </c>
      <c r="AF1854" s="28">
        <v>0</v>
      </c>
      <c r="AG1854" s="28">
        <v>0</v>
      </c>
      <c r="AH1854" s="28">
        <v>0</v>
      </c>
      <c r="AI1854" s="28">
        <v>0</v>
      </c>
    </row>
    <row r="1855" spans="1:35" x14ac:dyDescent="0.3">
      <c r="A1855" s="27" t="s">
        <v>1507</v>
      </c>
      <c r="B1855" s="27" t="s">
        <v>1519</v>
      </c>
      <c r="C1855" s="27" t="s">
        <v>1519</v>
      </c>
      <c r="D1855" s="27" t="s">
        <v>1521</v>
      </c>
      <c r="E1855" s="29" t="s">
        <v>102</v>
      </c>
      <c r="F1855" s="28">
        <v>100</v>
      </c>
      <c r="G1855" s="28">
        <v>100</v>
      </c>
      <c r="H1855" s="28">
        <v>100</v>
      </c>
      <c r="I1855" s="28">
        <v>0</v>
      </c>
      <c r="J1855" s="28">
        <v>0</v>
      </c>
      <c r="K1855" s="28">
        <v>0</v>
      </c>
      <c r="L1855" s="28">
        <v>100</v>
      </c>
      <c r="M1855" s="28">
        <v>100</v>
      </c>
      <c r="N1855" s="28">
        <v>0</v>
      </c>
      <c r="O1855" s="28">
        <v>0</v>
      </c>
      <c r="P1855" s="28">
        <v>0</v>
      </c>
      <c r="Q1855" s="28">
        <v>100</v>
      </c>
      <c r="R1855" s="28">
        <v>100</v>
      </c>
      <c r="S1855" s="28">
        <v>100</v>
      </c>
      <c r="T1855" s="28">
        <v>0</v>
      </c>
      <c r="U1855" s="28">
        <v>0</v>
      </c>
      <c r="V1855" s="28">
        <v>0</v>
      </c>
      <c r="W1855" s="28">
        <v>10</v>
      </c>
      <c r="X1855" s="28">
        <v>90</v>
      </c>
      <c r="Y1855" s="28">
        <v>100</v>
      </c>
      <c r="Z1855" s="28">
        <v>4</v>
      </c>
      <c r="AA1855" s="28" t="s">
        <v>96</v>
      </c>
      <c r="AB1855" s="28" t="s">
        <v>97</v>
      </c>
      <c r="AC1855" s="28" t="s">
        <v>98</v>
      </c>
      <c r="AD1855" s="28">
        <v>0</v>
      </c>
      <c r="AE1855" s="28">
        <v>0</v>
      </c>
      <c r="AF1855" s="28">
        <v>0</v>
      </c>
      <c r="AG1855" s="28">
        <v>0</v>
      </c>
      <c r="AH1855" s="28">
        <v>0</v>
      </c>
      <c r="AI1855" s="28">
        <v>0</v>
      </c>
    </row>
    <row r="1856" spans="1:35" x14ac:dyDescent="0.3">
      <c r="A1856" s="27" t="s">
        <v>1507</v>
      </c>
      <c r="B1856" s="27" t="s">
        <v>1519</v>
      </c>
      <c r="C1856" s="27" t="s">
        <v>1519</v>
      </c>
      <c r="D1856" s="27" t="s">
        <v>1522</v>
      </c>
      <c r="E1856" s="29" t="s">
        <v>95</v>
      </c>
      <c r="F1856" s="28">
        <v>80</v>
      </c>
      <c r="G1856" s="28">
        <v>100</v>
      </c>
      <c r="H1856" s="28">
        <v>100</v>
      </c>
      <c r="I1856" s="28">
        <v>0</v>
      </c>
      <c r="J1856" s="28">
        <v>0</v>
      </c>
      <c r="K1856" s="28">
        <v>0</v>
      </c>
      <c r="L1856" s="28">
        <v>100</v>
      </c>
      <c r="M1856" s="28">
        <v>100</v>
      </c>
      <c r="N1856" s="28">
        <v>0</v>
      </c>
      <c r="O1856" s="28">
        <v>0</v>
      </c>
      <c r="P1856" s="28">
        <v>0</v>
      </c>
      <c r="Q1856" s="28">
        <v>100</v>
      </c>
      <c r="R1856" s="28">
        <v>100</v>
      </c>
      <c r="S1856" s="28">
        <v>100</v>
      </c>
      <c r="T1856" s="28">
        <v>0</v>
      </c>
      <c r="U1856" s="28">
        <v>0</v>
      </c>
      <c r="V1856" s="28">
        <v>0</v>
      </c>
      <c r="W1856" s="28">
        <v>0</v>
      </c>
      <c r="X1856" s="28">
        <v>100</v>
      </c>
      <c r="Y1856" s="28">
        <v>100</v>
      </c>
      <c r="Z1856" s="28">
        <v>8</v>
      </c>
      <c r="AA1856" s="28" t="s">
        <v>97</v>
      </c>
      <c r="AB1856" s="28" t="s">
        <v>97</v>
      </c>
      <c r="AC1856" s="28" t="s">
        <v>98</v>
      </c>
      <c r="AD1856" s="28">
        <v>0</v>
      </c>
      <c r="AE1856" s="28">
        <v>0</v>
      </c>
      <c r="AF1856" s="28">
        <v>0</v>
      </c>
      <c r="AG1856" s="28">
        <v>0</v>
      </c>
      <c r="AH1856" s="28">
        <v>0</v>
      </c>
      <c r="AI1856" s="28">
        <v>0</v>
      </c>
    </row>
    <row r="1857" spans="1:35" x14ac:dyDescent="0.3">
      <c r="A1857" s="27" t="s">
        <v>1507</v>
      </c>
      <c r="B1857" s="27" t="s">
        <v>1519</v>
      </c>
      <c r="C1857" s="27" t="s">
        <v>1519</v>
      </c>
      <c r="D1857" s="27" t="s">
        <v>1523</v>
      </c>
      <c r="E1857" s="29" t="s">
        <v>102</v>
      </c>
      <c r="F1857" s="28">
        <v>30</v>
      </c>
      <c r="G1857" s="28">
        <v>100</v>
      </c>
      <c r="H1857" s="28">
        <v>100</v>
      </c>
      <c r="I1857" s="28">
        <v>0</v>
      </c>
      <c r="J1857" s="28">
        <v>0</v>
      </c>
      <c r="K1857" s="28">
        <v>0</v>
      </c>
      <c r="L1857" s="28">
        <v>100</v>
      </c>
      <c r="M1857" s="28">
        <v>100</v>
      </c>
      <c r="N1857" s="28">
        <v>0</v>
      </c>
      <c r="O1857" s="28">
        <v>0</v>
      </c>
      <c r="P1857" s="28">
        <v>0</v>
      </c>
      <c r="Q1857" s="28">
        <v>100</v>
      </c>
      <c r="R1857" s="28">
        <v>100</v>
      </c>
      <c r="S1857" s="28">
        <v>100</v>
      </c>
      <c r="T1857" s="28">
        <v>0</v>
      </c>
      <c r="U1857" s="28">
        <v>0</v>
      </c>
      <c r="V1857" s="28">
        <v>0</v>
      </c>
      <c r="W1857" s="28">
        <v>20</v>
      </c>
      <c r="X1857" s="28">
        <v>80</v>
      </c>
      <c r="Y1857" s="28">
        <v>100</v>
      </c>
      <c r="Z1857" s="28">
        <v>8</v>
      </c>
      <c r="AA1857" s="28" t="s">
        <v>96</v>
      </c>
      <c r="AB1857" s="28" t="s">
        <v>97</v>
      </c>
      <c r="AC1857" s="28" t="s">
        <v>98</v>
      </c>
      <c r="AD1857" s="28">
        <v>0</v>
      </c>
      <c r="AE1857" s="28">
        <v>0</v>
      </c>
      <c r="AF1857" s="28">
        <v>0</v>
      </c>
      <c r="AG1857" s="28">
        <v>0</v>
      </c>
      <c r="AH1857" s="28">
        <v>0</v>
      </c>
      <c r="AI1857" s="28">
        <v>0</v>
      </c>
    </row>
    <row r="1858" spans="1:35" x14ac:dyDescent="0.3">
      <c r="A1858" s="27" t="s">
        <v>1507</v>
      </c>
      <c r="B1858" s="27" t="s">
        <v>1519</v>
      </c>
      <c r="C1858" s="27" t="s">
        <v>1519</v>
      </c>
      <c r="D1858" s="27" t="s">
        <v>1524</v>
      </c>
      <c r="E1858" s="29" t="s">
        <v>102</v>
      </c>
      <c r="F1858" s="28">
        <v>70</v>
      </c>
      <c r="G1858" s="28">
        <v>100</v>
      </c>
      <c r="H1858" s="28">
        <v>100</v>
      </c>
      <c r="I1858" s="28">
        <v>0</v>
      </c>
      <c r="J1858" s="28">
        <v>0</v>
      </c>
      <c r="K1858" s="28">
        <v>0</v>
      </c>
      <c r="L1858" s="28">
        <v>100</v>
      </c>
      <c r="M1858" s="28">
        <v>100</v>
      </c>
      <c r="N1858" s="28">
        <v>0</v>
      </c>
      <c r="O1858" s="28">
        <v>0</v>
      </c>
      <c r="P1858" s="28">
        <v>0</v>
      </c>
      <c r="Q1858" s="28">
        <v>100</v>
      </c>
      <c r="R1858" s="28">
        <v>100</v>
      </c>
      <c r="S1858" s="28">
        <v>100</v>
      </c>
      <c r="T1858" s="28">
        <v>0</v>
      </c>
      <c r="U1858" s="28">
        <v>0</v>
      </c>
      <c r="V1858" s="28">
        <v>0</v>
      </c>
      <c r="W1858" s="28">
        <v>20</v>
      </c>
      <c r="X1858" s="28">
        <v>80</v>
      </c>
      <c r="Y1858" s="28">
        <v>100</v>
      </c>
      <c r="Z1858" s="28">
        <v>8</v>
      </c>
      <c r="AA1858" s="28" t="s">
        <v>96</v>
      </c>
      <c r="AB1858" s="28" t="s">
        <v>97</v>
      </c>
      <c r="AC1858" s="28" t="s">
        <v>98</v>
      </c>
      <c r="AD1858" s="28">
        <v>0</v>
      </c>
      <c r="AE1858" s="28">
        <v>0</v>
      </c>
      <c r="AF1858" s="28">
        <v>0</v>
      </c>
      <c r="AG1858" s="28">
        <v>0</v>
      </c>
      <c r="AH1858" s="28">
        <v>0</v>
      </c>
      <c r="AI1858" s="28">
        <v>0</v>
      </c>
    </row>
    <row r="1859" spans="1:35" x14ac:dyDescent="0.3">
      <c r="A1859" s="25" t="s">
        <v>1507</v>
      </c>
      <c r="B1859" s="25" t="s">
        <v>1519</v>
      </c>
      <c r="C1859" s="25" t="s">
        <v>1525</v>
      </c>
      <c r="D1859" s="26" t="s">
        <v>1553</v>
      </c>
      <c r="E1859" s="26">
        <v>1290</v>
      </c>
      <c r="F1859" s="38">
        <v>20</v>
      </c>
      <c r="G1859" s="26">
        <v>100</v>
      </c>
      <c r="H1859" s="26">
        <v>80</v>
      </c>
      <c r="I1859" s="26">
        <v>20</v>
      </c>
      <c r="J1859" s="26">
        <v>0</v>
      </c>
      <c r="K1859" s="26">
        <v>0</v>
      </c>
      <c r="L1859" s="26">
        <v>98</v>
      </c>
      <c r="M1859" s="26">
        <v>98</v>
      </c>
      <c r="N1859" s="26">
        <v>2</v>
      </c>
      <c r="O1859" s="26">
        <v>0</v>
      </c>
      <c r="P1859" s="26">
        <v>0</v>
      </c>
      <c r="Q1859" s="26">
        <v>100</v>
      </c>
      <c r="R1859" s="26">
        <v>100</v>
      </c>
      <c r="S1859" s="26">
        <v>100</v>
      </c>
      <c r="T1859" s="26">
        <v>100</v>
      </c>
      <c r="U1859" s="26">
        <v>80</v>
      </c>
      <c r="V1859" s="26">
        <v>0</v>
      </c>
      <c r="W1859" s="26">
        <v>80</v>
      </c>
      <c r="X1859" s="26">
        <v>20</v>
      </c>
      <c r="Y1859" s="26">
        <v>100</v>
      </c>
      <c r="Z1859" s="26">
        <v>4</v>
      </c>
      <c r="AA1859" s="26" t="s">
        <v>96</v>
      </c>
      <c r="AB1859" s="26" t="s">
        <v>96</v>
      </c>
      <c r="AC1859" s="26">
        <v>2</v>
      </c>
      <c r="AD1859" s="26">
        <v>1</v>
      </c>
      <c r="AE1859" s="26">
        <v>10</v>
      </c>
      <c r="AF1859" s="26">
        <v>10</v>
      </c>
      <c r="AG1859" s="26">
        <v>0</v>
      </c>
      <c r="AH1859" s="26">
        <v>10</v>
      </c>
      <c r="AI1859" s="26">
        <v>0</v>
      </c>
    </row>
    <row r="1860" spans="1:35" x14ac:dyDescent="0.3">
      <c r="A1860" s="27" t="s">
        <v>1507</v>
      </c>
      <c r="B1860" s="27" t="s">
        <v>1519</v>
      </c>
      <c r="C1860" s="27" t="s">
        <v>1525</v>
      </c>
      <c r="D1860" s="27" t="s">
        <v>1526</v>
      </c>
      <c r="E1860" s="29" t="s">
        <v>95</v>
      </c>
      <c r="F1860" s="28">
        <v>400</v>
      </c>
      <c r="G1860" s="28">
        <v>0</v>
      </c>
      <c r="H1860" s="28">
        <v>0</v>
      </c>
      <c r="I1860" s="28">
        <v>0</v>
      </c>
      <c r="J1860" s="28">
        <v>100</v>
      </c>
      <c r="K1860" s="28">
        <v>0</v>
      </c>
      <c r="L1860" s="28">
        <v>0</v>
      </c>
      <c r="M1860" s="28">
        <v>0</v>
      </c>
      <c r="N1860" s="28">
        <v>0</v>
      </c>
      <c r="O1860" s="28">
        <v>0</v>
      </c>
      <c r="P1860" s="28">
        <v>100</v>
      </c>
      <c r="Q1860" s="28">
        <v>100</v>
      </c>
      <c r="R1860" s="28">
        <v>100</v>
      </c>
      <c r="S1860" s="28">
        <v>100</v>
      </c>
      <c r="T1860" s="28">
        <v>0</v>
      </c>
      <c r="U1860" s="28">
        <v>0</v>
      </c>
      <c r="V1860" s="28">
        <v>0</v>
      </c>
      <c r="W1860" s="28">
        <v>0</v>
      </c>
      <c r="X1860" s="28">
        <v>100</v>
      </c>
      <c r="Y1860" s="28">
        <v>0</v>
      </c>
      <c r="Z1860" s="28" t="s">
        <v>98</v>
      </c>
      <c r="AA1860" s="28" t="s">
        <v>97</v>
      </c>
      <c r="AB1860" s="28" t="s">
        <v>96</v>
      </c>
      <c r="AC1860" s="28">
        <v>12</v>
      </c>
      <c r="AD1860" s="28">
        <v>1</v>
      </c>
      <c r="AE1860" s="28">
        <v>10</v>
      </c>
      <c r="AF1860" s="28">
        <v>10</v>
      </c>
      <c r="AG1860" s="28">
        <v>1</v>
      </c>
      <c r="AH1860" s="28">
        <v>10</v>
      </c>
      <c r="AI1860" s="28">
        <v>0</v>
      </c>
    </row>
    <row r="1861" spans="1:35" x14ac:dyDescent="0.3">
      <c r="A1861" s="25" t="s">
        <v>1507</v>
      </c>
      <c r="B1861" s="25" t="s">
        <v>1519</v>
      </c>
      <c r="C1861" s="25" t="s">
        <v>1527</v>
      </c>
      <c r="D1861" s="26" t="s">
        <v>1553</v>
      </c>
      <c r="E1861" s="26">
        <v>2430</v>
      </c>
      <c r="F1861" s="38">
        <v>240</v>
      </c>
      <c r="G1861" s="26">
        <v>100</v>
      </c>
      <c r="H1861" s="26">
        <v>100</v>
      </c>
      <c r="I1861" s="26">
        <v>0</v>
      </c>
      <c r="J1861" s="26">
        <v>0</v>
      </c>
      <c r="K1861" s="26">
        <v>0</v>
      </c>
      <c r="L1861" s="26">
        <v>100</v>
      </c>
      <c r="M1861" s="26">
        <v>55</v>
      </c>
      <c r="N1861" s="26">
        <v>45</v>
      </c>
      <c r="O1861" s="26">
        <v>0</v>
      </c>
      <c r="P1861" s="26">
        <v>0</v>
      </c>
      <c r="Q1861" s="26">
        <v>100</v>
      </c>
      <c r="R1861" s="26">
        <v>100</v>
      </c>
      <c r="S1861" s="26">
        <v>100</v>
      </c>
      <c r="T1861" s="26">
        <v>100</v>
      </c>
      <c r="U1861" s="26">
        <v>50</v>
      </c>
      <c r="V1861" s="26">
        <v>0</v>
      </c>
      <c r="W1861" s="26">
        <v>40</v>
      </c>
      <c r="X1861" s="26">
        <v>60</v>
      </c>
      <c r="Y1861" s="26">
        <v>100</v>
      </c>
      <c r="Z1861" s="26">
        <v>4</v>
      </c>
      <c r="AA1861" s="26" t="s">
        <v>96</v>
      </c>
      <c r="AB1861" s="26" t="s">
        <v>96</v>
      </c>
      <c r="AC1861" s="26">
        <v>2</v>
      </c>
      <c r="AD1861" s="26">
        <v>0</v>
      </c>
      <c r="AE1861" s="26">
        <v>0</v>
      </c>
      <c r="AF1861" s="26">
        <v>25</v>
      </c>
      <c r="AG1861" s="26">
        <v>0</v>
      </c>
      <c r="AH1861" s="26">
        <v>0</v>
      </c>
      <c r="AI1861" s="26">
        <v>0</v>
      </c>
    </row>
    <row r="1862" spans="1:35" x14ac:dyDescent="0.3">
      <c r="A1862" s="27" t="s">
        <v>1507</v>
      </c>
      <c r="B1862" s="27" t="s">
        <v>1519</v>
      </c>
      <c r="C1862" s="27" t="s">
        <v>1527</v>
      </c>
      <c r="D1862" s="27" t="s">
        <v>1031</v>
      </c>
      <c r="E1862" s="29" t="s">
        <v>95</v>
      </c>
      <c r="F1862" s="28">
        <v>368</v>
      </c>
      <c r="G1862" s="28">
        <v>55</v>
      </c>
      <c r="H1862" s="28">
        <v>55</v>
      </c>
      <c r="I1862" s="28">
        <v>0</v>
      </c>
      <c r="J1862" s="28">
        <v>45</v>
      </c>
      <c r="K1862" s="28">
        <v>0</v>
      </c>
      <c r="L1862" s="28">
        <v>0</v>
      </c>
      <c r="M1862" s="28">
        <v>0</v>
      </c>
      <c r="N1862" s="28">
        <v>0</v>
      </c>
      <c r="O1862" s="28">
        <v>0</v>
      </c>
      <c r="P1862" s="28">
        <v>100</v>
      </c>
      <c r="Q1862" s="28">
        <v>100</v>
      </c>
      <c r="R1862" s="28">
        <v>100</v>
      </c>
      <c r="S1862" s="28">
        <v>100</v>
      </c>
      <c r="T1862" s="28">
        <v>0</v>
      </c>
      <c r="U1862" s="28">
        <v>0</v>
      </c>
      <c r="V1862" s="28">
        <v>0</v>
      </c>
      <c r="W1862" s="28">
        <v>0</v>
      </c>
      <c r="X1862" s="28">
        <v>100</v>
      </c>
      <c r="Y1862" s="28">
        <v>0</v>
      </c>
      <c r="Z1862" s="28" t="s">
        <v>98</v>
      </c>
      <c r="AA1862" s="28" t="s">
        <v>97</v>
      </c>
      <c r="AB1862" s="28" t="s">
        <v>96</v>
      </c>
      <c r="AC1862" s="28">
        <v>2</v>
      </c>
      <c r="AD1862" s="28">
        <v>2</v>
      </c>
      <c r="AE1862" s="28">
        <v>2</v>
      </c>
      <c r="AF1862" s="28">
        <v>30</v>
      </c>
      <c r="AG1862" s="28">
        <v>2</v>
      </c>
      <c r="AH1862" s="28">
        <v>3</v>
      </c>
      <c r="AI1862" s="28">
        <v>1</v>
      </c>
    </row>
    <row r="1863" spans="1:35" x14ac:dyDescent="0.3">
      <c r="A1863" s="25" t="s">
        <v>1507</v>
      </c>
      <c r="B1863" s="25" t="s">
        <v>1528</v>
      </c>
      <c r="C1863" s="25" t="s">
        <v>1528</v>
      </c>
      <c r="D1863" s="26" t="s">
        <v>1553</v>
      </c>
      <c r="E1863" s="26">
        <v>54618</v>
      </c>
      <c r="F1863" s="38">
        <v>2260</v>
      </c>
      <c r="G1863" s="26">
        <v>100</v>
      </c>
      <c r="H1863" s="26">
        <v>100</v>
      </c>
      <c r="I1863" s="26">
        <v>0</v>
      </c>
      <c r="J1863" s="26">
        <v>0</v>
      </c>
      <c r="K1863" s="26">
        <v>0</v>
      </c>
      <c r="L1863" s="26">
        <v>100</v>
      </c>
      <c r="M1863" s="26">
        <v>100</v>
      </c>
      <c r="N1863" s="26">
        <v>0</v>
      </c>
      <c r="O1863" s="26">
        <v>0</v>
      </c>
      <c r="P1863" s="26">
        <v>0</v>
      </c>
      <c r="Q1863" s="26">
        <v>100</v>
      </c>
      <c r="R1863" s="26">
        <v>100</v>
      </c>
      <c r="S1863" s="26">
        <v>100</v>
      </c>
      <c r="T1863" s="26">
        <v>100</v>
      </c>
      <c r="U1863" s="26">
        <v>100</v>
      </c>
      <c r="V1863" s="26">
        <v>50</v>
      </c>
      <c r="W1863" s="26">
        <v>50</v>
      </c>
      <c r="X1863" s="26">
        <v>0</v>
      </c>
      <c r="Y1863" s="26">
        <v>100</v>
      </c>
      <c r="Z1863" s="26">
        <v>8</v>
      </c>
      <c r="AA1863" s="26" t="s">
        <v>96</v>
      </c>
      <c r="AB1863" s="26" t="s">
        <v>96</v>
      </c>
      <c r="AC1863" s="26">
        <v>3</v>
      </c>
      <c r="AD1863" s="26">
        <v>0</v>
      </c>
      <c r="AE1863" s="26">
        <v>0</v>
      </c>
      <c r="AF1863" s="26">
        <v>0</v>
      </c>
      <c r="AG1863" s="26">
        <v>0</v>
      </c>
      <c r="AH1863" s="26">
        <v>0</v>
      </c>
      <c r="AI1863" s="26">
        <v>0</v>
      </c>
    </row>
    <row r="1864" spans="1:35" x14ac:dyDescent="0.3">
      <c r="A1864" s="27" t="s">
        <v>1507</v>
      </c>
      <c r="B1864" s="27" t="s">
        <v>1528</v>
      </c>
      <c r="C1864" s="27" t="s">
        <v>1528</v>
      </c>
      <c r="D1864" s="27" t="s">
        <v>1529</v>
      </c>
      <c r="E1864" s="29" t="s">
        <v>102</v>
      </c>
      <c r="F1864" s="28">
        <v>115</v>
      </c>
      <c r="G1864" s="28">
        <v>100</v>
      </c>
      <c r="H1864" s="28">
        <v>100</v>
      </c>
      <c r="I1864" s="28">
        <v>0</v>
      </c>
      <c r="J1864" s="28">
        <v>0</v>
      </c>
      <c r="K1864" s="28">
        <v>0</v>
      </c>
      <c r="L1864" s="28">
        <v>100</v>
      </c>
      <c r="M1864" s="28">
        <v>100</v>
      </c>
      <c r="N1864" s="28">
        <v>0</v>
      </c>
      <c r="O1864" s="28">
        <v>0</v>
      </c>
      <c r="P1864" s="28">
        <v>0</v>
      </c>
      <c r="Q1864" s="28">
        <v>100</v>
      </c>
      <c r="R1864" s="28">
        <v>100</v>
      </c>
      <c r="S1864" s="28">
        <v>100</v>
      </c>
      <c r="T1864" s="28">
        <v>0</v>
      </c>
      <c r="U1864" s="28">
        <v>0</v>
      </c>
      <c r="V1864" s="28">
        <v>100</v>
      </c>
      <c r="W1864" s="28">
        <v>0</v>
      </c>
      <c r="X1864" s="28">
        <v>0</v>
      </c>
      <c r="Y1864" s="28">
        <v>100</v>
      </c>
      <c r="Z1864" s="28">
        <v>4</v>
      </c>
      <c r="AA1864" s="28" t="s">
        <v>96</v>
      </c>
      <c r="AB1864" s="28" t="s">
        <v>97</v>
      </c>
      <c r="AC1864" s="28" t="s">
        <v>98</v>
      </c>
      <c r="AD1864" s="28">
        <v>6</v>
      </c>
      <c r="AE1864" s="28">
        <v>1</v>
      </c>
      <c r="AF1864" s="28">
        <v>1</v>
      </c>
      <c r="AG1864" s="28">
        <v>0</v>
      </c>
      <c r="AH1864" s="28">
        <v>2</v>
      </c>
      <c r="AI1864" s="28">
        <v>5</v>
      </c>
    </row>
    <row r="1865" spans="1:35" x14ac:dyDescent="0.3">
      <c r="A1865" s="27" t="s">
        <v>1507</v>
      </c>
      <c r="B1865" s="27" t="s">
        <v>1528</v>
      </c>
      <c r="C1865" s="27" t="s">
        <v>1528</v>
      </c>
      <c r="D1865" s="27" t="s">
        <v>1530</v>
      </c>
      <c r="E1865" s="29" t="s">
        <v>95</v>
      </c>
      <c r="F1865" s="28">
        <v>285</v>
      </c>
      <c r="G1865" s="28">
        <v>100</v>
      </c>
      <c r="H1865" s="28">
        <v>100</v>
      </c>
      <c r="I1865" s="28">
        <v>0</v>
      </c>
      <c r="J1865" s="28">
        <v>0</v>
      </c>
      <c r="K1865" s="28">
        <v>0</v>
      </c>
      <c r="L1865" s="28">
        <v>100</v>
      </c>
      <c r="M1865" s="28">
        <v>60</v>
      </c>
      <c r="N1865" s="28">
        <v>0</v>
      </c>
      <c r="O1865" s="28">
        <v>0</v>
      </c>
      <c r="P1865" s="28">
        <v>40</v>
      </c>
      <c r="Q1865" s="28">
        <v>100</v>
      </c>
      <c r="R1865" s="28">
        <v>100</v>
      </c>
      <c r="S1865" s="28">
        <v>0</v>
      </c>
      <c r="T1865" s="28">
        <v>0</v>
      </c>
      <c r="U1865" s="28">
        <v>0</v>
      </c>
      <c r="V1865" s="28">
        <v>0</v>
      </c>
      <c r="W1865" s="28">
        <v>0</v>
      </c>
      <c r="X1865" s="28">
        <v>100</v>
      </c>
      <c r="Y1865" s="28">
        <v>0</v>
      </c>
      <c r="Z1865" s="28" t="s">
        <v>98</v>
      </c>
      <c r="AA1865" s="28" t="s">
        <v>97</v>
      </c>
      <c r="AB1865" s="28" t="s">
        <v>96</v>
      </c>
      <c r="AC1865" s="28">
        <v>9</v>
      </c>
      <c r="AD1865" s="28">
        <v>5</v>
      </c>
      <c r="AE1865" s="28">
        <v>5</v>
      </c>
      <c r="AF1865" s="28">
        <v>3</v>
      </c>
      <c r="AG1865" s="28">
        <v>2</v>
      </c>
      <c r="AH1865" s="28">
        <v>2</v>
      </c>
      <c r="AI1865" s="28">
        <v>0</v>
      </c>
    </row>
    <row r="1866" spans="1:35" x14ac:dyDescent="0.3">
      <c r="A1866" s="27" t="s">
        <v>1507</v>
      </c>
      <c r="B1866" s="27" t="s">
        <v>1528</v>
      </c>
      <c r="C1866" s="27" t="s">
        <v>1528</v>
      </c>
      <c r="D1866" s="27" t="s">
        <v>1531</v>
      </c>
      <c r="E1866" s="29" t="s">
        <v>95</v>
      </c>
      <c r="F1866" s="28">
        <v>68</v>
      </c>
      <c r="G1866" s="28">
        <v>100</v>
      </c>
      <c r="H1866" s="28">
        <v>100</v>
      </c>
      <c r="I1866" s="28">
        <v>0</v>
      </c>
      <c r="J1866" s="28">
        <v>0</v>
      </c>
      <c r="K1866" s="28">
        <v>0</v>
      </c>
      <c r="L1866" s="28">
        <v>0</v>
      </c>
      <c r="M1866" s="28">
        <v>0</v>
      </c>
      <c r="N1866" s="28">
        <v>0</v>
      </c>
      <c r="O1866" s="28">
        <v>0</v>
      </c>
      <c r="P1866" s="28">
        <v>100</v>
      </c>
      <c r="Q1866" s="28">
        <v>100</v>
      </c>
      <c r="R1866" s="28">
        <v>100</v>
      </c>
      <c r="S1866" s="28">
        <v>0</v>
      </c>
      <c r="T1866" s="28">
        <v>0</v>
      </c>
      <c r="U1866" s="28">
        <v>0</v>
      </c>
      <c r="V1866" s="28">
        <v>100</v>
      </c>
      <c r="W1866" s="28">
        <v>0</v>
      </c>
      <c r="X1866" s="28">
        <v>0</v>
      </c>
      <c r="Y1866" s="28">
        <v>0</v>
      </c>
      <c r="Z1866" s="28" t="s">
        <v>98</v>
      </c>
      <c r="AA1866" s="28" t="s">
        <v>97</v>
      </c>
      <c r="AB1866" s="28" t="s">
        <v>96</v>
      </c>
      <c r="AC1866" s="28">
        <v>9</v>
      </c>
      <c r="AD1866" s="28">
        <v>5</v>
      </c>
      <c r="AE1866" s="28">
        <v>5</v>
      </c>
      <c r="AF1866" s="28">
        <v>5</v>
      </c>
      <c r="AG1866" s="28">
        <v>1</v>
      </c>
      <c r="AH1866" s="28">
        <v>5</v>
      </c>
      <c r="AI1866" s="28">
        <v>4</v>
      </c>
    </row>
    <row r="1867" spans="1:35" x14ac:dyDescent="0.3">
      <c r="A1867" s="25" t="s">
        <v>1507</v>
      </c>
      <c r="B1867" s="25" t="s">
        <v>1528</v>
      </c>
      <c r="C1867" s="25" t="s">
        <v>1532</v>
      </c>
      <c r="D1867" s="26" t="s">
        <v>1553</v>
      </c>
      <c r="E1867" s="26">
        <v>4750</v>
      </c>
      <c r="F1867" s="38">
        <v>0</v>
      </c>
      <c r="G1867" s="26">
        <v>95</v>
      </c>
      <c r="H1867" s="26">
        <v>95</v>
      </c>
      <c r="I1867" s="26">
        <v>5</v>
      </c>
      <c r="J1867" s="26">
        <v>0</v>
      </c>
      <c r="K1867" s="26">
        <v>0</v>
      </c>
      <c r="L1867" s="26">
        <v>95</v>
      </c>
      <c r="M1867" s="26">
        <v>90</v>
      </c>
      <c r="N1867" s="26">
        <v>10</v>
      </c>
      <c r="O1867" s="26">
        <v>0</v>
      </c>
      <c r="P1867" s="26">
        <v>0</v>
      </c>
      <c r="Q1867" s="26">
        <v>100</v>
      </c>
      <c r="R1867" s="26">
        <v>100</v>
      </c>
      <c r="S1867" s="26">
        <v>70</v>
      </c>
      <c r="T1867" s="26">
        <v>95</v>
      </c>
      <c r="U1867" s="26">
        <v>80</v>
      </c>
      <c r="V1867" s="26">
        <v>0</v>
      </c>
      <c r="W1867" s="26">
        <v>60</v>
      </c>
      <c r="X1867" s="26">
        <v>40</v>
      </c>
      <c r="Y1867" s="26">
        <v>100</v>
      </c>
      <c r="Z1867" s="26">
        <v>2</v>
      </c>
      <c r="AA1867" s="26" t="s">
        <v>96</v>
      </c>
      <c r="AB1867" s="26" t="s">
        <v>97</v>
      </c>
      <c r="AC1867" s="26" t="s">
        <v>98</v>
      </c>
      <c r="AD1867" s="26">
        <v>0</v>
      </c>
      <c r="AE1867" s="26">
        <v>0</v>
      </c>
      <c r="AF1867" s="26">
        <v>5</v>
      </c>
      <c r="AG1867" s="26">
        <v>0</v>
      </c>
      <c r="AH1867" s="26">
        <v>0</v>
      </c>
      <c r="AI1867" s="26">
        <v>0</v>
      </c>
    </row>
    <row r="1868" spans="1:35" x14ac:dyDescent="0.3">
      <c r="A1868" s="27" t="s">
        <v>1507</v>
      </c>
      <c r="B1868" s="27" t="s">
        <v>1528</v>
      </c>
      <c r="C1868" s="27" t="s">
        <v>1532</v>
      </c>
      <c r="D1868" s="27" t="s">
        <v>1533</v>
      </c>
      <c r="E1868" s="29" t="s">
        <v>102</v>
      </c>
      <c r="F1868" s="28">
        <v>258</v>
      </c>
      <c r="G1868" s="28">
        <v>100</v>
      </c>
      <c r="H1868" s="28">
        <v>100</v>
      </c>
      <c r="I1868" s="28">
        <v>0</v>
      </c>
      <c r="J1868" s="28">
        <v>0</v>
      </c>
      <c r="K1868" s="28">
        <v>0</v>
      </c>
      <c r="L1868" s="28">
        <v>100</v>
      </c>
      <c r="M1868" s="28">
        <v>90</v>
      </c>
      <c r="N1868" s="28">
        <v>10</v>
      </c>
      <c r="O1868" s="28">
        <v>0</v>
      </c>
      <c r="P1868" s="28">
        <v>0</v>
      </c>
      <c r="Q1868" s="28">
        <v>100</v>
      </c>
      <c r="R1868" s="28">
        <v>100</v>
      </c>
      <c r="S1868" s="28">
        <v>0</v>
      </c>
      <c r="T1868" s="28">
        <v>0</v>
      </c>
      <c r="U1868" s="28">
        <v>0</v>
      </c>
      <c r="V1868" s="28">
        <v>0</v>
      </c>
      <c r="W1868" s="28">
        <v>15</v>
      </c>
      <c r="X1868" s="28">
        <v>85</v>
      </c>
      <c r="Y1868" s="28">
        <v>100</v>
      </c>
      <c r="Z1868" s="28">
        <v>2</v>
      </c>
      <c r="AA1868" s="28" t="s">
        <v>96</v>
      </c>
      <c r="AB1868" s="28" t="s">
        <v>96</v>
      </c>
      <c r="AC1868" s="28">
        <v>5</v>
      </c>
      <c r="AD1868" s="28">
        <v>0</v>
      </c>
      <c r="AE1868" s="28">
        <v>0</v>
      </c>
      <c r="AF1868" s="28">
        <v>10</v>
      </c>
      <c r="AG1868" s="28">
        <v>0</v>
      </c>
      <c r="AH1868" s="28">
        <v>0</v>
      </c>
      <c r="AI1868" s="28">
        <v>0</v>
      </c>
    </row>
    <row r="1869" spans="1:35" x14ac:dyDescent="0.3">
      <c r="A1869" s="25" t="s">
        <v>1507</v>
      </c>
      <c r="B1869" s="25" t="s">
        <v>1528</v>
      </c>
      <c r="C1869" s="25" t="s">
        <v>1534</v>
      </c>
      <c r="D1869" s="26" t="s">
        <v>1553</v>
      </c>
      <c r="E1869" s="26">
        <v>7587</v>
      </c>
      <c r="F1869" s="38">
        <v>70</v>
      </c>
      <c r="G1869" s="26">
        <v>100</v>
      </c>
      <c r="H1869" s="26">
        <v>100</v>
      </c>
      <c r="I1869" s="26">
        <v>0</v>
      </c>
      <c r="J1869" s="26">
        <v>0</v>
      </c>
      <c r="K1869" s="26">
        <v>0</v>
      </c>
      <c r="L1869" s="26">
        <v>100</v>
      </c>
      <c r="M1869" s="26">
        <v>92</v>
      </c>
      <c r="N1869" s="26">
        <v>8</v>
      </c>
      <c r="O1869" s="26">
        <v>0</v>
      </c>
      <c r="P1869" s="26">
        <v>0</v>
      </c>
      <c r="Q1869" s="26">
        <v>100</v>
      </c>
      <c r="R1869" s="26">
        <v>100</v>
      </c>
      <c r="S1869" s="26">
        <v>100</v>
      </c>
      <c r="T1869" s="26">
        <v>90</v>
      </c>
      <c r="U1869" s="26">
        <v>90</v>
      </c>
      <c r="V1869" s="26">
        <v>70</v>
      </c>
      <c r="W1869" s="26">
        <v>20</v>
      </c>
      <c r="X1869" s="26">
        <v>10</v>
      </c>
      <c r="Y1869" s="26">
        <v>100</v>
      </c>
      <c r="Z1869" s="26">
        <v>8</v>
      </c>
      <c r="AA1869" s="26" t="s">
        <v>96</v>
      </c>
      <c r="AB1869" s="26" t="s">
        <v>96</v>
      </c>
      <c r="AC1869" s="26">
        <v>4</v>
      </c>
      <c r="AD1869" s="26">
        <v>0</v>
      </c>
      <c r="AE1869" s="26">
        <v>0</v>
      </c>
      <c r="AF1869" s="26">
        <v>0</v>
      </c>
      <c r="AG1869" s="26">
        <v>0</v>
      </c>
      <c r="AH1869" s="26">
        <v>0</v>
      </c>
      <c r="AI1869" s="26">
        <v>0</v>
      </c>
    </row>
    <row r="1870" spans="1:35" x14ac:dyDescent="0.3">
      <c r="A1870" s="27" t="s">
        <v>1507</v>
      </c>
      <c r="B1870" s="27" t="s">
        <v>1528</v>
      </c>
      <c r="C1870" s="27" t="s">
        <v>1534</v>
      </c>
      <c r="D1870" s="27" t="s">
        <v>1535</v>
      </c>
      <c r="E1870" s="29" t="s">
        <v>102</v>
      </c>
      <c r="F1870" s="28">
        <v>232</v>
      </c>
      <c r="G1870" s="28">
        <v>100</v>
      </c>
      <c r="H1870" s="28">
        <v>100</v>
      </c>
      <c r="I1870" s="28">
        <v>0</v>
      </c>
      <c r="J1870" s="28">
        <v>0</v>
      </c>
      <c r="K1870" s="28">
        <v>0</v>
      </c>
      <c r="L1870" s="28">
        <v>100</v>
      </c>
      <c r="M1870" s="28">
        <v>100</v>
      </c>
      <c r="N1870" s="28">
        <v>0</v>
      </c>
      <c r="O1870" s="28">
        <v>0</v>
      </c>
      <c r="P1870" s="28">
        <v>0</v>
      </c>
      <c r="Q1870" s="28">
        <v>100</v>
      </c>
      <c r="R1870" s="28">
        <v>90</v>
      </c>
      <c r="S1870" s="28">
        <v>100</v>
      </c>
      <c r="T1870" s="28">
        <v>0</v>
      </c>
      <c r="U1870" s="28">
        <v>0</v>
      </c>
      <c r="V1870" s="28">
        <v>0</v>
      </c>
      <c r="W1870" s="28">
        <v>0</v>
      </c>
      <c r="X1870" s="28">
        <v>100</v>
      </c>
      <c r="Y1870" s="28">
        <v>100</v>
      </c>
      <c r="Z1870" s="28">
        <v>8</v>
      </c>
      <c r="AA1870" s="28" t="s">
        <v>96</v>
      </c>
      <c r="AB1870" s="28" t="s">
        <v>96</v>
      </c>
      <c r="AC1870" s="28">
        <v>4</v>
      </c>
      <c r="AD1870" s="28">
        <v>0</v>
      </c>
      <c r="AE1870" s="28">
        <v>0</v>
      </c>
      <c r="AF1870" s="28">
        <v>0</v>
      </c>
      <c r="AG1870" s="28">
        <v>0</v>
      </c>
      <c r="AH1870" s="28">
        <v>0</v>
      </c>
      <c r="AI1870" s="28">
        <v>0</v>
      </c>
    </row>
    <row r="1871" spans="1:35" x14ac:dyDescent="0.3">
      <c r="A1871" s="25" t="s">
        <v>1507</v>
      </c>
      <c r="B1871" s="25" t="s">
        <v>1536</v>
      </c>
      <c r="C1871" s="25" t="s">
        <v>1536</v>
      </c>
      <c r="D1871" s="26" t="s">
        <v>1553</v>
      </c>
      <c r="E1871" s="26">
        <v>27228</v>
      </c>
      <c r="F1871" s="38">
        <v>380</v>
      </c>
      <c r="G1871" s="26">
        <v>100</v>
      </c>
      <c r="H1871" s="26">
        <v>100</v>
      </c>
      <c r="I1871" s="26">
        <v>0</v>
      </c>
      <c r="J1871" s="26">
        <v>0</v>
      </c>
      <c r="K1871" s="26">
        <v>0</v>
      </c>
      <c r="L1871" s="26">
        <v>98</v>
      </c>
      <c r="M1871" s="26">
        <v>98</v>
      </c>
      <c r="N1871" s="26">
        <v>1</v>
      </c>
      <c r="O1871" s="26">
        <v>0</v>
      </c>
      <c r="P1871" s="26">
        <v>1</v>
      </c>
      <c r="Q1871" s="26">
        <v>100</v>
      </c>
      <c r="R1871" s="26">
        <v>99</v>
      </c>
      <c r="S1871" s="26">
        <v>100</v>
      </c>
      <c r="T1871" s="26">
        <v>85</v>
      </c>
      <c r="U1871" s="26">
        <v>15</v>
      </c>
      <c r="V1871" s="26">
        <v>70</v>
      </c>
      <c r="W1871" s="26">
        <v>25</v>
      </c>
      <c r="X1871" s="26">
        <v>5</v>
      </c>
      <c r="Y1871" s="26">
        <v>100</v>
      </c>
      <c r="Z1871" s="26">
        <v>4</v>
      </c>
      <c r="AA1871" s="26" t="s">
        <v>96</v>
      </c>
      <c r="AB1871" s="26" t="s">
        <v>96</v>
      </c>
      <c r="AC1871" s="26">
        <v>2</v>
      </c>
      <c r="AD1871" s="26">
        <v>0</v>
      </c>
      <c r="AE1871" s="26">
        <v>0</v>
      </c>
      <c r="AF1871" s="26">
        <v>0</v>
      </c>
      <c r="AG1871" s="26">
        <v>0</v>
      </c>
      <c r="AH1871" s="26">
        <v>0</v>
      </c>
      <c r="AI1871" s="26">
        <v>0</v>
      </c>
    </row>
    <row r="1872" spans="1:35" x14ac:dyDescent="0.3">
      <c r="A1872" s="27" t="s">
        <v>1507</v>
      </c>
      <c r="B1872" s="27" t="s">
        <v>1536</v>
      </c>
      <c r="C1872" s="27" t="s">
        <v>1536</v>
      </c>
      <c r="D1872" s="27" t="s">
        <v>1537</v>
      </c>
      <c r="E1872" s="29" t="s">
        <v>102</v>
      </c>
      <c r="F1872" s="28">
        <v>202</v>
      </c>
      <c r="G1872" s="28">
        <v>100</v>
      </c>
      <c r="H1872" s="28">
        <v>100</v>
      </c>
      <c r="I1872" s="28">
        <v>0</v>
      </c>
      <c r="J1872" s="28">
        <v>0</v>
      </c>
      <c r="K1872" s="28">
        <v>0</v>
      </c>
      <c r="L1872" s="28">
        <v>100</v>
      </c>
      <c r="M1872" s="28">
        <v>100</v>
      </c>
      <c r="N1872" s="28">
        <v>0</v>
      </c>
      <c r="O1872" s="28">
        <v>0</v>
      </c>
      <c r="P1872" s="28">
        <v>0</v>
      </c>
      <c r="Q1872" s="28">
        <v>100</v>
      </c>
      <c r="R1872" s="28">
        <v>100</v>
      </c>
      <c r="S1872" s="28">
        <v>100</v>
      </c>
      <c r="T1872" s="28">
        <v>0</v>
      </c>
      <c r="U1872" s="28">
        <v>0</v>
      </c>
      <c r="V1872" s="28">
        <v>0</v>
      </c>
      <c r="W1872" s="28">
        <v>0</v>
      </c>
      <c r="X1872" s="28">
        <v>100</v>
      </c>
      <c r="Y1872" s="28">
        <v>100</v>
      </c>
      <c r="Z1872" s="28">
        <v>4</v>
      </c>
      <c r="AA1872" s="28" t="s">
        <v>96</v>
      </c>
      <c r="AB1872" s="28" t="s">
        <v>96</v>
      </c>
      <c r="AC1872" s="28">
        <v>6</v>
      </c>
      <c r="AD1872" s="28">
        <v>0</v>
      </c>
      <c r="AE1872" s="28">
        <v>0</v>
      </c>
      <c r="AF1872" s="28">
        <v>1</v>
      </c>
      <c r="AG1872" s="28">
        <v>0</v>
      </c>
      <c r="AH1872" s="28">
        <v>0</v>
      </c>
      <c r="AI1872" s="28">
        <v>1</v>
      </c>
    </row>
    <row r="1873" spans="1:35" x14ac:dyDescent="0.3">
      <c r="A1873" s="27" t="s">
        <v>1507</v>
      </c>
      <c r="B1873" s="27" t="s">
        <v>1536</v>
      </c>
      <c r="C1873" s="27" t="s">
        <v>1536</v>
      </c>
      <c r="D1873" s="27" t="s">
        <v>1538</v>
      </c>
      <c r="E1873" s="29" t="s">
        <v>95</v>
      </c>
      <c r="F1873" s="28">
        <v>58</v>
      </c>
      <c r="G1873" s="28">
        <v>100</v>
      </c>
      <c r="H1873" s="28">
        <v>100</v>
      </c>
      <c r="I1873" s="28">
        <v>0</v>
      </c>
      <c r="J1873" s="28">
        <v>0</v>
      </c>
      <c r="K1873" s="28">
        <v>0</v>
      </c>
      <c r="L1873" s="28">
        <v>100</v>
      </c>
      <c r="M1873" s="28">
        <v>100</v>
      </c>
      <c r="N1873" s="28">
        <v>0</v>
      </c>
      <c r="O1873" s="28">
        <v>0</v>
      </c>
      <c r="P1873" s="28">
        <v>0</v>
      </c>
      <c r="Q1873" s="28">
        <v>100</v>
      </c>
      <c r="R1873" s="28">
        <v>100</v>
      </c>
      <c r="S1873" s="28">
        <v>100</v>
      </c>
      <c r="T1873" s="28">
        <v>0</v>
      </c>
      <c r="U1873" s="28">
        <v>0</v>
      </c>
      <c r="V1873" s="28">
        <v>0</v>
      </c>
      <c r="W1873" s="28">
        <v>50</v>
      </c>
      <c r="X1873" s="28">
        <v>50</v>
      </c>
      <c r="Y1873" s="28">
        <v>100</v>
      </c>
      <c r="Z1873" s="28">
        <v>4</v>
      </c>
      <c r="AA1873" s="28" t="s">
        <v>96</v>
      </c>
      <c r="AB1873" s="28" t="s">
        <v>96</v>
      </c>
      <c r="AC1873" s="28">
        <v>6</v>
      </c>
      <c r="AD1873" s="28">
        <v>1</v>
      </c>
      <c r="AE1873" s="28">
        <v>2</v>
      </c>
      <c r="AF1873" s="28">
        <v>1</v>
      </c>
      <c r="AG1873" s="28">
        <v>1</v>
      </c>
      <c r="AH1873" s="28">
        <v>1</v>
      </c>
      <c r="AI1873" s="28">
        <v>1</v>
      </c>
    </row>
    <row r="1874" spans="1:35" x14ac:dyDescent="0.3">
      <c r="A1874" s="27" t="s">
        <v>1507</v>
      </c>
      <c r="B1874" s="27" t="s">
        <v>1536</v>
      </c>
      <c r="C1874" s="27" t="s">
        <v>1536</v>
      </c>
      <c r="D1874" s="27" t="s">
        <v>1539</v>
      </c>
      <c r="E1874" s="29" t="s">
        <v>95</v>
      </c>
      <c r="F1874" s="28">
        <v>177</v>
      </c>
      <c r="G1874" s="28">
        <v>100</v>
      </c>
      <c r="H1874" s="28">
        <v>100</v>
      </c>
      <c r="I1874" s="28">
        <v>0</v>
      </c>
      <c r="J1874" s="28">
        <v>0</v>
      </c>
      <c r="K1874" s="28">
        <v>0</v>
      </c>
      <c r="L1874" s="28">
        <v>100</v>
      </c>
      <c r="M1874" s="28">
        <v>100</v>
      </c>
      <c r="N1874" s="28">
        <v>0</v>
      </c>
      <c r="O1874" s="28">
        <v>0</v>
      </c>
      <c r="P1874" s="28">
        <v>0</v>
      </c>
      <c r="Q1874" s="28">
        <v>100</v>
      </c>
      <c r="R1874" s="28">
        <v>100</v>
      </c>
      <c r="S1874" s="28">
        <v>100</v>
      </c>
      <c r="T1874" s="28">
        <v>0</v>
      </c>
      <c r="U1874" s="28">
        <v>0</v>
      </c>
      <c r="V1874" s="28">
        <v>0</v>
      </c>
      <c r="W1874" s="28">
        <v>0</v>
      </c>
      <c r="X1874" s="28">
        <v>100</v>
      </c>
      <c r="Y1874" s="28">
        <v>100</v>
      </c>
      <c r="Z1874" s="28">
        <v>4</v>
      </c>
      <c r="AA1874" s="28" t="s">
        <v>96</v>
      </c>
      <c r="AB1874" s="28" t="s">
        <v>96</v>
      </c>
      <c r="AC1874" s="28">
        <v>6</v>
      </c>
      <c r="AD1874" s="28">
        <v>1</v>
      </c>
      <c r="AE1874" s="28">
        <v>2</v>
      </c>
      <c r="AF1874" s="28">
        <v>1</v>
      </c>
      <c r="AG1874" s="28">
        <v>1</v>
      </c>
      <c r="AH1874" s="28">
        <v>1</v>
      </c>
      <c r="AI1874" s="28">
        <v>1</v>
      </c>
    </row>
    <row r="1875" spans="1:35" x14ac:dyDescent="0.3">
      <c r="A1875" s="25" t="s">
        <v>1507</v>
      </c>
      <c r="B1875" s="25" t="s">
        <v>1540</v>
      </c>
      <c r="C1875" s="25" t="s">
        <v>1541</v>
      </c>
      <c r="D1875" s="26" t="s">
        <v>1553</v>
      </c>
      <c r="E1875" s="26">
        <v>2017</v>
      </c>
      <c r="F1875" s="38">
        <v>0</v>
      </c>
      <c r="G1875" s="26">
        <v>100</v>
      </c>
      <c r="H1875" s="26">
        <v>100</v>
      </c>
      <c r="I1875" s="26">
        <v>0</v>
      </c>
      <c r="J1875" s="26">
        <v>0</v>
      </c>
      <c r="K1875" s="26">
        <v>0</v>
      </c>
      <c r="L1875" s="26">
        <v>89</v>
      </c>
      <c r="M1875" s="26">
        <v>88</v>
      </c>
      <c r="N1875" s="26">
        <v>10</v>
      </c>
      <c r="O1875" s="26">
        <v>1</v>
      </c>
      <c r="P1875" s="26">
        <v>1</v>
      </c>
      <c r="Q1875" s="26">
        <v>100</v>
      </c>
      <c r="R1875" s="26">
        <v>100</v>
      </c>
      <c r="S1875" s="26">
        <v>100</v>
      </c>
      <c r="T1875" s="26">
        <v>90</v>
      </c>
      <c r="U1875" s="26">
        <v>80</v>
      </c>
      <c r="V1875" s="26">
        <v>0</v>
      </c>
      <c r="W1875" s="26">
        <v>85</v>
      </c>
      <c r="X1875" s="26">
        <v>15</v>
      </c>
      <c r="Y1875" s="26">
        <v>100</v>
      </c>
      <c r="Z1875" s="26">
        <v>2</v>
      </c>
      <c r="AA1875" s="26" t="s">
        <v>96</v>
      </c>
      <c r="AB1875" s="26" t="s">
        <v>96</v>
      </c>
      <c r="AC1875" s="26">
        <v>12</v>
      </c>
      <c r="AD1875" s="26">
        <v>3</v>
      </c>
      <c r="AE1875" s="26">
        <v>3</v>
      </c>
      <c r="AF1875" s="26">
        <v>12</v>
      </c>
      <c r="AG1875" s="26">
        <v>0</v>
      </c>
      <c r="AH1875" s="26">
        <v>1</v>
      </c>
      <c r="AI1875" s="26">
        <v>0</v>
      </c>
    </row>
    <row r="1876" spans="1:35" x14ac:dyDescent="0.3">
      <c r="A1876" s="27" t="s">
        <v>1507</v>
      </c>
      <c r="B1876" s="27" t="s">
        <v>1540</v>
      </c>
      <c r="C1876" s="27" t="s">
        <v>1541</v>
      </c>
      <c r="D1876" s="27" t="s">
        <v>1542</v>
      </c>
      <c r="E1876" s="29" t="s">
        <v>95</v>
      </c>
      <c r="F1876" s="28">
        <v>51</v>
      </c>
      <c r="G1876" s="28">
        <v>100</v>
      </c>
      <c r="H1876" s="28">
        <v>100</v>
      </c>
      <c r="I1876" s="28">
        <v>0</v>
      </c>
      <c r="J1876" s="28">
        <v>0</v>
      </c>
      <c r="K1876" s="28">
        <v>0</v>
      </c>
      <c r="L1876" s="28">
        <v>100</v>
      </c>
      <c r="M1876" s="28">
        <v>0</v>
      </c>
      <c r="N1876" s="28">
        <v>0</v>
      </c>
      <c r="O1876" s="28">
        <v>0</v>
      </c>
      <c r="P1876" s="28">
        <v>100</v>
      </c>
      <c r="Q1876" s="28">
        <v>100</v>
      </c>
      <c r="R1876" s="28">
        <v>100</v>
      </c>
      <c r="S1876" s="28">
        <v>50</v>
      </c>
      <c r="T1876" s="28">
        <v>0</v>
      </c>
      <c r="U1876" s="28">
        <v>0</v>
      </c>
      <c r="V1876" s="28">
        <v>0</v>
      </c>
      <c r="W1876" s="28">
        <v>0</v>
      </c>
      <c r="X1876" s="28">
        <v>100</v>
      </c>
      <c r="Y1876" s="28">
        <v>0</v>
      </c>
      <c r="Z1876" s="28" t="s">
        <v>98</v>
      </c>
      <c r="AA1876" s="28" t="s">
        <v>97</v>
      </c>
      <c r="AB1876" s="28" t="s">
        <v>97</v>
      </c>
      <c r="AC1876" s="28" t="s">
        <v>98</v>
      </c>
      <c r="AD1876" s="28">
        <v>3</v>
      </c>
      <c r="AE1876" s="28">
        <v>3</v>
      </c>
      <c r="AF1876" s="28">
        <v>12</v>
      </c>
      <c r="AG1876" s="28">
        <v>0</v>
      </c>
      <c r="AH1876" s="28">
        <v>1</v>
      </c>
      <c r="AI1876" s="28">
        <v>0</v>
      </c>
    </row>
    <row r="1877" spans="1:35" x14ac:dyDescent="0.3">
      <c r="A1877" s="25" t="s">
        <v>1507</v>
      </c>
      <c r="B1877" s="25" t="s">
        <v>1540</v>
      </c>
      <c r="C1877" s="25" t="s">
        <v>1540</v>
      </c>
      <c r="D1877" s="26" t="s">
        <v>1553</v>
      </c>
      <c r="E1877" s="26">
        <v>83008</v>
      </c>
      <c r="F1877" s="38">
        <v>170</v>
      </c>
      <c r="G1877" s="26">
        <v>100</v>
      </c>
      <c r="H1877" s="26">
        <v>100</v>
      </c>
      <c r="I1877" s="26">
        <v>0</v>
      </c>
      <c r="J1877" s="26">
        <v>0</v>
      </c>
      <c r="K1877" s="26">
        <v>0</v>
      </c>
      <c r="L1877" s="26">
        <v>100</v>
      </c>
      <c r="M1877" s="26">
        <v>100</v>
      </c>
      <c r="N1877" s="26">
        <v>0</v>
      </c>
      <c r="O1877" s="26">
        <v>0</v>
      </c>
      <c r="P1877" s="26">
        <v>0</v>
      </c>
      <c r="Q1877" s="26">
        <v>100</v>
      </c>
      <c r="R1877" s="26">
        <v>100</v>
      </c>
      <c r="S1877" s="26">
        <v>100</v>
      </c>
      <c r="T1877" s="26">
        <v>100</v>
      </c>
      <c r="U1877" s="26">
        <v>100</v>
      </c>
      <c r="V1877" s="26">
        <v>60</v>
      </c>
      <c r="W1877" s="26">
        <v>30</v>
      </c>
      <c r="X1877" s="26">
        <v>10</v>
      </c>
      <c r="Y1877" s="26">
        <v>100</v>
      </c>
      <c r="Z1877" s="26">
        <v>8</v>
      </c>
      <c r="AA1877" s="26" t="s">
        <v>96</v>
      </c>
      <c r="AB1877" s="26" t="s">
        <v>97</v>
      </c>
      <c r="AC1877" s="26">
        <v>3</v>
      </c>
      <c r="AD1877" s="26">
        <v>0</v>
      </c>
      <c r="AE1877" s="26">
        <v>0</v>
      </c>
      <c r="AF1877" s="26">
        <v>0</v>
      </c>
      <c r="AG1877" s="26">
        <v>0</v>
      </c>
      <c r="AH1877" s="26">
        <v>0</v>
      </c>
      <c r="AI1877" s="26">
        <v>0</v>
      </c>
    </row>
    <row r="1878" spans="1:35" x14ac:dyDescent="0.3">
      <c r="A1878" s="27" t="s">
        <v>1507</v>
      </c>
      <c r="B1878" s="27" t="s">
        <v>1540</v>
      </c>
      <c r="C1878" s="27" t="s">
        <v>1540</v>
      </c>
      <c r="D1878" s="27" t="s">
        <v>1500</v>
      </c>
      <c r="E1878" s="29" t="s">
        <v>102</v>
      </c>
      <c r="F1878" s="28">
        <v>490</v>
      </c>
      <c r="G1878" s="28">
        <v>70</v>
      </c>
      <c r="H1878" s="28">
        <v>50</v>
      </c>
      <c r="I1878" s="28">
        <v>0</v>
      </c>
      <c r="J1878" s="28">
        <v>50</v>
      </c>
      <c r="K1878" s="28">
        <v>0</v>
      </c>
      <c r="L1878" s="28">
        <v>70</v>
      </c>
      <c r="M1878" s="28">
        <v>70</v>
      </c>
      <c r="N1878" s="28">
        <v>0</v>
      </c>
      <c r="O1878" s="28">
        <v>0</v>
      </c>
      <c r="P1878" s="28">
        <v>30</v>
      </c>
      <c r="Q1878" s="28">
        <v>100</v>
      </c>
      <c r="R1878" s="28">
        <v>100</v>
      </c>
      <c r="S1878" s="28">
        <v>50</v>
      </c>
      <c r="T1878" s="28">
        <v>0</v>
      </c>
      <c r="U1878" s="28">
        <v>0</v>
      </c>
      <c r="V1878" s="28">
        <v>0</v>
      </c>
      <c r="W1878" s="28">
        <v>40</v>
      </c>
      <c r="X1878" s="28">
        <v>60</v>
      </c>
      <c r="Y1878" s="28">
        <v>100</v>
      </c>
      <c r="Z1878" s="28">
        <v>8</v>
      </c>
      <c r="AA1878" s="28" t="s">
        <v>97</v>
      </c>
      <c r="AB1878" s="28" t="s">
        <v>97</v>
      </c>
      <c r="AC1878" s="28" t="s">
        <v>98</v>
      </c>
      <c r="AD1878" s="28">
        <v>0</v>
      </c>
      <c r="AE1878" s="28">
        <v>0</v>
      </c>
      <c r="AF1878" s="28">
        <v>0</v>
      </c>
      <c r="AG1878" s="28">
        <v>0</v>
      </c>
      <c r="AH1878" s="28">
        <v>0</v>
      </c>
      <c r="AI1878" s="28">
        <v>0</v>
      </c>
    </row>
  </sheetData>
  <sortState xmlns:xlrd2="http://schemas.microsoft.com/office/spreadsheetml/2017/richdata2" ref="A2:PK1880">
    <sortCondition ref="A2:A1880"/>
    <sortCondition ref="B2:B1880"/>
    <sortCondition ref="C2:C1880"/>
    <sortCondition ref="D2:D1880"/>
  </sortState>
  <conditionalFormatting sqref="E1084:E1088 E1401:E1402 E1390:E1391 E1405:E1407 E1417 E1371:E1381 E935:E1015 E1021:E1040 E1061:E1082 E1868:E1878 E1102:E1157 E823:E933 E1419:E1426 E1820:E1830 E1832:E1866 E1047:E1058 E1428:E1446 E1449:E1818">
    <cfRule type="cellIs" dxfId="18" priority="19" operator="equal">
      <formula>"Vo vnútrx"</formula>
    </cfRule>
  </conditionalFormatting>
  <conditionalFormatting sqref="E1083">
    <cfRule type="cellIs" dxfId="17" priority="18" operator="equal">
      <formula>"Vo vnútrx"</formula>
    </cfRule>
  </conditionalFormatting>
  <conditionalFormatting sqref="E1158:E1281 E1284:E1370">
    <cfRule type="cellIs" dxfId="16" priority="17" operator="equal">
      <formula>"Vo vnútrx"</formula>
    </cfRule>
  </conditionalFormatting>
  <conditionalFormatting sqref="E1382:E1384 E1403:E1404 E1392:E1394 E1408:E1416 E1386:E1389 E1399:E1400">
    <cfRule type="cellIs" dxfId="15" priority="16" operator="equal">
      <formula>"Vo vnútrx"</formula>
    </cfRule>
  </conditionalFormatting>
  <conditionalFormatting sqref="E1282:E1283">
    <cfRule type="cellIs" dxfId="14" priority="15" operator="equal">
      <formula>"Vo vnútrx"</formula>
    </cfRule>
  </conditionalFormatting>
  <conditionalFormatting sqref="E934">
    <cfRule type="cellIs" dxfId="13" priority="14" operator="equal">
      <formula>"Vo vnútrx"</formula>
    </cfRule>
  </conditionalFormatting>
  <conditionalFormatting sqref="E1016:E1020">
    <cfRule type="cellIs" dxfId="12" priority="13" operator="equal">
      <formula>"Vo vnútrx"</formula>
    </cfRule>
  </conditionalFormatting>
  <conditionalFormatting sqref="E1867">
    <cfRule type="cellIs" dxfId="11" priority="12" operator="equal">
      <formula>"Vo vnútrx"</formula>
    </cfRule>
  </conditionalFormatting>
  <conditionalFormatting sqref="E1418">
    <cfRule type="cellIs" dxfId="10" priority="11" operator="equal">
      <formula>"Vo vnútrx"</formula>
    </cfRule>
  </conditionalFormatting>
  <conditionalFormatting sqref="E1447:E1448">
    <cfRule type="cellIs" dxfId="9" priority="10" operator="equal">
      <formula>"Vo vnútrx"</formula>
    </cfRule>
  </conditionalFormatting>
  <conditionalFormatting sqref="E1819">
    <cfRule type="cellIs" dxfId="8" priority="9" operator="equal">
      <formula>"Vo vnútrx"</formula>
    </cfRule>
  </conditionalFormatting>
  <conditionalFormatting sqref="E1831">
    <cfRule type="cellIs" dxfId="7" priority="8" operator="equal">
      <formula>"Vo vnútrx"</formula>
    </cfRule>
  </conditionalFormatting>
  <conditionalFormatting sqref="E1041:E1046">
    <cfRule type="cellIs" dxfId="6" priority="7" operator="equal">
      <formula>"Vo vnútrx"</formula>
    </cfRule>
  </conditionalFormatting>
  <conditionalFormatting sqref="E1095:E1096">
    <cfRule type="cellIs" dxfId="5" priority="6" operator="equal">
      <formula>"Vo vnútrx"</formula>
    </cfRule>
  </conditionalFormatting>
  <conditionalFormatting sqref="E1089:E1094 E1097:E1101">
    <cfRule type="cellIs" dxfId="4" priority="5" operator="equal">
      <formula>"Vo vnútrx"</formula>
    </cfRule>
  </conditionalFormatting>
  <conditionalFormatting sqref="E1385">
    <cfRule type="cellIs" dxfId="3" priority="4" operator="equal">
      <formula>"Vo vnútrx"</formula>
    </cfRule>
  </conditionalFormatting>
  <conditionalFormatting sqref="E1395:E1398">
    <cfRule type="cellIs" dxfId="2" priority="3" operator="equal">
      <formula>"Vo vnútrx"</formula>
    </cfRule>
  </conditionalFormatting>
  <conditionalFormatting sqref="E1427">
    <cfRule type="cellIs" dxfId="1" priority="2" operator="equal">
      <formula>"Vo vnútrx"</formula>
    </cfRule>
  </conditionalFormatting>
  <conditionalFormatting sqref="E1059:E1060">
    <cfRule type="cellIs" dxfId="0" priority="1" operator="equal">
      <formula>"Vo vnútrx"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obce</vt:lpstr>
      <vt:lpstr>koncentrácie</vt:lpstr>
      <vt:lpstr>porovnanie</vt:lpstr>
    </vt:vector>
  </TitlesOfParts>
  <Manager/>
  <Company>MVSR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Ábel Ravasz</dc:creator>
  <cp:keywords/>
  <dc:description/>
  <cp:lastModifiedBy>admin</cp:lastModifiedBy>
  <cp:revision/>
  <dcterms:created xsi:type="dcterms:W3CDTF">2019-09-03T13:07:14Z</dcterms:created>
  <dcterms:modified xsi:type="dcterms:W3CDTF">2021-03-29T11:30:52Z</dcterms:modified>
  <cp:category/>
  <cp:contentStatus/>
</cp:coreProperties>
</file>